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lejo/Documents/Royal/DATA/model/"/>
    </mc:Choice>
  </mc:AlternateContent>
  <xr:revisionPtr revIDLastSave="0" documentId="13_ncr:1_{D1CB18C5-4030-0647-9B7F-A21CD99B4FBD}" xr6:coauthVersionLast="47" xr6:coauthVersionMax="47" xr10:uidLastSave="{00000000-0000-0000-0000-000000000000}"/>
  <bookViews>
    <workbookView xWindow="0" yWindow="2300" windowWidth="38400" windowHeight="21000" xr2:uid="{8BE170EA-E209-F447-91BB-1A6B821C2B73}"/>
  </bookViews>
  <sheets>
    <sheet name="INICIO" sheetId="2" r:id="rId1"/>
    <sheet name="GUIA_USO" sheetId="19" r:id="rId2"/>
    <sheet name="Catalogo_PVP" sheetId="10" r:id="rId3"/>
    <sheet name="Catalogos" sheetId="11" r:id="rId4"/>
    <sheet name="Vendedores" sheetId="12" r:id="rId5"/>
    <sheet name="Maestro_Clientes" sheetId="13" r:id="rId6"/>
    <sheet name="Telemarketing" sheetId="17" r:id="rId7"/>
    <sheet name="Referidos" sheetId="14" r:id="rId8"/>
    <sheet name="Demos" sheetId="15" r:id="rId9"/>
    <sheet name="Dashboard" sheetId="16" r:id="rId10"/>
    <sheet name="Export_PowerBI" sheetId="18" r:id="rId11"/>
  </sheets>
  <definedNames>
    <definedName name="_xleta.T" hidden="1" xlm="1">#NAME?</definedName>
    <definedName name="BonoMaxGrande">Catalogo_PVP!$K$5</definedName>
    <definedName name="BonoMaxPequeno">Catalogo_PVP!$K$6</definedName>
    <definedName name="DescMaxContado">Catalogo_PVP!$K$4</definedName>
    <definedName name="ProductosBono">Catalogo_PVP!$K$8</definedName>
    <definedName name="rng_Acciones">Catalogos!$K$4:$K$12</definedName>
    <definedName name="rng_Bloqueos">Catalogos!$I$4:$I$12</definedName>
    <definedName name="rng_Clientes">tblClientes[ID_CLIENTE]</definedName>
    <definedName name="rng_EstadoRef">Catalogos!$G$5:$G$10</definedName>
    <definedName name="rng_Fases">Catalogos!$E$4:$E$8</definedName>
    <definedName name="rng_Fuentes">Catalogos!$C$5:$C$50</definedName>
    <definedName name="rng_Stands">Catalogos!$A$5:$A$50</definedName>
    <definedName name="rng_Vendedores">tblVendedores[CÓDIGO_VENDEDOR]</definedName>
    <definedName name="TRM_Actual">Catalogo_PVP!$C$3</definedName>
    <definedName name="UmbralBono">Catalogo_PVP!$K$7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8" i="18" l="1"/>
  <c r="AG8" i="18"/>
  <c r="AH8" i="18"/>
  <c r="AI8" i="18"/>
  <c r="AJ8" i="18"/>
  <c r="AK8" i="18"/>
  <c r="AL8" i="18"/>
  <c r="AF9" i="18"/>
  <c r="AG9" i="18"/>
  <c r="AH9" i="18"/>
  <c r="AI9" i="18"/>
  <c r="AJ9" i="18"/>
  <c r="AK9" i="18"/>
  <c r="AL9" i="18"/>
  <c r="AF10" i="18"/>
  <c r="AG10" i="18"/>
  <c r="AH10" i="18"/>
  <c r="AI10" i="18"/>
  <c r="AJ10" i="18"/>
  <c r="AK10" i="18"/>
  <c r="AL10" i="18"/>
  <c r="AF11" i="18"/>
  <c r="AG11" i="18"/>
  <c r="AH11" i="18"/>
  <c r="AI11" i="18"/>
  <c r="AJ11" i="18"/>
  <c r="AK11" i="18"/>
  <c r="AL11" i="18"/>
  <c r="AF12" i="18"/>
  <c r="AG12" i="18"/>
  <c r="AH12" i="18"/>
  <c r="AI12" i="18"/>
  <c r="AJ12" i="18"/>
  <c r="AK12" i="18"/>
  <c r="AL12" i="18"/>
  <c r="AF13" i="18"/>
  <c r="AG13" i="18"/>
  <c r="AH13" i="18"/>
  <c r="AI13" i="18"/>
  <c r="AJ13" i="18"/>
  <c r="AK13" i="18"/>
  <c r="AL13" i="18"/>
  <c r="AF14" i="18"/>
  <c r="AG14" i="18"/>
  <c r="AH14" i="18"/>
  <c r="AI14" i="18"/>
  <c r="AJ14" i="18"/>
  <c r="AK14" i="18"/>
  <c r="AL14" i="18"/>
  <c r="AF15" i="18"/>
  <c r="AG15" i="18"/>
  <c r="AH15" i="18"/>
  <c r="AI15" i="18"/>
  <c r="AJ15" i="18"/>
  <c r="AK15" i="18"/>
  <c r="AL15" i="18"/>
  <c r="AF16" i="18"/>
  <c r="AG16" i="18"/>
  <c r="AH16" i="18"/>
  <c r="AI16" i="18"/>
  <c r="AJ16" i="18"/>
  <c r="AK16" i="18"/>
  <c r="AL16" i="18"/>
  <c r="AF17" i="18"/>
  <c r="AG17" i="18"/>
  <c r="AH17" i="18"/>
  <c r="AI17" i="18"/>
  <c r="AJ17" i="18"/>
  <c r="AK17" i="18"/>
  <c r="AL17" i="18"/>
  <c r="AF18" i="18"/>
  <c r="AG18" i="18"/>
  <c r="AH18" i="18"/>
  <c r="AI18" i="18"/>
  <c r="AJ18" i="18"/>
  <c r="AK18" i="18"/>
  <c r="AL18" i="18"/>
  <c r="AF19" i="18"/>
  <c r="AG19" i="18"/>
  <c r="AH19" i="18"/>
  <c r="AI19" i="18"/>
  <c r="AJ19" i="18"/>
  <c r="AK19" i="18"/>
  <c r="AL19" i="18"/>
  <c r="AF20" i="18"/>
  <c r="AG20" i="18"/>
  <c r="AH20" i="18"/>
  <c r="AI20" i="18"/>
  <c r="AJ20" i="18"/>
  <c r="AK20" i="18"/>
  <c r="AL20" i="18"/>
  <c r="AF21" i="18"/>
  <c r="AG21" i="18"/>
  <c r="AH21" i="18"/>
  <c r="AI21" i="18"/>
  <c r="AJ21" i="18"/>
  <c r="AK21" i="18"/>
  <c r="AL21" i="18"/>
  <c r="AF22" i="18"/>
  <c r="AG22" i="18"/>
  <c r="AH22" i="18"/>
  <c r="AI22" i="18"/>
  <c r="AJ22" i="18"/>
  <c r="AK22" i="18"/>
  <c r="AL22" i="18"/>
  <c r="AF23" i="18"/>
  <c r="AG23" i="18"/>
  <c r="AH23" i="18"/>
  <c r="AI23" i="18"/>
  <c r="AJ23" i="18"/>
  <c r="AK23" i="18"/>
  <c r="AL23" i="18"/>
  <c r="AF24" i="18"/>
  <c r="AG24" i="18"/>
  <c r="AH24" i="18"/>
  <c r="AI24" i="18"/>
  <c r="AJ24" i="18"/>
  <c r="AK24" i="18"/>
  <c r="AL24" i="18"/>
  <c r="AF25" i="18"/>
  <c r="AG25" i="18"/>
  <c r="AH25" i="18"/>
  <c r="AI25" i="18"/>
  <c r="AJ25" i="18"/>
  <c r="AK25" i="18"/>
  <c r="AL25" i="18"/>
  <c r="AF26" i="18"/>
  <c r="AG26" i="18"/>
  <c r="AH26" i="18"/>
  <c r="AI26" i="18"/>
  <c r="AJ26" i="18"/>
  <c r="AK26" i="18"/>
  <c r="AL26" i="18"/>
  <c r="AF27" i="18"/>
  <c r="AG27" i="18"/>
  <c r="AH27" i="18"/>
  <c r="AI27" i="18"/>
  <c r="AJ27" i="18"/>
  <c r="AK27" i="18"/>
  <c r="AL27" i="18"/>
  <c r="AF28" i="18"/>
  <c r="AG28" i="18"/>
  <c r="AH28" i="18"/>
  <c r="AI28" i="18"/>
  <c r="AJ28" i="18"/>
  <c r="AK28" i="18"/>
  <c r="AL28" i="18"/>
  <c r="AF29" i="18"/>
  <c r="AG29" i="18"/>
  <c r="AH29" i="18"/>
  <c r="AI29" i="18"/>
  <c r="AJ29" i="18"/>
  <c r="AK29" i="18"/>
  <c r="AL29" i="18"/>
  <c r="AF30" i="18"/>
  <c r="AG30" i="18"/>
  <c r="AH30" i="18"/>
  <c r="AI30" i="18"/>
  <c r="AJ30" i="18"/>
  <c r="AK30" i="18"/>
  <c r="AL30" i="18"/>
  <c r="AF31" i="18"/>
  <c r="AG31" i="18"/>
  <c r="AH31" i="18"/>
  <c r="AI31" i="18"/>
  <c r="AJ31" i="18"/>
  <c r="AK31" i="18"/>
  <c r="AL31" i="18"/>
  <c r="AF32" i="18"/>
  <c r="AG32" i="18"/>
  <c r="AH32" i="18"/>
  <c r="AI32" i="18"/>
  <c r="AJ32" i="18"/>
  <c r="AK32" i="18"/>
  <c r="AL32" i="18"/>
  <c r="AF33" i="18"/>
  <c r="AG33" i="18"/>
  <c r="AH33" i="18"/>
  <c r="AI33" i="18"/>
  <c r="AJ33" i="18"/>
  <c r="AK33" i="18"/>
  <c r="AL33" i="18"/>
  <c r="AF34" i="18"/>
  <c r="AG34" i="18"/>
  <c r="AH34" i="18"/>
  <c r="AI34" i="18"/>
  <c r="AJ34" i="18"/>
  <c r="AK34" i="18"/>
  <c r="AL34" i="18"/>
  <c r="AF35" i="18"/>
  <c r="AG35" i="18"/>
  <c r="AH35" i="18"/>
  <c r="AI35" i="18"/>
  <c r="AJ35" i="18"/>
  <c r="AK35" i="18"/>
  <c r="AL35" i="18"/>
  <c r="AF36" i="18"/>
  <c r="AG36" i="18"/>
  <c r="AH36" i="18"/>
  <c r="AI36" i="18"/>
  <c r="AJ36" i="18"/>
  <c r="AK36" i="18"/>
  <c r="AL36" i="18"/>
  <c r="AF37" i="18"/>
  <c r="AG37" i="18"/>
  <c r="AH37" i="18"/>
  <c r="AI37" i="18"/>
  <c r="AJ37" i="18"/>
  <c r="AK37" i="18"/>
  <c r="AL37" i="18"/>
  <c r="AF38" i="18"/>
  <c r="AG38" i="18"/>
  <c r="AH38" i="18"/>
  <c r="AI38" i="18"/>
  <c r="AJ38" i="18"/>
  <c r="AK38" i="18"/>
  <c r="AL38" i="18"/>
  <c r="AF39" i="18"/>
  <c r="AG39" i="18"/>
  <c r="AH39" i="18"/>
  <c r="AI39" i="18"/>
  <c r="AJ39" i="18"/>
  <c r="AK39" i="18"/>
  <c r="AL39" i="18"/>
  <c r="AF40" i="18"/>
  <c r="AG40" i="18"/>
  <c r="AH40" i="18"/>
  <c r="AI40" i="18"/>
  <c r="AJ40" i="18"/>
  <c r="AK40" i="18"/>
  <c r="AL40" i="18"/>
  <c r="AF41" i="18"/>
  <c r="AG41" i="18"/>
  <c r="AH41" i="18"/>
  <c r="AI41" i="18"/>
  <c r="AJ41" i="18"/>
  <c r="AK41" i="18"/>
  <c r="AL41" i="18"/>
  <c r="AF42" i="18"/>
  <c r="AG42" i="18"/>
  <c r="AH42" i="18"/>
  <c r="AI42" i="18"/>
  <c r="AJ42" i="18"/>
  <c r="AK42" i="18"/>
  <c r="AL42" i="18"/>
  <c r="AF43" i="18"/>
  <c r="AG43" i="18"/>
  <c r="AH43" i="18"/>
  <c r="AI43" i="18"/>
  <c r="AJ43" i="18"/>
  <c r="AK43" i="18"/>
  <c r="AL43" i="18"/>
  <c r="AF44" i="18"/>
  <c r="AG44" i="18"/>
  <c r="AH44" i="18"/>
  <c r="AI44" i="18"/>
  <c r="AJ44" i="18"/>
  <c r="AK44" i="18"/>
  <c r="AL44" i="18"/>
  <c r="AF45" i="18"/>
  <c r="AG45" i="18"/>
  <c r="AH45" i="18"/>
  <c r="AI45" i="18"/>
  <c r="AJ45" i="18"/>
  <c r="AK45" i="18"/>
  <c r="AL45" i="18"/>
  <c r="AF46" i="18"/>
  <c r="AG46" i="18"/>
  <c r="AH46" i="18"/>
  <c r="AI46" i="18"/>
  <c r="AJ46" i="18"/>
  <c r="AK46" i="18"/>
  <c r="AL46" i="18"/>
  <c r="AF47" i="18"/>
  <c r="AG47" i="18"/>
  <c r="AH47" i="18"/>
  <c r="AI47" i="18"/>
  <c r="AJ47" i="18"/>
  <c r="AK47" i="18"/>
  <c r="AL47" i="18"/>
  <c r="AF48" i="18"/>
  <c r="AG48" i="18"/>
  <c r="AH48" i="18"/>
  <c r="AI48" i="18"/>
  <c r="AJ48" i="18"/>
  <c r="AK48" i="18"/>
  <c r="AL48" i="18"/>
  <c r="AF49" i="18"/>
  <c r="AG49" i="18"/>
  <c r="AH49" i="18"/>
  <c r="AI49" i="18"/>
  <c r="AJ49" i="18"/>
  <c r="AK49" i="18"/>
  <c r="AL49" i="18"/>
  <c r="AF50" i="18"/>
  <c r="AG50" i="18"/>
  <c r="AH50" i="18"/>
  <c r="AI50" i="18"/>
  <c r="AJ50" i="18"/>
  <c r="AK50" i="18"/>
  <c r="AL50" i="18"/>
  <c r="AF51" i="18"/>
  <c r="AG51" i="18"/>
  <c r="AH51" i="18"/>
  <c r="AI51" i="18"/>
  <c r="AJ51" i="18"/>
  <c r="AK51" i="18"/>
  <c r="AL51" i="18"/>
  <c r="AF52" i="18"/>
  <c r="AG52" i="18"/>
  <c r="AH52" i="18"/>
  <c r="AI52" i="18"/>
  <c r="AJ52" i="18"/>
  <c r="AK52" i="18"/>
  <c r="AL52" i="18"/>
  <c r="AF53" i="18"/>
  <c r="AG53" i="18"/>
  <c r="AH53" i="18"/>
  <c r="AI53" i="18"/>
  <c r="AJ53" i="18"/>
  <c r="AK53" i="18"/>
  <c r="AL53" i="18"/>
  <c r="AF54" i="18"/>
  <c r="AG54" i="18"/>
  <c r="AH54" i="18"/>
  <c r="AI54" i="18"/>
  <c r="AJ54" i="18"/>
  <c r="AK54" i="18"/>
  <c r="AL54" i="18"/>
  <c r="AF55" i="18"/>
  <c r="AG55" i="18"/>
  <c r="AH55" i="18"/>
  <c r="AI55" i="18"/>
  <c r="AJ55" i="18"/>
  <c r="AK55" i="18"/>
  <c r="AL55" i="18"/>
  <c r="AF56" i="18"/>
  <c r="AG56" i="18"/>
  <c r="AH56" i="18"/>
  <c r="AI56" i="18"/>
  <c r="AJ56" i="18"/>
  <c r="AK56" i="18"/>
  <c r="AL56" i="18"/>
  <c r="AF57" i="18"/>
  <c r="AG57" i="18"/>
  <c r="AH57" i="18"/>
  <c r="AI57" i="18"/>
  <c r="AJ57" i="18"/>
  <c r="AK57" i="18"/>
  <c r="AL57" i="18"/>
  <c r="AF58" i="18"/>
  <c r="AG58" i="18"/>
  <c r="AH58" i="18"/>
  <c r="AI58" i="18"/>
  <c r="AJ58" i="18"/>
  <c r="AK58" i="18"/>
  <c r="AL58" i="18"/>
  <c r="AF59" i="18"/>
  <c r="AG59" i="18"/>
  <c r="AH59" i="18"/>
  <c r="AI59" i="18"/>
  <c r="AJ59" i="18"/>
  <c r="AK59" i="18"/>
  <c r="AL59" i="18"/>
  <c r="AF60" i="18"/>
  <c r="AG60" i="18"/>
  <c r="AH60" i="18"/>
  <c r="AI60" i="18"/>
  <c r="AJ60" i="18"/>
  <c r="AK60" i="18"/>
  <c r="AL60" i="18"/>
  <c r="AF61" i="18"/>
  <c r="AG61" i="18"/>
  <c r="AH61" i="18"/>
  <c r="AI61" i="18"/>
  <c r="AJ61" i="18"/>
  <c r="AK61" i="18"/>
  <c r="AL61" i="18"/>
  <c r="AF62" i="18"/>
  <c r="AG62" i="18"/>
  <c r="AH62" i="18"/>
  <c r="AI62" i="18"/>
  <c r="AJ62" i="18"/>
  <c r="AK62" i="18"/>
  <c r="AL62" i="18"/>
  <c r="AF63" i="18"/>
  <c r="AG63" i="18"/>
  <c r="AH63" i="18"/>
  <c r="AI63" i="18"/>
  <c r="AJ63" i="18"/>
  <c r="AK63" i="18"/>
  <c r="AL63" i="18"/>
  <c r="AF64" i="18"/>
  <c r="AG64" i="18"/>
  <c r="AH64" i="18"/>
  <c r="AI64" i="18"/>
  <c r="AJ64" i="18"/>
  <c r="AK64" i="18"/>
  <c r="AL64" i="18"/>
  <c r="AF65" i="18"/>
  <c r="AG65" i="18"/>
  <c r="AH65" i="18"/>
  <c r="AI65" i="18"/>
  <c r="AJ65" i="18"/>
  <c r="AK65" i="18"/>
  <c r="AL65" i="18"/>
  <c r="AF66" i="18"/>
  <c r="AG66" i="18"/>
  <c r="AH66" i="18"/>
  <c r="AI66" i="18"/>
  <c r="AJ66" i="18"/>
  <c r="AK66" i="18"/>
  <c r="AL66" i="18"/>
  <c r="AF67" i="18"/>
  <c r="AG67" i="18"/>
  <c r="AH67" i="18"/>
  <c r="AI67" i="18"/>
  <c r="AJ67" i="18"/>
  <c r="AK67" i="18"/>
  <c r="AL67" i="18"/>
  <c r="AF68" i="18"/>
  <c r="AG68" i="18"/>
  <c r="AH68" i="18"/>
  <c r="AI68" i="18"/>
  <c r="AJ68" i="18"/>
  <c r="AK68" i="18"/>
  <c r="AL68" i="18"/>
  <c r="AF69" i="18"/>
  <c r="AG69" i="18"/>
  <c r="AH69" i="18"/>
  <c r="AI69" i="18"/>
  <c r="AJ69" i="18"/>
  <c r="AK69" i="18"/>
  <c r="AL69" i="18"/>
  <c r="AF70" i="18"/>
  <c r="AG70" i="18"/>
  <c r="AH70" i="18"/>
  <c r="AI70" i="18"/>
  <c r="AJ70" i="18"/>
  <c r="AK70" i="18"/>
  <c r="AL70" i="18"/>
  <c r="AF71" i="18"/>
  <c r="AG71" i="18"/>
  <c r="AH71" i="18"/>
  <c r="AI71" i="18"/>
  <c r="AJ71" i="18"/>
  <c r="AK71" i="18"/>
  <c r="AL71" i="18"/>
  <c r="AF72" i="18"/>
  <c r="AG72" i="18"/>
  <c r="AH72" i="18"/>
  <c r="AI72" i="18"/>
  <c r="AJ72" i="18"/>
  <c r="AK72" i="18"/>
  <c r="AL72" i="18"/>
  <c r="AF73" i="18"/>
  <c r="AG73" i="18"/>
  <c r="AH73" i="18"/>
  <c r="AI73" i="18"/>
  <c r="AJ73" i="18"/>
  <c r="AK73" i="18"/>
  <c r="AL73" i="18"/>
  <c r="AF74" i="18"/>
  <c r="AG74" i="18"/>
  <c r="AH74" i="18"/>
  <c r="AI74" i="18"/>
  <c r="AJ74" i="18"/>
  <c r="AK74" i="18"/>
  <c r="AL74" i="18"/>
  <c r="AF75" i="18"/>
  <c r="AG75" i="18"/>
  <c r="AH75" i="18"/>
  <c r="AI75" i="18"/>
  <c r="AJ75" i="18"/>
  <c r="AK75" i="18"/>
  <c r="AL75" i="18"/>
  <c r="AF76" i="18"/>
  <c r="AG76" i="18"/>
  <c r="AH76" i="18"/>
  <c r="AI76" i="18"/>
  <c r="AJ76" i="18"/>
  <c r="AK76" i="18"/>
  <c r="AL76" i="18"/>
  <c r="AF77" i="18"/>
  <c r="AG77" i="18"/>
  <c r="AH77" i="18"/>
  <c r="AI77" i="18"/>
  <c r="AJ77" i="18"/>
  <c r="AK77" i="18"/>
  <c r="AL77" i="18"/>
  <c r="AF78" i="18"/>
  <c r="AG78" i="18"/>
  <c r="AH78" i="18"/>
  <c r="AI78" i="18"/>
  <c r="AJ78" i="18"/>
  <c r="AK78" i="18"/>
  <c r="AL78" i="18"/>
  <c r="AF79" i="18"/>
  <c r="AG79" i="18"/>
  <c r="AH79" i="18"/>
  <c r="AI79" i="18"/>
  <c r="AJ79" i="18"/>
  <c r="AK79" i="18"/>
  <c r="AL79" i="18"/>
  <c r="AF80" i="18"/>
  <c r="AG80" i="18"/>
  <c r="AH80" i="18"/>
  <c r="AI80" i="18"/>
  <c r="AJ80" i="18"/>
  <c r="AK80" i="18"/>
  <c r="AL80" i="18"/>
  <c r="AF81" i="18"/>
  <c r="AG81" i="18"/>
  <c r="AH81" i="18"/>
  <c r="AI81" i="18"/>
  <c r="AJ81" i="18"/>
  <c r="AK81" i="18"/>
  <c r="AL81" i="18"/>
  <c r="AF82" i="18"/>
  <c r="AG82" i="18"/>
  <c r="AH82" i="18"/>
  <c r="AI82" i="18"/>
  <c r="AJ82" i="18"/>
  <c r="AK82" i="18"/>
  <c r="AL82" i="18"/>
  <c r="AF83" i="18"/>
  <c r="AG83" i="18"/>
  <c r="AH83" i="18"/>
  <c r="AI83" i="18"/>
  <c r="AJ83" i="18"/>
  <c r="AK83" i="18"/>
  <c r="AL83" i="18"/>
  <c r="AF84" i="18"/>
  <c r="AG84" i="18"/>
  <c r="AH84" i="18"/>
  <c r="AI84" i="18"/>
  <c r="AJ84" i="18"/>
  <c r="AK84" i="18"/>
  <c r="AL84" i="18"/>
  <c r="AF85" i="18"/>
  <c r="AG85" i="18"/>
  <c r="AH85" i="18"/>
  <c r="AI85" i="18"/>
  <c r="AJ85" i="18"/>
  <c r="AK85" i="18"/>
  <c r="AL85" i="18"/>
  <c r="AF86" i="18"/>
  <c r="AG86" i="18"/>
  <c r="AH86" i="18"/>
  <c r="AI86" i="18"/>
  <c r="AJ86" i="18"/>
  <c r="AK86" i="18"/>
  <c r="AL86" i="18"/>
  <c r="AF87" i="18"/>
  <c r="AG87" i="18"/>
  <c r="AH87" i="18"/>
  <c r="AI87" i="18"/>
  <c r="AJ87" i="18"/>
  <c r="AK87" i="18"/>
  <c r="AL87" i="18"/>
  <c r="AF88" i="18"/>
  <c r="AG88" i="18"/>
  <c r="AH88" i="18"/>
  <c r="AI88" i="18"/>
  <c r="AJ88" i="18"/>
  <c r="AK88" i="18"/>
  <c r="AL88" i="18"/>
  <c r="AF89" i="18"/>
  <c r="AG89" i="18"/>
  <c r="AH89" i="18"/>
  <c r="AI89" i="18"/>
  <c r="AJ89" i="18"/>
  <c r="AK89" i="18"/>
  <c r="AL89" i="18"/>
  <c r="AF90" i="18"/>
  <c r="AG90" i="18"/>
  <c r="AH90" i="18"/>
  <c r="AI90" i="18"/>
  <c r="AJ90" i="18"/>
  <c r="AK90" i="18"/>
  <c r="AL90" i="18"/>
  <c r="AF91" i="18"/>
  <c r="AG91" i="18"/>
  <c r="AH91" i="18"/>
  <c r="AI91" i="18"/>
  <c r="AJ91" i="18"/>
  <c r="AK91" i="18"/>
  <c r="AL91" i="18"/>
  <c r="AF92" i="18"/>
  <c r="AG92" i="18"/>
  <c r="AH92" i="18"/>
  <c r="AI92" i="18"/>
  <c r="AJ92" i="18"/>
  <c r="AK92" i="18"/>
  <c r="AL92" i="18"/>
  <c r="AF93" i="18"/>
  <c r="AG93" i="18"/>
  <c r="AH93" i="18"/>
  <c r="AI93" i="18"/>
  <c r="AJ93" i="18"/>
  <c r="AK93" i="18"/>
  <c r="AL93" i="18"/>
  <c r="AF94" i="18"/>
  <c r="AG94" i="18"/>
  <c r="AH94" i="18"/>
  <c r="AI94" i="18"/>
  <c r="AJ94" i="18"/>
  <c r="AK94" i="18"/>
  <c r="AL94" i="18"/>
  <c r="AF95" i="18"/>
  <c r="AG95" i="18"/>
  <c r="AH95" i="18"/>
  <c r="AI95" i="18"/>
  <c r="AJ95" i="18"/>
  <c r="AK95" i="18"/>
  <c r="AL95" i="18"/>
  <c r="AF96" i="18"/>
  <c r="AG96" i="18"/>
  <c r="AH96" i="18"/>
  <c r="AI96" i="18"/>
  <c r="AJ96" i="18"/>
  <c r="AK96" i="18"/>
  <c r="AL96" i="18"/>
  <c r="AF97" i="18"/>
  <c r="AG97" i="18"/>
  <c r="AH97" i="18"/>
  <c r="AI97" i="18"/>
  <c r="AJ97" i="18"/>
  <c r="AK97" i="18"/>
  <c r="AL97" i="18"/>
  <c r="AF98" i="18"/>
  <c r="AG98" i="18"/>
  <c r="AH98" i="18"/>
  <c r="AI98" i="18"/>
  <c r="AJ98" i="18"/>
  <c r="AK98" i="18"/>
  <c r="AL98" i="18"/>
  <c r="AF99" i="18"/>
  <c r="AG99" i="18"/>
  <c r="AH99" i="18"/>
  <c r="AI99" i="18"/>
  <c r="AJ99" i="18"/>
  <c r="AK99" i="18"/>
  <c r="AL99" i="18"/>
  <c r="AF100" i="18"/>
  <c r="AG100" i="18"/>
  <c r="AH100" i="18"/>
  <c r="AI100" i="18"/>
  <c r="AJ100" i="18"/>
  <c r="AK100" i="18"/>
  <c r="AL100" i="18"/>
  <c r="AF101" i="18"/>
  <c r="AG101" i="18"/>
  <c r="AH101" i="18"/>
  <c r="AI101" i="18"/>
  <c r="AJ101" i="18"/>
  <c r="AK101" i="18"/>
  <c r="AL101" i="18"/>
  <c r="AF102" i="18"/>
  <c r="AG102" i="18"/>
  <c r="AH102" i="18"/>
  <c r="AI102" i="18"/>
  <c r="AJ102" i="18"/>
  <c r="AK102" i="18"/>
  <c r="AL102" i="18"/>
  <c r="AF103" i="18"/>
  <c r="AG103" i="18"/>
  <c r="AH103" i="18"/>
  <c r="AI103" i="18"/>
  <c r="AJ103" i="18"/>
  <c r="AK103" i="18"/>
  <c r="AL103" i="18"/>
  <c r="AF104" i="18"/>
  <c r="AG104" i="18"/>
  <c r="AH104" i="18"/>
  <c r="AI104" i="18"/>
  <c r="AJ104" i="18"/>
  <c r="AK104" i="18"/>
  <c r="AL104" i="18"/>
  <c r="AF105" i="18"/>
  <c r="AG105" i="18"/>
  <c r="AH105" i="18"/>
  <c r="AI105" i="18"/>
  <c r="AJ105" i="18"/>
  <c r="AK105" i="18"/>
  <c r="AL105" i="18"/>
  <c r="AF106" i="18"/>
  <c r="AG106" i="18"/>
  <c r="AH106" i="18"/>
  <c r="AI106" i="18"/>
  <c r="AJ106" i="18"/>
  <c r="AK106" i="18"/>
  <c r="AL106" i="18"/>
  <c r="AF107" i="18"/>
  <c r="AG107" i="18"/>
  <c r="AH107" i="18"/>
  <c r="AI107" i="18"/>
  <c r="AJ107" i="18"/>
  <c r="AK107" i="18"/>
  <c r="AL107" i="18"/>
  <c r="AF108" i="18"/>
  <c r="AG108" i="18"/>
  <c r="AH108" i="18"/>
  <c r="AI108" i="18"/>
  <c r="AJ108" i="18"/>
  <c r="AK108" i="18"/>
  <c r="AL108" i="18"/>
  <c r="AF109" i="18"/>
  <c r="AG109" i="18"/>
  <c r="AH109" i="18"/>
  <c r="AI109" i="18"/>
  <c r="AJ109" i="18"/>
  <c r="AK109" i="18"/>
  <c r="AL109" i="18"/>
  <c r="AF110" i="18"/>
  <c r="AG110" i="18"/>
  <c r="AH110" i="18"/>
  <c r="AI110" i="18"/>
  <c r="AJ110" i="18"/>
  <c r="AK110" i="18"/>
  <c r="AL110" i="18"/>
  <c r="AF111" i="18"/>
  <c r="AG111" i="18"/>
  <c r="AH111" i="18"/>
  <c r="AI111" i="18"/>
  <c r="AJ111" i="18"/>
  <c r="AK111" i="18"/>
  <c r="AL111" i="18"/>
  <c r="AF112" i="18"/>
  <c r="AG112" i="18"/>
  <c r="AH112" i="18"/>
  <c r="AI112" i="18"/>
  <c r="AJ112" i="18"/>
  <c r="AK112" i="18"/>
  <c r="AL112" i="18"/>
  <c r="AF113" i="18"/>
  <c r="AG113" i="18"/>
  <c r="AH113" i="18"/>
  <c r="AI113" i="18"/>
  <c r="AJ113" i="18"/>
  <c r="AK113" i="18"/>
  <c r="AL113" i="18"/>
  <c r="AF114" i="18"/>
  <c r="AG114" i="18"/>
  <c r="AH114" i="18"/>
  <c r="AI114" i="18"/>
  <c r="AJ114" i="18"/>
  <c r="AK114" i="18"/>
  <c r="AL114" i="18"/>
  <c r="AF115" i="18"/>
  <c r="AG115" i="18"/>
  <c r="AH115" i="18"/>
  <c r="AI115" i="18"/>
  <c r="AJ115" i="18"/>
  <c r="AK115" i="18"/>
  <c r="AL115" i="18"/>
  <c r="AF116" i="18"/>
  <c r="AG116" i="18"/>
  <c r="AH116" i="18"/>
  <c r="AI116" i="18"/>
  <c r="AJ116" i="18"/>
  <c r="AK116" i="18"/>
  <c r="AL116" i="18"/>
  <c r="AF117" i="18"/>
  <c r="AG117" i="18"/>
  <c r="AH117" i="18"/>
  <c r="AI117" i="18"/>
  <c r="AJ117" i="18"/>
  <c r="AK117" i="18"/>
  <c r="AL117" i="18"/>
  <c r="AF118" i="18"/>
  <c r="AG118" i="18"/>
  <c r="AH118" i="18"/>
  <c r="AI118" i="18"/>
  <c r="AJ118" i="18"/>
  <c r="AK118" i="18"/>
  <c r="AL118" i="18"/>
  <c r="AF119" i="18"/>
  <c r="AG119" i="18"/>
  <c r="AH119" i="18"/>
  <c r="AI119" i="18"/>
  <c r="AJ119" i="18"/>
  <c r="AK119" i="18"/>
  <c r="AL119" i="18"/>
  <c r="AF120" i="18"/>
  <c r="AG120" i="18"/>
  <c r="AH120" i="18"/>
  <c r="AI120" i="18"/>
  <c r="AJ120" i="18"/>
  <c r="AK120" i="18"/>
  <c r="AL120" i="18"/>
  <c r="AF121" i="18"/>
  <c r="AG121" i="18"/>
  <c r="AH121" i="18"/>
  <c r="AI121" i="18"/>
  <c r="AJ121" i="18"/>
  <c r="AK121" i="18"/>
  <c r="AL121" i="18"/>
  <c r="AF122" i="18"/>
  <c r="AG122" i="18"/>
  <c r="AH122" i="18"/>
  <c r="AI122" i="18"/>
  <c r="AJ122" i="18"/>
  <c r="AK122" i="18"/>
  <c r="AL122" i="18"/>
  <c r="AF123" i="18"/>
  <c r="AG123" i="18"/>
  <c r="AH123" i="18"/>
  <c r="AI123" i="18"/>
  <c r="AJ123" i="18"/>
  <c r="AK123" i="18"/>
  <c r="AL123" i="18"/>
  <c r="AF124" i="18"/>
  <c r="AG124" i="18"/>
  <c r="AH124" i="18"/>
  <c r="AI124" i="18"/>
  <c r="AJ124" i="18"/>
  <c r="AK124" i="18"/>
  <c r="AL124" i="18"/>
  <c r="AF125" i="18"/>
  <c r="AG125" i="18"/>
  <c r="AH125" i="18"/>
  <c r="AI125" i="18"/>
  <c r="AJ125" i="18"/>
  <c r="AK125" i="18"/>
  <c r="AL125" i="18"/>
  <c r="AF126" i="18"/>
  <c r="AG126" i="18"/>
  <c r="AH126" i="18"/>
  <c r="AI126" i="18"/>
  <c r="AJ126" i="18"/>
  <c r="AK126" i="18"/>
  <c r="AL126" i="18"/>
  <c r="AF127" i="18"/>
  <c r="AG127" i="18"/>
  <c r="AH127" i="18"/>
  <c r="AI127" i="18"/>
  <c r="AJ127" i="18"/>
  <c r="AK127" i="18"/>
  <c r="AL127" i="18"/>
  <c r="AF128" i="18"/>
  <c r="AG128" i="18"/>
  <c r="AH128" i="18"/>
  <c r="AI128" i="18"/>
  <c r="AJ128" i="18"/>
  <c r="AK128" i="18"/>
  <c r="AL128" i="18"/>
  <c r="AF129" i="18"/>
  <c r="AG129" i="18"/>
  <c r="AH129" i="18"/>
  <c r="AI129" i="18"/>
  <c r="AJ129" i="18"/>
  <c r="AK129" i="18"/>
  <c r="AL129" i="18"/>
  <c r="AF130" i="18"/>
  <c r="AG130" i="18"/>
  <c r="AH130" i="18"/>
  <c r="AI130" i="18"/>
  <c r="AJ130" i="18"/>
  <c r="AK130" i="18"/>
  <c r="AL130" i="18"/>
  <c r="AF131" i="18"/>
  <c r="AG131" i="18"/>
  <c r="AH131" i="18"/>
  <c r="AI131" i="18"/>
  <c r="AJ131" i="18"/>
  <c r="AK131" i="18"/>
  <c r="AL131" i="18"/>
  <c r="AF132" i="18"/>
  <c r="AG132" i="18"/>
  <c r="AH132" i="18"/>
  <c r="AI132" i="18"/>
  <c r="AJ132" i="18"/>
  <c r="AK132" i="18"/>
  <c r="AL132" i="18"/>
  <c r="AF133" i="18"/>
  <c r="AG133" i="18"/>
  <c r="AH133" i="18"/>
  <c r="AI133" i="18"/>
  <c r="AJ133" i="18"/>
  <c r="AK133" i="18"/>
  <c r="AL133" i="18"/>
  <c r="AF134" i="18"/>
  <c r="AG134" i="18"/>
  <c r="AH134" i="18"/>
  <c r="AI134" i="18"/>
  <c r="AJ134" i="18"/>
  <c r="AK134" i="18"/>
  <c r="AL134" i="18"/>
  <c r="AF135" i="18"/>
  <c r="AG135" i="18"/>
  <c r="AH135" i="18"/>
  <c r="AI135" i="18"/>
  <c r="AJ135" i="18"/>
  <c r="AK135" i="18"/>
  <c r="AL135" i="18"/>
  <c r="AF136" i="18"/>
  <c r="AG136" i="18"/>
  <c r="AH136" i="18"/>
  <c r="AI136" i="18"/>
  <c r="AJ136" i="18"/>
  <c r="AK136" i="18"/>
  <c r="AL136" i="18"/>
  <c r="AF137" i="18"/>
  <c r="AG137" i="18"/>
  <c r="AH137" i="18"/>
  <c r="AI137" i="18"/>
  <c r="AJ137" i="18"/>
  <c r="AK137" i="18"/>
  <c r="AL137" i="18"/>
  <c r="AF138" i="18"/>
  <c r="AG138" i="18"/>
  <c r="AH138" i="18"/>
  <c r="AI138" i="18"/>
  <c r="AJ138" i="18"/>
  <c r="AK138" i="18"/>
  <c r="AL138" i="18"/>
  <c r="AF139" i="18"/>
  <c r="AG139" i="18"/>
  <c r="AH139" i="18"/>
  <c r="AI139" i="18"/>
  <c r="AJ139" i="18"/>
  <c r="AK139" i="18"/>
  <c r="AL139" i="18"/>
  <c r="AF140" i="18"/>
  <c r="AG140" i="18"/>
  <c r="AH140" i="18"/>
  <c r="AI140" i="18"/>
  <c r="AJ140" i="18"/>
  <c r="AK140" i="18"/>
  <c r="AL140" i="18"/>
  <c r="AF141" i="18"/>
  <c r="AG141" i="18"/>
  <c r="AH141" i="18"/>
  <c r="AI141" i="18"/>
  <c r="AJ141" i="18"/>
  <c r="AK141" i="18"/>
  <c r="AL141" i="18"/>
  <c r="AF142" i="18"/>
  <c r="AG142" i="18"/>
  <c r="AH142" i="18"/>
  <c r="AI142" i="18"/>
  <c r="AJ142" i="18"/>
  <c r="AK142" i="18"/>
  <c r="AL142" i="18"/>
  <c r="AF143" i="18"/>
  <c r="AG143" i="18"/>
  <c r="AH143" i="18"/>
  <c r="AI143" i="18"/>
  <c r="AJ143" i="18"/>
  <c r="AK143" i="18"/>
  <c r="AL143" i="18"/>
  <c r="AF144" i="18"/>
  <c r="AG144" i="18"/>
  <c r="AH144" i="18"/>
  <c r="AI144" i="18"/>
  <c r="AJ144" i="18"/>
  <c r="AK144" i="18"/>
  <c r="AL144" i="18"/>
  <c r="AF145" i="18"/>
  <c r="AG145" i="18"/>
  <c r="AH145" i="18"/>
  <c r="AI145" i="18"/>
  <c r="AJ145" i="18"/>
  <c r="AK145" i="18"/>
  <c r="AL145" i="18"/>
  <c r="AF146" i="18"/>
  <c r="AG146" i="18"/>
  <c r="AH146" i="18"/>
  <c r="AI146" i="18"/>
  <c r="AJ146" i="18"/>
  <c r="AK146" i="18"/>
  <c r="AL146" i="18"/>
  <c r="AF147" i="18"/>
  <c r="AG147" i="18"/>
  <c r="AH147" i="18"/>
  <c r="AI147" i="18"/>
  <c r="AJ147" i="18"/>
  <c r="AK147" i="18"/>
  <c r="AL147" i="18"/>
  <c r="AF148" i="18"/>
  <c r="AG148" i="18"/>
  <c r="AH148" i="18"/>
  <c r="AI148" i="18"/>
  <c r="AJ148" i="18"/>
  <c r="AK148" i="18"/>
  <c r="AL148" i="18"/>
  <c r="AF149" i="18"/>
  <c r="AG149" i="18"/>
  <c r="AH149" i="18"/>
  <c r="AI149" i="18"/>
  <c r="AJ149" i="18"/>
  <c r="AK149" i="18"/>
  <c r="AL149" i="18"/>
  <c r="AF150" i="18"/>
  <c r="AG150" i="18"/>
  <c r="AH150" i="18"/>
  <c r="AI150" i="18"/>
  <c r="AJ150" i="18"/>
  <c r="AK150" i="18"/>
  <c r="AL150" i="18"/>
  <c r="AF151" i="18"/>
  <c r="AG151" i="18"/>
  <c r="AH151" i="18"/>
  <c r="AI151" i="18"/>
  <c r="AJ151" i="18"/>
  <c r="AK151" i="18"/>
  <c r="AL151" i="18"/>
  <c r="AF152" i="18"/>
  <c r="AG152" i="18"/>
  <c r="AH152" i="18"/>
  <c r="AI152" i="18"/>
  <c r="AJ152" i="18"/>
  <c r="AK152" i="18"/>
  <c r="AL152" i="18"/>
  <c r="AF153" i="18"/>
  <c r="AG153" i="18"/>
  <c r="AH153" i="18"/>
  <c r="AI153" i="18"/>
  <c r="AJ153" i="18"/>
  <c r="AK153" i="18"/>
  <c r="AL153" i="18"/>
  <c r="AF154" i="18"/>
  <c r="AG154" i="18"/>
  <c r="AH154" i="18"/>
  <c r="AI154" i="18"/>
  <c r="AJ154" i="18"/>
  <c r="AK154" i="18"/>
  <c r="AL154" i="18"/>
  <c r="AF155" i="18"/>
  <c r="AG155" i="18"/>
  <c r="AH155" i="18"/>
  <c r="AI155" i="18"/>
  <c r="AJ155" i="18"/>
  <c r="AK155" i="18"/>
  <c r="AL155" i="18"/>
  <c r="AF156" i="18"/>
  <c r="AG156" i="18"/>
  <c r="AH156" i="18"/>
  <c r="AI156" i="18"/>
  <c r="AJ156" i="18"/>
  <c r="AK156" i="18"/>
  <c r="AL156" i="18"/>
  <c r="AF157" i="18"/>
  <c r="AG157" i="18"/>
  <c r="AH157" i="18"/>
  <c r="AI157" i="18"/>
  <c r="AJ157" i="18"/>
  <c r="AK157" i="18"/>
  <c r="AL157" i="18"/>
  <c r="AF158" i="18"/>
  <c r="AG158" i="18"/>
  <c r="AH158" i="18"/>
  <c r="AI158" i="18"/>
  <c r="AJ158" i="18"/>
  <c r="AK158" i="18"/>
  <c r="AL158" i="18"/>
  <c r="AF159" i="18"/>
  <c r="AG159" i="18"/>
  <c r="AH159" i="18"/>
  <c r="AI159" i="18"/>
  <c r="AJ159" i="18"/>
  <c r="AK159" i="18"/>
  <c r="AL159" i="18"/>
  <c r="AF160" i="18"/>
  <c r="AG160" i="18"/>
  <c r="AH160" i="18"/>
  <c r="AI160" i="18"/>
  <c r="AJ160" i="18"/>
  <c r="AK160" i="18"/>
  <c r="AL160" i="18"/>
  <c r="AF161" i="18"/>
  <c r="AG161" i="18"/>
  <c r="AH161" i="18"/>
  <c r="AI161" i="18"/>
  <c r="AJ161" i="18"/>
  <c r="AK161" i="18"/>
  <c r="AL161" i="18"/>
  <c r="AF162" i="18"/>
  <c r="AG162" i="18"/>
  <c r="AH162" i="18"/>
  <c r="AI162" i="18"/>
  <c r="AJ162" i="18"/>
  <c r="AK162" i="18"/>
  <c r="AL162" i="18"/>
  <c r="AF163" i="18"/>
  <c r="AG163" i="18"/>
  <c r="AH163" i="18"/>
  <c r="AI163" i="18"/>
  <c r="AJ163" i="18"/>
  <c r="AK163" i="18"/>
  <c r="AL163" i="18"/>
  <c r="AF164" i="18"/>
  <c r="AG164" i="18"/>
  <c r="AH164" i="18"/>
  <c r="AI164" i="18"/>
  <c r="AJ164" i="18"/>
  <c r="AK164" i="18"/>
  <c r="AL164" i="18"/>
  <c r="AF165" i="18"/>
  <c r="AG165" i="18"/>
  <c r="AH165" i="18"/>
  <c r="AI165" i="18"/>
  <c r="AJ165" i="18"/>
  <c r="AK165" i="18"/>
  <c r="AL165" i="18"/>
  <c r="AF166" i="18"/>
  <c r="AG166" i="18"/>
  <c r="AH166" i="18"/>
  <c r="AI166" i="18"/>
  <c r="AJ166" i="18"/>
  <c r="AK166" i="18"/>
  <c r="AL166" i="18"/>
  <c r="AF167" i="18"/>
  <c r="AG167" i="18"/>
  <c r="AH167" i="18"/>
  <c r="AI167" i="18"/>
  <c r="AJ167" i="18"/>
  <c r="AK167" i="18"/>
  <c r="AL167" i="18"/>
  <c r="AF168" i="18"/>
  <c r="AG168" i="18"/>
  <c r="AH168" i="18"/>
  <c r="AI168" i="18"/>
  <c r="AJ168" i="18"/>
  <c r="AK168" i="18"/>
  <c r="AL168" i="18"/>
  <c r="AF169" i="18"/>
  <c r="AG169" i="18"/>
  <c r="AH169" i="18"/>
  <c r="AI169" i="18"/>
  <c r="AJ169" i="18"/>
  <c r="AK169" i="18"/>
  <c r="AL169" i="18"/>
  <c r="AF170" i="18"/>
  <c r="AG170" i="18"/>
  <c r="AH170" i="18"/>
  <c r="AI170" i="18"/>
  <c r="AJ170" i="18"/>
  <c r="AK170" i="18"/>
  <c r="AL170" i="18"/>
  <c r="AF171" i="18"/>
  <c r="AG171" i="18"/>
  <c r="AH171" i="18"/>
  <c r="AI171" i="18"/>
  <c r="AJ171" i="18"/>
  <c r="AK171" i="18"/>
  <c r="AL171" i="18"/>
  <c r="AF172" i="18"/>
  <c r="AG172" i="18"/>
  <c r="AH172" i="18"/>
  <c r="AI172" i="18"/>
  <c r="AJ172" i="18"/>
  <c r="AK172" i="18"/>
  <c r="AL172" i="18"/>
  <c r="AF173" i="18"/>
  <c r="AG173" i="18"/>
  <c r="AH173" i="18"/>
  <c r="AI173" i="18"/>
  <c r="AJ173" i="18"/>
  <c r="AK173" i="18"/>
  <c r="AL173" i="18"/>
  <c r="AF174" i="18"/>
  <c r="AG174" i="18"/>
  <c r="AH174" i="18"/>
  <c r="AI174" i="18"/>
  <c r="AJ174" i="18"/>
  <c r="AK174" i="18"/>
  <c r="AL174" i="18"/>
  <c r="AF175" i="18"/>
  <c r="AG175" i="18"/>
  <c r="AH175" i="18"/>
  <c r="AI175" i="18"/>
  <c r="AJ175" i="18"/>
  <c r="AK175" i="18"/>
  <c r="AL175" i="18"/>
  <c r="AF176" i="18"/>
  <c r="AG176" i="18"/>
  <c r="AH176" i="18"/>
  <c r="AI176" i="18"/>
  <c r="AJ176" i="18"/>
  <c r="AK176" i="18"/>
  <c r="AL176" i="18"/>
  <c r="AF177" i="18"/>
  <c r="AG177" i="18"/>
  <c r="AH177" i="18"/>
  <c r="AI177" i="18"/>
  <c r="AJ177" i="18"/>
  <c r="AK177" i="18"/>
  <c r="AL177" i="18"/>
  <c r="AF178" i="18"/>
  <c r="AG178" i="18"/>
  <c r="AH178" i="18"/>
  <c r="AI178" i="18"/>
  <c r="AJ178" i="18"/>
  <c r="AK178" i="18"/>
  <c r="AL178" i="18"/>
  <c r="AF179" i="18"/>
  <c r="AG179" i="18"/>
  <c r="AH179" i="18"/>
  <c r="AI179" i="18"/>
  <c r="AJ179" i="18"/>
  <c r="AK179" i="18"/>
  <c r="AL179" i="18"/>
  <c r="AF180" i="18"/>
  <c r="AG180" i="18"/>
  <c r="AH180" i="18"/>
  <c r="AI180" i="18"/>
  <c r="AJ180" i="18"/>
  <c r="AK180" i="18"/>
  <c r="AL180" i="18"/>
  <c r="AF181" i="18"/>
  <c r="AG181" i="18"/>
  <c r="AH181" i="18"/>
  <c r="AI181" i="18"/>
  <c r="AJ181" i="18"/>
  <c r="AK181" i="18"/>
  <c r="AL181" i="18"/>
  <c r="AF182" i="18"/>
  <c r="AG182" i="18"/>
  <c r="AH182" i="18"/>
  <c r="AI182" i="18"/>
  <c r="AJ182" i="18"/>
  <c r="AK182" i="18"/>
  <c r="AL182" i="18"/>
  <c r="AF183" i="18"/>
  <c r="AG183" i="18"/>
  <c r="AH183" i="18"/>
  <c r="AI183" i="18"/>
  <c r="AJ183" i="18"/>
  <c r="AK183" i="18"/>
  <c r="AL183" i="18"/>
  <c r="AF184" i="18"/>
  <c r="AG184" i="18"/>
  <c r="AH184" i="18"/>
  <c r="AI184" i="18"/>
  <c r="AJ184" i="18"/>
  <c r="AK184" i="18"/>
  <c r="AL184" i="18"/>
  <c r="AF185" i="18"/>
  <c r="AG185" i="18"/>
  <c r="AH185" i="18"/>
  <c r="AI185" i="18"/>
  <c r="AJ185" i="18"/>
  <c r="AK185" i="18"/>
  <c r="AL185" i="18"/>
  <c r="AF186" i="18"/>
  <c r="AG186" i="18"/>
  <c r="AH186" i="18"/>
  <c r="AI186" i="18"/>
  <c r="AJ186" i="18"/>
  <c r="AK186" i="18"/>
  <c r="AL186" i="18"/>
  <c r="AF187" i="18"/>
  <c r="AG187" i="18"/>
  <c r="AH187" i="18"/>
  <c r="AI187" i="18"/>
  <c r="AJ187" i="18"/>
  <c r="AK187" i="18"/>
  <c r="AL187" i="18"/>
  <c r="AF188" i="18"/>
  <c r="AG188" i="18"/>
  <c r="AH188" i="18"/>
  <c r="AI188" i="18"/>
  <c r="AJ188" i="18"/>
  <c r="AK188" i="18"/>
  <c r="AL188" i="18"/>
  <c r="AF189" i="18"/>
  <c r="AG189" i="18"/>
  <c r="AH189" i="18"/>
  <c r="AI189" i="18"/>
  <c r="AJ189" i="18"/>
  <c r="AK189" i="18"/>
  <c r="AL189" i="18"/>
  <c r="AF190" i="18"/>
  <c r="AG190" i="18"/>
  <c r="AH190" i="18"/>
  <c r="AI190" i="18"/>
  <c r="AJ190" i="18"/>
  <c r="AK190" i="18"/>
  <c r="AL190" i="18"/>
  <c r="AF191" i="18"/>
  <c r="AG191" i="18"/>
  <c r="AH191" i="18"/>
  <c r="AI191" i="18"/>
  <c r="AJ191" i="18"/>
  <c r="AK191" i="18"/>
  <c r="AL191" i="18"/>
  <c r="AF192" i="18"/>
  <c r="AG192" i="18"/>
  <c r="AH192" i="18"/>
  <c r="AI192" i="18"/>
  <c r="AJ192" i="18"/>
  <c r="AK192" i="18"/>
  <c r="AL192" i="18"/>
  <c r="AF193" i="18"/>
  <c r="AG193" i="18"/>
  <c r="AH193" i="18"/>
  <c r="AI193" i="18"/>
  <c r="AJ193" i="18"/>
  <c r="AK193" i="18"/>
  <c r="AL193" i="18"/>
  <c r="AF194" i="18"/>
  <c r="AG194" i="18"/>
  <c r="AH194" i="18"/>
  <c r="AI194" i="18"/>
  <c r="AJ194" i="18"/>
  <c r="AK194" i="18"/>
  <c r="AL194" i="18"/>
  <c r="AF195" i="18"/>
  <c r="AG195" i="18"/>
  <c r="AH195" i="18"/>
  <c r="AI195" i="18"/>
  <c r="AJ195" i="18"/>
  <c r="AK195" i="18"/>
  <c r="AL195" i="18"/>
  <c r="AF196" i="18"/>
  <c r="AG196" i="18"/>
  <c r="AH196" i="18"/>
  <c r="AI196" i="18"/>
  <c r="AJ196" i="18"/>
  <c r="AK196" i="18"/>
  <c r="AL196" i="18"/>
  <c r="AF197" i="18"/>
  <c r="AG197" i="18"/>
  <c r="AH197" i="18"/>
  <c r="AI197" i="18"/>
  <c r="AJ197" i="18"/>
  <c r="AK197" i="18"/>
  <c r="AL197" i="18"/>
  <c r="AF198" i="18"/>
  <c r="AG198" i="18"/>
  <c r="AH198" i="18"/>
  <c r="AI198" i="18"/>
  <c r="AJ198" i="18"/>
  <c r="AK198" i="18"/>
  <c r="AL198" i="18"/>
  <c r="AF199" i="18"/>
  <c r="AG199" i="18"/>
  <c r="AH199" i="18"/>
  <c r="AI199" i="18"/>
  <c r="AJ199" i="18"/>
  <c r="AK199" i="18"/>
  <c r="AL199" i="18"/>
  <c r="AF200" i="18"/>
  <c r="AG200" i="18"/>
  <c r="AH200" i="18"/>
  <c r="AI200" i="18"/>
  <c r="AJ200" i="18"/>
  <c r="AK200" i="18"/>
  <c r="AL200" i="18"/>
  <c r="AF201" i="18"/>
  <c r="AG201" i="18"/>
  <c r="AH201" i="18"/>
  <c r="AI201" i="18"/>
  <c r="AJ201" i="18"/>
  <c r="AK201" i="18"/>
  <c r="AL201" i="18"/>
  <c r="AF202" i="18"/>
  <c r="AG202" i="18"/>
  <c r="AH202" i="18"/>
  <c r="AI202" i="18"/>
  <c r="AJ202" i="18"/>
  <c r="AK202" i="18"/>
  <c r="AL202" i="18"/>
  <c r="AF203" i="18"/>
  <c r="AG203" i="18"/>
  <c r="AH203" i="18"/>
  <c r="AI203" i="18"/>
  <c r="AJ203" i="18"/>
  <c r="AK203" i="18"/>
  <c r="AL203" i="18"/>
  <c r="AF204" i="18"/>
  <c r="AG204" i="18"/>
  <c r="AH204" i="18"/>
  <c r="AI204" i="18"/>
  <c r="AJ204" i="18"/>
  <c r="AK204" i="18"/>
  <c r="AL204" i="18"/>
  <c r="AF205" i="18"/>
  <c r="AG205" i="18"/>
  <c r="AH205" i="18"/>
  <c r="AI205" i="18"/>
  <c r="AJ205" i="18"/>
  <c r="AK205" i="18"/>
  <c r="AL205" i="18"/>
  <c r="AF206" i="18"/>
  <c r="AG206" i="18"/>
  <c r="AH206" i="18"/>
  <c r="AI206" i="18"/>
  <c r="AJ206" i="18"/>
  <c r="AK206" i="18"/>
  <c r="AL206" i="18"/>
  <c r="AF207" i="18"/>
  <c r="AG207" i="18"/>
  <c r="AH207" i="18"/>
  <c r="AI207" i="18"/>
  <c r="AJ207" i="18"/>
  <c r="AK207" i="18"/>
  <c r="AL207" i="18"/>
  <c r="AF208" i="18"/>
  <c r="AG208" i="18"/>
  <c r="AH208" i="18"/>
  <c r="AI208" i="18"/>
  <c r="AJ208" i="18"/>
  <c r="AK208" i="18"/>
  <c r="AL208" i="18"/>
  <c r="AF209" i="18"/>
  <c r="AG209" i="18"/>
  <c r="AH209" i="18"/>
  <c r="AI209" i="18"/>
  <c r="AJ209" i="18"/>
  <c r="AK209" i="18"/>
  <c r="AL209" i="18"/>
  <c r="AF210" i="18"/>
  <c r="AG210" i="18"/>
  <c r="AH210" i="18"/>
  <c r="AI210" i="18"/>
  <c r="AJ210" i="18"/>
  <c r="AK210" i="18"/>
  <c r="AL210" i="18"/>
  <c r="AF211" i="18"/>
  <c r="AG211" i="18"/>
  <c r="AH211" i="18"/>
  <c r="AI211" i="18"/>
  <c r="AJ211" i="18"/>
  <c r="AK211" i="18"/>
  <c r="AL211" i="18"/>
  <c r="AF212" i="18"/>
  <c r="AG212" i="18"/>
  <c r="AH212" i="18"/>
  <c r="AI212" i="18"/>
  <c r="AJ212" i="18"/>
  <c r="AK212" i="18"/>
  <c r="AL212" i="18"/>
  <c r="AF213" i="18"/>
  <c r="AG213" i="18"/>
  <c r="AH213" i="18"/>
  <c r="AI213" i="18"/>
  <c r="AJ213" i="18"/>
  <c r="AK213" i="18"/>
  <c r="AL213" i="18"/>
  <c r="AF214" i="18"/>
  <c r="AG214" i="18"/>
  <c r="AH214" i="18"/>
  <c r="AI214" i="18"/>
  <c r="AJ214" i="18"/>
  <c r="AK214" i="18"/>
  <c r="AL214" i="18"/>
  <c r="AF215" i="18"/>
  <c r="AG215" i="18"/>
  <c r="AH215" i="18"/>
  <c r="AI215" i="18"/>
  <c r="AJ215" i="18"/>
  <c r="AK215" i="18"/>
  <c r="AL215" i="18"/>
  <c r="AF216" i="18"/>
  <c r="AG216" i="18"/>
  <c r="AH216" i="18"/>
  <c r="AI216" i="18"/>
  <c r="AJ216" i="18"/>
  <c r="AK216" i="18"/>
  <c r="AL216" i="18"/>
  <c r="AF217" i="18"/>
  <c r="AG217" i="18"/>
  <c r="AH217" i="18"/>
  <c r="AI217" i="18"/>
  <c r="AJ217" i="18"/>
  <c r="AK217" i="18"/>
  <c r="AL217" i="18"/>
  <c r="AF218" i="18"/>
  <c r="AG218" i="18"/>
  <c r="AH218" i="18"/>
  <c r="AI218" i="18"/>
  <c r="AJ218" i="18"/>
  <c r="AK218" i="18"/>
  <c r="AL218" i="18"/>
  <c r="AF219" i="18"/>
  <c r="AG219" i="18"/>
  <c r="AH219" i="18"/>
  <c r="AI219" i="18"/>
  <c r="AJ219" i="18"/>
  <c r="AK219" i="18"/>
  <c r="AL219" i="18"/>
  <c r="AF220" i="18"/>
  <c r="AG220" i="18"/>
  <c r="AH220" i="18"/>
  <c r="AI220" i="18"/>
  <c r="AJ220" i="18"/>
  <c r="AK220" i="18"/>
  <c r="AL220" i="18"/>
  <c r="AF221" i="18"/>
  <c r="AG221" i="18"/>
  <c r="AH221" i="18"/>
  <c r="AI221" i="18"/>
  <c r="AJ221" i="18"/>
  <c r="AK221" i="18"/>
  <c r="AL221" i="18"/>
  <c r="AF222" i="18"/>
  <c r="AG222" i="18"/>
  <c r="AH222" i="18"/>
  <c r="AI222" i="18"/>
  <c r="AJ222" i="18"/>
  <c r="AK222" i="18"/>
  <c r="AL222" i="18"/>
  <c r="AF223" i="18"/>
  <c r="AG223" i="18"/>
  <c r="AH223" i="18"/>
  <c r="AI223" i="18"/>
  <c r="AJ223" i="18"/>
  <c r="AK223" i="18"/>
  <c r="AL223" i="18"/>
  <c r="AF224" i="18"/>
  <c r="AG224" i="18"/>
  <c r="AH224" i="18"/>
  <c r="AI224" i="18"/>
  <c r="AJ224" i="18"/>
  <c r="AK224" i="18"/>
  <c r="AL224" i="18"/>
  <c r="AF225" i="18"/>
  <c r="AG225" i="18"/>
  <c r="AH225" i="18"/>
  <c r="AI225" i="18"/>
  <c r="AJ225" i="18"/>
  <c r="AK225" i="18"/>
  <c r="AL225" i="18"/>
  <c r="AF226" i="18"/>
  <c r="AG226" i="18"/>
  <c r="AH226" i="18"/>
  <c r="AI226" i="18"/>
  <c r="AJ226" i="18"/>
  <c r="AK226" i="18"/>
  <c r="AL226" i="18"/>
  <c r="AF227" i="18"/>
  <c r="AG227" i="18"/>
  <c r="AH227" i="18"/>
  <c r="AI227" i="18"/>
  <c r="AJ227" i="18"/>
  <c r="AK227" i="18"/>
  <c r="AL227" i="18"/>
  <c r="AF228" i="18"/>
  <c r="AG228" i="18"/>
  <c r="AH228" i="18"/>
  <c r="AI228" i="18"/>
  <c r="AJ228" i="18"/>
  <c r="AK228" i="18"/>
  <c r="AL228" i="18"/>
  <c r="AF229" i="18"/>
  <c r="AG229" i="18"/>
  <c r="AH229" i="18"/>
  <c r="AI229" i="18"/>
  <c r="AJ229" i="18"/>
  <c r="AK229" i="18"/>
  <c r="AL229" i="18"/>
  <c r="AF230" i="18"/>
  <c r="AG230" i="18"/>
  <c r="AH230" i="18"/>
  <c r="AI230" i="18"/>
  <c r="AJ230" i="18"/>
  <c r="AK230" i="18"/>
  <c r="AL230" i="18"/>
  <c r="AF231" i="18"/>
  <c r="AG231" i="18"/>
  <c r="AH231" i="18"/>
  <c r="AI231" i="18"/>
  <c r="AJ231" i="18"/>
  <c r="AK231" i="18"/>
  <c r="AL231" i="18"/>
  <c r="AF232" i="18"/>
  <c r="AG232" i="18"/>
  <c r="AH232" i="18"/>
  <c r="AI232" i="18"/>
  <c r="AJ232" i="18"/>
  <c r="AK232" i="18"/>
  <c r="AL232" i="18"/>
  <c r="AF233" i="18"/>
  <c r="AG233" i="18"/>
  <c r="AH233" i="18"/>
  <c r="AI233" i="18"/>
  <c r="AJ233" i="18"/>
  <c r="AK233" i="18"/>
  <c r="AL233" i="18"/>
  <c r="AF234" i="18"/>
  <c r="AG234" i="18"/>
  <c r="AH234" i="18"/>
  <c r="AI234" i="18"/>
  <c r="AJ234" i="18"/>
  <c r="AK234" i="18"/>
  <c r="AL234" i="18"/>
  <c r="AF235" i="18"/>
  <c r="AG235" i="18"/>
  <c r="AH235" i="18"/>
  <c r="AI235" i="18"/>
  <c r="AJ235" i="18"/>
  <c r="AK235" i="18"/>
  <c r="AL235" i="18"/>
  <c r="AF236" i="18"/>
  <c r="AG236" i="18"/>
  <c r="AH236" i="18"/>
  <c r="AI236" i="18"/>
  <c r="AJ236" i="18"/>
  <c r="AK236" i="18"/>
  <c r="AL236" i="18"/>
  <c r="AF237" i="18"/>
  <c r="AG237" i="18"/>
  <c r="AH237" i="18"/>
  <c r="AI237" i="18"/>
  <c r="AJ237" i="18"/>
  <c r="AK237" i="18"/>
  <c r="AL237" i="18"/>
  <c r="AF238" i="18"/>
  <c r="AG238" i="18"/>
  <c r="AH238" i="18"/>
  <c r="AI238" i="18"/>
  <c r="AJ238" i="18"/>
  <c r="AK238" i="18"/>
  <c r="AL238" i="18"/>
  <c r="AF239" i="18"/>
  <c r="AG239" i="18"/>
  <c r="AH239" i="18"/>
  <c r="AI239" i="18"/>
  <c r="AJ239" i="18"/>
  <c r="AK239" i="18"/>
  <c r="AL239" i="18"/>
  <c r="AF240" i="18"/>
  <c r="AG240" i="18"/>
  <c r="AH240" i="18"/>
  <c r="AI240" i="18"/>
  <c r="AJ240" i="18"/>
  <c r="AK240" i="18"/>
  <c r="AL240" i="18"/>
  <c r="AF241" i="18"/>
  <c r="AG241" i="18"/>
  <c r="AH241" i="18"/>
  <c r="AI241" i="18"/>
  <c r="AJ241" i="18"/>
  <c r="AK241" i="18"/>
  <c r="AL241" i="18"/>
  <c r="AF242" i="18"/>
  <c r="AG242" i="18"/>
  <c r="AH242" i="18"/>
  <c r="AI242" i="18"/>
  <c r="AJ242" i="18"/>
  <c r="AK242" i="18"/>
  <c r="AL242" i="18"/>
  <c r="AF243" i="18"/>
  <c r="AG243" i="18"/>
  <c r="AH243" i="18"/>
  <c r="AI243" i="18"/>
  <c r="AJ243" i="18"/>
  <c r="AK243" i="18"/>
  <c r="AL243" i="18"/>
  <c r="AF244" i="18"/>
  <c r="AG244" i="18"/>
  <c r="AH244" i="18"/>
  <c r="AI244" i="18"/>
  <c r="AJ244" i="18"/>
  <c r="AK244" i="18"/>
  <c r="AL244" i="18"/>
  <c r="AF245" i="18"/>
  <c r="AG245" i="18"/>
  <c r="AH245" i="18"/>
  <c r="AI245" i="18"/>
  <c r="AJ245" i="18"/>
  <c r="AK245" i="18"/>
  <c r="AL245" i="18"/>
  <c r="AF246" i="18"/>
  <c r="AG246" i="18"/>
  <c r="AH246" i="18"/>
  <c r="AI246" i="18"/>
  <c r="AJ246" i="18"/>
  <c r="AK246" i="18"/>
  <c r="AL246" i="18"/>
  <c r="AF247" i="18"/>
  <c r="AG247" i="18"/>
  <c r="AH247" i="18"/>
  <c r="AI247" i="18"/>
  <c r="AJ247" i="18"/>
  <c r="AK247" i="18"/>
  <c r="AL247" i="18"/>
  <c r="AF248" i="18"/>
  <c r="AG248" i="18"/>
  <c r="AH248" i="18"/>
  <c r="AI248" i="18"/>
  <c r="AJ248" i="18"/>
  <c r="AK248" i="18"/>
  <c r="AL248" i="18"/>
  <c r="AF249" i="18"/>
  <c r="AG249" i="18"/>
  <c r="AH249" i="18"/>
  <c r="AI249" i="18"/>
  <c r="AJ249" i="18"/>
  <c r="AK249" i="18"/>
  <c r="AL249" i="18"/>
  <c r="AF250" i="18"/>
  <c r="AG250" i="18"/>
  <c r="AH250" i="18"/>
  <c r="AI250" i="18"/>
  <c r="AJ250" i="18"/>
  <c r="AK250" i="18"/>
  <c r="AL250" i="18"/>
  <c r="AF251" i="18"/>
  <c r="AG251" i="18"/>
  <c r="AH251" i="18"/>
  <c r="AI251" i="18"/>
  <c r="AJ251" i="18"/>
  <c r="AK251" i="18"/>
  <c r="AL251" i="18"/>
  <c r="AF252" i="18"/>
  <c r="AG252" i="18"/>
  <c r="AH252" i="18"/>
  <c r="AI252" i="18"/>
  <c r="AJ252" i="18"/>
  <c r="AK252" i="18"/>
  <c r="AL252" i="18"/>
  <c r="AF253" i="18"/>
  <c r="AG253" i="18"/>
  <c r="AH253" i="18"/>
  <c r="AI253" i="18"/>
  <c r="AJ253" i="18"/>
  <c r="AK253" i="18"/>
  <c r="AL253" i="18"/>
  <c r="AF254" i="18"/>
  <c r="AG254" i="18"/>
  <c r="AH254" i="18"/>
  <c r="AI254" i="18"/>
  <c r="AJ254" i="18"/>
  <c r="AK254" i="18"/>
  <c r="AL254" i="18"/>
  <c r="AF255" i="18"/>
  <c r="AG255" i="18"/>
  <c r="AH255" i="18"/>
  <c r="AI255" i="18"/>
  <c r="AJ255" i="18"/>
  <c r="AK255" i="18"/>
  <c r="AL255" i="18"/>
  <c r="AF256" i="18"/>
  <c r="AG256" i="18"/>
  <c r="AH256" i="18"/>
  <c r="AI256" i="18"/>
  <c r="AJ256" i="18"/>
  <c r="AK256" i="18"/>
  <c r="AL256" i="18"/>
  <c r="AF257" i="18"/>
  <c r="AG257" i="18"/>
  <c r="AH257" i="18"/>
  <c r="AI257" i="18"/>
  <c r="AJ257" i="18"/>
  <c r="AK257" i="18"/>
  <c r="AL257" i="18"/>
  <c r="AF258" i="18"/>
  <c r="AG258" i="18"/>
  <c r="AH258" i="18"/>
  <c r="AI258" i="18"/>
  <c r="AJ258" i="18"/>
  <c r="AK258" i="18"/>
  <c r="AL258" i="18"/>
  <c r="AF259" i="18"/>
  <c r="AG259" i="18"/>
  <c r="AH259" i="18"/>
  <c r="AI259" i="18"/>
  <c r="AJ259" i="18"/>
  <c r="AK259" i="18"/>
  <c r="AL259" i="18"/>
  <c r="AF260" i="18"/>
  <c r="AG260" i="18"/>
  <c r="AH260" i="18"/>
  <c r="AI260" i="18"/>
  <c r="AJ260" i="18"/>
  <c r="AK260" i="18"/>
  <c r="AL260" i="18"/>
  <c r="AF261" i="18"/>
  <c r="AG261" i="18"/>
  <c r="AH261" i="18"/>
  <c r="AI261" i="18"/>
  <c r="AJ261" i="18"/>
  <c r="AK261" i="18"/>
  <c r="AL261" i="18"/>
  <c r="AF262" i="18"/>
  <c r="AG262" i="18"/>
  <c r="AH262" i="18"/>
  <c r="AI262" i="18"/>
  <c r="AJ262" i="18"/>
  <c r="AK262" i="18"/>
  <c r="AL262" i="18"/>
  <c r="AF263" i="18"/>
  <c r="AG263" i="18"/>
  <c r="AH263" i="18"/>
  <c r="AI263" i="18"/>
  <c r="AJ263" i="18"/>
  <c r="AK263" i="18"/>
  <c r="AL263" i="18"/>
  <c r="AF264" i="18"/>
  <c r="AG264" i="18"/>
  <c r="AH264" i="18"/>
  <c r="AI264" i="18"/>
  <c r="AJ264" i="18"/>
  <c r="AK264" i="18"/>
  <c r="AL264" i="18"/>
  <c r="AF265" i="18"/>
  <c r="AG265" i="18"/>
  <c r="AH265" i="18"/>
  <c r="AI265" i="18"/>
  <c r="AJ265" i="18"/>
  <c r="AK265" i="18"/>
  <c r="AL265" i="18"/>
  <c r="AF266" i="18"/>
  <c r="AG266" i="18"/>
  <c r="AH266" i="18"/>
  <c r="AI266" i="18"/>
  <c r="AJ266" i="18"/>
  <c r="AK266" i="18"/>
  <c r="AL266" i="18"/>
  <c r="AF267" i="18"/>
  <c r="AG267" i="18"/>
  <c r="AH267" i="18"/>
  <c r="AI267" i="18"/>
  <c r="AJ267" i="18"/>
  <c r="AK267" i="18"/>
  <c r="AL267" i="18"/>
  <c r="AF268" i="18"/>
  <c r="AG268" i="18"/>
  <c r="AH268" i="18"/>
  <c r="AI268" i="18"/>
  <c r="AJ268" i="18"/>
  <c r="AK268" i="18"/>
  <c r="AL268" i="18"/>
  <c r="AF269" i="18"/>
  <c r="AG269" i="18"/>
  <c r="AH269" i="18"/>
  <c r="AI269" i="18"/>
  <c r="AJ269" i="18"/>
  <c r="AK269" i="18"/>
  <c r="AL269" i="18"/>
  <c r="AF270" i="18"/>
  <c r="AG270" i="18"/>
  <c r="AH270" i="18"/>
  <c r="AI270" i="18"/>
  <c r="AJ270" i="18"/>
  <c r="AK270" i="18"/>
  <c r="AL270" i="18"/>
  <c r="AF271" i="18"/>
  <c r="AG271" i="18"/>
  <c r="AH271" i="18"/>
  <c r="AI271" i="18"/>
  <c r="AJ271" i="18"/>
  <c r="AK271" i="18"/>
  <c r="AL271" i="18"/>
  <c r="AF272" i="18"/>
  <c r="AG272" i="18"/>
  <c r="AH272" i="18"/>
  <c r="AI272" i="18"/>
  <c r="AJ272" i="18"/>
  <c r="AK272" i="18"/>
  <c r="AL272" i="18"/>
  <c r="AF273" i="18"/>
  <c r="AG273" i="18"/>
  <c r="AH273" i="18"/>
  <c r="AI273" i="18"/>
  <c r="AJ273" i="18"/>
  <c r="AK273" i="18"/>
  <c r="AL273" i="18"/>
  <c r="AF274" i="18"/>
  <c r="AG274" i="18"/>
  <c r="AH274" i="18"/>
  <c r="AI274" i="18"/>
  <c r="AJ274" i="18"/>
  <c r="AK274" i="18"/>
  <c r="AL274" i="18"/>
  <c r="AF275" i="18"/>
  <c r="AG275" i="18"/>
  <c r="AH275" i="18"/>
  <c r="AI275" i="18"/>
  <c r="AJ275" i="18"/>
  <c r="AK275" i="18"/>
  <c r="AL275" i="18"/>
  <c r="AF276" i="18"/>
  <c r="AG276" i="18"/>
  <c r="AH276" i="18"/>
  <c r="AI276" i="18"/>
  <c r="AJ276" i="18"/>
  <c r="AK276" i="18"/>
  <c r="AL276" i="18"/>
  <c r="AF277" i="18"/>
  <c r="AG277" i="18"/>
  <c r="AH277" i="18"/>
  <c r="AI277" i="18"/>
  <c r="AJ277" i="18"/>
  <c r="AK277" i="18"/>
  <c r="AL277" i="18"/>
  <c r="AF278" i="18"/>
  <c r="AG278" i="18"/>
  <c r="AH278" i="18"/>
  <c r="AI278" i="18"/>
  <c r="AJ278" i="18"/>
  <c r="AK278" i="18"/>
  <c r="AL278" i="18"/>
  <c r="AF279" i="18"/>
  <c r="AG279" i="18"/>
  <c r="AH279" i="18"/>
  <c r="AI279" i="18"/>
  <c r="AJ279" i="18"/>
  <c r="AK279" i="18"/>
  <c r="AL279" i="18"/>
  <c r="AF280" i="18"/>
  <c r="AG280" i="18"/>
  <c r="AH280" i="18"/>
  <c r="AI280" i="18"/>
  <c r="AJ280" i="18"/>
  <c r="AK280" i="18"/>
  <c r="AL280" i="18"/>
  <c r="AF281" i="18"/>
  <c r="AG281" i="18"/>
  <c r="AH281" i="18"/>
  <c r="AI281" i="18"/>
  <c r="AJ281" i="18"/>
  <c r="AK281" i="18"/>
  <c r="AL281" i="18"/>
  <c r="AF282" i="18"/>
  <c r="AG282" i="18"/>
  <c r="AH282" i="18"/>
  <c r="AI282" i="18"/>
  <c r="AJ282" i="18"/>
  <c r="AK282" i="18"/>
  <c r="AL282" i="18"/>
  <c r="AF283" i="18"/>
  <c r="AG283" i="18"/>
  <c r="AH283" i="18"/>
  <c r="AI283" i="18"/>
  <c r="AJ283" i="18"/>
  <c r="AK283" i="18"/>
  <c r="AL283" i="18"/>
  <c r="AF284" i="18"/>
  <c r="AG284" i="18"/>
  <c r="AH284" i="18"/>
  <c r="AI284" i="18"/>
  <c r="AJ284" i="18"/>
  <c r="AK284" i="18"/>
  <c r="AL284" i="18"/>
  <c r="AF285" i="18"/>
  <c r="AG285" i="18"/>
  <c r="AH285" i="18"/>
  <c r="AI285" i="18"/>
  <c r="AJ285" i="18"/>
  <c r="AK285" i="18"/>
  <c r="AL285" i="18"/>
  <c r="AF286" i="18"/>
  <c r="AG286" i="18"/>
  <c r="AH286" i="18"/>
  <c r="AI286" i="18"/>
  <c r="AJ286" i="18"/>
  <c r="AK286" i="18"/>
  <c r="AL286" i="18"/>
  <c r="AF287" i="18"/>
  <c r="AG287" i="18"/>
  <c r="AH287" i="18"/>
  <c r="AI287" i="18"/>
  <c r="AJ287" i="18"/>
  <c r="AK287" i="18"/>
  <c r="AL287" i="18"/>
  <c r="AF288" i="18"/>
  <c r="AG288" i="18"/>
  <c r="AH288" i="18"/>
  <c r="AI288" i="18"/>
  <c r="AJ288" i="18"/>
  <c r="AK288" i="18"/>
  <c r="AL288" i="18"/>
  <c r="AF289" i="18"/>
  <c r="AG289" i="18"/>
  <c r="AH289" i="18"/>
  <c r="AI289" i="18"/>
  <c r="AJ289" i="18"/>
  <c r="AK289" i="18"/>
  <c r="AL289" i="18"/>
  <c r="AF290" i="18"/>
  <c r="AG290" i="18"/>
  <c r="AH290" i="18"/>
  <c r="AI290" i="18"/>
  <c r="AJ290" i="18"/>
  <c r="AK290" i="18"/>
  <c r="AL290" i="18"/>
  <c r="AF291" i="18"/>
  <c r="AG291" i="18"/>
  <c r="AH291" i="18"/>
  <c r="AI291" i="18"/>
  <c r="AJ291" i="18"/>
  <c r="AK291" i="18"/>
  <c r="AL291" i="18"/>
  <c r="AF292" i="18"/>
  <c r="AG292" i="18"/>
  <c r="AH292" i="18"/>
  <c r="AI292" i="18"/>
  <c r="AJ292" i="18"/>
  <c r="AK292" i="18"/>
  <c r="AL292" i="18"/>
  <c r="AF293" i="18"/>
  <c r="AG293" i="18"/>
  <c r="AH293" i="18"/>
  <c r="AI293" i="18"/>
  <c r="AJ293" i="18"/>
  <c r="AK293" i="18"/>
  <c r="AL293" i="18"/>
  <c r="AF294" i="18"/>
  <c r="AG294" i="18"/>
  <c r="AH294" i="18"/>
  <c r="AI294" i="18"/>
  <c r="AJ294" i="18"/>
  <c r="AK294" i="18"/>
  <c r="AL294" i="18"/>
  <c r="AF295" i="18"/>
  <c r="AG295" i="18"/>
  <c r="AH295" i="18"/>
  <c r="AI295" i="18"/>
  <c r="AJ295" i="18"/>
  <c r="AK295" i="18"/>
  <c r="AL295" i="18"/>
  <c r="AF296" i="18"/>
  <c r="AG296" i="18"/>
  <c r="AH296" i="18"/>
  <c r="AI296" i="18"/>
  <c r="AJ296" i="18"/>
  <c r="AK296" i="18"/>
  <c r="AL296" i="18"/>
  <c r="AF297" i="18"/>
  <c r="AG297" i="18"/>
  <c r="AH297" i="18"/>
  <c r="AI297" i="18"/>
  <c r="AJ297" i="18"/>
  <c r="AK297" i="18"/>
  <c r="AL297" i="18"/>
  <c r="AF298" i="18"/>
  <c r="AG298" i="18"/>
  <c r="AH298" i="18"/>
  <c r="AI298" i="18"/>
  <c r="AJ298" i="18"/>
  <c r="AK298" i="18"/>
  <c r="AL298" i="18"/>
  <c r="AF299" i="18"/>
  <c r="AG299" i="18"/>
  <c r="AH299" i="18"/>
  <c r="AI299" i="18"/>
  <c r="AJ299" i="18"/>
  <c r="AK299" i="18"/>
  <c r="AL299" i="18"/>
  <c r="AF300" i="18"/>
  <c r="AG300" i="18"/>
  <c r="AH300" i="18"/>
  <c r="AI300" i="18"/>
  <c r="AJ300" i="18"/>
  <c r="AK300" i="18"/>
  <c r="AL300" i="18"/>
  <c r="AF301" i="18"/>
  <c r="AG301" i="18"/>
  <c r="AH301" i="18"/>
  <c r="AI301" i="18"/>
  <c r="AJ301" i="18"/>
  <c r="AK301" i="18"/>
  <c r="AL301" i="18"/>
  <c r="AF302" i="18"/>
  <c r="AG302" i="18"/>
  <c r="AH302" i="18"/>
  <c r="AI302" i="18"/>
  <c r="AJ302" i="18"/>
  <c r="AK302" i="18"/>
  <c r="AL302" i="18"/>
  <c r="AF303" i="18"/>
  <c r="AG303" i="18"/>
  <c r="AH303" i="18"/>
  <c r="AI303" i="18"/>
  <c r="AJ303" i="18"/>
  <c r="AK303" i="18"/>
  <c r="AL303" i="18"/>
  <c r="AF304" i="18"/>
  <c r="AG304" i="18"/>
  <c r="AH304" i="18"/>
  <c r="AI304" i="18"/>
  <c r="AJ304" i="18"/>
  <c r="AK304" i="18"/>
  <c r="AL304" i="18"/>
  <c r="AF305" i="18"/>
  <c r="AG305" i="18"/>
  <c r="AH305" i="18"/>
  <c r="AI305" i="18"/>
  <c r="AJ305" i="18"/>
  <c r="AK305" i="18"/>
  <c r="AL305" i="18"/>
  <c r="AF306" i="18"/>
  <c r="AG306" i="18"/>
  <c r="AH306" i="18"/>
  <c r="AI306" i="18"/>
  <c r="AJ306" i="18"/>
  <c r="AK306" i="18"/>
  <c r="AL306" i="18"/>
  <c r="AF307" i="18"/>
  <c r="AG307" i="18"/>
  <c r="AH307" i="18"/>
  <c r="AI307" i="18"/>
  <c r="AJ307" i="18"/>
  <c r="AK307" i="18"/>
  <c r="AL307" i="18"/>
  <c r="AF308" i="18"/>
  <c r="AG308" i="18"/>
  <c r="AH308" i="18"/>
  <c r="AI308" i="18"/>
  <c r="AJ308" i="18"/>
  <c r="AK308" i="18"/>
  <c r="AL308" i="18"/>
  <c r="AF309" i="18"/>
  <c r="AG309" i="18"/>
  <c r="AH309" i="18"/>
  <c r="AI309" i="18"/>
  <c r="AJ309" i="18"/>
  <c r="AK309" i="18"/>
  <c r="AL309" i="18"/>
  <c r="AF310" i="18"/>
  <c r="AG310" i="18"/>
  <c r="AH310" i="18"/>
  <c r="AI310" i="18"/>
  <c r="AJ310" i="18"/>
  <c r="AK310" i="18"/>
  <c r="AL310" i="18"/>
  <c r="AF311" i="18"/>
  <c r="AG311" i="18"/>
  <c r="AH311" i="18"/>
  <c r="AI311" i="18"/>
  <c r="AJ311" i="18"/>
  <c r="AK311" i="18"/>
  <c r="AL311" i="18"/>
  <c r="AF312" i="18"/>
  <c r="AG312" i="18"/>
  <c r="AH312" i="18"/>
  <c r="AI312" i="18"/>
  <c r="AJ312" i="18"/>
  <c r="AK312" i="18"/>
  <c r="AL312" i="18"/>
  <c r="AF313" i="18"/>
  <c r="AG313" i="18"/>
  <c r="AH313" i="18"/>
  <c r="AI313" i="18"/>
  <c r="AJ313" i="18"/>
  <c r="AK313" i="18"/>
  <c r="AL313" i="18"/>
  <c r="AF314" i="18"/>
  <c r="AG314" i="18"/>
  <c r="AH314" i="18"/>
  <c r="AI314" i="18"/>
  <c r="AJ314" i="18"/>
  <c r="AK314" i="18"/>
  <c r="AL314" i="18"/>
  <c r="AF315" i="18"/>
  <c r="AG315" i="18"/>
  <c r="AH315" i="18"/>
  <c r="AI315" i="18"/>
  <c r="AJ315" i="18"/>
  <c r="AK315" i="18"/>
  <c r="AL315" i="18"/>
  <c r="AF316" i="18"/>
  <c r="AG316" i="18"/>
  <c r="AH316" i="18"/>
  <c r="AI316" i="18"/>
  <c r="AJ316" i="18"/>
  <c r="AK316" i="18"/>
  <c r="AL316" i="18"/>
  <c r="AF317" i="18"/>
  <c r="AG317" i="18"/>
  <c r="AH317" i="18"/>
  <c r="AI317" i="18"/>
  <c r="AJ317" i="18"/>
  <c r="AK317" i="18"/>
  <c r="AL317" i="18"/>
  <c r="AF318" i="18"/>
  <c r="AG318" i="18"/>
  <c r="AH318" i="18"/>
  <c r="AI318" i="18"/>
  <c r="AJ318" i="18"/>
  <c r="AK318" i="18"/>
  <c r="AL318" i="18"/>
  <c r="AF319" i="18"/>
  <c r="AG319" i="18"/>
  <c r="AH319" i="18"/>
  <c r="AI319" i="18"/>
  <c r="AJ319" i="18"/>
  <c r="AK319" i="18"/>
  <c r="AL319" i="18"/>
  <c r="AF320" i="18"/>
  <c r="AG320" i="18"/>
  <c r="AH320" i="18"/>
  <c r="AI320" i="18"/>
  <c r="AJ320" i="18"/>
  <c r="AK320" i="18"/>
  <c r="AL320" i="18"/>
  <c r="AF321" i="18"/>
  <c r="AG321" i="18"/>
  <c r="AH321" i="18"/>
  <c r="AI321" i="18"/>
  <c r="AJ321" i="18"/>
  <c r="AK321" i="18"/>
  <c r="AL321" i="18"/>
  <c r="AF322" i="18"/>
  <c r="AG322" i="18"/>
  <c r="AH322" i="18"/>
  <c r="AI322" i="18"/>
  <c r="AJ322" i="18"/>
  <c r="AK322" i="18"/>
  <c r="AL322" i="18"/>
  <c r="AF323" i="18"/>
  <c r="AG323" i="18"/>
  <c r="AH323" i="18"/>
  <c r="AI323" i="18"/>
  <c r="AJ323" i="18"/>
  <c r="AK323" i="18"/>
  <c r="AL323" i="18"/>
  <c r="AF324" i="18"/>
  <c r="AG324" i="18"/>
  <c r="AH324" i="18"/>
  <c r="AI324" i="18"/>
  <c r="AJ324" i="18"/>
  <c r="AK324" i="18"/>
  <c r="AL324" i="18"/>
  <c r="AF325" i="18"/>
  <c r="AG325" i="18"/>
  <c r="AH325" i="18"/>
  <c r="AI325" i="18"/>
  <c r="AJ325" i="18"/>
  <c r="AK325" i="18"/>
  <c r="AL325" i="18"/>
  <c r="AF326" i="18"/>
  <c r="AG326" i="18"/>
  <c r="AH326" i="18"/>
  <c r="AI326" i="18"/>
  <c r="AJ326" i="18"/>
  <c r="AK326" i="18"/>
  <c r="AL326" i="18"/>
  <c r="AF327" i="18"/>
  <c r="AG327" i="18"/>
  <c r="AH327" i="18"/>
  <c r="AI327" i="18"/>
  <c r="AJ327" i="18"/>
  <c r="AK327" i="18"/>
  <c r="AL327" i="18"/>
  <c r="AF328" i="18"/>
  <c r="AG328" i="18"/>
  <c r="AH328" i="18"/>
  <c r="AI328" i="18"/>
  <c r="AJ328" i="18"/>
  <c r="AK328" i="18"/>
  <c r="AL328" i="18"/>
  <c r="AF329" i="18"/>
  <c r="AG329" i="18"/>
  <c r="AH329" i="18"/>
  <c r="AI329" i="18"/>
  <c r="AJ329" i="18"/>
  <c r="AK329" i="18"/>
  <c r="AL329" i="18"/>
  <c r="AF330" i="18"/>
  <c r="AG330" i="18"/>
  <c r="AH330" i="18"/>
  <c r="AI330" i="18"/>
  <c r="AJ330" i="18"/>
  <c r="AK330" i="18"/>
  <c r="AL330" i="18"/>
  <c r="AF331" i="18"/>
  <c r="AG331" i="18"/>
  <c r="AH331" i="18"/>
  <c r="AI331" i="18"/>
  <c r="AJ331" i="18"/>
  <c r="AK331" i="18"/>
  <c r="AL331" i="18"/>
  <c r="AF332" i="18"/>
  <c r="AG332" i="18"/>
  <c r="AH332" i="18"/>
  <c r="AI332" i="18"/>
  <c r="AJ332" i="18"/>
  <c r="AK332" i="18"/>
  <c r="AL332" i="18"/>
  <c r="AF333" i="18"/>
  <c r="AG333" i="18"/>
  <c r="AH333" i="18"/>
  <c r="AI333" i="18"/>
  <c r="AJ333" i="18"/>
  <c r="AK333" i="18"/>
  <c r="AL333" i="18"/>
  <c r="AF334" i="18"/>
  <c r="AG334" i="18"/>
  <c r="AH334" i="18"/>
  <c r="AI334" i="18"/>
  <c r="AJ334" i="18"/>
  <c r="AK334" i="18"/>
  <c r="AL334" i="18"/>
  <c r="AF335" i="18"/>
  <c r="AG335" i="18"/>
  <c r="AH335" i="18"/>
  <c r="AI335" i="18"/>
  <c r="AJ335" i="18"/>
  <c r="AK335" i="18"/>
  <c r="AL335" i="18"/>
  <c r="AF336" i="18"/>
  <c r="AG336" i="18"/>
  <c r="AH336" i="18"/>
  <c r="AI336" i="18"/>
  <c r="AJ336" i="18"/>
  <c r="AK336" i="18"/>
  <c r="AL336" i="18"/>
  <c r="AF337" i="18"/>
  <c r="AG337" i="18"/>
  <c r="AH337" i="18"/>
  <c r="AI337" i="18"/>
  <c r="AJ337" i="18"/>
  <c r="AK337" i="18"/>
  <c r="AL337" i="18"/>
  <c r="AF338" i="18"/>
  <c r="AG338" i="18"/>
  <c r="AH338" i="18"/>
  <c r="AI338" i="18"/>
  <c r="AJ338" i="18"/>
  <c r="AK338" i="18"/>
  <c r="AL338" i="18"/>
  <c r="AF339" i="18"/>
  <c r="AG339" i="18"/>
  <c r="AH339" i="18"/>
  <c r="AI339" i="18"/>
  <c r="AJ339" i="18"/>
  <c r="AK339" i="18"/>
  <c r="AL339" i="18"/>
  <c r="AF340" i="18"/>
  <c r="AG340" i="18"/>
  <c r="AH340" i="18"/>
  <c r="AI340" i="18"/>
  <c r="AJ340" i="18"/>
  <c r="AK340" i="18"/>
  <c r="AL340" i="18"/>
  <c r="AF341" i="18"/>
  <c r="AG341" i="18"/>
  <c r="AH341" i="18"/>
  <c r="AI341" i="18"/>
  <c r="AJ341" i="18"/>
  <c r="AK341" i="18"/>
  <c r="AL341" i="18"/>
  <c r="AF342" i="18"/>
  <c r="AG342" i="18"/>
  <c r="AH342" i="18"/>
  <c r="AI342" i="18"/>
  <c r="AJ342" i="18"/>
  <c r="AK342" i="18"/>
  <c r="AL342" i="18"/>
  <c r="AF343" i="18"/>
  <c r="AG343" i="18"/>
  <c r="AH343" i="18"/>
  <c r="AI343" i="18"/>
  <c r="AJ343" i="18"/>
  <c r="AK343" i="18"/>
  <c r="AL343" i="18"/>
  <c r="AF344" i="18"/>
  <c r="AG344" i="18"/>
  <c r="AH344" i="18"/>
  <c r="AI344" i="18"/>
  <c r="AJ344" i="18"/>
  <c r="AK344" i="18"/>
  <c r="AL344" i="18"/>
  <c r="AF345" i="18"/>
  <c r="AG345" i="18"/>
  <c r="AH345" i="18"/>
  <c r="AI345" i="18"/>
  <c r="AJ345" i="18"/>
  <c r="AK345" i="18"/>
  <c r="AL345" i="18"/>
  <c r="AF346" i="18"/>
  <c r="AG346" i="18"/>
  <c r="AH346" i="18"/>
  <c r="AI346" i="18"/>
  <c r="AJ346" i="18"/>
  <c r="AK346" i="18"/>
  <c r="AL346" i="18"/>
  <c r="AF347" i="18"/>
  <c r="AG347" i="18"/>
  <c r="AH347" i="18"/>
  <c r="AI347" i="18"/>
  <c r="AJ347" i="18"/>
  <c r="AK347" i="18"/>
  <c r="AL347" i="18"/>
  <c r="AF348" i="18"/>
  <c r="AG348" i="18"/>
  <c r="AH348" i="18"/>
  <c r="AI348" i="18"/>
  <c r="AJ348" i="18"/>
  <c r="AK348" i="18"/>
  <c r="AL348" i="18"/>
  <c r="AF349" i="18"/>
  <c r="AG349" i="18"/>
  <c r="AH349" i="18"/>
  <c r="AI349" i="18"/>
  <c r="AJ349" i="18"/>
  <c r="AK349" i="18"/>
  <c r="AL349" i="18"/>
  <c r="AF350" i="18"/>
  <c r="AG350" i="18"/>
  <c r="AH350" i="18"/>
  <c r="AI350" i="18"/>
  <c r="AJ350" i="18"/>
  <c r="AK350" i="18"/>
  <c r="AL350" i="18"/>
  <c r="AF351" i="18"/>
  <c r="AG351" i="18"/>
  <c r="AH351" i="18"/>
  <c r="AI351" i="18"/>
  <c r="AJ351" i="18"/>
  <c r="AK351" i="18"/>
  <c r="AL351" i="18"/>
  <c r="AF352" i="18"/>
  <c r="AG352" i="18"/>
  <c r="AH352" i="18"/>
  <c r="AI352" i="18"/>
  <c r="AJ352" i="18"/>
  <c r="AK352" i="18"/>
  <c r="AL352" i="18"/>
  <c r="AF353" i="18"/>
  <c r="AG353" i="18"/>
  <c r="AH353" i="18"/>
  <c r="AI353" i="18"/>
  <c r="AJ353" i="18"/>
  <c r="AK353" i="18"/>
  <c r="AL353" i="18"/>
  <c r="AF354" i="18"/>
  <c r="AG354" i="18"/>
  <c r="AH354" i="18"/>
  <c r="AI354" i="18"/>
  <c r="AJ354" i="18"/>
  <c r="AK354" i="18"/>
  <c r="AL354" i="18"/>
  <c r="AF355" i="18"/>
  <c r="AG355" i="18"/>
  <c r="AH355" i="18"/>
  <c r="AI355" i="18"/>
  <c r="AJ355" i="18"/>
  <c r="AK355" i="18"/>
  <c r="AL355" i="18"/>
  <c r="AF356" i="18"/>
  <c r="AG356" i="18"/>
  <c r="AH356" i="18"/>
  <c r="AI356" i="18"/>
  <c r="AJ356" i="18"/>
  <c r="AK356" i="18"/>
  <c r="AL356" i="18"/>
  <c r="AF357" i="18"/>
  <c r="AG357" i="18"/>
  <c r="AH357" i="18"/>
  <c r="AI357" i="18"/>
  <c r="AJ357" i="18"/>
  <c r="AK357" i="18"/>
  <c r="AL357" i="18"/>
  <c r="AF358" i="18"/>
  <c r="AG358" i="18"/>
  <c r="AH358" i="18"/>
  <c r="AI358" i="18"/>
  <c r="AJ358" i="18"/>
  <c r="AK358" i="18"/>
  <c r="AL358" i="18"/>
  <c r="AF359" i="18"/>
  <c r="AG359" i="18"/>
  <c r="AH359" i="18"/>
  <c r="AI359" i="18"/>
  <c r="AJ359" i="18"/>
  <c r="AK359" i="18"/>
  <c r="AL359" i="18"/>
  <c r="AF360" i="18"/>
  <c r="AG360" i="18"/>
  <c r="AH360" i="18"/>
  <c r="AI360" i="18"/>
  <c r="AJ360" i="18"/>
  <c r="AK360" i="18"/>
  <c r="AL360" i="18"/>
  <c r="AF361" i="18"/>
  <c r="AG361" i="18"/>
  <c r="AH361" i="18"/>
  <c r="AI361" i="18"/>
  <c r="AJ361" i="18"/>
  <c r="AK361" i="18"/>
  <c r="AL361" i="18"/>
  <c r="AF362" i="18"/>
  <c r="AG362" i="18"/>
  <c r="AH362" i="18"/>
  <c r="AI362" i="18"/>
  <c r="AJ362" i="18"/>
  <c r="AK362" i="18"/>
  <c r="AL362" i="18"/>
  <c r="AF363" i="18"/>
  <c r="AG363" i="18"/>
  <c r="AH363" i="18"/>
  <c r="AI363" i="18"/>
  <c r="AJ363" i="18"/>
  <c r="AK363" i="18"/>
  <c r="AL363" i="18"/>
  <c r="AF364" i="18"/>
  <c r="AG364" i="18"/>
  <c r="AH364" i="18"/>
  <c r="AI364" i="18"/>
  <c r="AJ364" i="18"/>
  <c r="AK364" i="18"/>
  <c r="AL364" i="18"/>
  <c r="AF365" i="18"/>
  <c r="AG365" i="18"/>
  <c r="AH365" i="18"/>
  <c r="AI365" i="18"/>
  <c r="AJ365" i="18"/>
  <c r="AK365" i="18"/>
  <c r="AL365" i="18"/>
  <c r="AF366" i="18"/>
  <c r="AG366" i="18"/>
  <c r="AH366" i="18"/>
  <c r="AI366" i="18"/>
  <c r="AJ366" i="18"/>
  <c r="AK366" i="18"/>
  <c r="AL366" i="18"/>
  <c r="AF367" i="18"/>
  <c r="AG367" i="18"/>
  <c r="AH367" i="18"/>
  <c r="AI367" i="18"/>
  <c r="AJ367" i="18"/>
  <c r="AK367" i="18"/>
  <c r="AL367" i="18"/>
  <c r="AF368" i="18"/>
  <c r="AG368" i="18"/>
  <c r="AH368" i="18"/>
  <c r="AI368" i="18"/>
  <c r="AJ368" i="18"/>
  <c r="AK368" i="18"/>
  <c r="AL368" i="18"/>
  <c r="AF369" i="18"/>
  <c r="AG369" i="18"/>
  <c r="AH369" i="18"/>
  <c r="AI369" i="18"/>
  <c r="AJ369" i="18"/>
  <c r="AK369" i="18"/>
  <c r="AL369" i="18"/>
  <c r="AF370" i="18"/>
  <c r="AG370" i="18"/>
  <c r="AH370" i="18"/>
  <c r="AI370" i="18"/>
  <c r="AJ370" i="18"/>
  <c r="AK370" i="18"/>
  <c r="AL370" i="18"/>
  <c r="AF371" i="18"/>
  <c r="AG371" i="18"/>
  <c r="AH371" i="18"/>
  <c r="AI371" i="18"/>
  <c r="AJ371" i="18"/>
  <c r="AK371" i="18"/>
  <c r="AL371" i="18"/>
  <c r="AF372" i="18"/>
  <c r="AG372" i="18"/>
  <c r="AH372" i="18"/>
  <c r="AI372" i="18"/>
  <c r="AJ372" i="18"/>
  <c r="AK372" i="18"/>
  <c r="AL372" i="18"/>
  <c r="AF373" i="18"/>
  <c r="AG373" i="18"/>
  <c r="AH373" i="18"/>
  <c r="AI373" i="18"/>
  <c r="AJ373" i="18"/>
  <c r="AK373" i="18"/>
  <c r="AL373" i="18"/>
  <c r="AF374" i="18"/>
  <c r="AG374" i="18"/>
  <c r="AH374" i="18"/>
  <c r="AI374" i="18"/>
  <c r="AJ374" i="18"/>
  <c r="AK374" i="18"/>
  <c r="AL374" i="18"/>
  <c r="AF375" i="18"/>
  <c r="AG375" i="18"/>
  <c r="AH375" i="18"/>
  <c r="AI375" i="18"/>
  <c r="AJ375" i="18"/>
  <c r="AK375" i="18"/>
  <c r="AL375" i="18"/>
  <c r="AF376" i="18"/>
  <c r="AG376" i="18"/>
  <c r="AH376" i="18"/>
  <c r="AI376" i="18"/>
  <c r="AJ376" i="18"/>
  <c r="AK376" i="18"/>
  <c r="AL376" i="18"/>
  <c r="AF377" i="18"/>
  <c r="AG377" i="18"/>
  <c r="AH377" i="18"/>
  <c r="AI377" i="18"/>
  <c r="AJ377" i="18"/>
  <c r="AK377" i="18"/>
  <c r="AL377" i="18"/>
  <c r="AF378" i="18"/>
  <c r="AG378" i="18"/>
  <c r="AH378" i="18"/>
  <c r="AI378" i="18"/>
  <c r="AJ378" i="18"/>
  <c r="AK378" i="18"/>
  <c r="AL378" i="18"/>
  <c r="AF379" i="18"/>
  <c r="AG379" i="18"/>
  <c r="AH379" i="18"/>
  <c r="AI379" i="18"/>
  <c r="AJ379" i="18"/>
  <c r="AK379" i="18"/>
  <c r="AL379" i="18"/>
  <c r="AF380" i="18"/>
  <c r="AG380" i="18"/>
  <c r="AH380" i="18"/>
  <c r="AI380" i="18"/>
  <c r="AJ380" i="18"/>
  <c r="AK380" i="18"/>
  <c r="AL380" i="18"/>
  <c r="AF381" i="18"/>
  <c r="AG381" i="18"/>
  <c r="AH381" i="18"/>
  <c r="AI381" i="18"/>
  <c r="AJ381" i="18"/>
  <c r="AK381" i="18"/>
  <c r="AL381" i="18"/>
  <c r="AF382" i="18"/>
  <c r="AG382" i="18"/>
  <c r="AH382" i="18"/>
  <c r="AI382" i="18"/>
  <c r="AJ382" i="18"/>
  <c r="AK382" i="18"/>
  <c r="AL382" i="18"/>
  <c r="AF383" i="18"/>
  <c r="AG383" i="18"/>
  <c r="AH383" i="18"/>
  <c r="AI383" i="18"/>
  <c r="AJ383" i="18"/>
  <c r="AK383" i="18"/>
  <c r="AL383" i="18"/>
  <c r="AF384" i="18"/>
  <c r="AG384" i="18"/>
  <c r="AH384" i="18"/>
  <c r="AI384" i="18"/>
  <c r="AJ384" i="18"/>
  <c r="AK384" i="18"/>
  <c r="AL384" i="18"/>
  <c r="AF385" i="18"/>
  <c r="AG385" i="18"/>
  <c r="AH385" i="18"/>
  <c r="AI385" i="18"/>
  <c r="AJ385" i="18"/>
  <c r="AK385" i="18"/>
  <c r="AL385" i="18"/>
  <c r="AF386" i="18"/>
  <c r="AG386" i="18"/>
  <c r="AH386" i="18"/>
  <c r="AI386" i="18"/>
  <c r="AJ386" i="18"/>
  <c r="AK386" i="18"/>
  <c r="AL386" i="18"/>
  <c r="AF387" i="18"/>
  <c r="AG387" i="18"/>
  <c r="AH387" i="18"/>
  <c r="AI387" i="18"/>
  <c r="AJ387" i="18"/>
  <c r="AK387" i="18"/>
  <c r="AL387" i="18"/>
  <c r="AF388" i="18"/>
  <c r="AG388" i="18"/>
  <c r="AH388" i="18"/>
  <c r="AI388" i="18"/>
  <c r="AJ388" i="18"/>
  <c r="AK388" i="18"/>
  <c r="AL388" i="18"/>
  <c r="AF389" i="18"/>
  <c r="AG389" i="18"/>
  <c r="AH389" i="18"/>
  <c r="AI389" i="18"/>
  <c r="AJ389" i="18"/>
  <c r="AK389" i="18"/>
  <c r="AL389" i="18"/>
  <c r="AF390" i="18"/>
  <c r="AG390" i="18"/>
  <c r="AH390" i="18"/>
  <c r="AI390" i="18"/>
  <c r="AJ390" i="18"/>
  <c r="AK390" i="18"/>
  <c r="AL390" i="18"/>
  <c r="AF391" i="18"/>
  <c r="AG391" i="18"/>
  <c r="AH391" i="18"/>
  <c r="AI391" i="18"/>
  <c r="AJ391" i="18"/>
  <c r="AK391" i="18"/>
  <c r="AL391" i="18"/>
  <c r="AF392" i="18"/>
  <c r="AG392" i="18"/>
  <c r="AH392" i="18"/>
  <c r="AI392" i="18"/>
  <c r="AJ392" i="18"/>
  <c r="AK392" i="18"/>
  <c r="AL392" i="18"/>
  <c r="AF393" i="18"/>
  <c r="AG393" i="18"/>
  <c r="AH393" i="18"/>
  <c r="AI393" i="18"/>
  <c r="AJ393" i="18"/>
  <c r="AK393" i="18"/>
  <c r="AL393" i="18"/>
  <c r="AF394" i="18"/>
  <c r="AG394" i="18"/>
  <c r="AH394" i="18"/>
  <c r="AI394" i="18"/>
  <c r="AJ394" i="18"/>
  <c r="AK394" i="18"/>
  <c r="AL394" i="18"/>
  <c r="AF395" i="18"/>
  <c r="AG395" i="18"/>
  <c r="AH395" i="18"/>
  <c r="AI395" i="18"/>
  <c r="AJ395" i="18"/>
  <c r="AK395" i="18"/>
  <c r="AL395" i="18"/>
  <c r="AF396" i="18"/>
  <c r="AG396" i="18"/>
  <c r="AH396" i="18"/>
  <c r="AI396" i="18"/>
  <c r="AJ396" i="18"/>
  <c r="AK396" i="18"/>
  <c r="AL396" i="18"/>
  <c r="AF397" i="18"/>
  <c r="AG397" i="18"/>
  <c r="AH397" i="18"/>
  <c r="AI397" i="18"/>
  <c r="AJ397" i="18"/>
  <c r="AK397" i="18"/>
  <c r="AL397" i="18"/>
  <c r="AF398" i="18"/>
  <c r="AG398" i="18"/>
  <c r="AH398" i="18"/>
  <c r="AI398" i="18"/>
  <c r="AJ398" i="18"/>
  <c r="AK398" i="18"/>
  <c r="AL398" i="18"/>
  <c r="AF399" i="18"/>
  <c r="AG399" i="18"/>
  <c r="AH399" i="18"/>
  <c r="AI399" i="18"/>
  <c r="AJ399" i="18"/>
  <c r="AK399" i="18"/>
  <c r="AL399" i="18"/>
  <c r="AF400" i="18"/>
  <c r="AG400" i="18"/>
  <c r="AH400" i="18"/>
  <c r="AI400" i="18"/>
  <c r="AJ400" i="18"/>
  <c r="AK400" i="18"/>
  <c r="AL400" i="18"/>
  <c r="AF401" i="18"/>
  <c r="AG401" i="18"/>
  <c r="AH401" i="18"/>
  <c r="AI401" i="18"/>
  <c r="AJ401" i="18"/>
  <c r="AK401" i="18"/>
  <c r="AL401" i="18"/>
  <c r="AF402" i="18"/>
  <c r="AG402" i="18"/>
  <c r="AH402" i="18"/>
  <c r="AI402" i="18"/>
  <c r="AJ402" i="18"/>
  <c r="AK402" i="18"/>
  <c r="AL402" i="18"/>
  <c r="AF403" i="18"/>
  <c r="AG403" i="18"/>
  <c r="AH403" i="18"/>
  <c r="AI403" i="18"/>
  <c r="AJ403" i="18"/>
  <c r="AK403" i="18"/>
  <c r="AL403" i="18"/>
  <c r="AF404" i="18"/>
  <c r="AG404" i="18"/>
  <c r="AH404" i="18"/>
  <c r="AI404" i="18"/>
  <c r="AJ404" i="18"/>
  <c r="AK404" i="18"/>
  <c r="AL404" i="18"/>
  <c r="AF405" i="18"/>
  <c r="AG405" i="18"/>
  <c r="AH405" i="18"/>
  <c r="AI405" i="18"/>
  <c r="AJ405" i="18"/>
  <c r="AK405" i="18"/>
  <c r="AL405" i="18"/>
  <c r="AF406" i="18"/>
  <c r="AG406" i="18"/>
  <c r="AH406" i="18"/>
  <c r="AI406" i="18"/>
  <c r="AJ406" i="18"/>
  <c r="AK406" i="18"/>
  <c r="AL406" i="18"/>
  <c r="AF407" i="18"/>
  <c r="AG407" i="18"/>
  <c r="AH407" i="18"/>
  <c r="AI407" i="18"/>
  <c r="AJ407" i="18"/>
  <c r="AK407" i="18"/>
  <c r="AL407" i="18"/>
  <c r="AF408" i="18"/>
  <c r="AG408" i="18"/>
  <c r="AH408" i="18"/>
  <c r="AI408" i="18"/>
  <c r="AJ408" i="18"/>
  <c r="AK408" i="18"/>
  <c r="AL408" i="18"/>
  <c r="AF409" i="18"/>
  <c r="AG409" i="18"/>
  <c r="AH409" i="18"/>
  <c r="AI409" i="18"/>
  <c r="AJ409" i="18"/>
  <c r="AK409" i="18"/>
  <c r="AL409" i="18"/>
  <c r="AF410" i="18"/>
  <c r="AG410" i="18"/>
  <c r="AH410" i="18"/>
  <c r="AI410" i="18"/>
  <c r="AJ410" i="18"/>
  <c r="AK410" i="18"/>
  <c r="AL410" i="18"/>
  <c r="AF411" i="18"/>
  <c r="AG411" i="18"/>
  <c r="AH411" i="18"/>
  <c r="AI411" i="18"/>
  <c r="AJ411" i="18"/>
  <c r="AK411" i="18"/>
  <c r="AL411" i="18"/>
  <c r="AF412" i="18"/>
  <c r="AG412" i="18"/>
  <c r="AH412" i="18"/>
  <c r="AI412" i="18"/>
  <c r="AJ412" i="18"/>
  <c r="AK412" i="18"/>
  <c r="AL412" i="18"/>
  <c r="AF413" i="18"/>
  <c r="AG413" i="18"/>
  <c r="AH413" i="18"/>
  <c r="AI413" i="18"/>
  <c r="AJ413" i="18"/>
  <c r="AK413" i="18"/>
  <c r="AL413" i="18"/>
  <c r="AF414" i="18"/>
  <c r="AG414" i="18"/>
  <c r="AH414" i="18"/>
  <c r="AI414" i="18"/>
  <c r="AJ414" i="18"/>
  <c r="AK414" i="18"/>
  <c r="AL414" i="18"/>
  <c r="AF415" i="18"/>
  <c r="AG415" i="18"/>
  <c r="AH415" i="18"/>
  <c r="AI415" i="18"/>
  <c r="AJ415" i="18"/>
  <c r="AK415" i="18"/>
  <c r="AL415" i="18"/>
  <c r="AF416" i="18"/>
  <c r="AG416" i="18"/>
  <c r="AH416" i="18"/>
  <c r="AI416" i="18"/>
  <c r="AJ416" i="18"/>
  <c r="AK416" i="18"/>
  <c r="AL416" i="18"/>
  <c r="AF417" i="18"/>
  <c r="AG417" i="18"/>
  <c r="AH417" i="18"/>
  <c r="AI417" i="18"/>
  <c r="AJ417" i="18"/>
  <c r="AK417" i="18"/>
  <c r="AL417" i="18"/>
  <c r="AF418" i="18"/>
  <c r="AG418" i="18"/>
  <c r="AH418" i="18"/>
  <c r="AI418" i="18"/>
  <c r="AJ418" i="18"/>
  <c r="AK418" i="18"/>
  <c r="AL418" i="18"/>
  <c r="AF419" i="18"/>
  <c r="AG419" i="18"/>
  <c r="AH419" i="18"/>
  <c r="AI419" i="18"/>
  <c r="AJ419" i="18"/>
  <c r="AK419" i="18"/>
  <c r="AL419" i="18"/>
  <c r="AF420" i="18"/>
  <c r="AG420" i="18"/>
  <c r="AH420" i="18"/>
  <c r="AI420" i="18"/>
  <c r="AJ420" i="18"/>
  <c r="AK420" i="18"/>
  <c r="AL420" i="18"/>
  <c r="AF421" i="18"/>
  <c r="AG421" i="18"/>
  <c r="AH421" i="18"/>
  <c r="AI421" i="18"/>
  <c r="AJ421" i="18"/>
  <c r="AK421" i="18"/>
  <c r="AL421" i="18"/>
  <c r="AF422" i="18"/>
  <c r="AG422" i="18"/>
  <c r="AH422" i="18"/>
  <c r="AI422" i="18"/>
  <c r="AJ422" i="18"/>
  <c r="AK422" i="18"/>
  <c r="AL422" i="18"/>
  <c r="AF423" i="18"/>
  <c r="AG423" i="18"/>
  <c r="AH423" i="18"/>
  <c r="AI423" i="18"/>
  <c r="AJ423" i="18"/>
  <c r="AK423" i="18"/>
  <c r="AL423" i="18"/>
  <c r="AF424" i="18"/>
  <c r="AG424" i="18"/>
  <c r="AH424" i="18"/>
  <c r="AI424" i="18"/>
  <c r="AJ424" i="18"/>
  <c r="AK424" i="18"/>
  <c r="AL424" i="18"/>
  <c r="AF425" i="18"/>
  <c r="AG425" i="18"/>
  <c r="AH425" i="18"/>
  <c r="AI425" i="18"/>
  <c r="AJ425" i="18"/>
  <c r="AK425" i="18"/>
  <c r="AL425" i="18"/>
  <c r="AF426" i="18"/>
  <c r="AG426" i="18"/>
  <c r="AH426" i="18"/>
  <c r="AI426" i="18"/>
  <c r="AJ426" i="18"/>
  <c r="AK426" i="18"/>
  <c r="AL426" i="18"/>
  <c r="AF427" i="18"/>
  <c r="AG427" i="18"/>
  <c r="AH427" i="18"/>
  <c r="AI427" i="18"/>
  <c r="AJ427" i="18"/>
  <c r="AK427" i="18"/>
  <c r="AL427" i="18"/>
  <c r="AF428" i="18"/>
  <c r="AG428" i="18"/>
  <c r="AH428" i="18"/>
  <c r="AI428" i="18"/>
  <c r="AJ428" i="18"/>
  <c r="AK428" i="18"/>
  <c r="AL428" i="18"/>
  <c r="AF429" i="18"/>
  <c r="AG429" i="18"/>
  <c r="AH429" i="18"/>
  <c r="AI429" i="18"/>
  <c r="AJ429" i="18"/>
  <c r="AK429" i="18"/>
  <c r="AL429" i="18"/>
  <c r="AF430" i="18"/>
  <c r="AG430" i="18"/>
  <c r="AH430" i="18"/>
  <c r="AI430" i="18"/>
  <c r="AJ430" i="18"/>
  <c r="AK430" i="18"/>
  <c r="AL430" i="18"/>
  <c r="AF431" i="18"/>
  <c r="AG431" i="18"/>
  <c r="AH431" i="18"/>
  <c r="AI431" i="18"/>
  <c r="AJ431" i="18"/>
  <c r="AK431" i="18"/>
  <c r="AL431" i="18"/>
  <c r="AF432" i="18"/>
  <c r="AG432" i="18"/>
  <c r="AH432" i="18"/>
  <c r="AI432" i="18"/>
  <c r="AJ432" i="18"/>
  <c r="AK432" i="18"/>
  <c r="AL432" i="18"/>
  <c r="AF433" i="18"/>
  <c r="AG433" i="18"/>
  <c r="AH433" i="18"/>
  <c r="AI433" i="18"/>
  <c r="AJ433" i="18"/>
  <c r="AK433" i="18"/>
  <c r="AL433" i="18"/>
  <c r="AF434" i="18"/>
  <c r="AG434" i="18"/>
  <c r="AH434" i="18"/>
  <c r="AI434" i="18"/>
  <c r="AJ434" i="18"/>
  <c r="AK434" i="18"/>
  <c r="AL434" i="18"/>
  <c r="AF435" i="18"/>
  <c r="AG435" i="18"/>
  <c r="AH435" i="18"/>
  <c r="AI435" i="18"/>
  <c r="AJ435" i="18"/>
  <c r="AK435" i="18"/>
  <c r="AL435" i="18"/>
  <c r="AF436" i="18"/>
  <c r="AG436" i="18"/>
  <c r="AH436" i="18"/>
  <c r="AI436" i="18"/>
  <c r="AJ436" i="18"/>
  <c r="AK436" i="18"/>
  <c r="AL436" i="18"/>
  <c r="AF437" i="18"/>
  <c r="AG437" i="18"/>
  <c r="AH437" i="18"/>
  <c r="AI437" i="18"/>
  <c r="AJ437" i="18"/>
  <c r="AK437" i="18"/>
  <c r="AL437" i="18"/>
  <c r="AF438" i="18"/>
  <c r="AG438" i="18"/>
  <c r="AH438" i="18"/>
  <c r="AI438" i="18"/>
  <c r="AJ438" i="18"/>
  <c r="AK438" i="18"/>
  <c r="AL438" i="18"/>
  <c r="AF439" i="18"/>
  <c r="AG439" i="18"/>
  <c r="AH439" i="18"/>
  <c r="AI439" i="18"/>
  <c r="AJ439" i="18"/>
  <c r="AK439" i="18"/>
  <c r="AL439" i="18"/>
  <c r="AF440" i="18"/>
  <c r="AG440" i="18"/>
  <c r="AH440" i="18"/>
  <c r="AI440" i="18"/>
  <c r="AJ440" i="18"/>
  <c r="AK440" i="18"/>
  <c r="AL440" i="18"/>
  <c r="AF441" i="18"/>
  <c r="AG441" i="18"/>
  <c r="AH441" i="18"/>
  <c r="AI441" i="18"/>
  <c r="AJ441" i="18"/>
  <c r="AK441" i="18"/>
  <c r="AL441" i="18"/>
  <c r="AF442" i="18"/>
  <c r="AG442" i="18"/>
  <c r="AH442" i="18"/>
  <c r="AI442" i="18"/>
  <c r="AJ442" i="18"/>
  <c r="AK442" i="18"/>
  <c r="AL442" i="18"/>
  <c r="AF443" i="18"/>
  <c r="AG443" i="18"/>
  <c r="AH443" i="18"/>
  <c r="AI443" i="18"/>
  <c r="AJ443" i="18"/>
  <c r="AK443" i="18"/>
  <c r="AL443" i="18"/>
  <c r="AF444" i="18"/>
  <c r="AG444" i="18"/>
  <c r="AH444" i="18"/>
  <c r="AI444" i="18"/>
  <c r="AJ444" i="18"/>
  <c r="AK444" i="18"/>
  <c r="AL444" i="18"/>
  <c r="AF445" i="18"/>
  <c r="AG445" i="18"/>
  <c r="AH445" i="18"/>
  <c r="AI445" i="18"/>
  <c r="AJ445" i="18"/>
  <c r="AK445" i="18"/>
  <c r="AL445" i="18"/>
  <c r="AF446" i="18"/>
  <c r="AG446" i="18"/>
  <c r="AH446" i="18"/>
  <c r="AI446" i="18"/>
  <c r="AJ446" i="18"/>
  <c r="AK446" i="18"/>
  <c r="AL446" i="18"/>
  <c r="AF447" i="18"/>
  <c r="AG447" i="18"/>
  <c r="AH447" i="18"/>
  <c r="AI447" i="18"/>
  <c r="AJ447" i="18"/>
  <c r="AK447" i="18"/>
  <c r="AL447" i="18"/>
  <c r="AF448" i="18"/>
  <c r="AG448" i="18"/>
  <c r="AH448" i="18"/>
  <c r="AI448" i="18"/>
  <c r="AJ448" i="18"/>
  <c r="AK448" i="18"/>
  <c r="AL448" i="18"/>
  <c r="AF449" i="18"/>
  <c r="AG449" i="18"/>
  <c r="AH449" i="18"/>
  <c r="AI449" i="18"/>
  <c r="AJ449" i="18"/>
  <c r="AK449" i="18"/>
  <c r="AL449" i="18"/>
  <c r="AF450" i="18"/>
  <c r="AG450" i="18"/>
  <c r="AH450" i="18"/>
  <c r="AI450" i="18"/>
  <c r="AJ450" i="18"/>
  <c r="AK450" i="18"/>
  <c r="AL450" i="18"/>
  <c r="AF451" i="18"/>
  <c r="AG451" i="18"/>
  <c r="AH451" i="18"/>
  <c r="AI451" i="18"/>
  <c r="AJ451" i="18"/>
  <c r="AK451" i="18"/>
  <c r="AL451" i="18"/>
  <c r="AF452" i="18"/>
  <c r="AG452" i="18"/>
  <c r="AH452" i="18"/>
  <c r="AI452" i="18"/>
  <c r="AJ452" i="18"/>
  <c r="AK452" i="18"/>
  <c r="AL452" i="18"/>
  <c r="AF453" i="18"/>
  <c r="AG453" i="18"/>
  <c r="AH453" i="18"/>
  <c r="AI453" i="18"/>
  <c r="AJ453" i="18"/>
  <c r="AK453" i="18"/>
  <c r="AL453" i="18"/>
  <c r="AF454" i="18"/>
  <c r="AG454" i="18"/>
  <c r="AH454" i="18"/>
  <c r="AI454" i="18"/>
  <c r="AJ454" i="18"/>
  <c r="AK454" i="18"/>
  <c r="AL454" i="18"/>
  <c r="AF455" i="18"/>
  <c r="AG455" i="18"/>
  <c r="AH455" i="18"/>
  <c r="AI455" i="18"/>
  <c r="AJ455" i="18"/>
  <c r="AK455" i="18"/>
  <c r="AL455" i="18"/>
  <c r="AF456" i="18"/>
  <c r="AG456" i="18"/>
  <c r="AH456" i="18"/>
  <c r="AI456" i="18"/>
  <c r="AJ456" i="18"/>
  <c r="AK456" i="18"/>
  <c r="AL456" i="18"/>
  <c r="AF457" i="18"/>
  <c r="AG457" i="18"/>
  <c r="AH457" i="18"/>
  <c r="AI457" i="18"/>
  <c r="AJ457" i="18"/>
  <c r="AK457" i="18"/>
  <c r="AL457" i="18"/>
  <c r="AF458" i="18"/>
  <c r="AG458" i="18"/>
  <c r="AH458" i="18"/>
  <c r="AI458" i="18"/>
  <c r="AJ458" i="18"/>
  <c r="AK458" i="18"/>
  <c r="AL458" i="18"/>
  <c r="AF459" i="18"/>
  <c r="AG459" i="18"/>
  <c r="AH459" i="18"/>
  <c r="AI459" i="18"/>
  <c r="AJ459" i="18"/>
  <c r="AK459" i="18"/>
  <c r="AL459" i="18"/>
  <c r="AF460" i="18"/>
  <c r="AG460" i="18"/>
  <c r="AH460" i="18"/>
  <c r="AI460" i="18"/>
  <c r="AJ460" i="18"/>
  <c r="AK460" i="18"/>
  <c r="AL460" i="18"/>
  <c r="AF461" i="18"/>
  <c r="AG461" i="18"/>
  <c r="AH461" i="18"/>
  <c r="AI461" i="18"/>
  <c r="AJ461" i="18"/>
  <c r="AK461" i="18"/>
  <c r="AL461" i="18"/>
  <c r="AF462" i="18"/>
  <c r="AG462" i="18"/>
  <c r="AH462" i="18"/>
  <c r="AI462" i="18"/>
  <c r="AJ462" i="18"/>
  <c r="AK462" i="18"/>
  <c r="AL462" i="18"/>
  <c r="AF463" i="18"/>
  <c r="AG463" i="18"/>
  <c r="AH463" i="18"/>
  <c r="AI463" i="18"/>
  <c r="AJ463" i="18"/>
  <c r="AK463" i="18"/>
  <c r="AL463" i="18"/>
  <c r="AF464" i="18"/>
  <c r="AG464" i="18"/>
  <c r="AH464" i="18"/>
  <c r="AI464" i="18"/>
  <c r="AJ464" i="18"/>
  <c r="AK464" i="18"/>
  <c r="AL464" i="18"/>
  <c r="AF465" i="18"/>
  <c r="AG465" i="18"/>
  <c r="AH465" i="18"/>
  <c r="AI465" i="18"/>
  <c r="AJ465" i="18"/>
  <c r="AK465" i="18"/>
  <c r="AL465" i="18"/>
  <c r="AF466" i="18"/>
  <c r="AG466" i="18"/>
  <c r="AH466" i="18"/>
  <c r="AI466" i="18"/>
  <c r="AJ466" i="18"/>
  <c r="AK466" i="18"/>
  <c r="AL466" i="18"/>
  <c r="AF467" i="18"/>
  <c r="AG467" i="18"/>
  <c r="AH467" i="18"/>
  <c r="AI467" i="18"/>
  <c r="AJ467" i="18"/>
  <c r="AK467" i="18"/>
  <c r="AL467" i="18"/>
  <c r="AF468" i="18"/>
  <c r="AG468" i="18"/>
  <c r="AH468" i="18"/>
  <c r="AI468" i="18"/>
  <c r="AJ468" i="18"/>
  <c r="AK468" i="18"/>
  <c r="AL468" i="18"/>
  <c r="AF469" i="18"/>
  <c r="AG469" i="18"/>
  <c r="AH469" i="18"/>
  <c r="AI469" i="18"/>
  <c r="AJ469" i="18"/>
  <c r="AK469" i="18"/>
  <c r="AL469" i="18"/>
  <c r="AF470" i="18"/>
  <c r="AG470" i="18"/>
  <c r="AH470" i="18"/>
  <c r="AI470" i="18"/>
  <c r="AJ470" i="18"/>
  <c r="AK470" i="18"/>
  <c r="AL470" i="18"/>
  <c r="AF471" i="18"/>
  <c r="AG471" i="18"/>
  <c r="AH471" i="18"/>
  <c r="AI471" i="18"/>
  <c r="AJ471" i="18"/>
  <c r="AK471" i="18"/>
  <c r="AL471" i="18"/>
  <c r="AF472" i="18"/>
  <c r="AG472" i="18"/>
  <c r="AH472" i="18"/>
  <c r="AI472" i="18"/>
  <c r="AJ472" i="18"/>
  <c r="AK472" i="18"/>
  <c r="AL472" i="18"/>
  <c r="AF473" i="18"/>
  <c r="AG473" i="18"/>
  <c r="AH473" i="18"/>
  <c r="AI473" i="18"/>
  <c r="AJ473" i="18"/>
  <c r="AK473" i="18"/>
  <c r="AL473" i="18"/>
  <c r="AF474" i="18"/>
  <c r="AG474" i="18"/>
  <c r="AH474" i="18"/>
  <c r="AI474" i="18"/>
  <c r="AJ474" i="18"/>
  <c r="AK474" i="18"/>
  <c r="AL474" i="18"/>
  <c r="AF475" i="18"/>
  <c r="AG475" i="18"/>
  <c r="AH475" i="18"/>
  <c r="AI475" i="18"/>
  <c r="AJ475" i="18"/>
  <c r="AK475" i="18"/>
  <c r="AL475" i="18"/>
  <c r="AF476" i="18"/>
  <c r="AG476" i="18"/>
  <c r="AH476" i="18"/>
  <c r="AI476" i="18"/>
  <c r="AJ476" i="18"/>
  <c r="AK476" i="18"/>
  <c r="AL476" i="18"/>
  <c r="AF477" i="18"/>
  <c r="AG477" i="18"/>
  <c r="AH477" i="18"/>
  <c r="AI477" i="18"/>
  <c r="AJ477" i="18"/>
  <c r="AK477" i="18"/>
  <c r="AL477" i="18"/>
  <c r="AF478" i="18"/>
  <c r="AG478" i="18"/>
  <c r="AH478" i="18"/>
  <c r="AI478" i="18"/>
  <c r="AJ478" i="18"/>
  <c r="AK478" i="18"/>
  <c r="AL478" i="18"/>
  <c r="AF479" i="18"/>
  <c r="AG479" i="18"/>
  <c r="AH479" i="18"/>
  <c r="AI479" i="18"/>
  <c r="AJ479" i="18"/>
  <c r="AK479" i="18"/>
  <c r="AL479" i="18"/>
  <c r="AF480" i="18"/>
  <c r="AG480" i="18"/>
  <c r="AH480" i="18"/>
  <c r="AI480" i="18"/>
  <c r="AJ480" i="18"/>
  <c r="AK480" i="18"/>
  <c r="AL480" i="18"/>
  <c r="AF481" i="18"/>
  <c r="AG481" i="18"/>
  <c r="AH481" i="18"/>
  <c r="AI481" i="18"/>
  <c r="AJ481" i="18"/>
  <c r="AK481" i="18"/>
  <c r="AL481" i="18"/>
  <c r="AF482" i="18"/>
  <c r="AG482" i="18"/>
  <c r="AH482" i="18"/>
  <c r="AI482" i="18"/>
  <c r="AJ482" i="18"/>
  <c r="AK482" i="18"/>
  <c r="AL482" i="18"/>
  <c r="AF483" i="18"/>
  <c r="AG483" i="18"/>
  <c r="AH483" i="18"/>
  <c r="AI483" i="18"/>
  <c r="AJ483" i="18"/>
  <c r="AK483" i="18"/>
  <c r="AL483" i="18"/>
  <c r="AF484" i="18"/>
  <c r="AG484" i="18"/>
  <c r="AH484" i="18"/>
  <c r="AI484" i="18"/>
  <c r="AJ484" i="18"/>
  <c r="AK484" i="18"/>
  <c r="AL484" i="18"/>
  <c r="AF485" i="18"/>
  <c r="AG485" i="18"/>
  <c r="AH485" i="18"/>
  <c r="AI485" i="18"/>
  <c r="AJ485" i="18"/>
  <c r="AK485" i="18"/>
  <c r="AL485" i="18"/>
  <c r="AF486" i="18"/>
  <c r="AG486" i="18"/>
  <c r="AH486" i="18"/>
  <c r="AI486" i="18"/>
  <c r="AJ486" i="18"/>
  <c r="AK486" i="18"/>
  <c r="AL486" i="18"/>
  <c r="AF487" i="18"/>
  <c r="AG487" i="18"/>
  <c r="AH487" i="18"/>
  <c r="AI487" i="18"/>
  <c r="AJ487" i="18"/>
  <c r="AK487" i="18"/>
  <c r="AL487" i="18"/>
  <c r="AF488" i="18"/>
  <c r="AG488" i="18"/>
  <c r="AH488" i="18"/>
  <c r="AI488" i="18"/>
  <c r="AJ488" i="18"/>
  <c r="AK488" i="18"/>
  <c r="AL488" i="18"/>
  <c r="AF489" i="18"/>
  <c r="AG489" i="18"/>
  <c r="AH489" i="18"/>
  <c r="AI489" i="18"/>
  <c r="AJ489" i="18"/>
  <c r="AK489" i="18"/>
  <c r="AL489" i="18"/>
  <c r="AF490" i="18"/>
  <c r="AG490" i="18"/>
  <c r="AH490" i="18"/>
  <c r="AI490" i="18"/>
  <c r="AJ490" i="18"/>
  <c r="AK490" i="18"/>
  <c r="AL490" i="18"/>
  <c r="AF491" i="18"/>
  <c r="AG491" i="18"/>
  <c r="AH491" i="18"/>
  <c r="AI491" i="18"/>
  <c r="AJ491" i="18"/>
  <c r="AK491" i="18"/>
  <c r="AL491" i="18"/>
  <c r="AF492" i="18"/>
  <c r="AG492" i="18"/>
  <c r="AH492" i="18"/>
  <c r="AI492" i="18"/>
  <c r="AJ492" i="18"/>
  <c r="AK492" i="18"/>
  <c r="AL492" i="18"/>
  <c r="AF493" i="18"/>
  <c r="AG493" i="18"/>
  <c r="AH493" i="18"/>
  <c r="AI493" i="18"/>
  <c r="AJ493" i="18"/>
  <c r="AK493" i="18"/>
  <c r="AL493" i="18"/>
  <c r="AF494" i="18"/>
  <c r="AG494" i="18"/>
  <c r="AH494" i="18"/>
  <c r="AI494" i="18"/>
  <c r="AJ494" i="18"/>
  <c r="AK494" i="18"/>
  <c r="AL494" i="18"/>
  <c r="AF495" i="18"/>
  <c r="AG495" i="18"/>
  <c r="AH495" i="18"/>
  <c r="AI495" i="18"/>
  <c r="AJ495" i="18"/>
  <c r="AK495" i="18"/>
  <c r="AL495" i="18"/>
  <c r="AF496" i="18"/>
  <c r="AG496" i="18"/>
  <c r="AH496" i="18"/>
  <c r="AI496" i="18"/>
  <c r="AJ496" i="18"/>
  <c r="AK496" i="18"/>
  <c r="AL496" i="18"/>
  <c r="AF497" i="18"/>
  <c r="AG497" i="18"/>
  <c r="AH497" i="18"/>
  <c r="AI497" i="18"/>
  <c r="AJ497" i="18"/>
  <c r="AK497" i="18"/>
  <c r="AL497" i="18"/>
  <c r="AF498" i="18"/>
  <c r="AG498" i="18"/>
  <c r="AH498" i="18"/>
  <c r="AI498" i="18"/>
  <c r="AJ498" i="18"/>
  <c r="AK498" i="18"/>
  <c r="AL498" i="18"/>
  <c r="AF499" i="18"/>
  <c r="AG499" i="18"/>
  <c r="AH499" i="18"/>
  <c r="AI499" i="18"/>
  <c r="AJ499" i="18"/>
  <c r="AK499" i="18"/>
  <c r="AL499" i="18"/>
  <c r="AF500" i="18"/>
  <c r="AG500" i="18"/>
  <c r="AH500" i="18"/>
  <c r="AI500" i="18"/>
  <c r="AJ500" i="18"/>
  <c r="AK500" i="18"/>
  <c r="AL500" i="18"/>
  <c r="AF501" i="18"/>
  <c r="AG501" i="18"/>
  <c r="AH501" i="18"/>
  <c r="AI501" i="18"/>
  <c r="AJ501" i="18"/>
  <c r="AK501" i="18"/>
  <c r="AL501" i="18"/>
  <c r="AF502" i="18"/>
  <c r="AG502" i="18"/>
  <c r="AH502" i="18"/>
  <c r="AI502" i="18"/>
  <c r="AJ502" i="18"/>
  <c r="AK502" i="18"/>
  <c r="AL502" i="18"/>
  <c r="AF503" i="18"/>
  <c r="AG503" i="18"/>
  <c r="AH503" i="18"/>
  <c r="AI503" i="18"/>
  <c r="AJ503" i="18"/>
  <c r="AK503" i="18"/>
  <c r="AL503" i="18"/>
  <c r="AF504" i="18"/>
  <c r="AG504" i="18"/>
  <c r="AH504" i="18"/>
  <c r="AI504" i="18"/>
  <c r="AJ504" i="18"/>
  <c r="AK504" i="18"/>
  <c r="AL504" i="18"/>
  <c r="AF505" i="18"/>
  <c r="AG505" i="18"/>
  <c r="AH505" i="18"/>
  <c r="AI505" i="18"/>
  <c r="AJ505" i="18"/>
  <c r="AK505" i="18"/>
  <c r="AL505" i="18"/>
  <c r="AF506" i="18"/>
  <c r="AG506" i="18"/>
  <c r="AH506" i="18"/>
  <c r="AI506" i="18"/>
  <c r="AJ506" i="18"/>
  <c r="AK506" i="18"/>
  <c r="AL506" i="18"/>
  <c r="AF507" i="18"/>
  <c r="AG507" i="18"/>
  <c r="AH507" i="18"/>
  <c r="AI507" i="18"/>
  <c r="AJ507" i="18"/>
  <c r="AK507" i="18"/>
  <c r="AL507" i="18"/>
  <c r="AF508" i="18"/>
  <c r="AG508" i="18"/>
  <c r="AH508" i="18"/>
  <c r="AI508" i="18"/>
  <c r="AJ508" i="18"/>
  <c r="AK508" i="18"/>
  <c r="AL508" i="18"/>
  <c r="AF509" i="18"/>
  <c r="AG509" i="18"/>
  <c r="AH509" i="18"/>
  <c r="AI509" i="18"/>
  <c r="AJ509" i="18"/>
  <c r="AK509" i="18"/>
  <c r="AL509" i="18"/>
  <c r="AF510" i="18"/>
  <c r="AG510" i="18"/>
  <c r="AH510" i="18"/>
  <c r="AI510" i="18"/>
  <c r="AJ510" i="18"/>
  <c r="AK510" i="18"/>
  <c r="AL510" i="18"/>
  <c r="AF511" i="18"/>
  <c r="AG511" i="18"/>
  <c r="AH511" i="18"/>
  <c r="AI511" i="18"/>
  <c r="AJ511" i="18"/>
  <c r="AK511" i="18"/>
  <c r="AL511" i="18"/>
  <c r="AF512" i="18"/>
  <c r="AG512" i="18"/>
  <c r="AH512" i="18"/>
  <c r="AI512" i="18"/>
  <c r="AJ512" i="18"/>
  <c r="AK512" i="18"/>
  <c r="AL512" i="18"/>
  <c r="AF513" i="18"/>
  <c r="AG513" i="18"/>
  <c r="AH513" i="18"/>
  <c r="AI513" i="18"/>
  <c r="AJ513" i="18"/>
  <c r="AK513" i="18"/>
  <c r="AL513" i="18"/>
  <c r="AF514" i="18"/>
  <c r="AG514" i="18"/>
  <c r="AH514" i="18"/>
  <c r="AI514" i="18"/>
  <c r="AJ514" i="18"/>
  <c r="AK514" i="18"/>
  <c r="AL514" i="18"/>
  <c r="AF515" i="18"/>
  <c r="AG515" i="18"/>
  <c r="AH515" i="18"/>
  <c r="AI515" i="18"/>
  <c r="AJ515" i="18"/>
  <c r="AK515" i="18"/>
  <c r="AL515" i="18"/>
  <c r="AF516" i="18"/>
  <c r="AG516" i="18"/>
  <c r="AH516" i="18"/>
  <c r="AI516" i="18"/>
  <c r="AJ516" i="18"/>
  <c r="AK516" i="18"/>
  <c r="AL516" i="18"/>
  <c r="AF517" i="18"/>
  <c r="AG517" i="18"/>
  <c r="AH517" i="18"/>
  <c r="AI517" i="18"/>
  <c r="AJ517" i="18"/>
  <c r="AK517" i="18"/>
  <c r="AL517" i="18"/>
  <c r="AF518" i="18"/>
  <c r="AG518" i="18"/>
  <c r="AH518" i="18"/>
  <c r="AI518" i="18"/>
  <c r="AJ518" i="18"/>
  <c r="AK518" i="18"/>
  <c r="AL518" i="18"/>
  <c r="AF519" i="18"/>
  <c r="AG519" i="18"/>
  <c r="AH519" i="18"/>
  <c r="AI519" i="18"/>
  <c r="AJ519" i="18"/>
  <c r="AK519" i="18"/>
  <c r="AL519" i="18"/>
  <c r="AF520" i="18"/>
  <c r="AG520" i="18"/>
  <c r="AH520" i="18"/>
  <c r="AI520" i="18"/>
  <c r="AJ520" i="18"/>
  <c r="AK520" i="18"/>
  <c r="AL520" i="18"/>
  <c r="AF521" i="18"/>
  <c r="AG521" i="18"/>
  <c r="AH521" i="18"/>
  <c r="AI521" i="18"/>
  <c r="AJ521" i="18"/>
  <c r="AK521" i="18"/>
  <c r="AL521" i="18"/>
  <c r="AF522" i="18"/>
  <c r="AG522" i="18"/>
  <c r="AH522" i="18"/>
  <c r="AI522" i="18"/>
  <c r="AJ522" i="18"/>
  <c r="AK522" i="18"/>
  <c r="AL522" i="18"/>
  <c r="AF523" i="18"/>
  <c r="AG523" i="18"/>
  <c r="AH523" i="18"/>
  <c r="AI523" i="18"/>
  <c r="AJ523" i="18"/>
  <c r="AK523" i="18"/>
  <c r="AL523" i="18"/>
  <c r="AF524" i="18"/>
  <c r="AG524" i="18"/>
  <c r="AH524" i="18"/>
  <c r="AI524" i="18"/>
  <c r="AJ524" i="18"/>
  <c r="AK524" i="18"/>
  <c r="AL524" i="18"/>
  <c r="AF525" i="18"/>
  <c r="AG525" i="18"/>
  <c r="AH525" i="18"/>
  <c r="AI525" i="18"/>
  <c r="AJ525" i="18"/>
  <c r="AK525" i="18"/>
  <c r="AL525" i="18"/>
  <c r="AF526" i="18"/>
  <c r="AG526" i="18"/>
  <c r="AH526" i="18"/>
  <c r="AI526" i="18"/>
  <c r="AJ526" i="18"/>
  <c r="AK526" i="18"/>
  <c r="AL526" i="18"/>
  <c r="AF527" i="18"/>
  <c r="AG527" i="18"/>
  <c r="AH527" i="18"/>
  <c r="AI527" i="18"/>
  <c r="AJ527" i="18"/>
  <c r="AK527" i="18"/>
  <c r="AL527" i="18"/>
  <c r="AF528" i="18"/>
  <c r="AG528" i="18"/>
  <c r="AH528" i="18"/>
  <c r="AI528" i="18"/>
  <c r="AJ528" i="18"/>
  <c r="AK528" i="18"/>
  <c r="AL528" i="18"/>
  <c r="AF529" i="18"/>
  <c r="AG529" i="18"/>
  <c r="AH529" i="18"/>
  <c r="AI529" i="18"/>
  <c r="AJ529" i="18"/>
  <c r="AK529" i="18"/>
  <c r="AL529" i="18"/>
  <c r="AF530" i="18"/>
  <c r="AG530" i="18"/>
  <c r="AH530" i="18"/>
  <c r="AI530" i="18"/>
  <c r="AJ530" i="18"/>
  <c r="AK530" i="18"/>
  <c r="AL530" i="18"/>
  <c r="AF531" i="18"/>
  <c r="AG531" i="18"/>
  <c r="AH531" i="18"/>
  <c r="AI531" i="18"/>
  <c r="AJ531" i="18"/>
  <c r="AK531" i="18"/>
  <c r="AL531" i="18"/>
  <c r="AF532" i="18"/>
  <c r="AG532" i="18"/>
  <c r="AH532" i="18"/>
  <c r="AI532" i="18"/>
  <c r="AJ532" i="18"/>
  <c r="AK532" i="18"/>
  <c r="AL532" i="18"/>
  <c r="AF533" i="18"/>
  <c r="AG533" i="18"/>
  <c r="AH533" i="18"/>
  <c r="AI533" i="18"/>
  <c r="AJ533" i="18"/>
  <c r="AK533" i="18"/>
  <c r="AL533" i="18"/>
  <c r="AF534" i="18"/>
  <c r="AG534" i="18"/>
  <c r="AH534" i="18"/>
  <c r="AI534" i="18"/>
  <c r="AJ534" i="18"/>
  <c r="AK534" i="18"/>
  <c r="AL534" i="18"/>
  <c r="AF535" i="18"/>
  <c r="AG535" i="18"/>
  <c r="AH535" i="18"/>
  <c r="AI535" i="18"/>
  <c r="AJ535" i="18"/>
  <c r="AK535" i="18"/>
  <c r="AL535" i="18"/>
  <c r="AF536" i="18"/>
  <c r="AG536" i="18"/>
  <c r="AH536" i="18"/>
  <c r="AI536" i="18"/>
  <c r="AJ536" i="18"/>
  <c r="AK536" i="18"/>
  <c r="AL536" i="18"/>
  <c r="AF537" i="18"/>
  <c r="AG537" i="18"/>
  <c r="AH537" i="18"/>
  <c r="AI537" i="18"/>
  <c r="AJ537" i="18"/>
  <c r="AK537" i="18"/>
  <c r="AL537" i="18"/>
  <c r="AF538" i="18"/>
  <c r="AG538" i="18"/>
  <c r="AH538" i="18"/>
  <c r="AI538" i="18"/>
  <c r="AJ538" i="18"/>
  <c r="AK538" i="18"/>
  <c r="AL538" i="18"/>
  <c r="AF539" i="18"/>
  <c r="AG539" i="18"/>
  <c r="AH539" i="18"/>
  <c r="AI539" i="18"/>
  <c r="AJ539" i="18"/>
  <c r="AK539" i="18"/>
  <c r="AL539" i="18"/>
  <c r="AF540" i="18"/>
  <c r="AG540" i="18"/>
  <c r="AH540" i="18"/>
  <c r="AI540" i="18"/>
  <c r="AJ540" i="18"/>
  <c r="AK540" i="18"/>
  <c r="AL540" i="18"/>
  <c r="AF541" i="18"/>
  <c r="AG541" i="18"/>
  <c r="AH541" i="18"/>
  <c r="AI541" i="18"/>
  <c r="AJ541" i="18"/>
  <c r="AK541" i="18"/>
  <c r="AL541" i="18"/>
  <c r="AF542" i="18"/>
  <c r="AG542" i="18"/>
  <c r="AH542" i="18"/>
  <c r="AI542" i="18"/>
  <c r="AJ542" i="18"/>
  <c r="AK542" i="18"/>
  <c r="AL542" i="18"/>
  <c r="AF543" i="18"/>
  <c r="AG543" i="18"/>
  <c r="AH543" i="18"/>
  <c r="AI543" i="18"/>
  <c r="AJ543" i="18"/>
  <c r="AK543" i="18"/>
  <c r="AL543" i="18"/>
  <c r="AF544" i="18"/>
  <c r="AG544" i="18"/>
  <c r="AH544" i="18"/>
  <c r="AI544" i="18"/>
  <c r="AJ544" i="18"/>
  <c r="AK544" i="18"/>
  <c r="AL544" i="18"/>
  <c r="AF545" i="18"/>
  <c r="AG545" i="18"/>
  <c r="AH545" i="18"/>
  <c r="AI545" i="18"/>
  <c r="AJ545" i="18"/>
  <c r="AK545" i="18"/>
  <c r="AL545" i="18"/>
  <c r="AF546" i="18"/>
  <c r="AG546" i="18"/>
  <c r="AH546" i="18"/>
  <c r="AI546" i="18"/>
  <c r="AJ546" i="18"/>
  <c r="AK546" i="18"/>
  <c r="AL546" i="18"/>
  <c r="AF547" i="18"/>
  <c r="AG547" i="18"/>
  <c r="AH547" i="18"/>
  <c r="AI547" i="18"/>
  <c r="AJ547" i="18"/>
  <c r="AK547" i="18"/>
  <c r="AL547" i="18"/>
  <c r="AF548" i="18"/>
  <c r="AG548" i="18"/>
  <c r="AH548" i="18"/>
  <c r="AI548" i="18"/>
  <c r="AJ548" i="18"/>
  <c r="AK548" i="18"/>
  <c r="AL548" i="18"/>
  <c r="AF549" i="18"/>
  <c r="AG549" i="18"/>
  <c r="AH549" i="18"/>
  <c r="AI549" i="18"/>
  <c r="AJ549" i="18"/>
  <c r="AK549" i="18"/>
  <c r="AL549" i="18"/>
  <c r="AF550" i="18"/>
  <c r="AG550" i="18"/>
  <c r="AH550" i="18"/>
  <c r="AI550" i="18"/>
  <c r="AJ550" i="18"/>
  <c r="AK550" i="18"/>
  <c r="AL550" i="18"/>
  <c r="AF551" i="18"/>
  <c r="AG551" i="18"/>
  <c r="AH551" i="18"/>
  <c r="AI551" i="18"/>
  <c r="AJ551" i="18"/>
  <c r="AK551" i="18"/>
  <c r="AL551" i="18"/>
  <c r="AF552" i="18"/>
  <c r="AG552" i="18"/>
  <c r="AH552" i="18"/>
  <c r="AI552" i="18"/>
  <c r="AJ552" i="18"/>
  <c r="AK552" i="18"/>
  <c r="AL552" i="18"/>
  <c r="AF553" i="18"/>
  <c r="AG553" i="18"/>
  <c r="AH553" i="18"/>
  <c r="AI553" i="18"/>
  <c r="AJ553" i="18"/>
  <c r="AK553" i="18"/>
  <c r="AL553" i="18"/>
  <c r="AF554" i="18"/>
  <c r="AG554" i="18"/>
  <c r="AH554" i="18"/>
  <c r="AI554" i="18"/>
  <c r="AJ554" i="18"/>
  <c r="AK554" i="18"/>
  <c r="AL554" i="18"/>
  <c r="AF555" i="18"/>
  <c r="AG555" i="18"/>
  <c r="AH555" i="18"/>
  <c r="AI555" i="18"/>
  <c r="AJ555" i="18"/>
  <c r="AK555" i="18"/>
  <c r="AL555" i="18"/>
  <c r="AF556" i="18"/>
  <c r="AG556" i="18"/>
  <c r="AH556" i="18"/>
  <c r="AI556" i="18"/>
  <c r="AJ556" i="18"/>
  <c r="AK556" i="18"/>
  <c r="AL556" i="18"/>
  <c r="AF557" i="18"/>
  <c r="AG557" i="18"/>
  <c r="AH557" i="18"/>
  <c r="AI557" i="18"/>
  <c r="AJ557" i="18"/>
  <c r="AK557" i="18"/>
  <c r="AL557" i="18"/>
  <c r="AF558" i="18"/>
  <c r="AG558" i="18"/>
  <c r="AH558" i="18"/>
  <c r="AI558" i="18"/>
  <c r="AJ558" i="18"/>
  <c r="AK558" i="18"/>
  <c r="AL558" i="18"/>
  <c r="AF559" i="18"/>
  <c r="AG559" i="18"/>
  <c r="AH559" i="18"/>
  <c r="AI559" i="18"/>
  <c r="AJ559" i="18"/>
  <c r="AK559" i="18"/>
  <c r="AL559" i="18"/>
  <c r="AF560" i="18"/>
  <c r="AG560" i="18"/>
  <c r="AH560" i="18"/>
  <c r="AI560" i="18"/>
  <c r="AJ560" i="18"/>
  <c r="AK560" i="18"/>
  <c r="AL560" i="18"/>
  <c r="AF561" i="18"/>
  <c r="AG561" i="18"/>
  <c r="AH561" i="18"/>
  <c r="AI561" i="18"/>
  <c r="AJ561" i="18"/>
  <c r="AK561" i="18"/>
  <c r="AL561" i="18"/>
  <c r="AF562" i="18"/>
  <c r="AG562" i="18"/>
  <c r="AH562" i="18"/>
  <c r="AI562" i="18"/>
  <c r="AJ562" i="18"/>
  <c r="AK562" i="18"/>
  <c r="AL562" i="18"/>
  <c r="AF563" i="18"/>
  <c r="AG563" i="18"/>
  <c r="AH563" i="18"/>
  <c r="AI563" i="18"/>
  <c r="AJ563" i="18"/>
  <c r="AK563" i="18"/>
  <c r="AL563" i="18"/>
  <c r="AF564" i="18"/>
  <c r="AG564" i="18"/>
  <c r="AH564" i="18"/>
  <c r="AI564" i="18"/>
  <c r="AJ564" i="18"/>
  <c r="AK564" i="18"/>
  <c r="AL564" i="18"/>
  <c r="AF565" i="18"/>
  <c r="AG565" i="18"/>
  <c r="AH565" i="18"/>
  <c r="AI565" i="18"/>
  <c r="AJ565" i="18"/>
  <c r="AK565" i="18"/>
  <c r="AL565" i="18"/>
  <c r="AF566" i="18"/>
  <c r="AG566" i="18"/>
  <c r="AH566" i="18"/>
  <c r="AI566" i="18"/>
  <c r="AJ566" i="18"/>
  <c r="AK566" i="18"/>
  <c r="AL566" i="18"/>
  <c r="AF567" i="18"/>
  <c r="AG567" i="18"/>
  <c r="AH567" i="18"/>
  <c r="AI567" i="18"/>
  <c r="AJ567" i="18"/>
  <c r="AK567" i="18"/>
  <c r="AL567" i="18"/>
  <c r="AF568" i="18"/>
  <c r="AG568" i="18"/>
  <c r="AH568" i="18"/>
  <c r="AI568" i="18"/>
  <c r="AJ568" i="18"/>
  <c r="AK568" i="18"/>
  <c r="AL568" i="18"/>
  <c r="AF569" i="18"/>
  <c r="AG569" i="18"/>
  <c r="AH569" i="18"/>
  <c r="AI569" i="18"/>
  <c r="AJ569" i="18"/>
  <c r="AK569" i="18"/>
  <c r="AL569" i="18"/>
  <c r="AF570" i="18"/>
  <c r="AG570" i="18"/>
  <c r="AH570" i="18"/>
  <c r="AI570" i="18"/>
  <c r="AJ570" i="18"/>
  <c r="AK570" i="18"/>
  <c r="AL570" i="18"/>
  <c r="AF571" i="18"/>
  <c r="AG571" i="18"/>
  <c r="AH571" i="18"/>
  <c r="AI571" i="18"/>
  <c r="AJ571" i="18"/>
  <c r="AK571" i="18"/>
  <c r="AL571" i="18"/>
  <c r="AF572" i="18"/>
  <c r="AG572" i="18"/>
  <c r="AH572" i="18"/>
  <c r="AI572" i="18"/>
  <c r="AJ572" i="18"/>
  <c r="AK572" i="18"/>
  <c r="AL572" i="18"/>
  <c r="AF573" i="18"/>
  <c r="AG573" i="18"/>
  <c r="AH573" i="18"/>
  <c r="AI573" i="18"/>
  <c r="AJ573" i="18"/>
  <c r="AK573" i="18"/>
  <c r="AL573" i="18"/>
  <c r="AF574" i="18"/>
  <c r="AG574" i="18"/>
  <c r="AH574" i="18"/>
  <c r="AI574" i="18"/>
  <c r="AJ574" i="18"/>
  <c r="AK574" i="18"/>
  <c r="AL574" i="18"/>
  <c r="AF575" i="18"/>
  <c r="AG575" i="18"/>
  <c r="AH575" i="18"/>
  <c r="AI575" i="18"/>
  <c r="AJ575" i="18"/>
  <c r="AK575" i="18"/>
  <c r="AL575" i="18"/>
  <c r="AF576" i="18"/>
  <c r="AG576" i="18"/>
  <c r="AH576" i="18"/>
  <c r="AI576" i="18"/>
  <c r="AJ576" i="18"/>
  <c r="AK576" i="18"/>
  <c r="AL576" i="18"/>
  <c r="AF577" i="18"/>
  <c r="AG577" i="18"/>
  <c r="AH577" i="18"/>
  <c r="AI577" i="18"/>
  <c r="AJ577" i="18"/>
  <c r="AK577" i="18"/>
  <c r="AL577" i="18"/>
  <c r="AF578" i="18"/>
  <c r="AG578" i="18"/>
  <c r="AH578" i="18"/>
  <c r="AI578" i="18"/>
  <c r="AJ578" i="18"/>
  <c r="AK578" i="18"/>
  <c r="AL578" i="18"/>
  <c r="AF579" i="18"/>
  <c r="AG579" i="18"/>
  <c r="AH579" i="18"/>
  <c r="AI579" i="18"/>
  <c r="AJ579" i="18"/>
  <c r="AK579" i="18"/>
  <c r="AL579" i="18"/>
  <c r="AF580" i="18"/>
  <c r="AG580" i="18"/>
  <c r="AH580" i="18"/>
  <c r="AI580" i="18"/>
  <c r="AJ580" i="18"/>
  <c r="AK580" i="18"/>
  <c r="AL580" i="18"/>
  <c r="AF581" i="18"/>
  <c r="AG581" i="18"/>
  <c r="AH581" i="18"/>
  <c r="AI581" i="18"/>
  <c r="AJ581" i="18"/>
  <c r="AK581" i="18"/>
  <c r="AL581" i="18"/>
  <c r="AF582" i="18"/>
  <c r="AG582" i="18"/>
  <c r="AH582" i="18"/>
  <c r="AI582" i="18"/>
  <c r="AJ582" i="18"/>
  <c r="AK582" i="18"/>
  <c r="AL582" i="18"/>
  <c r="AF583" i="18"/>
  <c r="AG583" i="18"/>
  <c r="AH583" i="18"/>
  <c r="AI583" i="18"/>
  <c r="AJ583" i="18"/>
  <c r="AK583" i="18"/>
  <c r="AL583" i="18"/>
  <c r="AF584" i="18"/>
  <c r="AG584" i="18"/>
  <c r="AH584" i="18"/>
  <c r="AI584" i="18"/>
  <c r="AJ584" i="18"/>
  <c r="AK584" i="18"/>
  <c r="AL584" i="18"/>
  <c r="AF585" i="18"/>
  <c r="AG585" i="18"/>
  <c r="AH585" i="18"/>
  <c r="AI585" i="18"/>
  <c r="AJ585" i="18"/>
  <c r="AK585" i="18"/>
  <c r="AL585" i="18"/>
  <c r="AF586" i="18"/>
  <c r="AG586" i="18"/>
  <c r="AH586" i="18"/>
  <c r="AI586" i="18"/>
  <c r="AJ586" i="18"/>
  <c r="AK586" i="18"/>
  <c r="AL586" i="18"/>
  <c r="AF587" i="18"/>
  <c r="AG587" i="18"/>
  <c r="AH587" i="18"/>
  <c r="AI587" i="18"/>
  <c r="AJ587" i="18"/>
  <c r="AK587" i="18"/>
  <c r="AL587" i="18"/>
  <c r="AF588" i="18"/>
  <c r="AG588" i="18"/>
  <c r="AH588" i="18"/>
  <c r="AI588" i="18"/>
  <c r="AJ588" i="18"/>
  <c r="AK588" i="18"/>
  <c r="AL588" i="18"/>
  <c r="AF589" i="18"/>
  <c r="AG589" i="18"/>
  <c r="AH589" i="18"/>
  <c r="AI589" i="18"/>
  <c r="AJ589" i="18"/>
  <c r="AK589" i="18"/>
  <c r="AL589" i="18"/>
  <c r="AF590" i="18"/>
  <c r="AG590" i="18"/>
  <c r="AH590" i="18"/>
  <c r="AI590" i="18"/>
  <c r="AJ590" i="18"/>
  <c r="AK590" i="18"/>
  <c r="AL590" i="18"/>
  <c r="AF591" i="18"/>
  <c r="AG591" i="18"/>
  <c r="AH591" i="18"/>
  <c r="AI591" i="18"/>
  <c r="AJ591" i="18"/>
  <c r="AK591" i="18"/>
  <c r="AL591" i="18"/>
  <c r="AF592" i="18"/>
  <c r="AG592" i="18"/>
  <c r="AH592" i="18"/>
  <c r="AI592" i="18"/>
  <c r="AJ592" i="18"/>
  <c r="AK592" i="18"/>
  <c r="AL592" i="18"/>
  <c r="AF593" i="18"/>
  <c r="AG593" i="18"/>
  <c r="AH593" i="18"/>
  <c r="AI593" i="18"/>
  <c r="AJ593" i="18"/>
  <c r="AK593" i="18"/>
  <c r="AL593" i="18"/>
  <c r="AF594" i="18"/>
  <c r="AG594" i="18"/>
  <c r="AH594" i="18"/>
  <c r="AI594" i="18"/>
  <c r="AJ594" i="18"/>
  <c r="AK594" i="18"/>
  <c r="AL594" i="18"/>
  <c r="AF595" i="18"/>
  <c r="AG595" i="18"/>
  <c r="AH595" i="18"/>
  <c r="AI595" i="18"/>
  <c r="AJ595" i="18"/>
  <c r="AK595" i="18"/>
  <c r="AL595" i="18"/>
  <c r="AF596" i="18"/>
  <c r="AG596" i="18"/>
  <c r="AH596" i="18"/>
  <c r="AI596" i="18"/>
  <c r="AJ596" i="18"/>
  <c r="AK596" i="18"/>
  <c r="AL596" i="18"/>
  <c r="AF597" i="18"/>
  <c r="AG597" i="18"/>
  <c r="AH597" i="18"/>
  <c r="AI597" i="18"/>
  <c r="AJ597" i="18"/>
  <c r="AK597" i="18"/>
  <c r="AL597" i="18"/>
  <c r="AF598" i="18"/>
  <c r="AG598" i="18"/>
  <c r="AH598" i="18"/>
  <c r="AI598" i="18"/>
  <c r="AJ598" i="18"/>
  <c r="AK598" i="18"/>
  <c r="AL598" i="18"/>
  <c r="AF599" i="18"/>
  <c r="AG599" i="18"/>
  <c r="AH599" i="18"/>
  <c r="AI599" i="18"/>
  <c r="AJ599" i="18"/>
  <c r="AK599" i="18"/>
  <c r="AL599" i="18"/>
  <c r="AF600" i="18"/>
  <c r="AG600" i="18"/>
  <c r="AH600" i="18"/>
  <c r="AI600" i="18"/>
  <c r="AJ600" i="18"/>
  <c r="AK600" i="18"/>
  <c r="AL600" i="18"/>
  <c r="AF601" i="18"/>
  <c r="AG601" i="18"/>
  <c r="AH601" i="18"/>
  <c r="AI601" i="18"/>
  <c r="AJ601" i="18"/>
  <c r="AK601" i="18"/>
  <c r="AL601" i="18"/>
  <c r="AF602" i="18"/>
  <c r="AG602" i="18"/>
  <c r="AH602" i="18"/>
  <c r="AI602" i="18"/>
  <c r="AJ602" i="18"/>
  <c r="AK602" i="18"/>
  <c r="AL602" i="18"/>
  <c r="AF603" i="18"/>
  <c r="AG603" i="18"/>
  <c r="AH603" i="18"/>
  <c r="AI603" i="18"/>
  <c r="AJ603" i="18"/>
  <c r="AK603" i="18"/>
  <c r="AL603" i="18"/>
  <c r="AF604" i="18"/>
  <c r="AG604" i="18"/>
  <c r="AH604" i="18"/>
  <c r="AI604" i="18"/>
  <c r="AJ604" i="18"/>
  <c r="AK604" i="18"/>
  <c r="AL604" i="18"/>
  <c r="AF605" i="18"/>
  <c r="AG605" i="18"/>
  <c r="AH605" i="18"/>
  <c r="AI605" i="18"/>
  <c r="AJ605" i="18"/>
  <c r="AK605" i="18"/>
  <c r="AL605" i="18"/>
  <c r="AF606" i="18"/>
  <c r="AG606" i="18"/>
  <c r="AH606" i="18"/>
  <c r="AI606" i="18"/>
  <c r="AJ606" i="18"/>
  <c r="AK606" i="18"/>
  <c r="AL606" i="18"/>
  <c r="AF607" i="18"/>
  <c r="AG607" i="18"/>
  <c r="AH607" i="18"/>
  <c r="AI607" i="18"/>
  <c r="AJ607" i="18"/>
  <c r="AK607" i="18"/>
  <c r="AL607" i="18"/>
  <c r="AF608" i="18"/>
  <c r="AG608" i="18"/>
  <c r="AH608" i="18"/>
  <c r="AI608" i="18"/>
  <c r="AJ608" i="18"/>
  <c r="AK608" i="18"/>
  <c r="AL608" i="18"/>
  <c r="AF609" i="18"/>
  <c r="AG609" i="18"/>
  <c r="AH609" i="18"/>
  <c r="AI609" i="18"/>
  <c r="AJ609" i="18"/>
  <c r="AK609" i="18"/>
  <c r="AL609" i="18"/>
  <c r="AF610" i="18"/>
  <c r="AG610" i="18"/>
  <c r="AH610" i="18"/>
  <c r="AI610" i="18"/>
  <c r="AJ610" i="18"/>
  <c r="AK610" i="18"/>
  <c r="AL610" i="18"/>
  <c r="AF611" i="18"/>
  <c r="AG611" i="18"/>
  <c r="AH611" i="18"/>
  <c r="AI611" i="18"/>
  <c r="AJ611" i="18"/>
  <c r="AK611" i="18"/>
  <c r="AL611" i="18"/>
  <c r="AF612" i="18"/>
  <c r="AG612" i="18"/>
  <c r="AH612" i="18"/>
  <c r="AI612" i="18"/>
  <c r="AJ612" i="18"/>
  <c r="AK612" i="18"/>
  <c r="AL612" i="18"/>
  <c r="AF613" i="18"/>
  <c r="AG613" i="18"/>
  <c r="AH613" i="18"/>
  <c r="AI613" i="18"/>
  <c r="AJ613" i="18"/>
  <c r="AK613" i="18"/>
  <c r="AL613" i="18"/>
  <c r="AF614" i="18"/>
  <c r="AG614" i="18"/>
  <c r="AH614" i="18"/>
  <c r="AI614" i="18"/>
  <c r="AJ614" i="18"/>
  <c r="AK614" i="18"/>
  <c r="AL614" i="18"/>
  <c r="AF615" i="18"/>
  <c r="AG615" i="18"/>
  <c r="AH615" i="18"/>
  <c r="AI615" i="18"/>
  <c r="AJ615" i="18"/>
  <c r="AK615" i="18"/>
  <c r="AL615" i="18"/>
  <c r="AF616" i="18"/>
  <c r="AG616" i="18"/>
  <c r="AH616" i="18"/>
  <c r="AI616" i="18"/>
  <c r="AJ616" i="18"/>
  <c r="AK616" i="18"/>
  <c r="AL616" i="18"/>
  <c r="AF617" i="18"/>
  <c r="AG617" i="18"/>
  <c r="AH617" i="18"/>
  <c r="AI617" i="18"/>
  <c r="AJ617" i="18"/>
  <c r="AK617" i="18"/>
  <c r="AL617" i="18"/>
  <c r="AF618" i="18"/>
  <c r="AG618" i="18"/>
  <c r="AH618" i="18"/>
  <c r="AI618" i="18"/>
  <c r="AJ618" i="18"/>
  <c r="AK618" i="18"/>
  <c r="AL618" i="18"/>
  <c r="AF619" i="18"/>
  <c r="AG619" i="18"/>
  <c r="AH619" i="18"/>
  <c r="AI619" i="18"/>
  <c r="AJ619" i="18"/>
  <c r="AK619" i="18"/>
  <c r="AL619" i="18"/>
  <c r="AF620" i="18"/>
  <c r="AG620" i="18"/>
  <c r="AH620" i="18"/>
  <c r="AI620" i="18"/>
  <c r="AJ620" i="18"/>
  <c r="AK620" i="18"/>
  <c r="AL620" i="18"/>
  <c r="AF621" i="18"/>
  <c r="AG621" i="18"/>
  <c r="AH621" i="18"/>
  <c r="AI621" i="18"/>
  <c r="AJ621" i="18"/>
  <c r="AK621" i="18"/>
  <c r="AL621" i="18"/>
  <c r="AF622" i="18"/>
  <c r="AG622" i="18"/>
  <c r="AH622" i="18"/>
  <c r="AI622" i="18"/>
  <c r="AJ622" i="18"/>
  <c r="AK622" i="18"/>
  <c r="AL622" i="18"/>
  <c r="AF623" i="18"/>
  <c r="AG623" i="18"/>
  <c r="AH623" i="18"/>
  <c r="AI623" i="18"/>
  <c r="AJ623" i="18"/>
  <c r="AK623" i="18"/>
  <c r="AL623" i="18"/>
  <c r="AF624" i="18"/>
  <c r="AG624" i="18"/>
  <c r="AH624" i="18"/>
  <c r="AI624" i="18"/>
  <c r="AJ624" i="18"/>
  <c r="AK624" i="18"/>
  <c r="AL624" i="18"/>
  <c r="AF625" i="18"/>
  <c r="AG625" i="18"/>
  <c r="AH625" i="18"/>
  <c r="AI625" i="18"/>
  <c r="AJ625" i="18"/>
  <c r="AK625" i="18"/>
  <c r="AL625" i="18"/>
  <c r="AF626" i="18"/>
  <c r="AG626" i="18"/>
  <c r="AH626" i="18"/>
  <c r="AI626" i="18"/>
  <c r="AJ626" i="18"/>
  <c r="AK626" i="18"/>
  <c r="AL626" i="18"/>
  <c r="AF627" i="18"/>
  <c r="AG627" i="18"/>
  <c r="AH627" i="18"/>
  <c r="AI627" i="18"/>
  <c r="AJ627" i="18"/>
  <c r="AK627" i="18"/>
  <c r="AL627" i="18"/>
  <c r="AF628" i="18"/>
  <c r="AG628" i="18"/>
  <c r="AH628" i="18"/>
  <c r="AI628" i="18"/>
  <c r="AJ628" i="18"/>
  <c r="AK628" i="18"/>
  <c r="AL628" i="18"/>
  <c r="AF629" i="18"/>
  <c r="AG629" i="18"/>
  <c r="AH629" i="18"/>
  <c r="AI629" i="18"/>
  <c r="AJ629" i="18"/>
  <c r="AK629" i="18"/>
  <c r="AL629" i="18"/>
  <c r="AF630" i="18"/>
  <c r="AG630" i="18"/>
  <c r="AH630" i="18"/>
  <c r="AI630" i="18"/>
  <c r="AJ630" i="18"/>
  <c r="AK630" i="18"/>
  <c r="AL630" i="18"/>
  <c r="AF631" i="18"/>
  <c r="AG631" i="18"/>
  <c r="AH631" i="18"/>
  <c r="AI631" i="18"/>
  <c r="AJ631" i="18"/>
  <c r="AK631" i="18"/>
  <c r="AL631" i="18"/>
  <c r="AF632" i="18"/>
  <c r="AG632" i="18"/>
  <c r="AH632" i="18"/>
  <c r="AI632" i="18"/>
  <c r="AJ632" i="18"/>
  <c r="AK632" i="18"/>
  <c r="AL632" i="18"/>
  <c r="AF633" i="18"/>
  <c r="AG633" i="18"/>
  <c r="AH633" i="18"/>
  <c r="AI633" i="18"/>
  <c r="AJ633" i="18"/>
  <c r="AK633" i="18"/>
  <c r="AL633" i="18"/>
  <c r="AF634" i="18"/>
  <c r="AG634" i="18"/>
  <c r="AH634" i="18"/>
  <c r="AI634" i="18"/>
  <c r="AJ634" i="18"/>
  <c r="AK634" i="18"/>
  <c r="AL634" i="18"/>
  <c r="AF635" i="18"/>
  <c r="AG635" i="18"/>
  <c r="AH635" i="18"/>
  <c r="AI635" i="18"/>
  <c r="AJ635" i="18"/>
  <c r="AK635" i="18"/>
  <c r="AL635" i="18"/>
  <c r="AF636" i="18"/>
  <c r="AG636" i="18"/>
  <c r="AH636" i="18"/>
  <c r="AI636" i="18"/>
  <c r="AJ636" i="18"/>
  <c r="AK636" i="18"/>
  <c r="AL636" i="18"/>
  <c r="AF637" i="18"/>
  <c r="AG637" i="18"/>
  <c r="AH637" i="18"/>
  <c r="AI637" i="18"/>
  <c r="AJ637" i="18"/>
  <c r="AK637" i="18"/>
  <c r="AL637" i="18"/>
  <c r="AF638" i="18"/>
  <c r="AG638" i="18"/>
  <c r="AH638" i="18"/>
  <c r="AI638" i="18"/>
  <c r="AJ638" i="18"/>
  <c r="AK638" i="18"/>
  <c r="AL638" i="18"/>
  <c r="AF639" i="18"/>
  <c r="AG639" i="18"/>
  <c r="AH639" i="18"/>
  <c r="AI639" i="18"/>
  <c r="AJ639" i="18"/>
  <c r="AK639" i="18"/>
  <c r="AL639" i="18"/>
  <c r="AF640" i="18"/>
  <c r="AG640" i="18"/>
  <c r="AH640" i="18"/>
  <c r="AI640" i="18"/>
  <c r="AJ640" i="18"/>
  <c r="AK640" i="18"/>
  <c r="AL640" i="18"/>
  <c r="AF641" i="18"/>
  <c r="AG641" i="18"/>
  <c r="AH641" i="18"/>
  <c r="AI641" i="18"/>
  <c r="AJ641" i="18"/>
  <c r="AK641" i="18"/>
  <c r="AL641" i="18"/>
  <c r="AF642" i="18"/>
  <c r="AG642" i="18"/>
  <c r="AH642" i="18"/>
  <c r="AI642" i="18"/>
  <c r="AJ642" i="18"/>
  <c r="AK642" i="18"/>
  <c r="AL642" i="18"/>
  <c r="AF643" i="18"/>
  <c r="AG643" i="18"/>
  <c r="AH643" i="18"/>
  <c r="AI643" i="18"/>
  <c r="AJ643" i="18"/>
  <c r="AK643" i="18"/>
  <c r="AL643" i="18"/>
  <c r="AF644" i="18"/>
  <c r="AG644" i="18"/>
  <c r="AH644" i="18"/>
  <c r="AI644" i="18"/>
  <c r="AJ644" i="18"/>
  <c r="AK644" i="18"/>
  <c r="AL644" i="18"/>
  <c r="AF645" i="18"/>
  <c r="AG645" i="18"/>
  <c r="AH645" i="18"/>
  <c r="AI645" i="18"/>
  <c r="AJ645" i="18"/>
  <c r="AK645" i="18"/>
  <c r="AL645" i="18"/>
  <c r="AF646" i="18"/>
  <c r="AG646" i="18"/>
  <c r="AH646" i="18"/>
  <c r="AI646" i="18"/>
  <c r="AJ646" i="18"/>
  <c r="AK646" i="18"/>
  <c r="AL646" i="18"/>
  <c r="AF647" i="18"/>
  <c r="AG647" i="18"/>
  <c r="AH647" i="18"/>
  <c r="AI647" i="18"/>
  <c r="AJ647" i="18"/>
  <c r="AK647" i="18"/>
  <c r="AL647" i="18"/>
  <c r="AF648" i="18"/>
  <c r="AG648" i="18"/>
  <c r="AH648" i="18"/>
  <c r="AI648" i="18"/>
  <c r="AJ648" i="18"/>
  <c r="AK648" i="18"/>
  <c r="AL648" i="18"/>
  <c r="AF649" i="18"/>
  <c r="AG649" i="18"/>
  <c r="AH649" i="18"/>
  <c r="AI649" i="18"/>
  <c r="AJ649" i="18"/>
  <c r="AK649" i="18"/>
  <c r="AL649" i="18"/>
  <c r="AF650" i="18"/>
  <c r="AG650" i="18"/>
  <c r="AH650" i="18"/>
  <c r="AI650" i="18"/>
  <c r="AJ650" i="18"/>
  <c r="AK650" i="18"/>
  <c r="AL650" i="18"/>
  <c r="AF651" i="18"/>
  <c r="AG651" i="18"/>
  <c r="AH651" i="18"/>
  <c r="AI651" i="18"/>
  <c r="AJ651" i="18"/>
  <c r="AK651" i="18"/>
  <c r="AL651" i="18"/>
  <c r="AF652" i="18"/>
  <c r="AG652" i="18"/>
  <c r="AH652" i="18"/>
  <c r="AI652" i="18"/>
  <c r="AJ652" i="18"/>
  <c r="AK652" i="18"/>
  <c r="AL652" i="18"/>
  <c r="AF653" i="18"/>
  <c r="AG653" i="18"/>
  <c r="AH653" i="18"/>
  <c r="AI653" i="18"/>
  <c r="AJ653" i="18"/>
  <c r="AK653" i="18"/>
  <c r="AL653" i="18"/>
  <c r="AF654" i="18"/>
  <c r="AG654" i="18"/>
  <c r="AH654" i="18"/>
  <c r="AI654" i="18"/>
  <c r="AJ654" i="18"/>
  <c r="AK654" i="18"/>
  <c r="AL654" i="18"/>
  <c r="AF655" i="18"/>
  <c r="AG655" i="18"/>
  <c r="AH655" i="18"/>
  <c r="AI655" i="18"/>
  <c r="AJ655" i="18"/>
  <c r="AK655" i="18"/>
  <c r="AL655" i="18"/>
  <c r="AF656" i="18"/>
  <c r="AG656" i="18"/>
  <c r="AH656" i="18"/>
  <c r="AI656" i="18"/>
  <c r="AJ656" i="18"/>
  <c r="AK656" i="18"/>
  <c r="AL656" i="18"/>
  <c r="AF657" i="18"/>
  <c r="AG657" i="18"/>
  <c r="AH657" i="18"/>
  <c r="AI657" i="18"/>
  <c r="AJ657" i="18"/>
  <c r="AK657" i="18"/>
  <c r="AL657" i="18"/>
  <c r="AF658" i="18"/>
  <c r="AG658" i="18"/>
  <c r="AH658" i="18"/>
  <c r="AI658" i="18"/>
  <c r="AJ658" i="18"/>
  <c r="AK658" i="18"/>
  <c r="AL658" i="18"/>
  <c r="AF659" i="18"/>
  <c r="AG659" i="18"/>
  <c r="AH659" i="18"/>
  <c r="AI659" i="18"/>
  <c r="AJ659" i="18"/>
  <c r="AK659" i="18"/>
  <c r="AL659" i="18"/>
  <c r="AF660" i="18"/>
  <c r="AG660" i="18"/>
  <c r="AH660" i="18"/>
  <c r="AI660" i="18"/>
  <c r="AJ660" i="18"/>
  <c r="AK660" i="18"/>
  <c r="AL660" i="18"/>
  <c r="AF661" i="18"/>
  <c r="AG661" i="18"/>
  <c r="AH661" i="18"/>
  <c r="AI661" i="18"/>
  <c r="AJ661" i="18"/>
  <c r="AK661" i="18"/>
  <c r="AL661" i="18"/>
  <c r="AF662" i="18"/>
  <c r="AG662" i="18"/>
  <c r="AH662" i="18"/>
  <c r="AI662" i="18"/>
  <c r="AJ662" i="18"/>
  <c r="AK662" i="18"/>
  <c r="AL662" i="18"/>
  <c r="AF663" i="18"/>
  <c r="AG663" i="18"/>
  <c r="AH663" i="18"/>
  <c r="AI663" i="18"/>
  <c r="AJ663" i="18"/>
  <c r="AK663" i="18"/>
  <c r="AL663" i="18"/>
  <c r="AF664" i="18"/>
  <c r="AG664" i="18"/>
  <c r="AH664" i="18"/>
  <c r="AI664" i="18"/>
  <c r="AJ664" i="18"/>
  <c r="AK664" i="18"/>
  <c r="AL664" i="18"/>
  <c r="AF665" i="18"/>
  <c r="AG665" i="18"/>
  <c r="AH665" i="18"/>
  <c r="AI665" i="18"/>
  <c r="AJ665" i="18"/>
  <c r="AK665" i="18"/>
  <c r="AL665" i="18"/>
  <c r="AF666" i="18"/>
  <c r="AG666" i="18"/>
  <c r="AH666" i="18"/>
  <c r="AI666" i="18"/>
  <c r="AJ666" i="18"/>
  <c r="AK666" i="18"/>
  <c r="AL666" i="18"/>
  <c r="AF667" i="18"/>
  <c r="AG667" i="18"/>
  <c r="AH667" i="18"/>
  <c r="AI667" i="18"/>
  <c r="AJ667" i="18"/>
  <c r="AK667" i="18"/>
  <c r="AL667" i="18"/>
  <c r="AF668" i="18"/>
  <c r="AG668" i="18"/>
  <c r="AH668" i="18"/>
  <c r="AI668" i="18"/>
  <c r="AJ668" i="18"/>
  <c r="AK668" i="18"/>
  <c r="AL668" i="18"/>
  <c r="AF669" i="18"/>
  <c r="AG669" i="18"/>
  <c r="AH669" i="18"/>
  <c r="AI669" i="18"/>
  <c r="AJ669" i="18"/>
  <c r="AK669" i="18"/>
  <c r="AL669" i="18"/>
  <c r="AF670" i="18"/>
  <c r="AG670" i="18"/>
  <c r="AH670" i="18"/>
  <c r="AI670" i="18"/>
  <c r="AJ670" i="18"/>
  <c r="AK670" i="18"/>
  <c r="AL670" i="18"/>
  <c r="AF671" i="18"/>
  <c r="AG671" i="18"/>
  <c r="AH671" i="18"/>
  <c r="AI671" i="18"/>
  <c r="AJ671" i="18"/>
  <c r="AK671" i="18"/>
  <c r="AL671" i="18"/>
  <c r="AF672" i="18"/>
  <c r="AG672" i="18"/>
  <c r="AH672" i="18"/>
  <c r="AI672" i="18"/>
  <c r="AJ672" i="18"/>
  <c r="AK672" i="18"/>
  <c r="AL672" i="18"/>
  <c r="AF673" i="18"/>
  <c r="AG673" i="18"/>
  <c r="AH673" i="18"/>
  <c r="AI673" i="18"/>
  <c r="AJ673" i="18"/>
  <c r="AK673" i="18"/>
  <c r="AL673" i="18"/>
  <c r="AF674" i="18"/>
  <c r="AG674" i="18"/>
  <c r="AH674" i="18"/>
  <c r="AI674" i="18"/>
  <c r="AJ674" i="18"/>
  <c r="AK674" i="18"/>
  <c r="AL674" i="18"/>
  <c r="AF675" i="18"/>
  <c r="AG675" i="18"/>
  <c r="AH675" i="18"/>
  <c r="AI675" i="18"/>
  <c r="AJ675" i="18"/>
  <c r="AK675" i="18"/>
  <c r="AL675" i="18"/>
  <c r="AF676" i="18"/>
  <c r="AG676" i="18"/>
  <c r="AH676" i="18"/>
  <c r="AI676" i="18"/>
  <c r="AJ676" i="18"/>
  <c r="AK676" i="18"/>
  <c r="AL676" i="18"/>
  <c r="AF677" i="18"/>
  <c r="AG677" i="18"/>
  <c r="AH677" i="18"/>
  <c r="AI677" i="18"/>
  <c r="AJ677" i="18"/>
  <c r="AK677" i="18"/>
  <c r="AL677" i="18"/>
  <c r="AF678" i="18"/>
  <c r="AG678" i="18"/>
  <c r="AH678" i="18"/>
  <c r="AI678" i="18"/>
  <c r="AJ678" i="18"/>
  <c r="AK678" i="18"/>
  <c r="AL678" i="18"/>
  <c r="AF679" i="18"/>
  <c r="AG679" i="18"/>
  <c r="AH679" i="18"/>
  <c r="AI679" i="18"/>
  <c r="AJ679" i="18"/>
  <c r="AK679" i="18"/>
  <c r="AL679" i="18"/>
  <c r="AF680" i="18"/>
  <c r="AG680" i="18"/>
  <c r="AH680" i="18"/>
  <c r="AI680" i="18"/>
  <c r="AJ680" i="18"/>
  <c r="AK680" i="18"/>
  <c r="AL680" i="18"/>
  <c r="AF681" i="18"/>
  <c r="AG681" i="18"/>
  <c r="AH681" i="18"/>
  <c r="AI681" i="18"/>
  <c r="AJ681" i="18"/>
  <c r="AK681" i="18"/>
  <c r="AL681" i="18"/>
  <c r="AF682" i="18"/>
  <c r="AG682" i="18"/>
  <c r="AH682" i="18"/>
  <c r="AI682" i="18"/>
  <c r="AJ682" i="18"/>
  <c r="AK682" i="18"/>
  <c r="AL682" i="18"/>
  <c r="AF683" i="18"/>
  <c r="AG683" i="18"/>
  <c r="AH683" i="18"/>
  <c r="AI683" i="18"/>
  <c r="AJ683" i="18"/>
  <c r="AK683" i="18"/>
  <c r="AL683" i="18"/>
  <c r="AF684" i="18"/>
  <c r="AG684" i="18"/>
  <c r="AH684" i="18"/>
  <c r="AI684" i="18"/>
  <c r="AJ684" i="18"/>
  <c r="AK684" i="18"/>
  <c r="AL684" i="18"/>
  <c r="AF685" i="18"/>
  <c r="AG685" i="18"/>
  <c r="AH685" i="18"/>
  <c r="AI685" i="18"/>
  <c r="AJ685" i="18"/>
  <c r="AK685" i="18"/>
  <c r="AL685" i="18"/>
  <c r="AF686" i="18"/>
  <c r="AG686" i="18"/>
  <c r="AH686" i="18"/>
  <c r="AI686" i="18"/>
  <c r="AJ686" i="18"/>
  <c r="AK686" i="18"/>
  <c r="AL686" i="18"/>
  <c r="AF687" i="18"/>
  <c r="AG687" i="18"/>
  <c r="AH687" i="18"/>
  <c r="AI687" i="18"/>
  <c r="AJ687" i="18"/>
  <c r="AK687" i="18"/>
  <c r="AL687" i="18"/>
  <c r="AF688" i="18"/>
  <c r="AG688" i="18"/>
  <c r="AH688" i="18"/>
  <c r="AI688" i="18"/>
  <c r="AJ688" i="18"/>
  <c r="AK688" i="18"/>
  <c r="AL688" i="18"/>
  <c r="AF689" i="18"/>
  <c r="AG689" i="18"/>
  <c r="AH689" i="18"/>
  <c r="AI689" i="18"/>
  <c r="AJ689" i="18"/>
  <c r="AK689" i="18"/>
  <c r="AL689" i="18"/>
  <c r="AF690" i="18"/>
  <c r="AG690" i="18"/>
  <c r="AH690" i="18"/>
  <c r="AI690" i="18"/>
  <c r="AJ690" i="18"/>
  <c r="AK690" i="18"/>
  <c r="AL690" i="18"/>
  <c r="AF691" i="18"/>
  <c r="AG691" i="18"/>
  <c r="AH691" i="18"/>
  <c r="AI691" i="18"/>
  <c r="AJ691" i="18"/>
  <c r="AK691" i="18"/>
  <c r="AL691" i="18"/>
  <c r="AF692" i="18"/>
  <c r="AG692" i="18"/>
  <c r="AH692" i="18"/>
  <c r="AI692" i="18"/>
  <c r="AJ692" i="18"/>
  <c r="AK692" i="18"/>
  <c r="AL692" i="18"/>
  <c r="AF693" i="18"/>
  <c r="AG693" i="18"/>
  <c r="AH693" i="18"/>
  <c r="AI693" i="18"/>
  <c r="AJ693" i="18"/>
  <c r="AK693" i="18"/>
  <c r="AL693" i="18"/>
  <c r="AF694" i="18"/>
  <c r="AG694" i="18"/>
  <c r="AH694" i="18"/>
  <c r="AI694" i="18"/>
  <c r="AJ694" i="18"/>
  <c r="AK694" i="18"/>
  <c r="AL694" i="18"/>
  <c r="AF695" i="18"/>
  <c r="AG695" i="18"/>
  <c r="AH695" i="18"/>
  <c r="AI695" i="18"/>
  <c r="AJ695" i="18"/>
  <c r="AK695" i="18"/>
  <c r="AL695" i="18"/>
  <c r="AF696" i="18"/>
  <c r="AG696" i="18"/>
  <c r="AH696" i="18"/>
  <c r="AI696" i="18"/>
  <c r="AJ696" i="18"/>
  <c r="AK696" i="18"/>
  <c r="AL696" i="18"/>
  <c r="AF697" i="18"/>
  <c r="AG697" i="18"/>
  <c r="AH697" i="18"/>
  <c r="AI697" i="18"/>
  <c r="AJ697" i="18"/>
  <c r="AK697" i="18"/>
  <c r="AL697" i="18"/>
  <c r="AF698" i="18"/>
  <c r="AG698" i="18"/>
  <c r="AH698" i="18"/>
  <c r="AI698" i="18"/>
  <c r="AJ698" i="18"/>
  <c r="AK698" i="18"/>
  <c r="AL698" i="18"/>
  <c r="AF699" i="18"/>
  <c r="AG699" i="18"/>
  <c r="AH699" i="18"/>
  <c r="AI699" i="18"/>
  <c r="AJ699" i="18"/>
  <c r="AK699" i="18"/>
  <c r="AL699" i="18"/>
  <c r="AF700" i="18"/>
  <c r="AG700" i="18"/>
  <c r="AH700" i="18"/>
  <c r="AI700" i="18"/>
  <c r="AJ700" i="18"/>
  <c r="AK700" i="18"/>
  <c r="AL700" i="18"/>
  <c r="AF701" i="18"/>
  <c r="AG701" i="18"/>
  <c r="AH701" i="18"/>
  <c r="AI701" i="18"/>
  <c r="AJ701" i="18"/>
  <c r="AK701" i="18"/>
  <c r="AL701" i="18"/>
  <c r="AF702" i="18"/>
  <c r="AG702" i="18"/>
  <c r="AH702" i="18"/>
  <c r="AI702" i="18"/>
  <c r="AJ702" i="18"/>
  <c r="AK702" i="18"/>
  <c r="AL702" i="18"/>
  <c r="AF703" i="18"/>
  <c r="AG703" i="18"/>
  <c r="AH703" i="18"/>
  <c r="AI703" i="18"/>
  <c r="AJ703" i="18"/>
  <c r="AK703" i="18"/>
  <c r="AL703" i="18"/>
  <c r="AF704" i="18"/>
  <c r="AG704" i="18"/>
  <c r="AH704" i="18"/>
  <c r="AI704" i="18"/>
  <c r="AJ704" i="18"/>
  <c r="AK704" i="18"/>
  <c r="AL704" i="18"/>
  <c r="AF705" i="18"/>
  <c r="AG705" i="18"/>
  <c r="AH705" i="18"/>
  <c r="AI705" i="18"/>
  <c r="AJ705" i="18"/>
  <c r="AK705" i="18"/>
  <c r="AL705" i="18"/>
  <c r="AF706" i="18"/>
  <c r="AG706" i="18"/>
  <c r="AH706" i="18"/>
  <c r="AI706" i="18"/>
  <c r="AJ706" i="18"/>
  <c r="AK706" i="18"/>
  <c r="AL706" i="18"/>
  <c r="AF707" i="18"/>
  <c r="AG707" i="18"/>
  <c r="AH707" i="18"/>
  <c r="AI707" i="18"/>
  <c r="AJ707" i="18"/>
  <c r="AK707" i="18"/>
  <c r="AL707" i="18"/>
  <c r="AF708" i="18"/>
  <c r="AG708" i="18"/>
  <c r="AH708" i="18"/>
  <c r="AI708" i="18"/>
  <c r="AJ708" i="18"/>
  <c r="AK708" i="18"/>
  <c r="AL708" i="18"/>
  <c r="AF709" i="18"/>
  <c r="AG709" i="18"/>
  <c r="AH709" i="18"/>
  <c r="AI709" i="18"/>
  <c r="AJ709" i="18"/>
  <c r="AK709" i="18"/>
  <c r="AL709" i="18"/>
  <c r="AF710" i="18"/>
  <c r="AG710" i="18"/>
  <c r="AH710" i="18"/>
  <c r="AI710" i="18"/>
  <c r="AJ710" i="18"/>
  <c r="AK710" i="18"/>
  <c r="AL710" i="18"/>
  <c r="AF711" i="18"/>
  <c r="AG711" i="18"/>
  <c r="AH711" i="18"/>
  <c r="AI711" i="18"/>
  <c r="AJ711" i="18"/>
  <c r="AK711" i="18"/>
  <c r="AL711" i="18"/>
  <c r="AF712" i="18"/>
  <c r="AG712" i="18"/>
  <c r="AH712" i="18"/>
  <c r="AI712" i="18"/>
  <c r="AJ712" i="18"/>
  <c r="AK712" i="18"/>
  <c r="AL712" i="18"/>
  <c r="AF713" i="18"/>
  <c r="AG713" i="18"/>
  <c r="AH713" i="18"/>
  <c r="AI713" i="18"/>
  <c r="AJ713" i="18"/>
  <c r="AK713" i="18"/>
  <c r="AL713" i="18"/>
  <c r="AF714" i="18"/>
  <c r="AG714" i="18"/>
  <c r="AH714" i="18"/>
  <c r="AI714" i="18"/>
  <c r="AJ714" i="18"/>
  <c r="AK714" i="18"/>
  <c r="AL714" i="18"/>
  <c r="AF715" i="18"/>
  <c r="AG715" i="18"/>
  <c r="AH715" i="18"/>
  <c r="AI715" i="18"/>
  <c r="AJ715" i="18"/>
  <c r="AK715" i="18"/>
  <c r="AL715" i="18"/>
  <c r="AF716" i="18"/>
  <c r="AG716" i="18"/>
  <c r="AH716" i="18"/>
  <c r="AI716" i="18"/>
  <c r="AJ716" i="18"/>
  <c r="AK716" i="18"/>
  <c r="AL716" i="18"/>
  <c r="AF717" i="18"/>
  <c r="AG717" i="18"/>
  <c r="AH717" i="18"/>
  <c r="AI717" i="18"/>
  <c r="AJ717" i="18"/>
  <c r="AK717" i="18"/>
  <c r="AL717" i="18"/>
  <c r="AF718" i="18"/>
  <c r="AG718" i="18"/>
  <c r="AH718" i="18"/>
  <c r="AI718" i="18"/>
  <c r="AJ718" i="18"/>
  <c r="AK718" i="18"/>
  <c r="AL718" i="18"/>
  <c r="AF719" i="18"/>
  <c r="AG719" i="18"/>
  <c r="AH719" i="18"/>
  <c r="AI719" i="18"/>
  <c r="AJ719" i="18"/>
  <c r="AK719" i="18"/>
  <c r="AL719" i="18"/>
  <c r="AF720" i="18"/>
  <c r="AG720" i="18"/>
  <c r="AH720" i="18"/>
  <c r="AI720" i="18"/>
  <c r="AJ720" i="18"/>
  <c r="AK720" i="18"/>
  <c r="AL720" i="18"/>
  <c r="AF721" i="18"/>
  <c r="AG721" i="18"/>
  <c r="AH721" i="18"/>
  <c r="AI721" i="18"/>
  <c r="AJ721" i="18"/>
  <c r="AK721" i="18"/>
  <c r="AL721" i="18"/>
  <c r="AF722" i="18"/>
  <c r="AG722" i="18"/>
  <c r="AH722" i="18"/>
  <c r="AI722" i="18"/>
  <c r="AJ722" i="18"/>
  <c r="AK722" i="18"/>
  <c r="AL722" i="18"/>
  <c r="AF723" i="18"/>
  <c r="AG723" i="18"/>
  <c r="AH723" i="18"/>
  <c r="AI723" i="18"/>
  <c r="AJ723" i="18"/>
  <c r="AK723" i="18"/>
  <c r="AL723" i="18"/>
  <c r="AF724" i="18"/>
  <c r="AG724" i="18"/>
  <c r="AH724" i="18"/>
  <c r="AI724" i="18"/>
  <c r="AJ724" i="18"/>
  <c r="AK724" i="18"/>
  <c r="AL724" i="18"/>
  <c r="AF725" i="18"/>
  <c r="AG725" i="18"/>
  <c r="AH725" i="18"/>
  <c r="AI725" i="18"/>
  <c r="AJ725" i="18"/>
  <c r="AK725" i="18"/>
  <c r="AL725" i="18"/>
  <c r="AF726" i="18"/>
  <c r="AG726" i="18"/>
  <c r="AH726" i="18"/>
  <c r="AI726" i="18"/>
  <c r="AJ726" i="18"/>
  <c r="AK726" i="18"/>
  <c r="AL726" i="18"/>
  <c r="AF727" i="18"/>
  <c r="AG727" i="18"/>
  <c r="AH727" i="18"/>
  <c r="AI727" i="18"/>
  <c r="AJ727" i="18"/>
  <c r="AK727" i="18"/>
  <c r="AL727" i="18"/>
  <c r="AF728" i="18"/>
  <c r="AG728" i="18"/>
  <c r="AH728" i="18"/>
  <c r="AI728" i="18"/>
  <c r="AJ728" i="18"/>
  <c r="AK728" i="18"/>
  <c r="AL728" i="18"/>
  <c r="AF729" i="18"/>
  <c r="AG729" i="18"/>
  <c r="AH729" i="18"/>
  <c r="AI729" i="18"/>
  <c r="AJ729" i="18"/>
  <c r="AK729" i="18"/>
  <c r="AL729" i="18"/>
  <c r="AF730" i="18"/>
  <c r="AG730" i="18"/>
  <c r="AH730" i="18"/>
  <c r="AI730" i="18"/>
  <c r="AJ730" i="18"/>
  <c r="AK730" i="18"/>
  <c r="AL730" i="18"/>
  <c r="AF731" i="18"/>
  <c r="AG731" i="18"/>
  <c r="AH731" i="18"/>
  <c r="AI731" i="18"/>
  <c r="AJ731" i="18"/>
  <c r="AK731" i="18"/>
  <c r="AL731" i="18"/>
  <c r="AF732" i="18"/>
  <c r="AG732" i="18"/>
  <c r="AH732" i="18"/>
  <c r="AI732" i="18"/>
  <c r="AJ732" i="18"/>
  <c r="AK732" i="18"/>
  <c r="AL732" i="18"/>
  <c r="AF733" i="18"/>
  <c r="AG733" i="18"/>
  <c r="AH733" i="18"/>
  <c r="AI733" i="18"/>
  <c r="AJ733" i="18"/>
  <c r="AK733" i="18"/>
  <c r="AL733" i="18"/>
  <c r="AF734" i="18"/>
  <c r="AG734" i="18"/>
  <c r="AH734" i="18"/>
  <c r="AI734" i="18"/>
  <c r="AJ734" i="18"/>
  <c r="AK734" i="18"/>
  <c r="AL734" i="18"/>
  <c r="AF735" i="18"/>
  <c r="AG735" i="18"/>
  <c r="AH735" i="18"/>
  <c r="AI735" i="18"/>
  <c r="AJ735" i="18"/>
  <c r="AK735" i="18"/>
  <c r="AL735" i="18"/>
  <c r="AF736" i="18"/>
  <c r="AG736" i="18"/>
  <c r="AH736" i="18"/>
  <c r="AI736" i="18"/>
  <c r="AJ736" i="18"/>
  <c r="AK736" i="18"/>
  <c r="AL736" i="18"/>
  <c r="AF737" i="18"/>
  <c r="AG737" i="18"/>
  <c r="AH737" i="18"/>
  <c r="AI737" i="18"/>
  <c r="AJ737" i="18"/>
  <c r="AK737" i="18"/>
  <c r="AL737" i="18"/>
  <c r="AF738" i="18"/>
  <c r="AG738" i="18"/>
  <c r="AH738" i="18"/>
  <c r="AI738" i="18"/>
  <c r="AJ738" i="18"/>
  <c r="AK738" i="18"/>
  <c r="AL738" i="18"/>
  <c r="AF739" i="18"/>
  <c r="AG739" i="18"/>
  <c r="AH739" i="18"/>
  <c r="AI739" i="18"/>
  <c r="AJ739" i="18"/>
  <c r="AK739" i="18"/>
  <c r="AL739" i="18"/>
  <c r="AF740" i="18"/>
  <c r="AG740" i="18"/>
  <c r="AH740" i="18"/>
  <c r="AI740" i="18"/>
  <c r="AJ740" i="18"/>
  <c r="AK740" i="18"/>
  <c r="AL740" i="18"/>
  <c r="AF741" i="18"/>
  <c r="AG741" i="18"/>
  <c r="AH741" i="18"/>
  <c r="AI741" i="18"/>
  <c r="AJ741" i="18"/>
  <c r="AK741" i="18"/>
  <c r="AL741" i="18"/>
  <c r="AF742" i="18"/>
  <c r="AG742" i="18"/>
  <c r="AH742" i="18"/>
  <c r="AI742" i="18"/>
  <c r="AJ742" i="18"/>
  <c r="AK742" i="18"/>
  <c r="AL742" i="18"/>
  <c r="AF743" i="18"/>
  <c r="AG743" i="18"/>
  <c r="AH743" i="18"/>
  <c r="AI743" i="18"/>
  <c r="AJ743" i="18"/>
  <c r="AK743" i="18"/>
  <c r="AL743" i="18"/>
  <c r="AF744" i="18"/>
  <c r="AG744" i="18"/>
  <c r="AH744" i="18"/>
  <c r="AI744" i="18"/>
  <c r="AJ744" i="18"/>
  <c r="AK744" i="18"/>
  <c r="AL744" i="18"/>
  <c r="AF745" i="18"/>
  <c r="AG745" i="18"/>
  <c r="AH745" i="18"/>
  <c r="AI745" i="18"/>
  <c r="AJ745" i="18"/>
  <c r="AK745" i="18"/>
  <c r="AL745" i="18"/>
  <c r="AF746" i="18"/>
  <c r="AG746" i="18"/>
  <c r="AH746" i="18"/>
  <c r="AI746" i="18"/>
  <c r="AJ746" i="18"/>
  <c r="AK746" i="18"/>
  <c r="AL746" i="18"/>
  <c r="AF747" i="18"/>
  <c r="AG747" i="18"/>
  <c r="AH747" i="18"/>
  <c r="AI747" i="18"/>
  <c r="AJ747" i="18"/>
  <c r="AK747" i="18"/>
  <c r="AL747" i="18"/>
  <c r="AF748" i="18"/>
  <c r="AG748" i="18"/>
  <c r="AH748" i="18"/>
  <c r="AI748" i="18"/>
  <c r="AJ748" i="18"/>
  <c r="AK748" i="18"/>
  <c r="AL748" i="18"/>
  <c r="AF749" i="18"/>
  <c r="AG749" i="18"/>
  <c r="AH749" i="18"/>
  <c r="AI749" i="18"/>
  <c r="AJ749" i="18"/>
  <c r="AK749" i="18"/>
  <c r="AL749" i="18"/>
  <c r="AF750" i="18"/>
  <c r="AG750" i="18"/>
  <c r="AH750" i="18"/>
  <c r="AI750" i="18"/>
  <c r="AJ750" i="18"/>
  <c r="AK750" i="18"/>
  <c r="AL750" i="18"/>
  <c r="AF751" i="18"/>
  <c r="AG751" i="18"/>
  <c r="AH751" i="18"/>
  <c r="AI751" i="18"/>
  <c r="AJ751" i="18"/>
  <c r="AK751" i="18"/>
  <c r="AL751" i="18"/>
  <c r="AF752" i="18"/>
  <c r="AG752" i="18"/>
  <c r="AH752" i="18"/>
  <c r="AI752" i="18"/>
  <c r="AJ752" i="18"/>
  <c r="AK752" i="18"/>
  <c r="AL752" i="18"/>
  <c r="AF753" i="18"/>
  <c r="AG753" i="18"/>
  <c r="AH753" i="18"/>
  <c r="AI753" i="18"/>
  <c r="AJ753" i="18"/>
  <c r="AK753" i="18"/>
  <c r="AL753" i="18"/>
  <c r="AF754" i="18"/>
  <c r="AG754" i="18"/>
  <c r="AH754" i="18"/>
  <c r="AI754" i="18"/>
  <c r="AJ754" i="18"/>
  <c r="AK754" i="18"/>
  <c r="AL754" i="18"/>
  <c r="AF755" i="18"/>
  <c r="AG755" i="18"/>
  <c r="AH755" i="18"/>
  <c r="AI755" i="18"/>
  <c r="AJ755" i="18"/>
  <c r="AK755" i="18"/>
  <c r="AL755" i="18"/>
  <c r="AF756" i="18"/>
  <c r="AG756" i="18"/>
  <c r="AH756" i="18"/>
  <c r="AI756" i="18"/>
  <c r="AJ756" i="18"/>
  <c r="AK756" i="18"/>
  <c r="AL756" i="18"/>
  <c r="AF757" i="18"/>
  <c r="AG757" i="18"/>
  <c r="AH757" i="18"/>
  <c r="AI757" i="18"/>
  <c r="AJ757" i="18"/>
  <c r="AK757" i="18"/>
  <c r="AL757" i="18"/>
  <c r="AF758" i="18"/>
  <c r="AG758" i="18"/>
  <c r="AH758" i="18"/>
  <c r="AI758" i="18"/>
  <c r="AJ758" i="18"/>
  <c r="AK758" i="18"/>
  <c r="AL758" i="18"/>
  <c r="AF759" i="18"/>
  <c r="AG759" i="18"/>
  <c r="AH759" i="18"/>
  <c r="AI759" i="18"/>
  <c r="AJ759" i="18"/>
  <c r="AK759" i="18"/>
  <c r="AL759" i="18"/>
  <c r="AF760" i="18"/>
  <c r="AG760" i="18"/>
  <c r="AH760" i="18"/>
  <c r="AI760" i="18"/>
  <c r="AJ760" i="18"/>
  <c r="AK760" i="18"/>
  <c r="AL760" i="18"/>
  <c r="AF761" i="18"/>
  <c r="AG761" i="18"/>
  <c r="AH761" i="18"/>
  <c r="AI761" i="18"/>
  <c r="AJ761" i="18"/>
  <c r="AK761" i="18"/>
  <c r="AL761" i="18"/>
  <c r="AF762" i="18"/>
  <c r="AG762" i="18"/>
  <c r="AH762" i="18"/>
  <c r="AI762" i="18"/>
  <c r="AJ762" i="18"/>
  <c r="AK762" i="18"/>
  <c r="AL762" i="18"/>
  <c r="AF763" i="18"/>
  <c r="AG763" i="18"/>
  <c r="AH763" i="18"/>
  <c r="AI763" i="18"/>
  <c r="AJ763" i="18"/>
  <c r="AK763" i="18"/>
  <c r="AL763" i="18"/>
  <c r="AF764" i="18"/>
  <c r="AG764" i="18"/>
  <c r="AH764" i="18"/>
  <c r="AI764" i="18"/>
  <c r="AJ764" i="18"/>
  <c r="AK764" i="18"/>
  <c r="AL764" i="18"/>
  <c r="AF765" i="18"/>
  <c r="AG765" i="18"/>
  <c r="AH765" i="18"/>
  <c r="AI765" i="18"/>
  <c r="AJ765" i="18"/>
  <c r="AK765" i="18"/>
  <c r="AL765" i="18"/>
  <c r="AF766" i="18"/>
  <c r="AG766" i="18"/>
  <c r="AH766" i="18"/>
  <c r="AI766" i="18"/>
  <c r="AJ766" i="18"/>
  <c r="AK766" i="18"/>
  <c r="AL766" i="18"/>
  <c r="AF767" i="18"/>
  <c r="AG767" i="18"/>
  <c r="AH767" i="18"/>
  <c r="AI767" i="18"/>
  <c r="AJ767" i="18"/>
  <c r="AK767" i="18"/>
  <c r="AL767" i="18"/>
  <c r="AF768" i="18"/>
  <c r="AG768" i="18"/>
  <c r="AH768" i="18"/>
  <c r="AI768" i="18"/>
  <c r="AJ768" i="18"/>
  <c r="AK768" i="18"/>
  <c r="AL768" i="18"/>
  <c r="AF769" i="18"/>
  <c r="AG769" i="18"/>
  <c r="AH769" i="18"/>
  <c r="AI769" i="18"/>
  <c r="AJ769" i="18"/>
  <c r="AK769" i="18"/>
  <c r="AL769" i="18"/>
  <c r="AF770" i="18"/>
  <c r="AG770" i="18"/>
  <c r="AH770" i="18"/>
  <c r="AI770" i="18"/>
  <c r="AJ770" i="18"/>
  <c r="AK770" i="18"/>
  <c r="AL770" i="18"/>
  <c r="AF771" i="18"/>
  <c r="AG771" i="18"/>
  <c r="AH771" i="18"/>
  <c r="AI771" i="18"/>
  <c r="AJ771" i="18"/>
  <c r="AK771" i="18"/>
  <c r="AL771" i="18"/>
  <c r="AF772" i="18"/>
  <c r="AG772" i="18"/>
  <c r="AH772" i="18"/>
  <c r="AI772" i="18"/>
  <c r="AJ772" i="18"/>
  <c r="AK772" i="18"/>
  <c r="AL772" i="18"/>
  <c r="AF773" i="18"/>
  <c r="AG773" i="18"/>
  <c r="AH773" i="18"/>
  <c r="AI773" i="18"/>
  <c r="AJ773" i="18"/>
  <c r="AK773" i="18"/>
  <c r="AL773" i="18"/>
  <c r="AF774" i="18"/>
  <c r="AG774" i="18"/>
  <c r="AH774" i="18"/>
  <c r="AI774" i="18"/>
  <c r="AJ774" i="18"/>
  <c r="AK774" i="18"/>
  <c r="AL774" i="18"/>
  <c r="AF775" i="18"/>
  <c r="AG775" i="18"/>
  <c r="AH775" i="18"/>
  <c r="AI775" i="18"/>
  <c r="AJ775" i="18"/>
  <c r="AK775" i="18"/>
  <c r="AL775" i="18"/>
  <c r="AF776" i="18"/>
  <c r="AG776" i="18"/>
  <c r="AH776" i="18"/>
  <c r="AI776" i="18"/>
  <c r="AJ776" i="18"/>
  <c r="AK776" i="18"/>
  <c r="AL776" i="18"/>
  <c r="AF777" i="18"/>
  <c r="AG777" i="18"/>
  <c r="AH777" i="18"/>
  <c r="AI777" i="18"/>
  <c r="AJ777" i="18"/>
  <c r="AK777" i="18"/>
  <c r="AL777" i="18"/>
  <c r="AF778" i="18"/>
  <c r="AG778" i="18"/>
  <c r="AH778" i="18"/>
  <c r="AI778" i="18"/>
  <c r="AJ778" i="18"/>
  <c r="AK778" i="18"/>
  <c r="AL778" i="18"/>
  <c r="AF779" i="18"/>
  <c r="AG779" i="18"/>
  <c r="AH779" i="18"/>
  <c r="AI779" i="18"/>
  <c r="AJ779" i="18"/>
  <c r="AK779" i="18"/>
  <c r="AL779" i="18"/>
  <c r="AF780" i="18"/>
  <c r="AG780" i="18"/>
  <c r="AH780" i="18"/>
  <c r="AI780" i="18"/>
  <c r="AJ780" i="18"/>
  <c r="AK780" i="18"/>
  <c r="AL780" i="18"/>
  <c r="AF781" i="18"/>
  <c r="AG781" i="18"/>
  <c r="AH781" i="18"/>
  <c r="AI781" i="18"/>
  <c r="AJ781" i="18"/>
  <c r="AK781" i="18"/>
  <c r="AL781" i="18"/>
  <c r="AF782" i="18"/>
  <c r="AG782" i="18"/>
  <c r="AH782" i="18"/>
  <c r="AI782" i="18"/>
  <c r="AJ782" i="18"/>
  <c r="AK782" i="18"/>
  <c r="AL782" i="18"/>
  <c r="AF783" i="18"/>
  <c r="AG783" i="18"/>
  <c r="AH783" i="18"/>
  <c r="AI783" i="18"/>
  <c r="AJ783" i="18"/>
  <c r="AK783" i="18"/>
  <c r="AL783" i="18"/>
  <c r="AF784" i="18"/>
  <c r="AG784" i="18"/>
  <c r="AH784" i="18"/>
  <c r="AI784" i="18"/>
  <c r="AJ784" i="18"/>
  <c r="AK784" i="18"/>
  <c r="AL784" i="18"/>
  <c r="AF785" i="18"/>
  <c r="AG785" i="18"/>
  <c r="AH785" i="18"/>
  <c r="AI785" i="18"/>
  <c r="AJ785" i="18"/>
  <c r="AK785" i="18"/>
  <c r="AL785" i="18"/>
  <c r="AF786" i="18"/>
  <c r="AG786" i="18"/>
  <c r="AH786" i="18"/>
  <c r="AI786" i="18"/>
  <c r="AJ786" i="18"/>
  <c r="AK786" i="18"/>
  <c r="AL786" i="18"/>
  <c r="AF787" i="18"/>
  <c r="AG787" i="18"/>
  <c r="AH787" i="18"/>
  <c r="AI787" i="18"/>
  <c r="AJ787" i="18"/>
  <c r="AK787" i="18"/>
  <c r="AL787" i="18"/>
  <c r="AF788" i="18"/>
  <c r="AG788" i="18"/>
  <c r="AH788" i="18"/>
  <c r="AI788" i="18"/>
  <c r="AJ788" i="18"/>
  <c r="AK788" i="18"/>
  <c r="AL788" i="18"/>
  <c r="AF789" i="18"/>
  <c r="AG789" i="18"/>
  <c r="AH789" i="18"/>
  <c r="AI789" i="18"/>
  <c r="AJ789" i="18"/>
  <c r="AK789" i="18"/>
  <c r="AL789" i="18"/>
  <c r="AF790" i="18"/>
  <c r="AG790" i="18"/>
  <c r="AH790" i="18"/>
  <c r="AI790" i="18"/>
  <c r="AJ790" i="18"/>
  <c r="AK790" i="18"/>
  <c r="AL790" i="18"/>
  <c r="AF791" i="18"/>
  <c r="AG791" i="18"/>
  <c r="AH791" i="18"/>
  <c r="AI791" i="18"/>
  <c r="AJ791" i="18"/>
  <c r="AK791" i="18"/>
  <c r="AL791" i="18"/>
  <c r="AF792" i="18"/>
  <c r="AG792" i="18"/>
  <c r="AH792" i="18"/>
  <c r="AI792" i="18"/>
  <c r="AJ792" i="18"/>
  <c r="AK792" i="18"/>
  <c r="AL792" i="18"/>
  <c r="AF793" i="18"/>
  <c r="AG793" i="18"/>
  <c r="AH793" i="18"/>
  <c r="AI793" i="18"/>
  <c r="AJ793" i="18"/>
  <c r="AK793" i="18"/>
  <c r="AL793" i="18"/>
  <c r="AF794" i="18"/>
  <c r="AG794" i="18"/>
  <c r="AH794" i="18"/>
  <c r="AI794" i="18"/>
  <c r="AJ794" i="18"/>
  <c r="AK794" i="18"/>
  <c r="AL794" i="18"/>
  <c r="AF795" i="18"/>
  <c r="AG795" i="18"/>
  <c r="AH795" i="18"/>
  <c r="AI795" i="18"/>
  <c r="AJ795" i="18"/>
  <c r="AK795" i="18"/>
  <c r="AL795" i="18"/>
  <c r="AF796" i="18"/>
  <c r="AG796" i="18"/>
  <c r="AH796" i="18"/>
  <c r="AI796" i="18"/>
  <c r="AJ796" i="18"/>
  <c r="AK796" i="18"/>
  <c r="AL796" i="18"/>
  <c r="AF797" i="18"/>
  <c r="AG797" i="18"/>
  <c r="AH797" i="18"/>
  <c r="AI797" i="18"/>
  <c r="AJ797" i="18"/>
  <c r="AK797" i="18"/>
  <c r="AL797" i="18"/>
  <c r="AF798" i="18"/>
  <c r="AG798" i="18"/>
  <c r="AH798" i="18"/>
  <c r="AI798" i="18"/>
  <c r="AJ798" i="18"/>
  <c r="AK798" i="18"/>
  <c r="AL798" i="18"/>
  <c r="AF799" i="18"/>
  <c r="AG799" i="18"/>
  <c r="AH799" i="18"/>
  <c r="AI799" i="18"/>
  <c r="AJ799" i="18"/>
  <c r="AK799" i="18"/>
  <c r="AL799" i="18"/>
  <c r="AF800" i="18"/>
  <c r="AG800" i="18"/>
  <c r="AH800" i="18"/>
  <c r="AI800" i="18"/>
  <c r="AJ800" i="18"/>
  <c r="AK800" i="18"/>
  <c r="AL800" i="18"/>
  <c r="AF801" i="18"/>
  <c r="AG801" i="18"/>
  <c r="AH801" i="18"/>
  <c r="AI801" i="18"/>
  <c r="AJ801" i="18"/>
  <c r="AK801" i="18"/>
  <c r="AL801" i="18"/>
  <c r="AF802" i="18"/>
  <c r="AG802" i="18"/>
  <c r="AH802" i="18"/>
  <c r="AI802" i="18"/>
  <c r="AJ802" i="18"/>
  <c r="AK802" i="18"/>
  <c r="AL802" i="18"/>
  <c r="AF803" i="18"/>
  <c r="AG803" i="18"/>
  <c r="AH803" i="18"/>
  <c r="AI803" i="18"/>
  <c r="AJ803" i="18"/>
  <c r="AK803" i="18"/>
  <c r="AL803" i="18"/>
  <c r="AF804" i="18"/>
  <c r="AG804" i="18"/>
  <c r="AH804" i="18"/>
  <c r="AI804" i="18"/>
  <c r="AJ804" i="18"/>
  <c r="AK804" i="18"/>
  <c r="AL804" i="18"/>
  <c r="AF805" i="18"/>
  <c r="AG805" i="18"/>
  <c r="AH805" i="18"/>
  <c r="AI805" i="18"/>
  <c r="AJ805" i="18"/>
  <c r="AK805" i="18"/>
  <c r="AL805" i="18"/>
  <c r="AF806" i="18"/>
  <c r="AG806" i="18"/>
  <c r="AH806" i="18"/>
  <c r="AI806" i="18"/>
  <c r="AJ806" i="18"/>
  <c r="AK806" i="18"/>
  <c r="AL806" i="18"/>
  <c r="AF807" i="18"/>
  <c r="AG807" i="18"/>
  <c r="AH807" i="18"/>
  <c r="AI807" i="18"/>
  <c r="AJ807" i="18"/>
  <c r="AK807" i="18"/>
  <c r="AL807" i="18"/>
  <c r="AF808" i="18"/>
  <c r="AG808" i="18"/>
  <c r="AH808" i="18"/>
  <c r="AI808" i="18"/>
  <c r="AJ808" i="18"/>
  <c r="AK808" i="18"/>
  <c r="AL808" i="18"/>
  <c r="AF809" i="18"/>
  <c r="AG809" i="18"/>
  <c r="AH809" i="18"/>
  <c r="AI809" i="18"/>
  <c r="AJ809" i="18"/>
  <c r="AK809" i="18"/>
  <c r="AL809" i="18"/>
  <c r="AF810" i="18"/>
  <c r="AG810" i="18"/>
  <c r="AH810" i="18"/>
  <c r="AI810" i="18"/>
  <c r="AJ810" i="18"/>
  <c r="AK810" i="18"/>
  <c r="AL810" i="18"/>
  <c r="AF811" i="18"/>
  <c r="AG811" i="18"/>
  <c r="AH811" i="18"/>
  <c r="AI811" i="18"/>
  <c r="AJ811" i="18"/>
  <c r="AK811" i="18"/>
  <c r="AL811" i="18"/>
  <c r="AF812" i="18"/>
  <c r="AG812" i="18"/>
  <c r="AH812" i="18"/>
  <c r="AI812" i="18"/>
  <c r="AJ812" i="18"/>
  <c r="AK812" i="18"/>
  <c r="AL812" i="18"/>
  <c r="AF813" i="18"/>
  <c r="AG813" i="18"/>
  <c r="AH813" i="18"/>
  <c r="AI813" i="18"/>
  <c r="AJ813" i="18"/>
  <c r="AK813" i="18"/>
  <c r="AL813" i="18"/>
  <c r="AF814" i="18"/>
  <c r="AG814" i="18"/>
  <c r="AH814" i="18"/>
  <c r="AI814" i="18"/>
  <c r="AJ814" i="18"/>
  <c r="AK814" i="18"/>
  <c r="AL814" i="18"/>
  <c r="AF815" i="18"/>
  <c r="AG815" i="18"/>
  <c r="AH815" i="18"/>
  <c r="AI815" i="18"/>
  <c r="AJ815" i="18"/>
  <c r="AK815" i="18"/>
  <c r="AL815" i="18"/>
  <c r="AF816" i="18"/>
  <c r="AG816" i="18"/>
  <c r="AH816" i="18"/>
  <c r="AI816" i="18"/>
  <c r="AJ816" i="18"/>
  <c r="AK816" i="18"/>
  <c r="AL816" i="18"/>
  <c r="AF817" i="18"/>
  <c r="AG817" i="18"/>
  <c r="AH817" i="18"/>
  <c r="AI817" i="18"/>
  <c r="AJ817" i="18"/>
  <c r="AK817" i="18"/>
  <c r="AL817" i="18"/>
  <c r="AF818" i="18"/>
  <c r="AG818" i="18"/>
  <c r="AH818" i="18"/>
  <c r="AI818" i="18"/>
  <c r="AJ818" i="18"/>
  <c r="AK818" i="18"/>
  <c r="AL818" i="18"/>
  <c r="AF819" i="18"/>
  <c r="AG819" i="18"/>
  <c r="AH819" i="18"/>
  <c r="AI819" i="18"/>
  <c r="AJ819" i="18"/>
  <c r="AK819" i="18"/>
  <c r="AL819" i="18"/>
  <c r="AF820" i="18"/>
  <c r="AG820" i="18"/>
  <c r="AH820" i="18"/>
  <c r="AI820" i="18"/>
  <c r="AJ820" i="18"/>
  <c r="AK820" i="18"/>
  <c r="AL820" i="18"/>
  <c r="AF821" i="18"/>
  <c r="AG821" i="18"/>
  <c r="AH821" i="18"/>
  <c r="AI821" i="18"/>
  <c r="AJ821" i="18"/>
  <c r="AK821" i="18"/>
  <c r="AL821" i="18"/>
  <c r="AF822" i="18"/>
  <c r="AG822" i="18"/>
  <c r="AH822" i="18"/>
  <c r="AI822" i="18"/>
  <c r="AJ822" i="18"/>
  <c r="AK822" i="18"/>
  <c r="AL822" i="18"/>
  <c r="AF823" i="18"/>
  <c r="AG823" i="18"/>
  <c r="AH823" i="18"/>
  <c r="AI823" i="18"/>
  <c r="AJ823" i="18"/>
  <c r="AK823" i="18"/>
  <c r="AL823" i="18"/>
  <c r="AF824" i="18"/>
  <c r="AG824" i="18"/>
  <c r="AH824" i="18"/>
  <c r="AI824" i="18"/>
  <c r="AJ824" i="18"/>
  <c r="AK824" i="18"/>
  <c r="AL824" i="18"/>
  <c r="AF825" i="18"/>
  <c r="AG825" i="18"/>
  <c r="AH825" i="18"/>
  <c r="AI825" i="18"/>
  <c r="AJ825" i="18"/>
  <c r="AK825" i="18"/>
  <c r="AL825" i="18"/>
  <c r="AF826" i="18"/>
  <c r="AG826" i="18"/>
  <c r="AH826" i="18"/>
  <c r="AI826" i="18"/>
  <c r="AJ826" i="18"/>
  <c r="AK826" i="18"/>
  <c r="AL826" i="18"/>
  <c r="AF827" i="18"/>
  <c r="AG827" i="18"/>
  <c r="AH827" i="18"/>
  <c r="AI827" i="18"/>
  <c r="AJ827" i="18"/>
  <c r="AK827" i="18"/>
  <c r="AL827" i="18"/>
  <c r="AF828" i="18"/>
  <c r="AG828" i="18"/>
  <c r="AH828" i="18"/>
  <c r="AI828" i="18"/>
  <c r="AJ828" i="18"/>
  <c r="AK828" i="18"/>
  <c r="AL828" i="18"/>
  <c r="AF829" i="18"/>
  <c r="AG829" i="18"/>
  <c r="AH829" i="18"/>
  <c r="AI829" i="18"/>
  <c r="AJ829" i="18"/>
  <c r="AK829" i="18"/>
  <c r="AL829" i="18"/>
  <c r="AF830" i="18"/>
  <c r="AG830" i="18"/>
  <c r="AH830" i="18"/>
  <c r="AI830" i="18"/>
  <c r="AJ830" i="18"/>
  <c r="AK830" i="18"/>
  <c r="AL830" i="18"/>
  <c r="AF831" i="18"/>
  <c r="AG831" i="18"/>
  <c r="AH831" i="18"/>
  <c r="AI831" i="18"/>
  <c r="AJ831" i="18"/>
  <c r="AK831" i="18"/>
  <c r="AL831" i="18"/>
  <c r="AF832" i="18"/>
  <c r="AG832" i="18"/>
  <c r="AH832" i="18"/>
  <c r="AI832" i="18"/>
  <c r="AJ832" i="18"/>
  <c r="AK832" i="18"/>
  <c r="AL832" i="18"/>
  <c r="AF833" i="18"/>
  <c r="AG833" i="18"/>
  <c r="AH833" i="18"/>
  <c r="AI833" i="18"/>
  <c r="AJ833" i="18"/>
  <c r="AK833" i="18"/>
  <c r="AL833" i="18"/>
  <c r="AF834" i="18"/>
  <c r="AG834" i="18"/>
  <c r="AH834" i="18"/>
  <c r="AI834" i="18"/>
  <c r="AJ834" i="18"/>
  <c r="AK834" i="18"/>
  <c r="AL834" i="18"/>
  <c r="AF835" i="18"/>
  <c r="AG835" i="18"/>
  <c r="AH835" i="18"/>
  <c r="AI835" i="18"/>
  <c r="AJ835" i="18"/>
  <c r="AK835" i="18"/>
  <c r="AL835" i="18"/>
  <c r="AF836" i="18"/>
  <c r="AG836" i="18"/>
  <c r="AH836" i="18"/>
  <c r="AI836" i="18"/>
  <c r="AJ836" i="18"/>
  <c r="AK836" i="18"/>
  <c r="AL836" i="18"/>
  <c r="AF837" i="18"/>
  <c r="AG837" i="18"/>
  <c r="AH837" i="18"/>
  <c r="AI837" i="18"/>
  <c r="AJ837" i="18"/>
  <c r="AK837" i="18"/>
  <c r="AL837" i="18"/>
  <c r="AF838" i="18"/>
  <c r="AG838" i="18"/>
  <c r="AH838" i="18"/>
  <c r="AI838" i="18"/>
  <c r="AJ838" i="18"/>
  <c r="AK838" i="18"/>
  <c r="AL838" i="18"/>
  <c r="AF839" i="18"/>
  <c r="AG839" i="18"/>
  <c r="AH839" i="18"/>
  <c r="AI839" i="18"/>
  <c r="AJ839" i="18"/>
  <c r="AK839" i="18"/>
  <c r="AL839" i="18"/>
  <c r="AF840" i="18"/>
  <c r="AG840" i="18"/>
  <c r="AH840" i="18"/>
  <c r="AI840" i="18"/>
  <c r="AJ840" i="18"/>
  <c r="AK840" i="18"/>
  <c r="AL840" i="18"/>
  <c r="AF841" i="18"/>
  <c r="AG841" i="18"/>
  <c r="AH841" i="18"/>
  <c r="AI841" i="18"/>
  <c r="AJ841" i="18"/>
  <c r="AK841" i="18"/>
  <c r="AL841" i="18"/>
  <c r="AF842" i="18"/>
  <c r="AG842" i="18"/>
  <c r="AH842" i="18"/>
  <c r="AI842" i="18"/>
  <c r="AJ842" i="18"/>
  <c r="AK842" i="18"/>
  <c r="AL842" i="18"/>
  <c r="AF843" i="18"/>
  <c r="AG843" i="18"/>
  <c r="AH843" i="18"/>
  <c r="AI843" i="18"/>
  <c r="AJ843" i="18"/>
  <c r="AK843" i="18"/>
  <c r="AL843" i="18"/>
  <c r="AF844" i="18"/>
  <c r="AG844" i="18"/>
  <c r="AH844" i="18"/>
  <c r="AI844" i="18"/>
  <c r="AJ844" i="18"/>
  <c r="AK844" i="18"/>
  <c r="AL844" i="18"/>
  <c r="AF845" i="18"/>
  <c r="AG845" i="18"/>
  <c r="AH845" i="18"/>
  <c r="AI845" i="18"/>
  <c r="AJ845" i="18"/>
  <c r="AK845" i="18"/>
  <c r="AL845" i="18"/>
  <c r="AF846" i="18"/>
  <c r="AG846" i="18"/>
  <c r="AH846" i="18"/>
  <c r="AI846" i="18"/>
  <c r="AJ846" i="18"/>
  <c r="AK846" i="18"/>
  <c r="AL846" i="18"/>
  <c r="AF847" i="18"/>
  <c r="AG847" i="18"/>
  <c r="AH847" i="18"/>
  <c r="AI847" i="18"/>
  <c r="AJ847" i="18"/>
  <c r="AK847" i="18"/>
  <c r="AL847" i="18"/>
  <c r="AF848" i="18"/>
  <c r="AG848" i="18"/>
  <c r="AH848" i="18"/>
  <c r="AI848" i="18"/>
  <c r="AJ848" i="18"/>
  <c r="AK848" i="18"/>
  <c r="AL848" i="18"/>
  <c r="AF849" i="18"/>
  <c r="AG849" i="18"/>
  <c r="AH849" i="18"/>
  <c r="AI849" i="18"/>
  <c r="AJ849" i="18"/>
  <c r="AK849" i="18"/>
  <c r="AL849" i="18"/>
  <c r="AF850" i="18"/>
  <c r="AG850" i="18"/>
  <c r="AH850" i="18"/>
  <c r="AI850" i="18"/>
  <c r="AJ850" i="18"/>
  <c r="AK850" i="18"/>
  <c r="AL850" i="18"/>
  <c r="AF851" i="18"/>
  <c r="AG851" i="18"/>
  <c r="AH851" i="18"/>
  <c r="AI851" i="18"/>
  <c r="AJ851" i="18"/>
  <c r="AK851" i="18"/>
  <c r="AL851" i="18"/>
  <c r="AF852" i="18"/>
  <c r="AG852" i="18"/>
  <c r="AH852" i="18"/>
  <c r="AI852" i="18"/>
  <c r="AJ852" i="18"/>
  <c r="AK852" i="18"/>
  <c r="AL852" i="18"/>
  <c r="AF853" i="18"/>
  <c r="AG853" i="18"/>
  <c r="AH853" i="18"/>
  <c r="AI853" i="18"/>
  <c r="AJ853" i="18"/>
  <c r="AK853" i="18"/>
  <c r="AL853" i="18"/>
  <c r="AF854" i="18"/>
  <c r="AG854" i="18"/>
  <c r="AH854" i="18"/>
  <c r="AI854" i="18"/>
  <c r="AJ854" i="18"/>
  <c r="AK854" i="18"/>
  <c r="AL854" i="18"/>
  <c r="AF855" i="18"/>
  <c r="AG855" i="18"/>
  <c r="AH855" i="18"/>
  <c r="AI855" i="18"/>
  <c r="AJ855" i="18"/>
  <c r="AK855" i="18"/>
  <c r="AL855" i="18"/>
  <c r="AF856" i="18"/>
  <c r="AG856" i="18"/>
  <c r="AH856" i="18"/>
  <c r="AI856" i="18"/>
  <c r="AJ856" i="18"/>
  <c r="AK856" i="18"/>
  <c r="AL856" i="18"/>
  <c r="AF857" i="18"/>
  <c r="AG857" i="18"/>
  <c r="AH857" i="18"/>
  <c r="AI857" i="18"/>
  <c r="AJ857" i="18"/>
  <c r="AK857" i="18"/>
  <c r="AL857" i="18"/>
  <c r="AF858" i="18"/>
  <c r="AG858" i="18"/>
  <c r="AH858" i="18"/>
  <c r="AI858" i="18"/>
  <c r="AJ858" i="18"/>
  <c r="AK858" i="18"/>
  <c r="AL858" i="18"/>
  <c r="AF859" i="18"/>
  <c r="AG859" i="18"/>
  <c r="AH859" i="18"/>
  <c r="AI859" i="18"/>
  <c r="AJ859" i="18"/>
  <c r="AK859" i="18"/>
  <c r="AL859" i="18"/>
  <c r="AF860" i="18"/>
  <c r="AG860" i="18"/>
  <c r="AH860" i="18"/>
  <c r="AI860" i="18"/>
  <c r="AJ860" i="18"/>
  <c r="AK860" i="18"/>
  <c r="AL860" i="18"/>
  <c r="AF861" i="18"/>
  <c r="AG861" i="18"/>
  <c r="AH861" i="18"/>
  <c r="AI861" i="18"/>
  <c r="AJ861" i="18"/>
  <c r="AK861" i="18"/>
  <c r="AL861" i="18"/>
  <c r="AF862" i="18"/>
  <c r="AG862" i="18"/>
  <c r="AH862" i="18"/>
  <c r="AI862" i="18"/>
  <c r="AJ862" i="18"/>
  <c r="AK862" i="18"/>
  <c r="AL862" i="18"/>
  <c r="AF863" i="18"/>
  <c r="AG863" i="18"/>
  <c r="AH863" i="18"/>
  <c r="AI863" i="18"/>
  <c r="AJ863" i="18"/>
  <c r="AK863" i="18"/>
  <c r="AL863" i="18"/>
  <c r="AF864" i="18"/>
  <c r="AG864" i="18"/>
  <c r="AH864" i="18"/>
  <c r="AI864" i="18"/>
  <c r="AJ864" i="18"/>
  <c r="AK864" i="18"/>
  <c r="AL864" i="18"/>
  <c r="AF865" i="18"/>
  <c r="AG865" i="18"/>
  <c r="AH865" i="18"/>
  <c r="AI865" i="18"/>
  <c r="AJ865" i="18"/>
  <c r="AK865" i="18"/>
  <c r="AL865" i="18"/>
  <c r="AF866" i="18"/>
  <c r="AG866" i="18"/>
  <c r="AH866" i="18"/>
  <c r="AI866" i="18"/>
  <c r="AJ866" i="18"/>
  <c r="AK866" i="18"/>
  <c r="AL866" i="18"/>
  <c r="AF867" i="18"/>
  <c r="AG867" i="18"/>
  <c r="AH867" i="18"/>
  <c r="AI867" i="18"/>
  <c r="AJ867" i="18"/>
  <c r="AK867" i="18"/>
  <c r="AL867" i="18"/>
  <c r="AF868" i="18"/>
  <c r="AG868" i="18"/>
  <c r="AH868" i="18"/>
  <c r="AI868" i="18"/>
  <c r="AJ868" i="18"/>
  <c r="AK868" i="18"/>
  <c r="AL868" i="18"/>
  <c r="AF869" i="18"/>
  <c r="AG869" i="18"/>
  <c r="AH869" i="18"/>
  <c r="AI869" i="18"/>
  <c r="AJ869" i="18"/>
  <c r="AK869" i="18"/>
  <c r="AL869" i="18"/>
  <c r="AF870" i="18"/>
  <c r="AG870" i="18"/>
  <c r="AH870" i="18"/>
  <c r="AI870" i="18"/>
  <c r="AJ870" i="18"/>
  <c r="AK870" i="18"/>
  <c r="AL870" i="18"/>
  <c r="AF871" i="18"/>
  <c r="AG871" i="18"/>
  <c r="AH871" i="18"/>
  <c r="AI871" i="18"/>
  <c r="AJ871" i="18"/>
  <c r="AK871" i="18"/>
  <c r="AL871" i="18"/>
  <c r="AF872" i="18"/>
  <c r="AG872" i="18"/>
  <c r="AH872" i="18"/>
  <c r="AI872" i="18"/>
  <c r="AJ872" i="18"/>
  <c r="AK872" i="18"/>
  <c r="AL872" i="18"/>
  <c r="AF873" i="18"/>
  <c r="AG873" i="18"/>
  <c r="AH873" i="18"/>
  <c r="AI873" i="18"/>
  <c r="AJ873" i="18"/>
  <c r="AK873" i="18"/>
  <c r="AL873" i="18"/>
  <c r="AF874" i="18"/>
  <c r="AG874" i="18"/>
  <c r="AH874" i="18"/>
  <c r="AI874" i="18"/>
  <c r="AJ874" i="18"/>
  <c r="AK874" i="18"/>
  <c r="AL874" i="18"/>
  <c r="AF875" i="18"/>
  <c r="AG875" i="18"/>
  <c r="AH875" i="18"/>
  <c r="AI875" i="18"/>
  <c r="AJ875" i="18"/>
  <c r="AK875" i="18"/>
  <c r="AL875" i="18"/>
  <c r="AF876" i="18"/>
  <c r="AG876" i="18"/>
  <c r="AH876" i="18"/>
  <c r="AI876" i="18"/>
  <c r="AJ876" i="18"/>
  <c r="AK876" i="18"/>
  <c r="AL876" i="18"/>
  <c r="AF877" i="18"/>
  <c r="AG877" i="18"/>
  <c r="AH877" i="18"/>
  <c r="AI877" i="18"/>
  <c r="AJ877" i="18"/>
  <c r="AK877" i="18"/>
  <c r="AL877" i="18"/>
  <c r="AF878" i="18"/>
  <c r="AG878" i="18"/>
  <c r="AH878" i="18"/>
  <c r="AI878" i="18"/>
  <c r="AJ878" i="18"/>
  <c r="AK878" i="18"/>
  <c r="AL878" i="18"/>
  <c r="AF879" i="18"/>
  <c r="AG879" i="18"/>
  <c r="AH879" i="18"/>
  <c r="AI879" i="18"/>
  <c r="AJ879" i="18"/>
  <c r="AK879" i="18"/>
  <c r="AL879" i="18"/>
  <c r="AF880" i="18"/>
  <c r="AG880" i="18"/>
  <c r="AH880" i="18"/>
  <c r="AI880" i="18"/>
  <c r="AJ880" i="18"/>
  <c r="AK880" i="18"/>
  <c r="AL880" i="18"/>
  <c r="AF881" i="18"/>
  <c r="AG881" i="18"/>
  <c r="AH881" i="18"/>
  <c r="AI881" i="18"/>
  <c r="AJ881" i="18"/>
  <c r="AK881" i="18"/>
  <c r="AL881" i="18"/>
  <c r="AF882" i="18"/>
  <c r="AG882" i="18"/>
  <c r="AH882" i="18"/>
  <c r="AI882" i="18"/>
  <c r="AJ882" i="18"/>
  <c r="AK882" i="18"/>
  <c r="AL882" i="18"/>
  <c r="AF883" i="18"/>
  <c r="AG883" i="18"/>
  <c r="AH883" i="18"/>
  <c r="AI883" i="18"/>
  <c r="AJ883" i="18"/>
  <c r="AK883" i="18"/>
  <c r="AL883" i="18"/>
  <c r="AF884" i="18"/>
  <c r="AG884" i="18"/>
  <c r="AH884" i="18"/>
  <c r="AI884" i="18"/>
  <c r="AJ884" i="18"/>
  <c r="AK884" i="18"/>
  <c r="AL884" i="18"/>
  <c r="AF885" i="18"/>
  <c r="AG885" i="18"/>
  <c r="AH885" i="18"/>
  <c r="AI885" i="18"/>
  <c r="AJ885" i="18"/>
  <c r="AK885" i="18"/>
  <c r="AL885" i="18"/>
  <c r="AF886" i="18"/>
  <c r="AG886" i="18"/>
  <c r="AH886" i="18"/>
  <c r="AI886" i="18"/>
  <c r="AJ886" i="18"/>
  <c r="AK886" i="18"/>
  <c r="AL886" i="18"/>
  <c r="AF887" i="18"/>
  <c r="AG887" i="18"/>
  <c r="AH887" i="18"/>
  <c r="AI887" i="18"/>
  <c r="AJ887" i="18"/>
  <c r="AK887" i="18"/>
  <c r="AL887" i="18"/>
  <c r="AF888" i="18"/>
  <c r="AG888" i="18"/>
  <c r="AH888" i="18"/>
  <c r="AI888" i="18"/>
  <c r="AJ888" i="18"/>
  <c r="AK888" i="18"/>
  <c r="AL888" i="18"/>
  <c r="AF889" i="18"/>
  <c r="AG889" i="18"/>
  <c r="AH889" i="18"/>
  <c r="AI889" i="18"/>
  <c r="AJ889" i="18"/>
  <c r="AK889" i="18"/>
  <c r="AL889" i="18"/>
  <c r="AF890" i="18"/>
  <c r="AG890" i="18"/>
  <c r="AH890" i="18"/>
  <c r="AI890" i="18"/>
  <c r="AJ890" i="18"/>
  <c r="AK890" i="18"/>
  <c r="AL890" i="18"/>
  <c r="AF891" i="18"/>
  <c r="AG891" i="18"/>
  <c r="AH891" i="18"/>
  <c r="AI891" i="18"/>
  <c r="AJ891" i="18"/>
  <c r="AK891" i="18"/>
  <c r="AL891" i="18"/>
  <c r="AF892" i="18"/>
  <c r="AG892" i="18"/>
  <c r="AH892" i="18"/>
  <c r="AI892" i="18"/>
  <c r="AJ892" i="18"/>
  <c r="AK892" i="18"/>
  <c r="AL892" i="18"/>
  <c r="AF893" i="18"/>
  <c r="AG893" i="18"/>
  <c r="AH893" i="18"/>
  <c r="AI893" i="18"/>
  <c r="AJ893" i="18"/>
  <c r="AK893" i="18"/>
  <c r="AL893" i="18"/>
  <c r="AF894" i="18"/>
  <c r="AG894" i="18"/>
  <c r="AH894" i="18"/>
  <c r="AI894" i="18"/>
  <c r="AJ894" i="18"/>
  <c r="AK894" i="18"/>
  <c r="AL894" i="18"/>
  <c r="AF895" i="18"/>
  <c r="AG895" i="18"/>
  <c r="AH895" i="18"/>
  <c r="AI895" i="18"/>
  <c r="AJ895" i="18"/>
  <c r="AK895" i="18"/>
  <c r="AL895" i="18"/>
  <c r="AF896" i="18"/>
  <c r="AG896" i="18"/>
  <c r="AH896" i="18"/>
  <c r="AI896" i="18"/>
  <c r="AJ896" i="18"/>
  <c r="AK896" i="18"/>
  <c r="AL896" i="18"/>
  <c r="AF897" i="18"/>
  <c r="AG897" i="18"/>
  <c r="AH897" i="18"/>
  <c r="AI897" i="18"/>
  <c r="AJ897" i="18"/>
  <c r="AK897" i="18"/>
  <c r="AL897" i="18"/>
  <c r="AF898" i="18"/>
  <c r="AG898" i="18"/>
  <c r="AH898" i="18"/>
  <c r="AI898" i="18"/>
  <c r="AJ898" i="18"/>
  <c r="AK898" i="18"/>
  <c r="AL898" i="18"/>
  <c r="AF899" i="18"/>
  <c r="AG899" i="18"/>
  <c r="AH899" i="18"/>
  <c r="AI899" i="18"/>
  <c r="AJ899" i="18"/>
  <c r="AK899" i="18"/>
  <c r="AL899" i="18"/>
  <c r="AF900" i="18"/>
  <c r="AG900" i="18"/>
  <c r="AH900" i="18"/>
  <c r="AI900" i="18"/>
  <c r="AJ900" i="18"/>
  <c r="AK900" i="18"/>
  <c r="AL900" i="18"/>
  <c r="AF901" i="18"/>
  <c r="AG901" i="18"/>
  <c r="AH901" i="18"/>
  <c r="AI901" i="18"/>
  <c r="AJ901" i="18"/>
  <c r="AK901" i="18"/>
  <c r="AL901" i="18"/>
  <c r="AF902" i="18"/>
  <c r="AG902" i="18"/>
  <c r="AH902" i="18"/>
  <c r="AI902" i="18"/>
  <c r="AJ902" i="18"/>
  <c r="AK902" i="18"/>
  <c r="AL902" i="18"/>
  <c r="AF903" i="18"/>
  <c r="AG903" i="18"/>
  <c r="AH903" i="18"/>
  <c r="AI903" i="18"/>
  <c r="AJ903" i="18"/>
  <c r="AK903" i="18"/>
  <c r="AL903" i="18"/>
  <c r="AF904" i="18"/>
  <c r="AG904" i="18"/>
  <c r="AH904" i="18"/>
  <c r="AI904" i="18"/>
  <c r="AJ904" i="18"/>
  <c r="AK904" i="18"/>
  <c r="AL904" i="18"/>
  <c r="AF905" i="18"/>
  <c r="AG905" i="18"/>
  <c r="AH905" i="18"/>
  <c r="AI905" i="18"/>
  <c r="AJ905" i="18"/>
  <c r="AK905" i="18"/>
  <c r="AL905" i="18"/>
  <c r="AF906" i="18"/>
  <c r="AG906" i="18"/>
  <c r="AH906" i="18"/>
  <c r="AI906" i="18"/>
  <c r="AJ906" i="18"/>
  <c r="AK906" i="18"/>
  <c r="AL906" i="18"/>
  <c r="AF907" i="18"/>
  <c r="AG907" i="18"/>
  <c r="AH907" i="18"/>
  <c r="AI907" i="18"/>
  <c r="AJ907" i="18"/>
  <c r="AK907" i="18"/>
  <c r="AL907" i="18"/>
  <c r="AF908" i="18"/>
  <c r="AG908" i="18"/>
  <c r="AH908" i="18"/>
  <c r="AI908" i="18"/>
  <c r="AJ908" i="18"/>
  <c r="AK908" i="18"/>
  <c r="AL908" i="18"/>
  <c r="AF909" i="18"/>
  <c r="AG909" i="18"/>
  <c r="AH909" i="18"/>
  <c r="AI909" i="18"/>
  <c r="AJ909" i="18"/>
  <c r="AK909" i="18"/>
  <c r="AL909" i="18"/>
  <c r="AF910" i="18"/>
  <c r="AG910" i="18"/>
  <c r="AH910" i="18"/>
  <c r="AI910" i="18"/>
  <c r="AJ910" i="18"/>
  <c r="AK910" i="18"/>
  <c r="AL910" i="18"/>
  <c r="AF911" i="18"/>
  <c r="AG911" i="18"/>
  <c r="AH911" i="18"/>
  <c r="AI911" i="18"/>
  <c r="AJ911" i="18"/>
  <c r="AK911" i="18"/>
  <c r="AL911" i="18"/>
  <c r="AF912" i="18"/>
  <c r="AG912" i="18"/>
  <c r="AH912" i="18"/>
  <c r="AI912" i="18"/>
  <c r="AJ912" i="18"/>
  <c r="AK912" i="18"/>
  <c r="AL912" i="18"/>
  <c r="AF913" i="18"/>
  <c r="AG913" i="18"/>
  <c r="AH913" i="18"/>
  <c r="AI913" i="18"/>
  <c r="AJ913" i="18"/>
  <c r="AK913" i="18"/>
  <c r="AL913" i="18"/>
  <c r="AF914" i="18"/>
  <c r="AG914" i="18"/>
  <c r="AH914" i="18"/>
  <c r="AI914" i="18"/>
  <c r="AJ914" i="18"/>
  <c r="AK914" i="18"/>
  <c r="AL914" i="18"/>
  <c r="AF915" i="18"/>
  <c r="AG915" i="18"/>
  <c r="AH915" i="18"/>
  <c r="AI915" i="18"/>
  <c r="AJ915" i="18"/>
  <c r="AK915" i="18"/>
  <c r="AL915" i="18"/>
  <c r="AF916" i="18"/>
  <c r="AG916" i="18"/>
  <c r="AH916" i="18"/>
  <c r="AI916" i="18"/>
  <c r="AJ916" i="18"/>
  <c r="AK916" i="18"/>
  <c r="AL916" i="18"/>
  <c r="AF917" i="18"/>
  <c r="AG917" i="18"/>
  <c r="AH917" i="18"/>
  <c r="AI917" i="18"/>
  <c r="AJ917" i="18"/>
  <c r="AK917" i="18"/>
  <c r="AL917" i="18"/>
  <c r="AF918" i="18"/>
  <c r="AG918" i="18"/>
  <c r="AH918" i="18"/>
  <c r="AI918" i="18"/>
  <c r="AJ918" i="18"/>
  <c r="AK918" i="18"/>
  <c r="AL918" i="18"/>
  <c r="AF919" i="18"/>
  <c r="AG919" i="18"/>
  <c r="AH919" i="18"/>
  <c r="AI919" i="18"/>
  <c r="AJ919" i="18"/>
  <c r="AK919" i="18"/>
  <c r="AL919" i="18"/>
  <c r="AF920" i="18"/>
  <c r="AG920" i="18"/>
  <c r="AH920" i="18"/>
  <c r="AI920" i="18"/>
  <c r="AJ920" i="18"/>
  <c r="AK920" i="18"/>
  <c r="AL920" i="18"/>
  <c r="AF921" i="18"/>
  <c r="AG921" i="18"/>
  <c r="AH921" i="18"/>
  <c r="AI921" i="18"/>
  <c r="AJ921" i="18"/>
  <c r="AK921" i="18"/>
  <c r="AL921" i="18"/>
  <c r="AF922" i="18"/>
  <c r="AG922" i="18"/>
  <c r="AH922" i="18"/>
  <c r="AI922" i="18"/>
  <c r="AJ922" i="18"/>
  <c r="AK922" i="18"/>
  <c r="AL922" i="18"/>
  <c r="AF923" i="18"/>
  <c r="AG923" i="18"/>
  <c r="AH923" i="18"/>
  <c r="AI923" i="18"/>
  <c r="AJ923" i="18"/>
  <c r="AK923" i="18"/>
  <c r="AL923" i="18"/>
  <c r="AF924" i="18"/>
  <c r="AG924" i="18"/>
  <c r="AH924" i="18"/>
  <c r="AI924" i="18"/>
  <c r="AJ924" i="18"/>
  <c r="AK924" i="18"/>
  <c r="AL924" i="18"/>
  <c r="AF925" i="18"/>
  <c r="AG925" i="18"/>
  <c r="AH925" i="18"/>
  <c r="AI925" i="18"/>
  <c r="AJ925" i="18"/>
  <c r="AK925" i="18"/>
  <c r="AL925" i="18"/>
  <c r="AF926" i="18"/>
  <c r="AG926" i="18"/>
  <c r="AH926" i="18"/>
  <c r="AI926" i="18"/>
  <c r="AJ926" i="18"/>
  <c r="AK926" i="18"/>
  <c r="AL926" i="18"/>
  <c r="AF927" i="18"/>
  <c r="AG927" i="18"/>
  <c r="AH927" i="18"/>
  <c r="AI927" i="18"/>
  <c r="AJ927" i="18"/>
  <c r="AK927" i="18"/>
  <c r="AL927" i="18"/>
  <c r="AF928" i="18"/>
  <c r="AG928" i="18"/>
  <c r="AH928" i="18"/>
  <c r="AI928" i="18"/>
  <c r="AJ928" i="18"/>
  <c r="AK928" i="18"/>
  <c r="AL928" i="18"/>
  <c r="AF929" i="18"/>
  <c r="AG929" i="18"/>
  <c r="AH929" i="18"/>
  <c r="AI929" i="18"/>
  <c r="AJ929" i="18"/>
  <c r="AK929" i="18"/>
  <c r="AL929" i="18"/>
  <c r="AF930" i="18"/>
  <c r="AG930" i="18"/>
  <c r="AH930" i="18"/>
  <c r="AI930" i="18"/>
  <c r="AJ930" i="18"/>
  <c r="AK930" i="18"/>
  <c r="AL930" i="18"/>
  <c r="AF931" i="18"/>
  <c r="AG931" i="18"/>
  <c r="AH931" i="18"/>
  <c r="AI931" i="18"/>
  <c r="AJ931" i="18"/>
  <c r="AK931" i="18"/>
  <c r="AL931" i="18"/>
  <c r="AF932" i="18"/>
  <c r="AG932" i="18"/>
  <c r="AH932" i="18"/>
  <c r="AI932" i="18"/>
  <c r="AJ932" i="18"/>
  <c r="AK932" i="18"/>
  <c r="AL932" i="18"/>
  <c r="AF933" i="18"/>
  <c r="AG933" i="18"/>
  <c r="AH933" i="18"/>
  <c r="AI933" i="18"/>
  <c r="AJ933" i="18"/>
  <c r="AK933" i="18"/>
  <c r="AL933" i="18"/>
  <c r="AF934" i="18"/>
  <c r="AG934" i="18"/>
  <c r="AH934" i="18"/>
  <c r="AI934" i="18"/>
  <c r="AJ934" i="18"/>
  <c r="AK934" i="18"/>
  <c r="AL934" i="18"/>
  <c r="AF935" i="18"/>
  <c r="AG935" i="18"/>
  <c r="AH935" i="18"/>
  <c r="AI935" i="18"/>
  <c r="AJ935" i="18"/>
  <c r="AK935" i="18"/>
  <c r="AL935" i="18"/>
  <c r="AF936" i="18"/>
  <c r="AG936" i="18"/>
  <c r="AH936" i="18"/>
  <c r="AI936" i="18"/>
  <c r="AJ936" i="18"/>
  <c r="AK936" i="18"/>
  <c r="AL936" i="18"/>
  <c r="AF937" i="18"/>
  <c r="AG937" i="18"/>
  <c r="AH937" i="18"/>
  <c r="AI937" i="18"/>
  <c r="AJ937" i="18"/>
  <c r="AK937" i="18"/>
  <c r="AL937" i="18"/>
  <c r="AF938" i="18"/>
  <c r="AG938" i="18"/>
  <c r="AH938" i="18"/>
  <c r="AI938" i="18"/>
  <c r="AJ938" i="18"/>
  <c r="AK938" i="18"/>
  <c r="AL938" i="18"/>
  <c r="AF939" i="18"/>
  <c r="AG939" i="18"/>
  <c r="AH939" i="18"/>
  <c r="AI939" i="18"/>
  <c r="AJ939" i="18"/>
  <c r="AK939" i="18"/>
  <c r="AL939" i="18"/>
  <c r="AF940" i="18"/>
  <c r="AG940" i="18"/>
  <c r="AH940" i="18"/>
  <c r="AI940" i="18"/>
  <c r="AJ940" i="18"/>
  <c r="AK940" i="18"/>
  <c r="AL940" i="18"/>
  <c r="AF941" i="18"/>
  <c r="AG941" i="18"/>
  <c r="AH941" i="18"/>
  <c r="AI941" i="18"/>
  <c r="AJ941" i="18"/>
  <c r="AK941" i="18"/>
  <c r="AL941" i="18"/>
  <c r="AF942" i="18"/>
  <c r="AG942" i="18"/>
  <c r="AH942" i="18"/>
  <c r="AI942" i="18"/>
  <c r="AJ942" i="18"/>
  <c r="AK942" i="18"/>
  <c r="AL942" i="18"/>
  <c r="AF943" i="18"/>
  <c r="AG943" i="18"/>
  <c r="AH943" i="18"/>
  <c r="AI943" i="18"/>
  <c r="AJ943" i="18"/>
  <c r="AK943" i="18"/>
  <c r="AL943" i="18"/>
  <c r="AF944" i="18"/>
  <c r="AG944" i="18"/>
  <c r="AH944" i="18"/>
  <c r="AI944" i="18"/>
  <c r="AJ944" i="18"/>
  <c r="AK944" i="18"/>
  <c r="AL944" i="18"/>
  <c r="AF945" i="18"/>
  <c r="AG945" i="18"/>
  <c r="AH945" i="18"/>
  <c r="AI945" i="18"/>
  <c r="AJ945" i="18"/>
  <c r="AK945" i="18"/>
  <c r="AL945" i="18"/>
  <c r="AF946" i="18"/>
  <c r="AG946" i="18"/>
  <c r="AH946" i="18"/>
  <c r="AI946" i="18"/>
  <c r="AJ946" i="18"/>
  <c r="AK946" i="18"/>
  <c r="AL946" i="18"/>
  <c r="AF947" i="18"/>
  <c r="AG947" i="18"/>
  <c r="AH947" i="18"/>
  <c r="AI947" i="18"/>
  <c r="AJ947" i="18"/>
  <c r="AK947" i="18"/>
  <c r="AL947" i="18"/>
  <c r="AF948" i="18"/>
  <c r="AG948" i="18"/>
  <c r="AH948" i="18"/>
  <c r="AI948" i="18"/>
  <c r="AJ948" i="18"/>
  <c r="AK948" i="18"/>
  <c r="AL948" i="18"/>
  <c r="AF949" i="18"/>
  <c r="AG949" i="18"/>
  <c r="AH949" i="18"/>
  <c r="AI949" i="18"/>
  <c r="AJ949" i="18"/>
  <c r="AK949" i="18"/>
  <c r="AL949" i="18"/>
  <c r="AF950" i="18"/>
  <c r="AG950" i="18"/>
  <c r="AH950" i="18"/>
  <c r="AI950" i="18"/>
  <c r="AJ950" i="18"/>
  <c r="AK950" i="18"/>
  <c r="AL950" i="18"/>
  <c r="AF951" i="18"/>
  <c r="AG951" i="18"/>
  <c r="AH951" i="18"/>
  <c r="AI951" i="18"/>
  <c r="AJ951" i="18"/>
  <c r="AK951" i="18"/>
  <c r="AL951" i="18"/>
  <c r="AF952" i="18"/>
  <c r="AG952" i="18"/>
  <c r="AH952" i="18"/>
  <c r="AI952" i="18"/>
  <c r="AJ952" i="18"/>
  <c r="AK952" i="18"/>
  <c r="AL952" i="18"/>
  <c r="AF953" i="18"/>
  <c r="AG953" i="18"/>
  <c r="AH953" i="18"/>
  <c r="AI953" i="18"/>
  <c r="AJ953" i="18"/>
  <c r="AK953" i="18"/>
  <c r="AL953" i="18"/>
  <c r="AF954" i="18"/>
  <c r="AG954" i="18"/>
  <c r="AH954" i="18"/>
  <c r="AI954" i="18"/>
  <c r="AJ954" i="18"/>
  <c r="AK954" i="18"/>
  <c r="AL954" i="18"/>
  <c r="AF955" i="18"/>
  <c r="AG955" i="18"/>
  <c r="AH955" i="18"/>
  <c r="AI955" i="18"/>
  <c r="AJ955" i="18"/>
  <c r="AK955" i="18"/>
  <c r="AL955" i="18"/>
  <c r="AF956" i="18"/>
  <c r="AG956" i="18"/>
  <c r="AH956" i="18"/>
  <c r="AI956" i="18"/>
  <c r="AJ956" i="18"/>
  <c r="AK956" i="18"/>
  <c r="AL956" i="18"/>
  <c r="AF957" i="18"/>
  <c r="AG957" i="18"/>
  <c r="AH957" i="18"/>
  <c r="AI957" i="18"/>
  <c r="AJ957" i="18"/>
  <c r="AK957" i="18"/>
  <c r="AL957" i="18"/>
  <c r="AF958" i="18"/>
  <c r="AG958" i="18"/>
  <c r="AH958" i="18"/>
  <c r="AI958" i="18"/>
  <c r="AJ958" i="18"/>
  <c r="AK958" i="18"/>
  <c r="AL958" i="18"/>
  <c r="AF959" i="18"/>
  <c r="AG959" i="18"/>
  <c r="AH959" i="18"/>
  <c r="AI959" i="18"/>
  <c r="AJ959" i="18"/>
  <c r="AK959" i="18"/>
  <c r="AL959" i="18"/>
  <c r="AF960" i="18"/>
  <c r="AG960" i="18"/>
  <c r="AH960" i="18"/>
  <c r="AI960" i="18"/>
  <c r="AJ960" i="18"/>
  <c r="AK960" i="18"/>
  <c r="AL960" i="18"/>
  <c r="AF961" i="18"/>
  <c r="AG961" i="18"/>
  <c r="AH961" i="18"/>
  <c r="AI961" i="18"/>
  <c r="AJ961" i="18"/>
  <c r="AK961" i="18"/>
  <c r="AL961" i="18"/>
  <c r="AF962" i="18"/>
  <c r="AG962" i="18"/>
  <c r="AH962" i="18"/>
  <c r="AI962" i="18"/>
  <c r="AJ962" i="18"/>
  <c r="AK962" i="18"/>
  <c r="AL962" i="18"/>
  <c r="AF963" i="18"/>
  <c r="AG963" i="18"/>
  <c r="AH963" i="18"/>
  <c r="AI963" i="18"/>
  <c r="AJ963" i="18"/>
  <c r="AK963" i="18"/>
  <c r="AL963" i="18"/>
  <c r="AF964" i="18"/>
  <c r="AG964" i="18"/>
  <c r="AH964" i="18"/>
  <c r="AI964" i="18"/>
  <c r="AJ964" i="18"/>
  <c r="AK964" i="18"/>
  <c r="AL964" i="18"/>
  <c r="AF965" i="18"/>
  <c r="AG965" i="18"/>
  <c r="AH965" i="18"/>
  <c r="AI965" i="18"/>
  <c r="AJ965" i="18"/>
  <c r="AK965" i="18"/>
  <c r="AL965" i="18"/>
  <c r="AF966" i="18"/>
  <c r="AG966" i="18"/>
  <c r="AH966" i="18"/>
  <c r="AI966" i="18"/>
  <c r="AJ966" i="18"/>
  <c r="AK966" i="18"/>
  <c r="AL966" i="18"/>
  <c r="AF967" i="18"/>
  <c r="AG967" i="18"/>
  <c r="AH967" i="18"/>
  <c r="AI967" i="18"/>
  <c r="AJ967" i="18"/>
  <c r="AK967" i="18"/>
  <c r="AL967" i="18"/>
  <c r="AF968" i="18"/>
  <c r="AG968" i="18"/>
  <c r="AH968" i="18"/>
  <c r="AI968" i="18"/>
  <c r="AJ968" i="18"/>
  <c r="AK968" i="18"/>
  <c r="AL968" i="18"/>
  <c r="AF969" i="18"/>
  <c r="AG969" i="18"/>
  <c r="AH969" i="18"/>
  <c r="AI969" i="18"/>
  <c r="AJ969" i="18"/>
  <c r="AK969" i="18"/>
  <c r="AL969" i="18"/>
  <c r="AF970" i="18"/>
  <c r="AG970" i="18"/>
  <c r="AH970" i="18"/>
  <c r="AI970" i="18"/>
  <c r="AJ970" i="18"/>
  <c r="AK970" i="18"/>
  <c r="AL970" i="18"/>
  <c r="AF971" i="18"/>
  <c r="AG971" i="18"/>
  <c r="AH971" i="18"/>
  <c r="AI971" i="18"/>
  <c r="AJ971" i="18"/>
  <c r="AK971" i="18"/>
  <c r="AL971" i="18"/>
  <c r="AF972" i="18"/>
  <c r="AG972" i="18"/>
  <c r="AH972" i="18"/>
  <c r="AI972" i="18"/>
  <c r="AJ972" i="18"/>
  <c r="AK972" i="18"/>
  <c r="AL972" i="18"/>
  <c r="AF973" i="18"/>
  <c r="AG973" i="18"/>
  <c r="AH973" i="18"/>
  <c r="AI973" i="18"/>
  <c r="AJ973" i="18"/>
  <c r="AK973" i="18"/>
  <c r="AL973" i="18"/>
  <c r="AF974" i="18"/>
  <c r="AG974" i="18"/>
  <c r="AH974" i="18"/>
  <c r="AI974" i="18"/>
  <c r="AJ974" i="18"/>
  <c r="AK974" i="18"/>
  <c r="AL974" i="18"/>
  <c r="AF975" i="18"/>
  <c r="AG975" i="18"/>
  <c r="AH975" i="18"/>
  <c r="AI975" i="18"/>
  <c r="AJ975" i="18"/>
  <c r="AK975" i="18"/>
  <c r="AL975" i="18"/>
  <c r="AF976" i="18"/>
  <c r="AG976" i="18"/>
  <c r="AH976" i="18"/>
  <c r="AI976" i="18"/>
  <c r="AJ976" i="18"/>
  <c r="AK976" i="18"/>
  <c r="AL976" i="18"/>
  <c r="AF977" i="18"/>
  <c r="AG977" i="18"/>
  <c r="AH977" i="18"/>
  <c r="AI977" i="18"/>
  <c r="AJ977" i="18"/>
  <c r="AK977" i="18"/>
  <c r="AL977" i="18"/>
  <c r="AF978" i="18"/>
  <c r="AG978" i="18"/>
  <c r="AH978" i="18"/>
  <c r="AI978" i="18"/>
  <c r="AJ978" i="18"/>
  <c r="AK978" i="18"/>
  <c r="AL978" i="18"/>
  <c r="AF979" i="18"/>
  <c r="AG979" i="18"/>
  <c r="AH979" i="18"/>
  <c r="AI979" i="18"/>
  <c r="AJ979" i="18"/>
  <c r="AK979" i="18"/>
  <c r="AL979" i="18"/>
  <c r="AF980" i="18"/>
  <c r="AG980" i="18"/>
  <c r="AH980" i="18"/>
  <c r="AI980" i="18"/>
  <c r="AJ980" i="18"/>
  <c r="AK980" i="18"/>
  <c r="AL980" i="18"/>
  <c r="AF981" i="18"/>
  <c r="AG981" i="18"/>
  <c r="AH981" i="18"/>
  <c r="AI981" i="18"/>
  <c r="AJ981" i="18"/>
  <c r="AK981" i="18"/>
  <c r="AL981" i="18"/>
  <c r="AF982" i="18"/>
  <c r="AG982" i="18"/>
  <c r="AH982" i="18"/>
  <c r="AI982" i="18"/>
  <c r="AJ982" i="18"/>
  <c r="AK982" i="18"/>
  <c r="AL982" i="18"/>
  <c r="AF983" i="18"/>
  <c r="AG983" i="18"/>
  <c r="AH983" i="18"/>
  <c r="AI983" i="18"/>
  <c r="AJ983" i="18"/>
  <c r="AK983" i="18"/>
  <c r="AL983" i="18"/>
  <c r="AF984" i="18"/>
  <c r="AG984" i="18"/>
  <c r="AH984" i="18"/>
  <c r="AI984" i="18"/>
  <c r="AJ984" i="18"/>
  <c r="AK984" i="18"/>
  <c r="AL984" i="18"/>
  <c r="AF985" i="18"/>
  <c r="AG985" i="18"/>
  <c r="AH985" i="18"/>
  <c r="AI985" i="18"/>
  <c r="AJ985" i="18"/>
  <c r="AK985" i="18"/>
  <c r="AL985" i="18"/>
  <c r="AF986" i="18"/>
  <c r="AG986" i="18"/>
  <c r="AH986" i="18"/>
  <c r="AI986" i="18"/>
  <c r="AJ986" i="18"/>
  <c r="AK986" i="18"/>
  <c r="AL986" i="18"/>
  <c r="AF987" i="18"/>
  <c r="AG987" i="18"/>
  <c r="AH987" i="18"/>
  <c r="AI987" i="18"/>
  <c r="AJ987" i="18"/>
  <c r="AK987" i="18"/>
  <c r="AL987" i="18"/>
  <c r="AF988" i="18"/>
  <c r="AG988" i="18"/>
  <c r="AH988" i="18"/>
  <c r="AI988" i="18"/>
  <c r="AJ988" i="18"/>
  <c r="AK988" i="18"/>
  <c r="AL988" i="18"/>
  <c r="AF989" i="18"/>
  <c r="AG989" i="18"/>
  <c r="AH989" i="18"/>
  <c r="AI989" i="18"/>
  <c r="AJ989" i="18"/>
  <c r="AK989" i="18"/>
  <c r="AL989" i="18"/>
  <c r="AF990" i="18"/>
  <c r="AG990" i="18"/>
  <c r="AH990" i="18"/>
  <c r="AI990" i="18"/>
  <c r="AJ990" i="18"/>
  <c r="AK990" i="18"/>
  <c r="AL990" i="18"/>
  <c r="AF991" i="18"/>
  <c r="AG991" i="18"/>
  <c r="AH991" i="18"/>
  <c r="AI991" i="18"/>
  <c r="AJ991" i="18"/>
  <c r="AK991" i="18"/>
  <c r="AL991" i="18"/>
  <c r="AF992" i="18"/>
  <c r="AG992" i="18"/>
  <c r="AH992" i="18"/>
  <c r="AI992" i="18"/>
  <c r="AJ992" i="18"/>
  <c r="AK992" i="18"/>
  <c r="AL992" i="18"/>
  <c r="AF993" i="18"/>
  <c r="AG993" i="18"/>
  <c r="AH993" i="18"/>
  <c r="AI993" i="18"/>
  <c r="AJ993" i="18"/>
  <c r="AK993" i="18"/>
  <c r="AL993" i="18"/>
  <c r="AF994" i="18"/>
  <c r="AG994" i="18"/>
  <c r="AH994" i="18"/>
  <c r="AI994" i="18"/>
  <c r="AJ994" i="18"/>
  <c r="AK994" i="18"/>
  <c r="AL994" i="18"/>
  <c r="AF995" i="18"/>
  <c r="AG995" i="18"/>
  <c r="AH995" i="18"/>
  <c r="AI995" i="18"/>
  <c r="AJ995" i="18"/>
  <c r="AK995" i="18"/>
  <c r="AL995" i="18"/>
  <c r="AF996" i="18"/>
  <c r="AG996" i="18"/>
  <c r="AH996" i="18"/>
  <c r="AI996" i="18"/>
  <c r="AJ996" i="18"/>
  <c r="AK996" i="18"/>
  <c r="AL996" i="18"/>
  <c r="AF997" i="18"/>
  <c r="AG997" i="18"/>
  <c r="AH997" i="18"/>
  <c r="AI997" i="18"/>
  <c r="AJ997" i="18"/>
  <c r="AK997" i="18"/>
  <c r="AL997" i="18"/>
  <c r="AF998" i="18"/>
  <c r="AG998" i="18"/>
  <c r="AH998" i="18"/>
  <c r="AI998" i="18"/>
  <c r="AJ998" i="18"/>
  <c r="AK998" i="18"/>
  <c r="AL998" i="18"/>
  <c r="AF999" i="18"/>
  <c r="AG999" i="18"/>
  <c r="AH999" i="18"/>
  <c r="AI999" i="18"/>
  <c r="AJ999" i="18"/>
  <c r="AK999" i="18"/>
  <c r="AL999" i="18"/>
  <c r="AF1000" i="18"/>
  <c r="AG1000" i="18"/>
  <c r="AH1000" i="18"/>
  <c r="AI1000" i="18"/>
  <c r="AJ1000" i="18"/>
  <c r="AK1000" i="18"/>
  <c r="AL1000" i="18"/>
  <c r="AF1001" i="18"/>
  <c r="AG1001" i="18"/>
  <c r="AH1001" i="18"/>
  <c r="AI1001" i="18"/>
  <c r="AJ1001" i="18"/>
  <c r="AK1001" i="18"/>
  <c r="AL1001" i="18"/>
  <c r="AF1002" i="18"/>
  <c r="AG1002" i="18"/>
  <c r="AH1002" i="18"/>
  <c r="AI1002" i="18"/>
  <c r="AJ1002" i="18"/>
  <c r="AK1002" i="18"/>
  <c r="AL1002" i="18"/>
  <c r="AF1003" i="18"/>
  <c r="AG1003" i="18"/>
  <c r="AH1003" i="18"/>
  <c r="AI1003" i="18"/>
  <c r="AJ1003" i="18"/>
  <c r="AK1003" i="18"/>
  <c r="AL1003" i="18"/>
  <c r="AF1004" i="18"/>
  <c r="AG1004" i="18"/>
  <c r="AH1004" i="18"/>
  <c r="AI1004" i="18"/>
  <c r="AJ1004" i="18"/>
  <c r="AK1004" i="18"/>
  <c r="AL1004" i="18"/>
  <c r="AF1005" i="18"/>
  <c r="AG1005" i="18"/>
  <c r="AH1005" i="18"/>
  <c r="AI1005" i="18"/>
  <c r="AJ1005" i="18"/>
  <c r="AK1005" i="18"/>
  <c r="AL1005" i="18"/>
  <c r="AF1006" i="18"/>
  <c r="AG1006" i="18"/>
  <c r="AH1006" i="18"/>
  <c r="AI1006" i="18"/>
  <c r="AJ1006" i="18"/>
  <c r="AK1006" i="18"/>
  <c r="AL1006" i="18"/>
  <c r="AF7" i="18"/>
  <c r="AG7" i="18"/>
  <c r="AH7" i="18"/>
  <c r="AI7" i="18"/>
  <c r="AJ7" i="18"/>
  <c r="AK7" i="18"/>
  <c r="AL7" i="18"/>
  <c r="X8" i="18"/>
  <c r="Y8" i="18"/>
  <c r="Z8" i="18"/>
  <c r="AA8" i="18"/>
  <c r="AB8" i="18"/>
  <c r="AC8" i="18"/>
  <c r="AD8" i="18"/>
  <c r="X9" i="18"/>
  <c r="Y9" i="18"/>
  <c r="Z9" i="18"/>
  <c r="AA9" i="18"/>
  <c r="AB9" i="18"/>
  <c r="AC9" i="18"/>
  <c r="AD9" i="18"/>
  <c r="X10" i="18"/>
  <c r="Y10" i="18"/>
  <c r="Z10" i="18"/>
  <c r="AA10" i="18"/>
  <c r="AB10" i="18"/>
  <c r="AC10" i="18"/>
  <c r="AD10" i="18"/>
  <c r="X11" i="18"/>
  <c r="Y11" i="18"/>
  <c r="Z11" i="18"/>
  <c r="AA11" i="18"/>
  <c r="AB11" i="18"/>
  <c r="AC11" i="18"/>
  <c r="AD11" i="18"/>
  <c r="X12" i="18"/>
  <c r="Y12" i="18"/>
  <c r="Z12" i="18"/>
  <c r="AA12" i="18"/>
  <c r="AB12" i="18"/>
  <c r="AC12" i="18"/>
  <c r="AD12" i="18"/>
  <c r="X13" i="18"/>
  <c r="Y13" i="18"/>
  <c r="Z13" i="18"/>
  <c r="AA13" i="18"/>
  <c r="AB13" i="18"/>
  <c r="AC13" i="18"/>
  <c r="AD13" i="18"/>
  <c r="X14" i="18"/>
  <c r="Y14" i="18"/>
  <c r="Z14" i="18"/>
  <c r="AA14" i="18"/>
  <c r="AB14" i="18"/>
  <c r="AC14" i="18"/>
  <c r="AD14" i="18"/>
  <c r="X15" i="18"/>
  <c r="Y15" i="18"/>
  <c r="Z15" i="18"/>
  <c r="AA15" i="18"/>
  <c r="AB15" i="18"/>
  <c r="AC15" i="18"/>
  <c r="AD15" i="18"/>
  <c r="X16" i="18"/>
  <c r="Y16" i="18"/>
  <c r="Z16" i="18"/>
  <c r="AA16" i="18"/>
  <c r="AB16" i="18"/>
  <c r="AC16" i="18"/>
  <c r="AD16" i="18"/>
  <c r="X17" i="18"/>
  <c r="Y17" i="18"/>
  <c r="Z17" i="18"/>
  <c r="AA17" i="18"/>
  <c r="AB17" i="18"/>
  <c r="AC17" i="18"/>
  <c r="AD17" i="18"/>
  <c r="X18" i="18"/>
  <c r="Y18" i="18"/>
  <c r="Z18" i="18"/>
  <c r="AA18" i="18"/>
  <c r="AB18" i="18"/>
  <c r="AC18" i="18"/>
  <c r="AD18" i="18"/>
  <c r="X19" i="18"/>
  <c r="Y19" i="18"/>
  <c r="Z19" i="18"/>
  <c r="AA19" i="18"/>
  <c r="AB19" i="18"/>
  <c r="AC19" i="18"/>
  <c r="AD19" i="18"/>
  <c r="X20" i="18"/>
  <c r="Y20" i="18"/>
  <c r="Z20" i="18"/>
  <c r="AA20" i="18"/>
  <c r="AB20" i="18"/>
  <c r="AC20" i="18"/>
  <c r="AD20" i="18"/>
  <c r="X21" i="18"/>
  <c r="Y21" i="18"/>
  <c r="Z21" i="18"/>
  <c r="AA21" i="18"/>
  <c r="AB21" i="18"/>
  <c r="AC21" i="18"/>
  <c r="AD21" i="18"/>
  <c r="X22" i="18"/>
  <c r="Y22" i="18"/>
  <c r="Z22" i="18"/>
  <c r="AA22" i="18"/>
  <c r="AB22" i="18"/>
  <c r="AC22" i="18"/>
  <c r="AD22" i="18"/>
  <c r="X23" i="18"/>
  <c r="Y23" i="18"/>
  <c r="Z23" i="18"/>
  <c r="AA23" i="18"/>
  <c r="AB23" i="18"/>
  <c r="AC23" i="18"/>
  <c r="AD23" i="18"/>
  <c r="X24" i="18"/>
  <c r="Y24" i="18"/>
  <c r="Z24" i="18"/>
  <c r="AA24" i="18"/>
  <c r="AB24" i="18"/>
  <c r="AC24" i="18"/>
  <c r="AD24" i="18"/>
  <c r="X25" i="18"/>
  <c r="Y25" i="18"/>
  <c r="Z25" i="18"/>
  <c r="AA25" i="18"/>
  <c r="AB25" i="18"/>
  <c r="AC25" i="18"/>
  <c r="AD25" i="18"/>
  <c r="X26" i="18"/>
  <c r="Y26" i="18"/>
  <c r="Z26" i="18"/>
  <c r="AA26" i="18"/>
  <c r="AB26" i="18"/>
  <c r="AC26" i="18"/>
  <c r="AD26" i="18"/>
  <c r="X27" i="18"/>
  <c r="Y27" i="18"/>
  <c r="Z27" i="18"/>
  <c r="AA27" i="18"/>
  <c r="AB27" i="18"/>
  <c r="AC27" i="18"/>
  <c r="AD27" i="18"/>
  <c r="X28" i="18"/>
  <c r="Y28" i="18"/>
  <c r="Z28" i="18"/>
  <c r="AA28" i="18"/>
  <c r="AB28" i="18"/>
  <c r="AC28" i="18"/>
  <c r="AD28" i="18"/>
  <c r="X29" i="18"/>
  <c r="Y29" i="18"/>
  <c r="Z29" i="18"/>
  <c r="AA29" i="18"/>
  <c r="AB29" i="18"/>
  <c r="AC29" i="18"/>
  <c r="AD29" i="18"/>
  <c r="X30" i="18"/>
  <c r="Y30" i="18"/>
  <c r="Z30" i="18"/>
  <c r="AA30" i="18"/>
  <c r="AB30" i="18"/>
  <c r="AC30" i="18"/>
  <c r="AD30" i="18"/>
  <c r="X31" i="18"/>
  <c r="Y31" i="18"/>
  <c r="Z31" i="18"/>
  <c r="AA31" i="18"/>
  <c r="AB31" i="18"/>
  <c r="AC31" i="18"/>
  <c r="AD31" i="18"/>
  <c r="X32" i="18"/>
  <c r="Y32" i="18"/>
  <c r="Z32" i="18"/>
  <c r="AA32" i="18"/>
  <c r="AB32" i="18"/>
  <c r="AC32" i="18"/>
  <c r="AD32" i="18"/>
  <c r="X33" i="18"/>
  <c r="Y33" i="18"/>
  <c r="Z33" i="18"/>
  <c r="AA33" i="18"/>
  <c r="AB33" i="18"/>
  <c r="AC33" i="18"/>
  <c r="AD33" i="18"/>
  <c r="X34" i="18"/>
  <c r="Y34" i="18"/>
  <c r="Z34" i="18"/>
  <c r="AA34" i="18"/>
  <c r="AB34" i="18"/>
  <c r="AC34" i="18"/>
  <c r="AD34" i="18"/>
  <c r="X35" i="18"/>
  <c r="Y35" i="18"/>
  <c r="Z35" i="18"/>
  <c r="AA35" i="18"/>
  <c r="AB35" i="18"/>
  <c r="AC35" i="18"/>
  <c r="AD35" i="18"/>
  <c r="X36" i="18"/>
  <c r="Y36" i="18"/>
  <c r="Z36" i="18"/>
  <c r="AA36" i="18"/>
  <c r="AB36" i="18"/>
  <c r="AC36" i="18"/>
  <c r="AD36" i="18"/>
  <c r="X37" i="18"/>
  <c r="Y37" i="18"/>
  <c r="Z37" i="18"/>
  <c r="AA37" i="18"/>
  <c r="AB37" i="18"/>
  <c r="AC37" i="18"/>
  <c r="AD37" i="18"/>
  <c r="X38" i="18"/>
  <c r="Y38" i="18"/>
  <c r="Z38" i="18"/>
  <c r="AA38" i="18"/>
  <c r="AB38" i="18"/>
  <c r="AC38" i="18"/>
  <c r="AD38" i="18"/>
  <c r="X39" i="18"/>
  <c r="Y39" i="18"/>
  <c r="Z39" i="18"/>
  <c r="AA39" i="18"/>
  <c r="AB39" i="18"/>
  <c r="AC39" i="18"/>
  <c r="AD39" i="18"/>
  <c r="X40" i="18"/>
  <c r="Y40" i="18"/>
  <c r="Z40" i="18"/>
  <c r="AA40" i="18"/>
  <c r="AB40" i="18"/>
  <c r="AC40" i="18"/>
  <c r="AD40" i="18"/>
  <c r="X41" i="18"/>
  <c r="Y41" i="18"/>
  <c r="Z41" i="18"/>
  <c r="AA41" i="18"/>
  <c r="AB41" i="18"/>
  <c r="AC41" i="18"/>
  <c r="AD41" i="18"/>
  <c r="X42" i="18"/>
  <c r="Y42" i="18"/>
  <c r="Z42" i="18"/>
  <c r="AA42" i="18"/>
  <c r="AB42" i="18"/>
  <c r="AC42" i="18"/>
  <c r="AD42" i="18"/>
  <c r="X43" i="18"/>
  <c r="Y43" i="18"/>
  <c r="Z43" i="18"/>
  <c r="AA43" i="18"/>
  <c r="AB43" i="18"/>
  <c r="AC43" i="18"/>
  <c r="AD43" i="18"/>
  <c r="X44" i="18"/>
  <c r="Y44" i="18"/>
  <c r="Z44" i="18"/>
  <c r="AA44" i="18"/>
  <c r="AB44" i="18"/>
  <c r="AC44" i="18"/>
  <c r="AD44" i="18"/>
  <c r="X45" i="18"/>
  <c r="Y45" i="18"/>
  <c r="Z45" i="18"/>
  <c r="AA45" i="18"/>
  <c r="AB45" i="18"/>
  <c r="AC45" i="18"/>
  <c r="AD45" i="18"/>
  <c r="X46" i="18"/>
  <c r="Y46" i="18"/>
  <c r="Z46" i="18"/>
  <c r="AA46" i="18"/>
  <c r="AB46" i="18"/>
  <c r="AC46" i="18"/>
  <c r="AD46" i="18"/>
  <c r="X47" i="18"/>
  <c r="Y47" i="18"/>
  <c r="Z47" i="18"/>
  <c r="AA47" i="18"/>
  <c r="AB47" i="18"/>
  <c r="AC47" i="18"/>
  <c r="AD47" i="18"/>
  <c r="X48" i="18"/>
  <c r="Y48" i="18"/>
  <c r="Z48" i="18"/>
  <c r="AA48" i="18"/>
  <c r="AB48" i="18"/>
  <c r="AC48" i="18"/>
  <c r="AD48" i="18"/>
  <c r="X49" i="18"/>
  <c r="Y49" i="18"/>
  <c r="Z49" i="18"/>
  <c r="AA49" i="18"/>
  <c r="AB49" i="18"/>
  <c r="AC49" i="18"/>
  <c r="AD49" i="18"/>
  <c r="X50" i="18"/>
  <c r="Y50" i="18"/>
  <c r="Z50" i="18"/>
  <c r="AA50" i="18"/>
  <c r="AB50" i="18"/>
  <c r="AC50" i="18"/>
  <c r="AD50" i="18"/>
  <c r="X51" i="18"/>
  <c r="Y51" i="18"/>
  <c r="Z51" i="18"/>
  <c r="AA51" i="18"/>
  <c r="AB51" i="18"/>
  <c r="AC51" i="18"/>
  <c r="AD51" i="18"/>
  <c r="X52" i="18"/>
  <c r="Y52" i="18"/>
  <c r="Z52" i="18"/>
  <c r="AA52" i="18"/>
  <c r="AB52" i="18"/>
  <c r="AC52" i="18"/>
  <c r="AD52" i="18"/>
  <c r="X53" i="18"/>
  <c r="Y53" i="18"/>
  <c r="Z53" i="18"/>
  <c r="AA53" i="18"/>
  <c r="AB53" i="18"/>
  <c r="AC53" i="18"/>
  <c r="AD53" i="18"/>
  <c r="X54" i="18"/>
  <c r="Y54" i="18"/>
  <c r="Z54" i="18"/>
  <c r="AA54" i="18"/>
  <c r="AB54" i="18"/>
  <c r="AC54" i="18"/>
  <c r="AD54" i="18"/>
  <c r="X55" i="18"/>
  <c r="Y55" i="18"/>
  <c r="Z55" i="18"/>
  <c r="AA55" i="18"/>
  <c r="AB55" i="18"/>
  <c r="AC55" i="18"/>
  <c r="AD55" i="18"/>
  <c r="X56" i="18"/>
  <c r="Y56" i="18"/>
  <c r="Z56" i="18"/>
  <c r="AA56" i="18"/>
  <c r="AB56" i="18"/>
  <c r="AC56" i="18"/>
  <c r="AD56" i="18"/>
  <c r="X57" i="18"/>
  <c r="Y57" i="18"/>
  <c r="Z57" i="18"/>
  <c r="AA57" i="18"/>
  <c r="AB57" i="18"/>
  <c r="AC57" i="18"/>
  <c r="AD57" i="18"/>
  <c r="X58" i="18"/>
  <c r="Y58" i="18"/>
  <c r="Z58" i="18"/>
  <c r="AA58" i="18"/>
  <c r="AB58" i="18"/>
  <c r="AC58" i="18"/>
  <c r="AD58" i="18"/>
  <c r="X59" i="18"/>
  <c r="Y59" i="18"/>
  <c r="Z59" i="18"/>
  <c r="AA59" i="18"/>
  <c r="AB59" i="18"/>
  <c r="AC59" i="18"/>
  <c r="AD59" i="18"/>
  <c r="X60" i="18"/>
  <c r="Y60" i="18"/>
  <c r="Z60" i="18"/>
  <c r="AA60" i="18"/>
  <c r="AB60" i="18"/>
  <c r="AC60" i="18"/>
  <c r="AD60" i="18"/>
  <c r="X61" i="18"/>
  <c r="Y61" i="18"/>
  <c r="Z61" i="18"/>
  <c r="AA61" i="18"/>
  <c r="AB61" i="18"/>
  <c r="AC61" i="18"/>
  <c r="AD61" i="18"/>
  <c r="X62" i="18"/>
  <c r="Y62" i="18"/>
  <c r="Z62" i="18"/>
  <c r="AA62" i="18"/>
  <c r="AB62" i="18"/>
  <c r="AC62" i="18"/>
  <c r="AD62" i="18"/>
  <c r="X63" i="18"/>
  <c r="Y63" i="18"/>
  <c r="Z63" i="18"/>
  <c r="AA63" i="18"/>
  <c r="AB63" i="18"/>
  <c r="AC63" i="18"/>
  <c r="AD63" i="18"/>
  <c r="X64" i="18"/>
  <c r="Y64" i="18"/>
  <c r="Z64" i="18"/>
  <c r="AA64" i="18"/>
  <c r="AB64" i="18"/>
  <c r="AC64" i="18"/>
  <c r="AD64" i="18"/>
  <c r="X65" i="18"/>
  <c r="Y65" i="18"/>
  <c r="Z65" i="18"/>
  <c r="AA65" i="18"/>
  <c r="AB65" i="18"/>
  <c r="AC65" i="18"/>
  <c r="AD65" i="18"/>
  <c r="X66" i="18"/>
  <c r="Y66" i="18"/>
  <c r="Z66" i="18"/>
  <c r="AA66" i="18"/>
  <c r="AB66" i="18"/>
  <c r="AC66" i="18"/>
  <c r="AD66" i="18"/>
  <c r="X67" i="18"/>
  <c r="Y67" i="18"/>
  <c r="Z67" i="18"/>
  <c r="AA67" i="18"/>
  <c r="AB67" i="18"/>
  <c r="AC67" i="18"/>
  <c r="AD67" i="18"/>
  <c r="X68" i="18"/>
  <c r="Y68" i="18"/>
  <c r="Z68" i="18"/>
  <c r="AA68" i="18"/>
  <c r="AB68" i="18"/>
  <c r="AC68" i="18"/>
  <c r="AD68" i="18"/>
  <c r="X69" i="18"/>
  <c r="Y69" i="18"/>
  <c r="Z69" i="18"/>
  <c r="AA69" i="18"/>
  <c r="AB69" i="18"/>
  <c r="AC69" i="18"/>
  <c r="AD69" i="18"/>
  <c r="X70" i="18"/>
  <c r="Y70" i="18"/>
  <c r="Z70" i="18"/>
  <c r="AA70" i="18"/>
  <c r="AB70" i="18"/>
  <c r="AC70" i="18"/>
  <c r="AD70" i="18"/>
  <c r="X71" i="18"/>
  <c r="Y71" i="18"/>
  <c r="Z71" i="18"/>
  <c r="AA71" i="18"/>
  <c r="AB71" i="18"/>
  <c r="AC71" i="18"/>
  <c r="AD71" i="18"/>
  <c r="X72" i="18"/>
  <c r="Y72" i="18"/>
  <c r="Z72" i="18"/>
  <c r="AA72" i="18"/>
  <c r="AB72" i="18"/>
  <c r="AC72" i="18"/>
  <c r="AD72" i="18"/>
  <c r="X73" i="18"/>
  <c r="Y73" i="18"/>
  <c r="Z73" i="18"/>
  <c r="AA73" i="18"/>
  <c r="AB73" i="18"/>
  <c r="AC73" i="18"/>
  <c r="AD73" i="18"/>
  <c r="X74" i="18"/>
  <c r="Y74" i="18"/>
  <c r="Z74" i="18"/>
  <c r="AA74" i="18"/>
  <c r="AB74" i="18"/>
  <c r="AC74" i="18"/>
  <c r="AD74" i="18"/>
  <c r="X75" i="18"/>
  <c r="Y75" i="18"/>
  <c r="Z75" i="18"/>
  <c r="AA75" i="18"/>
  <c r="AB75" i="18"/>
  <c r="AC75" i="18"/>
  <c r="AD75" i="18"/>
  <c r="X76" i="18"/>
  <c r="Y76" i="18"/>
  <c r="Z76" i="18"/>
  <c r="AA76" i="18"/>
  <c r="AB76" i="18"/>
  <c r="AC76" i="18"/>
  <c r="AD76" i="18"/>
  <c r="X77" i="18"/>
  <c r="Y77" i="18"/>
  <c r="Z77" i="18"/>
  <c r="AA77" i="18"/>
  <c r="AB77" i="18"/>
  <c r="AC77" i="18"/>
  <c r="AD77" i="18"/>
  <c r="X78" i="18"/>
  <c r="Y78" i="18"/>
  <c r="Z78" i="18"/>
  <c r="AA78" i="18"/>
  <c r="AB78" i="18"/>
  <c r="AC78" i="18"/>
  <c r="AD78" i="18"/>
  <c r="X79" i="18"/>
  <c r="Y79" i="18"/>
  <c r="Z79" i="18"/>
  <c r="AA79" i="18"/>
  <c r="AB79" i="18"/>
  <c r="AC79" i="18"/>
  <c r="AD79" i="18"/>
  <c r="X80" i="18"/>
  <c r="Y80" i="18"/>
  <c r="Z80" i="18"/>
  <c r="AA80" i="18"/>
  <c r="AB80" i="18"/>
  <c r="AC80" i="18"/>
  <c r="AD80" i="18"/>
  <c r="X81" i="18"/>
  <c r="Y81" i="18"/>
  <c r="Z81" i="18"/>
  <c r="AA81" i="18"/>
  <c r="AB81" i="18"/>
  <c r="AC81" i="18"/>
  <c r="AD81" i="18"/>
  <c r="X82" i="18"/>
  <c r="Y82" i="18"/>
  <c r="Z82" i="18"/>
  <c r="AA82" i="18"/>
  <c r="AB82" i="18"/>
  <c r="AC82" i="18"/>
  <c r="AD82" i="18"/>
  <c r="X83" i="18"/>
  <c r="Y83" i="18"/>
  <c r="Z83" i="18"/>
  <c r="AA83" i="18"/>
  <c r="AB83" i="18"/>
  <c r="AC83" i="18"/>
  <c r="AD83" i="18"/>
  <c r="X84" i="18"/>
  <c r="Y84" i="18"/>
  <c r="Z84" i="18"/>
  <c r="AA84" i="18"/>
  <c r="AB84" i="18"/>
  <c r="AC84" i="18"/>
  <c r="AD84" i="18"/>
  <c r="X85" i="18"/>
  <c r="Y85" i="18"/>
  <c r="Z85" i="18"/>
  <c r="AA85" i="18"/>
  <c r="AB85" i="18"/>
  <c r="AC85" i="18"/>
  <c r="AD85" i="18"/>
  <c r="X86" i="18"/>
  <c r="Y86" i="18"/>
  <c r="Z86" i="18"/>
  <c r="AA86" i="18"/>
  <c r="AB86" i="18"/>
  <c r="AC86" i="18"/>
  <c r="AD86" i="18"/>
  <c r="X87" i="18"/>
  <c r="Y87" i="18"/>
  <c r="Z87" i="18"/>
  <c r="AA87" i="18"/>
  <c r="AB87" i="18"/>
  <c r="AC87" i="18"/>
  <c r="AD87" i="18"/>
  <c r="X88" i="18"/>
  <c r="Y88" i="18"/>
  <c r="Z88" i="18"/>
  <c r="AA88" i="18"/>
  <c r="AB88" i="18"/>
  <c r="AC88" i="18"/>
  <c r="AD88" i="18"/>
  <c r="X89" i="18"/>
  <c r="Y89" i="18"/>
  <c r="Z89" i="18"/>
  <c r="AA89" i="18"/>
  <c r="AB89" i="18"/>
  <c r="AC89" i="18"/>
  <c r="AD89" i="18"/>
  <c r="X90" i="18"/>
  <c r="Y90" i="18"/>
  <c r="Z90" i="18"/>
  <c r="AA90" i="18"/>
  <c r="AB90" i="18"/>
  <c r="AC90" i="18"/>
  <c r="AD90" i="18"/>
  <c r="X91" i="18"/>
  <c r="Y91" i="18"/>
  <c r="Z91" i="18"/>
  <c r="AA91" i="18"/>
  <c r="AB91" i="18"/>
  <c r="AC91" i="18"/>
  <c r="AD91" i="18"/>
  <c r="X92" i="18"/>
  <c r="Y92" i="18"/>
  <c r="Z92" i="18"/>
  <c r="AA92" i="18"/>
  <c r="AB92" i="18"/>
  <c r="AC92" i="18"/>
  <c r="AD92" i="18"/>
  <c r="X93" i="18"/>
  <c r="Y93" i="18"/>
  <c r="Z93" i="18"/>
  <c r="AA93" i="18"/>
  <c r="AB93" i="18"/>
  <c r="AC93" i="18"/>
  <c r="AD93" i="18"/>
  <c r="X94" i="18"/>
  <c r="Y94" i="18"/>
  <c r="Z94" i="18"/>
  <c r="AA94" i="18"/>
  <c r="AB94" i="18"/>
  <c r="AC94" i="18"/>
  <c r="AD94" i="18"/>
  <c r="X95" i="18"/>
  <c r="Y95" i="18"/>
  <c r="Z95" i="18"/>
  <c r="AA95" i="18"/>
  <c r="AB95" i="18"/>
  <c r="AC95" i="18"/>
  <c r="AD95" i="18"/>
  <c r="X96" i="18"/>
  <c r="Y96" i="18"/>
  <c r="Z96" i="18"/>
  <c r="AA96" i="18"/>
  <c r="AB96" i="18"/>
  <c r="AC96" i="18"/>
  <c r="AD96" i="18"/>
  <c r="X97" i="18"/>
  <c r="Y97" i="18"/>
  <c r="Z97" i="18"/>
  <c r="AA97" i="18"/>
  <c r="AB97" i="18"/>
  <c r="AC97" i="18"/>
  <c r="AD97" i="18"/>
  <c r="X98" i="18"/>
  <c r="Y98" i="18"/>
  <c r="Z98" i="18"/>
  <c r="AA98" i="18"/>
  <c r="AB98" i="18"/>
  <c r="AC98" i="18"/>
  <c r="AD98" i="18"/>
  <c r="X99" i="18"/>
  <c r="Y99" i="18"/>
  <c r="Z99" i="18"/>
  <c r="AA99" i="18"/>
  <c r="AB99" i="18"/>
  <c r="AC99" i="18"/>
  <c r="AD99" i="18"/>
  <c r="X100" i="18"/>
  <c r="Y100" i="18"/>
  <c r="Z100" i="18"/>
  <c r="AA100" i="18"/>
  <c r="AB100" i="18"/>
  <c r="AC100" i="18"/>
  <c r="AD100" i="18"/>
  <c r="X101" i="18"/>
  <c r="Y101" i="18"/>
  <c r="Z101" i="18"/>
  <c r="AA101" i="18"/>
  <c r="AB101" i="18"/>
  <c r="AC101" i="18"/>
  <c r="AD101" i="18"/>
  <c r="X102" i="18"/>
  <c r="Y102" i="18"/>
  <c r="Z102" i="18"/>
  <c r="AA102" i="18"/>
  <c r="AB102" i="18"/>
  <c r="AC102" i="18"/>
  <c r="AD102" i="18"/>
  <c r="X103" i="18"/>
  <c r="Y103" i="18"/>
  <c r="Z103" i="18"/>
  <c r="AA103" i="18"/>
  <c r="AB103" i="18"/>
  <c r="AC103" i="18"/>
  <c r="AD103" i="18"/>
  <c r="X104" i="18"/>
  <c r="Y104" i="18"/>
  <c r="Z104" i="18"/>
  <c r="AA104" i="18"/>
  <c r="AB104" i="18"/>
  <c r="AC104" i="18"/>
  <c r="AD104" i="18"/>
  <c r="X105" i="18"/>
  <c r="Y105" i="18"/>
  <c r="Z105" i="18"/>
  <c r="AA105" i="18"/>
  <c r="AB105" i="18"/>
  <c r="AC105" i="18"/>
  <c r="AD105" i="18"/>
  <c r="X106" i="18"/>
  <c r="Y106" i="18"/>
  <c r="Z106" i="18"/>
  <c r="AA106" i="18"/>
  <c r="AB106" i="18"/>
  <c r="AC106" i="18"/>
  <c r="AD106" i="18"/>
  <c r="X107" i="18"/>
  <c r="Y107" i="18"/>
  <c r="Z107" i="18"/>
  <c r="AA107" i="18"/>
  <c r="AB107" i="18"/>
  <c r="AC107" i="18"/>
  <c r="AD107" i="18"/>
  <c r="X108" i="18"/>
  <c r="Y108" i="18"/>
  <c r="Z108" i="18"/>
  <c r="AA108" i="18"/>
  <c r="AB108" i="18"/>
  <c r="AC108" i="18"/>
  <c r="AD108" i="18"/>
  <c r="X109" i="18"/>
  <c r="Y109" i="18"/>
  <c r="Z109" i="18"/>
  <c r="AA109" i="18"/>
  <c r="AB109" i="18"/>
  <c r="AC109" i="18"/>
  <c r="AD109" i="18"/>
  <c r="X110" i="18"/>
  <c r="Y110" i="18"/>
  <c r="Z110" i="18"/>
  <c r="AA110" i="18"/>
  <c r="AB110" i="18"/>
  <c r="AC110" i="18"/>
  <c r="AD110" i="18"/>
  <c r="X111" i="18"/>
  <c r="Y111" i="18"/>
  <c r="Z111" i="18"/>
  <c r="AA111" i="18"/>
  <c r="AB111" i="18"/>
  <c r="AC111" i="18"/>
  <c r="AD111" i="18"/>
  <c r="X112" i="18"/>
  <c r="Y112" i="18"/>
  <c r="Z112" i="18"/>
  <c r="AA112" i="18"/>
  <c r="AB112" i="18"/>
  <c r="AC112" i="18"/>
  <c r="AD112" i="18"/>
  <c r="X113" i="18"/>
  <c r="Y113" i="18"/>
  <c r="Z113" i="18"/>
  <c r="AA113" i="18"/>
  <c r="AB113" i="18"/>
  <c r="AC113" i="18"/>
  <c r="AD113" i="18"/>
  <c r="X114" i="18"/>
  <c r="Y114" i="18"/>
  <c r="Z114" i="18"/>
  <c r="AA114" i="18"/>
  <c r="AB114" i="18"/>
  <c r="AC114" i="18"/>
  <c r="AD114" i="18"/>
  <c r="X115" i="18"/>
  <c r="Y115" i="18"/>
  <c r="Z115" i="18"/>
  <c r="AA115" i="18"/>
  <c r="AB115" i="18"/>
  <c r="AC115" i="18"/>
  <c r="AD115" i="18"/>
  <c r="X116" i="18"/>
  <c r="Y116" i="18"/>
  <c r="Z116" i="18"/>
  <c r="AA116" i="18"/>
  <c r="AB116" i="18"/>
  <c r="AC116" i="18"/>
  <c r="AD116" i="18"/>
  <c r="X117" i="18"/>
  <c r="Y117" i="18"/>
  <c r="Z117" i="18"/>
  <c r="AA117" i="18"/>
  <c r="AB117" i="18"/>
  <c r="AC117" i="18"/>
  <c r="AD117" i="18"/>
  <c r="X118" i="18"/>
  <c r="Y118" i="18"/>
  <c r="Z118" i="18"/>
  <c r="AA118" i="18"/>
  <c r="AB118" i="18"/>
  <c r="AC118" i="18"/>
  <c r="AD118" i="18"/>
  <c r="X119" i="18"/>
  <c r="Y119" i="18"/>
  <c r="Z119" i="18"/>
  <c r="AA119" i="18"/>
  <c r="AB119" i="18"/>
  <c r="AC119" i="18"/>
  <c r="AD119" i="18"/>
  <c r="X120" i="18"/>
  <c r="Y120" i="18"/>
  <c r="Z120" i="18"/>
  <c r="AA120" i="18"/>
  <c r="AB120" i="18"/>
  <c r="AC120" i="18"/>
  <c r="AD120" i="18"/>
  <c r="X121" i="18"/>
  <c r="Y121" i="18"/>
  <c r="Z121" i="18"/>
  <c r="AA121" i="18"/>
  <c r="AB121" i="18"/>
  <c r="AC121" i="18"/>
  <c r="AD121" i="18"/>
  <c r="X122" i="18"/>
  <c r="Y122" i="18"/>
  <c r="Z122" i="18"/>
  <c r="AA122" i="18"/>
  <c r="AB122" i="18"/>
  <c r="AC122" i="18"/>
  <c r="AD122" i="18"/>
  <c r="X123" i="18"/>
  <c r="Y123" i="18"/>
  <c r="Z123" i="18"/>
  <c r="AA123" i="18"/>
  <c r="AB123" i="18"/>
  <c r="AC123" i="18"/>
  <c r="AD123" i="18"/>
  <c r="X124" i="18"/>
  <c r="Y124" i="18"/>
  <c r="Z124" i="18"/>
  <c r="AA124" i="18"/>
  <c r="AB124" i="18"/>
  <c r="AC124" i="18"/>
  <c r="AD124" i="18"/>
  <c r="X125" i="18"/>
  <c r="Y125" i="18"/>
  <c r="Z125" i="18"/>
  <c r="AA125" i="18"/>
  <c r="AB125" i="18"/>
  <c r="AC125" i="18"/>
  <c r="AD125" i="18"/>
  <c r="X126" i="18"/>
  <c r="Y126" i="18"/>
  <c r="Z126" i="18"/>
  <c r="AA126" i="18"/>
  <c r="AB126" i="18"/>
  <c r="AC126" i="18"/>
  <c r="AD126" i="18"/>
  <c r="X127" i="18"/>
  <c r="Y127" i="18"/>
  <c r="Z127" i="18"/>
  <c r="AA127" i="18"/>
  <c r="AB127" i="18"/>
  <c r="AC127" i="18"/>
  <c r="AD127" i="18"/>
  <c r="X128" i="18"/>
  <c r="Y128" i="18"/>
  <c r="Z128" i="18"/>
  <c r="AA128" i="18"/>
  <c r="AB128" i="18"/>
  <c r="AC128" i="18"/>
  <c r="AD128" i="18"/>
  <c r="X129" i="18"/>
  <c r="Y129" i="18"/>
  <c r="Z129" i="18"/>
  <c r="AA129" i="18"/>
  <c r="AB129" i="18"/>
  <c r="AC129" i="18"/>
  <c r="AD129" i="18"/>
  <c r="X130" i="18"/>
  <c r="Y130" i="18"/>
  <c r="Z130" i="18"/>
  <c r="AA130" i="18"/>
  <c r="AB130" i="18"/>
  <c r="AC130" i="18"/>
  <c r="AD130" i="18"/>
  <c r="X131" i="18"/>
  <c r="Y131" i="18"/>
  <c r="Z131" i="18"/>
  <c r="AA131" i="18"/>
  <c r="AB131" i="18"/>
  <c r="AC131" i="18"/>
  <c r="AD131" i="18"/>
  <c r="X132" i="18"/>
  <c r="Y132" i="18"/>
  <c r="Z132" i="18"/>
  <c r="AA132" i="18"/>
  <c r="AB132" i="18"/>
  <c r="AC132" i="18"/>
  <c r="AD132" i="18"/>
  <c r="X133" i="18"/>
  <c r="Y133" i="18"/>
  <c r="Z133" i="18"/>
  <c r="AA133" i="18"/>
  <c r="AB133" i="18"/>
  <c r="AC133" i="18"/>
  <c r="AD133" i="18"/>
  <c r="X134" i="18"/>
  <c r="Y134" i="18"/>
  <c r="Z134" i="18"/>
  <c r="AA134" i="18"/>
  <c r="AB134" i="18"/>
  <c r="AC134" i="18"/>
  <c r="AD134" i="18"/>
  <c r="X135" i="18"/>
  <c r="Y135" i="18"/>
  <c r="Z135" i="18"/>
  <c r="AA135" i="18"/>
  <c r="AB135" i="18"/>
  <c r="AC135" i="18"/>
  <c r="AD135" i="18"/>
  <c r="X136" i="18"/>
  <c r="Y136" i="18"/>
  <c r="Z136" i="18"/>
  <c r="AA136" i="18"/>
  <c r="AB136" i="18"/>
  <c r="AC136" i="18"/>
  <c r="AD136" i="18"/>
  <c r="X137" i="18"/>
  <c r="Y137" i="18"/>
  <c r="Z137" i="18"/>
  <c r="AA137" i="18"/>
  <c r="AB137" i="18"/>
  <c r="AC137" i="18"/>
  <c r="AD137" i="18"/>
  <c r="X138" i="18"/>
  <c r="Y138" i="18"/>
  <c r="Z138" i="18"/>
  <c r="AA138" i="18"/>
  <c r="AB138" i="18"/>
  <c r="AC138" i="18"/>
  <c r="AD138" i="18"/>
  <c r="X139" i="18"/>
  <c r="Y139" i="18"/>
  <c r="Z139" i="18"/>
  <c r="AA139" i="18"/>
  <c r="AB139" i="18"/>
  <c r="AC139" i="18"/>
  <c r="AD139" i="18"/>
  <c r="X140" i="18"/>
  <c r="Y140" i="18"/>
  <c r="Z140" i="18"/>
  <c r="AA140" i="18"/>
  <c r="AB140" i="18"/>
  <c r="AC140" i="18"/>
  <c r="AD140" i="18"/>
  <c r="X141" i="18"/>
  <c r="Y141" i="18"/>
  <c r="Z141" i="18"/>
  <c r="AA141" i="18"/>
  <c r="AB141" i="18"/>
  <c r="AC141" i="18"/>
  <c r="AD141" i="18"/>
  <c r="X142" i="18"/>
  <c r="Y142" i="18"/>
  <c r="Z142" i="18"/>
  <c r="AA142" i="18"/>
  <c r="AB142" i="18"/>
  <c r="AC142" i="18"/>
  <c r="AD142" i="18"/>
  <c r="X143" i="18"/>
  <c r="Y143" i="18"/>
  <c r="Z143" i="18"/>
  <c r="AA143" i="18"/>
  <c r="AB143" i="18"/>
  <c r="AC143" i="18"/>
  <c r="AD143" i="18"/>
  <c r="X144" i="18"/>
  <c r="Y144" i="18"/>
  <c r="Z144" i="18"/>
  <c r="AA144" i="18"/>
  <c r="AB144" i="18"/>
  <c r="AC144" i="18"/>
  <c r="AD144" i="18"/>
  <c r="X145" i="18"/>
  <c r="Y145" i="18"/>
  <c r="Z145" i="18"/>
  <c r="AA145" i="18"/>
  <c r="AB145" i="18"/>
  <c r="AC145" i="18"/>
  <c r="AD145" i="18"/>
  <c r="X146" i="18"/>
  <c r="Y146" i="18"/>
  <c r="Z146" i="18"/>
  <c r="AA146" i="18"/>
  <c r="AB146" i="18"/>
  <c r="AC146" i="18"/>
  <c r="AD146" i="18"/>
  <c r="X147" i="18"/>
  <c r="Y147" i="18"/>
  <c r="Z147" i="18"/>
  <c r="AA147" i="18"/>
  <c r="AB147" i="18"/>
  <c r="AC147" i="18"/>
  <c r="AD147" i="18"/>
  <c r="X148" i="18"/>
  <c r="Y148" i="18"/>
  <c r="Z148" i="18"/>
  <c r="AA148" i="18"/>
  <c r="AB148" i="18"/>
  <c r="AC148" i="18"/>
  <c r="AD148" i="18"/>
  <c r="X149" i="18"/>
  <c r="Y149" i="18"/>
  <c r="Z149" i="18"/>
  <c r="AA149" i="18"/>
  <c r="AB149" i="18"/>
  <c r="AC149" i="18"/>
  <c r="AD149" i="18"/>
  <c r="X150" i="18"/>
  <c r="Y150" i="18"/>
  <c r="Z150" i="18"/>
  <c r="AA150" i="18"/>
  <c r="AB150" i="18"/>
  <c r="AC150" i="18"/>
  <c r="AD150" i="18"/>
  <c r="X151" i="18"/>
  <c r="Y151" i="18"/>
  <c r="Z151" i="18"/>
  <c r="AA151" i="18"/>
  <c r="AB151" i="18"/>
  <c r="AC151" i="18"/>
  <c r="AD151" i="18"/>
  <c r="X152" i="18"/>
  <c r="Y152" i="18"/>
  <c r="Z152" i="18"/>
  <c r="AA152" i="18"/>
  <c r="AB152" i="18"/>
  <c r="AC152" i="18"/>
  <c r="AD152" i="18"/>
  <c r="X153" i="18"/>
  <c r="Y153" i="18"/>
  <c r="Z153" i="18"/>
  <c r="AA153" i="18"/>
  <c r="AB153" i="18"/>
  <c r="AC153" i="18"/>
  <c r="AD153" i="18"/>
  <c r="X154" i="18"/>
  <c r="Y154" i="18"/>
  <c r="Z154" i="18"/>
  <c r="AA154" i="18"/>
  <c r="AB154" i="18"/>
  <c r="AC154" i="18"/>
  <c r="AD154" i="18"/>
  <c r="X155" i="18"/>
  <c r="Y155" i="18"/>
  <c r="Z155" i="18"/>
  <c r="AA155" i="18"/>
  <c r="AB155" i="18"/>
  <c r="AC155" i="18"/>
  <c r="AD155" i="18"/>
  <c r="X156" i="18"/>
  <c r="Y156" i="18"/>
  <c r="Z156" i="18"/>
  <c r="AA156" i="18"/>
  <c r="AB156" i="18"/>
  <c r="AC156" i="18"/>
  <c r="AD156" i="18"/>
  <c r="X157" i="18"/>
  <c r="Y157" i="18"/>
  <c r="Z157" i="18"/>
  <c r="AA157" i="18"/>
  <c r="AB157" i="18"/>
  <c r="AC157" i="18"/>
  <c r="AD157" i="18"/>
  <c r="X158" i="18"/>
  <c r="Y158" i="18"/>
  <c r="Z158" i="18"/>
  <c r="AA158" i="18"/>
  <c r="AB158" i="18"/>
  <c r="AC158" i="18"/>
  <c r="AD158" i="18"/>
  <c r="X159" i="18"/>
  <c r="Y159" i="18"/>
  <c r="Z159" i="18"/>
  <c r="AA159" i="18"/>
  <c r="AB159" i="18"/>
  <c r="AC159" i="18"/>
  <c r="AD159" i="18"/>
  <c r="X160" i="18"/>
  <c r="Y160" i="18"/>
  <c r="Z160" i="18"/>
  <c r="AA160" i="18"/>
  <c r="AB160" i="18"/>
  <c r="AC160" i="18"/>
  <c r="AD160" i="18"/>
  <c r="X161" i="18"/>
  <c r="Y161" i="18"/>
  <c r="Z161" i="18"/>
  <c r="AA161" i="18"/>
  <c r="AB161" i="18"/>
  <c r="AC161" i="18"/>
  <c r="AD161" i="18"/>
  <c r="X162" i="18"/>
  <c r="Y162" i="18"/>
  <c r="Z162" i="18"/>
  <c r="AA162" i="18"/>
  <c r="AB162" i="18"/>
  <c r="AC162" i="18"/>
  <c r="AD162" i="18"/>
  <c r="X163" i="18"/>
  <c r="Y163" i="18"/>
  <c r="Z163" i="18"/>
  <c r="AA163" i="18"/>
  <c r="AB163" i="18"/>
  <c r="AC163" i="18"/>
  <c r="AD163" i="18"/>
  <c r="X164" i="18"/>
  <c r="Y164" i="18"/>
  <c r="Z164" i="18"/>
  <c r="AA164" i="18"/>
  <c r="AB164" i="18"/>
  <c r="AC164" i="18"/>
  <c r="AD164" i="18"/>
  <c r="X165" i="18"/>
  <c r="Y165" i="18"/>
  <c r="Z165" i="18"/>
  <c r="AA165" i="18"/>
  <c r="AB165" i="18"/>
  <c r="AC165" i="18"/>
  <c r="AD165" i="18"/>
  <c r="X166" i="18"/>
  <c r="Y166" i="18"/>
  <c r="Z166" i="18"/>
  <c r="AA166" i="18"/>
  <c r="AB166" i="18"/>
  <c r="AC166" i="18"/>
  <c r="AD166" i="18"/>
  <c r="X167" i="18"/>
  <c r="Y167" i="18"/>
  <c r="Z167" i="18"/>
  <c r="AA167" i="18"/>
  <c r="AB167" i="18"/>
  <c r="AC167" i="18"/>
  <c r="AD167" i="18"/>
  <c r="X168" i="18"/>
  <c r="Y168" i="18"/>
  <c r="Z168" i="18"/>
  <c r="AA168" i="18"/>
  <c r="AB168" i="18"/>
  <c r="AC168" i="18"/>
  <c r="AD168" i="18"/>
  <c r="X169" i="18"/>
  <c r="Y169" i="18"/>
  <c r="Z169" i="18"/>
  <c r="AA169" i="18"/>
  <c r="AB169" i="18"/>
  <c r="AC169" i="18"/>
  <c r="AD169" i="18"/>
  <c r="X170" i="18"/>
  <c r="Y170" i="18"/>
  <c r="Z170" i="18"/>
  <c r="AA170" i="18"/>
  <c r="AB170" i="18"/>
  <c r="AC170" i="18"/>
  <c r="AD170" i="18"/>
  <c r="X171" i="18"/>
  <c r="Y171" i="18"/>
  <c r="Z171" i="18"/>
  <c r="AA171" i="18"/>
  <c r="AB171" i="18"/>
  <c r="AC171" i="18"/>
  <c r="AD171" i="18"/>
  <c r="X172" i="18"/>
  <c r="Y172" i="18"/>
  <c r="Z172" i="18"/>
  <c r="AA172" i="18"/>
  <c r="AB172" i="18"/>
  <c r="AC172" i="18"/>
  <c r="AD172" i="18"/>
  <c r="X173" i="18"/>
  <c r="Y173" i="18"/>
  <c r="Z173" i="18"/>
  <c r="AA173" i="18"/>
  <c r="AB173" i="18"/>
  <c r="AC173" i="18"/>
  <c r="AD173" i="18"/>
  <c r="X174" i="18"/>
  <c r="Y174" i="18"/>
  <c r="Z174" i="18"/>
  <c r="AA174" i="18"/>
  <c r="AB174" i="18"/>
  <c r="AC174" i="18"/>
  <c r="AD174" i="18"/>
  <c r="X175" i="18"/>
  <c r="Y175" i="18"/>
  <c r="Z175" i="18"/>
  <c r="AA175" i="18"/>
  <c r="AB175" i="18"/>
  <c r="AC175" i="18"/>
  <c r="AD175" i="18"/>
  <c r="X176" i="18"/>
  <c r="Y176" i="18"/>
  <c r="Z176" i="18"/>
  <c r="AA176" i="18"/>
  <c r="AB176" i="18"/>
  <c r="AC176" i="18"/>
  <c r="AD176" i="18"/>
  <c r="X177" i="18"/>
  <c r="Y177" i="18"/>
  <c r="Z177" i="18"/>
  <c r="AA177" i="18"/>
  <c r="AB177" i="18"/>
  <c r="AC177" i="18"/>
  <c r="AD177" i="18"/>
  <c r="X178" i="18"/>
  <c r="Y178" i="18"/>
  <c r="Z178" i="18"/>
  <c r="AA178" i="18"/>
  <c r="AB178" i="18"/>
  <c r="AC178" i="18"/>
  <c r="AD178" i="18"/>
  <c r="X179" i="18"/>
  <c r="Y179" i="18"/>
  <c r="Z179" i="18"/>
  <c r="AA179" i="18"/>
  <c r="AB179" i="18"/>
  <c r="AC179" i="18"/>
  <c r="AD179" i="18"/>
  <c r="X180" i="18"/>
  <c r="Y180" i="18"/>
  <c r="Z180" i="18"/>
  <c r="AA180" i="18"/>
  <c r="AB180" i="18"/>
  <c r="AC180" i="18"/>
  <c r="AD180" i="18"/>
  <c r="X181" i="18"/>
  <c r="Y181" i="18"/>
  <c r="Z181" i="18"/>
  <c r="AA181" i="18"/>
  <c r="AB181" i="18"/>
  <c r="AC181" i="18"/>
  <c r="AD181" i="18"/>
  <c r="X182" i="18"/>
  <c r="Y182" i="18"/>
  <c r="Z182" i="18"/>
  <c r="AA182" i="18"/>
  <c r="AB182" i="18"/>
  <c r="AC182" i="18"/>
  <c r="AD182" i="18"/>
  <c r="X183" i="18"/>
  <c r="Y183" i="18"/>
  <c r="Z183" i="18"/>
  <c r="AA183" i="18"/>
  <c r="AB183" i="18"/>
  <c r="AC183" i="18"/>
  <c r="AD183" i="18"/>
  <c r="X184" i="18"/>
  <c r="Y184" i="18"/>
  <c r="Z184" i="18"/>
  <c r="AA184" i="18"/>
  <c r="AB184" i="18"/>
  <c r="AC184" i="18"/>
  <c r="AD184" i="18"/>
  <c r="X185" i="18"/>
  <c r="Y185" i="18"/>
  <c r="Z185" i="18"/>
  <c r="AA185" i="18"/>
  <c r="AB185" i="18"/>
  <c r="AC185" i="18"/>
  <c r="AD185" i="18"/>
  <c r="X186" i="18"/>
  <c r="Y186" i="18"/>
  <c r="Z186" i="18"/>
  <c r="AA186" i="18"/>
  <c r="AB186" i="18"/>
  <c r="AC186" i="18"/>
  <c r="AD186" i="18"/>
  <c r="X187" i="18"/>
  <c r="Y187" i="18"/>
  <c r="Z187" i="18"/>
  <c r="AA187" i="18"/>
  <c r="AB187" i="18"/>
  <c r="AC187" i="18"/>
  <c r="AD187" i="18"/>
  <c r="X188" i="18"/>
  <c r="Y188" i="18"/>
  <c r="Z188" i="18"/>
  <c r="AA188" i="18"/>
  <c r="AB188" i="18"/>
  <c r="AC188" i="18"/>
  <c r="AD188" i="18"/>
  <c r="X189" i="18"/>
  <c r="Y189" i="18"/>
  <c r="Z189" i="18"/>
  <c r="AA189" i="18"/>
  <c r="AB189" i="18"/>
  <c r="AC189" i="18"/>
  <c r="AD189" i="18"/>
  <c r="X190" i="18"/>
  <c r="Y190" i="18"/>
  <c r="Z190" i="18"/>
  <c r="AA190" i="18"/>
  <c r="AB190" i="18"/>
  <c r="AC190" i="18"/>
  <c r="AD190" i="18"/>
  <c r="X191" i="18"/>
  <c r="Y191" i="18"/>
  <c r="Z191" i="18"/>
  <c r="AA191" i="18"/>
  <c r="AB191" i="18"/>
  <c r="AC191" i="18"/>
  <c r="AD191" i="18"/>
  <c r="X192" i="18"/>
  <c r="Y192" i="18"/>
  <c r="Z192" i="18"/>
  <c r="AA192" i="18"/>
  <c r="AB192" i="18"/>
  <c r="AC192" i="18"/>
  <c r="AD192" i="18"/>
  <c r="X193" i="18"/>
  <c r="Y193" i="18"/>
  <c r="Z193" i="18"/>
  <c r="AA193" i="18"/>
  <c r="AB193" i="18"/>
  <c r="AC193" i="18"/>
  <c r="AD193" i="18"/>
  <c r="X194" i="18"/>
  <c r="Y194" i="18"/>
  <c r="Z194" i="18"/>
  <c r="AA194" i="18"/>
  <c r="AB194" i="18"/>
  <c r="AC194" i="18"/>
  <c r="AD194" i="18"/>
  <c r="X195" i="18"/>
  <c r="Y195" i="18"/>
  <c r="Z195" i="18"/>
  <c r="AA195" i="18"/>
  <c r="AB195" i="18"/>
  <c r="AC195" i="18"/>
  <c r="AD195" i="18"/>
  <c r="X196" i="18"/>
  <c r="Y196" i="18"/>
  <c r="Z196" i="18"/>
  <c r="AA196" i="18"/>
  <c r="AB196" i="18"/>
  <c r="AC196" i="18"/>
  <c r="AD196" i="18"/>
  <c r="X197" i="18"/>
  <c r="Y197" i="18"/>
  <c r="Z197" i="18"/>
  <c r="AA197" i="18"/>
  <c r="AB197" i="18"/>
  <c r="AC197" i="18"/>
  <c r="AD197" i="18"/>
  <c r="X198" i="18"/>
  <c r="Y198" i="18"/>
  <c r="Z198" i="18"/>
  <c r="AA198" i="18"/>
  <c r="AB198" i="18"/>
  <c r="AC198" i="18"/>
  <c r="AD198" i="18"/>
  <c r="X199" i="18"/>
  <c r="Y199" i="18"/>
  <c r="Z199" i="18"/>
  <c r="AA199" i="18"/>
  <c r="AB199" i="18"/>
  <c r="AC199" i="18"/>
  <c r="AD199" i="18"/>
  <c r="X200" i="18"/>
  <c r="Y200" i="18"/>
  <c r="Z200" i="18"/>
  <c r="AA200" i="18"/>
  <c r="AB200" i="18"/>
  <c r="AC200" i="18"/>
  <c r="AD200" i="18"/>
  <c r="X201" i="18"/>
  <c r="Y201" i="18"/>
  <c r="Z201" i="18"/>
  <c r="AA201" i="18"/>
  <c r="AB201" i="18"/>
  <c r="AC201" i="18"/>
  <c r="AD201" i="18"/>
  <c r="X202" i="18"/>
  <c r="Y202" i="18"/>
  <c r="Z202" i="18"/>
  <c r="AA202" i="18"/>
  <c r="AB202" i="18"/>
  <c r="AC202" i="18"/>
  <c r="AD202" i="18"/>
  <c r="X203" i="18"/>
  <c r="Y203" i="18"/>
  <c r="Z203" i="18"/>
  <c r="AA203" i="18"/>
  <c r="AB203" i="18"/>
  <c r="AC203" i="18"/>
  <c r="AD203" i="18"/>
  <c r="X204" i="18"/>
  <c r="Y204" i="18"/>
  <c r="Z204" i="18"/>
  <c r="AA204" i="18"/>
  <c r="AB204" i="18"/>
  <c r="AC204" i="18"/>
  <c r="AD204" i="18"/>
  <c r="X205" i="18"/>
  <c r="Y205" i="18"/>
  <c r="Z205" i="18"/>
  <c r="AA205" i="18"/>
  <c r="AB205" i="18"/>
  <c r="AC205" i="18"/>
  <c r="AD205" i="18"/>
  <c r="X206" i="18"/>
  <c r="Y206" i="18"/>
  <c r="Z206" i="18"/>
  <c r="AA206" i="18"/>
  <c r="AB206" i="18"/>
  <c r="AC206" i="18"/>
  <c r="AD206" i="18"/>
  <c r="X207" i="18"/>
  <c r="Y207" i="18"/>
  <c r="Z207" i="18"/>
  <c r="AA207" i="18"/>
  <c r="AB207" i="18"/>
  <c r="AC207" i="18"/>
  <c r="AD207" i="18"/>
  <c r="X208" i="18"/>
  <c r="Y208" i="18"/>
  <c r="Z208" i="18"/>
  <c r="AA208" i="18"/>
  <c r="AB208" i="18"/>
  <c r="AC208" i="18"/>
  <c r="AD208" i="18"/>
  <c r="X209" i="18"/>
  <c r="Y209" i="18"/>
  <c r="Z209" i="18"/>
  <c r="AA209" i="18"/>
  <c r="AB209" i="18"/>
  <c r="AC209" i="18"/>
  <c r="AD209" i="18"/>
  <c r="X210" i="18"/>
  <c r="Y210" i="18"/>
  <c r="Z210" i="18"/>
  <c r="AA210" i="18"/>
  <c r="AB210" i="18"/>
  <c r="AC210" i="18"/>
  <c r="AD210" i="18"/>
  <c r="X211" i="18"/>
  <c r="Y211" i="18"/>
  <c r="Z211" i="18"/>
  <c r="AA211" i="18"/>
  <c r="AB211" i="18"/>
  <c r="AC211" i="18"/>
  <c r="AD211" i="18"/>
  <c r="X212" i="18"/>
  <c r="Y212" i="18"/>
  <c r="Z212" i="18"/>
  <c r="AA212" i="18"/>
  <c r="AB212" i="18"/>
  <c r="AC212" i="18"/>
  <c r="AD212" i="18"/>
  <c r="X213" i="18"/>
  <c r="Y213" i="18"/>
  <c r="Z213" i="18"/>
  <c r="AA213" i="18"/>
  <c r="AB213" i="18"/>
  <c r="AC213" i="18"/>
  <c r="AD213" i="18"/>
  <c r="X214" i="18"/>
  <c r="Y214" i="18"/>
  <c r="Z214" i="18"/>
  <c r="AA214" i="18"/>
  <c r="AB214" i="18"/>
  <c r="AC214" i="18"/>
  <c r="AD214" i="18"/>
  <c r="X215" i="18"/>
  <c r="Y215" i="18"/>
  <c r="Z215" i="18"/>
  <c r="AA215" i="18"/>
  <c r="AB215" i="18"/>
  <c r="AC215" i="18"/>
  <c r="AD215" i="18"/>
  <c r="X216" i="18"/>
  <c r="Y216" i="18"/>
  <c r="Z216" i="18"/>
  <c r="AA216" i="18"/>
  <c r="AB216" i="18"/>
  <c r="AC216" i="18"/>
  <c r="AD216" i="18"/>
  <c r="X217" i="18"/>
  <c r="Y217" i="18"/>
  <c r="Z217" i="18"/>
  <c r="AA217" i="18"/>
  <c r="AB217" i="18"/>
  <c r="AC217" i="18"/>
  <c r="AD217" i="18"/>
  <c r="X218" i="18"/>
  <c r="Y218" i="18"/>
  <c r="Z218" i="18"/>
  <c r="AA218" i="18"/>
  <c r="AB218" i="18"/>
  <c r="AC218" i="18"/>
  <c r="AD218" i="18"/>
  <c r="X219" i="18"/>
  <c r="Y219" i="18"/>
  <c r="Z219" i="18"/>
  <c r="AA219" i="18"/>
  <c r="AB219" i="18"/>
  <c r="AC219" i="18"/>
  <c r="AD219" i="18"/>
  <c r="X220" i="18"/>
  <c r="Y220" i="18"/>
  <c r="Z220" i="18"/>
  <c r="AA220" i="18"/>
  <c r="AB220" i="18"/>
  <c r="AC220" i="18"/>
  <c r="AD220" i="18"/>
  <c r="X221" i="18"/>
  <c r="Y221" i="18"/>
  <c r="Z221" i="18"/>
  <c r="AA221" i="18"/>
  <c r="AB221" i="18"/>
  <c r="AC221" i="18"/>
  <c r="AD221" i="18"/>
  <c r="X222" i="18"/>
  <c r="Y222" i="18"/>
  <c r="Z222" i="18"/>
  <c r="AA222" i="18"/>
  <c r="AB222" i="18"/>
  <c r="AC222" i="18"/>
  <c r="AD222" i="18"/>
  <c r="X223" i="18"/>
  <c r="Y223" i="18"/>
  <c r="Z223" i="18"/>
  <c r="AA223" i="18"/>
  <c r="AB223" i="18"/>
  <c r="AC223" i="18"/>
  <c r="AD223" i="18"/>
  <c r="X224" i="18"/>
  <c r="Y224" i="18"/>
  <c r="Z224" i="18"/>
  <c r="AA224" i="18"/>
  <c r="AB224" i="18"/>
  <c r="AC224" i="18"/>
  <c r="AD224" i="18"/>
  <c r="X225" i="18"/>
  <c r="Y225" i="18"/>
  <c r="Z225" i="18"/>
  <c r="AA225" i="18"/>
  <c r="AB225" i="18"/>
  <c r="AC225" i="18"/>
  <c r="AD225" i="18"/>
  <c r="X226" i="18"/>
  <c r="Y226" i="18"/>
  <c r="Z226" i="18"/>
  <c r="AA226" i="18"/>
  <c r="AB226" i="18"/>
  <c r="AC226" i="18"/>
  <c r="AD226" i="18"/>
  <c r="X227" i="18"/>
  <c r="Y227" i="18"/>
  <c r="Z227" i="18"/>
  <c r="AA227" i="18"/>
  <c r="AB227" i="18"/>
  <c r="AC227" i="18"/>
  <c r="AD227" i="18"/>
  <c r="X228" i="18"/>
  <c r="Y228" i="18"/>
  <c r="Z228" i="18"/>
  <c r="AA228" i="18"/>
  <c r="AB228" i="18"/>
  <c r="AC228" i="18"/>
  <c r="AD228" i="18"/>
  <c r="X229" i="18"/>
  <c r="Y229" i="18"/>
  <c r="Z229" i="18"/>
  <c r="AA229" i="18"/>
  <c r="AB229" i="18"/>
  <c r="AC229" i="18"/>
  <c r="AD229" i="18"/>
  <c r="X230" i="18"/>
  <c r="Y230" i="18"/>
  <c r="Z230" i="18"/>
  <c r="AA230" i="18"/>
  <c r="AB230" i="18"/>
  <c r="AC230" i="18"/>
  <c r="AD230" i="18"/>
  <c r="X231" i="18"/>
  <c r="Y231" i="18"/>
  <c r="Z231" i="18"/>
  <c r="AA231" i="18"/>
  <c r="AB231" i="18"/>
  <c r="AC231" i="18"/>
  <c r="AD231" i="18"/>
  <c r="X232" i="18"/>
  <c r="Y232" i="18"/>
  <c r="Z232" i="18"/>
  <c r="AA232" i="18"/>
  <c r="AB232" i="18"/>
  <c r="AC232" i="18"/>
  <c r="AD232" i="18"/>
  <c r="X233" i="18"/>
  <c r="Y233" i="18"/>
  <c r="Z233" i="18"/>
  <c r="AA233" i="18"/>
  <c r="AB233" i="18"/>
  <c r="AC233" i="18"/>
  <c r="AD233" i="18"/>
  <c r="X234" i="18"/>
  <c r="Y234" i="18"/>
  <c r="Z234" i="18"/>
  <c r="AA234" i="18"/>
  <c r="AB234" i="18"/>
  <c r="AC234" i="18"/>
  <c r="AD234" i="18"/>
  <c r="X235" i="18"/>
  <c r="Y235" i="18"/>
  <c r="Z235" i="18"/>
  <c r="AA235" i="18"/>
  <c r="AB235" i="18"/>
  <c r="AC235" i="18"/>
  <c r="AD235" i="18"/>
  <c r="X236" i="18"/>
  <c r="Y236" i="18"/>
  <c r="Z236" i="18"/>
  <c r="AA236" i="18"/>
  <c r="AB236" i="18"/>
  <c r="AC236" i="18"/>
  <c r="AD236" i="18"/>
  <c r="X237" i="18"/>
  <c r="Y237" i="18"/>
  <c r="Z237" i="18"/>
  <c r="AA237" i="18"/>
  <c r="AB237" i="18"/>
  <c r="AC237" i="18"/>
  <c r="AD237" i="18"/>
  <c r="X238" i="18"/>
  <c r="Y238" i="18"/>
  <c r="Z238" i="18"/>
  <c r="AA238" i="18"/>
  <c r="AB238" i="18"/>
  <c r="AC238" i="18"/>
  <c r="AD238" i="18"/>
  <c r="X239" i="18"/>
  <c r="Y239" i="18"/>
  <c r="Z239" i="18"/>
  <c r="AA239" i="18"/>
  <c r="AB239" i="18"/>
  <c r="AC239" i="18"/>
  <c r="AD239" i="18"/>
  <c r="X240" i="18"/>
  <c r="Y240" i="18"/>
  <c r="Z240" i="18"/>
  <c r="AA240" i="18"/>
  <c r="AB240" i="18"/>
  <c r="AC240" i="18"/>
  <c r="AD240" i="18"/>
  <c r="X241" i="18"/>
  <c r="Y241" i="18"/>
  <c r="Z241" i="18"/>
  <c r="AA241" i="18"/>
  <c r="AB241" i="18"/>
  <c r="AC241" i="18"/>
  <c r="AD241" i="18"/>
  <c r="X242" i="18"/>
  <c r="Y242" i="18"/>
  <c r="Z242" i="18"/>
  <c r="AA242" i="18"/>
  <c r="AB242" i="18"/>
  <c r="AC242" i="18"/>
  <c r="AD242" i="18"/>
  <c r="X243" i="18"/>
  <c r="Y243" i="18"/>
  <c r="Z243" i="18"/>
  <c r="AA243" i="18"/>
  <c r="AB243" i="18"/>
  <c r="AC243" i="18"/>
  <c r="AD243" i="18"/>
  <c r="X244" i="18"/>
  <c r="Y244" i="18"/>
  <c r="Z244" i="18"/>
  <c r="AA244" i="18"/>
  <c r="AB244" i="18"/>
  <c r="AC244" i="18"/>
  <c r="AD244" i="18"/>
  <c r="X245" i="18"/>
  <c r="Y245" i="18"/>
  <c r="Z245" i="18"/>
  <c r="AA245" i="18"/>
  <c r="AB245" i="18"/>
  <c r="AC245" i="18"/>
  <c r="AD245" i="18"/>
  <c r="X246" i="18"/>
  <c r="Y246" i="18"/>
  <c r="Z246" i="18"/>
  <c r="AA246" i="18"/>
  <c r="AB246" i="18"/>
  <c r="AC246" i="18"/>
  <c r="AD246" i="18"/>
  <c r="X247" i="18"/>
  <c r="Y247" i="18"/>
  <c r="Z247" i="18"/>
  <c r="AA247" i="18"/>
  <c r="AB247" i="18"/>
  <c r="AC247" i="18"/>
  <c r="AD247" i="18"/>
  <c r="X248" i="18"/>
  <c r="Y248" i="18"/>
  <c r="Z248" i="18"/>
  <c r="AA248" i="18"/>
  <c r="AB248" i="18"/>
  <c r="AC248" i="18"/>
  <c r="AD248" i="18"/>
  <c r="X249" i="18"/>
  <c r="Y249" i="18"/>
  <c r="Z249" i="18"/>
  <c r="AA249" i="18"/>
  <c r="AB249" i="18"/>
  <c r="AC249" i="18"/>
  <c r="AD249" i="18"/>
  <c r="X250" i="18"/>
  <c r="Y250" i="18"/>
  <c r="Z250" i="18"/>
  <c r="AA250" i="18"/>
  <c r="AB250" i="18"/>
  <c r="AC250" i="18"/>
  <c r="AD250" i="18"/>
  <c r="X251" i="18"/>
  <c r="Y251" i="18"/>
  <c r="Z251" i="18"/>
  <c r="AA251" i="18"/>
  <c r="AB251" i="18"/>
  <c r="AC251" i="18"/>
  <c r="AD251" i="18"/>
  <c r="X252" i="18"/>
  <c r="Y252" i="18"/>
  <c r="Z252" i="18"/>
  <c r="AA252" i="18"/>
  <c r="AB252" i="18"/>
  <c r="AC252" i="18"/>
  <c r="AD252" i="18"/>
  <c r="X253" i="18"/>
  <c r="Y253" i="18"/>
  <c r="Z253" i="18"/>
  <c r="AA253" i="18"/>
  <c r="AB253" i="18"/>
  <c r="AC253" i="18"/>
  <c r="AD253" i="18"/>
  <c r="X254" i="18"/>
  <c r="Y254" i="18"/>
  <c r="Z254" i="18"/>
  <c r="AA254" i="18"/>
  <c r="AB254" i="18"/>
  <c r="AC254" i="18"/>
  <c r="AD254" i="18"/>
  <c r="X255" i="18"/>
  <c r="Y255" i="18"/>
  <c r="Z255" i="18"/>
  <c r="AA255" i="18"/>
  <c r="AB255" i="18"/>
  <c r="AC255" i="18"/>
  <c r="AD255" i="18"/>
  <c r="X256" i="18"/>
  <c r="Y256" i="18"/>
  <c r="Z256" i="18"/>
  <c r="AA256" i="18"/>
  <c r="AB256" i="18"/>
  <c r="AC256" i="18"/>
  <c r="AD256" i="18"/>
  <c r="X257" i="18"/>
  <c r="Y257" i="18"/>
  <c r="Z257" i="18"/>
  <c r="AA257" i="18"/>
  <c r="AB257" i="18"/>
  <c r="AC257" i="18"/>
  <c r="AD257" i="18"/>
  <c r="X258" i="18"/>
  <c r="Y258" i="18"/>
  <c r="Z258" i="18"/>
  <c r="AA258" i="18"/>
  <c r="AB258" i="18"/>
  <c r="AC258" i="18"/>
  <c r="AD258" i="18"/>
  <c r="X259" i="18"/>
  <c r="Y259" i="18"/>
  <c r="Z259" i="18"/>
  <c r="AA259" i="18"/>
  <c r="AB259" i="18"/>
  <c r="AC259" i="18"/>
  <c r="AD259" i="18"/>
  <c r="X260" i="18"/>
  <c r="Y260" i="18"/>
  <c r="Z260" i="18"/>
  <c r="AA260" i="18"/>
  <c r="AB260" i="18"/>
  <c r="AC260" i="18"/>
  <c r="AD260" i="18"/>
  <c r="X261" i="18"/>
  <c r="Y261" i="18"/>
  <c r="Z261" i="18"/>
  <c r="AA261" i="18"/>
  <c r="AB261" i="18"/>
  <c r="AC261" i="18"/>
  <c r="AD261" i="18"/>
  <c r="X262" i="18"/>
  <c r="Y262" i="18"/>
  <c r="Z262" i="18"/>
  <c r="AA262" i="18"/>
  <c r="AB262" i="18"/>
  <c r="AC262" i="18"/>
  <c r="AD262" i="18"/>
  <c r="X263" i="18"/>
  <c r="Y263" i="18"/>
  <c r="Z263" i="18"/>
  <c r="AA263" i="18"/>
  <c r="AB263" i="18"/>
  <c r="AC263" i="18"/>
  <c r="AD263" i="18"/>
  <c r="X264" i="18"/>
  <c r="Y264" i="18"/>
  <c r="Z264" i="18"/>
  <c r="AA264" i="18"/>
  <c r="AB264" i="18"/>
  <c r="AC264" i="18"/>
  <c r="AD264" i="18"/>
  <c r="X265" i="18"/>
  <c r="Y265" i="18"/>
  <c r="Z265" i="18"/>
  <c r="AA265" i="18"/>
  <c r="AB265" i="18"/>
  <c r="AC265" i="18"/>
  <c r="AD265" i="18"/>
  <c r="X266" i="18"/>
  <c r="Y266" i="18"/>
  <c r="Z266" i="18"/>
  <c r="AA266" i="18"/>
  <c r="AB266" i="18"/>
  <c r="AC266" i="18"/>
  <c r="AD266" i="18"/>
  <c r="X267" i="18"/>
  <c r="Y267" i="18"/>
  <c r="Z267" i="18"/>
  <c r="AA267" i="18"/>
  <c r="AB267" i="18"/>
  <c r="AC267" i="18"/>
  <c r="AD267" i="18"/>
  <c r="X268" i="18"/>
  <c r="Y268" i="18"/>
  <c r="Z268" i="18"/>
  <c r="AA268" i="18"/>
  <c r="AB268" i="18"/>
  <c r="AC268" i="18"/>
  <c r="AD268" i="18"/>
  <c r="X269" i="18"/>
  <c r="Y269" i="18"/>
  <c r="Z269" i="18"/>
  <c r="AA269" i="18"/>
  <c r="AB269" i="18"/>
  <c r="AC269" i="18"/>
  <c r="AD269" i="18"/>
  <c r="X270" i="18"/>
  <c r="Y270" i="18"/>
  <c r="Z270" i="18"/>
  <c r="AA270" i="18"/>
  <c r="AB270" i="18"/>
  <c r="AC270" i="18"/>
  <c r="AD270" i="18"/>
  <c r="X271" i="18"/>
  <c r="Y271" i="18"/>
  <c r="Z271" i="18"/>
  <c r="AA271" i="18"/>
  <c r="AB271" i="18"/>
  <c r="AC271" i="18"/>
  <c r="AD271" i="18"/>
  <c r="X272" i="18"/>
  <c r="Y272" i="18"/>
  <c r="Z272" i="18"/>
  <c r="AA272" i="18"/>
  <c r="AB272" i="18"/>
  <c r="AC272" i="18"/>
  <c r="AD272" i="18"/>
  <c r="X273" i="18"/>
  <c r="Y273" i="18"/>
  <c r="Z273" i="18"/>
  <c r="AA273" i="18"/>
  <c r="AB273" i="18"/>
  <c r="AC273" i="18"/>
  <c r="AD273" i="18"/>
  <c r="X274" i="18"/>
  <c r="Y274" i="18"/>
  <c r="Z274" i="18"/>
  <c r="AA274" i="18"/>
  <c r="AB274" i="18"/>
  <c r="AC274" i="18"/>
  <c r="AD274" i="18"/>
  <c r="X275" i="18"/>
  <c r="Y275" i="18"/>
  <c r="Z275" i="18"/>
  <c r="AA275" i="18"/>
  <c r="AB275" i="18"/>
  <c r="AC275" i="18"/>
  <c r="AD275" i="18"/>
  <c r="X276" i="18"/>
  <c r="Y276" i="18"/>
  <c r="Z276" i="18"/>
  <c r="AA276" i="18"/>
  <c r="AB276" i="18"/>
  <c r="AC276" i="18"/>
  <c r="AD276" i="18"/>
  <c r="X277" i="18"/>
  <c r="Y277" i="18"/>
  <c r="Z277" i="18"/>
  <c r="AA277" i="18"/>
  <c r="AB277" i="18"/>
  <c r="AC277" i="18"/>
  <c r="AD277" i="18"/>
  <c r="X278" i="18"/>
  <c r="Y278" i="18"/>
  <c r="Z278" i="18"/>
  <c r="AA278" i="18"/>
  <c r="AB278" i="18"/>
  <c r="AC278" i="18"/>
  <c r="AD278" i="18"/>
  <c r="X279" i="18"/>
  <c r="Y279" i="18"/>
  <c r="Z279" i="18"/>
  <c r="AA279" i="18"/>
  <c r="AB279" i="18"/>
  <c r="AC279" i="18"/>
  <c r="AD279" i="18"/>
  <c r="X280" i="18"/>
  <c r="Y280" i="18"/>
  <c r="Z280" i="18"/>
  <c r="AA280" i="18"/>
  <c r="AB280" i="18"/>
  <c r="AC280" i="18"/>
  <c r="AD280" i="18"/>
  <c r="X281" i="18"/>
  <c r="Y281" i="18"/>
  <c r="Z281" i="18"/>
  <c r="AA281" i="18"/>
  <c r="AB281" i="18"/>
  <c r="AC281" i="18"/>
  <c r="AD281" i="18"/>
  <c r="X282" i="18"/>
  <c r="Y282" i="18"/>
  <c r="Z282" i="18"/>
  <c r="AA282" i="18"/>
  <c r="AB282" i="18"/>
  <c r="AC282" i="18"/>
  <c r="AD282" i="18"/>
  <c r="X283" i="18"/>
  <c r="Y283" i="18"/>
  <c r="Z283" i="18"/>
  <c r="AA283" i="18"/>
  <c r="AB283" i="18"/>
  <c r="AC283" i="18"/>
  <c r="AD283" i="18"/>
  <c r="X284" i="18"/>
  <c r="Y284" i="18"/>
  <c r="Z284" i="18"/>
  <c r="AA284" i="18"/>
  <c r="AB284" i="18"/>
  <c r="AC284" i="18"/>
  <c r="AD284" i="18"/>
  <c r="X285" i="18"/>
  <c r="Y285" i="18"/>
  <c r="Z285" i="18"/>
  <c r="AA285" i="18"/>
  <c r="AB285" i="18"/>
  <c r="AC285" i="18"/>
  <c r="AD285" i="18"/>
  <c r="X286" i="18"/>
  <c r="Y286" i="18"/>
  <c r="Z286" i="18"/>
  <c r="AA286" i="18"/>
  <c r="AB286" i="18"/>
  <c r="AC286" i="18"/>
  <c r="AD286" i="18"/>
  <c r="X287" i="18"/>
  <c r="Y287" i="18"/>
  <c r="Z287" i="18"/>
  <c r="AA287" i="18"/>
  <c r="AB287" i="18"/>
  <c r="AC287" i="18"/>
  <c r="AD287" i="18"/>
  <c r="X288" i="18"/>
  <c r="Y288" i="18"/>
  <c r="Z288" i="18"/>
  <c r="AA288" i="18"/>
  <c r="AB288" i="18"/>
  <c r="AC288" i="18"/>
  <c r="AD288" i="18"/>
  <c r="X289" i="18"/>
  <c r="Y289" i="18"/>
  <c r="Z289" i="18"/>
  <c r="AA289" i="18"/>
  <c r="AB289" i="18"/>
  <c r="AC289" i="18"/>
  <c r="AD289" i="18"/>
  <c r="X290" i="18"/>
  <c r="Y290" i="18"/>
  <c r="Z290" i="18"/>
  <c r="AA290" i="18"/>
  <c r="AB290" i="18"/>
  <c r="AC290" i="18"/>
  <c r="AD290" i="18"/>
  <c r="X291" i="18"/>
  <c r="Y291" i="18"/>
  <c r="Z291" i="18"/>
  <c r="AA291" i="18"/>
  <c r="AB291" i="18"/>
  <c r="AC291" i="18"/>
  <c r="AD291" i="18"/>
  <c r="X292" i="18"/>
  <c r="Y292" i="18"/>
  <c r="Z292" i="18"/>
  <c r="AA292" i="18"/>
  <c r="AB292" i="18"/>
  <c r="AC292" i="18"/>
  <c r="AD292" i="18"/>
  <c r="X293" i="18"/>
  <c r="Y293" i="18"/>
  <c r="Z293" i="18"/>
  <c r="AA293" i="18"/>
  <c r="AB293" i="18"/>
  <c r="AC293" i="18"/>
  <c r="AD293" i="18"/>
  <c r="X294" i="18"/>
  <c r="Y294" i="18"/>
  <c r="Z294" i="18"/>
  <c r="AA294" i="18"/>
  <c r="AB294" i="18"/>
  <c r="AC294" i="18"/>
  <c r="AD294" i="18"/>
  <c r="X295" i="18"/>
  <c r="Y295" i="18"/>
  <c r="Z295" i="18"/>
  <c r="AA295" i="18"/>
  <c r="AB295" i="18"/>
  <c r="AC295" i="18"/>
  <c r="AD295" i="18"/>
  <c r="X296" i="18"/>
  <c r="Y296" i="18"/>
  <c r="Z296" i="18"/>
  <c r="AA296" i="18"/>
  <c r="AB296" i="18"/>
  <c r="AC296" i="18"/>
  <c r="AD296" i="18"/>
  <c r="X297" i="18"/>
  <c r="Y297" i="18"/>
  <c r="Z297" i="18"/>
  <c r="AA297" i="18"/>
  <c r="AB297" i="18"/>
  <c r="AC297" i="18"/>
  <c r="AD297" i="18"/>
  <c r="X298" i="18"/>
  <c r="Y298" i="18"/>
  <c r="Z298" i="18"/>
  <c r="AA298" i="18"/>
  <c r="AB298" i="18"/>
  <c r="AC298" i="18"/>
  <c r="AD298" i="18"/>
  <c r="X299" i="18"/>
  <c r="Y299" i="18"/>
  <c r="Z299" i="18"/>
  <c r="AA299" i="18"/>
  <c r="AB299" i="18"/>
  <c r="AC299" i="18"/>
  <c r="AD299" i="18"/>
  <c r="X300" i="18"/>
  <c r="Y300" i="18"/>
  <c r="Z300" i="18"/>
  <c r="AA300" i="18"/>
  <c r="AB300" i="18"/>
  <c r="AC300" i="18"/>
  <c r="AD300" i="18"/>
  <c r="X301" i="18"/>
  <c r="Y301" i="18"/>
  <c r="Z301" i="18"/>
  <c r="AA301" i="18"/>
  <c r="AB301" i="18"/>
  <c r="AC301" i="18"/>
  <c r="AD301" i="18"/>
  <c r="X302" i="18"/>
  <c r="Y302" i="18"/>
  <c r="Z302" i="18"/>
  <c r="AA302" i="18"/>
  <c r="AB302" i="18"/>
  <c r="AC302" i="18"/>
  <c r="AD302" i="18"/>
  <c r="X303" i="18"/>
  <c r="Y303" i="18"/>
  <c r="Z303" i="18"/>
  <c r="AA303" i="18"/>
  <c r="AB303" i="18"/>
  <c r="AC303" i="18"/>
  <c r="AD303" i="18"/>
  <c r="X304" i="18"/>
  <c r="Y304" i="18"/>
  <c r="Z304" i="18"/>
  <c r="AA304" i="18"/>
  <c r="AB304" i="18"/>
  <c r="AC304" i="18"/>
  <c r="AD304" i="18"/>
  <c r="X305" i="18"/>
  <c r="Y305" i="18"/>
  <c r="Z305" i="18"/>
  <c r="AA305" i="18"/>
  <c r="AB305" i="18"/>
  <c r="AC305" i="18"/>
  <c r="AD305" i="18"/>
  <c r="X306" i="18"/>
  <c r="Y306" i="18"/>
  <c r="Z306" i="18"/>
  <c r="AA306" i="18"/>
  <c r="AB306" i="18"/>
  <c r="AC306" i="18"/>
  <c r="AD306" i="18"/>
  <c r="X307" i="18"/>
  <c r="Y307" i="18"/>
  <c r="Z307" i="18"/>
  <c r="AA307" i="18"/>
  <c r="AB307" i="18"/>
  <c r="AC307" i="18"/>
  <c r="AD307" i="18"/>
  <c r="X308" i="18"/>
  <c r="Y308" i="18"/>
  <c r="Z308" i="18"/>
  <c r="AA308" i="18"/>
  <c r="AB308" i="18"/>
  <c r="AC308" i="18"/>
  <c r="AD308" i="18"/>
  <c r="X309" i="18"/>
  <c r="Y309" i="18"/>
  <c r="Z309" i="18"/>
  <c r="AA309" i="18"/>
  <c r="AB309" i="18"/>
  <c r="AC309" i="18"/>
  <c r="AD309" i="18"/>
  <c r="X310" i="18"/>
  <c r="Y310" i="18"/>
  <c r="Z310" i="18"/>
  <c r="AA310" i="18"/>
  <c r="AB310" i="18"/>
  <c r="AC310" i="18"/>
  <c r="AD310" i="18"/>
  <c r="X311" i="18"/>
  <c r="Y311" i="18"/>
  <c r="Z311" i="18"/>
  <c r="AA311" i="18"/>
  <c r="AB311" i="18"/>
  <c r="AC311" i="18"/>
  <c r="AD311" i="18"/>
  <c r="X312" i="18"/>
  <c r="Y312" i="18"/>
  <c r="Z312" i="18"/>
  <c r="AA312" i="18"/>
  <c r="AB312" i="18"/>
  <c r="AC312" i="18"/>
  <c r="AD312" i="18"/>
  <c r="X313" i="18"/>
  <c r="Y313" i="18"/>
  <c r="Z313" i="18"/>
  <c r="AA313" i="18"/>
  <c r="AB313" i="18"/>
  <c r="AC313" i="18"/>
  <c r="AD313" i="18"/>
  <c r="X314" i="18"/>
  <c r="Y314" i="18"/>
  <c r="Z314" i="18"/>
  <c r="AA314" i="18"/>
  <c r="AB314" i="18"/>
  <c r="AC314" i="18"/>
  <c r="AD314" i="18"/>
  <c r="X315" i="18"/>
  <c r="Y315" i="18"/>
  <c r="Z315" i="18"/>
  <c r="AA315" i="18"/>
  <c r="AB315" i="18"/>
  <c r="AC315" i="18"/>
  <c r="AD315" i="18"/>
  <c r="X316" i="18"/>
  <c r="Y316" i="18"/>
  <c r="Z316" i="18"/>
  <c r="AA316" i="18"/>
  <c r="AB316" i="18"/>
  <c r="AC316" i="18"/>
  <c r="AD316" i="18"/>
  <c r="X317" i="18"/>
  <c r="Y317" i="18"/>
  <c r="Z317" i="18"/>
  <c r="AA317" i="18"/>
  <c r="AB317" i="18"/>
  <c r="AC317" i="18"/>
  <c r="AD317" i="18"/>
  <c r="X318" i="18"/>
  <c r="Y318" i="18"/>
  <c r="Z318" i="18"/>
  <c r="AA318" i="18"/>
  <c r="AB318" i="18"/>
  <c r="AC318" i="18"/>
  <c r="AD318" i="18"/>
  <c r="X319" i="18"/>
  <c r="Y319" i="18"/>
  <c r="Z319" i="18"/>
  <c r="AA319" i="18"/>
  <c r="AB319" i="18"/>
  <c r="AC319" i="18"/>
  <c r="AD319" i="18"/>
  <c r="X320" i="18"/>
  <c r="Y320" i="18"/>
  <c r="Z320" i="18"/>
  <c r="AA320" i="18"/>
  <c r="AB320" i="18"/>
  <c r="AC320" i="18"/>
  <c r="AD320" i="18"/>
  <c r="X321" i="18"/>
  <c r="Y321" i="18"/>
  <c r="Z321" i="18"/>
  <c r="AA321" i="18"/>
  <c r="AB321" i="18"/>
  <c r="AC321" i="18"/>
  <c r="AD321" i="18"/>
  <c r="X322" i="18"/>
  <c r="Y322" i="18"/>
  <c r="Z322" i="18"/>
  <c r="AA322" i="18"/>
  <c r="AB322" i="18"/>
  <c r="AC322" i="18"/>
  <c r="AD322" i="18"/>
  <c r="X323" i="18"/>
  <c r="Y323" i="18"/>
  <c r="Z323" i="18"/>
  <c r="AA323" i="18"/>
  <c r="AB323" i="18"/>
  <c r="AC323" i="18"/>
  <c r="AD323" i="18"/>
  <c r="X324" i="18"/>
  <c r="Y324" i="18"/>
  <c r="Z324" i="18"/>
  <c r="AA324" i="18"/>
  <c r="AB324" i="18"/>
  <c r="AC324" i="18"/>
  <c r="AD324" i="18"/>
  <c r="X325" i="18"/>
  <c r="Y325" i="18"/>
  <c r="Z325" i="18"/>
  <c r="AA325" i="18"/>
  <c r="AB325" i="18"/>
  <c r="AC325" i="18"/>
  <c r="AD325" i="18"/>
  <c r="X326" i="18"/>
  <c r="Y326" i="18"/>
  <c r="Z326" i="18"/>
  <c r="AA326" i="18"/>
  <c r="AB326" i="18"/>
  <c r="AC326" i="18"/>
  <c r="AD326" i="18"/>
  <c r="X327" i="18"/>
  <c r="Y327" i="18"/>
  <c r="Z327" i="18"/>
  <c r="AA327" i="18"/>
  <c r="AB327" i="18"/>
  <c r="AC327" i="18"/>
  <c r="AD327" i="18"/>
  <c r="X328" i="18"/>
  <c r="Y328" i="18"/>
  <c r="Z328" i="18"/>
  <c r="AA328" i="18"/>
  <c r="AB328" i="18"/>
  <c r="AC328" i="18"/>
  <c r="AD328" i="18"/>
  <c r="X329" i="18"/>
  <c r="Y329" i="18"/>
  <c r="Z329" i="18"/>
  <c r="AA329" i="18"/>
  <c r="AB329" i="18"/>
  <c r="AC329" i="18"/>
  <c r="AD329" i="18"/>
  <c r="X330" i="18"/>
  <c r="Y330" i="18"/>
  <c r="Z330" i="18"/>
  <c r="AA330" i="18"/>
  <c r="AB330" i="18"/>
  <c r="AC330" i="18"/>
  <c r="AD330" i="18"/>
  <c r="X331" i="18"/>
  <c r="Y331" i="18"/>
  <c r="Z331" i="18"/>
  <c r="AA331" i="18"/>
  <c r="AB331" i="18"/>
  <c r="AC331" i="18"/>
  <c r="AD331" i="18"/>
  <c r="X332" i="18"/>
  <c r="Y332" i="18"/>
  <c r="Z332" i="18"/>
  <c r="AA332" i="18"/>
  <c r="AB332" i="18"/>
  <c r="AC332" i="18"/>
  <c r="AD332" i="18"/>
  <c r="X333" i="18"/>
  <c r="Y333" i="18"/>
  <c r="Z333" i="18"/>
  <c r="AA333" i="18"/>
  <c r="AB333" i="18"/>
  <c r="AC333" i="18"/>
  <c r="AD333" i="18"/>
  <c r="X334" i="18"/>
  <c r="Y334" i="18"/>
  <c r="Z334" i="18"/>
  <c r="AA334" i="18"/>
  <c r="AB334" i="18"/>
  <c r="AC334" i="18"/>
  <c r="AD334" i="18"/>
  <c r="X335" i="18"/>
  <c r="Y335" i="18"/>
  <c r="Z335" i="18"/>
  <c r="AA335" i="18"/>
  <c r="AB335" i="18"/>
  <c r="AC335" i="18"/>
  <c r="AD335" i="18"/>
  <c r="X336" i="18"/>
  <c r="Y336" i="18"/>
  <c r="Z336" i="18"/>
  <c r="AA336" i="18"/>
  <c r="AB336" i="18"/>
  <c r="AC336" i="18"/>
  <c r="AD336" i="18"/>
  <c r="X337" i="18"/>
  <c r="Y337" i="18"/>
  <c r="Z337" i="18"/>
  <c r="AA337" i="18"/>
  <c r="AB337" i="18"/>
  <c r="AC337" i="18"/>
  <c r="AD337" i="18"/>
  <c r="X338" i="18"/>
  <c r="Y338" i="18"/>
  <c r="Z338" i="18"/>
  <c r="AA338" i="18"/>
  <c r="AB338" i="18"/>
  <c r="AC338" i="18"/>
  <c r="AD338" i="18"/>
  <c r="X339" i="18"/>
  <c r="Y339" i="18"/>
  <c r="Z339" i="18"/>
  <c r="AA339" i="18"/>
  <c r="AB339" i="18"/>
  <c r="AC339" i="18"/>
  <c r="AD339" i="18"/>
  <c r="X340" i="18"/>
  <c r="Y340" i="18"/>
  <c r="Z340" i="18"/>
  <c r="AA340" i="18"/>
  <c r="AB340" i="18"/>
  <c r="AC340" i="18"/>
  <c r="AD340" i="18"/>
  <c r="X341" i="18"/>
  <c r="Y341" i="18"/>
  <c r="Z341" i="18"/>
  <c r="AA341" i="18"/>
  <c r="AB341" i="18"/>
  <c r="AC341" i="18"/>
  <c r="AD341" i="18"/>
  <c r="X342" i="18"/>
  <c r="Y342" i="18"/>
  <c r="Z342" i="18"/>
  <c r="AA342" i="18"/>
  <c r="AB342" i="18"/>
  <c r="AC342" i="18"/>
  <c r="AD342" i="18"/>
  <c r="X343" i="18"/>
  <c r="Y343" i="18"/>
  <c r="Z343" i="18"/>
  <c r="AA343" i="18"/>
  <c r="AB343" i="18"/>
  <c r="AC343" i="18"/>
  <c r="AD343" i="18"/>
  <c r="X344" i="18"/>
  <c r="Y344" i="18"/>
  <c r="Z344" i="18"/>
  <c r="AA344" i="18"/>
  <c r="AB344" i="18"/>
  <c r="AC344" i="18"/>
  <c r="AD344" i="18"/>
  <c r="X345" i="18"/>
  <c r="Y345" i="18"/>
  <c r="Z345" i="18"/>
  <c r="AA345" i="18"/>
  <c r="AB345" i="18"/>
  <c r="AC345" i="18"/>
  <c r="AD345" i="18"/>
  <c r="X346" i="18"/>
  <c r="Y346" i="18"/>
  <c r="Z346" i="18"/>
  <c r="AA346" i="18"/>
  <c r="AB346" i="18"/>
  <c r="AC346" i="18"/>
  <c r="AD346" i="18"/>
  <c r="X347" i="18"/>
  <c r="Y347" i="18"/>
  <c r="Z347" i="18"/>
  <c r="AA347" i="18"/>
  <c r="AB347" i="18"/>
  <c r="AC347" i="18"/>
  <c r="AD347" i="18"/>
  <c r="X348" i="18"/>
  <c r="Y348" i="18"/>
  <c r="Z348" i="18"/>
  <c r="AA348" i="18"/>
  <c r="AB348" i="18"/>
  <c r="AC348" i="18"/>
  <c r="AD348" i="18"/>
  <c r="X349" i="18"/>
  <c r="Y349" i="18"/>
  <c r="Z349" i="18"/>
  <c r="AA349" i="18"/>
  <c r="AB349" i="18"/>
  <c r="AC349" i="18"/>
  <c r="AD349" i="18"/>
  <c r="X350" i="18"/>
  <c r="Y350" i="18"/>
  <c r="Z350" i="18"/>
  <c r="AA350" i="18"/>
  <c r="AB350" i="18"/>
  <c r="AC350" i="18"/>
  <c r="AD350" i="18"/>
  <c r="X351" i="18"/>
  <c r="Y351" i="18"/>
  <c r="Z351" i="18"/>
  <c r="AA351" i="18"/>
  <c r="AB351" i="18"/>
  <c r="AC351" i="18"/>
  <c r="AD351" i="18"/>
  <c r="X352" i="18"/>
  <c r="Y352" i="18"/>
  <c r="Z352" i="18"/>
  <c r="AA352" i="18"/>
  <c r="AB352" i="18"/>
  <c r="AC352" i="18"/>
  <c r="AD352" i="18"/>
  <c r="X353" i="18"/>
  <c r="Y353" i="18"/>
  <c r="Z353" i="18"/>
  <c r="AA353" i="18"/>
  <c r="AB353" i="18"/>
  <c r="AC353" i="18"/>
  <c r="AD353" i="18"/>
  <c r="X354" i="18"/>
  <c r="Y354" i="18"/>
  <c r="Z354" i="18"/>
  <c r="AA354" i="18"/>
  <c r="AB354" i="18"/>
  <c r="AC354" i="18"/>
  <c r="AD354" i="18"/>
  <c r="X355" i="18"/>
  <c r="Y355" i="18"/>
  <c r="Z355" i="18"/>
  <c r="AA355" i="18"/>
  <c r="AB355" i="18"/>
  <c r="AC355" i="18"/>
  <c r="AD355" i="18"/>
  <c r="X356" i="18"/>
  <c r="Y356" i="18"/>
  <c r="Z356" i="18"/>
  <c r="AA356" i="18"/>
  <c r="AB356" i="18"/>
  <c r="AC356" i="18"/>
  <c r="AD356" i="18"/>
  <c r="X357" i="18"/>
  <c r="Y357" i="18"/>
  <c r="Z357" i="18"/>
  <c r="AA357" i="18"/>
  <c r="AB357" i="18"/>
  <c r="AC357" i="18"/>
  <c r="AD357" i="18"/>
  <c r="X358" i="18"/>
  <c r="Y358" i="18"/>
  <c r="Z358" i="18"/>
  <c r="AA358" i="18"/>
  <c r="AB358" i="18"/>
  <c r="AC358" i="18"/>
  <c r="AD358" i="18"/>
  <c r="X359" i="18"/>
  <c r="Y359" i="18"/>
  <c r="Z359" i="18"/>
  <c r="AA359" i="18"/>
  <c r="AB359" i="18"/>
  <c r="AC359" i="18"/>
  <c r="AD359" i="18"/>
  <c r="X360" i="18"/>
  <c r="Y360" i="18"/>
  <c r="Z360" i="18"/>
  <c r="AA360" i="18"/>
  <c r="AB360" i="18"/>
  <c r="AC360" i="18"/>
  <c r="AD360" i="18"/>
  <c r="X361" i="18"/>
  <c r="Y361" i="18"/>
  <c r="Z361" i="18"/>
  <c r="AA361" i="18"/>
  <c r="AB361" i="18"/>
  <c r="AC361" i="18"/>
  <c r="AD361" i="18"/>
  <c r="X362" i="18"/>
  <c r="Y362" i="18"/>
  <c r="Z362" i="18"/>
  <c r="AA362" i="18"/>
  <c r="AB362" i="18"/>
  <c r="AC362" i="18"/>
  <c r="AD362" i="18"/>
  <c r="X363" i="18"/>
  <c r="Y363" i="18"/>
  <c r="Z363" i="18"/>
  <c r="AA363" i="18"/>
  <c r="AB363" i="18"/>
  <c r="AC363" i="18"/>
  <c r="AD363" i="18"/>
  <c r="X364" i="18"/>
  <c r="Y364" i="18"/>
  <c r="Z364" i="18"/>
  <c r="AA364" i="18"/>
  <c r="AB364" i="18"/>
  <c r="AC364" i="18"/>
  <c r="AD364" i="18"/>
  <c r="X365" i="18"/>
  <c r="Y365" i="18"/>
  <c r="Z365" i="18"/>
  <c r="AA365" i="18"/>
  <c r="AB365" i="18"/>
  <c r="AC365" i="18"/>
  <c r="AD365" i="18"/>
  <c r="X366" i="18"/>
  <c r="Y366" i="18"/>
  <c r="Z366" i="18"/>
  <c r="AA366" i="18"/>
  <c r="AB366" i="18"/>
  <c r="AC366" i="18"/>
  <c r="AD366" i="18"/>
  <c r="X367" i="18"/>
  <c r="Y367" i="18"/>
  <c r="Z367" i="18"/>
  <c r="AA367" i="18"/>
  <c r="AB367" i="18"/>
  <c r="AC367" i="18"/>
  <c r="AD367" i="18"/>
  <c r="X368" i="18"/>
  <c r="Y368" i="18"/>
  <c r="Z368" i="18"/>
  <c r="AA368" i="18"/>
  <c r="AB368" i="18"/>
  <c r="AC368" i="18"/>
  <c r="AD368" i="18"/>
  <c r="X369" i="18"/>
  <c r="Y369" i="18"/>
  <c r="Z369" i="18"/>
  <c r="AA369" i="18"/>
  <c r="AB369" i="18"/>
  <c r="AC369" i="18"/>
  <c r="AD369" i="18"/>
  <c r="X370" i="18"/>
  <c r="Y370" i="18"/>
  <c r="Z370" i="18"/>
  <c r="AA370" i="18"/>
  <c r="AB370" i="18"/>
  <c r="AC370" i="18"/>
  <c r="AD370" i="18"/>
  <c r="X371" i="18"/>
  <c r="Y371" i="18"/>
  <c r="Z371" i="18"/>
  <c r="AA371" i="18"/>
  <c r="AB371" i="18"/>
  <c r="AC371" i="18"/>
  <c r="AD371" i="18"/>
  <c r="X372" i="18"/>
  <c r="Y372" i="18"/>
  <c r="Z372" i="18"/>
  <c r="AA372" i="18"/>
  <c r="AB372" i="18"/>
  <c r="AC372" i="18"/>
  <c r="AD372" i="18"/>
  <c r="X373" i="18"/>
  <c r="Y373" i="18"/>
  <c r="Z373" i="18"/>
  <c r="AA373" i="18"/>
  <c r="AB373" i="18"/>
  <c r="AC373" i="18"/>
  <c r="AD373" i="18"/>
  <c r="X374" i="18"/>
  <c r="Y374" i="18"/>
  <c r="Z374" i="18"/>
  <c r="AA374" i="18"/>
  <c r="AB374" i="18"/>
  <c r="AC374" i="18"/>
  <c r="AD374" i="18"/>
  <c r="X375" i="18"/>
  <c r="Y375" i="18"/>
  <c r="Z375" i="18"/>
  <c r="AA375" i="18"/>
  <c r="AB375" i="18"/>
  <c r="AC375" i="18"/>
  <c r="AD375" i="18"/>
  <c r="X376" i="18"/>
  <c r="Y376" i="18"/>
  <c r="Z376" i="18"/>
  <c r="AA376" i="18"/>
  <c r="AB376" i="18"/>
  <c r="AC376" i="18"/>
  <c r="AD376" i="18"/>
  <c r="X377" i="18"/>
  <c r="Y377" i="18"/>
  <c r="Z377" i="18"/>
  <c r="AA377" i="18"/>
  <c r="AB377" i="18"/>
  <c r="AC377" i="18"/>
  <c r="AD377" i="18"/>
  <c r="X378" i="18"/>
  <c r="Y378" i="18"/>
  <c r="Z378" i="18"/>
  <c r="AA378" i="18"/>
  <c r="AB378" i="18"/>
  <c r="AC378" i="18"/>
  <c r="AD378" i="18"/>
  <c r="X379" i="18"/>
  <c r="Y379" i="18"/>
  <c r="Z379" i="18"/>
  <c r="AA379" i="18"/>
  <c r="AB379" i="18"/>
  <c r="AC379" i="18"/>
  <c r="AD379" i="18"/>
  <c r="X380" i="18"/>
  <c r="Y380" i="18"/>
  <c r="Z380" i="18"/>
  <c r="AA380" i="18"/>
  <c r="AB380" i="18"/>
  <c r="AC380" i="18"/>
  <c r="AD380" i="18"/>
  <c r="X381" i="18"/>
  <c r="Y381" i="18"/>
  <c r="Z381" i="18"/>
  <c r="AA381" i="18"/>
  <c r="AB381" i="18"/>
  <c r="AC381" i="18"/>
  <c r="AD381" i="18"/>
  <c r="X382" i="18"/>
  <c r="Y382" i="18"/>
  <c r="Z382" i="18"/>
  <c r="AA382" i="18"/>
  <c r="AB382" i="18"/>
  <c r="AC382" i="18"/>
  <c r="AD382" i="18"/>
  <c r="X383" i="18"/>
  <c r="Y383" i="18"/>
  <c r="Z383" i="18"/>
  <c r="AA383" i="18"/>
  <c r="AB383" i="18"/>
  <c r="AC383" i="18"/>
  <c r="AD383" i="18"/>
  <c r="X384" i="18"/>
  <c r="Y384" i="18"/>
  <c r="Z384" i="18"/>
  <c r="AA384" i="18"/>
  <c r="AB384" i="18"/>
  <c r="AC384" i="18"/>
  <c r="AD384" i="18"/>
  <c r="X385" i="18"/>
  <c r="Y385" i="18"/>
  <c r="Z385" i="18"/>
  <c r="AA385" i="18"/>
  <c r="AB385" i="18"/>
  <c r="AC385" i="18"/>
  <c r="AD385" i="18"/>
  <c r="X386" i="18"/>
  <c r="Y386" i="18"/>
  <c r="Z386" i="18"/>
  <c r="AA386" i="18"/>
  <c r="AB386" i="18"/>
  <c r="AC386" i="18"/>
  <c r="AD386" i="18"/>
  <c r="X387" i="18"/>
  <c r="Y387" i="18"/>
  <c r="Z387" i="18"/>
  <c r="AA387" i="18"/>
  <c r="AB387" i="18"/>
  <c r="AC387" i="18"/>
  <c r="AD387" i="18"/>
  <c r="X388" i="18"/>
  <c r="Y388" i="18"/>
  <c r="Z388" i="18"/>
  <c r="AA388" i="18"/>
  <c r="AB388" i="18"/>
  <c r="AC388" i="18"/>
  <c r="AD388" i="18"/>
  <c r="X389" i="18"/>
  <c r="Y389" i="18"/>
  <c r="Z389" i="18"/>
  <c r="AA389" i="18"/>
  <c r="AB389" i="18"/>
  <c r="AC389" i="18"/>
  <c r="AD389" i="18"/>
  <c r="X390" i="18"/>
  <c r="Y390" i="18"/>
  <c r="Z390" i="18"/>
  <c r="AA390" i="18"/>
  <c r="AB390" i="18"/>
  <c r="AC390" i="18"/>
  <c r="AD390" i="18"/>
  <c r="X391" i="18"/>
  <c r="Y391" i="18"/>
  <c r="Z391" i="18"/>
  <c r="AA391" i="18"/>
  <c r="AB391" i="18"/>
  <c r="AC391" i="18"/>
  <c r="AD391" i="18"/>
  <c r="X392" i="18"/>
  <c r="Y392" i="18"/>
  <c r="Z392" i="18"/>
  <c r="AA392" i="18"/>
  <c r="AB392" i="18"/>
  <c r="AC392" i="18"/>
  <c r="AD392" i="18"/>
  <c r="X393" i="18"/>
  <c r="Y393" i="18"/>
  <c r="Z393" i="18"/>
  <c r="AA393" i="18"/>
  <c r="AB393" i="18"/>
  <c r="AC393" i="18"/>
  <c r="AD393" i="18"/>
  <c r="X394" i="18"/>
  <c r="Y394" i="18"/>
  <c r="Z394" i="18"/>
  <c r="AA394" i="18"/>
  <c r="AB394" i="18"/>
  <c r="AC394" i="18"/>
  <c r="AD394" i="18"/>
  <c r="X395" i="18"/>
  <c r="Y395" i="18"/>
  <c r="Z395" i="18"/>
  <c r="AA395" i="18"/>
  <c r="AB395" i="18"/>
  <c r="AC395" i="18"/>
  <c r="AD395" i="18"/>
  <c r="X396" i="18"/>
  <c r="Y396" i="18"/>
  <c r="Z396" i="18"/>
  <c r="AA396" i="18"/>
  <c r="AB396" i="18"/>
  <c r="AC396" i="18"/>
  <c r="AD396" i="18"/>
  <c r="X397" i="18"/>
  <c r="Y397" i="18"/>
  <c r="Z397" i="18"/>
  <c r="AA397" i="18"/>
  <c r="AB397" i="18"/>
  <c r="AC397" i="18"/>
  <c r="AD397" i="18"/>
  <c r="X398" i="18"/>
  <c r="Y398" i="18"/>
  <c r="Z398" i="18"/>
  <c r="AA398" i="18"/>
  <c r="AB398" i="18"/>
  <c r="AC398" i="18"/>
  <c r="AD398" i="18"/>
  <c r="X399" i="18"/>
  <c r="Y399" i="18"/>
  <c r="Z399" i="18"/>
  <c r="AA399" i="18"/>
  <c r="AB399" i="18"/>
  <c r="AC399" i="18"/>
  <c r="AD399" i="18"/>
  <c r="X400" i="18"/>
  <c r="Y400" i="18"/>
  <c r="Z400" i="18"/>
  <c r="AA400" i="18"/>
  <c r="AB400" i="18"/>
  <c r="AC400" i="18"/>
  <c r="AD400" i="18"/>
  <c r="X401" i="18"/>
  <c r="Y401" i="18"/>
  <c r="Z401" i="18"/>
  <c r="AA401" i="18"/>
  <c r="AB401" i="18"/>
  <c r="AC401" i="18"/>
  <c r="AD401" i="18"/>
  <c r="X402" i="18"/>
  <c r="Y402" i="18"/>
  <c r="Z402" i="18"/>
  <c r="AA402" i="18"/>
  <c r="AB402" i="18"/>
  <c r="AC402" i="18"/>
  <c r="AD402" i="18"/>
  <c r="X403" i="18"/>
  <c r="Y403" i="18"/>
  <c r="Z403" i="18"/>
  <c r="AA403" i="18"/>
  <c r="AB403" i="18"/>
  <c r="AC403" i="18"/>
  <c r="AD403" i="18"/>
  <c r="X404" i="18"/>
  <c r="Y404" i="18"/>
  <c r="Z404" i="18"/>
  <c r="AA404" i="18"/>
  <c r="AB404" i="18"/>
  <c r="AC404" i="18"/>
  <c r="AD404" i="18"/>
  <c r="X405" i="18"/>
  <c r="Y405" i="18"/>
  <c r="Z405" i="18"/>
  <c r="AA405" i="18"/>
  <c r="AB405" i="18"/>
  <c r="AC405" i="18"/>
  <c r="AD405" i="18"/>
  <c r="X406" i="18"/>
  <c r="Y406" i="18"/>
  <c r="Z406" i="18"/>
  <c r="AA406" i="18"/>
  <c r="AB406" i="18"/>
  <c r="AC406" i="18"/>
  <c r="AD406" i="18"/>
  <c r="X407" i="18"/>
  <c r="Y407" i="18"/>
  <c r="Z407" i="18"/>
  <c r="AA407" i="18"/>
  <c r="AB407" i="18"/>
  <c r="AC407" i="18"/>
  <c r="AD407" i="18"/>
  <c r="X408" i="18"/>
  <c r="Y408" i="18"/>
  <c r="Z408" i="18"/>
  <c r="AA408" i="18"/>
  <c r="AB408" i="18"/>
  <c r="AC408" i="18"/>
  <c r="AD408" i="18"/>
  <c r="X409" i="18"/>
  <c r="Y409" i="18"/>
  <c r="Z409" i="18"/>
  <c r="AA409" i="18"/>
  <c r="AB409" i="18"/>
  <c r="AC409" i="18"/>
  <c r="AD409" i="18"/>
  <c r="X410" i="18"/>
  <c r="Y410" i="18"/>
  <c r="Z410" i="18"/>
  <c r="AA410" i="18"/>
  <c r="AB410" i="18"/>
  <c r="AC410" i="18"/>
  <c r="AD410" i="18"/>
  <c r="X411" i="18"/>
  <c r="Y411" i="18"/>
  <c r="Z411" i="18"/>
  <c r="AA411" i="18"/>
  <c r="AB411" i="18"/>
  <c r="AC411" i="18"/>
  <c r="AD411" i="18"/>
  <c r="X412" i="18"/>
  <c r="Y412" i="18"/>
  <c r="Z412" i="18"/>
  <c r="AA412" i="18"/>
  <c r="AB412" i="18"/>
  <c r="AC412" i="18"/>
  <c r="AD412" i="18"/>
  <c r="X413" i="18"/>
  <c r="Y413" i="18"/>
  <c r="Z413" i="18"/>
  <c r="AA413" i="18"/>
  <c r="AB413" i="18"/>
  <c r="AC413" i="18"/>
  <c r="AD413" i="18"/>
  <c r="X414" i="18"/>
  <c r="Y414" i="18"/>
  <c r="Z414" i="18"/>
  <c r="AA414" i="18"/>
  <c r="AB414" i="18"/>
  <c r="AC414" i="18"/>
  <c r="AD414" i="18"/>
  <c r="X415" i="18"/>
  <c r="Y415" i="18"/>
  <c r="Z415" i="18"/>
  <c r="AA415" i="18"/>
  <c r="AB415" i="18"/>
  <c r="AC415" i="18"/>
  <c r="AD415" i="18"/>
  <c r="X416" i="18"/>
  <c r="Y416" i="18"/>
  <c r="Z416" i="18"/>
  <c r="AA416" i="18"/>
  <c r="AB416" i="18"/>
  <c r="AC416" i="18"/>
  <c r="AD416" i="18"/>
  <c r="X417" i="18"/>
  <c r="Y417" i="18"/>
  <c r="Z417" i="18"/>
  <c r="AA417" i="18"/>
  <c r="AB417" i="18"/>
  <c r="AC417" i="18"/>
  <c r="AD417" i="18"/>
  <c r="X418" i="18"/>
  <c r="Y418" i="18"/>
  <c r="Z418" i="18"/>
  <c r="AA418" i="18"/>
  <c r="AB418" i="18"/>
  <c r="AC418" i="18"/>
  <c r="AD418" i="18"/>
  <c r="X419" i="18"/>
  <c r="Y419" i="18"/>
  <c r="Z419" i="18"/>
  <c r="AA419" i="18"/>
  <c r="AB419" i="18"/>
  <c r="AC419" i="18"/>
  <c r="AD419" i="18"/>
  <c r="X420" i="18"/>
  <c r="Y420" i="18"/>
  <c r="Z420" i="18"/>
  <c r="AA420" i="18"/>
  <c r="AB420" i="18"/>
  <c r="AC420" i="18"/>
  <c r="AD420" i="18"/>
  <c r="X421" i="18"/>
  <c r="Y421" i="18"/>
  <c r="Z421" i="18"/>
  <c r="AA421" i="18"/>
  <c r="AB421" i="18"/>
  <c r="AC421" i="18"/>
  <c r="AD421" i="18"/>
  <c r="X422" i="18"/>
  <c r="Y422" i="18"/>
  <c r="Z422" i="18"/>
  <c r="AA422" i="18"/>
  <c r="AB422" i="18"/>
  <c r="AC422" i="18"/>
  <c r="AD422" i="18"/>
  <c r="X423" i="18"/>
  <c r="Y423" i="18"/>
  <c r="Z423" i="18"/>
  <c r="AA423" i="18"/>
  <c r="AB423" i="18"/>
  <c r="AC423" i="18"/>
  <c r="AD423" i="18"/>
  <c r="X424" i="18"/>
  <c r="Y424" i="18"/>
  <c r="Z424" i="18"/>
  <c r="AA424" i="18"/>
  <c r="AB424" i="18"/>
  <c r="AC424" i="18"/>
  <c r="AD424" i="18"/>
  <c r="X425" i="18"/>
  <c r="Y425" i="18"/>
  <c r="Z425" i="18"/>
  <c r="AA425" i="18"/>
  <c r="AB425" i="18"/>
  <c r="AC425" i="18"/>
  <c r="AD425" i="18"/>
  <c r="X426" i="18"/>
  <c r="Y426" i="18"/>
  <c r="Z426" i="18"/>
  <c r="AA426" i="18"/>
  <c r="AB426" i="18"/>
  <c r="AC426" i="18"/>
  <c r="AD426" i="18"/>
  <c r="X427" i="18"/>
  <c r="Y427" i="18"/>
  <c r="Z427" i="18"/>
  <c r="AA427" i="18"/>
  <c r="AB427" i="18"/>
  <c r="AC427" i="18"/>
  <c r="AD427" i="18"/>
  <c r="X428" i="18"/>
  <c r="Y428" i="18"/>
  <c r="Z428" i="18"/>
  <c r="AA428" i="18"/>
  <c r="AB428" i="18"/>
  <c r="AC428" i="18"/>
  <c r="AD428" i="18"/>
  <c r="X429" i="18"/>
  <c r="Y429" i="18"/>
  <c r="Z429" i="18"/>
  <c r="AA429" i="18"/>
  <c r="AB429" i="18"/>
  <c r="AC429" i="18"/>
  <c r="AD429" i="18"/>
  <c r="X430" i="18"/>
  <c r="Y430" i="18"/>
  <c r="Z430" i="18"/>
  <c r="AA430" i="18"/>
  <c r="AB430" i="18"/>
  <c r="AC430" i="18"/>
  <c r="AD430" i="18"/>
  <c r="X431" i="18"/>
  <c r="Y431" i="18"/>
  <c r="Z431" i="18"/>
  <c r="AA431" i="18"/>
  <c r="AB431" i="18"/>
  <c r="AC431" i="18"/>
  <c r="AD431" i="18"/>
  <c r="X432" i="18"/>
  <c r="Y432" i="18"/>
  <c r="Z432" i="18"/>
  <c r="AA432" i="18"/>
  <c r="AB432" i="18"/>
  <c r="AC432" i="18"/>
  <c r="AD432" i="18"/>
  <c r="X433" i="18"/>
  <c r="Y433" i="18"/>
  <c r="Z433" i="18"/>
  <c r="AA433" i="18"/>
  <c r="AB433" i="18"/>
  <c r="AC433" i="18"/>
  <c r="AD433" i="18"/>
  <c r="X434" i="18"/>
  <c r="Y434" i="18"/>
  <c r="Z434" i="18"/>
  <c r="AA434" i="18"/>
  <c r="AB434" i="18"/>
  <c r="AC434" i="18"/>
  <c r="AD434" i="18"/>
  <c r="X435" i="18"/>
  <c r="Y435" i="18"/>
  <c r="Z435" i="18"/>
  <c r="AA435" i="18"/>
  <c r="AB435" i="18"/>
  <c r="AC435" i="18"/>
  <c r="AD435" i="18"/>
  <c r="X436" i="18"/>
  <c r="Y436" i="18"/>
  <c r="Z436" i="18"/>
  <c r="AA436" i="18"/>
  <c r="AB436" i="18"/>
  <c r="AC436" i="18"/>
  <c r="AD436" i="18"/>
  <c r="X437" i="18"/>
  <c r="Y437" i="18"/>
  <c r="Z437" i="18"/>
  <c r="AA437" i="18"/>
  <c r="AB437" i="18"/>
  <c r="AC437" i="18"/>
  <c r="AD437" i="18"/>
  <c r="X438" i="18"/>
  <c r="Y438" i="18"/>
  <c r="Z438" i="18"/>
  <c r="AA438" i="18"/>
  <c r="AB438" i="18"/>
  <c r="AC438" i="18"/>
  <c r="AD438" i="18"/>
  <c r="X439" i="18"/>
  <c r="Y439" i="18"/>
  <c r="Z439" i="18"/>
  <c r="AA439" i="18"/>
  <c r="AB439" i="18"/>
  <c r="AC439" i="18"/>
  <c r="AD439" i="18"/>
  <c r="X440" i="18"/>
  <c r="Y440" i="18"/>
  <c r="Z440" i="18"/>
  <c r="AA440" i="18"/>
  <c r="AB440" i="18"/>
  <c r="AC440" i="18"/>
  <c r="AD440" i="18"/>
  <c r="X441" i="18"/>
  <c r="Y441" i="18"/>
  <c r="Z441" i="18"/>
  <c r="AA441" i="18"/>
  <c r="AB441" i="18"/>
  <c r="AC441" i="18"/>
  <c r="AD441" i="18"/>
  <c r="X442" i="18"/>
  <c r="Y442" i="18"/>
  <c r="Z442" i="18"/>
  <c r="AA442" i="18"/>
  <c r="AB442" i="18"/>
  <c r="AC442" i="18"/>
  <c r="AD442" i="18"/>
  <c r="X443" i="18"/>
  <c r="Y443" i="18"/>
  <c r="Z443" i="18"/>
  <c r="AA443" i="18"/>
  <c r="AB443" i="18"/>
  <c r="AC443" i="18"/>
  <c r="AD443" i="18"/>
  <c r="X444" i="18"/>
  <c r="Y444" i="18"/>
  <c r="Z444" i="18"/>
  <c r="AA444" i="18"/>
  <c r="AB444" i="18"/>
  <c r="AC444" i="18"/>
  <c r="AD444" i="18"/>
  <c r="X445" i="18"/>
  <c r="Y445" i="18"/>
  <c r="Z445" i="18"/>
  <c r="AA445" i="18"/>
  <c r="AB445" i="18"/>
  <c r="AC445" i="18"/>
  <c r="AD445" i="18"/>
  <c r="X446" i="18"/>
  <c r="Y446" i="18"/>
  <c r="Z446" i="18"/>
  <c r="AA446" i="18"/>
  <c r="AB446" i="18"/>
  <c r="AC446" i="18"/>
  <c r="AD446" i="18"/>
  <c r="X447" i="18"/>
  <c r="Y447" i="18"/>
  <c r="Z447" i="18"/>
  <c r="AA447" i="18"/>
  <c r="AB447" i="18"/>
  <c r="AC447" i="18"/>
  <c r="AD447" i="18"/>
  <c r="X448" i="18"/>
  <c r="Y448" i="18"/>
  <c r="Z448" i="18"/>
  <c r="AA448" i="18"/>
  <c r="AB448" i="18"/>
  <c r="AC448" i="18"/>
  <c r="AD448" i="18"/>
  <c r="X449" i="18"/>
  <c r="Y449" i="18"/>
  <c r="Z449" i="18"/>
  <c r="AA449" i="18"/>
  <c r="AB449" i="18"/>
  <c r="AC449" i="18"/>
  <c r="AD449" i="18"/>
  <c r="X450" i="18"/>
  <c r="Y450" i="18"/>
  <c r="Z450" i="18"/>
  <c r="AA450" i="18"/>
  <c r="AB450" i="18"/>
  <c r="AC450" i="18"/>
  <c r="AD450" i="18"/>
  <c r="X451" i="18"/>
  <c r="Y451" i="18"/>
  <c r="Z451" i="18"/>
  <c r="AA451" i="18"/>
  <c r="AB451" i="18"/>
  <c r="AC451" i="18"/>
  <c r="AD451" i="18"/>
  <c r="X452" i="18"/>
  <c r="Y452" i="18"/>
  <c r="Z452" i="18"/>
  <c r="AA452" i="18"/>
  <c r="AB452" i="18"/>
  <c r="AC452" i="18"/>
  <c r="AD452" i="18"/>
  <c r="X453" i="18"/>
  <c r="Y453" i="18"/>
  <c r="Z453" i="18"/>
  <c r="AA453" i="18"/>
  <c r="AB453" i="18"/>
  <c r="AC453" i="18"/>
  <c r="AD453" i="18"/>
  <c r="X454" i="18"/>
  <c r="Y454" i="18"/>
  <c r="Z454" i="18"/>
  <c r="AA454" i="18"/>
  <c r="AB454" i="18"/>
  <c r="AC454" i="18"/>
  <c r="AD454" i="18"/>
  <c r="X455" i="18"/>
  <c r="Y455" i="18"/>
  <c r="Z455" i="18"/>
  <c r="AA455" i="18"/>
  <c r="AB455" i="18"/>
  <c r="AC455" i="18"/>
  <c r="AD455" i="18"/>
  <c r="X456" i="18"/>
  <c r="Y456" i="18"/>
  <c r="Z456" i="18"/>
  <c r="AA456" i="18"/>
  <c r="AB456" i="18"/>
  <c r="AC456" i="18"/>
  <c r="AD456" i="18"/>
  <c r="X457" i="18"/>
  <c r="Y457" i="18"/>
  <c r="Z457" i="18"/>
  <c r="AA457" i="18"/>
  <c r="AB457" i="18"/>
  <c r="AC457" i="18"/>
  <c r="AD457" i="18"/>
  <c r="X458" i="18"/>
  <c r="Y458" i="18"/>
  <c r="Z458" i="18"/>
  <c r="AA458" i="18"/>
  <c r="AB458" i="18"/>
  <c r="AC458" i="18"/>
  <c r="AD458" i="18"/>
  <c r="X459" i="18"/>
  <c r="Y459" i="18"/>
  <c r="Z459" i="18"/>
  <c r="AA459" i="18"/>
  <c r="AB459" i="18"/>
  <c r="AC459" i="18"/>
  <c r="AD459" i="18"/>
  <c r="X460" i="18"/>
  <c r="Y460" i="18"/>
  <c r="Z460" i="18"/>
  <c r="AA460" i="18"/>
  <c r="AB460" i="18"/>
  <c r="AC460" i="18"/>
  <c r="AD460" i="18"/>
  <c r="X461" i="18"/>
  <c r="Y461" i="18"/>
  <c r="Z461" i="18"/>
  <c r="AA461" i="18"/>
  <c r="AB461" i="18"/>
  <c r="AC461" i="18"/>
  <c r="AD461" i="18"/>
  <c r="X462" i="18"/>
  <c r="Y462" i="18"/>
  <c r="Z462" i="18"/>
  <c r="AA462" i="18"/>
  <c r="AB462" i="18"/>
  <c r="AC462" i="18"/>
  <c r="AD462" i="18"/>
  <c r="X463" i="18"/>
  <c r="Y463" i="18"/>
  <c r="Z463" i="18"/>
  <c r="AA463" i="18"/>
  <c r="AB463" i="18"/>
  <c r="AC463" i="18"/>
  <c r="AD463" i="18"/>
  <c r="X464" i="18"/>
  <c r="Y464" i="18"/>
  <c r="Z464" i="18"/>
  <c r="AA464" i="18"/>
  <c r="AB464" i="18"/>
  <c r="AC464" i="18"/>
  <c r="AD464" i="18"/>
  <c r="X465" i="18"/>
  <c r="Y465" i="18"/>
  <c r="Z465" i="18"/>
  <c r="AA465" i="18"/>
  <c r="AB465" i="18"/>
  <c r="AC465" i="18"/>
  <c r="AD465" i="18"/>
  <c r="X466" i="18"/>
  <c r="Y466" i="18"/>
  <c r="Z466" i="18"/>
  <c r="AA466" i="18"/>
  <c r="AB466" i="18"/>
  <c r="AC466" i="18"/>
  <c r="AD466" i="18"/>
  <c r="X467" i="18"/>
  <c r="Y467" i="18"/>
  <c r="Z467" i="18"/>
  <c r="AA467" i="18"/>
  <c r="AB467" i="18"/>
  <c r="AC467" i="18"/>
  <c r="AD467" i="18"/>
  <c r="X468" i="18"/>
  <c r="Y468" i="18"/>
  <c r="Z468" i="18"/>
  <c r="AA468" i="18"/>
  <c r="AB468" i="18"/>
  <c r="AC468" i="18"/>
  <c r="AD468" i="18"/>
  <c r="X469" i="18"/>
  <c r="Y469" i="18"/>
  <c r="Z469" i="18"/>
  <c r="AA469" i="18"/>
  <c r="AB469" i="18"/>
  <c r="AC469" i="18"/>
  <c r="AD469" i="18"/>
  <c r="X470" i="18"/>
  <c r="Y470" i="18"/>
  <c r="Z470" i="18"/>
  <c r="AA470" i="18"/>
  <c r="AB470" i="18"/>
  <c r="AC470" i="18"/>
  <c r="AD470" i="18"/>
  <c r="X471" i="18"/>
  <c r="Y471" i="18"/>
  <c r="Z471" i="18"/>
  <c r="AA471" i="18"/>
  <c r="AB471" i="18"/>
  <c r="AC471" i="18"/>
  <c r="AD471" i="18"/>
  <c r="X472" i="18"/>
  <c r="Y472" i="18"/>
  <c r="Z472" i="18"/>
  <c r="AA472" i="18"/>
  <c r="AB472" i="18"/>
  <c r="AC472" i="18"/>
  <c r="AD472" i="18"/>
  <c r="X473" i="18"/>
  <c r="Y473" i="18"/>
  <c r="Z473" i="18"/>
  <c r="AA473" i="18"/>
  <c r="AB473" i="18"/>
  <c r="AC473" i="18"/>
  <c r="AD473" i="18"/>
  <c r="X474" i="18"/>
  <c r="Y474" i="18"/>
  <c r="Z474" i="18"/>
  <c r="AA474" i="18"/>
  <c r="AB474" i="18"/>
  <c r="AC474" i="18"/>
  <c r="AD474" i="18"/>
  <c r="X475" i="18"/>
  <c r="Y475" i="18"/>
  <c r="Z475" i="18"/>
  <c r="AA475" i="18"/>
  <c r="AB475" i="18"/>
  <c r="AC475" i="18"/>
  <c r="AD475" i="18"/>
  <c r="X476" i="18"/>
  <c r="Y476" i="18"/>
  <c r="Z476" i="18"/>
  <c r="AA476" i="18"/>
  <c r="AB476" i="18"/>
  <c r="AC476" i="18"/>
  <c r="AD476" i="18"/>
  <c r="X477" i="18"/>
  <c r="Y477" i="18"/>
  <c r="Z477" i="18"/>
  <c r="AA477" i="18"/>
  <c r="AB477" i="18"/>
  <c r="AC477" i="18"/>
  <c r="AD477" i="18"/>
  <c r="X478" i="18"/>
  <c r="Y478" i="18"/>
  <c r="Z478" i="18"/>
  <c r="AA478" i="18"/>
  <c r="AB478" i="18"/>
  <c r="AC478" i="18"/>
  <c r="AD478" i="18"/>
  <c r="X479" i="18"/>
  <c r="Y479" i="18"/>
  <c r="Z479" i="18"/>
  <c r="AA479" i="18"/>
  <c r="AB479" i="18"/>
  <c r="AC479" i="18"/>
  <c r="AD479" i="18"/>
  <c r="X480" i="18"/>
  <c r="Y480" i="18"/>
  <c r="Z480" i="18"/>
  <c r="AA480" i="18"/>
  <c r="AB480" i="18"/>
  <c r="AC480" i="18"/>
  <c r="AD480" i="18"/>
  <c r="X481" i="18"/>
  <c r="Y481" i="18"/>
  <c r="Z481" i="18"/>
  <c r="AA481" i="18"/>
  <c r="AB481" i="18"/>
  <c r="AC481" i="18"/>
  <c r="AD481" i="18"/>
  <c r="X482" i="18"/>
  <c r="Y482" i="18"/>
  <c r="Z482" i="18"/>
  <c r="AA482" i="18"/>
  <c r="AB482" i="18"/>
  <c r="AC482" i="18"/>
  <c r="AD482" i="18"/>
  <c r="X483" i="18"/>
  <c r="Y483" i="18"/>
  <c r="Z483" i="18"/>
  <c r="AA483" i="18"/>
  <c r="AB483" i="18"/>
  <c r="AC483" i="18"/>
  <c r="AD483" i="18"/>
  <c r="X484" i="18"/>
  <c r="Y484" i="18"/>
  <c r="Z484" i="18"/>
  <c r="AA484" i="18"/>
  <c r="AB484" i="18"/>
  <c r="AC484" i="18"/>
  <c r="AD484" i="18"/>
  <c r="X485" i="18"/>
  <c r="Y485" i="18"/>
  <c r="Z485" i="18"/>
  <c r="AA485" i="18"/>
  <c r="AB485" i="18"/>
  <c r="AC485" i="18"/>
  <c r="AD485" i="18"/>
  <c r="X486" i="18"/>
  <c r="Y486" i="18"/>
  <c r="Z486" i="18"/>
  <c r="AA486" i="18"/>
  <c r="AB486" i="18"/>
  <c r="AC486" i="18"/>
  <c r="AD486" i="18"/>
  <c r="X487" i="18"/>
  <c r="Y487" i="18"/>
  <c r="Z487" i="18"/>
  <c r="AA487" i="18"/>
  <c r="AB487" i="18"/>
  <c r="AC487" i="18"/>
  <c r="AD487" i="18"/>
  <c r="X488" i="18"/>
  <c r="Y488" i="18"/>
  <c r="Z488" i="18"/>
  <c r="AA488" i="18"/>
  <c r="AB488" i="18"/>
  <c r="AC488" i="18"/>
  <c r="AD488" i="18"/>
  <c r="X489" i="18"/>
  <c r="Y489" i="18"/>
  <c r="Z489" i="18"/>
  <c r="AA489" i="18"/>
  <c r="AB489" i="18"/>
  <c r="AC489" i="18"/>
  <c r="AD489" i="18"/>
  <c r="X490" i="18"/>
  <c r="Y490" i="18"/>
  <c r="Z490" i="18"/>
  <c r="AA490" i="18"/>
  <c r="AB490" i="18"/>
  <c r="AC490" i="18"/>
  <c r="AD490" i="18"/>
  <c r="X491" i="18"/>
  <c r="Y491" i="18"/>
  <c r="Z491" i="18"/>
  <c r="AA491" i="18"/>
  <c r="AB491" i="18"/>
  <c r="AC491" i="18"/>
  <c r="AD491" i="18"/>
  <c r="X492" i="18"/>
  <c r="Y492" i="18"/>
  <c r="Z492" i="18"/>
  <c r="AA492" i="18"/>
  <c r="AB492" i="18"/>
  <c r="AC492" i="18"/>
  <c r="AD492" i="18"/>
  <c r="X493" i="18"/>
  <c r="Y493" i="18"/>
  <c r="Z493" i="18"/>
  <c r="AA493" i="18"/>
  <c r="AB493" i="18"/>
  <c r="AC493" i="18"/>
  <c r="AD493" i="18"/>
  <c r="X494" i="18"/>
  <c r="Y494" i="18"/>
  <c r="Z494" i="18"/>
  <c r="AA494" i="18"/>
  <c r="AB494" i="18"/>
  <c r="AC494" i="18"/>
  <c r="AD494" i="18"/>
  <c r="X495" i="18"/>
  <c r="Y495" i="18"/>
  <c r="Z495" i="18"/>
  <c r="AA495" i="18"/>
  <c r="AB495" i="18"/>
  <c r="AC495" i="18"/>
  <c r="AD495" i="18"/>
  <c r="X496" i="18"/>
  <c r="Y496" i="18"/>
  <c r="Z496" i="18"/>
  <c r="AA496" i="18"/>
  <c r="AB496" i="18"/>
  <c r="AC496" i="18"/>
  <c r="AD496" i="18"/>
  <c r="X497" i="18"/>
  <c r="Y497" i="18"/>
  <c r="Z497" i="18"/>
  <c r="AA497" i="18"/>
  <c r="AB497" i="18"/>
  <c r="AC497" i="18"/>
  <c r="AD497" i="18"/>
  <c r="X498" i="18"/>
  <c r="Y498" i="18"/>
  <c r="Z498" i="18"/>
  <c r="AA498" i="18"/>
  <c r="AB498" i="18"/>
  <c r="AC498" i="18"/>
  <c r="AD498" i="18"/>
  <c r="X499" i="18"/>
  <c r="Y499" i="18"/>
  <c r="Z499" i="18"/>
  <c r="AA499" i="18"/>
  <c r="AB499" i="18"/>
  <c r="AC499" i="18"/>
  <c r="AD499" i="18"/>
  <c r="X500" i="18"/>
  <c r="Y500" i="18"/>
  <c r="Z500" i="18"/>
  <c r="AA500" i="18"/>
  <c r="AB500" i="18"/>
  <c r="AC500" i="18"/>
  <c r="AD500" i="18"/>
  <c r="X501" i="18"/>
  <c r="Y501" i="18"/>
  <c r="Z501" i="18"/>
  <c r="AA501" i="18"/>
  <c r="AB501" i="18"/>
  <c r="AC501" i="18"/>
  <c r="AD501" i="18"/>
  <c r="X502" i="18"/>
  <c r="Y502" i="18"/>
  <c r="Z502" i="18"/>
  <c r="AA502" i="18"/>
  <c r="AB502" i="18"/>
  <c r="AC502" i="18"/>
  <c r="AD502" i="18"/>
  <c r="X503" i="18"/>
  <c r="Y503" i="18"/>
  <c r="Z503" i="18"/>
  <c r="AA503" i="18"/>
  <c r="AB503" i="18"/>
  <c r="AC503" i="18"/>
  <c r="AD503" i="18"/>
  <c r="X504" i="18"/>
  <c r="Y504" i="18"/>
  <c r="Z504" i="18"/>
  <c r="AA504" i="18"/>
  <c r="AB504" i="18"/>
  <c r="AC504" i="18"/>
  <c r="AD504" i="18"/>
  <c r="X505" i="18"/>
  <c r="Y505" i="18"/>
  <c r="Z505" i="18"/>
  <c r="AA505" i="18"/>
  <c r="AB505" i="18"/>
  <c r="AC505" i="18"/>
  <c r="AD505" i="18"/>
  <c r="X506" i="18"/>
  <c r="Y506" i="18"/>
  <c r="Z506" i="18"/>
  <c r="AA506" i="18"/>
  <c r="AB506" i="18"/>
  <c r="AC506" i="18"/>
  <c r="AD506" i="18"/>
  <c r="X507" i="18"/>
  <c r="Y507" i="18"/>
  <c r="Z507" i="18"/>
  <c r="AA507" i="18"/>
  <c r="AB507" i="18"/>
  <c r="AC507" i="18"/>
  <c r="AD507" i="18"/>
  <c r="X508" i="18"/>
  <c r="Y508" i="18"/>
  <c r="Z508" i="18"/>
  <c r="AA508" i="18"/>
  <c r="AB508" i="18"/>
  <c r="AC508" i="18"/>
  <c r="AD508" i="18"/>
  <c r="X509" i="18"/>
  <c r="Y509" i="18"/>
  <c r="Z509" i="18"/>
  <c r="AA509" i="18"/>
  <c r="AB509" i="18"/>
  <c r="AC509" i="18"/>
  <c r="AD509" i="18"/>
  <c r="X510" i="18"/>
  <c r="Y510" i="18"/>
  <c r="Z510" i="18"/>
  <c r="AA510" i="18"/>
  <c r="AB510" i="18"/>
  <c r="AC510" i="18"/>
  <c r="AD510" i="18"/>
  <c r="X511" i="18"/>
  <c r="Y511" i="18"/>
  <c r="Z511" i="18"/>
  <c r="AA511" i="18"/>
  <c r="AB511" i="18"/>
  <c r="AC511" i="18"/>
  <c r="AD511" i="18"/>
  <c r="X512" i="18"/>
  <c r="Y512" i="18"/>
  <c r="Z512" i="18"/>
  <c r="AA512" i="18"/>
  <c r="AB512" i="18"/>
  <c r="AC512" i="18"/>
  <c r="AD512" i="18"/>
  <c r="X513" i="18"/>
  <c r="Y513" i="18"/>
  <c r="Z513" i="18"/>
  <c r="AA513" i="18"/>
  <c r="AB513" i="18"/>
  <c r="AC513" i="18"/>
  <c r="AD513" i="18"/>
  <c r="X514" i="18"/>
  <c r="Y514" i="18"/>
  <c r="Z514" i="18"/>
  <c r="AA514" i="18"/>
  <c r="AB514" i="18"/>
  <c r="AC514" i="18"/>
  <c r="AD514" i="18"/>
  <c r="X515" i="18"/>
  <c r="Y515" i="18"/>
  <c r="Z515" i="18"/>
  <c r="AA515" i="18"/>
  <c r="AB515" i="18"/>
  <c r="AC515" i="18"/>
  <c r="AD515" i="18"/>
  <c r="X516" i="18"/>
  <c r="Y516" i="18"/>
  <c r="Z516" i="18"/>
  <c r="AA516" i="18"/>
  <c r="AB516" i="18"/>
  <c r="AC516" i="18"/>
  <c r="AD516" i="18"/>
  <c r="X517" i="18"/>
  <c r="Y517" i="18"/>
  <c r="Z517" i="18"/>
  <c r="AA517" i="18"/>
  <c r="AB517" i="18"/>
  <c r="AC517" i="18"/>
  <c r="AD517" i="18"/>
  <c r="X518" i="18"/>
  <c r="Y518" i="18"/>
  <c r="Z518" i="18"/>
  <c r="AA518" i="18"/>
  <c r="AB518" i="18"/>
  <c r="AC518" i="18"/>
  <c r="AD518" i="18"/>
  <c r="X519" i="18"/>
  <c r="Y519" i="18"/>
  <c r="Z519" i="18"/>
  <c r="AA519" i="18"/>
  <c r="AB519" i="18"/>
  <c r="AC519" i="18"/>
  <c r="AD519" i="18"/>
  <c r="X520" i="18"/>
  <c r="Y520" i="18"/>
  <c r="Z520" i="18"/>
  <c r="AA520" i="18"/>
  <c r="AB520" i="18"/>
  <c r="AC520" i="18"/>
  <c r="AD520" i="18"/>
  <c r="X521" i="18"/>
  <c r="Y521" i="18"/>
  <c r="Z521" i="18"/>
  <c r="AA521" i="18"/>
  <c r="AB521" i="18"/>
  <c r="AC521" i="18"/>
  <c r="AD521" i="18"/>
  <c r="X522" i="18"/>
  <c r="Y522" i="18"/>
  <c r="Z522" i="18"/>
  <c r="AA522" i="18"/>
  <c r="AB522" i="18"/>
  <c r="AC522" i="18"/>
  <c r="AD522" i="18"/>
  <c r="X523" i="18"/>
  <c r="Y523" i="18"/>
  <c r="Z523" i="18"/>
  <c r="AA523" i="18"/>
  <c r="AB523" i="18"/>
  <c r="AC523" i="18"/>
  <c r="AD523" i="18"/>
  <c r="X524" i="18"/>
  <c r="Y524" i="18"/>
  <c r="Z524" i="18"/>
  <c r="AA524" i="18"/>
  <c r="AB524" i="18"/>
  <c r="AC524" i="18"/>
  <c r="AD524" i="18"/>
  <c r="X525" i="18"/>
  <c r="Y525" i="18"/>
  <c r="Z525" i="18"/>
  <c r="AA525" i="18"/>
  <c r="AB525" i="18"/>
  <c r="AC525" i="18"/>
  <c r="AD525" i="18"/>
  <c r="X526" i="18"/>
  <c r="Y526" i="18"/>
  <c r="Z526" i="18"/>
  <c r="AA526" i="18"/>
  <c r="AB526" i="18"/>
  <c r="AC526" i="18"/>
  <c r="AD526" i="18"/>
  <c r="X527" i="18"/>
  <c r="Y527" i="18"/>
  <c r="Z527" i="18"/>
  <c r="AA527" i="18"/>
  <c r="AB527" i="18"/>
  <c r="AC527" i="18"/>
  <c r="AD527" i="18"/>
  <c r="X528" i="18"/>
  <c r="Y528" i="18"/>
  <c r="Z528" i="18"/>
  <c r="AA528" i="18"/>
  <c r="AB528" i="18"/>
  <c r="AC528" i="18"/>
  <c r="AD528" i="18"/>
  <c r="X529" i="18"/>
  <c r="Y529" i="18"/>
  <c r="Z529" i="18"/>
  <c r="AA529" i="18"/>
  <c r="AB529" i="18"/>
  <c r="AC529" i="18"/>
  <c r="AD529" i="18"/>
  <c r="X530" i="18"/>
  <c r="Y530" i="18"/>
  <c r="Z530" i="18"/>
  <c r="AA530" i="18"/>
  <c r="AB530" i="18"/>
  <c r="AC530" i="18"/>
  <c r="AD530" i="18"/>
  <c r="X531" i="18"/>
  <c r="Y531" i="18"/>
  <c r="Z531" i="18"/>
  <c r="AA531" i="18"/>
  <c r="AB531" i="18"/>
  <c r="AC531" i="18"/>
  <c r="AD531" i="18"/>
  <c r="X532" i="18"/>
  <c r="Y532" i="18"/>
  <c r="Z532" i="18"/>
  <c r="AA532" i="18"/>
  <c r="AB532" i="18"/>
  <c r="AC532" i="18"/>
  <c r="AD532" i="18"/>
  <c r="X533" i="18"/>
  <c r="Y533" i="18"/>
  <c r="Z533" i="18"/>
  <c r="AA533" i="18"/>
  <c r="AB533" i="18"/>
  <c r="AC533" i="18"/>
  <c r="AD533" i="18"/>
  <c r="X534" i="18"/>
  <c r="Y534" i="18"/>
  <c r="Z534" i="18"/>
  <c r="AA534" i="18"/>
  <c r="AB534" i="18"/>
  <c r="AC534" i="18"/>
  <c r="AD534" i="18"/>
  <c r="X535" i="18"/>
  <c r="Y535" i="18"/>
  <c r="Z535" i="18"/>
  <c r="AA535" i="18"/>
  <c r="AB535" i="18"/>
  <c r="AC535" i="18"/>
  <c r="AD535" i="18"/>
  <c r="X536" i="18"/>
  <c r="Y536" i="18"/>
  <c r="Z536" i="18"/>
  <c r="AA536" i="18"/>
  <c r="AB536" i="18"/>
  <c r="AC536" i="18"/>
  <c r="AD536" i="18"/>
  <c r="X537" i="18"/>
  <c r="Y537" i="18"/>
  <c r="Z537" i="18"/>
  <c r="AA537" i="18"/>
  <c r="AB537" i="18"/>
  <c r="AC537" i="18"/>
  <c r="AD537" i="18"/>
  <c r="X538" i="18"/>
  <c r="Y538" i="18"/>
  <c r="Z538" i="18"/>
  <c r="AA538" i="18"/>
  <c r="AB538" i="18"/>
  <c r="AC538" i="18"/>
  <c r="AD538" i="18"/>
  <c r="X539" i="18"/>
  <c r="Y539" i="18"/>
  <c r="Z539" i="18"/>
  <c r="AA539" i="18"/>
  <c r="AB539" i="18"/>
  <c r="AC539" i="18"/>
  <c r="AD539" i="18"/>
  <c r="X540" i="18"/>
  <c r="Y540" i="18"/>
  <c r="Z540" i="18"/>
  <c r="AA540" i="18"/>
  <c r="AB540" i="18"/>
  <c r="AC540" i="18"/>
  <c r="AD540" i="18"/>
  <c r="X541" i="18"/>
  <c r="Y541" i="18"/>
  <c r="Z541" i="18"/>
  <c r="AA541" i="18"/>
  <c r="AB541" i="18"/>
  <c r="AC541" i="18"/>
  <c r="AD541" i="18"/>
  <c r="X542" i="18"/>
  <c r="Y542" i="18"/>
  <c r="Z542" i="18"/>
  <c r="AA542" i="18"/>
  <c r="AB542" i="18"/>
  <c r="AC542" i="18"/>
  <c r="AD542" i="18"/>
  <c r="X543" i="18"/>
  <c r="Y543" i="18"/>
  <c r="Z543" i="18"/>
  <c r="AA543" i="18"/>
  <c r="AB543" i="18"/>
  <c r="AC543" i="18"/>
  <c r="AD543" i="18"/>
  <c r="X544" i="18"/>
  <c r="Y544" i="18"/>
  <c r="Z544" i="18"/>
  <c r="AA544" i="18"/>
  <c r="AB544" i="18"/>
  <c r="AC544" i="18"/>
  <c r="AD544" i="18"/>
  <c r="X545" i="18"/>
  <c r="Y545" i="18"/>
  <c r="Z545" i="18"/>
  <c r="AA545" i="18"/>
  <c r="AB545" i="18"/>
  <c r="AC545" i="18"/>
  <c r="AD545" i="18"/>
  <c r="X546" i="18"/>
  <c r="Y546" i="18"/>
  <c r="Z546" i="18"/>
  <c r="AA546" i="18"/>
  <c r="AB546" i="18"/>
  <c r="AC546" i="18"/>
  <c r="AD546" i="18"/>
  <c r="X547" i="18"/>
  <c r="Y547" i="18"/>
  <c r="Z547" i="18"/>
  <c r="AA547" i="18"/>
  <c r="AB547" i="18"/>
  <c r="AC547" i="18"/>
  <c r="AD547" i="18"/>
  <c r="X548" i="18"/>
  <c r="Y548" i="18"/>
  <c r="Z548" i="18"/>
  <c r="AA548" i="18"/>
  <c r="AB548" i="18"/>
  <c r="AC548" i="18"/>
  <c r="AD548" i="18"/>
  <c r="X549" i="18"/>
  <c r="Y549" i="18"/>
  <c r="Z549" i="18"/>
  <c r="AA549" i="18"/>
  <c r="AB549" i="18"/>
  <c r="AC549" i="18"/>
  <c r="AD549" i="18"/>
  <c r="X550" i="18"/>
  <c r="Y550" i="18"/>
  <c r="Z550" i="18"/>
  <c r="AA550" i="18"/>
  <c r="AB550" i="18"/>
  <c r="AC550" i="18"/>
  <c r="AD550" i="18"/>
  <c r="X551" i="18"/>
  <c r="Y551" i="18"/>
  <c r="Z551" i="18"/>
  <c r="AA551" i="18"/>
  <c r="AB551" i="18"/>
  <c r="AC551" i="18"/>
  <c r="AD551" i="18"/>
  <c r="X552" i="18"/>
  <c r="Y552" i="18"/>
  <c r="Z552" i="18"/>
  <c r="AA552" i="18"/>
  <c r="AB552" i="18"/>
  <c r="AC552" i="18"/>
  <c r="AD552" i="18"/>
  <c r="X553" i="18"/>
  <c r="Y553" i="18"/>
  <c r="Z553" i="18"/>
  <c r="AA553" i="18"/>
  <c r="AB553" i="18"/>
  <c r="AC553" i="18"/>
  <c r="AD553" i="18"/>
  <c r="X554" i="18"/>
  <c r="Y554" i="18"/>
  <c r="Z554" i="18"/>
  <c r="AA554" i="18"/>
  <c r="AB554" i="18"/>
  <c r="AC554" i="18"/>
  <c r="AD554" i="18"/>
  <c r="X555" i="18"/>
  <c r="Y555" i="18"/>
  <c r="Z555" i="18"/>
  <c r="AA555" i="18"/>
  <c r="AB555" i="18"/>
  <c r="AC555" i="18"/>
  <c r="AD555" i="18"/>
  <c r="X556" i="18"/>
  <c r="Y556" i="18"/>
  <c r="Z556" i="18"/>
  <c r="AA556" i="18"/>
  <c r="AB556" i="18"/>
  <c r="AC556" i="18"/>
  <c r="AD556" i="18"/>
  <c r="X557" i="18"/>
  <c r="Y557" i="18"/>
  <c r="Z557" i="18"/>
  <c r="AA557" i="18"/>
  <c r="AB557" i="18"/>
  <c r="AC557" i="18"/>
  <c r="AD557" i="18"/>
  <c r="X558" i="18"/>
  <c r="Y558" i="18"/>
  <c r="Z558" i="18"/>
  <c r="AA558" i="18"/>
  <c r="AB558" i="18"/>
  <c r="AC558" i="18"/>
  <c r="AD558" i="18"/>
  <c r="X559" i="18"/>
  <c r="Y559" i="18"/>
  <c r="Z559" i="18"/>
  <c r="AA559" i="18"/>
  <c r="AB559" i="18"/>
  <c r="AC559" i="18"/>
  <c r="AD559" i="18"/>
  <c r="X560" i="18"/>
  <c r="Y560" i="18"/>
  <c r="Z560" i="18"/>
  <c r="AA560" i="18"/>
  <c r="AB560" i="18"/>
  <c r="AC560" i="18"/>
  <c r="AD560" i="18"/>
  <c r="X561" i="18"/>
  <c r="Y561" i="18"/>
  <c r="Z561" i="18"/>
  <c r="AA561" i="18"/>
  <c r="AB561" i="18"/>
  <c r="AC561" i="18"/>
  <c r="AD561" i="18"/>
  <c r="X562" i="18"/>
  <c r="Y562" i="18"/>
  <c r="Z562" i="18"/>
  <c r="AA562" i="18"/>
  <c r="AB562" i="18"/>
  <c r="AC562" i="18"/>
  <c r="AD562" i="18"/>
  <c r="X563" i="18"/>
  <c r="Y563" i="18"/>
  <c r="Z563" i="18"/>
  <c r="AA563" i="18"/>
  <c r="AB563" i="18"/>
  <c r="AC563" i="18"/>
  <c r="AD563" i="18"/>
  <c r="X564" i="18"/>
  <c r="Y564" i="18"/>
  <c r="Z564" i="18"/>
  <c r="AA564" i="18"/>
  <c r="AB564" i="18"/>
  <c r="AC564" i="18"/>
  <c r="AD564" i="18"/>
  <c r="X565" i="18"/>
  <c r="Y565" i="18"/>
  <c r="Z565" i="18"/>
  <c r="AA565" i="18"/>
  <c r="AB565" i="18"/>
  <c r="AC565" i="18"/>
  <c r="AD565" i="18"/>
  <c r="X566" i="18"/>
  <c r="Y566" i="18"/>
  <c r="Z566" i="18"/>
  <c r="AA566" i="18"/>
  <c r="AB566" i="18"/>
  <c r="AC566" i="18"/>
  <c r="AD566" i="18"/>
  <c r="X567" i="18"/>
  <c r="Y567" i="18"/>
  <c r="Z567" i="18"/>
  <c r="AA567" i="18"/>
  <c r="AB567" i="18"/>
  <c r="AC567" i="18"/>
  <c r="AD567" i="18"/>
  <c r="X568" i="18"/>
  <c r="Y568" i="18"/>
  <c r="Z568" i="18"/>
  <c r="AA568" i="18"/>
  <c r="AB568" i="18"/>
  <c r="AC568" i="18"/>
  <c r="AD568" i="18"/>
  <c r="X569" i="18"/>
  <c r="Y569" i="18"/>
  <c r="Z569" i="18"/>
  <c r="AA569" i="18"/>
  <c r="AB569" i="18"/>
  <c r="AC569" i="18"/>
  <c r="AD569" i="18"/>
  <c r="X570" i="18"/>
  <c r="Y570" i="18"/>
  <c r="Z570" i="18"/>
  <c r="AA570" i="18"/>
  <c r="AB570" i="18"/>
  <c r="AC570" i="18"/>
  <c r="AD570" i="18"/>
  <c r="X571" i="18"/>
  <c r="Y571" i="18"/>
  <c r="Z571" i="18"/>
  <c r="AA571" i="18"/>
  <c r="AB571" i="18"/>
  <c r="AC571" i="18"/>
  <c r="AD571" i="18"/>
  <c r="X572" i="18"/>
  <c r="Y572" i="18"/>
  <c r="Z572" i="18"/>
  <c r="AA572" i="18"/>
  <c r="AB572" i="18"/>
  <c r="AC572" i="18"/>
  <c r="AD572" i="18"/>
  <c r="X573" i="18"/>
  <c r="Y573" i="18"/>
  <c r="Z573" i="18"/>
  <c r="AA573" i="18"/>
  <c r="AB573" i="18"/>
  <c r="AC573" i="18"/>
  <c r="AD573" i="18"/>
  <c r="X574" i="18"/>
  <c r="Y574" i="18"/>
  <c r="Z574" i="18"/>
  <c r="AA574" i="18"/>
  <c r="AB574" i="18"/>
  <c r="AC574" i="18"/>
  <c r="AD574" i="18"/>
  <c r="X575" i="18"/>
  <c r="Y575" i="18"/>
  <c r="Z575" i="18"/>
  <c r="AA575" i="18"/>
  <c r="AB575" i="18"/>
  <c r="AC575" i="18"/>
  <c r="AD575" i="18"/>
  <c r="X576" i="18"/>
  <c r="Y576" i="18"/>
  <c r="Z576" i="18"/>
  <c r="AA576" i="18"/>
  <c r="AB576" i="18"/>
  <c r="AC576" i="18"/>
  <c r="AD576" i="18"/>
  <c r="X577" i="18"/>
  <c r="Y577" i="18"/>
  <c r="Z577" i="18"/>
  <c r="AA577" i="18"/>
  <c r="AB577" i="18"/>
  <c r="AC577" i="18"/>
  <c r="AD577" i="18"/>
  <c r="X578" i="18"/>
  <c r="Y578" i="18"/>
  <c r="Z578" i="18"/>
  <c r="AA578" i="18"/>
  <c r="AB578" i="18"/>
  <c r="AC578" i="18"/>
  <c r="AD578" i="18"/>
  <c r="X579" i="18"/>
  <c r="Y579" i="18"/>
  <c r="Z579" i="18"/>
  <c r="AA579" i="18"/>
  <c r="AB579" i="18"/>
  <c r="AC579" i="18"/>
  <c r="AD579" i="18"/>
  <c r="X580" i="18"/>
  <c r="Y580" i="18"/>
  <c r="Z580" i="18"/>
  <c r="AA580" i="18"/>
  <c r="AB580" i="18"/>
  <c r="AC580" i="18"/>
  <c r="AD580" i="18"/>
  <c r="X581" i="18"/>
  <c r="Y581" i="18"/>
  <c r="Z581" i="18"/>
  <c r="AA581" i="18"/>
  <c r="AB581" i="18"/>
  <c r="AC581" i="18"/>
  <c r="AD581" i="18"/>
  <c r="X582" i="18"/>
  <c r="Y582" i="18"/>
  <c r="Z582" i="18"/>
  <c r="AA582" i="18"/>
  <c r="AB582" i="18"/>
  <c r="AC582" i="18"/>
  <c r="AD582" i="18"/>
  <c r="X583" i="18"/>
  <c r="Y583" i="18"/>
  <c r="Z583" i="18"/>
  <c r="AA583" i="18"/>
  <c r="AB583" i="18"/>
  <c r="AC583" i="18"/>
  <c r="AD583" i="18"/>
  <c r="X584" i="18"/>
  <c r="Y584" i="18"/>
  <c r="Z584" i="18"/>
  <c r="AA584" i="18"/>
  <c r="AB584" i="18"/>
  <c r="AC584" i="18"/>
  <c r="AD584" i="18"/>
  <c r="X585" i="18"/>
  <c r="Y585" i="18"/>
  <c r="Z585" i="18"/>
  <c r="AA585" i="18"/>
  <c r="AB585" i="18"/>
  <c r="AC585" i="18"/>
  <c r="AD585" i="18"/>
  <c r="X586" i="18"/>
  <c r="Y586" i="18"/>
  <c r="Z586" i="18"/>
  <c r="AA586" i="18"/>
  <c r="AB586" i="18"/>
  <c r="AC586" i="18"/>
  <c r="AD586" i="18"/>
  <c r="X587" i="18"/>
  <c r="Y587" i="18"/>
  <c r="Z587" i="18"/>
  <c r="AA587" i="18"/>
  <c r="AB587" i="18"/>
  <c r="AC587" i="18"/>
  <c r="AD587" i="18"/>
  <c r="X588" i="18"/>
  <c r="Y588" i="18"/>
  <c r="Z588" i="18"/>
  <c r="AA588" i="18"/>
  <c r="AB588" i="18"/>
  <c r="AC588" i="18"/>
  <c r="AD588" i="18"/>
  <c r="X589" i="18"/>
  <c r="Y589" i="18"/>
  <c r="Z589" i="18"/>
  <c r="AA589" i="18"/>
  <c r="AB589" i="18"/>
  <c r="AC589" i="18"/>
  <c r="AD589" i="18"/>
  <c r="X590" i="18"/>
  <c r="Y590" i="18"/>
  <c r="Z590" i="18"/>
  <c r="AA590" i="18"/>
  <c r="AB590" i="18"/>
  <c r="AC590" i="18"/>
  <c r="AD590" i="18"/>
  <c r="X591" i="18"/>
  <c r="Y591" i="18"/>
  <c r="Z591" i="18"/>
  <c r="AA591" i="18"/>
  <c r="AB591" i="18"/>
  <c r="AC591" i="18"/>
  <c r="AD591" i="18"/>
  <c r="X592" i="18"/>
  <c r="Y592" i="18"/>
  <c r="Z592" i="18"/>
  <c r="AA592" i="18"/>
  <c r="AB592" i="18"/>
  <c r="AC592" i="18"/>
  <c r="AD592" i="18"/>
  <c r="X593" i="18"/>
  <c r="Y593" i="18"/>
  <c r="Z593" i="18"/>
  <c r="AA593" i="18"/>
  <c r="AB593" i="18"/>
  <c r="AC593" i="18"/>
  <c r="AD593" i="18"/>
  <c r="X594" i="18"/>
  <c r="Y594" i="18"/>
  <c r="Z594" i="18"/>
  <c r="AA594" i="18"/>
  <c r="AB594" i="18"/>
  <c r="AC594" i="18"/>
  <c r="AD594" i="18"/>
  <c r="X595" i="18"/>
  <c r="Y595" i="18"/>
  <c r="Z595" i="18"/>
  <c r="AA595" i="18"/>
  <c r="AB595" i="18"/>
  <c r="AC595" i="18"/>
  <c r="AD595" i="18"/>
  <c r="X596" i="18"/>
  <c r="Y596" i="18"/>
  <c r="Z596" i="18"/>
  <c r="AA596" i="18"/>
  <c r="AB596" i="18"/>
  <c r="AC596" i="18"/>
  <c r="AD596" i="18"/>
  <c r="X597" i="18"/>
  <c r="Y597" i="18"/>
  <c r="Z597" i="18"/>
  <c r="AA597" i="18"/>
  <c r="AB597" i="18"/>
  <c r="AC597" i="18"/>
  <c r="AD597" i="18"/>
  <c r="X598" i="18"/>
  <c r="Y598" i="18"/>
  <c r="Z598" i="18"/>
  <c r="AA598" i="18"/>
  <c r="AB598" i="18"/>
  <c r="AC598" i="18"/>
  <c r="AD598" i="18"/>
  <c r="X599" i="18"/>
  <c r="Y599" i="18"/>
  <c r="Z599" i="18"/>
  <c r="AA599" i="18"/>
  <c r="AB599" i="18"/>
  <c r="AC599" i="18"/>
  <c r="AD599" i="18"/>
  <c r="X600" i="18"/>
  <c r="Y600" i="18"/>
  <c r="Z600" i="18"/>
  <c r="AA600" i="18"/>
  <c r="AB600" i="18"/>
  <c r="AC600" i="18"/>
  <c r="AD600" i="18"/>
  <c r="X601" i="18"/>
  <c r="Y601" i="18"/>
  <c r="Z601" i="18"/>
  <c r="AA601" i="18"/>
  <c r="AB601" i="18"/>
  <c r="AC601" i="18"/>
  <c r="AD601" i="18"/>
  <c r="X602" i="18"/>
  <c r="Y602" i="18"/>
  <c r="Z602" i="18"/>
  <c r="AA602" i="18"/>
  <c r="AB602" i="18"/>
  <c r="AC602" i="18"/>
  <c r="AD602" i="18"/>
  <c r="X603" i="18"/>
  <c r="Y603" i="18"/>
  <c r="Z603" i="18"/>
  <c r="AA603" i="18"/>
  <c r="AB603" i="18"/>
  <c r="AC603" i="18"/>
  <c r="AD603" i="18"/>
  <c r="X604" i="18"/>
  <c r="Y604" i="18"/>
  <c r="Z604" i="18"/>
  <c r="AA604" i="18"/>
  <c r="AB604" i="18"/>
  <c r="AC604" i="18"/>
  <c r="AD604" i="18"/>
  <c r="X605" i="18"/>
  <c r="Y605" i="18"/>
  <c r="Z605" i="18"/>
  <c r="AA605" i="18"/>
  <c r="AB605" i="18"/>
  <c r="AC605" i="18"/>
  <c r="AD605" i="18"/>
  <c r="X606" i="18"/>
  <c r="Y606" i="18"/>
  <c r="Z606" i="18"/>
  <c r="AA606" i="18"/>
  <c r="AB606" i="18"/>
  <c r="AC606" i="18"/>
  <c r="AD606" i="18"/>
  <c r="X607" i="18"/>
  <c r="Y607" i="18"/>
  <c r="Z607" i="18"/>
  <c r="AA607" i="18"/>
  <c r="AB607" i="18"/>
  <c r="AC607" i="18"/>
  <c r="AD607" i="18"/>
  <c r="X608" i="18"/>
  <c r="Y608" i="18"/>
  <c r="Z608" i="18"/>
  <c r="AA608" i="18"/>
  <c r="AB608" i="18"/>
  <c r="AC608" i="18"/>
  <c r="AD608" i="18"/>
  <c r="X609" i="18"/>
  <c r="Y609" i="18"/>
  <c r="Z609" i="18"/>
  <c r="AA609" i="18"/>
  <c r="AB609" i="18"/>
  <c r="AC609" i="18"/>
  <c r="AD609" i="18"/>
  <c r="X610" i="18"/>
  <c r="Y610" i="18"/>
  <c r="Z610" i="18"/>
  <c r="AA610" i="18"/>
  <c r="AB610" i="18"/>
  <c r="AC610" i="18"/>
  <c r="AD610" i="18"/>
  <c r="X611" i="18"/>
  <c r="Y611" i="18"/>
  <c r="Z611" i="18"/>
  <c r="AA611" i="18"/>
  <c r="AB611" i="18"/>
  <c r="AC611" i="18"/>
  <c r="AD611" i="18"/>
  <c r="X612" i="18"/>
  <c r="Y612" i="18"/>
  <c r="Z612" i="18"/>
  <c r="AA612" i="18"/>
  <c r="AB612" i="18"/>
  <c r="AC612" i="18"/>
  <c r="AD612" i="18"/>
  <c r="X613" i="18"/>
  <c r="Y613" i="18"/>
  <c r="Z613" i="18"/>
  <c r="AA613" i="18"/>
  <c r="AB613" i="18"/>
  <c r="AC613" i="18"/>
  <c r="AD613" i="18"/>
  <c r="X614" i="18"/>
  <c r="Y614" i="18"/>
  <c r="Z614" i="18"/>
  <c r="AA614" i="18"/>
  <c r="AB614" i="18"/>
  <c r="AC614" i="18"/>
  <c r="AD614" i="18"/>
  <c r="X615" i="18"/>
  <c r="Y615" i="18"/>
  <c r="Z615" i="18"/>
  <c r="AA615" i="18"/>
  <c r="AB615" i="18"/>
  <c r="AC615" i="18"/>
  <c r="AD615" i="18"/>
  <c r="X616" i="18"/>
  <c r="Y616" i="18"/>
  <c r="Z616" i="18"/>
  <c r="AA616" i="18"/>
  <c r="AB616" i="18"/>
  <c r="AC616" i="18"/>
  <c r="AD616" i="18"/>
  <c r="X617" i="18"/>
  <c r="Y617" i="18"/>
  <c r="Z617" i="18"/>
  <c r="AA617" i="18"/>
  <c r="AB617" i="18"/>
  <c r="AC617" i="18"/>
  <c r="AD617" i="18"/>
  <c r="X618" i="18"/>
  <c r="Y618" i="18"/>
  <c r="Z618" i="18"/>
  <c r="AA618" i="18"/>
  <c r="AB618" i="18"/>
  <c r="AC618" i="18"/>
  <c r="AD618" i="18"/>
  <c r="X619" i="18"/>
  <c r="Y619" i="18"/>
  <c r="Z619" i="18"/>
  <c r="AA619" i="18"/>
  <c r="AB619" i="18"/>
  <c r="AC619" i="18"/>
  <c r="AD619" i="18"/>
  <c r="X620" i="18"/>
  <c r="Y620" i="18"/>
  <c r="Z620" i="18"/>
  <c r="AA620" i="18"/>
  <c r="AB620" i="18"/>
  <c r="AC620" i="18"/>
  <c r="AD620" i="18"/>
  <c r="X621" i="18"/>
  <c r="Y621" i="18"/>
  <c r="Z621" i="18"/>
  <c r="AA621" i="18"/>
  <c r="AB621" i="18"/>
  <c r="AC621" i="18"/>
  <c r="AD621" i="18"/>
  <c r="X622" i="18"/>
  <c r="Y622" i="18"/>
  <c r="Z622" i="18"/>
  <c r="AA622" i="18"/>
  <c r="AB622" i="18"/>
  <c r="AC622" i="18"/>
  <c r="AD622" i="18"/>
  <c r="X623" i="18"/>
  <c r="Y623" i="18"/>
  <c r="Z623" i="18"/>
  <c r="AA623" i="18"/>
  <c r="AB623" i="18"/>
  <c r="AC623" i="18"/>
  <c r="AD623" i="18"/>
  <c r="X624" i="18"/>
  <c r="Y624" i="18"/>
  <c r="Z624" i="18"/>
  <c r="AA624" i="18"/>
  <c r="AB624" i="18"/>
  <c r="AC624" i="18"/>
  <c r="AD624" i="18"/>
  <c r="X625" i="18"/>
  <c r="Y625" i="18"/>
  <c r="Z625" i="18"/>
  <c r="AA625" i="18"/>
  <c r="AB625" i="18"/>
  <c r="AC625" i="18"/>
  <c r="AD625" i="18"/>
  <c r="X626" i="18"/>
  <c r="Y626" i="18"/>
  <c r="Z626" i="18"/>
  <c r="AA626" i="18"/>
  <c r="AB626" i="18"/>
  <c r="AC626" i="18"/>
  <c r="AD626" i="18"/>
  <c r="X627" i="18"/>
  <c r="Y627" i="18"/>
  <c r="Z627" i="18"/>
  <c r="AA627" i="18"/>
  <c r="AB627" i="18"/>
  <c r="AC627" i="18"/>
  <c r="AD627" i="18"/>
  <c r="X628" i="18"/>
  <c r="Y628" i="18"/>
  <c r="Z628" i="18"/>
  <c r="AA628" i="18"/>
  <c r="AB628" i="18"/>
  <c r="AC628" i="18"/>
  <c r="AD628" i="18"/>
  <c r="X629" i="18"/>
  <c r="Y629" i="18"/>
  <c r="Z629" i="18"/>
  <c r="AA629" i="18"/>
  <c r="AB629" i="18"/>
  <c r="AC629" i="18"/>
  <c r="AD629" i="18"/>
  <c r="X630" i="18"/>
  <c r="Y630" i="18"/>
  <c r="Z630" i="18"/>
  <c r="AA630" i="18"/>
  <c r="AB630" i="18"/>
  <c r="AC630" i="18"/>
  <c r="AD630" i="18"/>
  <c r="X631" i="18"/>
  <c r="Y631" i="18"/>
  <c r="Z631" i="18"/>
  <c r="AA631" i="18"/>
  <c r="AB631" i="18"/>
  <c r="AC631" i="18"/>
  <c r="AD631" i="18"/>
  <c r="X632" i="18"/>
  <c r="Y632" i="18"/>
  <c r="Z632" i="18"/>
  <c r="AA632" i="18"/>
  <c r="AB632" i="18"/>
  <c r="AC632" i="18"/>
  <c r="AD632" i="18"/>
  <c r="X633" i="18"/>
  <c r="Y633" i="18"/>
  <c r="Z633" i="18"/>
  <c r="AA633" i="18"/>
  <c r="AB633" i="18"/>
  <c r="AC633" i="18"/>
  <c r="AD633" i="18"/>
  <c r="X634" i="18"/>
  <c r="Y634" i="18"/>
  <c r="Z634" i="18"/>
  <c r="AA634" i="18"/>
  <c r="AB634" i="18"/>
  <c r="AC634" i="18"/>
  <c r="AD634" i="18"/>
  <c r="X635" i="18"/>
  <c r="Y635" i="18"/>
  <c r="Z635" i="18"/>
  <c r="AA635" i="18"/>
  <c r="AB635" i="18"/>
  <c r="AC635" i="18"/>
  <c r="AD635" i="18"/>
  <c r="X636" i="18"/>
  <c r="Y636" i="18"/>
  <c r="Z636" i="18"/>
  <c r="AA636" i="18"/>
  <c r="AB636" i="18"/>
  <c r="AC636" i="18"/>
  <c r="AD636" i="18"/>
  <c r="X637" i="18"/>
  <c r="Y637" i="18"/>
  <c r="Z637" i="18"/>
  <c r="AA637" i="18"/>
  <c r="AB637" i="18"/>
  <c r="AC637" i="18"/>
  <c r="AD637" i="18"/>
  <c r="X638" i="18"/>
  <c r="Y638" i="18"/>
  <c r="Z638" i="18"/>
  <c r="AA638" i="18"/>
  <c r="AB638" i="18"/>
  <c r="AC638" i="18"/>
  <c r="AD638" i="18"/>
  <c r="X639" i="18"/>
  <c r="Y639" i="18"/>
  <c r="Z639" i="18"/>
  <c r="AA639" i="18"/>
  <c r="AB639" i="18"/>
  <c r="AC639" i="18"/>
  <c r="AD639" i="18"/>
  <c r="X640" i="18"/>
  <c r="Y640" i="18"/>
  <c r="Z640" i="18"/>
  <c r="AA640" i="18"/>
  <c r="AB640" i="18"/>
  <c r="AC640" i="18"/>
  <c r="AD640" i="18"/>
  <c r="X641" i="18"/>
  <c r="Y641" i="18"/>
  <c r="Z641" i="18"/>
  <c r="AA641" i="18"/>
  <c r="AB641" i="18"/>
  <c r="AC641" i="18"/>
  <c r="AD641" i="18"/>
  <c r="X642" i="18"/>
  <c r="Y642" i="18"/>
  <c r="Z642" i="18"/>
  <c r="AA642" i="18"/>
  <c r="AB642" i="18"/>
  <c r="AC642" i="18"/>
  <c r="AD642" i="18"/>
  <c r="X643" i="18"/>
  <c r="Y643" i="18"/>
  <c r="Z643" i="18"/>
  <c r="AA643" i="18"/>
  <c r="AB643" i="18"/>
  <c r="AC643" i="18"/>
  <c r="AD643" i="18"/>
  <c r="X644" i="18"/>
  <c r="Y644" i="18"/>
  <c r="Z644" i="18"/>
  <c r="AA644" i="18"/>
  <c r="AB644" i="18"/>
  <c r="AC644" i="18"/>
  <c r="AD644" i="18"/>
  <c r="X645" i="18"/>
  <c r="Y645" i="18"/>
  <c r="Z645" i="18"/>
  <c r="AA645" i="18"/>
  <c r="AB645" i="18"/>
  <c r="AC645" i="18"/>
  <c r="AD645" i="18"/>
  <c r="X646" i="18"/>
  <c r="Y646" i="18"/>
  <c r="Z646" i="18"/>
  <c r="AA646" i="18"/>
  <c r="AB646" i="18"/>
  <c r="AC646" i="18"/>
  <c r="AD646" i="18"/>
  <c r="X647" i="18"/>
  <c r="Y647" i="18"/>
  <c r="Z647" i="18"/>
  <c r="AA647" i="18"/>
  <c r="AB647" i="18"/>
  <c r="AC647" i="18"/>
  <c r="AD647" i="18"/>
  <c r="X648" i="18"/>
  <c r="Y648" i="18"/>
  <c r="Z648" i="18"/>
  <c r="AA648" i="18"/>
  <c r="AB648" i="18"/>
  <c r="AC648" i="18"/>
  <c r="AD648" i="18"/>
  <c r="X649" i="18"/>
  <c r="Y649" i="18"/>
  <c r="Z649" i="18"/>
  <c r="AA649" i="18"/>
  <c r="AB649" i="18"/>
  <c r="AC649" i="18"/>
  <c r="AD649" i="18"/>
  <c r="X650" i="18"/>
  <c r="Y650" i="18"/>
  <c r="Z650" i="18"/>
  <c r="AA650" i="18"/>
  <c r="AB650" i="18"/>
  <c r="AC650" i="18"/>
  <c r="AD650" i="18"/>
  <c r="X651" i="18"/>
  <c r="Y651" i="18"/>
  <c r="Z651" i="18"/>
  <c r="AA651" i="18"/>
  <c r="AB651" i="18"/>
  <c r="AC651" i="18"/>
  <c r="AD651" i="18"/>
  <c r="X652" i="18"/>
  <c r="Y652" i="18"/>
  <c r="Z652" i="18"/>
  <c r="AA652" i="18"/>
  <c r="AB652" i="18"/>
  <c r="AC652" i="18"/>
  <c r="AD652" i="18"/>
  <c r="X653" i="18"/>
  <c r="Y653" i="18"/>
  <c r="Z653" i="18"/>
  <c r="AA653" i="18"/>
  <c r="AB653" i="18"/>
  <c r="AC653" i="18"/>
  <c r="AD653" i="18"/>
  <c r="X654" i="18"/>
  <c r="Y654" i="18"/>
  <c r="Z654" i="18"/>
  <c r="AA654" i="18"/>
  <c r="AB654" i="18"/>
  <c r="AC654" i="18"/>
  <c r="AD654" i="18"/>
  <c r="X655" i="18"/>
  <c r="Y655" i="18"/>
  <c r="Z655" i="18"/>
  <c r="AA655" i="18"/>
  <c r="AB655" i="18"/>
  <c r="AC655" i="18"/>
  <c r="AD655" i="18"/>
  <c r="X656" i="18"/>
  <c r="Y656" i="18"/>
  <c r="Z656" i="18"/>
  <c r="AA656" i="18"/>
  <c r="AB656" i="18"/>
  <c r="AC656" i="18"/>
  <c r="AD656" i="18"/>
  <c r="X657" i="18"/>
  <c r="Y657" i="18"/>
  <c r="Z657" i="18"/>
  <c r="AA657" i="18"/>
  <c r="AB657" i="18"/>
  <c r="AC657" i="18"/>
  <c r="AD657" i="18"/>
  <c r="X658" i="18"/>
  <c r="Y658" i="18"/>
  <c r="Z658" i="18"/>
  <c r="AA658" i="18"/>
  <c r="AB658" i="18"/>
  <c r="AC658" i="18"/>
  <c r="AD658" i="18"/>
  <c r="X659" i="18"/>
  <c r="Y659" i="18"/>
  <c r="Z659" i="18"/>
  <c r="AA659" i="18"/>
  <c r="AB659" i="18"/>
  <c r="AC659" i="18"/>
  <c r="AD659" i="18"/>
  <c r="X660" i="18"/>
  <c r="Y660" i="18"/>
  <c r="Z660" i="18"/>
  <c r="AA660" i="18"/>
  <c r="AB660" i="18"/>
  <c r="AC660" i="18"/>
  <c r="AD660" i="18"/>
  <c r="X661" i="18"/>
  <c r="Y661" i="18"/>
  <c r="Z661" i="18"/>
  <c r="AA661" i="18"/>
  <c r="AB661" i="18"/>
  <c r="AC661" i="18"/>
  <c r="AD661" i="18"/>
  <c r="X662" i="18"/>
  <c r="Y662" i="18"/>
  <c r="Z662" i="18"/>
  <c r="AA662" i="18"/>
  <c r="AB662" i="18"/>
  <c r="AC662" i="18"/>
  <c r="AD662" i="18"/>
  <c r="X663" i="18"/>
  <c r="Y663" i="18"/>
  <c r="Z663" i="18"/>
  <c r="AA663" i="18"/>
  <c r="AB663" i="18"/>
  <c r="AC663" i="18"/>
  <c r="AD663" i="18"/>
  <c r="X664" i="18"/>
  <c r="Y664" i="18"/>
  <c r="Z664" i="18"/>
  <c r="AA664" i="18"/>
  <c r="AB664" i="18"/>
  <c r="AC664" i="18"/>
  <c r="AD664" i="18"/>
  <c r="X665" i="18"/>
  <c r="Y665" i="18"/>
  <c r="Z665" i="18"/>
  <c r="AA665" i="18"/>
  <c r="AB665" i="18"/>
  <c r="AC665" i="18"/>
  <c r="AD665" i="18"/>
  <c r="X666" i="18"/>
  <c r="Y666" i="18"/>
  <c r="Z666" i="18"/>
  <c r="AA666" i="18"/>
  <c r="AB666" i="18"/>
  <c r="AC666" i="18"/>
  <c r="AD666" i="18"/>
  <c r="X667" i="18"/>
  <c r="Y667" i="18"/>
  <c r="Z667" i="18"/>
  <c r="AA667" i="18"/>
  <c r="AB667" i="18"/>
  <c r="AC667" i="18"/>
  <c r="AD667" i="18"/>
  <c r="X668" i="18"/>
  <c r="Y668" i="18"/>
  <c r="Z668" i="18"/>
  <c r="AA668" i="18"/>
  <c r="AB668" i="18"/>
  <c r="AC668" i="18"/>
  <c r="AD668" i="18"/>
  <c r="X669" i="18"/>
  <c r="Y669" i="18"/>
  <c r="Z669" i="18"/>
  <c r="AA669" i="18"/>
  <c r="AB669" i="18"/>
  <c r="AC669" i="18"/>
  <c r="AD669" i="18"/>
  <c r="X670" i="18"/>
  <c r="Y670" i="18"/>
  <c r="Z670" i="18"/>
  <c r="AA670" i="18"/>
  <c r="AB670" i="18"/>
  <c r="AC670" i="18"/>
  <c r="AD670" i="18"/>
  <c r="X671" i="18"/>
  <c r="Y671" i="18"/>
  <c r="Z671" i="18"/>
  <c r="AA671" i="18"/>
  <c r="AB671" i="18"/>
  <c r="AC671" i="18"/>
  <c r="AD671" i="18"/>
  <c r="X672" i="18"/>
  <c r="Y672" i="18"/>
  <c r="Z672" i="18"/>
  <c r="AA672" i="18"/>
  <c r="AB672" i="18"/>
  <c r="AC672" i="18"/>
  <c r="AD672" i="18"/>
  <c r="X673" i="18"/>
  <c r="Y673" i="18"/>
  <c r="Z673" i="18"/>
  <c r="AA673" i="18"/>
  <c r="AB673" i="18"/>
  <c r="AC673" i="18"/>
  <c r="AD673" i="18"/>
  <c r="X674" i="18"/>
  <c r="Y674" i="18"/>
  <c r="Z674" i="18"/>
  <c r="AA674" i="18"/>
  <c r="AB674" i="18"/>
  <c r="AC674" i="18"/>
  <c r="AD674" i="18"/>
  <c r="X675" i="18"/>
  <c r="Y675" i="18"/>
  <c r="Z675" i="18"/>
  <c r="AA675" i="18"/>
  <c r="AB675" i="18"/>
  <c r="AC675" i="18"/>
  <c r="AD675" i="18"/>
  <c r="X676" i="18"/>
  <c r="Y676" i="18"/>
  <c r="Z676" i="18"/>
  <c r="AA676" i="18"/>
  <c r="AB676" i="18"/>
  <c r="AC676" i="18"/>
  <c r="AD676" i="18"/>
  <c r="X677" i="18"/>
  <c r="Y677" i="18"/>
  <c r="Z677" i="18"/>
  <c r="AA677" i="18"/>
  <c r="AB677" i="18"/>
  <c r="AC677" i="18"/>
  <c r="AD677" i="18"/>
  <c r="X678" i="18"/>
  <c r="Y678" i="18"/>
  <c r="Z678" i="18"/>
  <c r="AA678" i="18"/>
  <c r="AB678" i="18"/>
  <c r="AC678" i="18"/>
  <c r="AD678" i="18"/>
  <c r="X679" i="18"/>
  <c r="Y679" i="18"/>
  <c r="Z679" i="18"/>
  <c r="AA679" i="18"/>
  <c r="AB679" i="18"/>
  <c r="AC679" i="18"/>
  <c r="AD679" i="18"/>
  <c r="X680" i="18"/>
  <c r="Y680" i="18"/>
  <c r="Z680" i="18"/>
  <c r="AA680" i="18"/>
  <c r="AB680" i="18"/>
  <c r="AC680" i="18"/>
  <c r="AD680" i="18"/>
  <c r="X681" i="18"/>
  <c r="Y681" i="18"/>
  <c r="Z681" i="18"/>
  <c r="AA681" i="18"/>
  <c r="AB681" i="18"/>
  <c r="AC681" i="18"/>
  <c r="AD681" i="18"/>
  <c r="X682" i="18"/>
  <c r="Y682" i="18"/>
  <c r="Z682" i="18"/>
  <c r="AA682" i="18"/>
  <c r="AB682" i="18"/>
  <c r="AC682" i="18"/>
  <c r="AD682" i="18"/>
  <c r="X683" i="18"/>
  <c r="Y683" i="18"/>
  <c r="Z683" i="18"/>
  <c r="AA683" i="18"/>
  <c r="AB683" i="18"/>
  <c r="AC683" i="18"/>
  <c r="AD683" i="18"/>
  <c r="X684" i="18"/>
  <c r="Y684" i="18"/>
  <c r="Z684" i="18"/>
  <c r="AA684" i="18"/>
  <c r="AB684" i="18"/>
  <c r="AC684" i="18"/>
  <c r="AD684" i="18"/>
  <c r="X685" i="18"/>
  <c r="Y685" i="18"/>
  <c r="Z685" i="18"/>
  <c r="AA685" i="18"/>
  <c r="AB685" i="18"/>
  <c r="AC685" i="18"/>
  <c r="AD685" i="18"/>
  <c r="X686" i="18"/>
  <c r="Y686" i="18"/>
  <c r="Z686" i="18"/>
  <c r="AA686" i="18"/>
  <c r="AB686" i="18"/>
  <c r="AC686" i="18"/>
  <c r="AD686" i="18"/>
  <c r="X687" i="18"/>
  <c r="Y687" i="18"/>
  <c r="Z687" i="18"/>
  <c r="AA687" i="18"/>
  <c r="AB687" i="18"/>
  <c r="AC687" i="18"/>
  <c r="AD687" i="18"/>
  <c r="X688" i="18"/>
  <c r="Y688" i="18"/>
  <c r="Z688" i="18"/>
  <c r="AA688" i="18"/>
  <c r="AB688" i="18"/>
  <c r="AC688" i="18"/>
  <c r="AD688" i="18"/>
  <c r="X689" i="18"/>
  <c r="Y689" i="18"/>
  <c r="Z689" i="18"/>
  <c r="AA689" i="18"/>
  <c r="AB689" i="18"/>
  <c r="AC689" i="18"/>
  <c r="AD689" i="18"/>
  <c r="X690" i="18"/>
  <c r="Y690" i="18"/>
  <c r="Z690" i="18"/>
  <c r="AA690" i="18"/>
  <c r="AB690" i="18"/>
  <c r="AC690" i="18"/>
  <c r="AD690" i="18"/>
  <c r="X691" i="18"/>
  <c r="Y691" i="18"/>
  <c r="Z691" i="18"/>
  <c r="AA691" i="18"/>
  <c r="AB691" i="18"/>
  <c r="AC691" i="18"/>
  <c r="AD691" i="18"/>
  <c r="X692" i="18"/>
  <c r="Y692" i="18"/>
  <c r="Z692" i="18"/>
  <c r="AA692" i="18"/>
  <c r="AB692" i="18"/>
  <c r="AC692" i="18"/>
  <c r="AD692" i="18"/>
  <c r="X693" i="18"/>
  <c r="Y693" i="18"/>
  <c r="Z693" i="18"/>
  <c r="AA693" i="18"/>
  <c r="AB693" i="18"/>
  <c r="AC693" i="18"/>
  <c r="AD693" i="18"/>
  <c r="X694" i="18"/>
  <c r="Y694" i="18"/>
  <c r="Z694" i="18"/>
  <c r="AA694" i="18"/>
  <c r="AB694" i="18"/>
  <c r="AC694" i="18"/>
  <c r="AD694" i="18"/>
  <c r="X695" i="18"/>
  <c r="Y695" i="18"/>
  <c r="Z695" i="18"/>
  <c r="AA695" i="18"/>
  <c r="AB695" i="18"/>
  <c r="AC695" i="18"/>
  <c r="AD695" i="18"/>
  <c r="X696" i="18"/>
  <c r="Y696" i="18"/>
  <c r="Z696" i="18"/>
  <c r="AA696" i="18"/>
  <c r="AB696" i="18"/>
  <c r="AC696" i="18"/>
  <c r="AD696" i="18"/>
  <c r="X697" i="18"/>
  <c r="Y697" i="18"/>
  <c r="Z697" i="18"/>
  <c r="AA697" i="18"/>
  <c r="AB697" i="18"/>
  <c r="AC697" i="18"/>
  <c r="AD697" i="18"/>
  <c r="X698" i="18"/>
  <c r="Y698" i="18"/>
  <c r="Z698" i="18"/>
  <c r="AA698" i="18"/>
  <c r="AB698" i="18"/>
  <c r="AC698" i="18"/>
  <c r="AD698" i="18"/>
  <c r="X699" i="18"/>
  <c r="Y699" i="18"/>
  <c r="Z699" i="18"/>
  <c r="AA699" i="18"/>
  <c r="AB699" i="18"/>
  <c r="AC699" i="18"/>
  <c r="AD699" i="18"/>
  <c r="X700" i="18"/>
  <c r="Y700" i="18"/>
  <c r="Z700" i="18"/>
  <c r="AA700" i="18"/>
  <c r="AB700" i="18"/>
  <c r="AC700" i="18"/>
  <c r="AD700" i="18"/>
  <c r="X701" i="18"/>
  <c r="Y701" i="18"/>
  <c r="Z701" i="18"/>
  <c r="AA701" i="18"/>
  <c r="AB701" i="18"/>
  <c r="AC701" i="18"/>
  <c r="AD701" i="18"/>
  <c r="X702" i="18"/>
  <c r="Y702" i="18"/>
  <c r="Z702" i="18"/>
  <c r="AA702" i="18"/>
  <c r="AB702" i="18"/>
  <c r="AC702" i="18"/>
  <c r="AD702" i="18"/>
  <c r="X703" i="18"/>
  <c r="Y703" i="18"/>
  <c r="Z703" i="18"/>
  <c r="AA703" i="18"/>
  <c r="AB703" i="18"/>
  <c r="AC703" i="18"/>
  <c r="AD703" i="18"/>
  <c r="X704" i="18"/>
  <c r="Y704" i="18"/>
  <c r="Z704" i="18"/>
  <c r="AA704" i="18"/>
  <c r="AB704" i="18"/>
  <c r="AC704" i="18"/>
  <c r="AD704" i="18"/>
  <c r="X705" i="18"/>
  <c r="Y705" i="18"/>
  <c r="Z705" i="18"/>
  <c r="AA705" i="18"/>
  <c r="AB705" i="18"/>
  <c r="AC705" i="18"/>
  <c r="AD705" i="18"/>
  <c r="X706" i="18"/>
  <c r="Y706" i="18"/>
  <c r="Z706" i="18"/>
  <c r="AA706" i="18"/>
  <c r="AB706" i="18"/>
  <c r="AC706" i="18"/>
  <c r="AD706" i="18"/>
  <c r="X707" i="18"/>
  <c r="Y707" i="18"/>
  <c r="Z707" i="18"/>
  <c r="AA707" i="18"/>
  <c r="AB707" i="18"/>
  <c r="AC707" i="18"/>
  <c r="AD707" i="18"/>
  <c r="X708" i="18"/>
  <c r="Y708" i="18"/>
  <c r="Z708" i="18"/>
  <c r="AA708" i="18"/>
  <c r="AB708" i="18"/>
  <c r="AC708" i="18"/>
  <c r="AD708" i="18"/>
  <c r="X709" i="18"/>
  <c r="Y709" i="18"/>
  <c r="Z709" i="18"/>
  <c r="AA709" i="18"/>
  <c r="AB709" i="18"/>
  <c r="AC709" i="18"/>
  <c r="AD709" i="18"/>
  <c r="X710" i="18"/>
  <c r="Y710" i="18"/>
  <c r="Z710" i="18"/>
  <c r="AA710" i="18"/>
  <c r="AB710" i="18"/>
  <c r="AC710" i="18"/>
  <c r="AD710" i="18"/>
  <c r="X711" i="18"/>
  <c r="Y711" i="18"/>
  <c r="Z711" i="18"/>
  <c r="AA711" i="18"/>
  <c r="AB711" i="18"/>
  <c r="AC711" i="18"/>
  <c r="AD711" i="18"/>
  <c r="X712" i="18"/>
  <c r="Y712" i="18"/>
  <c r="Z712" i="18"/>
  <c r="AA712" i="18"/>
  <c r="AB712" i="18"/>
  <c r="AC712" i="18"/>
  <c r="AD712" i="18"/>
  <c r="X713" i="18"/>
  <c r="Y713" i="18"/>
  <c r="Z713" i="18"/>
  <c r="AA713" i="18"/>
  <c r="AB713" i="18"/>
  <c r="AC713" i="18"/>
  <c r="AD713" i="18"/>
  <c r="X714" i="18"/>
  <c r="Y714" i="18"/>
  <c r="Z714" i="18"/>
  <c r="AA714" i="18"/>
  <c r="AB714" i="18"/>
  <c r="AC714" i="18"/>
  <c r="AD714" i="18"/>
  <c r="X715" i="18"/>
  <c r="Y715" i="18"/>
  <c r="Z715" i="18"/>
  <c r="AA715" i="18"/>
  <c r="AB715" i="18"/>
  <c r="AC715" i="18"/>
  <c r="AD715" i="18"/>
  <c r="X716" i="18"/>
  <c r="Y716" i="18"/>
  <c r="Z716" i="18"/>
  <c r="AA716" i="18"/>
  <c r="AB716" i="18"/>
  <c r="AC716" i="18"/>
  <c r="AD716" i="18"/>
  <c r="X717" i="18"/>
  <c r="Y717" i="18"/>
  <c r="Z717" i="18"/>
  <c r="AA717" i="18"/>
  <c r="AB717" i="18"/>
  <c r="AC717" i="18"/>
  <c r="AD717" i="18"/>
  <c r="X718" i="18"/>
  <c r="Y718" i="18"/>
  <c r="Z718" i="18"/>
  <c r="AA718" i="18"/>
  <c r="AB718" i="18"/>
  <c r="AC718" i="18"/>
  <c r="AD718" i="18"/>
  <c r="X719" i="18"/>
  <c r="Y719" i="18"/>
  <c r="Z719" i="18"/>
  <c r="AA719" i="18"/>
  <c r="AB719" i="18"/>
  <c r="AC719" i="18"/>
  <c r="AD719" i="18"/>
  <c r="X720" i="18"/>
  <c r="Y720" i="18"/>
  <c r="Z720" i="18"/>
  <c r="AA720" i="18"/>
  <c r="AB720" i="18"/>
  <c r="AC720" i="18"/>
  <c r="AD720" i="18"/>
  <c r="X721" i="18"/>
  <c r="Y721" i="18"/>
  <c r="Z721" i="18"/>
  <c r="AA721" i="18"/>
  <c r="AB721" i="18"/>
  <c r="AC721" i="18"/>
  <c r="AD721" i="18"/>
  <c r="X722" i="18"/>
  <c r="Y722" i="18"/>
  <c r="Z722" i="18"/>
  <c r="AA722" i="18"/>
  <c r="AB722" i="18"/>
  <c r="AC722" i="18"/>
  <c r="AD722" i="18"/>
  <c r="X723" i="18"/>
  <c r="Y723" i="18"/>
  <c r="Z723" i="18"/>
  <c r="AA723" i="18"/>
  <c r="AB723" i="18"/>
  <c r="AC723" i="18"/>
  <c r="AD723" i="18"/>
  <c r="X724" i="18"/>
  <c r="Y724" i="18"/>
  <c r="Z724" i="18"/>
  <c r="AA724" i="18"/>
  <c r="AB724" i="18"/>
  <c r="AC724" i="18"/>
  <c r="AD724" i="18"/>
  <c r="X725" i="18"/>
  <c r="Y725" i="18"/>
  <c r="Z725" i="18"/>
  <c r="AA725" i="18"/>
  <c r="AB725" i="18"/>
  <c r="AC725" i="18"/>
  <c r="AD725" i="18"/>
  <c r="X726" i="18"/>
  <c r="Y726" i="18"/>
  <c r="Z726" i="18"/>
  <c r="AA726" i="18"/>
  <c r="AB726" i="18"/>
  <c r="AC726" i="18"/>
  <c r="AD726" i="18"/>
  <c r="X727" i="18"/>
  <c r="Y727" i="18"/>
  <c r="Z727" i="18"/>
  <c r="AA727" i="18"/>
  <c r="AB727" i="18"/>
  <c r="AC727" i="18"/>
  <c r="AD727" i="18"/>
  <c r="X728" i="18"/>
  <c r="Y728" i="18"/>
  <c r="Z728" i="18"/>
  <c r="AA728" i="18"/>
  <c r="AB728" i="18"/>
  <c r="AC728" i="18"/>
  <c r="AD728" i="18"/>
  <c r="X729" i="18"/>
  <c r="Y729" i="18"/>
  <c r="Z729" i="18"/>
  <c r="AA729" i="18"/>
  <c r="AB729" i="18"/>
  <c r="AC729" i="18"/>
  <c r="AD729" i="18"/>
  <c r="X730" i="18"/>
  <c r="Y730" i="18"/>
  <c r="Z730" i="18"/>
  <c r="AA730" i="18"/>
  <c r="AB730" i="18"/>
  <c r="AC730" i="18"/>
  <c r="AD730" i="18"/>
  <c r="X731" i="18"/>
  <c r="Y731" i="18"/>
  <c r="Z731" i="18"/>
  <c r="AA731" i="18"/>
  <c r="AB731" i="18"/>
  <c r="AC731" i="18"/>
  <c r="AD731" i="18"/>
  <c r="X732" i="18"/>
  <c r="Y732" i="18"/>
  <c r="Z732" i="18"/>
  <c r="AA732" i="18"/>
  <c r="AB732" i="18"/>
  <c r="AC732" i="18"/>
  <c r="AD732" i="18"/>
  <c r="X733" i="18"/>
  <c r="Y733" i="18"/>
  <c r="Z733" i="18"/>
  <c r="AA733" i="18"/>
  <c r="AB733" i="18"/>
  <c r="AC733" i="18"/>
  <c r="AD733" i="18"/>
  <c r="X734" i="18"/>
  <c r="Y734" i="18"/>
  <c r="Z734" i="18"/>
  <c r="AA734" i="18"/>
  <c r="AB734" i="18"/>
  <c r="AC734" i="18"/>
  <c r="AD734" i="18"/>
  <c r="X735" i="18"/>
  <c r="Y735" i="18"/>
  <c r="Z735" i="18"/>
  <c r="AA735" i="18"/>
  <c r="AB735" i="18"/>
  <c r="AC735" i="18"/>
  <c r="AD735" i="18"/>
  <c r="X736" i="18"/>
  <c r="Y736" i="18"/>
  <c r="Z736" i="18"/>
  <c r="AA736" i="18"/>
  <c r="AB736" i="18"/>
  <c r="AC736" i="18"/>
  <c r="AD736" i="18"/>
  <c r="X737" i="18"/>
  <c r="Y737" i="18"/>
  <c r="Z737" i="18"/>
  <c r="AA737" i="18"/>
  <c r="AB737" i="18"/>
  <c r="AC737" i="18"/>
  <c r="AD737" i="18"/>
  <c r="X738" i="18"/>
  <c r="Y738" i="18"/>
  <c r="Z738" i="18"/>
  <c r="AA738" i="18"/>
  <c r="AB738" i="18"/>
  <c r="AC738" i="18"/>
  <c r="AD738" i="18"/>
  <c r="X739" i="18"/>
  <c r="Y739" i="18"/>
  <c r="Z739" i="18"/>
  <c r="AA739" i="18"/>
  <c r="AB739" i="18"/>
  <c r="AC739" i="18"/>
  <c r="AD739" i="18"/>
  <c r="X740" i="18"/>
  <c r="Y740" i="18"/>
  <c r="Z740" i="18"/>
  <c r="AA740" i="18"/>
  <c r="AB740" i="18"/>
  <c r="AC740" i="18"/>
  <c r="AD740" i="18"/>
  <c r="X741" i="18"/>
  <c r="Y741" i="18"/>
  <c r="Z741" i="18"/>
  <c r="AA741" i="18"/>
  <c r="AB741" i="18"/>
  <c r="AC741" i="18"/>
  <c r="AD741" i="18"/>
  <c r="X742" i="18"/>
  <c r="Y742" i="18"/>
  <c r="Z742" i="18"/>
  <c r="AA742" i="18"/>
  <c r="AB742" i="18"/>
  <c r="AC742" i="18"/>
  <c r="AD742" i="18"/>
  <c r="X743" i="18"/>
  <c r="Y743" i="18"/>
  <c r="Z743" i="18"/>
  <c r="AA743" i="18"/>
  <c r="AB743" i="18"/>
  <c r="AC743" i="18"/>
  <c r="AD743" i="18"/>
  <c r="X744" i="18"/>
  <c r="Y744" i="18"/>
  <c r="Z744" i="18"/>
  <c r="AA744" i="18"/>
  <c r="AB744" i="18"/>
  <c r="AC744" i="18"/>
  <c r="AD744" i="18"/>
  <c r="X745" i="18"/>
  <c r="Y745" i="18"/>
  <c r="Z745" i="18"/>
  <c r="AA745" i="18"/>
  <c r="AB745" i="18"/>
  <c r="AC745" i="18"/>
  <c r="AD745" i="18"/>
  <c r="X746" i="18"/>
  <c r="Y746" i="18"/>
  <c r="Z746" i="18"/>
  <c r="AA746" i="18"/>
  <c r="AB746" i="18"/>
  <c r="AC746" i="18"/>
  <c r="AD746" i="18"/>
  <c r="X747" i="18"/>
  <c r="Y747" i="18"/>
  <c r="Z747" i="18"/>
  <c r="AA747" i="18"/>
  <c r="AB747" i="18"/>
  <c r="AC747" i="18"/>
  <c r="AD747" i="18"/>
  <c r="X748" i="18"/>
  <c r="Y748" i="18"/>
  <c r="Z748" i="18"/>
  <c r="AA748" i="18"/>
  <c r="AB748" i="18"/>
  <c r="AC748" i="18"/>
  <c r="AD748" i="18"/>
  <c r="X749" i="18"/>
  <c r="Y749" i="18"/>
  <c r="Z749" i="18"/>
  <c r="AA749" i="18"/>
  <c r="AB749" i="18"/>
  <c r="AC749" i="18"/>
  <c r="AD749" i="18"/>
  <c r="X750" i="18"/>
  <c r="Y750" i="18"/>
  <c r="Z750" i="18"/>
  <c r="AA750" i="18"/>
  <c r="AB750" i="18"/>
  <c r="AC750" i="18"/>
  <c r="AD750" i="18"/>
  <c r="X751" i="18"/>
  <c r="Y751" i="18"/>
  <c r="Z751" i="18"/>
  <c r="AA751" i="18"/>
  <c r="AB751" i="18"/>
  <c r="AC751" i="18"/>
  <c r="AD751" i="18"/>
  <c r="X752" i="18"/>
  <c r="Y752" i="18"/>
  <c r="Z752" i="18"/>
  <c r="AA752" i="18"/>
  <c r="AB752" i="18"/>
  <c r="AC752" i="18"/>
  <c r="AD752" i="18"/>
  <c r="X753" i="18"/>
  <c r="Y753" i="18"/>
  <c r="Z753" i="18"/>
  <c r="AA753" i="18"/>
  <c r="AB753" i="18"/>
  <c r="AC753" i="18"/>
  <c r="AD753" i="18"/>
  <c r="X754" i="18"/>
  <c r="Y754" i="18"/>
  <c r="Z754" i="18"/>
  <c r="AA754" i="18"/>
  <c r="AB754" i="18"/>
  <c r="AC754" i="18"/>
  <c r="AD754" i="18"/>
  <c r="X755" i="18"/>
  <c r="Y755" i="18"/>
  <c r="Z755" i="18"/>
  <c r="AA755" i="18"/>
  <c r="AB755" i="18"/>
  <c r="AC755" i="18"/>
  <c r="AD755" i="18"/>
  <c r="X756" i="18"/>
  <c r="Y756" i="18"/>
  <c r="Z756" i="18"/>
  <c r="AA756" i="18"/>
  <c r="AB756" i="18"/>
  <c r="AC756" i="18"/>
  <c r="AD756" i="18"/>
  <c r="X757" i="18"/>
  <c r="Y757" i="18"/>
  <c r="Z757" i="18"/>
  <c r="AA757" i="18"/>
  <c r="AB757" i="18"/>
  <c r="AC757" i="18"/>
  <c r="AD757" i="18"/>
  <c r="X758" i="18"/>
  <c r="Y758" i="18"/>
  <c r="Z758" i="18"/>
  <c r="AA758" i="18"/>
  <c r="AB758" i="18"/>
  <c r="AC758" i="18"/>
  <c r="AD758" i="18"/>
  <c r="X759" i="18"/>
  <c r="Y759" i="18"/>
  <c r="Z759" i="18"/>
  <c r="AA759" i="18"/>
  <c r="AB759" i="18"/>
  <c r="AC759" i="18"/>
  <c r="AD759" i="18"/>
  <c r="X760" i="18"/>
  <c r="Y760" i="18"/>
  <c r="Z760" i="18"/>
  <c r="AA760" i="18"/>
  <c r="AB760" i="18"/>
  <c r="AC760" i="18"/>
  <c r="AD760" i="18"/>
  <c r="X761" i="18"/>
  <c r="Y761" i="18"/>
  <c r="Z761" i="18"/>
  <c r="AA761" i="18"/>
  <c r="AB761" i="18"/>
  <c r="AC761" i="18"/>
  <c r="AD761" i="18"/>
  <c r="X762" i="18"/>
  <c r="Y762" i="18"/>
  <c r="Z762" i="18"/>
  <c r="AA762" i="18"/>
  <c r="AB762" i="18"/>
  <c r="AC762" i="18"/>
  <c r="AD762" i="18"/>
  <c r="X763" i="18"/>
  <c r="Y763" i="18"/>
  <c r="Z763" i="18"/>
  <c r="AA763" i="18"/>
  <c r="AB763" i="18"/>
  <c r="AC763" i="18"/>
  <c r="AD763" i="18"/>
  <c r="X764" i="18"/>
  <c r="Y764" i="18"/>
  <c r="Z764" i="18"/>
  <c r="AA764" i="18"/>
  <c r="AB764" i="18"/>
  <c r="AC764" i="18"/>
  <c r="AD764" i="18"/>
  <c r="X765" i="18"/>
  <c r="Y765" i="18"/>
  <c r="Z765" i="18"/>
  <c r="AA765" i="18"/>
  <c r="AB765" i="18"/>
  <c r="AC765" i="18"/>
  <c r="AD765" i="18"/>
  <c r="X766" i="18"/>
  <c r="Y766" i="18"/>
  <c r="Z766" i="18"/>
  <c r="AA766" i="18"/>
  <c r="AB766" i="18"/>
  <c r="AC766" i="18"/>
  <c r="AD766" i="18"/>
  <c r="X767" i="18"/>
  <c r="Y767" i="18"/>
  <c r="Z767" i="18"/>
  <c r="AA767" i="18"/>
  <c r="AB767" i="18"/>
  <c r="AC767" i="18"/>
  <c r="AD767" i="18"/>
  <c r="X768" i="18"/>
  <c r="Y768" i="18"/>
  <c r="Z768" i="18"/>
  <c r="AA768" i="18"/>
  <c r="AB768" i="18"/>
  <c r="AC768" i="18"/>
  <c r="AD768" i="18"/>
  <c r="X769" i="18"/>
  <c r="Y769" i="18"/>
  <c r="Z769" i="18"/>
  <c r="AA769" i="18"/>
  <c r="AB769" i="18"/>
  <c r="AC769" i="18"/>
  <c r="AD769" i="18"/>
  <c r="X770" i="18"/>
  <c r="Y770" i="18"/>
  <c r="Z770" i="18"/>
  <c r="AA770" i="18"/>
  <c r="AB770" i="18"/>
  <c r="AC770" i="18"/>
  <c r="AD770" i="18"/>
  <c r="X771" i="18"/>
  <c r="Y771" i="18"/>
  <c r="Z771" i="18"/>
  <c r="AA771" i="18"/>
  <c r="AB771" i="18"/>
  <c r="AC771" i="18"/>
  <c r="AD771" i="18"/>
  <c r="X772" i="18"/>
  <c r="Y772" i="18"/>
  <c r="Z772" i="18"/>
  <c r="AA772" i="18"/>
  <c r="AB772" i="18"/>
  <c r="AC772" i="18"/>
  <c r="AD772" i="18"/>
  <c r="X773" i="18"/>
  <c r="Y773" i="18"/>
  <c r="Z773" i="18"/>
  <c r="AA773" i="18"/>
  <c r="AB773" i="18"/>
  <c r="AC773" i="18"/>
  <c r="AD773" i="18"/>
  <c r="X774" i="18"/>
  <c r="Y774" i="18"/>
  <c r="Z774" i="18"/>
  <c r="AA774" i="18"/>
  <c r="AB774" i="18"/>
  <c r="AC774" i="18"/>
  <c r="AD774" i="18"/>
  <c r="X775" i="18"/>
  <c r="Y775" i="18"/>
  <c r="Z775" i="18"/>
  <c r="AA775" i="18"/>
  <c r="AB775" i="18"/>
  <c r="AC775" i="18"/>
  <c r="AD775" i="18"/>
  <c r="X776" i="18"/>
  <c r="Y776" i="18"/>
  <c r="Z776" i="18"/>
  <c r="AA776" i="18"/>
  <c r="AB776" i="18"/>
  <c r="AC776" i="18"/>
  <c r="AD776" i="18"/>
  <c r="X777" i="18"/>
  <c r="Y777" i="18"/>
  <c r="Z777" i="18"/>
  <c r="AA777" i="18"/>
  <c r="AB777" i="18"/>
  <c r="AC777" i="18"/>
  <c r="AD777" i="18"/>
  <c r="X778" i="18"/>
  <c r="Y778" i="18"/>
  <c r="Z778" i="18"/>
  <c r="AA778" i="18"/>
  <c r="AB778" i="18"/>
  <c r="AC778" i="18"/>
  <c r="AD778" i="18"/>
  <c r="X779" i="18"/>
  <c r="Y779" i="18"/>
  <c r="Z779" i="18"/>
  <c r="AA779" i="18"/>
  <c r="AB779" i="18"/>
  <c r="AC779" i="18"/>
  <c r="AD779" i="18"/>
  <c r="X780" i="18"/>
  <c r="Y780" i="18"/>
  <c r="Z780" i="18"/>
  <c r="AA780" i="18"/>
  <c r="AB780" i="18"/>
  <c r="AC780" i="18"/>
  <c r="AD780" i="18"/>
  <c r="X781" i="18"/>
  <c r="Y781" i="18"/>
  <c r="Z781" i="18"/>
  <c r="AA781" i="18"/>
  <c r="AB781" i="18"/>
  <c r="AC781" i="18"/>
  <c r="AD781" i="18"/>
  <c r="X782" i="18"/>
  <c r="Y782" i="18"/>
  <c r="Z782" i="18"/>
  <c r="AA782" i="18"/>
  <c r="AB782" i="18"/>
  <c r="AC782" i="18"/>
  <c r="AD782" i="18"/>
  <c r="X783" i="18"/>
  <c r="Y783" i="18"/>
  <c r="Z783" i="18"/>
  <c r="AA783" i="18"/>
  <c r="AB783" i="18"/>
  <c r="AC783" i="18"/>
  <c r="AD783" i="18"/>
  <c r="X784" i="18"/>
  <c r="Y784" i="18"/>
  <c r="Z784" i="18"/>
  <c r="AA784" i="18"/>
  <c r="AB784" i="18"/>
  <c r="AC784" i="18"/>
  <c r="AD784" i="18"/>
  <c r="X785" i="18"/>
  <c r="Y785" i="18"/>
  <c r="Z785" i="18"/>
  <c r="AA785" i="18"/>
  <c r="AB785" i="18"/>
  <c r="AC785" i="18"/>
  <c r="AD785" i="18"/>
  <c r="X786" i="18"/>
  <c r="Y786" i="18"/>
  <c r="Z786" i="18"/>
  <c r="AA786" i="18"/>
  <c r="AB786" i="18"/>
  <c r="AC786" i="18"/>
  <c r="AD786" i="18"/>
  <c r="X787" i="18"/>
  <c r="Y787" i="18"/>
  <c r="Z787" i="18"/>
  <c r="AA787" i="18"/>
  <c r="AB787" i="18"/>
  <c r="AC787" i="18"/>
  <c r="AD787" i="18"/>
  <c r="X788" i="18"/>
  <c r="Y788" i="18"/>
  <c r="Z788" i="18"/>
  <c r="AA788" i="18"/>
  <c r="AB788" i="18"/>
  <c r="AC788" i="18"/>
  <c r="AD788" i="18"/>
  <c r="X789" i="18"/>
  <c r="Y789" i="18"/>
  <c r="Z789" i="18"/>
  <c r="AA789" i="18"/>
  <c r="AB789" i="18"/>
  <c r="AC789" i="18"/>
  <c r="AD789" i="18"/>
  <c r="X790" i="18"/>
  <c r="Y790" i="18"/>
  <c r="Z790" i="18"/>
  <c r="AA790" i="18"/>
  <c r="AB790" i="18"/>
  <c r="AC790" i="18"/>
  <c r="AD790" i="18"/>
  <c r="X791" i="18"/>
  <c r="Y791" i="18"/>
  <c r="Z791" i="18"/>
  <c r="AA791" i="18"/>
  <c r="AB791" i="18"/>
  <c r="AC791" i="18"/>
  <c r="AD791" i="18"/>
  <c r="X792" i="18"/>
  <c r="Y792" i="18"/>
  <c r="Z792" i="18"/>
  <c r="AA792" i="18"/>
  <c r="AB792" i="18"/>
  <c r="AC792" i="18"/>
  <c r="AD792" i="18"/>
  <c r="X793" i="18"/>
  <c r="Y793" i="18"/>
  <c r="Z793" i="18"/>
  <c r="AA793" i="18"/>
  <c r="AB793" i="18"/>
  <c r="AC793" i="18"/>
  <c r="AD793" i="18"/>
  <c r="X794" i="18"/>
  <c r="Y794" i="18"/>
  <c r="Z794" i="18"/>
  <c r="AA794" i="18"/>
  <c r="AB794" i="18"/>
  <c r="AC794" i="18"/>
  <c r="AD794" i="18"/>
  <c r="X795" i="18"/>
  <c r="Y795" i="18"/>
  <c r="Z795" i="18"/>
  <c r="AA795" i="18"/>
  <c r="AB795" i="18"/>
  <c r="AC795" i="18"/>
  <c r="AD795" i="18"/>
  <c r="X796" i="18"/>
  <c r="Y796" i="18"/>
  <c r="Z796" i="18"/>
  <c r="AA796" i="18"/>
  <c r="AB796" i="18"/>
  <c r="AC796" i="18"/>
  <c r="AD796" i="18"/>
  <c r="X797" i="18"/>
  <c r="Y797" i="18"/>
  <c r="Z797" i="18"/>
  <c r="AA797" i="18"/>
  <c r="AB797" i="18"/>
  <c r="AC797" i="18"/>
  <c r="AD797" i="18"/>
  <c r="X798" i="18"/>
  <c r="Y798" i="18"/>
  <c r="Z798" i="18"/>
  <c r="AA798" i="18"/>
  <c r="AB798" i="18"/>
  <c r="AC798" i="18"/>
  <c r="AD798" i="18"/>
  <c r="X799" i="18"/>
  <c r="Y799" i="18"/>
  <c r="Z799" i="18"/>
  <c r="AA799" i="18"/>
  <c r="AB799" i="18"/>
  <c r="AC799" i="18"/>
  <c r="AD799" i="18"/>
  <c r="X800" i="18"/>
  <c r="Y800" i="18"/>
  <c r="Z800" i="18"/>
  <c r="AA800" i="18"/>
  <c r="AB800" i="18"/>
  <c r="AC800" i="18"/>
  <c r="AD800" i="18"/>
  <c r="X801" i="18"/>
  <c r="Y801" i="18"/>
  <c r="Z801" i="18"/>
  <c r="AA801" i="18"/>
  <c r="AB801" i="18"/>
  <c r="AC801" i="18"/>
  <c r="AD801" i="18"/>
  <c r="X802" i="18"/>
  <c r="Y802" i="18"/>
  <c r="Z802" i="18"/>
  <c r="AA802" i="18"/>
  <c r="AB802" i="18"/>
  <c r="AC802" i="18"/>
  <c r="AD802" i="18"/>
  <c r="X803" i="18"/>
  <c r="Y803" i="18"/>
  <c r="Z803" i="18"/>
  <c r="AA803" i="18"/>
  <c r="AB803" i="18"/>
  <c r="AC803" i="18"/>
  <c r="AD803" i="18"/>
  <c r="X804" i="18"/>
  <c r="Y804" i="18"/>
  <c r="Z804" i="18"/>
  <c r="AA804" i="18"/>
  <c r="AB804" i="18"/>
  <c r="AC804" i="18"/>
  <c r="AD804" i="18"/>
  <c r="X805" i="18"/>
  <c r="Y805" i="18"/>
  <c r="Z805" i="18"/>
  <c r="AA805" i="18"/>
  <c r="AB805" i="18"/>
  <c r="AC805" i="18"/>
  <c r="AD805" i="18"/>
  <c r="X806" i="18"/>
  <c r="Y806" i="18"/>
  <c r="Z806" i="18"/>
  <c r="AA806" i="18"/>
  <c r="AB806" i="18"/>
  <c r="AC806" i="18"/>
  <c r="AD806" i="18"/>
  <c r="X807" i="18"/>
  <c r="Y807" i="18"/>
  <c r="Z807" i="18"/>
  <c r="AA807" i="18"/>
  <c r="AB807" i="18"/>
  <c r="AC807" i="18"/>
  <c r="AD807" i="18"/>
  <c r="X808" i="18"/>
  <c r="Y808" i="18"/>
  <c r="Z808" i="18"/>
  <c r="AA808" i="18"/>
  <c r="AB808" i="18"/>
  <c r="AC808" i="18"/>
  <c r="AD808" i="18"/>
  <c r="X809" i="18"/>
  <c r="Y809" i="18"/>
  <c r="Z809" i="18"/>
  <c r="AA809" i="18"/>
  <c r="AB809" i="18"/>
  <c r="AC809" i="18"/>
  <c r="AD809" i="18"/>
  <c r="X810" i="18"/>
  <c r="Y810" i="18"/>
  <c r="Z810" i="18"/>
  <c r="AA810" i="18"/>
  <c r="AB810" i="18"/>
  <c r="AC810" i="18"/>
  <c r="AD810" i="18"/>
  <c r="X811" i="18"/>
  <c r="Y811" i="18"/>
  <c r="Z811" i="18"/>
  <c r="AA811" i="18"/>
  <c r="AB811" i="18"/>
  <c r="AC811" i="18"/>
  <c r="AD811" i="18"/>
  <c r="X812" i="18"/>
  <c r="Y812" i="18"/>
  <c r="Z812" i="18"/>
  <c r="AA812" i="18"/>
  <c r="AB812" i="18"/>
  <c r="AC812" i="18"/>
  <c r="AD812" i="18"/>
  <c r="X813" i="18"/>
  <c r="Y813" i="18"/>
  <c r="Z813" i="18"/>
  <c r="AA813" i="18"/>
  <c r="AB813" i="18"/>
  <c r="AC813" i="18"/>
  <c r="AD813" i="18"/>
  <c r="X814" i="18"/>
  <c r="Y814" i="18"/>
  <c r="Z814" i="18"/>
  <c r="AA814" i="18"/>
  <c r="AB814" i="18"/>
  <c r="AC814" i="18"/>
  <c r="AD814" i="18"/>
  <c r="X815" i="18"/>
  <c r="Y815" i="18"/>
  <c r="Z815" i="18"/>
  <c r="AA815" i="18"/>
  <c r="AB815" i="18"/>
  <c r="AC815" i="18"/>
  <c r="AD815" i="18"/>
  <c r="X816" i="18"/>
  <c r="Y816" i="18"/>
  <c r="Z816" i="18"/>
  <c r="AA816" i="18"/>
  <c r="AB816" i="18"/>
  <c r="AC816" i="18"/>
  <c r="AD816" i="18"/>
  <c r="X817" i="18"/>
  <c r="Y817" i="18"/>
  <c r="Z817" i="18"/>
  <c r="AA817" i="18"/>
  <c r="AB817" i="18"/>
  <c r="AC817" i="18"/>
  <c r="AD817" i="18"/>
  <c r="X818" i="18"/>
  <c r="Y818" i="18"/>
  <c r="Z818" i="18"/>
  <c r="AA818" i="18"/>
  <c r="AB818" i="18"/>
  <c r="AC818" i="18"/>
  <c r="AD818" i="18"/>
  <c r="X819" i="18"/>
  <c r="Y819" i="18"/>
  <c r="Z819" i="18"/>
  <c r="AA819" i="18"/>
  <c r="AB819" i="18"/>
  <c r="AC819" i="18"/>
  <c r="AD819" i="18"/>
  <c r="X820" i="18"/>
  <c r="Y820" i="18"/>
  <c r="Z820" i="18"/>
  <c r="AA820" i="18"/>
  <c r="AB820" i="18"/>
  <c r="AC820" i="18"/>
  <c r="AD820" i="18"/>
  <c r="X821" i="18"/>
  <c r="Y821" i="18"/>
  <c r="Z821" i="18"/>
  <c r="AA821" i="18"/>
  <c r="AB821" i="18"/>
  <c r="AC821" i="18"/>
  <c r="AD821" i="18"/>
  <c r="X822" i="18"/>
  <c r="Y822" i="18"/>
  <c r="Z822" i="18"/>
  <c r="AA822" i="18"/>
  <c r="AB822" i="18"/>
  <c r="AC822" i="18"/>
  <c r="AD822" i="18"/>
  <c r="X823" i="18"/>
  <c r="Y823" i="18"/>
  <c r="Z823" i="18"/>
  <c r="AA823" i="18"/>
  <c r="AB823" i="18"/>
  <c r="AC823" i="18"/>
  <c r="AD823" i="18"/>
  <c r="X824" i="18"/>
  <c r="Y824" i="18"/>
  <c r="Z824" i="18"/>
  <c r="AA824" i="18"/>
  <c r="AB824" i="18"/>
  <c r="AC824" i="18"/>
  <c r="AD824" i="18"/>
  <c r="X825" i="18"/>
  <c r="Y825" i="18"/>
  <c r="Z825" i="18"/>
  <c r="AA825" i="18"/>
  <c r="AB825" i="18"/>
  <c r="AC825" i="18"/>
  <c r="AD825" i="18"/>
  <c r="X826" i="18"/>
  <c r="Y826" i="18"/>
  <c r="Z826" i="18"/>
  <c r="AA826" i="18"/>
  <c r="AB826" i="18"/>
  <c r="AC826" i="18"/>
  <c r="AD826" i="18"/>
  <c r="X827" i="18"/>
  <c r="Y827" i="18"/>
  <c r="Z827" i="18"/>
  <c r="AA827" i="18"/>
  <c r="AB827" i="18"/>
  <c r="AC827" i="18"/>
  <c r="AD827" i="18"/>
  <c r="X828" i="18"/>
  <c r="Y828" i="18"/>
  <c r="Z828" i="18"/>
  <c r="AA828" i="18"/>
  <c r="AB828" i="18"/>
  <c r="AC828" i="18"/>
  <c r="AD828" i="18"/>
  <c r="X829" i="18"/>
  <c r="Y829" i="18"/>
  <c r="Z829" i="18"/>
  <c r="AA829" i="18"/>
  <c r="AB829" i="18"/>
  <c r="AC829" i="18"/>
  <c r="AD829" i="18"/>
  <c r="X830" i="18"/>
  <c r="Y830" i="18"/>
  <c r="Z830" i="18"/>
  <c r="AA830" i="18"/>
  <c r="AB830" i="18"/>
  <c r="AC830" i="18"/>
  <c r="AD830" i="18"/>
  <c r="X831" i="18"/>
  <c r="Y831" i="18"/>
  <c r="Z831" i="18"/>
  <c r="AA831" i="18"/>
  <c r="AB831" i="18"/>
  <c r="AC831" i="18"/>
  <c r="AD831" i="18"/>
  <c r="X832" i="18"/>
  <c r="Y832" i="18"/>
  <c r="Z832" i="18"/>
  <c r="AA832" i="18"/>
  <c r="AB832" i="18"/>
  <c r="AC832" i="18"/>
  <c r="AD832" i="18"/>
  <c r="X833" i="18"/>
  <c r="Y833" i="18"/>
  <c r="Z833" i="18"/>
  <c r="AA833" i="18"/>
  <c r="AB833" i="18"/>
  <c r="AC833" i="18"/>
  <c r="AD833" i="18"/>
  <c r="X834" i="18"/>
  <c r="Y834" i="18"/>
  <c r="Z834" i="18"/>
  <c r="AA834" i="18"/>
  <c r="AB834" i="18"/>
  <c r="AC834" i="18"/>
  <c r="AD834" i="18"/>
  <c r="X835" i="18"/>
  <c r="Y835" i="18"/>
  <c r="Z835" i="18"/>
  <c r="AA835" i="18"/>
  <c r="AB835" i="18"/>
  <c r="AC835" i="18"/>
  <c r="AD835" i="18"/>
  <c r="X836" i="18"/>
  <c r="Y836" i="18"/>
  <c r="Z836" i="18"/>
  <c r="AA836" i="18"/>
  <c r="AB836" i="18"/>
  <c r="AC836" i="18"/>
  <c r="AD836" i="18"/>
  <c r="X837" i="18"/>
  <c r="Y837" i="18"/>
  <c r="Z837" i="18"/>
  <c r="AA837" i="18"/>
  <c r="AB837" i="18"/>
  <c r="AC837" i="18"/>
  <c r="AD837" i="18"/>
  <c r="X838" i="18"/>
  <c r="Y838" i="18"/>
  <c r="Z838" i="18"/>
  <c r="AA838" i="18"/>
  <c r="AB838" i="18"/>
  <c r="AC838" i="18"/>
  <c r="AD838" i="18"/>
  <c r="X839" i="18"/>
  <c r="Y839" i="18"/>
  <c r="Z839" i="18"/>
  <c r="AA839" i="18"/>
  <c r="AB839" i="18"/>
  <c r="AC839" i="18"/>
  <c r="AD839" i="18"/>
  <c r="X840" i="18"/>
  <c r="Y840" i="18"/>
  <c r="Z840" i="18"/>
  <c r="AA840" i="18"/>
  <c r="AB840" i="18"/>
  <c r="AC840" i="18"/>
  <c r="AD840" i="18"/>
  <c r="X841" i="18"/>
  <c r="Y841" i="18"/>
  <c r="Z841" i="18"/>
  <c r="AA841" i="18"/>
  <c r="AB841" i="18"/>
  <c r="AC841" i="18"/>
  <c r="AD841" i="18"/>
  <c r="X842" i="18"/>
  <c r="Y842" i="18"/>
  <c r="Z842" i="18"/>
  <c r="AA842" i="18"/>
  <c r="AB842" i="18"/>
  <c r="AC842" i="18"/>
  <c r="AD842" i="18"/>
  <c r="X843" i="18"/>
  <c r="Y843" i="18"/>
  <c r="Z843" i="18"/>
  <c r="AA843" i="18"/>
  <c r="AB843" i="18"/>
  <c r="AC843" i="18"/>
  <c r="AD843" i="18"/>
  <c r="X844" i="18"/>
  <c r="Y844" i="18"/>
  <c r="Z844" i="18"/>
  <c r="AA844" i="18"/>
  <c r="AB844" i="18"/>
  <c r="AC844" i="18"/>
  <c r="AD844" i="18"/>
  <c r="X845" i="18"/>
  <c r="Y845" i="18"/>
  <c r="Z845" i="18"/>
  <c r="AA845" i="18"/>
  <c r="AB845" i="18"/>
  <c r="AC845" i="18"/>
  <c r="AD845" i="18"/>
  <c r="X846" i="18"/>
  <c r="Y846" i="18"/>
  <c r="Z846" i="18"/>
  <c r="AA846" i="18"/>
  <c r="AB846" i="18"/>
  <c r="AC846" i="18"/>
  <c r="AD846" i="18"/>
  <c r="X847" i="18"/>
  <c r="Y847" i="18"/>
  <c r="Z847" i="18"/>
  <c r="AA847" i="18"/>
  <c r="AB847" i="18"/>
  <c r="AC847" i="18"/>
  <c r="AD847" i="18"/>
  <c r="X848" i="18"/>
  <c r="Y848" i="18"/>
  <c r="Z848" i="18"/>
  <c r="AA848" i="18"/>
  <c r="AB848" i="18"/>
  <c r="AC848" i="18"/>
  <c r="AD848" i="18"/>
  <c r="X849" i="18"/>
  <c r="Y849" i="18"/>
  <c r="Z849" i="18"/>
  <c r="AA849" i="18"/>
  <c r="AB849" i="18"/>
  <c r="AC849" i="18"/>
  <c r="AD849" i="18"/>
  <c r="X850" i="18"/>
  <c r="Y850" i="18"/>
  <c r="Z850" i="18"/>
  <c r="AA850" i="18"/>
  <c r="AB850" i="18"/>
  <c r="AC850" i="18"/>
  <c r="AD850" i="18"/>
  <c r="X851" i="18"/>
  <c r="Y851" i="18"/>
  <c r="Z851" i="18"/>
  <c r="AA851" i="18"/>
  <c r="AB851" i="18"/>
  <c r="AC851" i="18"/>
  <c r="AD851" i="18"/>
  <c r="X852" i="18"/>
  <c r="Y852" i="18"/>
  <c r="Z852" i="18"/>
  <c r="AA852" i="18"/>
  <c r="AB852" i="18"/>
  <c r="AC852" i="18"/>
  <c r="AD852" i="18"/>
  <c r="X853" i="18"/>
  <c r="Y853" i="18"/>
  <c r="Z853" i="18"/>
  <c r="AA853" i="18"/>
  <c r="AB853" i="18"/>
  <c r="AC853" i="18"/>
  <c r="AD853" i="18"/>
  <c r="X854" i="18"/>
  <c r="Y854" i="18"/>
  <c r="Z854" i="18"/>
  <c r="AA854" i="18"/>
  <c r="AB854" i="18"/>
  <c r="AC854" i="18"/>
  <c r="AD854" i="18"/>
  <c r="X855" i="18"/>
  <c r="Y855" i="18"/>
  <c r="Z855" i="18"/>
  <c r="AA855" i="18"/>
  <c r="AB855" i="18"/>
  <c r="AC855" i="18"/>
  <c r="AD855" i="18"/>
  <c r="X856" i="18"/>
  <c r="Y856" i="18"/>
  <c r="Z856" i="18"/>
  <c r="AA856" i="18"/>
  <c r="AB856" i="18"/>
  <c r="AC856" i="18"/>
  <c r="AD856" i="18"/>
  <c r="X857" i="18"/>
  <c r="Y857" i="18"/>
  <c r="Z857" i="18"/>
  <c r="AA857" i="18"/>
  <c r="AB857" i="18"/>
  <c r="AC857" i="18"/>
  <c r="AD857" i="18"/>
  <c r="X858" i="18"/>
  <c r="Y858" i="18"/>
  <c r="Z858" i="18"/>
  <c r="AA858" i="18"/>
  <c r="AB858" i="18"/>
  <c r="AC858" i="18"/>
  <c r="AD858" i="18"/>
  <c r="X859" i="18"/>
  <c r="Y859" i="18"/>
  <c r="Z859" i="18"/>
  <c r="AA859" i="18"/>
  <c r="AB859" i="18"/>
  <c r="AC859" i="18"/>
  <c r="AD859" i="18"/>
  <c r="X860" i="18"/>
  <c r="Y860" i="18"/>
  <c r="Z860" i="18"/>
  <c r="AA860" i="18"/>
  <c r="AB860" i="18"/>
  <c r="AC860" i="18"/>
  <c r="AD860" i="18"/>
  <c r="X861" i="18"/>
  <c r="Y861" i="18"/>
  <c r="Z861" i="18"/>
  <c r="AA861" i="18"/>
  <c r="AB861" i="18"/>
  <c r="AC861" i="18"/>
  <c r="AD861" i="18"/>
  <c r="X862" i="18"/>
  <c r="Y862" i="18"/>
  <c r="Z862" i="18"/>
  <c r="AA862" i="18"/>
  <c r="AB862" i="18"/>
  <c r="AC862" i="18"/>
  <c r="AD862" i="18"/>
  <c r="X863" i="18"/>
  <c r="Y863" i="18"/>
  <c r="Z863" i="18"/>
  <c r="AA863" i="18"/>
  <c r="AB863" i="18"/>
  <c r="AC863" i="18"/>
  <c r="AD863" i="18"/>
  <c r="X864" i="18"/>
  <c r="Y864" i="18"/>
  <c r="Z864" i="18"/>
  <c r="AA864" i="18"/>
  <c r="AB864" i="18"/>
  <c r="AC864" i="18"/>
  <c r="AD864" i="18"/>
  <c r="X865" i="18"/>
  <c r="Y865" i="18"/>
  <c r="Z865" i="18"/>
  <c r="AA865" i="18"/>
  <c r="AB865" i="18"/>
  <c r="AC865" i="18"/>
  <c r="AD865" i="18"/>
  <c r="X866" i="18"/>
  <c r="Y866" i="18"/>
  <c r="Z866" i="18"/>
  <c r="AA866" i="18"/>
  <c r="AB866" i="18"/>
  <c r="AC866" i="18"/>
  <c r="AD866" i="18"/>
  <c r="X867" i="18"/>
  <c r="Y867" i="18"/>
  <c r="Z867" i="18"/>
  <c r="AA867" i="18"/>
  <c r="AB867" i="18"/>
  <c r="AC867" i="18"/>
  <c r="AD867" i="18"/>
  <c r="X868" i="18"/>
  <c r="Y868" i="18"/>
  <c r="Z868" i="18"/>
  <c r="AA868" i="18"/>
  <c r="AB868" i="18"/>
  <c r="AC868" i="18"/>
  <c r="AD868" i="18"/>
  <c r="X869" i="18"/>
  <c r="Y869" i="18"/>
  <c r="Z869" i="18"/>
  <c r="AA869" i="18"/>
  <c r="AB869" i="18"/>
  <c r="AC869" i="18"/>
  <c r="AD869" i="18"/>
  <c r="X870" i="18"/>
  <c r="Y870" i="18"/>
  <c r="Z870" i="18"/>
  <c r="AA870" i="18"/>
  <c r="AB870" i="18"/>
  <c r="AC870" i="18"/>
  <c r="AD870" i="18"/>
  <c r="X871" i="18"/>
  <c r="Y871" i="18"/>
  <c r="Z871" i="18"/>
  <c r="AA871" i="18"/>
  <c r="AB871" i="18"/>
  <c r="AC871" i="18"/>
  <c r="AD871" i="18"/>
  <c r="X872" i="18"/>
  <c r="Y872" i="18"/>
  <c r="Z872" i="18"/>
  <c r="AA872" i="18"/>
  <c r="AB872" i="18"/>
  <c r="AC872" i="18"/>
  <c r="AD872" i="18"/>
  <c r="X873" i="18"/>
  <c r="Y873" i="18"/>
  <c r="Z873" i="18"/>
  <c r="AA873" i="18"/>
  <c r="AB873" i="18"/>
  <c r="AC873" i="18"/>
  <c r="AD873" i="18"/>
  <c r="X874" i="18"/>
  <c r="Y874" i="18"/>
  <c r="Z874" i="18"/>
  <c r="AA874" i="18"/>
  <c r="AB874" i="18"/>
  <c r="AC874" i="18"/>
  <c r="AD874" i="18"/>
  <c r="X875" i="18"/>
  <c r="Y875" i="18"/>
  <c r="Z875" i="18"/>
  <c r="AA875" i="18"/>
  <c r="AB875" i="18"/>
  <c r="AC875" i="18"/>
  <c r="AD875" i="18"/>
  <c r="X876" i="18"/>
  <c r="Y876" i="18"/>
  <c r="Z876" i="18"/>
  <c r="AA876" i="18"/>
  <c r="AB876" i="18"/>
  <c r="AC876" i="18"/>
  <c r="AD876" i="18"/>
  <c r="X877" i="18"/>
  <c r="Y877" i="18"/>
  <c r="Z877" i="18"/>
  <c r="AA877" i="18"/>
  <c r="AB877" i="18"/>
  <c r="AC877" i="18"/>
  <c r="AD877" i="18"/>
  <c r="X878" i="18"/>
  <c r="Y878" i="18"/>
  <c r="Z878" i="18"/>
  <c r="AA878" i="18"/>
  <c r="AB878" i="18"/>
  <c r="AC878" i="18"/>
  <c r="AD878" i="18"/>
  <c r="X879" i="18"/>
  <c r="Y879" i="18"/>
  <c r="Z879" i="18"/>
  <c r="AA879" i="18"/>
  <c r="AB879" i="18"/>
  <c r="AC879" i="18"/>
  <c r="AD879" i="18"/>
  <c r="X880" i="18"/>
  <c r="Y880" i="18"/>
  <c r="Z880" i="18"/>
  <c r="AA880" i="18"/>
  <c r="AB880" i="18"/>
  <c r="AC880" i="18"/>
  <c r="AD880" i="18"/>
  <c r="X881" i="18"/>
  <c r="Y881" i="18"/>
  <c r="Z881" i="18"/>
  <c r="AA881" i="18"/>
  <c r="AB881" i="18"/>
  <c r="AC881" i="18"/>
  <c r="AD881" i="18"/>
  <c r="X882" i="18"/>
  <c r="Y882" i="18"/>
  <c r="Z882" i="18"/>
  <c r="AA882" i="18"/>
  <c r="AB882" i="18"/>
  <c r="AC882" i="18"/>
  <c r="AD882" i="18"/>
  <c r="X883" i="18"/>
  <c r="Y883" i="18"/>
  <c r="Z883" i="18"/>
  <c r="AA883" i="18"/>
  <c r="AB883" i="18"/>
  <c r="AC883" i="18"/>
  <c r="AD883" i="18"/>
  <c r="X884" i="18"/>
  <c r="Y884" i="18"/>
  <c r="Z884" i="18"/>
  <c r="AA884" i="18"/>
  <c r="AB884" i="18"/>
  <c r="AC884" i="18"/>
  <c r="AD884" i="18"/>
  <c r="X885" i="18"/>
  <c r="Y885" i="18"/>
  <c r="Z885" i="18"/>
  <c r="AA885" i="18"/>
  <c r="AB885" i="18"/>
  <c r="AC885" i="18"/>
  <c r="AD885" i="18"/>
  <c r="X886" i="18"/>
  <c r="Y886" i="18"/>
  <c r="Z886" i="18"/>
  <c r="AA886" i="18"/>
  <c r="AB886" i="18"/>
  <c r="AC886" i="18"/>
  <c r="AD886" i="18"/>
  <c r="X887" i="18"/>
  <c r="Y887" i="18"/>
  <c r="Z887" i="18"/>
  <c r="AA887" i="18"/>
  <c r="AB887" i="18"/>
  <c r="AC887" i="18"/>
  <c r="AD887" i="18"/>
  <c r="X888" i="18"/>
  <c r="Y888" i="18"/>
  <c r="Z888" i="18"/>
  <c r="AA888" i="18"/>
  <c r="AB888" i="18"/>
  <c r="AC888" i="18"/>
  <c r="AD888" i="18"/>
  <c r="X889" i="18"/>
  <c r="Y889" i="18"/>
  <c r="Z889" i="18"/>
  <c r="AA889" i="18"/>
  <c r="AB889" i="18"/>
  <c r="AC889" i="18"/>
  <c r="AD889" i="18"/>
  <c r="X890" i="18"/>
  <c r="Y890" i="18"/>
  <c r="Z890" i="18"/>
  <c r="AA890" i="18"/>
  <c r="AB890" i="18"/>
  <c r="AC890" i="18"/>
  <c r="AD890" i="18"/>
  <c r="X891" i="18"/>
  <c r="Y891" i="18"/>
  <c r="Z891" i="18"/>
  <c r="AA891" i="18"/>
  <c r="AB891" i="18"/>
  <c r="AC891" i="18"/>
  <c r="AD891" i="18"/>
  <c r="X892" i="18"/>
  <c r="Y892" i="18"/>
  <c r="Z892" i="18"/>
  <c r="AA892" i="18"/>
  <c r="AB892" i="18"/>
  <c r="AC892" i="18"/>
  <c r="AD892" i="18"/>
  <c r="X893" i="18"/>
  <c r="Y893" i="18"/>
  <c r="Z893" i="18"/>
  <c r="AA893" i="18"/>
  <c r="AB893" i="18"/>
  <c r="AC893" i="18"/>
  <c r="AD893" i="18"/>
  <c r="X894" i="18"/>
  <c r="Y894" i="18"/>
  <c r="Z894" i="18"/>
  <c r="AA894" i="18"/>
  <c r="AB894" i="18"/>
  <c r="AC894" i="18"/>
  <c r="AD894" i="18"/>
  <c r="X895" i="18"/>
  <c r="Y895" i="18"/>
  <c r="Z895" i="18"/>
  <c r="AA895" i="18"/>
  <c r="AB895" i="18"/>
  <c r="AC895" i="18"/>
  <c r="AD895" i="18"/>
  <c r="X896" i="18"/>
  <c r="Y896" i="18"/>
  <c r="Z896" i="18"/>
  <c r="AA896" i="18"/>
  <c r="AB896" i="18"/>
  <c r="AC896" i="18"/>
  <c r="AD896" i="18"/>
  <c r="X897" i="18"/>
  <c r="Y897" i="18"/>
  <c r="Z897" i="18"/>
  <c r="AA897" i="18"/>
  <c r="AB897" i="18"/>
  <c r="AC897" i="18"/>
  <c r="AD897" i="18"/>
  <c r="X898" i="18"/>
  <c r="Y898" i="18"/>
  <c r="Z898" i="18"/>
  <c r="AA898" i="18"/>
  <c r="AB898" i="18"/>
  <c r="AC898" i="18"/>
  <c r="AD898" i="18"/>
  <c r="X899" i="18"/>
  <c r="Y899" i="18"/>
  <c r="Z899" i="18"/>
  <c r="AA899" i="18"/>
  <c r="AB899" i="18"/>
  <c r="AC899" i="18"/>
  <c r="AD899" i="18"/>
  <c r="X900" i="18"/>
  <c r="Y900" i="18"/>
  <c r="Z900" i="18"/>
  <c r="AA900" i="18"/>
  <c r="AB900" i="18"/>
  <c r="AC900" i="18"/>
  <c r="AD900" i="18"/>
  <c r="X901" i="18"/>
  <c r="Y901" i="18"/>
  <c r="Z901" i="18"/>
  <c r="AA901" i="18"/>
  <c r="AB901" i="18"/>
  <c r="AC901" i="18"/>
  <c r="AD901" i="18"/>
  <c r="X902" i="18"/>
  <c r="Y902" i="18"/>
  <c r="Z902" i="18"/>
  <c r="AA902" i="18"/>
  <c r="AB902" i="18"/>
  <c r="AC902" i="18"/>
  <c r="AD902" i="18"/>
  <c r="X903" i="18"/>
  <c r="Y903" i="18"/>
  <c r="Z903" i="18"/>
  <c r="AA903" i="18"/>
  <c r="AB903" i="18"/>
  <c r="AC903" i="18"/>
  <c r="AD903" i="18"/>
  <c r="X904" i="18"/>
  <c r="Y904" i="18"/>
  <c r="Z904" i="18"/>
  <c r="AA904" i="18"/>
  <c r="AB904" i="18"/>
  <c r="AC904" i="18"/>
  <c r="AD904" i="18"/>
  <c r="X905" i="18"/>
  <c r="Y905" i="18"/>
  <c r="Z905" i="18"/>
  <c r="AA905" i="18"/>
  <c r="AB905" i="18"/>
  <c r="AC905" i="18"/>
  <c r="AD905" i="18"/>
  <c r="X906" i="18"/>
  <c r="Y906" i="18"/>
  <c r="Z906" i="18"/>
  <c r="AA906" i="18"/>
  <c r="AB906" i="18"/>
  <c r="AC906" i="18"/>
  <c r="AD906" i="18"/>
  <c r="X907" i="18"/>
  <c r="Y907" i="18"/>
  <c r="Z907" i="18"/>
  <c r="AA907" i="18"/>
  <c r="AB907" i="18"/>
  <c r="AC907" i="18"/>
  <c r="AD907" i="18"/>
  <c r="X908" i="18"/>
  <c r="Y908" i="18"/>
  <c r="Z908" i="18"/>
  <c r="AA908" i="18"/>
  <c r="AB908" i="18"/>
  <c r="AC908" i="18"/>
  <c r="AD908" i="18"/>
  <c r="X909" i="18"/>
  <c r="Y909" i="18"/>
  <c r="Z909" i="18"/>
  <c r="AA909" i="18"/>
  <c r="AB909" i="18"/>
  <c r="AC909" i="18"/>
  <c r="AD909" i="18"/>
  <c r="X910" i="18"/>
  <c r="Y910" i="18"/>
  <c r="Z910" i="18"/>
  <c r="AA910" i="18"/>
  <c r="AB910" i="18"/>
  <c r="AC910" i="18"/>
  <c r="AD910" i="18"/>
  <c r="X911" i="18"/>
  <c r="Y911" i="18"/>
  <c r="Z911" i="18"/>
  <c r="AA911" i="18"/>
  <c r="AB911" i="18"/>
  <c r="AC911" i="18"/>
  <c r="AD911" i="18"/>
  <c r="X912" i="18"/>
  <c r="Y912" i="18"/>
  <c r="Z912" i="18"/>
  <c r="AA912" i="18"/>
  <c r="AB912" i="18"/>
  <c r="AC912" i="18"/>
  <c r="AD912" i="18"/>
  <c r="X913" i="18"/>
  <c r="Y913" i="18"/>
  <c r="Z913" i="18"/>
  <c r="AA913" i="18"/>
  <c r="AB913" i="18"/>
  <c r="AC913" i="18"/>
  <c r="AD913" i="18"/>
  <c r="X914" i="18"/>
  <c r="Y914" i="18"/>
  <c r="Z914" i="18"/>
  <c r="AA914" i="18"/>
  <c r="AB914" i="18"/>
  <c r="AC914" i="18"/>
  <c r="AD914" i="18"/>
  <c r="X915" i="18"/>
  <c r="Y915" i="18"/>
  <c r="Z915" i="18"/>
  <c r="AA915" i="18"/>
  <c r="AB915" i="18"/>
  <c r="AC915" i="18"/>
  <c r="AD915" i="18"/>
  <c r="X916" i="18"/>
  <c r="Y916" i="18"/>
  <c r="Z916" i="18"/>
  <c r="AA916" i="18"/>
  <c r="AB916" i="18"/>
  <c r="AC916" i="18"/>
  <c r="AD916" i="18"/>
  <c r="X917" i="18"/>
  <c r="Y917" i="18"/>
  <c r="Z917" i="18"/>
  <c r="AA917" i="18"/>
  <c r="AB917" i="18"/>
  <c r="AC917" i="18"/>
  <c r="AD917" i="18"/>
  <c r="X918" i="18"/>
  <c r="Y918" i="18"/>
  <c r="Z918" i="18"/>
  <c r="AA918" i="18"/>
  <c r="AB918" i="18"/>
  <c r="AC918" i="18"/>
  <c r="AD918" i="18"/>
  <c r="X919" i="18"/>
  <c r="Y919" i="18"/>
  <c r="Z919" i="18"/>
  <c r="AA919" i="18"/>
  <c r="AB919" i="18"/>
  <c r="AC919" i="18"/>
  <c r="AD919" i="18"/>
  <c r="X920" i="18"/>
  <c r="Y920" i="18"/>
  <c r="Z920" i="18"/>
  <c r="AA920" i="18"/>
  <c r="AB920" i="18"/>
  <c r="AC920" i="18"/>
  <c r="AD920" i="18"/>
  <c r="X921" i="18"/>
  <c r="Y921" i="18"/>
  <c r="Z921" i="18"/>
  <c r="AA921" i="18"/>
  <c r="AB921" i="18"/>
  <c r="AC921" i="18"/>
  <c r="AD921" i="18"/>
  <c r="X922" i="18"/>
  <c r="Y922" i="18"/>
  <c r="Z922" i="18"/>
  <c r="AA922" i="18"/>
  <c r="AB922" i="18"/>
  <c r="AC922" i="18"/>
  <c r="AD922" i="18"/>
  <c r="X923" i="18"/>
  <c r="Y923" i="18"/>
  <c r="Z923" i="18"/>
  <c r="AA923" i="18"/>
  <c r="AB923" i="18"/>
  <c r="AC923" i="18"/>
  <c r="AD923" i="18"/>
  <c r="X924" i="18"/>
  <c r="Y924" i="18"/>
  <c r="Z924" i="18"/>
  <c r="AA924" i="18"/>
  <c r="AB924" i="18"/>
  <c r="AC924" i="18"/>
  <c r="AD924" i="18"/>
  <c r="X925" i="18"/>
  <c r="Y925" i="18"/>
  <c r="Z925" i="18"/>
  <c r="AA925" i="18"/>
  <c r="AB925" i="18"/>
  <c r="AC925" i="18"/>
  <c r="AD925" i="18"/>
  <c r="X926" i="18"/>
  <c r="Y926" i="18"/>
  <c r="Z926" i="18"/>
  <c r="AA926" i="18"/>
  <c r="AB926" i="18"/>
  <c r="AC926" i="18"/>
  <c r="AD926" i="18"/>
  <c r="X927" i="18"/>
  <c r="Y927" i="18"/>
  <c r="Z927" i="18"/>
  <c r="AA927" i="18"/>
  <c r="AB927" i="18"/>
  <c r="AC927" i="18"/>
  <c r="AD927" i="18"/>
  <c r="X928" i="18"/>
  <c r="Y928" i="18"/>
  <c r="Z928" i="18"/>
  <c r="AA928" i="18"/>
  <c r="AB928" i="18"/>
  <c r="AC928" i="18"/>
  <c r="AD928" i="18"/>
  <c r="X929" i="18"/>
  <c r="Y929" i="18"/>
  <c r="Z929" i="18"/>
  <c r="AA929" i="18"/>
  <c r="AB929" i="18"/>
  <c r="AC929" i="18"/>
  <c r="AD929" i="18"/>
  <c r="X930" i="18"/>
  <c r="Y930" i="18"/>
  <c r="Z930" i="18"/>
  <c r="AA930" i="18"/>
  <c r="AB930" i="18"/>
  <c r="AC930" i="18"/>
  <c r="AD930" i="18"/>
  <c r="X931" i="18"/>
  <c r="Y931" i="18"/>
  <c r="Z931" i="18"/>
  <c r="AA931" i="18"/>
  <c r="AB931" i="18"/>
  <c r="AC931" i="18"/>
  <c r="AD931" i="18"/>
  <c r="X932" i="18"/>
  <c r="Y932" i="18"/>
  <c r="Z932" i="18"/>
  <c r="AA932" i="18"/>
  <c r="AB932" i="18"/>
  <c r="AC932" i="18"/>
  <c r="AD932" i="18"/>
  <c r="X933" i="18"/>
  <c r="Y933" i="18"/>
  <c r="Z933" i="18"/>
  <c r="AA933" i="18"/>
  <c r="AB933" i="18"/>
  <c r="AC933" i="18"/>
  <c r="AD933" i="18"/>
  <c r="X934" i="18"/>
  <c r="Y934" i="18"/>
  <c r="Z934" i="18"/>
  <c r="AA934" i="18"/>
  <c r="AB934" i="18"/>
  <c r="AC934" i="18"/>
  <c r="AD934" i="18"/>
  <c r="X935" i="18"/>
  <c r="Y935" i="18"/>
  <c r="Z935" i="18"/>
  <c r="AA935" i="18"/>
  <c r="AB935" i="18"/>
  <c r="AC935" i="18"/>
  <c r="AD935" i="18"/>
  <c r="X936" i="18"/>
  <c r="Y936" i="18"/>
  <c r="Z936" i="18"/>
  <c r="AA936" i="18"/>
  <c r="AB936" i="18"/>
  <c r="AC936" i="18"/>
  <c r="AD936" i="18"/>
  <c r="X937" i="18"/>
  <c r="Y937" i="18"/>
  <c r="Z937" i="18"/>
  <c r="AA937" i="18"/>
  <c r="AB937" i="18"/>
  <c r="AC937" i="18"/>
  <c r="AD937" i="18"/>
  <c r="X938" i="18"/>
  <c r="Y938" i="18"/>
  <c r="Z938" i="18"/>
  <c r="AA938" i="18"/>
  <c r="AB938" i="18"/>
  <c r="AC938" i="18"/>
  <c r="AD938" i="18"/>
  <c r="X939" i="18"/>
  <c r="Y939" i="18"/>
  <c r="Z939" i="18"/>
  <c r="AA939" i="18"/>
  <c r="AB939" i="18"/>
  <c r="AC939" i="18"/>
  <c r="AD939" i="18"/>
  <c r="X940" i="18"/>
  <c r="Y940" i="18"/>
  <c r="Z940" i="18"/>
  <c r="AA940" i="18"/>
  <c r="AB940" i="18"/>
  <c r="AC940" i="18"/>
  <c r="AD940" i="18"/>
  <c r="X941" i="18"/>
  <c r="Y941" i="18"/>
  <c r="Z941" i="18"/>
  <c r="AA941" i="18"/>
  <c r="AB941" i="18"/>
  <c r="AC941" i="18"/>
  <c r="AD941" i="18"/>
  <c r="X942" i="18"/>
  <c r="Y942" i="18"/>
  <c r="Z942" i="18"/>
  <c r="AA942" i="18"/>
  <c r="AB942" i="18"/>
  <c r="AC942" i="18"/>
  <c r="AD942" i="18"/>
  <c r="X943" i="18"/>
  <c r="Y943" i="18"/>
  <c r="Z943" i="18"/>
  <c r="AA943" i="18"/>
  <c r="AB943" i="18"/>
  <c r="AC943" i="18"/>
  <c r="AD943" i="18"/>
  <c r="X944" i="18"/>
  <c r="Y944" i="18"/>
  <c r="Z944" i="18"/>
  <c r="AA944" i="18"/>
  <c r="AB944" i="18"/>
  <c r="AC944" i="18"/>
  <c r="AD944" i="18"/>
  <c r="X945" i="18"/>
  <c r="Y945" i="18"/>
  <c r="Z945" i="18"/>
  <c r="AA945" i="18"/>
  <c r="AB945" i="18"/>
  <c r="AC945" i="18"/>
  <c r="AD945" i="18"/>
  <c r="X946" i="18"/>
  <c r="Y946" i="18"/>
  <c r="Z946" i="18"/>
  <c r="AA946" i="18"/>
  <c r="AB946" i="18"/>
  <c r="AC946" i="18"/>
  <c r="AD946" i="18"/>
  <c r="X947" i="18"/>
  <c r="Y947" i="18"/>
  <c r="Z947" i="18"/>
  <c r="AA947" i="18"/>
  <c r="AB947" i="18"/>
  <c r="AC947" i="18"/>
  <c r="AD947" i="18"/>
  <c r="X948" i="18"/>
  <c r="Y948" i="18"/>
  <c r="Z948" i="18"/>
  <c r="AA948" i="18"/>
  <c r="AB948" i="18"/>
  <c r="AC948" i="18"/>
  <c r="AD948" i="18"/>
  <c r="X949" i="18"/>
  <c r="Y949" i="18"/>
  <c r="Z949" i="18"/>
  <c r="AA949" i="18"/>
  <c r="AB949" i="18"/>
  <c r="AC949" i="18"/>
  <c r="AD949" i="18"/>
  <c r="X950" i="18"/>
  <c r="Y950" i="18"/>
  <c r="Z950" i="18"/>
  <c r="AA950" i="18"/>
  <c r="AB950" i="18"/>
  <c r="AC950" i="18"/>
  <c r="AD950" i="18"/>
  <c r="X951" i="18"/>
  <c r="Y951" i="18"/>
  <c r="Z951" i="18"/>
  <c r="AA951" i="18"/>
  <c r="AB951" i="18"/>
  <c r="AC951" i="18"/>
  <c r="AD951" i="18"/>
  <c r="X952" i="18"/>
  <c r="Y952" i="18"/>
  <c r="Z952" i="18"/>
  <c r="AA952" i="18"/>
  <c r="AB952" i="18"/>
  <c r="AC952" i="18"/>
  <c r="AD952" i="18"/>
  <c r="X953" i="18"/>
  <c r="Y953" i="18"/>
  <c r="Z953" i="18"/>
  <c r="AA953" i="18"/>
  <c r="AB953" i="18"/>
  <c r="AC953" i="18"/>
  <c r="AD953" i="18"/>
  <c r="X954" i="18"/>
  <c r="Y954" i="18"/>
  <c r="Z954" i="18"/>
  <c r="AA954" i="18"/>
  <c r="AB954" i="18"/>
  <c r="AC954" i="18"/>
  <c r="AD954" i="18"/>
  <c r="X955" i="18"/>
  <c r="Y955" i="18"/>
  <c r="Z955" i="18"/>
  <c r="AA955" i="18"/>
  <c r="AB955" i="18"/>
  <c r="AC955" i="18"/>
  <c r="AD955" i="18"/>
  <c r="X956" i="18"/>
  <c r="Y956" i="18"/>
  <c r="Z956" i="18"/>
  <c r="AA956" i="18"/>
  <c r="AB956" i="18"/>
  <c r="AC956" i="18"/>
  <c r="AD956" i="18"/>
  <c r="X957" i="18"/>
  <c r="Y957" i="18"/>
  <c r="Z957" i="18"/>
  <c r="AA957" i="18"/>
  <c r="AB957" i="18"/>
  <c r="AC957" i="18"/>
  <c r="AD957" i="18"/>
  <c r="X958" i="18"/>
  <c r="Y958" i="18"/>
  <c r="Z958" i="18"/>
  <c r="AA958" i="18"/>
  <c r="AB958" i="18"/>
  <c r="AC958" i="18"/>
  <c r="AD958" i="18"/>
  <c r="X959" i="18"/>
  <c r="Y959" i="18"/>
  <c r="Z959" i="18"/>
  <c r="AA959" i="18"/>
  <c r="AB959" i="18"/>
  <c r="AC959" i="18"/>
  <c r="AD959" i="18"/>
  <c r="X960" i="18"/>
  <c r="Y960" i="18"/>
  <c r="Z960" i="18"/>
  <c r="AA960" i="18"/>
  <c r="AB960" i="18"/>
  <c r="AC960" i="18"/>
  <c r="AD960" i="18"/>
  <c r="X961" i="18"/>
  <c r="Y961" i="18"/>
  <c r="Z961" i="18"/>
  <c r="AA961" i="18"/>
  <c r="AB961" i="18"/>
  <c r="AC961" i="18"/>
  <c r="AD961" i="18"/>
  <c r="X962" i="18"/>
  <c r="Y962" i="18"/>
  <c r="Z962" i="18"/>
  <c r="AA962" i="18"/>
  <c r="AB962" i="18"/>
  <c r="AC962" i="18"/>
  <c r="AD962" i="18"/>
  <c r="X963" i="18"/>
  <c r="Y963" i="18"/>
  <c r="Z963" i="18"/>
  <c r="AA963" i="18"/>
  <c r="AB963" i="18"/>
  <c r="AC963" i="18"/>
  <c r="AD963" i="18"/>
  <c r="X964" i="18"/>
  <c r="Y964" i="18"/>
  <c r="Z964" i="18"/>
  <c r="AA964" i="18"/>
  <c r="AB964" i="18"/>
  <c r="AC964" i="18"/>
  <c r="AD964" i="18"/>
  <c r="X965" i="18"/>
  <c r="Y965" i="18"/>
  <c r="Z965" i="18"/>
  <c r="AA965" i="18"/>
  <c r="AB965" i="18"/>
  <c r="AC965" i="18"/>
  <c r="AD965" i="18"/>
  <c r="X966" i="18"/>
  <c r="Y966" i="18"/>
  <c r="Z966" i="18"/>
  <c r="AA966" i="18"/>
  <c r="AB966" i="18"/>
  <c r="AC966" i="18"/>
  <c r="AD966" i="18"/>
  <c r="X967" i="18"/>
  <c r="Y967" i="18"/>
  <c r="Z967" i="18"/>
  <c r="AA967" i="18"/>
  <c r="AB967" i="18"/>
  <c r="AC967" i="18"/>
  <c r="AD967" i="18"/>
  <c r="X968" i="18"/>
  <c r="Y968" i="18"/>
  <c r="Z968" i="18"/>
  <c r="AA968" i="18"/>
  <c r="AB968" i="18"/>
  <c r="AC968" i="18"/>
  <c r="AD968" i="18"/>
  <c r="X969" i="18"/>
  <c r="Y969" i="18"/>
  <c r="Z969" i="18"/>
  <c r="AA969" i="18"/>
  <c r="AB969" i="18"/>
  <c r="AC969" i="18"/>
  <c r="AD969" i="18"/>
  <c r="X970" i="18"/>
  <c r="Y970" i="18"/>
  <c r="Z970" i="18"/>
  <c r="AA970" i="18"/>
  <c r="AB970" i="18"/>
  <c r="AC970" i="18"/>
  <c r="AD970" i="18"/>
  <c r="X971" i="18"/>
  <c r="Y971" i="18"/>
  <c r="Z971" i="18"/>
  <c r="AA971" i="18"/>
  <c r="AB971" i="18"/>
  <c r="AC971" i="18"/>
  <c r="AD971" i="18"/>
  <c r="X972" i="18"/>
  <c r="Y972" i="18"/>
  <c r="Z972" i="18"/>
  <c r="AA972" i="18"/>
  <c r="AB972" i="18"/>
  <c r="AC972" i="18"/>
  <c r="AD972" i="18"/>
  <c r="X973" i="18"/>
  <c r="Y973" i="18"/>
  <c r="Z973" i="18"/>
  <c r="AA973" i="18"/>
  <c r="AB973" i="18"/>
  <c r="AC973" i="18"/>
  <c r="AD973" i="18"/>
  <c r="X974" i="18"/>
  <c r="Y974" i="18"/>
  <c r="Z974" i="18"/>
  <c r="AA974" i="18"/>
  <c r="AB974" i="18"/>
  <c r="AC974" i="18"/>
  <c r="AD974" i="18"/>
  <c r="X975" i="18"/>
  <c r="Y975" i="18"/>
  <c r="Z975" i="18"/>
  <c r="AA975" i="18"/>
  <c r="AB975" i="18"/>
  <c r="AC975" i="18"/>
  <c r="AD975" i="18"/>
  <c r="X976" i="18"/>
  <c r="Y976" i="18"/>
  <c r="Z976" i="18"/>
  <c r="AA976" i="18"/>
  <c r="AB976" i="18"/>
  <c r="AC976" i="18"/>
  <c r="AD976" i="18"/>
  <c r="X977" i="18"/>
  <c r="Y977" i="18"/>
  <c r="Z977" i="18"/>
  <c r="AA977" i="18"/>
  <c r="AB977" i="18"/>
  <c r="AC977" i="18"/>
  <c r="AD977" i="18"/>
  <c r="X978" i="18"/>
  <c r="Y978" i="18"/>
  <c r="Z978" i="18"/>
  <c r="AA978" i="18"/>
  <c r="AB978" i="18"/>
  <c r="AC978" i="18"/>
  <c r="AD978" i="18"/>
  <c r="X979" i="18"/>
  <c r="Y979" i="18"/>
  <c r="Z979" i="18"/>
  <c r="AA979" i="18"/>
  <c r="AB979" i="18"/>
  <c r="AC979" i="18"/>
  <c r="AD979" i="18"/>
  <c r="X980" i="18"/>
  <c r="Y980" i="18"/>
  <c r="Z980" i="18"/>
  <c r="AA980" i="18"/>
  <c r="AB980" i="18"/>
  <c r="AC980" i="18"/>
  <c r="AD980" i="18"/>
  <c r="X981" i="18"/>
  <c r="Y981" i="18"/>
  <c r="Z981" i="18"/>
  <c r="AA981" i="18"/>
  <c r="AB981" i="18"/>
  <c r="AC981" i="18"/>
  <c r="AD981" i="18"/>
  <c r="X982" i="18"/>
  <c r="Y982" i="18"/>
  <c r="Z982" i="18"/>
  <c r="AA982" i="18"/>
  <c r="AB982" i="18"/>
  <c r="AC982" i="18"/>
  <c r="AD982" i="18"/>
  <c r="X983" i="18"/>
  <c r="Y983" i="18"/>
  <c r="Z983" i="18"/>
  <c r="AA983" i="18"/>
  <c r="AB983" i="18"/>
  <c r="AC983" i="18"/>
  <c r="AD983" i="18"/>
  <c r="X984" i="18"/>
  <c r="Y984" i="18"/>
  <c r="Z984" i="18"/>
  <c r="AA984" i="18"/>
  <c r="AB984" i="18"/>
  <c r="AC984" i="18"/>
  <c r="AD984" i="18"/>
  <c r="X985" i="18"/>
  <c r="Y985" i="18"/>
  <c r="Z985" i="18"/>
  <c r="AA985" i="18"/>
  <c r="AB985" i="18"/>
  <c r="AC985" i="18"/>
  <c r="AD985" i="18"/>
  <c r="X986" i="18"/>
  <c r="Y986" i="18"/>
  <c r="Z986" i="18"/>
  <c r="AA986" i="18"/>
  <c r="AB986" i="18"/>
  <c r="AC986" i="18"/>
  <c r="AD986" i="18"/>
  <c r="X987" i="18"/>
  <c r="Y987" i="18"/>
  <c r="Z987" i="18"/>
  <c r="AA987" i="18"/>
  <c r="AB987" i="18"/>
  <c r="AC987" i="18"/>
  <c r="AD987" i="18"/>
  <c r="X988" i="18"/>
  <c r="Y988" i="18"/>
  <c r="Z988" i="18"/>
  <c r="AA988" i="18"/>
  <c r="AB988" i="18"/>
  <c r="AC988" i="18"/>
  <c r="AD988" i="18"/>
  <c r="X989" i="18"/>
  <c r="Y989" i="18"/>
  <c r="Z989" i="18"/>
  <c r="AA989" i="18"/>
  <c r="AB989" i="18"/>
  <c r="AC989" i="18"/>
  <c r="AD989" i="18"/>
  <c r="X990" i="18"/>
  <c r="Y990" i="18"/>
  <c r="Z990" i="18"/>
  <c r="AA990" i="18"/>
  <c r="AB990" i="18"/>
  <c r="AC990" i="18"/>
  <c r="AD990" i="18"/>
  <c r="X991" i="18"/>
  <c r="Y991" i="18"/>
  <c r="Z991" i="18"/>
  <c r="AA991" i="18"/>
  <c r="AB991" i="18"/>
  <c r="AC991" i="18"/>
  <c r="AD991" i="18"/>
  <c r="X992" i="18"/>
  <c r="Y992" i="18"/>
  <c r="Z992" i="18"/>
  <c r="AA992" i="18"/>
  <c r="AB992" i="18"/>
  <c r="AC992" i="18"/>
  <c r="AD992" i="18"/>
  <c r="X993" i="18"/>
  <c r="Y993" i="18"/>
  <c r="Z993" i="18"/>
  <c r="AA993" i="18"/>
  <c r="AB993" i="18"/>
  <c r="AC993" i="18"/>
  <c r="AD993" i="18"/>
  <c r="X994" i="18"/>
  <c r="Y994" i="18"/>
  <c r="Z994" i="18"/>
  <c r="AA994" i="18"/>
  <c r="AB994" i="18"/>
  <c r="AC994" i="18"/>
  <c r="AD994" i="18"/>
  <c r="X995" i="18"/>
  <c r="Y995" i="18"/>
  <c r="Z995" i="18"/>
  <c r="AA995" i="18"/>
  <c r="AB995" i="18"/>
  <c r="AC995" i="18"/>
  <c r="AD995" i="18"/>
  <c r="X996" i="18"/>
  <c r="Y996" i="18"/>
  <c r="Z996" i="18"/>
  <c r="AA996" i="18"/>
  <c r="AB996" i="18"/>
  <c r="AC996" i="18"/>
  <c r="AD996" i="18"/>
  <c r="X997" i="18"/>
  <c r="Y997" i="18"/>
  <c r="Z997" i="18"/>
  <c r="AA997" i="18"/>
  <c r="AB997" i="18"/>
  <c r="AC997" i="18"/>
  <c r="AD997" i="18"/>
  <c r="X998" i="18"/>
  <c r="Y998" i="18"/>
  <c r="Z998" i="18"/>
  <c r="AA998" i="18"/>
  <c r="AB998" i="18"/>
  <c r="AC998" i="18"/>
  <c r="AD998" i="18"/>
  <c r="X999" i="18"/>
  <c r="Y999" i="18"/>
  <c r="Z999" i="18"/>
  <c r="AA999" i="18"/>
  <c r="AB999" i="18"/>
  <c r="AC999" i="18"/>
  <c r="AD999" i="18"/>
  <c r="X1000" i="18"/>
  <c r="Y1000" i="18"/>
  <c r="Z1000" i="18"/>
  <c r="AA1000" i="18"/>
  <c r="AB1000" i="18"/>
  <c r="AC1000" i="18"/>
  <c r="AD1000" i="18"/>
  <c r="X1001" i="18"/>
  <c r="Y1001" i="18"/>
  <c r="Z1001" i="18"/>
  <c r="AA1001" i="18"/>
  <c r="AB1001" i="18"/>
  <c r="AC1001" i="18"/>
  <c r="AD1001" i="18"/>
  <c r="X1002" i="18"/>
  <c r="Y1002" i="18"/>
  <c r="Z1002" i="18"/>
  <c r="AA1002" i="18"/>
  <c r="AB1002" i="18"/>
  <c r="AC1002" i="18"/>
  <c r="AD1002" i="18"/>
  <c r="X1003" i="18"/>
  <c r="Y1003" i="18"/>
  <c r="Z1003" i="18"/>
  <c r="AA1003" i="18"/>
  <c r="AB1003" i="18"/>
  <c r="AC1003" i="18"/>
  <c r="AD1003" i="18"/>
  <c r="X1004" i="18"/>
  <c r="Y1004" i="18"/>
  <c r="Z1004" i="18"/>
  <c r="AA1004" i="18"/>
  <c r="AB1004" i="18"/>
  <c r="AC1004" i="18"/>
  <c r="AD1004" i="18"/>
  <c r="X1005" i="18"/>
  <c r="Y1005" i="18"/>
  <c r="Z1005" i="18"/>
  <c r="AA1005" i="18"/>
  <c r="AB1005" i="18"/>
  <c r="AC1005" i="18"/>
  <c r="AD1005" i="18"/>
  <c r="X1006" i="18"/>
  <c r="Y1006" i="18"/>
  <c r="Z1006" i="18"/>
  <c r="AA1006" i="18"/>
  <c r="AB1006" i="18"/>
  <c r="AC1006" i="18"/>
  <c r="AD1006" i="18"/>
  <c r="X7" i="18"/>
  <c r="Y7" i="18"/>
  <c r="Z7" i="18"/>
  <c r="AA7" i="18"/>
  <c r="AB7" i="18"/>
  <c r="AC7" i="18"/>
  <c r="AD7" i="18"/>
  <c r="O8" i="18"/>
  <c r="P8" i="18"/>
  <c r="Q8" i="18"/>
  <c r="R8" i="18"/>
  <c r="S8" i="18"/>
  <c r="T8" i="18"/>
  <c r="U8" i="18"/>
  <c r="V8" i="18"/>
  <c r="O9" i="18"/>
  <c r="P9" i="18"/>
  <c r="Q9" i="18"/>
  <c r="R9" i="18"/>
  <c r="S9" i="18"/>
  <c r="T9" i="18"/>
  <c r="U9" i="18"/>
  <c r="V9" i="18"/>
  <c r="O10" i="18"/>
  <c r="P10" i="18"/>
  <c r="Q10" i="18"/>
  <c r="R10" i="18"/>
  <c r="S10" i="18"/>
  <c r="T10" i="18"/>
  <c r="U10" i="18"/>
  <c r="V10" i="18"/>
  <c r="O11" i="18"/>
  <c r="P11" i="18"/>
  <c r="Q11" i="18"/>
  <c r="R11" i="18"/>
  <c r="S11" i="18"/>
  <c r="T11" i="18"/>
  <c r="U11" i="18"/>
  <c r="V11" i="18"/>
  <c r="O12" i="18"/>
  <c r="P12" i="18"/>
  <c r="Q12" i="18"/>
  <c r="R12" i="18"/>
  <c r="S12" i="18"/>
  <c r="T12" i="18"/>
  <c r="U12" i="18"/>
  <c r="V12" i="18"/>
  <c r="O13" i="18"/>
  <c r="P13" i="18"/>
  <c r="Q13" i="18"/>
  <c r="R13" i="18"/>
  <c r="S13" i="18"/>
  <c r="T13" i="18"/>
  <c r="U13" i="18"/>
  <c r="V13" i="18"/>
  <c r="O14" i="18"/>
  <c r="P14" i="18"/>
  <c r="Q14" i="18"/>
  <c r="R14" i="18"/>
  <c r="S14" i="18"/>
  <c r="T14" i="18"/>
  <c r="U14" i="18"/>
  <c r="V14" i="18"/>
  <c r="O15" i="18"/>
  <c r="P15" i="18"/>
  <c r="Q15" i="18"/>
  <c r="R15" i="18"/>
  <c r="S15" i="18"/>
  <c r="T15" i="18"/>
  <c r="U15" i="18"/>
  <c r="V15" i="18"/>
  <c r="O16" i="18"/>
  <c r="P16" i="18"/>
  <c r="Q16" i="18"/>
  <c r="R16" i="18"/>
  <c r="S16" i="18"/>
  <c r="T16" i="18"/>
  <c r="U16" i="18"/>
  <c r="V16" i="18"/>
  <c r="O17" i="18"/>
  <c r="P17" i="18"/>
  <c r="Q17" i="18"/>
  <c r="R17" i="18"/>
  <c r="S17" i="18"/>
  <c r="T17" i="18"/>
  <c r="U17" i="18"/>
  <c r="V17" i="18"/>
  <c r="O18" i="18"/>
  <c r="P18" i="18"/>
  <c r="Q18" i="18"/>
  <c r="R18" i="18"/>
  <c r="S18" i="18"/>
  <c r="T18" i="18"/>
  <c r="U18" i="18"/>
  <c r="V18" i="18"/>
  <c r="O19" i="18"/>
  <c r="P19" i="18"/>
  <c r="Q19" i="18"/>
  <c r="R19" i="18"/>
  <c r="S19" i="18"/>
  <c r="T19" i="18"/>
  <c r="U19" i="18"/>
  <c r="V19" i="18"/>
  <c r="O20" i="18"/>
  <c r="P20" i="18"/>
  <c r="Q20" i="18"/>
  <c r="R20" i="18"/>
  <c r="S20" i="18"/>
  <c r="T20" i="18"/>
  <c r="U20" i="18"/>
  <c r="V20" i="18"/>
  <c r="O21" i="18"/>
  <c r="P21" i="18"/>
  <c r="Q21" i="18"/>
  <c r="R21" i="18"/>
  <c r="S21" i="18"/>
  <c r="T21" i="18"/>
  <c r="U21" i="18"/>
  <c r="V21" i="18"/>
  <c r="O22" i="18"/>
  <c r="P22" i="18"/>
  <c r="Q22" i="18"/>
  <c r="R22" i="18"/>
  <c r="S22" i="18"/>
  <c r="T22" i="18"/>
  <c r="U22" i="18"/>
  <c r="V22" i="18"/>
  <c r="O23" i="18"/>
  <c r="P23" i="18"/>
  <c r="Q23" i="18"/>
  <c r="R23" i="18"/>
  <c r="S23" i="18"/>
  <c r="T23" i="18"/>
  <c r="U23" i="18"/>
  <c r="V23" i="18"/>
  <c r="O24" i="18"/>
  <c r="P24" i="18"/>
  <c r="Q24" i="18"/>
  <c r="R24" i="18"/>
  <c r="S24" i="18"/>
  <c r="T24" i="18"/>
  <c r="U24" i="18"/>
  <c r="V24" i="18"/>
  <c r="O25" i="18"/>
  <c r="P25" i="18"/>
  <c r="Q25" i="18"/>
  <c r="R25" i="18"/>
  <c r="S25" i="18"/>
  <c r="T25" i="18"/>
  <c r="U25" i="18"/>
  <c r="V25" i="18"/>
  <c r="O26" i="18"/>
  <c r="P26" i="18"/>
  <c r="Q26" i="18"/>
  <c r="R26" i="18"/>
  <c r="S26" i="18"/>
  <c r="T26" i="18"/>
  <c r="U26" i="18"/>
  <c r="V26" i="18"/>
  <c r="O27" i="18"/>
  <c r="P27" i="18"/>
  <c r="Q27" i="18"/>
  <c r="R27" i="18"/>
  <c r="S27" i="18"/>
  <c r="T27" i="18"/>
  <c r="U27" i="18"/>
  <c r="V27" i="18"/>
  <c r="O28" i="18"/>
  <c r="P28" i="18"/>
  <c r="Q28" i="18"/>
  <c r="R28" i="18"/>
  <c r="S28" i="18"/>
  <c r="T28" i="18"/>
  <c r="U28" i="18"/>
  <c r="V28" i="18"/>
  <c r="O29" i="18"/>
  <c r="P29" i="18"/>
  <c r="Q29" i="18"/>
  <c r="R29" i="18"/>
  <c r="S29" i="18"/>
  <c r="T29" i="18"/>
  <c r="U29" i="18"/>
  <c r="V29" i="18"/>
  <c r="O30" i="18"/>
  <c r="P30" i="18"/>
  <c r="Q30" i="18"/>
  <c r="R30" i="18"/>
  <c r="S30" i="18"/>
  <c r="T30" i="18"/>
  <c r="U30" i="18"/>
  <c r="V30" i="18"/>
  <c r="O31" i="18"/>
  <c r="P31" i="18"/>
  <c r="Q31" i="18"/>
  <c r="R31" i="18"/>
  <c r="S31" i="18"/>
  <c r="T31" i="18"/>
  <c r="U31" i="18"/>
  <c r="V31" i="18"/>
  <c r="O32" i="18"/>
  <c r="P32" i="18"/>
  <c r="Q32" i="18"/>
  <c r="R32" i="18"/>
  <c r="S32" i="18"/>
  <c r="T32" i="18"/>
  <c r="U32" i="18"/>
  <c r="V32" i="18"/>
  <c r="O33" i="18"/>
  <c r="P33" i="18"/>
  <c r="Q33" i="18"/>
  <c r="R33" i="18"/>
  <c r="S33" i="18"/>
  <c r="T33" i="18"/>
  <c r="U33" i="18"/>
  <c r="V33" i="18"/>
  <c r="O34" i="18"/>
  <c r="P34" i="18"/>
  <c r="Q34" i="18"/>
  <c r="R34" i="18"/>
  <c r="S34" i="18"/>
  <c r="T34" i="18"/>
  <c r="U34" i="18"/>
  <c r="V34" i="18"/>
  <c r="O35" i="18"/>
  <c r="P35" i="18"/>
  <c r="Q35" i="18"/>
  <c r="R35" i="18"/>
  <c r="S35" i="18"/>
  <c r="T35" i="18"/>
  <c r="U35" i="18"/>
  <c r="V35" i="18"/>
  <c r="O36" i="18"/>
  <c r="P36" i="18"/>
  <c r="Q36" i="18"/>
  <c r="R36" i="18"/>
  <c r="S36" i="18"/>
  <c r="T36" i="18"/>
  <c r="U36" i="18"/>
  <c r="V36" i="18"/>
  <c r="O37" i="18"/>
  <c r="P37" i="18"/>
  <c r="Q37" i="18"/>
  <c r="R37" i="18"/>
  <c r="S37" i="18"/>
  <c r="T37" i="18"/>
  <c r="U37" i="18"/>
  <c r="V37" i="18"/>
  <c r="O38" i="18"/>
  <c r="P38" i="18"/>
  <c r="Q38" i="18"/>
  <c r="R38" i="18"/>
  <c r="S38" i="18"/>
  <c r="T38" i="18"/>
  <c r="U38" i="18"/>
  <c r="V38" i="18"/>
  <c r="O39" i="18"/>
  <c r="P39" i="18"/>
  <c r="Q39" i="18"/>
  <c r="R39" i="18"/>
  <c r="S39" i="18"/>
  <c r="T39" i="18"/>
  <c r="U39" i="18"/>
  <c r="V39" i="18"/>
  <c r="O40" i="18"/>
  <c r="P40" i="18"/>
  <c r="Q40" i="18"/>
  <c r="R40" i="18"/>
  <c r="S40" i="18"/>
  <c r="T40" i="18"/>
  <c r="U40" i="18"/>
  <c r="V40" i="18"/>
  <c r="O41" i="18"/>
  <c r="P41" i="18"/>
  <c r="Q41" i="18"/>
  <c r="R41" i="18"/>
  <c r="S41" i="18"/>
  <c r="T41" i="18"/>
  <c r="U41" i="18"/>
  <c r="V41" i="18"/>
  <c r="O42" i="18"/>
  <c r="P42" i="18"/>
  <c r="Q42" i="18"/>
  <c r="R42" i="18"/>
  <c r="S42" i="18"/>
  <c r="T42" i="18"/>
  <c r="U42" i="18"/>
  <c r="V42" i="18"/>
  <c r="O43" i="18"/>
  <c r="P43" i="18"/>
  <c r="Q43" i="18"/>
  <c r="R43" i="18"/>
  <c r="S43" i="18"/>
  <c r="T43" i="18"/>
  <c r="U43" i="18"/>
  <c r="V43" i="18"/>
  <c r="O44" i="18"/>
  <c r="P44" i="18"/>
  <c r="Q44" i="18"/>
  <c r="R44" i="18"/>
  <c r="S44" i="18"/>
  <c r="T44" i="18"/>
  <c r="U44" i="18"/>
  <c r="V44" i="18"/>
  <c r="O45" i="18"/>
  <c r="P45" i="18"/>
  <c r="Q45" i="18"/>
  <c r="R45" i="18"/>
  <c r="S45" i="18"/>
  <c r="T45" i="18"/>
  <c r="U45" i="18"/>
  <c r="V45" i="18"/>
  <c r="O46" i="18"/>
  <c r="P46" i="18"/>
  <c r="Q46" i="18"/>
  <c r="R46" i="18"/>
  <c r="S46" i="18"/>
  <c r="T46" i="18"/>
  <c r="U46" i="18"/>
  <c r="V46" i="18"/>
  <c r="O47" i="18"/>
  <c r="P47" i="18"/>
  <c r="Q47" i="18"/>
  <c r="R47" i="18"/>
  <c r="S47" i="18"/>
  <c r="T47" i="18"/>
  <c r="U47" i="18"/>
  <c r="V47" i="18"/>
  <c r="O48" i="18"/>
  <c r="P48" i="18"/>
  <c r="Q48" i="18"/>
  <c r="R48" i="18"/>
  <c r="S48" i="18"/>
  <c r="T48" i="18"/>
  <c r="U48" i="18"/>
  <c r="V48" i="18"/>
  <c r="O49" i="18"/>
  <c r="P49" i="18"/>
  <c r="Q49" i="18"/>
  <c r="R49" i="18"/>
  <c r="S49" i="18"/>
  <c r="T49" i="18"/>
  <c r="U49" i="18"/>
  <c r="V49" i="18"/>
  <c r="O50" i="18"/>
  <c r="P50" i="18"/>
  <c r="Q50" i="18"/>
  <c r="R50" i="18"/>
  <c r="S50" i="18"/>
  <c r="T50" i="18"/>
  <c r="U50" i="18"/>
  <c r="V50" i="18"/>
  <c r="O51" i="18"/>
  <c r="P51" i="18"/>
  <c r="Q51" i="18"/>
  <c r="R51" i="18"/>
  <c r="S51" i="18"/>
  <c r="T51" i="18"/>
  <c r="U51" i="18"/>
  <c r="V51" i="18"/>
  <c r="O52" i="18"/>
  <c r="P52" i="18"/>
  <c r="Q52" i="18"/>
  <c r="R52" i="18"/>
  <c r="S52" i="18"/>
  <c r="T52" i="18"/>
  <c r="U52" i="18"/>
  <c r="V52" i="18"/>
  <c r="O53" i="18"/>
  <c r="P53" i="18"/>
  <c r="Q53" i="18"/>
  <c r="R53" i="18"/>
  <c r="S53" i="18"/>
  <c r="T53" i="18"/>
  <c r="U53" i="18"/>
  <c r="V53" i="18"/>
  <c r="O54" i="18"/>
  <c r="P54" i="18"/>
  <c r="Q54" i="18"/>
  <c r="R54" i="18"/>
  <c r="S54" i="18"/>
  <c r="T54" i="18"/>
  <c r="U54" i="18"/>
  <c r="V54" i="18"/>
  <c r="O55" i="18"/>
  <c r="P55" i="18"/>
  <c r="Q55" i="18"/>
  <c r="R55" i="18"/>
  <c r="S55" i="18"/>
  <c r="T55" i="18"/>
  <c r="U55" i="18"/>
  <c r="V55" i="18"/>
  <c r="O56" i="18"/>
  <c r="P56" i="18"/>
  <c r="Q56" i="18"/>
  <c r="R56" i="18"/>
  <c r="S56" i="18"/>
  <c r="T56" i="18"/>
  <c r="U56" i="18"/>
  <c r="V56" i="18"/>
  <c r="O57" i="18"/>
  <c r="P57" i="18"/>
  <c r="Q57" i="18"/>
  <c r="R57" i="18"/>
  <c r="S57" i="18"/>
  <c r="T57" i="18"/>
  <c r="U57" i="18"/>
  <c r="V57" i="18"/>
  <c r="O58" i="18"/>
  <c r="P58" i="18"/>
  <c r="Q58" i="18"/>
  <c r="R58" i="18"/>
  <c r="S58" i="18"/>
  <c r="T58" i="18"/>
  <c r="U58" i="18"/>
  <c r="V58" i="18"/>
  <c r="O59" i="18"/>
  <c r="P59" i="18"/>
  <c r="Q59" i="18"/>
  <c r="R59" i="18"/>
  <c r="S59" i="18"/>
  <c r="T59" i="18"/>
  <c r="U59" i="18"/>
  <c r="V59" i="18"/>
  <c r="O60" i="18"/>
  <c r="P60" i="18"/>
  <c r="Q60" i="18"/>
  <c r="R60" i="18"/>
  <c r="S60" i="18"/>
  <c r="T60" i="18"/>
  <c r="U60" i="18"/>
  <c r="V60" i="18"/>
  <c r="O61" i="18"/>
  <c r="P61" i="18"/>
  <c r="Q61" i="18"/>
  <c r="R61" i="18"/>
  <c r="S61" i="18"/>
  <c r="T61" i="18"/>
  <c r="U61" i="18"/>
  <c r="V61" i="18"/>
  <c r="O62" i="18"/>
  <c r="P62" i="18"/>
  <c r="Q62" i="18"/>
  <c r="R62" i="18"/>
  <c r="S62" i="18"/>
  <c r="T62" i="18"/>
  <c r="U62" i="18"/>
  <c r="V62" i="18"/>
  <c r="O63" i="18"/>
  <c r="P63" i="18"/>
  <c r="Q63" i="18"/>
  <c r="R63" i="18"/>
  <c r="S63" i="18"/>
  <c r="T63" i="18"/>
  <c r="U63" i="18"/>
  <c r="V63" i="18"/>
  <c r="O64" i="18"/>
  <c r="P64" i="18"/>
  <c r="Q64" i="18"/>
  <c r="R64" i="18"/>
  <c r="S64" i="18"/>
  <c r="T64" i="18"/>
  <c r="U64" i="18"/>
  <c r="V64" i="18"/>
  <c r="O65" i="18"/>
  <c r="P65" i="18"/>
  <c r="Q65" i="18"/>
  <c r="R65" i="18"/>
  <c r="S65" i="18"/>
  <c r="T65" i="18"/>
  <c r="U65" i="18"/>
  <c r="V65" i="18"/>
  <c r="O66" i="18"/>
  <c r="P66" i="18"/>
  <c r="Q66" i="18"/>
  <c r="R66" i="18"/>
  <c r="S66" i="18"/>
  <c r="T66" i="18"/>
  <c r="U66" i="18"/>
  <c r="V66" i="18"/>
  <c r="O67" i="18"/>
  <c r="P67" i="18"/>
  <c r="Q67" i="18"/>
  <c r="R67" i="18"/>
  <c r="S67" i="18"/>
  <c r="T67" i="18"/>
  <c r="U67" i="18"/>
  <c r="V67" i="18"/>
  <c r="O68" i="18"/>
  <c r="P68" i="18"/>
  <c r="Q68" i="18"/>
  <c r="R68" i="18"/>
  <c r="S68" i="18"/>
  <c r="T68" i="18"/>
  <c r="U68" i="18"/>
  <c r="V68" i="18"/>
  <c r="O69" i="18"/>
  <c r="P69" i="18"/>
  <c r="Q69" i="18"/>
  <c r="R69" i="18"/>
  <c r="S69" i="18"/>
  <c r="T69" i="18"/>
  <c r="U69" i="18"/>
  <c r="V69" i="18"/>
  <c r="O70" i="18"/>
  <c r="P70" i="18"/>
  <c r="Q70" i="18"/>
  <c r="R70" i="18"/>
  <c r="S70" i="18"/>
  <c r="T70" i="18"/>
  <c r="U70" i="18"/>
  <c r="V70" i="18"/>
  <c r="O71" i="18"/>
  <c r="P71" i="18"/>
  <c r="Q71" i="18"/>
  <c r="R71" i="18"/>
  <c r="S71" i="18"/>
  <c r="T71" i="18"/>
  <c r="U71" i="18"/>
  <c r="V71" i="18"/>
  <c r="O72" i="18"/>
  <c r="P72" i="18"/>
  <c r="Q72" i="18"/>
  <c r="R72" i="18"/>
  <c r="S72" i="18"/>
  <c r="T72" i="18"/>
  <c r="U72" i="18"/>
  <c r="V72" i="18"/>
  <c r="O73" i="18"/>
  <c r="P73" i="18"/>
  <c r="Q73" i="18"/>
  <c r="R73" i="18"/>
  <c r="S73" i="18"/>
  <c r="T73" i="18"/>
  <c r="U73" i="18"/>
  <c r="V73" i="18"/>
  <c r="O74" i="18"/>
  <c r="P74" i="18"/>
  <c r="Q74" i="18"/>
  <c r="R74" i="18"/>
  <c r="S74" i="18"/>
  <c r="T74" i="18"/>
  <c r="U74" i="18"/>
  <c r="V74" i="18"/>
  <c r="O75" i="18"/>
  <c r="P75" i="18"/>
  <c r="Q75" i="18"/>
  <c r="R75" i="18"/>
  <c r="S75" i="18"/>
  <c r="T75" i="18"/>
  <c r="U75" i="18"/>
  <c r="V75" i="18"/>
  <c r="O76" i="18"/>
  <c r="P76" i="18"/>
  <c r="Q76" i="18"/>
  <c r="R76" i="18"/>
  <c r="S76" i="18"/>
  <c r="T76" i="18"/>
  <c r="U76" i="18"/>
  <c r="V76" i="18"/>
  <c r="O77" i="18"/>
  <c r="P77" i="18"/>
  <c r="Q77" i="18"/>
  <c r="R77" i="18"/>
  <c r="S77" i="18"/>
  <c r="T77" i="18"/>
  <c r="U77" i="18"/>
  <c r="V77" i="18"/>
  <c r="O78" i="18"/>
  <c r="P78" i="18"/>
  <c r="Q78" i="18"/>
  <c r="R78" i="18"/>
  <c r="S78" i="18"/>
  <c r="T78" i="18"/>
  <c r="U78" i="18"/>
  <c r="V78" i="18"/>
  <c r="O79" i="18"/>
  <c r="P79" i="18"/>
  <c r="Q79" i="18"/>
  <c r="R79" i="18"/>
  <c r="S79" i="18"/>
  <c r="T79" i="18"/>
  <c r="U79" i="18"/>
  <c r="V79" i="18"/>
  <c r="O80" i="18"/>
  <c r="P80" i="18"/>
  <c r="Q80" i="18"/>
  <c r="R80" i="18"/>
  <c r="S80" i="18"/>
  <c r="T80" i="18"/>
  <c r="U80" i="18"/>
  <c r="V80" i="18"/>
  <c r="O81" i="18"/>
  <c r="P81" i="18"/>
  <c r="Q81" i="18"/>
  <c r="R81" i="18"/>
  <c r="S81" i="18"/>
  <c r="T81" i="18"/>
  <c r="U81" i="18"/>
  <c r="V81" i="18"/>
  <c r="O82" i="18"/>
  <c r="P82" i="18"/>
  <c r="Q82" i="18"/>
  <c r="R82" i="18"/>
  <c r="S82" i="18"/>
  <c r="T82" i="18"/>
  <c r="U82" i="18"/>
  <c r="V82" i="18"/>
  <c r="O83" i="18"/>
  <c r="P83" i="18"/>
  <c r="Q83" i="18"/>
  <c r="R83" i="18"/>
  <c r="S83" i="18"/>
  <c r="T83" i="18"/>
  <c r="U83" i="18"/>
  <c r="V83" i="18"/>
  <c r="O84" i="18"/>
  <c r="P84" i="18"/>
  <c r="Q84" i="18"/>
  <c r="R84" i="18"/>
  <c r="S84" i="18"/>
  <c r="T84" i="18"/>
  <c r="U84" i="18"/>
  <c r="V84" i="18"/>
  <c r="O85" i="18"/>
  <c r="P85" i="18"/>
  <c r="Q85" i="18"/>
  <c r="R85" i="18"/>
  <c r="S85" i="18"/>
  <c r="T85" i="18"/>
  <c r="U85" i="18"/>
  <c r="V85" i="18"/>
  <c r="O86" i="18"/>
  <c r="P86" i="18"/>
  <c r="Q86" i="18"/>
  <c r="R86" i="18"/>
  <c r="S86" i="18"/>
  <c r="T86" i="18"/>
  <c r="U86" i="18"/>
  <c r="V86" i="18"/>
  <c r="O87" i="18"/>
  <c r="P87" i="18"/>
  <c r="Q87" i="18"/>
  <c r="R87" i="18"/>
  <c r="S87" i="18"/>
  <c r="T87" i="18"/>
  <c r="U87" i="18"/>
  <c r="V87" i="18"/>
  <c r="O88" i="18"/>
  <c r="P88" i="18"/>
  <c r="Q88" i="18"/>
  <c r="R88" i="18"/>
  <c r="S88" i="18"/>
  <c r="T88" i="18"/>
  <c r="U88" i="18"/>
  <c r="V88" i="18"/>
  <c r="O89" i="18"/>
  <c r="P89" i="18"/>
  <c r="Q89" i="18"/>
  <c r="R89" i="18"/>
  <c r="S89" i="18"/>
  <c r="T89" i="18"/>
  <c r="U89" i="18"/>
  <c r="V89" i="18"/>
  <c r="O90" i="18"/>
  <c r="P90" i="18"/>
  <c r="Q90" i="18"/>
  <c r="R90" i="18"/>
  <c r="S90" i="18"/>
  <c r="T90" i="18"/>
  <c r="U90" i="18"/>
  <c r="V90" i="18"/>
  <c r="O91" i="18"/>
  <c r="P91" i="18"/>
  <c r="Q91" i="18"/>
  <c r="R91" i="18"/>
  <c r="S91" i="18"/>
  <c r="T91" i="18"/>
  <c r="U91" i="18"/>
  <c r="V91" i="18"/>
  <c r="O92" i="18"/>
  <c r="P92" i="18"/>
  <c r="Q92" i="18"/>
  <c r="R92" i="18"/>
  <c r="S92" i="18"/>
  <c r="T92" i="18"/>
  <c r="U92" i="18"/>
  <c r="V92" i="18"/>
  <c r="O93" i="18"/>
  <c r="P93" i="18"/>
  <c r="Q93" i="18"/>
  <c r="R93" i="18"/>
  <c r="S93" i="18"/>
  <c r="T93" i="18"/>
  <c r="U93" i="18"/>
  <c r="V93" i="18"/>
  <c r="O94" i="18"/>
  <c r="P94" i="18"/>
  <c r="Q94" i="18"/>
  <c r="R94" i="18"/>
  <c r="S94" i="18"/>
  <c r="T94" i="18"/>
  <c r="U94" i="18"/>
  <c r="V94" i="18"/>
  <c r="O95" i="18"/>
  <c r="P95" i="18"/>
  <c r="Q95" i="18"/>
  <c r="R95" i="18"/>
  <c r="S95" i="18"/>
  <c r="T95" i="18"/>
  <c r="U95" i="18"/>
  <c r="V95" i="18"/>
  <c r="O96" i="18"/>
  <c r="P96" i="18"/>
  <c r="Q96" i="18"/>
  <c r="R96" i="18"/>
  <c r="S96" i="18"/>
  <c r="T96" i="18"/>
  <c r="U96" i="18"/>
  <c r="V96" i="18"/>
  <c r="O97" i="18"/>
  <c r="P97" i="18"/>
  <c r="Q97" i="18"/>
  <c r="R97" i="18"/>
  <c r="S97" i="18"/>
  <c r="T97" i="18"/>
  <c r="U97" i="18"/>
  <c r="V97" i="18"/>
  <c r="O98" i="18"/>
  <c r="P98" i="18"/>
  <c r="Q98" i="18"/>
  <c r="R98" i="18"/>
  <c r="S98" i="18"/>
  <c r="T98" i="18"/>
  <c r="U98" i="18"/>
  <c r="V98" i="18"/>
  <c r="O99" i="18"/>
  <c r="P99" i="18"/>
  <c r="Q99" i="18"/>
  <c r="R99" i="18"/>
  <c r="S99" i="18"/>
  <c r="T99" i="18"/>
  <c r="U99" i="18"/>
  <c r="V99" i="18"/>
  <c r="O100" i="18"/>
  <c r="P100" i="18"/>
  <c r="Q100" i="18"/>
  <c r="R100" i="18"/>
  <c r="S100" i="18"/>
  <c r="T100" i="18"/>
  <c r="U100" i="18"/>
  <c r="V100" i="18"/>
  <c r="O101" i="18"/>
  <c r="P101" i="18"/>
  <c r="Q101" i="18"/>
  <c r="R101" i="18"/>
  <c r="S101" i="18"/>
  <c r="T101" i="18"/>
  <c r="U101" i="18"/>
  <c r="V101" i="18"/>
  <c r="O102" i="18"/>
  <c r="P102" i="18"/>
  <c r="Q102" i="18"/>
  <c r="R102" i="18"/>
  <c r="S102" i="18"/>
  <c r="T102" i="18"/>
  <c r="U102" i="18"/>
  <c r="V102" i="18"/>
  <c r="O103" i="18"/>
  <c r="P103" i="18"/>
  <c r="Q103" i="18"/>
  <c r="R103" i="18"/>
  <c r="S103" i="18"/>
  <c r="T103" i="18"/>
  <c r="U103" i="18"/>
  <c r="V103" i="18"/>
  <c r="O104" i="18"/>
  <c r="P104" i="18"/>
  <c r="Q104" i="18"/>
  <c r="R104" i="18"/>
  <c r="S104" i="18"/>
  <c r="T104" i="18"/>
  <c r="U104" i="18"/>
  <c r="V104" i="18"/>
  <c r="O105" i="18"/>
  <c r="P105" i="18"/>
  <c r="Q105" i="18"/>
  <c r="R105" i="18"/>
  <c r="S105" i="18"/>
  <c r="T105" i="18"/>
  <c r="U105" i="18"/>
  <c r="V105" i="18"/>
  <c r="O106" i="18"/>
  <c r="P106" i="18"/>
  <c r="Q106" i="18"/>
  <c r="R106" i="18"/>
  <c r="S106" i="18"/>
  <c r="T106" i="18"/>
  <c r="U106" i="18"/>
  <c r="V106" i="18"/>
  <c r="O107" i="18"/>
  <c r="P107" i="18"/>
  <c r="Q107" i="18"/>
  <c r="R107" i="18"/>
  <c r="S107" i="18"/>
  <c r="T107" i="18"/>
  <c r="U107" i="18"/>
  <c r="V107" i="18"/>
  <c r="O108" i="18"/>
  <c r="P108" i="18"/>
  <c r="Q108" i="18"/>
  <c r="R108" i="18"/>
  <c r="S108" i="18"/>
  <c r="T108" i="18"/>
  <c r="U108" i="18"/>
  <c r="V108" i="18"/>
  <c r="O109" i="18"/>
  <c r="P109" i="18"/>
  <c r="Q109" i="18"/>
  <c r="R109" i="18"/>
  <c r="S109" i="18"/>
  <c r="T109" i="18"/>
  <c r="U109" i="18"/>
  <c r="V109" i="18"/>
  <c r="O110" i="18"/>
  <c r="P110" i="18"/>
  <c r="Q110" i="18"/>
  <c r="R110" i="18"/>
  <c r="S110" i="18"/>
  <c r="T110" i="18"/>
  <c r="U110" i="18"/>
  <c r="V110" i="18"/>
  <c r="O111" i="18"/>
  <c r="P111" i="18"/>
  <c r="Q111" i="18"/>
  <c r="R111" i="18"/>
  <c r="S111" i="18"/>
  <c r="T111" i="18"/>
  <c r="U111" i="18"/>
  <c r="V111" i="18"/>
  <c r="O112" i="18"/>
  <c r="P112" i="18"/>
  <c r="Q112" i="18"/>
  <c r="R112" i="18"/>
  <c r="S112" i="18"/>
  <c r="T112" i="18"/>
  <c r="U112" i="18"/>
  <c r="V112" i="18"/>
  <c r="O113" i="18"/>
  <c r="P113" i="18"/>
  <c r="Q113" i="18"/>
  <c r="R113" i="18"/>
  <c r="S113" i="18"/>
  <c r="T113" i="18"/>
  <c r="U113" i="18"/>
  <c r="V113" i="18"/>
  <c r="O114" i="18"/>
  <c r="P114" i="18"/>
  <c r="Q114" i="18"/>
  <c r="R114" i="18"/>
  <c r="S114" i="18"/>
  <c r="T114" i="18"/>
  <c r="U114" i="18"/>
  <c r="V114" i="18"/>
  <c r="O115" i="18"/>
  <c r="P115" i="18"/>
  <c r="Q115" i="18"/>
  <c r="R115" i="18"/>
  <c r="S115" i="18"/>
  <c r="T115" i="18"/>
  <c r="U115" i="18"/>
  <c r="V115" i="18"/>
  <c r="O116" i="18"/>
  <c r="P116" i="18"/>
  <c r="Q116" i="18"/>
  <c r="R116" i="18"/>
  <c r="S116" i="18"/>
  <c r="T116" i="18"/>
  <c r="U116" i="18"/>
  <c r="V116" i="18"/>
  <c r="O117" i="18"/>
  <c r="P117" i="18"/>
  <c r="Q117" i="18"/>
  <c r="R117" i="18"/>
  <c r="S117" i="18"/>
  <c r="T117" i="18"/>
  <c r="U117" i="18"/>
  <c r="V117" i="18"/>
  <c r="O118" i="18"/>
  <c r="P118" i="18"/>
  <c r="Q118" i="18"/>
  <c r="R118" i="18"/>
  <c r="S118" i="18"/>
  <c r="T118" i="18"/>
  <c r="U118" i="18"/>
  <c r="V118" i="18"/>
  <c r="O119" i="18"/>
  <c r="P119" i="18"/>
  <c r="Q119" i="18"/>
  <c r="R119" i="18"/>
  <c r="S119" i="18"/>
  <c r="T119" i="18"/>
  <c r="U119" i="18"/>
  <c r="V119" i="18"/>
  <c r="O120" i="18"/>
  <c r="P120" i="18"/>
  <c r="Q120" i="18"/>
  <c r="R120" i="18"/>
  <c r="S120" i="18"/>
  <c r="T120" i="18"/>
  <c r="U120" i="18"/>
  <c r="V120" i="18"/>
  <c r="O121" i="18"/>
  <c r="P121" i="18"/>
  <c r="Q121" i="18"/>
  <c r="R121" i="18"/>
  <c r="S121" i="18"/>
  <c r="T121" i="18"/>
  <c r="U121" i="18"/>
  <c r="V121" i="18"/>
  <c r="O122" i="18"/>
  <c r="P122" i="18"/>
  <c r="Q122" i="18"/>
  <c r="R122" i="18"/>
  <c r="S122" i="18"/>
  <c r="T122" i="18"/>
  <c r="U122" i="18"/>
  <c r="V122" i="18"/>
  <c r="O123" i="18"/>
  <c r="P123" i="18"/>
  <c r="Q123" i="18"/>
  <c r="R123" i="18"/>
  <c r="S123" i="18"/>
  <c r="T123" i="18"/>
  <c r="U123" i="18"/>
  <c r="V123" i="18"/>
  <c r="O124" i="18"/>
  <c r="P124" i="18"/>
  <c r="Q124" i="18"/>
  <c r="R124" i="18"/>
  <c r="S124" i="18"/>
  <c r="T124" i="18"/>
  <c r="U124" i="18"/>
  <c r="V124" i="18"/>
  <c r="O125" i="18"/>
  <c r="P125" i="18"/>
  <c r="Q125" i="18"/>
  <c r="R125" i="18"/>
  <c r="S125" i="18"/>
  <c r="T125" i="18"/>
  <c r="U125" i="18"/>
  <c r="V125" i="18"/>
  <c r="O126" i="18"/>
  <c r="P126" i="18"/>
  <c r="Q126" i="18"/>
  <c r="R126" i="18"/>
  <c r="S126" i="18"/>
  <c r="T126" i="18"/>
  <c r="U126" i="18"/>
  <c r="V126" i="18"/>
  <c r="O127" i="18"/>
  <c r="P127" i="18"/>
  <c r="Q127" i="18"/>
  <c r="R127" i="18"/>
  <c r="S127" i="18"/>
  <c r="T127" i="18"/>
  <c r="U127" i="18"/>
  <c r="V127" i="18"/>
  <c r="O128" i="18"/>
  <c r="P128" i="18"/>
  <c r="Q128" i="18"/>
  <c r="R128" i="18"/>
  <c r="S128" i="18"/>
  <c r="T128" i="18"/>
  <c r="U128" i="18"/>
  <c r="V128" i="18"/>
  <c r="O129" i="18"/>
  <c r="P129" i="18"/>
  <c r="Q129" i="18"/>
  <c r="R129" i="18"/>
  <c r="S129" i="18"/>
  <c r="T129" i="18"/>
  <c r="U129" i="18"/>
  <c r="V129" i="18"/>
  <c r="O130" i="18"/>
  <c r="P130" i="18"/>
  <c r="Q130" i="18"/>
  <c r="R130" i="18"/>
  <c r="S130" i="18"/>
  <c r="T130" i="18"/>
  <c r="U130" i="18"/>
  <c r="V130" i="18"/>
  <c r="O131" i="18"/>
  <c r="P131" i="18"/>
  <c r="Q131" i="18"/>
  <c r="R131" i="18"/>
  <c r="S131" i="18"/>
  <c r="T131" i="18"/>
  <c r="U131" i="18"/>
  <c r="V131" i="18"/>
  <c r="O132" i="18"/>
  <c r="P132" i="18"/>
  <c r="Q132" i="18"/>
  <c r="R132" i="18"/>
  <c r="S132" i="18"/>
  <c r="T132" i="18"/>
  <c r="U132" i="18"/>
  <c r="V132" i="18"/>
  <c r="O133" i="18"/>
  <c r="P133" i="18"/>
  <c r="Q133" i="18"/>
  <c r="R133" i="18"/>
  <c r="S133" i="18"/>
  <c r="T133" i="18"/>
  <c r="U133" i="18"/>
  <c r="V133" i="18"/>
  <c r="O134" i="18"/>
  <c r="P134" i="18"/>
  <c r="Q134" i="18"/>
  <c r="R134" i="18"/>
  <c r="S134" i="18"/>
  <c r="T134" i="18"/>
  <c r="U134" i="18"/>
  <c r="V134" i="18"/>
  <c r="O135" i="18"/>
  <c r="P135" i="18"/>
  <c r="Q135" i="18"/>
  <c r="R135" i="18"/>
  <c r="S135" i="18"/>
  <c r="T135" i="18"/>
  <c r="U135" i="18"/>
  <c r="V135" i="18"/>
  <c r="O136" i="18"/>
  <c r="P136" i="18"/>
  <c r="Q136" i="18"/>
  <c r="R136" i="18"/>
  <c r="S136" i="18"/>
  <c r="T136" i="18"/>
  <c r="U136" i="18"/>
  <c r="V136" i="18"/>
  <c r="O137" i="18"/>
  <c r="P137" i="18"/>
  <c r="Q137" i="18"/>
  <c r="R137" i="18"/>
  <c r="S137" i="18"/>
  <c r="T137" i="18"/>
  <c r="U137" i="18"/>
  <c r="V137" i="18"/>
  <c r="O138" i="18"/>
  <c r="P138" i="18"/>
  <c r="Q138" i="18"/>
  <c r="R138" i="18"/>
  <c r="S138" i="18"/>
  <c r="T138" i="18"/>
  <c r="U138" i="18"/>
  <c r="V138" i="18"/>
  <c r="O139" i="18"/>
  <c r="P139" i="18"/>
  <c r="Q139" i="18"/>
  <c r="R139" i="18"/>
  <c r="S139" i="18"/>
  <c r="T139" i="18"/>
  <c r="U139" i="18"/>
  <c r="V139" i="18"/>
  <c r="O140" i="18"/>
  <c r="P140" i="18"/>
  <c r="Q140" i="18"/>
  <c r="R140" i="18"/>
  <c r="S140" i="18"/>
  <c r="T140" i="18"/>
  <c r="U140" i="18"/>
  <c r="V140" i="18"/>
  <c r="O141" i="18"/>
  <c r="P141" i="18"/>
  <c r="Q141" i="18"/>
  <c r="R141" i="18"/>
  <c r="S141" i="18"/>
  <c r="T141" i="18"/>
  <c r="U141" i="18"/>
  <c r="V141" i="18"/>
  <c r="O142" i="18"/>
  <c r="P142" i="18"/>
  <c r="Q142" i="18"/>
  <c r="R142" i="18"/>
  <c r="S142" i="18"/>
  <c r="T142" i="18"/>
  <c r="U142" i="18"/>
  <c r="V142" i="18"/>
  <c r="O143" i="18"/>
  <c r="P143" i="18"/>
  <c r="Q143" i="18"/>
  <c r="R143" i="18"/>
  <c r="S143" i="18"/>
  <c r="T143" i="18"/>
  <c r="U143" i="18"/>
  <c r="V143" i="18"/>
  <c r="O144" i="18"/>
  <c r="P144" i="18"/>
  <c r="Q144" i="18"/>
  <c r="R144" i="18"/>
  <c r="S144" i="18"/>
  <c r="T144" i="18"/>
  <c r="U144" i="18"/>
  <c r="V144" i="18"/>
  <c r="O145" i="18"/>
  <c r="P145" i="18"/>
  <c r="Q145" i="18"/>
  <c r="R145" i="18"/>
  <c r="S145" i="18"/>
  <c r="T145" i="18"/>
  <c r="U145" i="18"/>
  <c r="V145" i="18"/>
  <c r="O146" i="18"/>
  <c r="P146" i="18"/>
  <c r="Q146" i="18"/>
  <c r="R146" i="18"/>
  <c r="S146" i="18"/>
  <c r="T146" i="18"/>
  <c r="U146" i="18"/>
  <c r="V146" i="18"/>
  <c r="O147" i="18"/>
  <c r="P147" i="18"/>
  <c r="Q147" i="18"/>
  <c r="R147" i="18"/>
  <c r="S147" i="18"/>
  <c r="T147" i="18"/>
  <c r="U147" i="18"/>
  <c r="V147" i="18"/>
  <c r="O148" i="18"/>
  <c r="P148" i="18"/>
  <c r="Q148" i="18"/>
  <c r="R148" i="18"/>
  <c r="S148" i="18"/>
  <c r="T148" i="18"/>
  <c r="U148" i="18"/>
  <c r="V148" i="18"/>
  <c r="O149" i="18"/>
  <c r="P149" i="18"/>
  <c r="Q149" i="18"/>
  <c r="R149" i="18"/>
  <c r="S149" i="18"/>
  <c r="T149" i="18"/>
  <c r="U149" i="18"/>
  <c r="V149" i="18"/>
  <c r="O150" i="18"/>
  <c r="P150" i="18"/>
  <c r="Q150" i="18"/>
  <c r="R150" i="18"/>
  <c r="S150" i="18"/>
  <c r="T150" i="18"/>
  <c r="U150" i="18"/>
  <c r="V150" i="18"/>
  <c r="O151" i="18"/>
  <c r="P151" i="18"/>
  <c r="Q151" i="18"/>
  <c r="R151" i="18"/>
  <c r="S151" i="18"/>
  <c r="T151" i="18"/>
  <c r="U151" i="18"/>
  <c r="V151" i="18"/>
  <c r="O152" i="18"/>
  <c r="P152" i="18"/>
  <c r="Q152" i="18"/>
  <c r="R152" i="18"/>
  <c r="S152" i="18"/>
  <c r="T152" i="18"/>
  <c r="U152" i="18"/>
  <c r="V152" i="18"/>
  <c r="O153" i="18"/>
  <c r="P153" i="18"/>
  <c r="Q153" i="18"/>
  <c r="R153" i="18"/>
  <c r="S153" i="18"/>
  <c r="T153" i="18"/>
  <c r="U153" i="18"/>
  <c r="V153" i="18"/>
  <c r="O154" i="18"/>
  <c r="P154" i="18"/>
  <c r="Q154" i="18"/>
  <c r="R154" i="18"/>
  <c r="S154" i="18"/>
  <c r="T154" i="18"/>
  <c r="U154" i="18"/>
  <c r="V154" i="18"/>
  <c r="O155" i="18"/>
  <c r="P155" i="18"/>
  <c r="Q155" i="18"/>
  <c r="R155" i="18"/>
  <c r="S155" i="18"/>
  <c r="T155" i="18"/>
  <c r="U155" i="18"/>
  <c r="V155" i="18"/>
  <c r="O156" i="18"/>
  <c r="P156" i="18"/>
  <c r="Q156" i="18"/>
  <c r="R156" i="18"/>
  <c r="S156" i="18"/>
  <c r="T156" i="18"/>
  <c r="U156" i="18"/>
  <c r="V156" i="18"/>
  <c r="O157" i="18"/>
  <c r="P157" i="18"/>
  <c r="Q157" i="18"/>
  <c r="R157" i="18"/>
  <c r="S157" i="18"/>
  <c r="T157" i="18"/>
  <c r="U157" i="18"/>
  <c r="V157" i="18"/>
  <c r="O158" i="18"/>
  <c r="P158" i="18"/>
  <c r="Q158" i="18"/>
  <c r="R158" i="18"/>
  <c r="S158" i="18"/>
  <c r="T158" i="18"/>
  <c r="U158" i="18"/>
  <c r="V158" i="18"/>
  <c r="O159" i="18"/>
  <c r="P159" i="18"/>
  <c r="Q159" i="18"/>
  <c r="R159" i="18"/>
  <c r="S159" i="18"/>
  <c r="T159" i="18"/>
  <c r="U159" i="18"/>
  <c r="V159" i="18"/>
  <c r="O160" i="18"/>
  <c r="P160" i="18"/>
  <c r="Q160" i="18"/>
  <c r="R160" i="18"/>
  <c r="S160" i="18"/>
  <c r="T160" i="18"/>
  <c r="U160" i="18"/>
  <c r="V160" i="18"/>
  <c r="O161" i="18"/>
  <c r="P161" i="18"/>
  <c r="Q161" i="18"/>
  <c r="R161" i="18"/>
  <c r="S161" i="18"/>
  <c r="T161" i="18"/>
  <c r="U161" i="18"/>
  <c r="V161" i="18"/>
  <c r="O162" i="18"/>
  <c r="P162" i="18"/>
  <c r="Q162" i="18"/>
  <c r="R162" i="18"/>
  <c r="S162" i="18"/>
  <c r="T162" i="18"/>
  <c r="U162" i="18"/>
  <c r="V162" i="18"/>
  <c r="O163" i="18"/>
  <c r="P163" i="18"/>
  <c r="Q163" i="18"/>
  <c r="R163" i="18"/>
  <c r="S163" i="18"/>
  <c r="T163" i="18"/>
  <c r="U163" i="18"/>
  <c r="V163" i="18"/>
  <c r="O164" i="18"/>
  <c r="P164" i="18"/>
  <c r="Q164" i="18"/>
  <c r="R164" i="18"/>
  <c r="S164" i="18"/>
  <c r="T164" i="18"/>
  <c r="U164" i="18"/>
  <c r="V164" i="18"/>
  <c r="O165" i="18"/>
  <c r="P165" i="18"/>
  <c r="Q165" i="18"/>
  <c r="R165" i="18"/>
  <c r="S165" i="18"/>
  <c r="T165" i="18"/>
  <c r="U165" i="18"/>
  <c r="V165" i="18"/>
  <c r="O166" i="18"/>
  <c r="P166" i="18"/>
  <c r="Q166" i="18"/>
  <c r="R166" i="18"/>
  <c r="S166" i="18"/>
  <c r="T166" i="18"/>
  <c r="U166" i="18"/>
  <c r="V166" i="18"/>
  <c r="O167" i="18"/>
  <c r="P167" i="18"/>
  <c r="Q167" i="18"/>
  <c r="R167" i="18"/>
  <c r="S167" i="18"/>
  <c r="T167" i="18"/>
  <c r="U167" i="18"/>
  <c r="V167" i="18"/>
  <c r="O168" i="18"/>
  <c r="P168" i="18"/>
  <c r="Q168" i="18"/>
  <c r="R168" i="18"/>
  <c r="S168" i="18"/>
  <c r="T168" i="18"/>
  <c r="U168" i="18"/>
  <c r="V168" i="18"/>
  <c r="O169" i="18"/>
  <c r="P169" i="18"/>
  <c r="Q169" i="18"/>
  <c r="R169" i="18"/>
  <c r="S169" i="18"/>
  <c r="T169" i="18"/>
  <c r="U169" i="18"/>
  <c r="V169" i="18"/>
  <c r="O170" i="18"/>
  <c r="P170" i="18"/>
  <c r="Q170" i="18"/>
  <c r="R170" i="18"/>
  <c r="S170" i="18"/>
  <c r="T170" i="18"/>
  <c r="U170" i="18"/>
  <c r="V170" i="18"/>
  <c r="O171" i="18"/>
  <c r="P171" i="18"/>
  <c r="Q171" i="18"/>
  <c r="R171" i="18"/>
  <c r="S171" i="18"/>
  <c r="T171" i="18"/>
  <c r="U171" i="18"/>
  <c r="V171" i="18"/>
  <c r="O172" i="18"/>
  <c r="P172" i="18"/>
  <c r="Q172" i="18"/>
  <c r="R172" i="18"/>
  <c r="S172" i="18"/>
  <c r="T172" i="18"/>
  <c r="U172" i="18"/>
  <c r="V172" i="18"/>
  <c r="O173" i="18"/>
  <c r="P173" i="18"/>
  <c r="Q173" i="18"/>
  <c r="R173" i="18"/>
  <c r="S173" i="18"/>
  <c r="T173" i="18"/>
  <c r="U173" i="18"/>
  <c r="V173" i="18"/>
  <c r="O174" i="18"/>
  <c r="P174" i="18"/>
  <c r="Q174" i="18"/>
  <c r="R174" i="18"/>
  <c r="S174" i="18"/>
  <c r="T174" i="18"/>
  <c r="U174" i="18"/>
  <c r="V174" i="18"/>
  <c r="O175" i="18"/>
  <c r="P175" i="18"/>
  <c r="Q175" i="18"/>
  <c r="R175" i="18"/>
  <c r="S175" i="18"/>
  <c r="T175" i="18"/>
  <c r="U175" i="18"/>
  <c r="V175" i="18"/>
  <c r="O176" i="18"/>
  <c r="P176" i="18"/>
  <c r="Q176" i="18"/>
  <c r="R176" i="18"/>
  <c r="S176" i="18"/>
  <c r="T176" i="18"/>
  <c r="U176" i="18"/>
  <c r="V176" i="18"/>
  <c r="O177" i="18"/>
  <c r="P177" i="18"/>
  <c r="Q177" i="18"/>
  <c r="R177" i="18"/>
  <c r="S177" i="18"/>
  <c r="T177" i="18"/>
  <c r="U177" i="18"/>
  <c r="V177" i="18"/>
  <c r="O178" i="18"/>
  <c r="P178" i="18"/>
  <c r="Q178" i="18"/>
  <c r="R178" i="18"/>
  <c r="S178" i="18"/>
  <c r="T178" i="18"/>
  <c r="U178" i="18"/>
  <c r="V178" i="18"/>
  <c r="O179" i="18"/>
  <c r="P179" i="18"/>
  <c r="Q179" i="18"/>
  <c r="R179" i="18"/>
  <c r="S179" i="18"/>
  <c r="T179" i="18"/>
  <c r="U179" i="18"/>
  <c r="V179" i="18"/>
  <c r="O180" i="18"/>
  <c r="P180" i="18"/>
  <c r="Q180" i="18"/>
  <c r="R180" i="18"/>
  <c r="S180" i="18"/>
  <c r="T180" i="18"/>
  <c r="U180" i="18"/>
  <c r="V180" i="18"/>
  <c r="O181" i="18"/>
  <c r="P181" i="18"/>
  <c r="Q181" i="18"/>
  <c r="R181" i="18"/>
  <c r="S181" i="18"/>
  <c r="T181" i="18"/>
  <c r="U181" i="18"/>
  <c r="V181" i="18"/>
  <c r="O182" i="18"/>
  <c r="P182" i="18"/>
  <c r="Q182" i="18"/>
  <c r="R182" i="18"/>
  <c r="S182" i="18"/>
  <c r="T182" i="18"/>
  <c r="U182" i="18"/>
  <c r="V182" i="18"/>
  <c r="O183" i="18"/>
  <c r="P183" i="18"/>
  <c r="Q183" i="18"/>
  <c r="R183" i="18"/>
  <c r="S183" i="18"/>
  <c r="T183" i="18"/>
  <c r="U183" i="18"/>
  <c r="V183" i="18"/>
  <c r="O184" i="18"/>
  <c r="P184" i="18"/>
  <c r="Q184" i="18"/>
  <c r="R184" i="18"/>
  <c r="S184" i="18"/>
  <c r="T184" i="18"/>
  <c r="U184" i="18"/>
  <c r="V184" i="18"/>
  <c r="O185" i="18"/>
  <c r="P185" i="18"/>
  <c r="Q185" i="18"/>
  <c r="R185" i="18"/>
  <c r="S185" i="18"/>
  <c r="T185" i="18"/>
  <c r="U185" i="18"/>
  <c r="V185" i="18"/>
  <c r="O186" i="18"/>
  <c r="P186" i="18"/>
  <c r="Q186" i="18"/>
  <c r="R186" i="18"/>
  <c r="S186" i="18"/>
  <c r="T186" i="18"/>
  <c r="U186" i="18"/>
  <c r="V186" i="18"/>
  <c r="O187" i="18"/>
  <c r="P187" i="18"/>
  <c r="Q187" i="18"/>
  <c r="R187" i="18"/>
  <c r="S187" i="18"/>
  <c r="T187" i="18"/>
  <c r="U187" i="18"/>
  <c r="V187" i="18"/>
  <c r="O188" i="18"/>
  <c r="P188" i="18"/>
  <c r="Q188" i="18"/>
  <c r="R188" i="18"/>
  <c r="S188" i="18"/>
  <c r="T188" i="18"/>
  <c r="U188" i="18"/>
  <c r="V188" i="18"/>
  <c r="O189" i="18"/>
  <c r="P189" i="18"/>
  <c r="Q189" i="18"/>
  <c r="R189" i="18"/>
  <c r="S189" i="18"/>
  <c r="T189" i="18"/>
  <c r="U189" i="18"/>
  <c r="V189" i="18"/>
  <c r="O190" i="18"/>
  <c r="P190" i="18"/>
  <c r="Q190" i="18"/>
  <c r="R190" i="18"/>
  <c r="S190" i="18"/>
  <c r="T190" i="18"/>
  <c r="U190" i="18"/>
  <c r="V190" i="18"/>
  <c r="O191" i="18"/>
  <c r="P191" i="18"/>
  <c r="Q191" i="18"/>
  <c r="R191" i="18"/>
  <c r="S191" i="18"/>
  <c r="T191" i="18"/>
  <c r="U191" i="18"/>
  <c r="V191" i="18"/>
  <c r="O192" i="18"/>
  <c r="P192" i="18"/>
  <c r="Q192" i="18"/>
  <c r="R192" i="18"/>
  <c r="S192" i="18"/>
  <c r="T192" i="18"/>
  <c r="U192" i="18"/>
  <c r="V192" i="18"/>
  <c r="O193" i="18"/>
  <c r="P193" i="18"/>
  <c r="Q193" i="18"/>
  <c r="R193" i="18"/>
  <c r="S193" i="18"/>
  <c r="T193" i="18"/>
  <c r="U193" i="18"/>
  <c r="V193" i="18"/>
  <c r="O194" i="18"/>
  <c r="P194" i="18"/>
  <c r="Q194" i="18"/>
  <c r="R194" i="18"/>
  <c r="S194" i="18"/>
  <c r="T194" i="18"/>
  <c r="U194" i="18"/>
  <c r="V194" i="18"/>
  <c r="O195" i="18"/>
  <c r="P195" i="18"/>
  <c r="Q195" i="18"/>
  <c r="R195" i="18"/>
  <c r="S195" i="18"/>
  <c r="T195" i="18"/>
  <c r="U195" i="18"/>
  <c r="V195" i="18"/>
  <c r="O196" i="18"/>
  <c r="P196" i="18"/>
  <c r="Q196" i="18"/>
  <c r="R196" i="18"/>
  <c r="S196" i="18"/>
  <c r="T196" i="18"/>
  <c r="U196" i="18"/>
  <c r="V196" i="18"/>
  <c r="O197" i="18"/>
  <c r="P197" i="18"/>
  <c r="Q197" i="18"/>
  <c r="R197" i="18"/>
  <c r="S197" i="18"/>
  <c r="T197" i="18"/>
  <c r="U197" i="18"/>
  <c r="V197" i="18"/>
  <c r="O198" i="18"/>
  <c r="P198" i="18"/>
  <c r="Q198" i="18"/>
  <c r="R198" i="18"/>
  <c r="S198" i="18"/>
  <c r="T198" i="18"/>
  <c r="U198" i="18"/>
  <c r="V198" i="18"/>
  <c r="O199" i="18"/>
  <c r="P199" i="18"/>
  <c r="Q199" i="18"/>
  <c r="R199" i="18"/>
  <c r="S199" i="18"/>
  <c r="T199" i="18"/>
  <c r="U199" i="18"/>
  <c r="V199" i="18"/>
  <c r="O200" i="18"/>
  <c r="P200" i="18"/>
  <c r="Q200" i="18"/>
  <c r="R200" i="18"/>
  <c r="S200" i="18"/>
  <c r="T200" i="18"/>
  <c r="U200" i="18"/>
  <c r="V200" i="18"/>
  <c r="O201" i="18"/>
  <c r="P201" i="18"/>
  <c r="Q201" i="18"/>
  <c r="R201" i="18"/>
  <c r="S201" i="18"/>
  <c r="T201" i="18"/>
  <c r="U201" i="18"/>
  <c r="V201" i="18"/>
  <c r="O202" i="18"/>
  <c r="P202" i="18"/>
  <c r="Q202" i="18"/>
  <c r="R202" i="18"/>
  <c r="S202" i="18"/>
  <c r="T202" i="18"/>
  <c r="U202" i="18"/>
  <c r="V202" i="18"/>
  <c r="O203" i="18"/>
  <c r="P203" i="18"/>
  <c r="Q203" i="18"/>
  <c r="R203" i="18"/>
  <c r="S203" i="18"/>
  <c r="T203" i="18"/>
  <c r="U203" i="18"/>
  <c r="V203" i="18"/>
  <c r="O204" i="18"/>
  <c r="P204" i="18"/>
  <c r="Q204" i="18"/>
  <c r="R204" i="18"/>
  <c r="S204" i="18"/>
  <c r="T204" i="18"/>
  <c r="U204" i="18"/>
  <c r="V204" i="18"/>
  <c r="O205" i="18"/>
  <c r="P205" i="18"/>
  <c r="Q205" i="18"/>
  <c r="R205" i="18"/>
  <c r="S205" i="18"/>
  <c r="T205" i="18"/>
  <c r="U205" i="18"/>
  <c r="V205" i="18"/>
  <c r="O206" i="18"/>
  <c r="P206" i="18"/>
  <c r="Q206" i="18"/>
  <c r="R206" i="18"/>
  <c r="S206" i="18"/>
  <c r="T206" i="18"/>
  <c r="U206" i="18"/>
  <c r="V206" i="18"/>
  <c r="O207" i="18"/>
  <c r="P207" i="18"/>
  <c r="Q207" i="18"/>
  <c r="R207" i="18"/>
  <c r="S207" i="18"/>
  <c r="T207" i="18"/>
  <c r="U207" i="18"/>
  <c r="V207" i="18"/>
  <c r="O208" i="18"/>
  <c r="P208" i="18"/>
  <c r="Q208" i="18"/>
  <c r="R208" i="18"/>
  <c r="S208" i="18"/>
  <c r="T208" i="18"/>
  <c r="U208" i="18"/>
  <c r="V208" i="18"/>
  <c r="O209" i="18"/>
  <c r="P209" i="18"/>
  <c r="Q209" i="18"/>
  <c r="R209" i="18"/>
  <c r="S209" i="18"/>
  <c r="T209" i="18"/>
  <c r="U209" i="18"/>
  <c r="V209" i="18"/>
  <c r="O210" i="18"/>
  <c r="P210" i="18"/>
  <c r="Q210" i="18"/>
  <c r="R210" i="18"/>
  <c r="S210" i="18"/>
  <c r="T210" i="18"/>
  <c r="U210" i="18"/>
  <c r="V210" i="18"/>
  <c r="O211" i="18"/>
  <c r="P211" i="18"/>
  <c r="Q211" i="18"/>
  <c r="R211" i="18"/>
  <c r="S211" i="18"/>
  <c r="T211" i="18"/>
  <c r="U211" i="18"/>
  <c r="V211" i="18"/>
  <c r="O212" i="18"/>
  <c r="P212" i="18"/>
  <c r="Q212" i="18"/>
  <c r="R212" i="18"/>
  <c r="S212" i="18"/>
  <c r="T212" i="18"/>
  <c r="U212" i="18"/>
  <c r="V212" i="18"/>
  <c r="O213" i="18"/>
  <c r="P213" i="18"/>
  <c r="Q213" i="18"/>
  <c r="R213" i="18"/>
  <c r="S213" i="18"/>
  <c r="T213" i="18"/>
  <c r="U213" i="18"/>
  <c r="V213" i="18"/>
  <c r="O214" i="18"/>
  <c r="P214" i="18"/>
  <c r="Q214" i="18"/>
  <c r="R214" i="18"/>
  <c r="S214" i="18"/>
  <c r="T214" i="18"/>
  <c r="U214" i="18"/>
  <c r="V214" i="18"/>
  <c r="O215" i="18"/>
  <c r="P215" i="18"/>
  <c r="Q215" i="18"/>
  <c r="R215" i="18"/>
  <c r="S215" i="18"/>
  <c r="T215" i="18"/>
  <c r="U215" i="18"/>
  <c r="V215" i="18"/>
  <c r="O216" i="18"/>
  <c r="P216" i="18"/>
  <c r="Q216" i="18"/>
  <c r="R216" i="18"/>
  <c r="S216" i="18"/>
  <c r="T216" i="18"/>
  <c r="U216" i="18"/>
  <c r="V216" i="18"/>
  <c r="O217" i="18"/>
  <c r="P217" i="18"/>
  <c r="Q217" i="18"/>
  <c r="R217" i="18"/>
  <c r="S217" i="18"/>
  <c r="T217" i="18"/>
  <c r="U217" i="18"/>
  <c r="V217" i="18"/>
  <c r="O218" i="18"/>
  <c r="P218" i="18"/>
  <c r="Q218" i="18"/>
  <c r="R218" i="18"/>
  <c r="S218" i="18"/>
  <c r="T218" i="18"/>
  <c r="U218" i="18"/>
  <c r="V218" i="18"/>
  <c r="O219" i="18"/>
  <c r="P219" i="18"/>
  <c r="Q219" i="18"/>
  <c r="R219" i="18"/>
  <c r="S219" i="18"/>
  <c r="T219" i="18"/>
  <c r="U219" i="18"/>
  <c r="V219" i="18"/>
  <c r="O220" i="18"/>
  <c r="P220" i="18"/>
  <c r="Q220" i="18"/>
  <c r="R220" i="18"/>
  <c r="S220" i="18"/>
  <c r="T220" i="18"/>
  <c r="U220" i="18"/>
  <c r="V220" i="18"/>
  <c r="O221" i="18"/>
  <c r="P221" i="18"/>
  <c r="Q221" i="18"/>
  <c r="R221" i="18"/>
  <c r="S221" i="18"/>
  <c r="T221" i="18"/>
  <c r="U221" i="18"/>
  <c r="V221" i="18"/>
  <c r="O222" i="18"/>
  <c r="P222" i="18"/>
  <c r="Q222" i="18"/>
  <c r="R222" i="18"/>
  <c r="S222" i="18"/>
  <c r="T222" i="18"/>
  <c r="U222" i="18"/>
  <c r="V222" i="18"/>
  <c r="O223" i="18"/>
  <c r="P223" i="18"/>
  <c r="Q223" i="18"/>
  <c r="R223" i="18"/>
  <c r="S223" i="18"/>
  <c r="T223" i="18"/>
  <c r="U223" i="18"/>
  <c r="V223" i="18"/>
  <c r="O224" i="18"/>
  <c r="P224" i="18"/>
  <c r="Q224" i="18"/>
  <c r="R224" i="18"/>
  <c r="S224" i="18"/>
  <c r="T224" i="18"/>
  <c r="U224" i="18"/>
  <c r="V224" i="18"/>
  <c r="O225" i="18"/>
  <c r="P225" i="18"/>
  <c r="Q225" i="18"/>
  <c r="R225" i="18"/>
  <c r="S225" i="18"/>
  <c r="T225" i="18"/>
  <c r="U225" i="18"/>
  <c r="V225" i="18"/>
  <c r="O226" i="18"/>
  <c r="P226" i="18"/>
  <c r="Q226" i="18"/>
  <c r="R226" i="18"/>
  <c r="S226" i="18"/>
  <c r="T226" i="18"/>
  <c r="U226" i="18"/>
  <c r="V226" i="18"/>
  <c r="O227" i="18"/>
  <c r="P227" i="18"/>
  <c r="Q227" i="18"/>
  <c r="R227" i="18"/>
  <c r="S227" i="18"/>
  <c r="T227" i="18"/>
  <c r="U227" i="18"/>
  <c r="V227" i="18"/>
  <c r="O228" i="18"/>
  <c r="P228" i="18"/>
  <c r="Q228" i="18"/>
  <c r="R228" i="18"/>
  <c r="S228" i="18"/>
  <c r="T228" i="18"/>
  <c r="U228" i="18"/>
  <c r="V228" i="18"/>
  <c r="O229" i="18"/>
  <c r="P229" i="18"/>
  <c r="Q229" i="18"/>
  <c r="R229" i="18"/>
  <c r="S229" i="18"/>
  <c r="T229" i="18"/>
  <c r="U229" i="18"/>
  <c r="V229" i="18"/>
  <c r="O230" i="18"/>
  <c r="P230" i="18"/>
  <c r="Q230" i="18"/>
  <c r="R230" i="18"/>
  <c r="S230" i="18"/>
  <c r="T230" i="18"/>
  <c r="U230" i="18"/>
  <c r="V230" i="18"/>
  <c r="O231" i="18"/>
  <c r="P231" i="18"/>
  <c r="Q231" i="18"/>
  <c r="R231" i="18"/>
  <c r="S231" i="18"/>
  <c r="T231" i="18"/>
  <c r="U231" i="18"/>
  <c r="V231" i="18"/>
  <c r="O232" i="18"/>
  <c r="P232" i="18"/>
  <c r="Q232" i="18"/>
  <c r="R232" i="18"/>
  <c r="S232" i="18"/>
  <c r="T232" i="18"/>
  <c r="U232" i="18"/>
  <c r="V232" i="18"/>
  <c r="O233" i="18"/>
  <c r="P233" i="18"/>
  <c r="Q233" i="18"/>
  <c r="R233" i="18"/>
  <c r="S233" i="18"/>
  <c r="T233" i="18"/>
  <c r="U233" i="18"/>
  <c r="V233" i="18"/>
  <c r="O234" i="18"/>
  <c r="P234" i="18"/>
  <c r="Q234" i="18"/>
  <c r="R234" i="18"/>
  <c r="S234" i="18"/>
  <c r="T234" i="18"/>
  <c r="U234" i="18"/>
  <c r="V234" i="18"/>
  <c r="O235" i="18"/>
  <c r="P235" i="18"/>
  <c r="Q235" i="18"/>
  <c r="R235" i="18"/>
  <c r="S235" i="18"/>
  <c r="T235" i="18"/>
  <c r="U235" i="18"/>
  <c r="V235" i="18"/>
  <c r="O236" i="18"/>
  <c r="P236" i="18"/>
  <c r="Q236" i="18"/>
  <c r="R236" i="18"/>
  <c r="S236" i="18"/>
  <c r="T236" i="18"/>
  <c r="U236" i="18"/>
  <c r="V236" i="18"/>
  <c r="O237" i="18"/>
  <c r="P237" i="18"/>
  <c r="Q237" i="18"/>
  <c r="R237" i="18"/>
  <c r="S237" i="18"/>
  <c r="T237" i="18"/>
  <c r="U237" i="18"/>
  <c r="V237" i="18"/>
  <c r="O238" i="18"/>
  <c r="P238" i="18"/>
  <c r="Q238" i="18"/>
  <c r="R238" i="18"/>
  <c r="S238" i="18"/>
  <c r="T238" i="18"/>
  <c r="U238" i="18"/>
  <c r="V238" i="18"/>
  <c r="O239" i="18"/>
  <c r="P239" i="18"/>
  <c r="Q239" i="18"/>
  <c r="R239" i="18"/>
  <c r="S239" i="18"/>
  <c r="T239" i="18"/>
  <c r="U239" i="18"/>
  <c r="V239" i="18"/>
  <c r="O240" i="18"/>
  <c r="P240" i="18"/>
  <c r="Q240" i="18"/>
  <c r="R240" i="18"/>
  <c r="S240" i="18"/>
  <c r="T240" i="18"/>
  <c r="U240" i="18"/>
  <c r="V240" i="18"/>
  <c r="O241" i="18"/>
  <c r="P241" i="18"/>
  <c r="Q241" i="18"/>
  <c r="R241" i="18"/>
  <c r="S241" i="18"/>
  <c r="T241" i="18"/>
  <c r="U241" i="18"/>
  <c r="V241" i="18"/>
  <c r="O242" i="18"/>
  <c r="P242" i="18"/>
  <c r="Q242" i="18"/>
  <c r="R242" i="18"/>
  <c r="S242" i="18"/>
  <c r="T242" i="18"/>
  <c r="U242" i="18"/>
  <c r="V242" i="18"/>
  <c r="O243" i="18"/>
  <c r="P243" i="18"/>
  <c r="Q243" i="18"/>
  <c r="R243" i="18"/>
  <c r="S243" i="18"/>
  <c r="T243" i="18"/>
  <c r="U243" i="18"/>
  <c r="V243" i="18"/>
  <c r="O244" i="18"/>
  <c r="P244" i="18"/>
  <c r="Q244" i="18"/>
  <c r="R244" i="18"/>
  <c r="S244" i="18"/>
  <c r="T244" i="18"/>
  <c r="U244" i="18"/>
  <c r="V244" i="18"/>
  <c r="O245" i="18"/>
  <c r="P245" i="18"/>
  <c r="Q245" i="18"/>
  <c r="R245" i="18"/>
  <c r="S245" i="18"/>
  <c r="T245" i="18"/>
  <c r="U245" i="18"/>
  <c r="V245" i="18"/>
  <c r="O246" i="18"/>
  <c r="P246" i="18"/>
  <c r="Q246" i="18"/>
  <c r="R246" i="18"/>
  <c r="S246" i="18"/>
  <c r="T246" i="18"/>
  <c r="U246" i="18"/>
  <c r="V246" i="18"/>
  <c r="O247" i="18"/>
  <c r="P247" i="18"/>
  <c r="Q247" i="18"/>
  <c r="R247" i="18"/>
  <c r="S247" i="18"/>
  <c r="T247" i="18"/>
  <c r="U247" i="18"/>
  <c r="V247" i="18"/>
  <c r="O248" i="18"/>
  <c r="P248" i="18"/>
  <c r="Q248" i="18"/>
  <c r="R248" i="18"/>
  <c r="S248" i="18"/>
  <c r="T248" i="18"/>
  <c r="U248" i="18"/>
  <c r="V248" i="18"/>
  <c r="O249" i="18"/>
  <c r="P249" i="18"/>
  <c r="Q249" i="18"/>
  <c r="R249" i="18"/>
  <c r="S249" i="18"/>
  <c r="T249" i="18"/>
  <c r="U249" i="18"/>
  <c r="V249" i="18"/>
  <c r="O250" i="18"/>
  <c r="P250" i="18"/>
  <c r="Q250" i="18"/>
  <c r="R250" i="18"/>
  <c r="S250" i="18"/>
  <c r="T250" i="18"/>
  <c r="U250" i="18"/>
  <c r="V250" i="18"/>
  <c r="O251" i="18"/>
  <c r="P251" i="18"/>
  <c r="Q251" i="18"/>
  <c r="R251" i="18"/>
  <c r="S251" i="18"/>
  <c r="T251" i="18"/>
  <c r="U251" i="18"/>
  <c r="V251" i="18"/>
  <c r="O252" i="18"/>
  <c r="P252" i="18"/>
  <c r="Q252" i="18"/>
  <c r="R252" i="18"/>
  <c r="S252" i="18"/>
  <c r="T252" i="18"/>
  <c r="U252" i="18"/>
  <c r="V252" i="18"/>
  <c r="O253" i="18"/>
  <c r="P253" i="18"/>
  <c r="Q253" i="18"/>
  <c r="R253" i="18"/>
  <c r="S253" i="18"/>
  <c r="T253" i="18"/>
  <c r="U253" i="18"/>
  <c r="V253" i="18"/>
  <c r="O254" i="18"/>
  <c r="P254" i="18"/>
  <c r="Q254" i="18"/>
  <c r="R254" i="18"/>
  <c r="S254" i="18"/>
  <c r="T254" i="18"/>
  <c r="U254" i="18"/>
  <c r="V254" i="18"/>
  <c r="O255" i="18"/>
  <c r="P255" i="18"/>
  <c r="Q255" i="18"/>
  <c r="R255" i="18"/>
  <c r="S255" i="18"/>
  <c r="T255" i="18"/>
  <c r="U255" i="18"/>
  <c r="V255" i="18"/>
  <c r="O256" i="18"/>
  <c r="P256" i="18"/>
  <c r="Q256" i="18"/>
  <c r="R256" i="18"/>
  <c r="S256" i="18"/>
  <c r="T256" i="18"/>
  <c r="U256" i="18"/>
  <c r="V256" i="18"/>
  <c r="O257" i="18"/>
  <c r="P257" i="18"/>
  <c r="Q257" i="18"/>
  <c r="R257" i="18"/>
  <c r="S257" i="18"/>
  <c r="T257" i="18"/>
  <c r="U257" i="18"/>
  <c r="V257" i="18"/>
  <c r="O258" i="18"/>
  <c r="P258" i="18"/>
  <c r="Q258" i="18"/>
  <c r="R258" i="18"/>
  <c r="S258" i="18"/>
  <c r="T258" i="18"/>
  <c r="U258" i="18"/>
  <c r="V258" i="18"/>
  <c r="O259" i="18"/>
  <c r="P259" i="18"/>
  <c r="Q259" i="18"/>
  <c r="R259" i="18"/>
  <c r="S259" i="18"/>
  <c r="T259" i="18"/>
  <c r="U259" i="18"/>
  <c r="V259" i="18"/>
  <c r="O260" i="18"/>
  <c r="P260" i="18"/>
  <c r="Q260" i="18"/>
  <c r="R260" i="18"/>
  <c r="S260" i="18"/>
  <c r="T260" i="18"/>
  <c r="U260" i="18"/>
  <c r="V260" i="18"/>
  <c r="O261" i="18"/>
  <c r="P261" i="18"/>
  <c r="Q261" i="18"/>
  <c r="R261" i="18"/>
  <c r="S261" i="18"/>
  <c r="T261" i="18"/>
  <c r="U261" i="18"/>
  <c r="V261" i="18"/>
  <c r="O262" i="18"/>
  <c r="P262" i="18"/>
  <c r="Q262" i="18"/>
  <c r="R262" i="18"/>
  <c r="S262" i="18"/>
  <c r="T262" i="18"/>
  <c r="U262" i="18"/>
  <c r="V262" i="18"/>
  <c r="O263" i="18"/>
  <c r="P263" i="18"/>
  <c r="Q263" i="18"/>
  <c r="R263" i="18"/>
  <c r="S263" i="18"/>
  <c r="T263" i="18"/>
  <c r="U263" i="18"/>
  <c r="V263" i="18"/>
  <c r="O264" i="18"/>
  <c r="P264" i="18"/>
  <c r="Q264" i="18"/>
  <c r="R264" i="18"/>
  <c r="S264" i="18"/>
  <c r="T264" i="18"/>
  <c r="U264" i="18"/>
  <c r="V264" i="18"/>
  <c r="O265" i="18"/>
  <c r="P265" i="18"/>
  <c r="Q265" i="18"/>
  <c r="R265" i="18"/>
  <c r="S265" i="18"/>
  <c r="T265" i="18"/>
  <c r="U265" i="18"/>
  <c r="V265" i="18"/>
  <c r="O266" i="18"/>
  <c r="P266" i="18"/>
  <c r="Q266" i="18"/>
  <c r="R266" i="18"/>
  <c r="S266" i="18"/>
  <c r="T266" i="18"/>
  <c r="U266" i="18"/>
  <c r="V266" i="18"/>
  <c r="O267" i="18"/>
  <c r="P267" i="18"/>
  <c r="Q267" i="18"/>
  <c r="R267" i="18"/>
  <c r="S267" i="18"/>
  <c r="T267" i="18"/>
  <c r="U267" i="18"/>
  <c r="V267" i="18"/>
  <c r="O268" i="18"/>
  <c r="P268" i="18"/>
  <c r="Q268" i="18"/>
  <c r="R268" i="18"/>
  <c r="S268" i="18"/>
  <c r="T268" i="18"/>
  <c r="U268" i="18"/>
  <c r="V268" i="18"/>
  <c r="O269" i="18"/>
  <c r="P269" i="18"/>
  <c r="Q269" i="18"/>
  <c r="R269" i="18"/>
  <c r="S269" i="18"/>
  <c r="T269" i="18"/>
  <c r="U269" i="18"/>
  <c r="V269" i="18"/>
  <c r="O270" i="18"/>
  <c r="P270" i="18"/>
  <c r="Q270" i="18"/>
  <c r="R270" i="18"/>
  <c r="S270" i="18"/>
  <c r="T270" i="18"/>
  <c r="U270" i="18"/>
  <c r="V270" i="18"/>
  <c r="O271" i="18"/>
  <c r="P271" i="18"/>
  <c r="Q271" i="18"/>
  <c r="R271" i="18"/>
  <c r="S271" i="18"/>
  <c r="T271" i="18"/>
  <c r="U271" i="18"/>
  <c r="V271" i="18"/>
  <c r="O272" i="18"/>
  <c r="P272" i="18"/>
  <c r="Q272" i="18"/>
  <c r="R272" i="18"/>
  <c r="S272" i="18"/>
  <c r="T272" i="18"/>
  <c r="U272" i="18"/>
  <c r="V272" i="18"/>
  <c r="O273" i="18"/>
  <c r="P273" i="18"/>
  <c r="Q273" i="18"/>
  <c r="R273" i="18"/>
  <c r="S273" i="18"/>
  <c r="T273" i="18"/>
  <c r="U273" i="18"/>
  <c r="V273" i="18"/>
  <c r="O274" i="18"/>
  <c r="P274" i="18"/>
  <c r="Q274" i="18"/>
  <c r="R274" i="18"/>
  <c r="S274" i="18"/>
  <c r="T274" i="18"/>
  <c r="U274" i="18"/>
  <c r="V274" i="18"/>
  <c r="O275" i="18"/>
  <c r="P275" i="18"/>
  <c r="Q275" i="18"/>
  <c r="R275" i="18"/>
  <c r="S275" i="18"/>
  <c r="T275" i="18"/>
  <c r="U275" i="18"/>
  <c r="V275" i="18"/>
  <c r="O276" i="18"/>
  <c r="P276" i="18"/>
  <c r="Q276" i="18"/>
  <c r="R276" i="18"/>
  <c r="S276" i="18"/>
  <c r="T276" i="18"/>
  <c r="U276" i="18"/>
  <c r="V276" i="18"/>
  <c r="O277" i="18"/>
  <c r="P277" i="18"/>
  <c r="Q277" i="18"/>
  <c r="R277" i="18"/>
  <c r="S277" i="18"/>
  <c r="T277" i="18"/>
  <c r="U277" i="18"/>
  <c r="V277" i="18"/>
  <c r="O278" i="18"/>
  <c r="P278" i="18"/>
  <c r="Q278" i="18"/>
  <c r="R278" i="18"/>
  <c r="S278" i="18"/>
  <c r="T278" i="18"/>
  <c r="U278" i="18"/>
  <c r="V278" i="18"/>
  <c r="O279" i="18"/>
  <c r="P279" i="18"/>
  <c r="Q279" i="18"/>
  <c r="R279" i="18"/>
  <c r="S279" i="18"/>
  <c r="T279" i="18"/>
  <c r="U279" i="18"/>
  <c r="V279" i="18"/>
  <c r="O280" i="18"/>
  <c r="P280" i="18"/>
  <c r="Q280" i="18"/>
  <c r="R280" i="18"/>
  <c r="S280" i="18"/>
  <c r="T280" i="18"/>
  <c r="U280" i="18"/>
  <c r="V280" i="18"/>
  <c r="O281" i="18"/>
  <c r="P281" i="18"/>
  <c r="Q281" i="18"/>
  <c r="R281" i="18"/>
  <c r="S281" i="18"/>
  <c r="T281" i="18"/>
  <c r="U281" i="18"/>
  <c r="V281" i="18"/>
  <c r="O282" i="18"/>
  <c r="P282" i="18"/>
  <c r="Q282" i="18"/>
  <c r="R282" i="18"/>
  <c r="S282" i="18"/>
  <c r="T282" i="18"/>
  <c r="U282" i="18"/>
  <c r="V282" i="18"/>
  <c r="O283" i="18"/>
  <c r="P283" i="18"/>
  <c r="Q283" i="18"/>
  <c r="R283" i="18"/>
  <c r="S283" i="18"/>
  <c r="T283" i="18"/>
  <c r="U283" i="18"/>
  <c r="V283" i="18"/>
  <c r="O284" i="18"/>
  <c r="P284" i="18"/>
  <c r="Q284" i="18"/>
  <c r="R284" i="18"/>
  <c r="S284" i="18"/>
  <c r="T284" i="18"/>
  <c r="U284" i="18"/>
  <c r="V284" i="18"/>
  <c r="O285" i="18"/>
  <c r="P285" i="18"/>
  <c r="Q285" i="18"/>
  <c r="R285" i="18"/>
  <c r="S285" i="18"/>
  <c r="T285" i="18"/>
  <c r="U285" i="18"/>
  <c r="V285" i="18"/>
  <c r="O286" i="18"/>
  <c r="P286" i="18"/>
  <c r="Q286" i="18"/>
  <c r="R286" i="18"/>
  <c r="S286" i="18"/>
  <c r="T286" i="18"/>
  <c r="U286" i="18"/>
  <c r="V286" i="18"/>
  <c r="O287" i="18"/>
  <c r="P287" i="18"/>
  <c r="Q287" i="18"/>
  <c r="R287" i="18"/>
  <c r="S287" i="18"/>
  <c r="T287" i="18"/>
  <c r="U287" i="18"/>
  <c r="V287" i="18"/>
  <c r="O288" i="18"/>
  <c r="P288" i="18"/>
  <c r="Q288" i="18"/>
  <c r="R288" i="18"/>
  <c r="S288" i="18"/>
  <c r="T288" i="18"/>
  <c r="U288" i="18"/>
  <c r="V288" i="18"/>
  <c r="O289" i="18"/>
  <c r="P289" i="18"/>
  <c r="Q289" i="18"/>
  <c r="R289" i="18"/>
  <c r="S289" i="18"/>
  <c r="T289" i="18"/>
  <c r="U289" i="18"/>
  <c r="V289" i="18"/>
  <c r="O290" i="18"/>
  <c r="P290" i="18"/>
  <c r="Q290" i="18"/>
  <c r="R290" i="18"/>
  <c r="S290" i="18"/>
  <c r="T290" i="18"/>
  <c r="U290" i="18"/>
  <c r="V290" i="18"/>
  <c r="O291" i="18"/>
  <c r="P291" i="18"/>
  <c r="Q291" i="18"/>
  <c r="R291" i="18"/>
  <c r="S291" i="18"/>
  <c r="T291" i="18"/>
  <c r="U291" i="18"/>
  <c r="V291" i="18"/>
  <c r="O292" i="18"/>
  <c r="P292" i="18"/>
  <c r="Q292" i="18"/>
  <c r="R292" i="18"/>
  <c r="S292" i="18"/>
  <c r="T292" i="18"/>
  <c r="U292" i="18"/>
  <c r="V292" i="18"/>
  <c r="O293" i="18"/>
  <c r="P293" i="18"/>
  <c r="Q293" i="18"/>
  <c r="R293" i="18"/>
  <c r="S293" i="18"/>
  <c r="T293" i="18"/>
  <c r="U293" i="18"/>
  <c r="V293" i="18"/>
  <c r="O294" i="18"/>
  <c r="P294" i="18"/>
  <c r="Q294" i="18"/>
  <c r="R294" i="18"/>
  <c r="S294" i="18"/>
  <c r="T294" i="18"/>
  <c r="U294" i="18"/>
  <c r="V294" i="18"/>
  <c r="O295" i="18"/>
  <c r="P295" i="18"/>
  <c r="Q295" i="18"/>
  <c r="R295" i="18"/>
  <c r="S295" i="18"/>
  <c r="T295" i="18"/>
  <c r="U295" i="18"/>
  <c r="V295" i="18"/>
  <c r="O296" i="18"/>
  <c r="P296" i="18"/>
  <c r="Q296" i="18"/>
  <c r="R296" i="18"/>
  <c r="S296" i="18"/>
  <c r="T296" i="18"/>
  <c r="U296" i="18"/>
  <c r="V296" i="18"/>
  <c r="O297" i="18"/>
  <c r="P297" i="18"/>
  <c r="Q297" i="18"/>
  <c r="R297" i="18"/>
  <c r="S297" i="18"/>
  <c r="T297" i="18"/>
  <c r="U297" i="18"/>
  <c r="V297" i="18"/>
  <c r="O298" i="18"/>
  <c r="P298" i="18"/>
  <c r="Q298" i="18"/>
  <c r="R298" i="18"/>
  <c r="S298" i="18"/>
  <c r="T298" i="18"/>
  <c r="U298" i="18"/>
  <c r="V298" i="18"/>
  <c r="O299" i="18"/>
  <c r="P299" i="18"/>
  <c r="Q299" i="18"/>
  <c r="R299" i="18"/>
  <c r="S299" i="18"/>
  <c r="T299" i="18"/>
  <c r="U299" i="18"/>
  <c r="V299" i="18"/>
  <c r="O300" i="18"/>
  <c r="P300" i="18"/>
  <c r="Q300" i="18"/>
  <c r="R300" i="18"/>
  <c r="S300" i="18"/>
  <c r="T300" i="18"/>
  <c r="U300" i="18"/>
  <c r="V300" i="18"/>
  <c r="O301" i="18"/>
  <c r="P301" i="18"/>
  <c r="Q301" i="18"/>
  <c r="R301" i="18"/>
  <c r="S301" i="18"/>
  <c r="T301" i="18"/>
  <c r="U301" i="18"/>
  <c r="V301" i="18"/>
  <c r="O302" i="18"/>
  <c r="P302" i="18"/>
  <c r="Q302" i="18"/>
  <c r="R302" i="18"/>
  <c r="S302" i="18"/>
  <c r="T302" i="18"/>
  <c r="U302" i="18"/>
  <c r="V302" i="18"/>
  <c r="O303" i="18"/>
  <c r="P303" i="18"/>
  <c r="Q303" i="18"/>
  <c r="R303" i="18"/>
  <c r="S303" i="18"/>
  <c r="T303" i="18"/>
  <c r="U303" i="18"/>
  <c r="V303" i="18"/>
  <c r="O304" i="18"/>
  <c r="P304" i="18"/>
  <c r="Q304" i="18"/>
  <c r="R304" i="18"/>
  <c r="S304" i="18"/>
  <c r="T304" i="18"/>
  <c r="U304" i="18"/>
  <c r="V304" i="18"/>
  <c r="O305" i="18"/>
  <c r="P305" i="18"/>
  <c r="Q305" i="18"/>
  <c r="R305" i="18"/>
  <c r="S305" i="18"/>
  <c r="T305" i="18"/>
  <c r="U305" i="18"/>
  <c r="V305" i="18"/>
  <c r="O306" i="18"/>
  <c r="P306" i="18"/>
  <c r="Q306" i="18"/>
  <c r="R306" i="18"/>
  <c r="S306" i="18"/>
  <c r="T306" i="18"/>
  <c r="U306" i="18"/>
  <c r="V306" i="18"/>
  <c r="O307" i="18"/>
  <c r="P307" i="18"/>
  <c r="Q307" i="18"/>
  <c r="R307" i="18"/>
  <c r="S307" i="18"/>
  <c r="T307" i="18"/>
  <c r="U307" i="18"/>
  <c r="V307" i="18"/>
  <c r="O308" i="18"/>
  <c r="P308" i="18"/>
  <c r="Q308" i="18"/>
  <c r="R308" i="18"/>
  <c r="S308" i="18"/>
  <c r="T308" i="18"/>
  <c r="U308" i="18"/>
  <c r="V308" i="18"/>
  <c r="O309" i="18"/>
  <c r="P309" i="18"/>
  <c r="Q309" i="18"/>
  <c r="R309" i="18"/>
  <c r="S309" i="18"/>
  <c r="T309" i="18"/>
  <c r="U309" i="18"/>
  <c r="V309" i="18"/>
  <c r="O310" i="18"/>
  <c r="P310" i="18"/>
  <c r="Q310" i="18"/>
  <c r="R310" i="18"/>
  <c r="S310" i="18"/>
  <c r="T310" i="18"/>
  <c r="U310" i="18"/>
  <c r="V310" i="18"/>
  <c r="O311" i="18"/>
  <c r="P311" i="18"/>
  <c r="Q311" i="18"/>
  <c r="R311" i="18"/>
  <c r="S311" i="18"/>
  <c r="T311" i="18"/>
  <c r="U311" i="18"/>
  <c r="V311" i="18"/>
  <c r="O312" i="18"/>
  <c r="P312" i="18"/>
  <c r="Q312" i="18"/>
  <c r="R312" i="18"/>
  <c r="S312" i="18"/>
  <c r="T312" i="18"/>
  <c r="U312" i="18"/>
  <c r="V312" i="18"/>
  <c r="O313" i="18"/>
  <c r="P313" i="18"/>
  <c r="Q313" i="18"/>
  <c r="R313" i="18"/>
  <c r="S313" i="18"/>
  <c r="T313" i="18"/>
  <c r="U313" i="18"/>
  <c r="V313" i="18"/>
  <c r="O314" i="18"/>
  <c r="P314" i="18"/>
  <c r="Q314" i="18"/>
  <c r="R314" i="18"/>
  <c r="S314" i="18"/>
  <c r="T314" i="18"/>
  <c r="U314" i="18"/>
  <c r="V314" i="18"/>
  <c r="O315" i="18"/>
  <c r="P315" i="18"/>
  <c r="Q315" i="18"/>
  <c r="R315" i="18"/>
  <c r="S315" i="18"/>
  <c r="T315" i="18"/>
  <c r="U315" i="18"/>
  <c r="V315" i="18"/>
  <c r="O316" i="18"/>
  <c r="P316" i="18"/>
  <c r="Q316" i="18"/>
  <c r="R316" i="18"/>
  <c r="S316" i="18"/>
  <c r="T316" i="18"/>
  <c r="U316" i="18"/>
  <c r="V316" i="18"/>
  <c r="O317" i="18"/>
  <c r="P317" i="18"/>
  <c r="Q317" i="18"/>
  <c r="R317" i="18"/>
  <c r="S317" i="18"/>
  <c r="T317" i="18"/>
  <c r="U317" i="18"/>
  <c r="V317" i="18"/>
  <c r="O318" i="18"/>
  <c r="P318" i="18"/>
  <c r="Q318" i="18"/>
  <c r="R318" i="18"/>
  <c r="S318" i="18"/>
  <c r="T318" i="18"/>
  <c r="U318" i="18"/>
  <c r="V318" i="18"/>
  <c r="O319" i="18"/>
  <c r="P319" i="18"/>
  <c r="Q319" i="18"/>
  <c r="R319" i="18"/>
  <c r="S319" i="18"/>
  <c r="T319" i="18"/>
  <c r="U319" i="18"/>
  <c r="V319" i="18"/>
  <c r="O320" i="18"/>
  <c r="P320" i="18"/>
  <c r="Q320" i="18"/>
  <c r="R320" i="18"/>
  <c r="S320" i="18"/>
  <c r="T320" i="18"/>
  <c r="U320" i="18"/>
  <c r="V320" i="18"/>
  <c r="O321" i="18"/>
  <c r="P321" i="18"/>
  <c r="Q321" i="18"/>
  <c r="R321" i="18"/>
  <c r="S321" i="18"/>
  <c r="T321" i="18"/>
  <c r="U321" i="18"/>
  <c r="V321" i="18"/>
  <c r="O322" i="18"/>
  <c r="P322" i="18"/>
  <c r="Q322" i="18"/>
  <c r="R322" i="18"/>
  <c r="S322" i="18"/>
  <c r="T322" i="18"/>
  <c r="U322" i="18"/>
  <c r="V322" i="18"/>
  <c r="O323" i="18"/>
  <c r="P323" i="18"/>
  <c r="Q323" i="18"/>
  <c r="R323" i="18"/>
  <c r="S323" i="18"/>
  <c r="T323" i="18"/>
  <c r="U323" i="18"/>
  <c r="V323" i="18"/>
  <c r="O324" i="18"/>
  <c r="P324" i="18"/>
  <c r="Q324" i="18"/>
  <c r="R324" i="18"/>
  <c r="S324" i="18"/>
  <c r="T324" i="18"/>
  <c r="U324" i="18"/>
  <c r="V324" i="18"/>
  <c r="O325" i="18"/>
  <c r="P325" i="18"/>
  <c r="Q325" i="18"/>
  <c r="R325" i="18"/>
  <c r="S325" i="18"/>
  <c r="T325" i="18"/>
  <c r="U325" i="18"/>
  <c r="V325" i="18"/>
  <c r="O326" i="18"/>
  <c r="P326" i="18"/>
  <c r="Q326" i="18"/>
  <c r="R326" i="18"/>
  <c r="S326" i="18"/>
  <c r="T326" i="18"/>
  <c r="U326" i="18"/>
  <c r="V326" i="18"/>
  <c r="O327" i="18"/>
  <c r="P327" i="18"/>
  <c r="Q327" i="18"/>
  <c r="R327" i="18"/>
  <c r="S327" i="18"/>
  <c r="T327" i="18"/>
  <c r="U327" i="18"/>
  <c r="V327" i="18"/>
  <c r="O328" i="18"/>
  <c r="P328" i="18"/>
  <c r="Q328" i="18"/>
  <c r="R328" i="18"/>
  <c r="S328" i="18"/>
  <c r="T328" i="18"/>
  <c r="U328" i="18"/>
  <c r="V328" i="18"/>
  <c r="O329" i="18"/>
  <c r="P329" i="18"/>
  <c r="Q329" i="18"/>
  <c r="R329" i="18"/>
  <c r="S329" i="18"/>
  <c r="T329" i="18"/>
  <c r="U329" i="18"/>
  <c r="V329" i="18"/>
  <c r="O330" i="18"/>
  <c r="P330" i="18"/>
  <c r="Q330" i="18"/>
  <c r="R330" i="18"/>
  <c r="S330" i="18"/>
  <c r="T330" i="18"/>
  <c r="U330" i="18"/>
  <c r="V330" i="18"/>
  <c r="O331" i="18"/>
  <c r="P331" i="18"/>
  <c r="Q331" i="18"/>
  <c r="R331" i="18"/>
  <c r="S331" i="18"/>
  <c r="T331" i="18"/>
  <c r="U331" i="18"/>
  <c r="V331" i="18"/>
  <c r="O332" i="18"/>
  <c r="P332" i="18"/>
  <c r="Q332" i="18"/>
  <c r="R332" i="18"/>
  <c r="S332" i="18"/>
  <c r="T332" i="18"/>
  <c r="U332" i="18"/>
  <c r="V332" i="18"/>
  <c r="O333" i="18"/>
  <c r="P333" i="18"/>
  <c r="Q333" i="18"/>
  <c r="R333" i="18"/>
  <c r="S333" i="18"/>
  <c r="T333" i="18"/>
  <c r="U333" i="18"/>
  <c r="V333" i="18"/>
  <c r="O334" i="18"/>
  <c r="P334" i="18"/>
  <c r="Q334" i="18"/>
  <c r="R334" i="18"/>
  <c r="S334" i="18"/>
  <c r="T334" i="18"/>
  <c r="U334" i="18"/>
  <c r="V334" i="18"/>
  <c r="O335" i="18"/>
  <c r="P335" i="18"/>
  <c r="Q335" i="18"/>
  <c r="R335" i="18"/>
  <c r="S335" i="18"/>
  <c r="T335" i="18"/>
  <c r="U335" i="18"/>
  <c r="V335" i="18"/>
  <c r="O336" i="18"/>
  <c r="P336" i="18"/>
  <c r="Q336" i="18"/>
  <c r="R336" i="18"/>
  <c r="S336" i="18"/>
  <c r="T336" i="18"/>
  <c r="U336" i="18"/>
  <c r="V336" i="18"/>
  <c r="O337" i="18"/>
  <c r="P337" i="18"/>
  <c r="Q337" i="18"/>
  <c r="R337" i="18"/>
  <c r="S337" i="18"/>
  <c r="T337" i="18"/>
  <c r="U337" i="18"/>
  <c r="V337" i="18"/>
  <c r="O338" i="18"/>
  <c r="P338" i="18"/>
  <c r="Q338" i="18"/>
  <c r="R338" i="18"/>
  <c r="S338" i="18"/>
  <c r="T338" i="18"/>
  <c r="U338" i="18"/>
  <c r="V338" i="18"/>
  <c r="O339" i="18"/>
  <c r="P339" i="18"/>
  <c r="Q339" i="18"/>
  <c r="R339" i="18"/>
  <c r="S339" i="18"/>
  <c r="T339" i="18"/>
  <c r="U339" i="18"/>
  <c r="V339" i="18"/>
  <c r="O340" i="18"/>
  <c r="P340" i="18"/>
  <c r="Q340" i="18"/>
  <c r="R340" i="18"/>
  <c r="S340" i="18"/>
  <c r="T340" i="18"/>
  <c r="U340" i="18"/>
  <c r="V340" i="18"/>
  <c r="O341" i="18"/>
  <c r="P341" i="18"/>
  <c r="Q341" i="18"/>
  <c r="R341" i="18"/>
  <c r="S341" i="18"/>
  <c r="T341" i="18"/>
  <c r="U341" i="18"/>
  <c r="V341" i="18"/>
  <c r="O342" i="18"/>
  <c r="P342" i="18"/>
  <c r="Q342" i="18"/>
  <c r="R342" i="18"/>
  <c r="S342" i="18"/>
  <c r="T342" i="18"/>
  <c r="U342" i="18"/>
  <c r="V342" i="18"/>
  <c r="O343" i="18"/>
  <c r="P343" i="18"/>
  <c r="Q343" i="18"/>
  <c r="R343" i="18"/>
  <c r="S343" i="18"/>
  <c r="T343" i="18"/>
  <c r="U343" i="18"/>
  <c r="V343" i="18"/>
  <c r="O344" i="18"/>
  <c r="P344" i="18"/>
  <c r="Q344" i="18"/>
  <c r="R344" i="18"/>
  <c r="S344" i="18"/>
  <c r="T344" i="18"/>
  <c r="U344" i="18"/>
  <c r="V344" i="18"/>
  <c r="O345" i="18"/>
  <c r="P345" i="18"/>
  <c r="Q345" i="18"/>
  <c r="R345" i="18"/>
  <c r="S345" i="18"/>
  <c r="T345" i="18"/>
  <c r="U345" i="18"/>
  <c r="V345" i="18"/>
  <c r="O346" i="18"/>
  <c r="P346" i="18"/>
  <c r="Q346" i="18"/>
  <c r="R346" i="18"/>
  <c r="S346" i="18"/>
  <c r="T346" i="18"/>
  <c r="U346" i="18"/>
  <c r="V346" i="18"/>
  <c r="O347" i="18"/>
  <c r="P347" i="18"/>
  <c r="Q347" i="18"/>
  <c r="R347" i="18"/>
  <c r="S347" i="18"/>
  <c r="T347" i="18"/>
  <c r="U347" i="18"/>
  <c r="V347" i="18"/>
  <c r="O348" i="18"/>
  <c r="P348" i="18"/>
  <c r="Q348" i="18"/>
  <c r="R348" i="18"/>
  <c r="S348" i="18"/>
  <c r="T348" i="18"/>
  <c r="U348" i="18"/>
  <c r="V348" i="18"/>
  <c r="O349" i="18"/>
  <c r="P349" i="18"/>
  <c r="Q349" i="18"/>
  <c r="R349" i="18"/>
  <c r="S349" i="18"/>
  <c r="T349" i="18"/>
  <c r="U349" i="18"/>
  <c r="V349" i="18"/>
  <c r="O350" i="18"/>
  <c r="P350" i="18"/>
  <c r="Q350" i="18"/>
  <c r="R350" i="18"/>
  <c r="S350" i="18"/>
  <c r="T350" i="18"/>
  <c r="U350" i="18"/>
  <c r="V350" i="18"/>
  <c r="O351" i="18"/>
  <c r="P351" i="18"/>
  <c r="Q351" i="18"/>
  <c r="R351" i="18"/>
  <c r="S351" i="18"/>
  <c r="T351" i="18"/>
  <c r="U351" i="18"/>
  <c r="V351" i="18"/>
  <c r="O352" i="18"/>
  <c r="P352" i="18"/>
  <c r="Q352" i="18"/>
  <c r="R352" i="18"/>
  <c r="S352" i="18"/>
  <c r="T352" i="18"/>
  <c r="U352" i="18"/>
  <c r="V352" i="18"/>
  <c r="O353" i="18"/>
  <c r="P353" i="18"/>
  <c r="Q353" i="18"/>
  <c r="R353" i="18"/>
  <c r="S353" i="18"/>
  <c r="T353" i="18"/>
  <c r="U353" i="18"/>
  <c r="V353" i="18"/>
  <c r="O354" i="18"/>
  <c r="P354" i="18"/>
  <c r="Q354" i="18"/>
  <c r="R354" i="18"/>
  <c r="S354" i="18"/>
  <c r="T354" i="18"/>
  <c r="U354" i="18"/>
  <c r="V354" i="18"/>
  <c r="O355" i="18"/>
  <c r="P355" i="18"/>
  <c r="Q355" i="18"/>
  <c r="R355" i="18"/>
  <c r="S355" i="18"/>
  <c r="T355" i="18"/>
  <c r="U355" i="18"/>
  <c r="V355" i="18"/>
  <c r="O356" i="18"/>
  <c r="P356" i="18"/>
  <c r="Q356" i="18"/>
  <c r="R356" i="18"/>
  <c r="S356" i="18"/>
  <c r="T356" i="18"/>
  <c r="U356" i="18"/>
  <c r="V356" i="18"/>
  <c r="O357" i="18"/>
  <c r="P357" i="18"/>
  <c r="Q357" i="18"/>
  <c r="R357" i="18"/>
  <c r="S357" i="18"/>
  <c r="T357" i="18"/>
  <c r="U357" i="18"/>
  <c r="V357" i="18"/>
  <c r="O358" i="18"/>
  <c r="P358" i="18"/>
  <c r="Q358" i="18"/>
  <c r="R358" i="18"/>
  <c r="S358" i="18"/>
  <c r="T358" i="18"/>
  <c r="U358" i="18"/>
  <c r="V358" i="18"/>
  <c r="O359" i="18"/>
  <c r="P359" i="18"/>
  <c r="Q359" i="18"/>
  <c r="R359" i="18"/>
  <c r="S359" i="18"/>
  <c r="T359" i="18"/>
  <c r="U359" i="18"/>
  <c r="V359" i="18"/>
  <c r="O360" i="18"/>
  <c r="P360" i="18"/>
  <c r="Q360" i="18"/>
  <c r="R360" i="18"/>
  <c r="S360" i="18"/>
  <c r="T360" i="18"/>
  <c r="U360" i="18"/>
  <c r="V360" i="18"/>
  <c r="O361" i="18"/>
  <c r="P361" i="18"/>
  <c r="Q361" i="18"/>
  <c r="R361" i="18"/>
  <c r="S361" i="18"/>
  <c r="T361" i="18"/>
  <c r="U361" i="18"/>
  <c r="V361" i="18"/>
  <c r="O362" i="18"/>
  <c r="P362" i="18"/>
  <c r="Q362" i="18"/>
  <c r="R362" i="18"/>
  <c r="S362" i="18"/>
  <c r="T362" i="18"/>
  <c r="U362" i="18"/>
  <c r="V362" i="18"/>
  <c r="O363" i="18"/>
  <c r="P363" i="18"/>
  <c r="Q363" i="18"/>
  <c r="R363" i="18"/>
  <c r="S363" i="18"/>
  <c r="T363" i="18"/>
  <c r="U363" i="18"/>
  <c r="V363" i="18"/>
  <c r="O364" i="18"/>
  <c r="P364" i="18"/>
  <c r="Q364" i="18"/>
  <c r="R364" i="18"/>
  <c r="S364" i="18"/>
  <c r="T364" i="18"/>
  <c r="U364" i="18"/>
  <c r="V364" i="18"/>
  <c r="O365" i="18"/>
  <c r="P365" i="18"/>
  <c r="Q365" i="18"/>
  <c r="R365" i="18"/>
  <c r="S365" i="18"/>
  <c r="T365" i="18"/>
  <c r="U365" i="18"/>
  <c r="V365" i="18"/>
  <c r="O366" i="18"/>
  <c r="P366" i="18"/>
  <c r="Q366" i="18"/>
  <c r="R366" i="18"/>
  <c r="S366" i="18"/>
  <c r="T366" i="18"/>
  <c r="U366" i="18"/>
  <c r="V366" i="18"/>
  <c r="O367" i="18"/>
  <c r="P367" i="18"/>
  <c r="Q367" i="18"/>
  <c r="R367" i="18"/>
  <c r="S367" i="18"/>
  <c r="T367" i="18"/>
  <c r="U367" i="18"/>
  <c r="V367" i="18"/>
  <c r="O368" i="18"/>
  <c r="P368" i="18"/>
  <c r="Q368" i="18"/>
  <c r="R368" i="18"/>
  <c r="S368" i="18"/>
  <c r="T368" i="18"/>
  <c r="U368" i="18"/>
  <c r="V368" i="18"/>
  <c r="O369" i="18"/>
  <c r="P369" i="18"/>
  <c r="Q369" i="18"/>
  <c r="R369" i="18"/>
  <c r="S369" i="18"/>
  <c r="T369" i="18"/>
  <c r="U369" i="18"/>
  <c r="V369" i="18"/>
  <c r="O370" i="18"/>
  <c r="P370" i="18"/>
  <c r="Q370" i="18"/>
  <c r="R370" i="18"/>
  <c r="S370" i="18"/>
  <c r="T370" i="18"/>
  <c r="U370" i="18"/>
  <c r="V370" i="18"/>
  <c r="O371" i="18"/>
  <c r="P371" i="18"/>
  <c r="Q371" i="18"/>
  <c r="R371" i="18"/>
  <c r="S371" i="18"/>
  <c r="T371" i="18"/>
  <c r="U371" i="18"/>
  <c r="V371" i="18"/>
  <c r="O372" i="18"/>
  <c r="P372" i="18"/>
  <c r="Q372" i="18"/>
  <c r="R372" i="18"/>
  <c r="S372" i="18"/>
  <c r="T372" i="18"/>
  <c r="U372" i="18"/>
  <c r="V372" i="18"/>
  <c r="O373" i="18"/>
  <c r="P373" i="18"/>
  <c r="Q373" i="18"/>
  <c r="R373" i="18"/>
  <c r="S373" i="18"/>
  <c r="T373" i="18"/>
  <c r="U373" i="18"/>
  <c r="V373" i="18"/>
  <c r="O374" i="18"/>
  <c r="P374" i="18"/>
  <c r="Q374" i="18"/>
  <c r="R374" i="18"/>
  <c r="S374" i="18"/>
  <c r="T374" i="18"/>
  <c r="U374" i="18"/>
  <c r="V374" i="18"/>
  <c r="O375" i="18"/>
  <c r="P375" i="18"/>
  <c r="Q375" i="18"/>
  <c r="R375" i="18"/>
  <c r="S375" i="18"/>
  <c r="T375" i="18"/>
  <c r="U375" i="18"/>
  <c r="V375" i="18"/>
  <c r="O376" i="18"/>
  <c r="P376" i="18"/>
  <c r="Q376" i="18"/>
  <c r="R376" i="18"/>
  <c r="S376" i="18"/>
  <c r="T376" i="18"/>
  <c r="U376" i="18"/>
  <c r="V376" i="18"/>
  <c r="O377" i="18"/>
  <c r="P377" i="18"/>
  <c r="Q377" i="18"/>
  <c r="R377" i="18"/>
  <c r="S377" i="18"/>
  <c r="T377" i="18"/>
  <c r="U377" i="18"/>
  <c r="V377" i="18"/>
  <c r="O378" i="18"/>
  <c r="P378" i="18"/>
  <c r="Q378" i="18"/>
  <c r="R378" i="18"/>
  <c r="S378" i="18"/>
  <c r="T378" i="18"/>
  <c r="U378" i="18"/>
  <c r="V378" i="18"/>
  <c r="O379" i="18"/>
  <c r="P379" i="18"/>
  <c r="Q379" i="18"/>
  <c r="R379" i="18"/>
  <c r="S379" i="18"/>
  <c r="T379" i="18"/>
  <c r="U379" i="18"/>
  <c r="V379" i="18"/>
  <c r="O380" i="18"/>
  <c r="P380" i="18"/>
  <c r="Q380" i="18"/>
  <c r="R380" i="18"/>
  <c r="S380" i="18"/>
  <c r="T380" i="18"/>
  <c r="U380" i="18"/>
  <c r="V380" i="18"/>
  <c r="O381" i="18"/>
  <c r="P381" i="18"/>
  <c r="Q381" i="18"/>
  <c r="R381" i="18"/>
  <c r="S381" i="18"/>
  <c r="T381" i="18"/>
  <c r="U381" i="18"/>
  <c r="V381" i="18"/>
  <c r="O382" i="18"/>
  <c r="P382" i="18"/>
  <c r="Q382" i="18"/>
  <c r="R382" i="18"/>
  <c r="S382" i="18"/>
  <c r="T382" i="18"/>
  <c r="U382" i="18"/>
  <c r="V382" i="18"/>
  <c r="O383" i="18"/>
  <c r="P383" i="18"/>
  <c r="Q383" i="18"/>
  <c r="R383" i="18"/>
  <c r="S383" i="18"/>
  <c r="T383" i="18"/>
  <c r="U383" i="18"/>
  <c r="V383" i="18"/>
  <c r="O384" i="18"/>
  <c r="P384" i="18"/>
  <c r="Q384" i="18"/>
  <c r="R384" i="18"/>
  <c r="S384" i="18"/>
  <c r="T384" i="18"/>
  <c r="U384" i="18"/>
  <c r="V384" i="18"/>
  <c r="O385" i="18"/>
  <c r="P385" i="18"/>
  <c r="Q385" i="18"/>
  <c r="R385" i="18"/>
  <c r="S385" i="18"/>
  <c r="T385" i="18"/>
  <c r="U385" i="18"/>
  <c r="V385" i="18"/>
  <c r="O386" i="18"/>
  <c r="P386" i="18"/>
  <c r="Q386" i="18"/>
  <c r="R386" i="18"/>
  <c r="S386" i="18"/>
  <c r="T386" i="18"/>
  <c r="U386" i="18"/>
  <c r="V386" i="18"/>
  <c r="O387" i="18"/>
  <c r="P387" i="18"/>
  <c r="Q387" i="18"/>
  <c r="R387" i="18"/>
  <c r="S387" i="18"/>
  <c r="T387" i="18"/>
  <c r="U387" i="18"/>
  <c r="V387" i="18"/>
  <c r="O388" i="18"/>
  <c r="P388" i="18"/>
  <c r="Q388" i="18"/>
  <c r="R388" i="18"/>
  <c r="S388" i="18"/>
  <c r="T388" i="18"/>
  <c r="U388" i="18"/>
  <c r="V388" i="18"/>
  <c r="O389" i="18"/>
  <c r="P389" i="18"/>
  <c r="Q389" i="18"/>
  <c r="R389" i="18"/>
  <c r="S389" i="18"/>
  <c r="T389" i="18"/>
  <c r="U389" i="18"/>
  <c r="V389" i="18"/>
  <c r="O390" i="18"/>
  <c r="P390" i="18"/>
  <c r="Q390" i="18"/>
  <c r="R390" i="18"/>
  <c r="S390" i="18"/>
  <c r="T390" i="18"/>
  <c r="U390" i="18"/>
  <c r="V390" i="18"/>
  <c r="O391" i="18"/>
  <c r="P391" i="18"/>
  <c r="Q391" i="18"/>
  <c r="R391" i="18"/>
  <c r="S391" i="18"/>
  <c r="T391" i="18"/>
  <c r="U391" i="18"/>
  <c r="V391" i="18"/>
  <c r="O392" i="18"/>
  <c r="P392" i="18"/>
  <c r="Q392" i="18"/>
  <c r="R392" i="18"/>
  <c r="S392" i="18"/>
  <c r="T392" i="18"/>
  <c r="U392" i="18"/>
  <c r="V392" i="18"/>
  <c r="O393" i="18"/>
  <c r="P393" i="18"/>
  <c r="Q393" i="18"/>
  <c r="R393" i="18"/>
  <c r="S393" i="18"/>
  <c r="T393" i="18"/>
  <c r="U393" i="18"/>
  <c r="V393" i="18"/>
  <c r="O394" i="18"/>
  <c r="P394" i="18"/>
  <c r="Q394" i="18"/>
  <c r="R394" i="18"/>
  <c r="S394" i="18"/>
  <c r="T394" i="18"/>
  <c r="U394" i="18"/>
  <c r="V394" i="18"/>
  <c r="O395" i="18"/>
  <c r="P395" i="18"/>
  <c r="Q395" i="18"/>
  <c r="R395" i="18"/>
  <c r="S395" i="18"/>
  <c r="T395" i="18"/>
  <c r="U395" i="18"/>
  <c r="V395" i="18"/>
  <c r="O396" i="18"/>
  <c r="P396" i="18"/>
  <c r="Q396" i="18"/>
  <c r="R396" i="18"/>
  <c r="S396" i="18"/>
  <c r="T396" i="18"/>
  <c r="U396" i="18"/>
  <c r="V396" i="18"/>
  <c r="O397" i="18"/>
  <c r="P397" i="18"/>
  <c r="Q397" i="18"/>
  <c r="R397" i="18"/>
  <c r="S397" i="18"/>
  <c r="T397" i="18"/>
  <c r="U397" i="18"/>
  <c r="V397" i="18"/>
  <c r="O398" i="18"/>
  <c r="P398" i="18"/>
  <c r="Q398" i="18"/>
  <c r="R398" i="18"/>
  <c r="S398" i="18"/>
  <c r="T398" i="18"/>
  <c r="U398" i="18"/>
  <c r="V398" i="18"/>
  <c r="O399" i="18"/>
  <c r="P399" i="18"/>
  <c r="Q399" i="18"/>
  <c r="R399" i="18"/>
  <c r="S399" i="18"/>
  <c r="T399" i="18"/>
  <c r="U399" i="18"/>
  <c r="V399" i="18"/>
  <c r="O400" i="18"/>
  <c r="P400" i="18"/>
  <c r="Q400" i="18"/>
  <c r="R400" i="18"/>
  <c r="S400" i="18"/>
  <c r="T400" i="18"/>
  <c r="U400" i="18"/>
  <c r="V400" i="18"/>
  <c r="O401" i="18"/>
  <c r="P401" i="18"/>
  <c r="Q401" i="18"/>
  <c r="R401" i="18"/>
  <c r="S401" i="18"/>
  <c r="T401" i="18"/>
  <c r="U401" i="18"/>
  <c r="V401" i="18"/>
  <c r="O402" i="18"/>
  <c r="P402" i="18"/>
  <c r="Q402" i="18"/>
  <c r="R402" i="18"/>
  <c r="S402" i="18"/>
  <c r="T402" i="18"/>
  <c r="U402" i="18"/>
  <c r="V402" i="18"/>
  <c r="O403" i="18"/>
  <c r="P403" i="18"/>
  <c r="Q403" i="18"/>
  <c r="R403" i="18"/>
  <c r="S403" i="18"/>
  <c r="T403" i="18"/>
  <c r="U403" i="18"/>
  <c r="V403" i="18"/>
  <c r="O404" i="18"/>
  <c r="P404" i="18"/>
  <c r="Q404" i="18"/>
  <c r="R404" i="18"/>
  <c r="S404" i="18"/>
  <c r="T404" i="18"/>
  <c r="U404" i="18"/>
  <c r="V404" i="18"/>
  <c r="O405" i="18"/>
  <c r="P405" i="18"/>
  <c r="Q405" i="18"/>
  <c r="R405" i="18"/>
  <c r="S405" i="18"/>
  <c r="T405" i="18"/>
  <c r="U405" i="18"/>
  <c r="V405" i="18"/>
  <c r="O406" i="18"/>
  <c r="P406" i="18"/>
  <c r="Q406" i="18"/>
  <c r="R406" i="18"/>
  <c r="S406" i="18"/>
  <c r="T406" i="18"/>
  <c r="U406" i="18"/>
  <c r="V406" i="18"/>
  <c r="O407" i="18"/>
  <c r="P407" i="18"/>
  <c r="Q407" i="18"/>
  <c r="R407" i="18"/>
  <c r="S407" i="18"/>
  <c r="T407" i="18"/>
  <c r="U407" i="18"/>
  <c r="V407" i="18"/>
  <c r="O408" i="18"/>
  <c r="P408" i="18"/>
  <c r="Q408" i="18"/>
  <c r="R408" i="18"/>
  <c r="S408" i="18"/>
  <c r="T408" i="18"/>
  <c r="U408" i="18"/>
  <c r="V408" i="18"/>
  <c r="O409" i="18"/>
  <c r="P409" i="18"/>
  <c r="Q409" i="18"/>
  <c r="R409" i="18"/>
  <c r="S409" i="18"/>
  <c r="T409" i="18"/>
  <c r="U409" i="18"/>
  <c r="V409" i="18"/>
  <c r="O410" i="18"/>
  <c r="P410" i="18"/>
  <c r="Q410" i="18"/>
  <c r="R410" i="18"/>
  <c r="S410" i="18"/>
  <c r="T410" i="18"/>
  <c r="U410" i="18"/>
  <c r="V410" i="18"/>
  <c r="O411" i="18"/>
  <c r="P411" i="18"/>
  <c r="Q411" i="18"/>
  <c r="R411" i="18"/>
  <c r="S411" i="18"/>
  <c r="T411" i="18"/>
  <c r="U411" i="18"/>
  <c r="V411" i="18"/>
  <c r="O412" i="18"/>
  <c r="P412" i="18"/>
  <c r="Q412" i="18"/>
  <c r="R412" i="18"/>
  <c r="S412" i="18"/>
  <c r="T412" i="18"/>
  <c r="U412" i="18"/>
  <c r="V412" i="18"/>
  <c r="O413" i="18"/>
  <c r="P413" i="18"/>
  <c r="Q413" i="18"/>
  <c r="R413" i="18"/>
  <c r="S413" i="18"/>
  <c r="T413" i="18"/>
  <c r="U413" i="18"/>
  <c r="V413" i="18"/>
  <c r="O414" i="18"/>
  <c r="P414" i="18"/>
  <c r="Q414" i="18"/>
  <c r="R414" i="18"/>
  <c r="S414" i="18"/>
  <c r="T414" i="18"/>
  <c r="U414" i="18"/>
  <c r="V414" i="18"/>
  <c r="O415" i="18"/>
  <c r="P415" i="18"/>
  <c r="Q415" i="18"/>
  <c r="R415" i="18"/>
  <c r="S415" i="18"/>
  <c r="T415" i="18"/>
  <c r="U415" i="18"/>
  <c r="V415" i="18"/>
  <c r="O416" i="18"/>
  <c r="P416" i="18"/>
  <c r="Q416" i="18"/>
  <c r="R416" i="18"/>
  <c r="S416" i="18"/>
  <c r="T416" i="18"/>
  <c r="U416" i="18"/>
  <c r="V416" i="18"/>
  <c r="O417" i="18"/>
  <c r="P417" i="18"/>
  <c r="Q417" i="18"/>
  <c r="R417" i="18"/>
  <c r="S417" i="18"/>
  <c r="T417" i="18"/>
  <c r="U417" i="18"/>
  <c r="V417" i="18"/>
  <c r="O418" i="18"/>
  <c r="P418" i="18"/>
  <c r="Q418" i="18"/>
  <c r="R418" i="18"/>
  <c r="S418" i="18"/>
  <c r="T418" i="18"/>
  <c r="U418" i="18"/>
  <c r="V418" i="18"/>
  <c r="O419" i="18"/>
  <c r="P419" i="18"/>
  <c r="Q419" i="18"/>
  <c r="R419" i="18"/>
  <c r="S419" i="18"/>
  <c r="T419" i="18"/>
  <c r="U419" i="18"/>
  <c r="V419" i="18"/>
  <c r="O420" i="18"/>
  <c r="P420" i="18"/>
  <c r="Q420" i="18"/>
  <c r="R420" i="18"/>
  <c r="S420" i="18"/>
  <c r="T420" i="18"/>
  <c r="U420" i="18"/>
  <c r="V420" i="18"/>
  <c r="O421" i="18"/>
  <c r="P421" i="18"/>
  <c r="Q421" i="18"/>
  <c r="R421" i="18"/>
  <c r="S421" i="18"/>
  <c r="T421" i="18"/>
  <c r="U421" i="18"/>
  <c r="V421" i="18"/>
  <c r="O422" i="18"/>
  <c r="P422" i="18"/>
  <c r="Q422" i="18"/>
  <c r="R422" i="18"/>
  <c r="S422" i="18"/>
  <c r="T422" i="18"/>
  <c r="U422" i="18"/>
  <c r="V422" i="18"/>
  <c r="O423" i="18"/>
  <c r="P423" i="18"/>
  <c r="Q423" i="18"/>
  <c r="R423" i="18"/>
  <c r="S423" i="18"/>
  <c r="T423" i="18"/>
  <c r="U423" i="18"/>
  <c r="V423" i="18"/>
  <c r="O424" i="18"/>
  <c r="P424" i="18"/>
  <c r="Q424" i="18"/>
  <c r="R424" i="18"/>
  <c r="S424" i="18"/>
  <c r="T424" i="18"/>
  <c r="U424" i="18"/>
  <c r="V424" i="18"/>
  <c r="O425" i="18"/>
  <c r="P425" i="18"/>
  <c r="Q425" i="18"/>
  <c r="R425" i="18"/>
  <c r="S425" i="18"/>
  <c r="T425" i="18"/>
  <c r="U425" i="18"/>
  <c r="V425" i="18"/>
  <c r="O426" i="18"/>
  <c r="P426" i="18"/>
  <c r="Q426" i="18"/>
  <c r="R426" i="18"/>
  <c r="S426" i="18"/>
  <c r="T426" i="18"/>
  <c r="U426" i="18"/>
  <c r="V426" i="18"/>
  <c r="O427" i="18"/>
  <c r="P427" i="18"/>
  <c r="Q427" i="18"/>
  <c r="R427" i="18"/>
  <c r="S427" i="18"/>
  <c r="T427" i="18"/>
  <c r="U427" i="18"/>
  <c r="V427" i="18"/>
  <c r="O428" i="18"/>
  <c r="P428" i="18"/>
  <c r="Q428" i="18"/>
  <c r="R428" i="18"/>
  <c r="S428" i="18"/>
  <c r="T428" i="18"/>
  <c r="U428" i="18"/>
  <c r="V428" i="18"/>
  <c r="O429" i="18"/>
  <c r="P429" i="18"/>
  <c r="Q429" i="18"/>
  <c r="R429" i="18"/>
  <c r="S429" i="18"/>
  <c r="T429" i="18"/>
  <c r="U429" i="18"/>
  <c r="V429" i="18"/>
  <c r="O430" i="18"/>
  <c r="P430" i="18"/>
  <c r="Q430" i="18"/>
  <c r="R430" i="18"/>
  <c r="S430" i="18"/>
  <c r="T430" i="18"/>
  <c r="U430" i="18"/>
  <c r="V430" i="18"/>
  <c r="O431" i="18"/>
  <c r="P431" i="18"/>
  <c r="Q431" i="18"/>
  <c r="R431" i="18"/>
  <c r="S431" i="18"/>
  <c r="T431" i="18"/>
  <c r="U431" i="18"/>
  <c r="V431" i="18"/>
  <c r="O432" i="18"/>
  <c r="P432" i="18"/>
  <c r="Q432" i="18"/>
  <c r="R432" i="18"/>
  <c r="S432" i="18"/>
  <c r="T432" i="18"/>
  <c r="U432" i="18"/>
  <c r="V432" i="18"/>
  <c r="O433" i="18"/>
  <c r="P433" i="18"/>
  <c r="Q433" i="18"/>
  <c r="R433" i="18"/>
  <c r="S433" i="18"/>
  <c r="T433" i="18"/>
  <c r="U433" i="18"/>
  <c r="V433" i="18"/>
  <c r="O434" i="18"/>
  <c r="P434" i="18"/>
  <c r="Q434" i="18"/>
  <c r="R434" i="18"/>
  <c r="S434" i="18"/>
  <c r="T434" i="18"/>
  <c r="U434" i="18"/>
  <c r="V434" i="18"/>
  <c r="O435" i="18"/>
  <c r="P435" i="18"/>
  <c r="Q435" i="18"/>
  <c r="R435" i="18"/>
  <c r="S435" i="18"/>
  <c r="T435" i="18"/>
  <c r="U435" i="18"/>
  <c r="V435" i="18"/>
  <c r="O436" i="18"/>
  <c r="P436" i="18"/>
  <c r="Q436" i="18"/>
  <c r="R436" i="18"/>
  <c r="S436" i="18"/>
  <c r="T436" i="18"/>
  <c r="U436" i="18"/>
  <c r="V436" i="18"/>
  <c r="O437" i="18"/>
  <c r="P437" i="18"/>
  <c r="Q437" i="18"/>
  <c r="R437" i="18"/>
  <c r="S437" i="18"/>
  <c r="T437" i="18"/>
  <c r="U437" i="18"/>
  <c r="V437" i="18"/>
  <c r="O438" i="18"/>
  <c r="P438" i="18"/>
  <c r="Q438" i="18"/>
  <c r="R438" i="18"/>
  <c r="S438" i="18"/>
  <c r="T438" i="18"/>
  <c r="U438" i="18"/>
  <c r="V438" i="18"/>
  <c r="O439" i="18"/>
  <c r="P439" i="18"/>
  <c r="Q439" i="18"/>
  <c r="R439" i="18"/>
  <c r="S439" i="18"/>
  <c r="T439" i="18"/>
  <c r="U439" i="18"/>
  <c r="V439" i="18"/>
  <c r="O440" i="18"/>
  <c r="P440" i="18"/>
  <c r="Q440" i="18"/>
  <c r="R440" i="18"/>
  <c r="S440" i="18"/>
  <c r="T440" i="18"/>
  <c r="U440" i="18"/>
  <c r="V440" i="18"/>
  <c r="O441" i="18"/>
  <c r="P441" i="18"/>
  <c r="Q441" i="18"/>
  <c r="R441" i="18"/>
  <c r="S441" i="18"/>
  <c r="T441" i="18"/>
  <c r="U441" i="18"/>
  <c r="V441" i="18"/>
  <c r="O442" i="18"/>
  <c r="P442" i="18"/>
  <c r="Q442" i="18"/>
  <c r="R442" i="18"/>
  <c r="S442" i="18"/>
  <c r="T442" i="18"/>
  <c r="U442" i="18"/>
  <c r="V442" i="18"/>
  <c r="O443" i="18"/>
  <c r="P443" i="18"/>
  <c r="Q443" i="18"/>
  <c r="R443" i="18"/>
  <c r="S443" i="18"/>
  <c r="T443" i="18"/>
  <c r="U443" i="18"/>
  <c r="V443" i="18"/>
  <c r="O444" i="18"/>
  <c r="P444" i="18"/>
  <c r="Q444" i="18"/>
  <c r="R444" i="18"/>
  <c r="S444" i="18"/>
  <c r="T444" i="18"/>
  <c r="U444" i="18"/>
  <c r="V444" i="18"/>
  <c r="O445" i="18"/>
  <c r="P445" i="18"/>
  <c r="Q445" i="18"/>
  <c r="R445" i="18"/>
  <c r="S445" i="18"/>
  <c r="T445" i="18"/>
  <c r="U445" i="18"/>
  <c r="V445" i="18"/>
  <c r="O446" i="18"/>
  <c r="P446" i="18"/>
  <c r="Q446" i="18"/>
  <c r="R446" i="18"/>
  <c r="S446" i="18"/>
  <c r="T446" i="18"/>
  <c r="U446" i="18"/>
  <c r="V446" i="18"/>
  <c r="O447" i="18"/>
  <c r="P447" i="18"/>
  <c r="Q447" i="18"/>
  <c r="R447" i="18"/>
  <c r="S447" i="18"/>
  <c r="T447" i="18"/>
  <c r="U447" i="18"/>
  <c r="V447" i="18"/>
  <c r="O448" i="18"/>
  <c r="P448" i="18"/>
  <c r="Q448" i="18"/>
  <c r="R448" i="18"/>
  <c r="S448" i="18"/>
  <c r="T448" i="18"/>
  <c r="U448" i="18"/>
  <c r="V448" i="18"/>
  <c r="O449" i="18"/>
  <c r="P449" i="18"/>
  <c r="Q449" i="18"/>
  <c r="R449" i="18"/>
  <c r="S449" i="18"/>
  <c r="T449" i="18"/>
  <c r="U449" i="18"/>
  <c r="V449" i="18"/>
  <c r="O450" i="18"/>
  <c r="P450" i="18"/>
  <c r="Q450" i="18"/>
  <c r="R450" i="18"/>
  <c r="S450" i="18"/>
  <c r="T450" i="18"/>
  <c r="U450" i="18"/>
  <c r="V450" i="18"/>
  <c r="O451" i="18"/>
  <c r="P451" i="18"/>
  <c r="Q451" i="18"/>
  <c r="R451" i="18"/>
  <c r="S451" i="18"/>
  <c r="T451" i="18"/>
  <c r="U451" i="18"/>
  <c r="V451" i="18"/>
  <c r="O452" i="18"/>
  <c r="P452" i="18"/>
  <c r="Q452" i="18"/>
  <c r="R452" i="18"/>
  <c r="S452" i="18"/>
  <c r="T452" i="18"/>
  <c r="U452" i="18"/>
  <c r="V452" i="18"/>
  <c r="O453" i="18"/>
  <c r="P453" i="18"/>
  <c r="Q453" i="18"/>
  <c r="R453" i="18"/>
  <c r="S453" i="18"/>
  <c r="T453" i="18"/>
  <c r="U453" i="18"/>
  <c r="V453" i="18"/>
  <c r="O454" i="18"/>
  <c r="P454" i="18"/>
  <c r="Q454" i="18"/>
  <c r="R454" i="18"/>
  <c r="S454" i="18"/>
  <c r="T454" i="18"/>
  <c r="U454" i="18"/>
  <c r="V454" i="18"/>
  <c r="O455" i="18"/>
  <c r="P455" i="18"/>
  <c r="Q455" i="18"/>
  <c r="R455" i="18"/>
  <c r="S455" i="18"/>
  <c r="T455" i="18"/>
  <c r="U455" i="18"/>
  <c r="V455" i="18"/>
  <c r="O456" i="18"/>
  <c r="P456" i="18"/>
  <c r="Q456" i="18"/>
  <c r="R456" i="18"/>
  <c r="S456" i="18"/>
  <c r="T456" i="18"/>
  <c r="U456" i="18"/>
  <c r="V456" i="18"/>
  <c r="O457" i="18"/>
  <c r="P457" i="18"/>
  <c r="Q457" i="18"/>
  <c r="R457" i="18"/>
  <c r="S457" i="18"/>
  <c r="T457" i="18"/>
  <c r="U457" i="18"/>
  <c r="V457" i="18"/>
  <c r="O458" i="18"/>
  <c r="P458" i="18"/>
  <c r="Q458" i="18"/>
  <c r="R458" i="18"/>
  <c r="S458" i="18"/>
  <c r="T458" i="18"/>
  <c r="U458" i="18"/>
  <c r="V458" i="18"/>
  <c r="O459" i="18"/>
  <c r="P459" i="18"/>
  <c r="Q459" i="18"/>
  <c r="R459" i="18"/>
  <c r="S459" i="18"/>
  <c r="T459" i="18"/>
  <c r="U459" i="18"/>
  <c r="V459" i="18"/>
  <c r="O460" i="18"/>
  <c r="P460" i="18"/>
  <c r="Q460" i="18"/>
  <c r="R460" i="18"/>
  <c r="S460" i="18"/>
  <c r="T460" i="18"/>
  <c r="U460" i="18"/>
  <c r="V460" i="18"/>
  <c r="O461" i="18"/>
  <c r="P461" i="18"/>
  <c r="Q461" i="18"/>
  <c r="R461" i="18"/>
  <c r="S461" i="18"/>
  <c r="T461" i="18"/>
  <c r="U461" i="18"/>
  <c r="V461" i="18"/>
  <c r="O462" i="18"/>
  <c r="P462" i="18"/>
  <c r="Q462" i="18"/>
  <c r="R462" i="18"/>
  <c r="S462" i="18"/>
  <c r="T462" i="18"/>
  <c r="U462" i="18"/>
  <c r="V462" i="18"/>
  <c r="O463" i="18"/>
  <c r="P463" i="18"/>
  <c r="Q463" i="18"/>
  <c r="R463" i="18"/>
  <c r="S463" i="18"/>
  <c r="T463" i="18"/>
  <c r="U463" i="18"/>
  <c r="V463" i="18"/>
  <c r="O464" i="18"/>
  <c r="P464" i="18"/>
  <c r="Q464" i="18"/>
  <c r="R464" i="18"/>
  <c r="S464" i="18"/>
  <c r="T464" i="18"/>
  <c r="U464" i="18"/>
  <c r="V464" i="18"/>
  <c r="O465" i="18"/>
  <c r="P465" i="18"/>
  <c r="Q465" i="18"/>
  <c r="R465" i="18"/>
  <c r="S465" i="18"/>
  <c r="T465" i="18"/>
  <c r="U465" i="18"/>
  <c r="V465" i="18"/>
  <c r="O466" i="18"/>
  <c r="P466" i="18"/>
  <c r="Q466" i="18"/>
  <c r="R466" i="18"/>
  <c r="S466" i="18"/>
  <c r="T466" i="18"/>
  <c r="U466" i="18"/>
  <c r="V466" i="18"/>
  <c r="O467" i="18"/>
  <c r="P467" i="18"/>
  <c r="Q467" i="18"/>
  <c r="R467" i="18"/>
  <c r="S467" i="18"/>
  <c r="T467" i="18"/>
  <c r="U467" i="18"/>
  <c r="V467" i="18"/>
  <c r="O468" i="18"/>
  <c r="P468" i="18"/>
  <c r="Q468" i="18"/>
  <c r="R468" i="18"/>
  <c r="S468" i="18"/>
  <c r="T468" i="18"/>
  <c r="U468" i="18"/>
  <c r="V468" i="18"/>
  <c r="O469" i="18"/>
  <c r="P469" i="18"/>
  <c r="Q469" i="18"/>
  <c r="R469" i="18"/>
  <c r="S469" i="18"/>
  <c r="T469" i="18"/>
  <c r="U469" i="18"/>
  <c r="V469" i="18"/>
  <c r="O470" i="18"/>
  <c r="P470" i="18"/>
  <c r="Q470" i="18"/>
  <c r="R470" i="18"/>
  <c r="S470" i="18"/>
  <c r="T470" i="18"/>
  <c r="U470" i="18"/>
  <c r="V470" i="18"/>
  <c r="O471" i="18"/>
  <c r="P471" i="18"/>
  <c r="Q471" i="18"/>
  <c r="R471" i="18"/>
  <c r="S471" i="18"/>
  <c r="T471" i="18"/>
  <c r="U471" i="18"/>
  <c r="V471" i="18"/>
  <c r="O472" i="18"/>
  <c r="P472" i="18"/>
  <c r="Q472" i="18"/>
  <c r="R472" i="18"/>
  <c r="S472" i="18"/>
  <c r="T472" i="18"/>
  <c r="U472" i="18"/>
  <c r="V472" i="18"/>
  <c r="O473" i="18"/>
  <c r="P473" i="18"/>
  <c r="Q473" i="18"/>
  <c r="R473" i="18"/>
  <c r="S473" i="18"/>
  <c r="T473" i="18"/>
  <c r="U473" i="18"/>
  <c r="V473" i="18"/>
  <c r="O474" i="18"/>
  <c r="P474" i="18"/>
  <c r="Q474" i="18"/>
  <c r="R474" i="18"/>
  <c r="S474" i="18"/>
  <c r="T474" i="18"/>
  <c r="U474" i="18"/>
  <c r="V474" i="18"/>
  <c r="O475" i="18"/>
  <c r="P475" i="18"/>
  <c r="Q475" i="18"/>
  <c r="R475" i="18"/>
  <c r="S475" i="18"/>
  <c r="T475" i="18"/>
  <c r="U475" i="18"/>
  <c r="V475" i="18"/>
  <c r="O476" i="18"/>
  <c r="P476" i="18"/>
  <c r="Q476" i="18"/>
  <c r="R476" i="18"/>
  <c r="S476" i="18"/>
  <c r="T476" i="18"/>
  <c r="U476" i="18"/>
  <c r="V476" i="18"/>
  <c r="O477" i="18"/>
  <c r="P477" i="18"/>
  <c r="Q477" i="18"/>
  <c r="R477" i="18"/>
  <c r="S477" i="18"/>
  <c r="T477" i="18"/>
  <c r="U477" i="18"/>
  <c r="V477" i="18"/>
  <c r="O478" i="18"/>
  <c r="P478" i="18"/>
  <c r="Q478" i="18"/>
  <c r="R478" i="18"/>
  <c r="S478" i="18"/>
  <c r="T478" i="18"/>
  <c r="U478" i="18"/>
  <c r="V478" i="18"/>
  <c r="O479" i="18"/>
  <c r="P479" i="18"/>
  <c r="Q479" i="18"/>
  <c r="R479" i="18"/>
  <c r="S479" i="18"/>
  <c r="T479" i="18"/>
  <c r="U479" i="18"/>
  <c r="V479" i="18"/>
  <c r="O480" i="18"/>
  <c r="P480" i="18"/>
  <c r="Q480" i="18"/>
  <c r="R480" i="18"/>
  <c r="S480" i="18"/>
  <c r="T480" i="18"/>
  <c r="U480" i="18"/>
  <c r="V480" i="18"/>
  <c r="O481" i="18"/>
  <c r="P481" i="18"/>
  <c r="Q481" i="18"/>
  <c r="R481" i="18"/>
  <c r="S481" i="18"/>
  <c r="T481" i="18"/>
  <c r="U481" i="18"/>
  <c r="V481" i="18"/>
  <c r="O482" i="18"/>
  <c r="P482" i="18"/>
  <c r="Q482" i="18"/>
  <c r="R482" i="18"/>
  <c r="S482" i="18"/>
  <c r="T482" i="18"/>
  <c r="U482" i="18"/>
  <c r="V482" i="18"/>
  <c r="O483" i="18"/>
  <c r="P483" i="18"/>
  <c r="Q483" i="18"/>
  <c r="R483" i="18"/>
  <c r="S483" i="18"/>
  <c r="T483" i="18"/>
  <c r="U483" i="18"/>
  <c r="V483" i="18"/>
  <c r="O484" i="18"/>
  <c r="P484" i="18"/>
  <c r="Q484" i="18"/>
  <c r="R484" i="18"/>
  <c r="S484" i="18"/>
  <c r="T484" i="18"/>
  <c r="U484" i="18"/>
  <c r="V484" i="18"/>
  <c r="O485" i="18"/>
  <c r="P485" i="18"/>
  <c r="Q485" i="18"/>
  <c r="R485" i="18"/>
  <c r="S485" i="18"/>
  <c r="T485" i="18"/>
  <c r="U485" i="18"/>
  <c r="V485" i="18"/>
  <c r="O486" i="18"/>
  <c r="P486" i="18"/>
  <c r="Q486" i="18"/>
  <c r="R486" i="18"/>
  <c r="S486" i="18"/>
  <c r="T486" i="18"/>
  <c r="U486" i="18"/>
  <c r="V486" i="18"/>
  <c r="O487" i="18"/>
  <c r="P487" i="18"/>
  <c r="Q487" i="18"/>
  <c r="R487" i="18"/>
  <c r="S487" i="18"/>
  <c r="T487" i="18"/>
  <c r="U487" i="18"/>
  <c r="V487" i="18"/>
  <c r="O488" i="18"/>
  <c r="P488" i="18"/>
  <c r="Q488" i="18"/>
  <c r="R488" i="18"/>
  <c r="S488" i="18"/>
  <c r="T488" i="18"/>
  <c r="U488" i="18"/>
  <c r="V488" i="18"/>
  <c r="O489" i="18"/>
  <c r="P489" i="18"/>
  <c r="Q489" i="18"/>
  <c r="R489" i="18"/>
  <c r="S489" i="18"/>
  <c r="T489" i="18"/>
  <c r="U489" i="18"/>
  <c r="V489" i="18"/>
  <c r="O490" i="18"/>
  <c r="P490" i="18"/>
  <c r="Q490" i="18"/>
  <c r="R490" i="18"/>
  <c r="S490" i="18"/>
  <c r="T490" i="18"/>
  <c r="U490" i="18"/>
  <c r="V490" i="18"/>
  <c r="O491" i="18"/>
  <c r="P491" i="18"/>
  <c r="Q491" i="18"/>
  <c r="R491" i="18"/>
  <c r="S491" i="18"/>
  <c r="T491" i="18"/>
  <c r="U491" i="18"/>
  <c r="V491" i="18"/>
  <c r="O492" i="18"/>
  <c r="P492" i="18"/>
  <c r="Q492" i="18"/>
  <c r="R492" i="18"/>
  <c r="S492" i="18"/>
  <c r="T492" i="18"/>
  <c r="U492" i="18"/>
  <c r="V492" i="18"/>
  <c r="O493" i="18"/>
  <c r="P493" i="18"/>
  <c r="Q493" i="18"/>
  <c r="R493" i="18"/>
  <c r="S493" i="18"/>
  <c r="T493" i="18"/>
  <c r="U493" i="18"/>
  <c r="V493" i="18"/>
  <c r="O494" i="18"/>
  <c r="P494" i="18"/>
  <c r="Q494" i="18"/>
  <c r="R494" i="18"/>
  <c r="S494" i="18"/>
  <c r="T494" i="18"/>
  <c r="U494" i="18"/>
  <c r="V494" i="18"/>
  <c r="O495" i="18"/>
  <c r="P495" i="18"/>
  <c r="Q495" i="18"/>
  <c r="R495" i="18"/>
  <c r="S495" i="18"/>
  <c r="T495" i="18"/>
  <c r="U495" i="18"/>
  <c r="V495" i="18"/>
  <c r="O496" i="18"/>
  <c r="P496" i="18"/>
  <c r="Q496" i="18"/>
  <c r="R496" i="18"/>
  <c r="S496" i="18"/>
  <c r="T496" i="18"/>
  <c r="U496" i="18"/>
  <c r="V496" i="18"/>
  <c r="O497" i="18"/>
  <c r="P497" i="18"/>
  <c r="Q497" i="18"/>
  <c r="R497" i="18"/>
  <c r="S497" i="18"/>
  <c r="T497" i="18"/>
  <c r="U497" i="18"/>
  <c r="V497" i="18"/>
  <c r="O498" i="18"/>
  <c r="P498" i="18"/>
  <c r="Q498" i="18"/>
  <c r="R498" i="18"/>
  <c r="S498" i="18"/>
  <c r="T498" i="18"/>
  <c r="U498" i="18"/>
  <c r="V498" i="18"/>
  <c r="O499" i="18"/>
  <c r="P499" i="18"/>
  <c r="Q499" i="18"/>
  <c r="R499" i="18"/>
  <c r="S499" i="18"/>
  <c r="T499" i="18"/>
  <c r="U499" i="18"/>
  <c r="V499" i="18"/>
  <c r="O500" i="18"/>
  <c r="P500" i="18"/>
  <c r="Q500" i="18"/>
  <c r="R500" i="18"/>
  <c r="S500" i="18"/>
  <c r="T500" i="18"/>
  <c r="U500" i="18"/>
  <c r="V500" i="18"/>
  <c r="O501" i="18"/>
  <c r="P501" i="18"/>
  <c r="Q501" i="18"/>
  <c r="R501" i="18"/>
  <c r="S501" i="18"/>
  <c r="T501" i="18"/>
  <c r="U501" i="18"/>
  <c r="V501" i="18"/>
  <c r="O502" i="18"/>
  <c r="P502" i="18"/>
  <c r="Q502" i="18"/>
  <c r="R502" i="18"/>
  <c r="S502" i="18"/>
  <c r="T502" i="18"/>
  <c r="U502" i="18"/>
  <c r="V502" i="18"/>
  <c r="O503" i="18"/>
  <c r="P503" i="18"/>
  <c r="Q503" i="18"/>
  <c r="R503" i="18"/>
  <c r="S503" i="18"/>
  <c r="T503" i="18"/>
  <c r="U503" i="18"/>
  <c r="V503" i="18"/>
  <c r="O504" i="18"/>
  <c r="P504" i="18"/>
  <c r="Q504" i="18"/>
  <c r="R504" i="18"/>
  <c r="S504" i="18"/>
  <c r="T504" i="18"/>
  <c r="U504" i="18"/>
  <c r="V504" i="18"/>
  <c r="O505" i="18"/>
  <c r="P505" i="18"/>
  <c r="Q505" i="18"/>
  <c r="R505" i="18"/>
  <c r="S505" i="18"/>
  <c r="T505" i="18"/>
  <c r="U505" i="18"/>
  <c r="V505" i="18"/>
  <c r="O506" i="18"/>
  <c r="P506" i="18"/>
  <c r="Q506" i="18"/>
  <c r="R506" i="18"/>
  <c r="S506" i="18"/>
  <c r="T506" i="18"/>
  <c r="U506" i="18"/>
  <c r="V506" i="18"/>
  <c r="O507" i="18"/>
  <c r="P507" i="18"/>
  <c r="Q507" i="18"/>
  <c r="R507" i="18"/>
  <c r="S507" i="18"/>
  <c r="T507" i="18"/>
  <c r="U507" i="18"/>
  <c r="V507" i="18"/>
  <c r="O508" i="18"/>
  <c r="P508" i="18"/>
  <c r="Q508" i="18"/>
  <c r="R508" i="18"/>
  <c r="S508" i="18"/>
  <c r="T508" i="18"/>
  <c r="U508" i="18"/>
  <c r="V508" i="18"/>
  <c r="O509" i="18"/>
  <c r="P509" i="18"/>
  <c r="Q509" i="18"/>
  <c r="R509" i="18"/>
  <c r="S509" i="18"/>
  <c r="T509" i="18"/>
  <c r="U509" i="18"/>
  <c r="V509" i="18"/>
  <c r="O510" i="18"/>
  <c r="P510" i="18"/>
  <c r="Q510" i="18"/>
  <c r="R510" i="18"/>
  <c r="S510" i="18"/>
  <c r="T510" i="18"/>
  <c r="U510" i="18"/>
  <c r="V510" i="18"/>
  <c r="O511" i="18"/>
  <c r="P511" i="18"/>
  <c r="Q511" i="18"/>
  <c r="R511" i="18"/>
  <c r="S511" i="18"/>
  <c r="T511" i="18"/>
  <c r="U511" i="18"/>
  <c r="V511" i="18"/>
  <c r="O512" i="18"/>
  <c r="P512" i="18"/>
  <c r="Q512" i="18"/>
  <c r="R512" i="18"/>
  <c r="S512" i="18"/>
  <c r="T512" i="18"/>
  <c r="U512" i="18"/>
  <c r="V512" i="18"/>
  <c r="O513" i="18"/>
  <c r="P513" i="18"/>
  <c r="Q513" i="18"/>
  <c r="R513" i="18"/>
  <c r="S513" i="18"/>
  <c r="T513" i="18"/>
  <c r="U513" i="18"/>
  <c r="V513" i="18"/>
  <c r="O514" i="18"/>
  <c r="P514" i="18"/>
  <c r="Q514" i="18"/>
  <c r="R514" i="18"/>
  <c r="S514" i="18"/>
  <c r="T514" i="18"/>
  <c r="U514" i="18"/>
  <c r="V514" i="18"/>
  <c r="O515" i="18"/>
  <c r="P515" i="18"/>
  <c r="Q515" i="18"/>
  <c r="R515" i="18"/>
  <c r="S515" i="18"/>
  <c r="T515" i="18"/>
  <c r="U515" i="18"/>
  <c r="V515" i="18"/>
  <c r="O516" i="18"/>
  <c r="P516" i="18"/>
  <c r="Q516" i="18"/>
  <c r="R516" i="18"/>
  <c r="S516" i="18"/>
  <c r="T516" i="18"/>
  <c r="U516" i="18"/>
  <c r="V516" i="18"/>
  <c r="O517" i="18"/>
  <c r="P517" i="18"/>
  <c r="Q517" i="18"/>
  <c r="R517" i="18"/>
  <c r="S517" i="18"/>
  <c r="T517" i="18"/>
  <c r="U517" i="18"/>
  <c r="V517" i="18"/>
  <c r="O518" i="18"/>
  <c r="P518" i="18"/>
  <c r="Q518" i="18"/>
  <c r="R518" i="18"/>
  <c r="S518" i="18"/>
  <c r="T518" i="18"/>
  <c r="U518" i="18"/>
  <c r="V518" i="18"/>
  <c r="O519" i="18"/>
  <c r="P519" i="18"/>
  <c r="Q519" i="18"/>
  <c r="R519" i="18"/>
  <c r="S519" i="18"/>
  <c r="T519" i="18"/>
  <c r="U519" i="18"/>
  <c r="V519" i="18"/>
  <c r="O520" i="18"/>
  <c r="P520" i="18"/>
  <c r="Q520" i="18"/>
  <c r="R520" i="18"/>
  <c r="S520" i="18"/>
  <c r="T520" i="18"/>
  <c r="U520" i="18"/>
  <c r="V520" i="18"/>
  <c r="O521" i="18"/>
  <c r="P521" i="18"/>
  <c r="Q521" i="18"/>
  <c r="R521" i="18"/>
  <c r="S521" i="18"/>
  <c r="T521" i="18"/>
  <c r="U521" i="18"/>
  <c r="V521" i="18"/>
  <c r="O522" i="18"/>
  <c r="P522" i="18"/>
  <c r="Q522" i="18"/>
  <c r="R522" i="18"/>
  <c r="S522" i="18"/>
  <c r="T522" i="18"/>
  <c r="U522" i="18"/>
  <c r="V522" i="18"/>
  <c r="O523" i="18"/>
  <c r="P523" i="18"/>
  <c r="Q523" i="18"/>
  <c r="R523" i="18"/>
  <c r="S523" i="18"/>
  <c r="T523" i="18"/>
  <c r="U523" i="18"/>
  <c r="V523" i="18"/>
  <c r="O524" i="18"/>
  <c r="P524" i="18"/>
  <c r="Q524" i="18"/>
  <c r="R524" i="18"/>
  <c r="S524" i="18"/>
  <c r="T524" i="18"/>
  <c r="U524" i="18"/>
  <c r="V524" i="18"/>
  <c r="O525" i="18"/>
  <c r="P525" i="18"/>
  <c r="Q525" i="18"/>
  <c r="R525" i="18"/>
  <c r="S525" i="18"/>
  <c r="T525" i="18"/>
  <c r="U525" i="18"/>
  <c r="V525" i="18"/>
  <c r="O526" i="18"/>
  <c r="P526" i="18"/>
  <c r="Q526" i="18"/>
  <c r="R526" i="18"/>
  <c r="S526" i="18"/>
  <c r="T526" i="18"/>
  <c r="U526" i="18"/>
  <c r="V526" i="18"/>
  <c r="O527" i="18"/>
  <c r="P527" i="18"/>
  <c r="Q527" i="18"/>
  <c r="R527" i="18"/>
  <c r="S527" i="18"/>
  <c r="T527" i="18"/>
  <c r="U527" i="18"/>
  <c r="V527" i="18"/>
  <c r="O528" i="18"/>
  <c r="P528" i="18"/>
  <c r="Q528" i="18"/>
  <c r="R528" i="18"/>
  <c r="S528" i="18"/>
  <c r="T528" i="18"/>
  <c r="U528" i="18"/>
  <c r="V528" i="18"/>
  <c r="O529" i="18"/>
  <c r="P529" i="18"/>
  <c r="Q529" i="18"/>
  <c r="R529" i="18"/>
  <c r="S529" i="18"/>
  <c r="T529" i="18"/>
  <c r="U529" i="18"/>
  <c r="V529" i="18"/>
  <c r="O530" i="18"/>
  <c r="P530" i="18"/>
  <c r="Q530" i="18"/>
  <c r="R530" i="18"/>
  <c r="S530" i="18"/>
  <c r="T530" i="18"/>
  <c r="U530" i="18"/>
  <c r="V530" i="18"/>
  <c r="O531" i="18"/>
  <c r="P531" i="18"/>
  <c r="Q531" i="18"/>
  <c r="R531" i="18"/>
  <c r="S531" i="18"/>
  <c r="T531" i="18"/>
  <c r="U531" i="18"/>
  <c r="V531" i="18"/>
  <c r="O532" i="18"/>
  <c r="P532" i="18"/>
  <c r="Q532" i="18"/>
  <c r="R532" i="18"/>
  <c r="S532" i="18"/>
  <c r="T532" i="18"/>
  <c r="U532" i="18"/>
  <c r="V532" i="18"/>
  <c r="O533" i="18"/>
  <c r="P533" i="18"/>
  <c r="Q533" i="18"/>
  <c r="R533" i="18"/>
  <c r="S533" i="18"/>
  <c r="T533" i="18"/>
  <c r="U533" i="18"/>
  <c r="V533" i="18"/>
  <c r="O534" i="18"/>
  <c r="P534" i="18"/>
  <c r="Q534" i="18"/>
  <c r="R534" i="18"/>
  <c r="S534" i="18"/>
  <c r="T534" i="18"/>
  <c r="U534" i="18"/>
  <c r="V534" i="18"/>
  <c r="O535" i="18"/>
  <c r="P535" i="18"/>
  <c r="Q535" i="18"/>
  <c r="R535" i="18"/>
  <c r="S535" i="18"/>
  <c r="T535" i="18"/>
  <c r="U535" i="18"/>
  <c r="V535" i="18"/>
  <c r="O536" i="18"/>
  <c r="P536" i="18"/>
  <c r="Q536" i="18"/>
  <c r="R536" i="18"/>
  <c r="S536" i="18"/>
  <c r="T536" i="18"/>
  <c r="U536" i="18"/>
  <c r="V536" i="18"/>
  <c r="O537" i="18"/>
  <c r="P537" i="18"/>
  <c r="Q537" i="18"/>
  <c r="R537" i="18"/>
  <c r="S537" i="18"/>
  <c r="T537" i="18"/>
  <c r="U537" i="18"/>
  <c r="V537" i="18"/>
  <c r="O538" i="18"/>
  <c r="P538" i="18"/>
  <c r="Q538" i="18"/>
  <c r="R538" i="18"/>
  <c r="S538" i="18"/>
  <c r="T538" i="18"/>
  <c r="U538" i="18"/>
  <c r="V538" i="18"/>
  <c r="O539" i="18"/>
  <c r="P539" i="18"/>
  <c r="Q539" i="18"/>
  <c r="R539" i="18"/>
  <c r="S539" i="18"/>
  <c r="T539" i="18"/>
  <c r="U539" i="18"/>
  <c r="V539" i="18"/>
  <c r="O540" i="18"/>
  <c r="P540" i="18"/>
  <c r="Q540" i="18"/>
  <c r="R540" i="18"/>
  <c r="S540" i="18"/>
  <c r="T540" i="18"/>
  <c r="U540" i="18"/>
  <c r="V540" i="18"/>
  <c r="O541" i="18"/>
  <c r="P541" i="18"/>
  <c r="Q541" i="18"/>
  <c r="R541" i="18"/>
  <c r="S541" i="18"/>
  <c r="T541" i="18"/>
  <c r="U541" i="18"/>
  <c r="V541" i="18"/>
  <c r="O542" i="18"/>
  <c r="P542" i="18"/>
  <c r="Q542" i="18"/>
  <c r="R542" i="18"/>
  <c r="S542" i="18"/>
  <c r="T542" i="18"/>
  <c r="U542" i="18"/>
  <c r="V542" i="18"/>
  <c r="O543" i="18"/>
  <c r="P543" i="18"/>
  <c r="Q543" i="18"/>
  <c r="R543" i="18"/>
  <c r="S543" i="18"/>
  <c r="T543" i="18"/>
  <c r="U543" i="18"/>
  <c r="V543" i="18"/>
  <c r="O544" i="18"/>
  <c r="P544" i="18"/>
  <c r="Q544" i="18"/>
  <c r="R544" i="18"/>
  <c r="S544" i="18"/>
  <c r="T544" i="18"/>
  <c r="U544" i="18"/>
  <c r="V544" i="18"/>
  <c r="O545" i="18"/>
  <c r="P545" i="18"/>
  <c r="Q545" i="18"/>
  <c r="R545" i="18"/>
  <c r="S545" i="18"/>
  <c r="T545" i="18"/>
  <c r="U545" i="18"/>
  <c r="V545" i="18"/>
  <c r="O546" i="18"/>
  <c r="P546" i="18"/>
  <c r="Q546" i="18"/>
  <c r="R546" i="18"/>
  <c r="S546" i="18"/>
  <c r="T546" i="18"/>
  <c r="U546" i="18"/>
  <c r="V546" i="18"/>
  <c r="O547" i="18"/>
  <c r="P547" i="18"/>
  <c r="Q547" i="18"/>
  <c r="R547" i="18"/>
  <c r="S547" i="18"/>
  <c r="T547" i="18"/>
  <c r="U547" i="18"/>
  <c r="V547" i="18"/>
  <c r="O548" i="18"/>
  <c r="P548" i="18"/>
  <c r="Q548" i="18"/>
  <c r="R548" i="18"/>
  <c r="S548" i="18"/>
  <c r="T548" i="18"/>
  <c r="U548" i="18"/>
  <c r="V548" i="18"/>
  <c r="O549" i="18"/>
  <c r="P549" i="18"/>
  <c r="Q549" i="18"/>
  <c r="R549" i="18"/>
  <c r="S549" i="18"/>
  <c r="T549" i="18"/>
  <c r="U549" i="18"/>
  <c r="V549" i="18"/>
  <c r="O550" i="18"/>
  <c r="P550" i="18"/>
  <c r="Q550" i="18"/>
  <c r="R550" i="18"/>
  <c r="S550" i="18"/>
  <c r="T550" i="18"/>
  <c r="U550" i="18"/>
  <c r="V550" i="18"/>
  <c r="O551" i="18"/>
  <c r="P551" i="18"/>
  <c r="Q551" i="18"/>
  <c r="R551" i="18"/>
  <c r="S551" i="18"/>
  <c r="T551" i="18"/>
  <c r="U551" i="18"/>
  <c r="V551" i="18"/>
  <c r="O552" i="18"/>
  <c r="P552" i="18"/>
  <c r="Q552" i="18"/>
  <c r="R552" i="18"/>
  <c r="S552" i="18"/>
  <c r="T552" i="18"/>
  <c r="U552" i="18"/>
  <c r="V552" i="18"/>
  <c r="O553" i="18"/>
  <c r="P553" i="18"/>
  <c r="Q553" i="18"/>
  <c r="R553" i="18"/>
  <c r="S553" i="18"/>
  <c r="T553" i="18"/>
  <c r="U553" i="18"/>
  <c r="V553" i="18"/>
  <c r="O554" i="18"/>
  <c r="P554" i="18"/>
  <c r="Q554" i="18"/>
  <c r="R554" i="18"/>
  <c r="S554" i="18"/>
  <c r="T554" i="18"/>
  <c r="U554" i="18"/>
  <c r="V554" i="18"/>
  <c r="O555" i="18"/>
  <c r="P555" i="18"/>
  <c r="Q555" i="18"/>
  <c r="R555" i="18"/>
  <c r="S555" i="18"/>
  <c r="T555" i="18"/>
  <c r="U555" i="18"/>
  <c r="V555" i="18"/>
  <c r="O556" i="18"/>
  <c r="P556" i="18"/>
  <c r="Q556" i="18"/>
  <c r="R556" i="18"/>
  <c r="S556" i="18"/>
  <c r="T556" i="18"/>
  <c r="U556" i="18"/>
  <c r="V556" i="18"/>
  <c r="O557" i="18"/>
  <c r="P557" i="18"/>
  <c r="Q557" i="18"/>
  <c r="R557" i="18"/>
  <c r="S557" i="18"/>
  <c r="T557" i="18"/>
  <c r="U557" i="18"/>
  <c r="V557" i="18"/>
  <c r="O558" i="18"/>
  <c r="P558" i="18"/>
  <c r="Q558" i="18"/>
  <c r="R558" i="18"/>
  <c r="S558" i="18"/>
  <c r="T558" i="18"/>
  <c r="U558" i="18"/>
  <c r="V558" i="18"/>
  <c r="O559" i="18"/>
  <c r="P559" i="18"/>
  <c r="Q559" i="18"/>
  <c r="R559" i="18"/>
  <c r="S559" i="18"/>
  <c r="T559" i="18"/>
  <c r="U559" i="18"/>
  <c r="V559" i="18"/>
  <c r="O560" i="18"/>
  <c r="P560" i="18"/>
  <c r="Q560" i="18"/>
  <c r="R560" i="18"/>
  <c r="S560" i="18"/>
  <c r="T560" i="18"/>
  <c r="U560" i="18"/>
  <c r="V560" i="18"/>
  <c r="O561" i="18"/>
  <c r="P561" i="18"/>
  <c r="Q561" i="18"/>
  <c r="R561" i="18"/>
  <c r="S561" i="18"/>
  <c r="T561" i="18"/>
  <c r="U561" i="18"/>
  <c r="V561" i="18"/>
  <c r="O562" i="18"/>
  <c r="P562" i="18"/>
  <c r="Q562" i="18"/>
  <c r="R562" i="18"/>
  <c r="S562" i="18"/>
  <c r="T562" i="18"/>
  <c r="U562" i="18"/>
  <c r="V562" i="18"/>
  <c r="O563" i="18"/>
  <c r="P563" i="18"/>
  <c r="Q563" i="18"/>
  <c r="R563" i="18"/>
  <c r="S563" i="18"/>
  <c r="T563" i="18"/>
  <c r="U563" i="18"/>
  <c r="V563" i="18"/>
  <c r="O564" i="18"/>
  <c r="P564" i="18"/>
  <c r="Q564" i="18"/>
  <c r="R564" i="18"/>
  <c r="S564" i="18"/>
  <c r="T564" i="18"/>
  <c r="U564" i="18"/>
  <c r="V564" i="18"/>
  <c r="O565" i="18"/>
  <c r="P565" i="18"/>
  <c r="Q565" i="18"/>
  <c r="R565" i="18"/>
  <c r="S565" i="18"/>
  <c r="T565" i="18"/>
  <c r="U565" i="18"/>
  <c r="V565" i="18"/>
  <c r="O566" i="18"/>
  <c r="P566" i="18"/>
  <c r="Q566" i="18"/>
  <c r="R566" i="18"/>
  <c r="S566" i="18"/>
  <c r="T566" i="18"/>
  <c r="U566" i="18"/>
  <c r="V566" i="18"/>
  <c r="O567" i="18"/>
  <c r="P567" i="18"/>
  <c r="Q567" i="18"/>
  <c r="R567" i="18"/>
  <c r="S567" i="18"/>
  <c r="T567" i="18"/>
  <c r="U567" i="18"/>
  <c r="V567" i="18"/>
  <c r="O568" i="18"/>
  <c r="P568" i="18"/>
  <c r="Q568" i="18"/>
  <c r="R568" i="18"/>
  <c r="S568" i="18"/>
  <c r="T568" i="18"/>
  <c r="U568" i="18"/>
  <c r="V568" i="18"/>
  <c r="O569" i="18"/>
  <c r="P569" i="18"/>
  <c r="Q569" i="18"/>
  <c r="R569" i="18"/>
  <c r="S569" i="18"/>
  <c r="T569" i="18"/>
  <c r="U569" i="18"/>
  <c r="V569" i="18"/>
  <c r="O570" i="18"/>
  <c r="P570" i="18"/>
  <c r="Q570" i="18"/>
  <c r="R570" i="18"/>
  <c r="S570" i="18"/>
  <c r="T570" i="18"/>
  <c r="U570" i="18"/>
  <c r="V570" i="18"/>
  <c r="O571" i="18"/>
  <c r="P571" i="18"/>
  <c r="Q571" i="18"/>
  <c r="R571" i="18"/>
  <c r="S571" i="18"/>
  <c r="T571" i="18"/>
  <c r="U571" i="18"/>
  <c r="V571" i="18"/>
  <c r="O572" i="18"/>
  <c r="P572" i="18"/>
  <c r="Q572" i="18"/>
  <c r="R572" i="18"/>
  <c r="S572" i="18"/>
  <c r="T572" i="18"/>
  <c r="U572" i="18"/>
  <c r="V572" i="18"/>
  <c r="O573" i="18"/>
  <c r="P573" i="18"/>
  <c r="Q573" i="18"/>
  <c r="R573" i="18"/>
  <c r="S573" i="18"/>
  <c r="T573" i="18"/>
  <c r="U573" i="18"/>
  <c r="V573" i="18"/>
  <c r="O574" i="18"/>
  <c r="P574" i="18"/>
  <c r="Q574" i="18"/>
  <c r="R574" i="18"/>
  <c r="S574" i="18"/>
  <c r="T574" i="18"/>
  <c r="U574" i="18"/>
  <c r="V574" i="18"/>
  <c r="O575" i="18"/>
  <c r="P575" i="18"/>
  <c r="Q575" i="18"/>
  <c r="R575" i="18"/>
  <c r="S575" i="18"/>
  <c r="T575" i="18"/>
  <c r="U575" i="18"/>
  <c r="V575" i="18"/>
  <c r="O576" i="18"/>
  <c r="P576" i="18"/>
  <c r="Q576" i="18"/>
  <c r="R576" i="18"/>
  <c r="S576" i="18"/>
  <c r="T576" i="18"/>
  <c r="U576" i="18"/>
  <c r="V576" i="18"/>
  <c r="O577" i="18"/>
  <c r="P577" i="18"/>
  <c r="Q577" i="18"/>
  <c r="R577" i="18"/>
  <c r="S577" i="18"/>
  <c r="T577" i="18"/>
  <c r="U577" i="18"/>
  <c r="V577" i="18"/>
  <c r="O578" i="18"/>
  <c r="P578" i="18"/>
  <c r="Q578" i="18"/>
  <c r="R578" i="18"/>
  <c r="S578" i="18"/>
  <c r="T578" i="18"/>
  <c r="U578" i="18"/>
  <c r="V578" i="18"/>
  <c r="O579" i="18"/>
  <c r="P579" i="18"/>
  <c r="Q579" i="18"/>
  <c r="R579" i="18"/>
  <c r="S579" i="18"/>
  <c r="T579" i="18"/>
  <c r="U579" i="18"/>
  <c r="V579" i="18"/>
  <c r="O580" i="18"/>
  <c r="P580" i="18"/>
  <c r="Q580" i="18"/>
  <c r="R580" i="18"/>
  <c r="S580" i="18"/>
  <c r="T580" i="18"/>
  <c r="U580" i="18"/>
  <c r="V580" i="18"/>
  <c r="O581" i="18"/>
  <c r="P581" i="18"/>
  <c r="Q581" i="18"/>
  <c r="R581" i="18"/>
  <c r="S581" i="18"/>
  <c r="T581" i="18"/>
  <c r="U581" i="18"/>
  <c r="V581" i="18"/>
  <c r="O582" i="18"/>
  <c r="P582" i="18"/>
  <c r="Q582" i="18"/>
  <c r="R582" i="18"/>
  <c r="S582" i="18"/>
  <c r="T582" i="18"/>
  <c r="U582" i="18"/>
  <c r="V582" i="18"/>
  <c r="O583" i="18"/>
  <c r="P583" i="18"/>
  <c r="Q583" i="18"/>
  <c r="R583" i="18"/>
  <c r="S583" i="18"/>
  <c r="T583" i="18"/>
  <c r="U583" i="18"/>
  <c r="V583" i="18"/>
  <c r="O584" i="18"/>
  <c r="P584" i="18"/>
  <c r="Q584" i="18"/>
  <c r="R584" i="18"/>
  <c r="S584" i="18"/>
  <c r="T584" i="18"/>
  <c r="U584" i="18"/>
  <c r="V584" i="18"/>
  <c r="O585" i="18"/>
  <c r="P585" i="18"/>
  <c r="Q585" i="18"/>
  <c r="R585" i="18"/>
  <c r="S585" i="18"/>
  <c r="T585" i="18"/>
  <c r="U585" i="18"/>
  <c r="V585" i="18"/>
  <c r="O586" i="18"/>
  <c r="P586" i="18"/>
  <c r="Q586" i="18"/>
  <c r="R586" i="18"/>
  <c r="S586" i="18"/>
  <c r="T586" i="18"/>
  <c r="U586" i="18"/>
  <c r="V586" i="18"/>
  <c r="O587" i="18"/>
  <c r="P587" i="18"/>
  <c r="Q587" i="18"/>
  <c r="R587" i="18"/>
  <c r="S587" i="18"/>
  <c r="T587" i="18"/>
  <c r="U587" i="18"/>
  <c r="V587" i="18"/>
  <c r="O588" i="18"/>
  <c r="P588" i="18"/>
  <c r="Q588" i="18"/>
  <c r="R588" i="18"/>
  <c r="S588" i="18"/>
  <c r="T588" i="18"/>
  <c r="U588" i="18"/>
  <c r="V588" i="18"/>
  <c r="O589" i="18"/>
  <c r="P589" i="18"/>
  <c r="Q589" i="18"/>
  <c r="R589" i="18"/>
  <c r="S589" i="18"/>
  <c r="T589" i="18"/>
  <c r="U589" i="18"/>
  <c r="V589" i="18"/>
  <c r="O590" i="18"/>
  <c r="P590" i="18"/>
  <c r="Q590" i="18"/>
  <c r="R590" i="18"/>
  <c r="S590" i="18"/>
  <c r="T590" i="18"/>
  <c r="U590" i="18"/>
  <c r="V590" i="18"/>
  <c r="O591" i="18"/>
  <c r="P591" i="18"/>
  <c r="Q591" i="18"/>
  <c r="R591" i="18"/>
  <c r="S591" i="18"/>
  <c r="T591" i="18"/>
  <c r="U591" i="18"/>
  <c r="V591" i="18"/>
  <c r="O592" i="18"/>
  <c r="P592" i="18"/>
  <c r="Q592" i="18"/>
  <c r="R592" i="18"/>
  <c r="S592" i="18"/>
  <c r="T592" i="18"/>
  <c r="U592" i="18"/>
  <c r="V592" i="18"/>
  <c r="O593" i="18"/>
  <c r="P593" i="18"/>
  <c r="Q593" i="18"/>
  <c r="R593" i="18"/>
  <c r="S593" i="18"/>
  <c r="T593" i="18"/>
  <c r="U593" i="18"/>
  <c r="V593" i="18"/>
  <c r="O594" i="18"/>
  <c r="P594" i="18"/>
  <c r="Q594" i="18"/>
  <c r="R594" i="18"/>
  <c r="S594" i="18"/>
  <c r="T594" i="18"/>
  <c r="U594" i="18"/>
  <c r="V594" i="18"/>
  <c r="O595" i="18"/>
  <c r="P595" i="18"/>
  <c r="Q595" i="18"/>
  <c r="R595" i="18"/>
  <c r="S595" i="18"/>
  <c r="T595" i="18"/>
  <c r="U595" i="18"/>
  <c r="V595" i="18"/>
  <c r="O596" i="18"/>
  <c r="P596" i="18"/>
  <c r="Q596" i="18"/>
  <c r="R596" i="18"/>
  <c r="S596" i="18"/>
  <c r="T596" i="18"/>
  <c r="U596" i="18"/>
  <c r="V596" i="18"/>
  <c r="O597" i="18"/>
  <c r="P597" i="18"/>
  <c r="Q597" i="18"/>
  <c r="R597" i="18"/>
  <c r="S597" i="18"/>
  <c r="T597" i="18"/>
  <c r="U597" i="18"/>
  <c r="V597" i="18"/>
  <c r="O598" i="18"/>
  <c r="P598" i="18"/>
  <c r="Q598" i="18"/>
  <c r="R598" i="18"/>
  <c r="S598" i="18"/>
  <c r="T598" i="18"/>
  <c r="U598" i="18"/>
  <c r="V598" i="18"/>
  <c r="O599" i="18"/>
  <c r="P599" i="18"/>
  <c r="Q599" i="18"/>
  <c r="R599" i="18"/>
  <c r="S599" i="18"/>
  <c r="T599" i="18"/>
  <c r="U599" i="18"/>
  <c r="V599" i="18"/>
  <c r="O600" i="18"/>
  <c r="P600" i="18"/>
  <c r="Q600" i="18"/>
  <c r="R600" i="18"/>
  <c r="S600" i="18"/>
  <c r="T600" i="18"/>
  <c r="U600" i="18"/>
  <c r="V600" i="18"/>
  <c r="O601" i="18"/>
  <c r="P601" i="18"/>
  <c r="Q601" i="18"/>
  <c r="R601" i="18"/>
  <c r="S601" i="18"/>
  <c r="T601" i="18"/>
  <c r="U601" i="18"/>
  <c r="V601" i="18"/>
  <c r="O602" i="18"/>
  <c r="P602" i="18"/>
  <c r="Q602" i="18"/>
  <c r="R602" i="18"/>
  <c r="S602" i="18"/>
  <c r="T602" i="18"/>
  <c r="U602" i="18"/>
  <c r="V602" i="18"/>
  <c r="O603" i="18"/>
  <c r="P603" i="18"/>
  <c r="Q603" i="18"/>
  <c r="R603" i="18"/>
  <c r="S603" i="18"/>
  <c r="T603" i="18"/>
  <c r="U603" i="18"/>
  <c r="V603" i="18"/>
  <c r="O604" i="18"/>
  <c r="P604" i="18"/>
  <c r="Q604" i="18"/>
  <c r="R604" i="18"/>
  <c r="S604" i="18"/>
  <c r="T604" i="18"/>
  <c r="U604" i="18"/>
  <c r="V604" i="18"/>
  <c r="O605" i="18"/>
  <c r="P605" i="18"/>
  <c r="Q605" i="18"/>
  <c r="R605" i="18"/>
  <c r="S605" i="18"/>
  <c r="T605" i="18"/>
  <c r="U605" i="18"/>
  <c r="V605" i="18"/>
  <c r="O606" i="18"/>
  <c r="P606" i="18"/>
  <c r="Q606" i="18"/>
  <c r="R606" i="18"/>
  <c r="S606" i="18"/>
  <c r="T606" i="18"/>
  <c r="U606" i="18"/>
  <c r="V606" i="18"/>
  <c r="O607" i="18"/>
  <c r="P607" i="18"/>
  <c r="Q607" i="18"/>
  <c r="R607" i="18"/>
  <c r="S607" i="18"/>
  <c r="T607" i="18"/>
  <c r="U607" i="18"/>
  <c r="V607" i="18"/>
  <c r="O608" i="18"/>
  <c r="P608" i="18"/>
  <c r="Q608" i="18"/>
  <c r="R608" i="18"/>
  <c r="S608" i="18"/>
  <c r="T608" i="18"/>
  <c r="U608" i="18"/>
  <c r="V608" i="18"/>
  <c r="O609" i="18"/>
  <c r="P609" i="18"/>
  <c r="Q609" i="18"/>
  <c r="R609" i="18"/>
  <c r="S609" i="18"/>
  <c r="T609" i="18"/>
  <c r="U609" i="18"/>
  <c r="V609" i="18"/>
  <c r="O610" i="18"/>
  <c r="P610" i="18"/>
  <c r="Q610" i="18"/>
  <c r="R610" i="18"/>
  <c r="S610" i="18"/>
  <c r="T610" i="18"/>
  <c r="U610" i="18"/>
  <c r="V610" i="18"/>
  <c r="O611" i="18"/>
  <c r="P611" i="18"/>
  <c r="Q611" i="18"/>
  <c r="R611" i="18"/>
  <c r="S611" i="18"/>
  <c r="T611" i="18"/>
  <c r="U611" i="18"/>
  <c r="V611" i="18"/>
  <c r="O612" i="18"/>
  <c r="P612" i="18"/>
  <c r="Q612" i="18"/>
  <c r="R612" i="18"/>
  <c r="S612" i="18"/>
  <c r="T612" i="18"/>
  <c r="U612" i="18"/>
  <c r="V612" i="18"/>
  <c r="O613" i="18"/>
  <c r="P613" i="18"/>
  <c r="Q613" i="18"/>
  <c r="R613" i="18"/>
  <c r="S613" i="18"/>
  <c r="T613" i="18"/>
  <c r="U613" i="18"/>
  <c r="V613" i="18"/>
  <c r="O614" i="18"/>
  <c r="P614" i="18"/>
  <c r="Q614" i="18"/>
  <c r="R614" i="18"/>
  <c r="S614" i="18"/>
  <c r="T614" i="18"/>
  <c r="U614" i="18"/>
  <c r="V614" i="18"/>
  <c r="O615" i="18"/>
  <c r="P615" i="18"/>
  <c r="Q615" i="18"/>
  <c r="R615" i="18"/>
  <c r="S615" i="18"/>
  <c r="T615" i="18"/>
  <c r="U615" i="18"/>
  <c r="V615" i="18"/>
  <c r="O616" i="18"/>
  <c r="P616" i="18"/>
  <c r="Q616" i="18"/>
  <c r="R616" i="18"/>
  <c r="S616" i="18"/>
  <c r="T616" i="18"/>
  <c r="U616" i="18"/>
  <c r="V616" i="18"/>
  <c r="O617" i="18"/>
  <c r="P617" i="18"/>
  <c r="Q617" i="18"/>
  <c r="R617" i="18"/>
  <c r="S617" i="18"/>
  <c r="T617" i="18"/>
  <c r="U617" i="18"/>
  <c r="V617" i="18"/>
  <c r="O618" i="18"/>
  <c r="P618" i="18"/>
  <c r="Q618" i="18"/>
  <c r="R618" i="18"/>
  <c r="S618" i="18"/>
  <c r="T618" i="18"/>
  <c r="U618" i="18"/>
  <c r="V618" i="18"/>
  <c r="O619" i="18"/>
  <c r="P619" i="18"/>
  <c r="Q619" i="18"/>
  <c r="R619" i="18"/>
  <c r="S619" i="18"/>
  <c r="T619" i="18"/>
  <c r="U619" i="18"/>
  <c r="V619" i="18"/>
  <c r="O620" i="18"/>
  <c r="P620" i="18"/>
  <c r="Q620" i="18"/>
  <c r="R620" i="18"/>
  <c r="S620" i="18"/>
  <c r="T620" i="18"/>
  <c r="U620" i="18"/>
  <c r="V620" i="18"/>
  <c r="O621" i="18"/>
  <c r="P621" i="18"/>
  <c r="Q621" i="18"/>
  <c r="R621" i="18"/>
  <c r="S621" i="18"/>
  <c r="T621" i="18"/>
  <c r="U621" i="18"/>
  <c r="V621" i="18"/>
  <c r="O622" i="18"/>
  <c r="P622" i="18"/>
  <c r="Q622" i="18"/>
  <c r="R622" i="18"/>
  <c r="S622" i="18"/>
  <c r="T622" i="18"/>
  <c r="U622" i="18"/>
  <c r="V622" i="18"/>
  <c r="O623" i="18"/>
  <c r="P623" i="18"/>
  <c r="Q623" i="18"/>
  <c r="R623" i="18"/>
  <c r="S623" i="18"/>
  <c r="T623" i="18"/>
  <c r="U623" i="18"/>
  <c r="V623" i="18"/>
  <c r="O624" i="18"/>
  <c r="P624" i="18"/>
  <c r="Q624" i="18"/>
  <c r="R624" i="18"/>
  <c r="S624" i="18"/>
  <c r="T624" i="18"/>
  <c r="U624" i="18"/>
  <c r="V624" i="18"/>
  <c r="O625" i="18"/>
  <c r="P625" i="18"/>
  <c r="Q625" i="18"/>
  <c r="R625" i="18"/>
  <c r="S625" i="18"/>
  <c r="T625" i="18"/>
  <c r="U625" i="18"/>
  <c r="V625" i="18"/>
  <c r="O626" i="18"/>
  <c r="P626" i="18"/>
  <c r="Q626" i="18"/>
  <c r="R626" i="18"/>
  <c r="S626" i="18"/>
  <c r="T626" i="18"/>
  <c r="U626" i="18"/>
  <c r="V626" i="18"/>
  <c r="O627" i="18"/>
  <c r="P627" i="18"/>
  <c r="Q627" i="18"/>
  <c r="R627" i="18"/>
  <c r="S627" i="18"/>
  <c r="T627" i="18"/>
  <c r="U627" i="18"/>
  <c r="V627" i="18"/>
  <c r="O628" i="18"/>
  <c r="P628" i="18"/>
  <c r="Q628" i="18"/>
  <c r="R628" i="18"/>
  <c r="S628" i="18"/>
  <c r="T628" i="18"/>
  <c r="U628" i="18"/>
  <c r="V628" i="18"/>
  <c r="O629" i="18"/>
  <c r="P629" i="18"/>
  <c r="Q629" i="18"/>
  <c r="R629" i="18"/>
  <c r="S629" i="18"/>
  <c r="T629" i="18"/>
  <c r="U629" i="18"/>
  <c r="V629" i="18"/>
  <c r="O630" i="18"/>
  <c r="P630" i="18"/>
  <c r="Q630" i="18"/>
  <c r="R630" i="18"/>
  <c r="S630" i="18"/>
  <c r="T630" i="18"/>
  <c r="U630" i="18"/>
  <c r="V630" i="18"/>
  <c r="O631" i="18"/>
  <c r="P631" i="18"/>
  <c r="Q631" i="18"/>
  <c r="R631" i="18"/>
  <c r="S631" i="18"/>
  <c r="T631" i="18"/>
  <c r="U631" i="18"/>
  <c r="V631" i="18"/>
  <c r="O632" i="18"/>
  <c r="P632" i="18"/>
  <c r="Q632" i="18"/>
  <c r="R632" i="18"/>
  <c r="S632" i="18"/>
  <c r="T632" i="18"/>
  <c r="U632" i="18"/>
  <c r="V632" i="18"/>
  <c r="O633" i="18"/>
  <c r="P633" i="18"/>
  <c r="Q633" i="18"/>
  <c r="R633" i="18"/>
  <c r="S633" i="18"/>
  <c r="T633" i="18"/>
  <c r="U633" i="18"/>
  <c r="V633" i="18"/>
  <c r="O634" i="18"/>
  <c r="P634" i="18"/>
  <c r="Q634" i="18"/>
  <c r="R634" i="18"/>
  <c r="S634" i="18"/>
  <c r="T634" i="18"/>
  <c r="U634" i="18"/>
  <c r="V634" i="18"/>
  <c r="O635" i="18"/>
  <c r="P635" i="18"/>
  <c r="Q635" i="18"/>
  <c r="R635" i="18"/>
  <c r="S635" i="18"/>
  <c r="T635" i="18"/>
  <c r="U635" i="18"/>
  <c r="V635" i="18"/>
  <c r="O636" i="18"/>
  <c r="P636" i="18"/>
  <c r="Q636" i="18"/>
  <c r="R636" i="18"/>
  <c r="S636" i="18"/>
  <c r="T636" i="18"/>
  <c r="U636" i="18"/>
  <c r="V636" i="18"/>
  <c r="O637" i="18"/>
  <c r="P637" i="18"/>
  <c r="Q637" i="18"/>
  <c r="R637" i="18"/>
  <c r="S637" i="18"/>
  <c r="T637" i="18"/>
  <c r="U637" i="18"/>
  <c r="V637" i="18"/>
  <c r="O638" i="18"/>
  <c r="P638" i="18"/>
  <c r="Q638" i="18"/>
  <c r="R638" i="18"/>
  <c r="S638" i="18"/>
  <c r="T638" i="18"/>
  <c r="U638" i="18"/>
  <c r="V638" i="18"/>
  <c r="O639" i="18"/>
  <c r="P639" i="18"/>
  <c r="Q639" i="18"/>
  <c r="R639" i="18"/>
  <c r="S639" i="18"/>
  <c r="T639" i="18"/>
  <c r="U639" i="18"/>
  <c r="V639" i="18"/>
  <c r="O640" i="18"/>
  <c r="P640" i="18"/>
  <c r="Q640" i="18"/>
  <c r="R640" i="18"/>
  <c r="S640" i="18"/>
  <c r="T640" i="18"/>
  <c r="U640" i="18"/>
  <c r="V640" i="18"/>
  <c r="O641" i="18"/>
  <c r="P641" i="18"/>
  <c r="Q641" i="18"/>
  <c r="R641" i="18"/>
  <c r="S641" i="18"/>
  <c r="T641" i="18"/>
  <c r="U641" i="18"/>
  <c r="V641" i="18"/>
  <c r="O642" i="18"/>
  <c r="P642" i="18"/>
  <c r="Q642" i="18"/>
  <c r="R642" i="18"/>
  <c r="S642" i="18"/>
  <c r="T642" i="18"/>
  <c r="U642" i="18"/>
  <c r="V642" i="18"/>
  <c r="O643" i="18"/>
  <c r="P643" i="18"/>
  <c r="Q643" i="18"/>
  <c r="R643" i="18"/>
  <c r="S643" i="18"/>
  <c r="T643" i="18"/>
  <c r="U643" i="18"/>
  <c r="V643" i="18"/>
  <c r="O644" i="18"/>
  <c r="P644" i="18"/>
  <c r="Q644" i="18"/>
  <c r="R644" i="18"/>
  <c r="S644" i="18"/>
  <c r="T644" i="18"/>
  <c r="U644" i="18"/>
  <c r="V644" i="18"/>
  <c r="O645" i="18"/>
  <c r="P645" i="18"/>
  <c r="Q645" i="18"/>
  <c r="R645" i="18"/>
  <c r="S645" i="18"/>
  <c r="T645" i="18"/>
  <c r="U645" i="18"/>
  <c r="V645" i="18"/>
  <c r="O646" i="18"/>
  <c r="P646" i="18"/>
  <c r="Q646" i="18"/>
  <c r="R646" i="18"/>
  <c r="S646" i="18"/>
  <c r="T646" i="18"/>
  <c r="U646" i="18"/>
  <c r="V646" i="18"/>
  <c r="O647" i="18"/>
  <c r="P647" i="18"/>
  <c r="Q647" i="18"/>
  <c r="R647" i="18"/>
  <c r="S647" i="18"/>
  <c r="T647" i="18"/>
  <c r="U647" i="18"/>
  <c r="V647" i="18"/>
  <c r="O648" i="18"/>
  <c r="P648" i="18"/>
  <c r="Q648" i="18"/>
  <c r="R648" i="18"/>
  <c r="S648" i="18"/>
  <c r="T648" i="18"/>
  <c r="U648" i="18"/>
  <c r="V648" i="18"/>
  <c r="O649" i="18"/>
  <c r="P649" i="18"/>
  <c r="Q649" i="18"/>
  <c r="R649" i="18"/>
  <c r="S649" i="18"/>
  <c r="T649" i="18"/>
  <c r="U649" i="18"/>
  <c r="V649" i="18"/>
  <c r="O650" i="18"/>
  <c r="P650" i="18"/>
  <c r="Q650" i="18"/>
  <c r="R650" i="18"/>
  <c r="S650" i="18"/>
  <c r="T650" i="18"/>
  <c r="U650" i="18"/>
  <c r="V650" i="18"/>
  <c r="O651" i="18"/>
  <c r="P651" i="18"/>
  <c r="Q651" i="18"/>
  <c r="R651" i="18"/>
  <c r="S651" i="18"/>
  <c r="T651" i="18"/>
  <c r="U651" i="18"/>
  <c r="V651" i="18"/>
  <c r="O652" i="18"/>
  <c r="P652" i="18"/>
  <c r="Q652" i="18"/>
  <c r="R652" i="18"/>
  <c r="S652" i="18"/>
  <c r="T652" i="18"/>
  <c r="U652" i="18"/>
  <c r="V652" i="18"/>
  <c r="O653" i="18"/>
  <c r="P653" i="18"/>
  <c r="Q653" i="18"/>
  <c r="R653" i="18"/>
  <c r="S653" i="18"/>
  <c r="T653" i="18"/>
  <c r="U653" i="18"/>
  <c r="V653" i="18"/>
  <c r="O654" i="18"/>
  <c r="P654" i="18"/>
  <c r="Q654" i="18"/>
  <c r="R654" i="18"/>
  <c r="S654" i="18"/>
  <c r="T654" i="18"/>
  <c r="U654" i="18"/>
  <c r="V654" i="18"/>
  <c r="O655" i="18"/>
  <c r="P655" i="18"/>
  <c r="Q655" i="18"/>
  <c r="R655" i="18"/>
  <c r="S655" i="18"/>
  <c r="T655" i="18"/>
  <c r="U655" i="18"/>
  <c r="V655" i="18"/>
  <c r="O656" i="18"/>
  <c r="P656" i="18"/>
  <c r="Q656" i="18"/>
  <c r="R656" i="18"/>
  <c r="S656" i="18"/>
  <c r="T656" i="18"/>
  <c r="U656" i="18"/>
  <c r="V656" i="18"/>
  <c r="O657" i="18"/>
  <c r="P657" i="18"/>
  <c r="Q657" i="18"/>
  <c r="R657" i="18"/>
  <c r="S657" i="18"/>
  <c r="T657" i="18"/>
  <c r="U657" i="18"/>
  <c r="V657" i="18"/>
  <c r="O658" i="18"/>
  <c r="P658" i="18"/>
  <c r="Q658" i="18"/>
  <c r="R658" i="18"/>
  <c r="S658" i="18"/>
  <c r="T658" i="18"/>
  <c r="U658" i="18"/>
  <c r="V658" i="18"/>
  <c r="O659" i="18"/>
  <c r="P659" i="18"/>
  <c r="Q659" i="18"/>
  <c r="R659" i="18"/>
  <c r="S659" i="18"/>
  <c r="T659" i="18"/>
  <c r="U659" i="18"/>
  <c r="V659" i="18"/>
  <c r="O660" i="18"/>
  <c r="P660" i="18"/>
  <c r="Q660" i="18"/>
  <c r="R660" i="18"/>
  <c r="S660" i="18"/>
  <c r="T660" i="18"/>
  <c r="U660" i="18"/>
  <c r="V660" i="18"/>
  <c r="O661" i="18"/>
  <c r="P661" i="18"/>
  <c r="Q661" i="18"/>
  <c r="R661" i="18"/>
  <c r="S661" i="18"/>
  <c r="T661" i="18"/>
  <c r="U661" i="18"/>
  <c r="V661" i="18"/>
  <c r="O662" i="18"/>
  <c r="P662" i="18"/>
  <c r="Q662" i="18"/>
  <c r="R662" i="18"/>
  <c r="S662" i="18"/>
  <c r="T662" i="18"/>
  <c r="U662" i="18"/>
  <c r="V662" i="18"/>
  <c r="O663" i="18"/>
  <c r="P663" i="18"/>
  <c r="Q663" i="18"/>
  <c r="R663" i="18"/>
  <c r="S663" i="18"/>
  <c r="T663" i="18"/>
  <c r="U663" i="18"/>
  <c r="V663" i="18"/>
  <c r="O664" i="18"/>
  <c r="P664" i="18"/>
  <c r="Q664" i="18"/>
  <c r="R664" i="18"/>
  <c r="S664" i="18"/>
  <c r="T664" i="18"/>
  <c r="U664" i="18"/>
  <c r="V664" i="18"/>
  <c r="O665" i="18"/>
  <c r="P665" i="18"/>
  <c r="Q665" i="18"/>
  <c r="R665" i="18"/>
  <c r="S665" i="18"/>
  <c r="T665" i="18"/>
  <c r="U665" i="18"/>
  <c r="V665" i="18"/>
  <c r="O666" i="18"/>
  <c r="P666" i="18"/>
  <c r="Q666" i="18"/>
  <c r="R666" i="18"/>
  <c r="S666" i="18"/>
  <c r="T666" i="18"/>
  <c r="U666" i="18"/>
  <c r="V666" i="18"/>
  <c r="O667" i="18"/>
  <c r="P667" i="18"/>
  <c r="Q667" i="18"/>
  <c r="R667" i="18"/>
  <c r="S667" i="18"/>
  <c r="T667" i="18"/>
  <c r="U667" i="18"/>
  <c r="V667" i="18"/>
  <c r="O668" i="18"/>
  <c r="P668" i="18"/>
  <c r="Q668" i="18"/>
  <c r="R668" i="18"/>
  <c r="S668" i="18"/>
  <c r="T668" i="18"/>
  <c r="U668" i="18"/>
  <c r="V668" i="18"/>
  <c r="O669" i="18"/>
  <c r="P669" i="18"/>
  <c r="Q669" i="18"/>
  <c r="R669" i="18"/>
  <c r="S669" i="18"/>
  <c r="T669" i="18"/>
  <c r="U669" i="18"/>
  <c r="V669" i="18"/>
  <c r="O670" i="18"/>
  <c r="P670" i="18"/>
  <c r="Q670" i="18"/>
  <c r="R670" i="18"/>
  <c r="S670" i="18"/>
  <c r="T670" i="18"/>
  <c r="U670" i="18"/>
  <c r="V670" i="18"/>
  <c r="O671" i="18"/>
  <c r="P671" i="18"/>
  <c r="Q671" i="18"/>
  <c r="R671" i="18"/>
  <c r="S671" i="18"/>
  <c r="T671" i="18"/>
  <c r="U671" i="18"/>
  <c r="V671" i="18"/>
  <c r="O672" i="18"/>
  <c r="P672" i="18"/>
  <c r="Q672" i="18"/>
  <c r="R672" i="18"/>
  <c r="S672" i="18"/>
  <c r="T672" i="18"/>
  <c r="U672" i="18"/>
  <c r="V672" i="18"/>
  <c r="O673" i="18"/>
  <c r="P673" i="18"/>
  <c r="Q673" i="18"/>
  <c r="R673" i="18"/>
  <c r="S673" i="18"/>
  <c r="T673" i="18"/>
  <c r="U673" i="18"/>
  <c r="V673" i="18"/>
  <c r="O674" i="18"/>
  <c r="P674" i="18"/>
  <c r="Q674" i="18"/>
  <c r="R674" i="18"/>
  <c r="S674" i="18"/>
  <c r="T674" i="18"/>
  <c r="U674" i="18"/>
  <c r="V674" i="18"/>
  <c r="O675" i="18"/>
  <c r="P675" i="18"/>
  <c r="Q675" i="18"/>
  <c r="R675" i="18"/>
  <c r="S675" i="18"/>
  <c r="T675" i="18"/>
  <c r="U675" i="18"/>
  <c r="V675" i="18"/>
  <c r="O676" i="18"/>
  <c r="P676" i="18"/>
  <c r="Q676" i="18"/>
  <c r="R676" i="18"/>
  <c r="S676" i="18"/>
  <c r="T676" i="18"/>
  <c r="U676" i="18"/>
  <c r="V676" i="18"/>
  <c r="O677" i="18"/>
  <c r="P677" i="18"/>
  <c r="Q677" i="18"/>
  <c r="R677" i="18"/>
  <c r="S677" i="18"/>
  <c r="T677" i="18"/>
  <c r="U677" i="18"/>
  <c r="V677" i="18"/>
  <c r="O678" i="18"/>
  <c r="P678" i="18"/>
  <c r="Q678" i="18"/>
  <c r="R678" i="18"/>
  <c r="S678" i="18"/>
  <c r="T678" i="18"/>
  <c r="U678" i="18"/>
  <c r="V678" i="18"/>
  <c r="O679" i="18"/>
  <c r="P679" i="18"/>
  <c r="Q679" i="18"/>
  <c r="R679" i="18"/>
  <c r="S679" i="18"/>
  <c r="T679" i="18"/>
  <c r="U679" i="18"/>
  <c r="V679" i="18"/>
  <c r="O680" i="18"/>
  <c r="P680" i="18"/>
  <c r="Q680" i="18"/>
  <c r="R680" i="18"/>
  <c r="S680" i="18"/>
  <c r="T680" i="18"/>
  <c r="U680" i="18"/>
  <c r="V680" i="18"/>
  <c r="O681" i="18"/>
  <c r="P681" i="18"/>
  <c r="Q681" i="18"/>
  <c r="R681" i="18"/>
  <c r="S681" i="18"/>
  <c r="T681" i="18"/>
  <c r="U681" i="18"/>
  <c r="V681" i="18"/>
  <c r="O682" i="18"/>
  <c r="P682" i="18"/>
  <c r="Q682" i="18"/>
  <c r="R682" i="18"/>
  <c r="S682" i="18"/>
  <c r="T682" i="18"/>
  <c r="U682" i="18"/>
  <c r="V682" i="18"/>
  <c r="O683" i="18"/>
  <c r="P683" i="18"/>
  <c r="Q683" i="18"/>
  <c r="R683" i="18"/>
  <c r="S683" i="18"/>
  <c r="T683" i="18"/>
  <c r="U683" i="18"/>
  <c r="V683" i="18"/>
  <c r="O684" i="18"/>
  <c r="P684" i="18"/>
  <c r="Q684" i="18"/>
  <c r="R684" i="18"/>
  <c r="S684" i="18"/>
  <c r="T684" i="18"/>
  <c r="U684" i="18"/>
  <c r="V684" i="18"/>
  <c r="O685" i="18"/>
  <c r="P685" i="18"/>
  <c r="Q685" i="18"/>
  <c r="R685" i="18"/>
  <c r="S685" i="18"/>
  <c r="T685" i="18"/>
  <c r="U685" i="18"/>
  <c r="V685" i="18"/>
  <c r="O686" i="18"/>
  <c r="P686" i="18"/>
  <c r="Q686" i="18"/>
  <c r="R686" i="18"/>
  <c r="S686" i="18"/>
  <c r="T686" i="18"/>
  <c r="U686" i="18"/>
  <c r="V686" i="18"/>
  <c r="O687" i="18"/>
  <c r="P687" i="18"/>
  <c r="Q687" i="18"/>
  <c r="R687" i="18"/>
  <c r="S687" i="18"/>
  <c r="T687" i="18"/>
  <c r="U687" i="18"/>
  <c r="V687" i="18"/>
  <c r="O688" i="18"/>
  <c r="P688" i="18"/>
  <c r="Q688" i="18"/>
  <c r="R688" i="18"/>
  <c r="S688" i="18"/>
  <c r="T688" i="18"/>
  <c r="U688" i="18"/>
  <c r="V688" i="18"/>
  <c r="O689" i="18"/>
  <c r="P689" i="18"/>
  <c r="Q689" i="18"/>
  <c r="R689" i="18"/>
  <c r="S689" i="18"/>
  <c r="T689" i="18"/>
  <c r="U689" i="18"/>
  <c r="V689" i="18"/>
  <c r="O690" i="18"/>
  <c r="P690" i="18"/>
  <c r="Q690" i="18"/>
  <c r="R690" i="18"/>
  <c r="S690" i="18"/>
  <c r="T690" i="18"/>
  <c r="U690" i="18"/>
  <c r="V690" i="18"/>
  <c r="O691" i="18"/>
  <c r="P691" i="18"/>
  <c r="Q691" i="18"/>
  <c r="R691" i="18"/>
  <c r="S691" i="18"/>
  <c r="T691" i="18"/>
  <c r="U691" i="18"/>
  <c r="V691" i="18"/>
  <c r="O692" i="18"/>
  <c r="P692" i="18"/>
  <c r="Q692" i="18"/>
  <c r="R692" i="18"/>
  <c r="S692" i="18"/>
  <c r="T692" i="18"/>
  <c r="U692" i="18"/>
  <c r="V692" i="18"/>
  <c r="O693" i="18"/>
  <c r="P693" i="18"/>
  <c r="Q693" i="18"/>
  <c r="R693" i="18"/>
  <c r="S693" i="18"/>
  <c r="T693" i="18"/>
  <c r="U693" i="18"/>
  <c r="V693" i="18"/>
  <c r="O694" i="18"/>
  <c r="P694" i="18"/>
  <c r="Q694" i="18"/>
  <c r="R694" i="18"/>
  <c r="S694" i="18"/>
  <c r="T694" i="18"/>
  <c r="U694" i="18"/>
  <c r="V694" i="18"/>
  <c r="O695" i="18"/>
  <c r="P695" i="18"/>
  <c r="Q695" i="18"/>
  <c r="R695" i="18"/>
  <c r="S695" i="18"/>
  <c r="T695" i="18"/>
  <c r="U695" i="18"/>
  <c r="V695" i="18"/>
  <c r="O696" i="18"/>
  <c r="P696" i="18"/>
  <c r="Q696" i="18"/>
  <c r="R696" i="18"/>
  <c r="S696" i="18"/>
  <c r="T696" i="18"/>
  <c r="U696" i="18"/>
  <c r="V696" i="18"/>
  <c r="O697" i="18"/>
  <c r="P697" i="18"/>
  <c r="Q697" i="18"/>
  <c r="R697" i="18"/>
  <c r="S697" i="18"/>
  <c r="T697" i="18"/>
  <c r="U697" i="18"/>
  <c r="V697" i="18"/>
  <c r="O698" i="18"/>
  <c r="P698" i="18"/>
  <c r="Q698" i="18"/>
  <c r="R698" i="18"/>
  <c r="S698" i="18"/>
  <c r="T698" i="18"/>
  <c r="U698" i="18"/>
  <c r="V698" i="18"/>
  <c r="O699" i="18"/>
  <c r="P699" i="18"/>
  <c r="Q699" i="18"/>
  <c r="R699" i="18"/>
  <c r="S699" i="18"/>
  <c r="T699" i="18"/>
  <c r="U699" i="18"/>
  <c r="V699" i="18"/>
  <c r="O700" i="18"/>
  <c r="P700" i="18"/>
  <c r="Q700" i="18"/>
  <c r="R700" i="18"/>
  <c r="S700" i="18"/>
  <c r="T700" i="18"/>
  <c r="U700" i="18"/>
  <c r="V700" i="18"/>
  <c r="O701" i="18"/>
  <c r="P701" i="18"/>
  <c r="Q701" i="18"/>
  <c r="R701" i="18"/>
  <c r="S701" i="18"/>
  <c r="T701" i="18"/>
  <c r="U701" i="18"/>
  <c r="V701" i="18"/>
  <c r="O702" i="18"/>
  <c r="P702" i="18"/>
  <c r="Q702" i="18"/>
  <c r="R702" i="18"/>
  <c r="S702" i="18"/>
  <c r="T702" i="18"/>
  <c r="U702" i="18"/>
  <c r="V702" i="18"/>
  <c r="O703" i="18"/>
  <c r="P703" i="18"/>
  <c r="Q703" i="18"/>
  <c r="R703" i="18"/>
  <c r="S703" i="18"/>
  <c r="T703" i="18"/>
  <c r="U703" i="18"/>
  <c r="V703" i="18"/>
  <c r="O704" i="18"/>
  <c r="P704" i="18"/>
  <c r="Q704" i="18"/>
  <c r="R704" i="18"/>
  <c r="S704" i="18"/>
  <c r="T704" i="18"/>
  <c r="U704" i="18"/>
  <c r="V704" i="18"/>
  <c r="O705" i="18"/>
  <c r="P705" i="18"/>
  <c r="Q705" i="18"/>
  <c r="R705" i="18"/>
  <c r="S705" i="18"/>
  <c r="T705" i="18"/>
  <c r="U705" i="18"/>
  <c r="V705" i="18"/>
  <c r="O706" i="18"/>
  <c r="P706" i="18"/>
  <c r="Q706" i="18"/>
  <c r="R706" i="18"/>
  <c r="S706" i="18"/>
  <c r="T706" i="18"/>
  <c r="U706" i="18"/>
  <c r="V706" i="18"/>
  <c r="O707" i="18"/>
  <c r="P707" i="18"/>
  <c r="Q707" i="18"/>
  <c r="R707" i="18"/>
  <c r="S707" i="18"/>
  <c r="T707" i="18"/>
  <c r="U707" i="18"/>
  <c r="V707" i="18"/>
  <c r="O708" i="18"/>
  <c r="P708" i="18"/>
  <c r="Q708" i="18"/>
  <c r="R708" i="18"/>
  <c r="S708" i="18"/>
  <c r="T708" i="18"/>
  <c r="U708" i="18"/>
  <c r="V708" i="18"/>
  <c r="O709" i="18"/>
  <c r="P709" i="18"/>
  <c r="Q709" i="18"/>
  <c r="R709" i="18"/>
  <c r="S709" i="18"/>
  <c r="T709" i="18"/>
  <c r="U709" i="18"/>
  <c r="V709" i="18"/>
  <c r="O710" i="18"/>
  <c r="P710" i="18"/>
  <c r="Q710" i="18"/>
  <c r="R710" i="18"/>
  <c r="S710" i="18"/>
  <c r="T710" i="18"/>
  <c r="U710" i="18"/>
  <c r="V710" i="18"/>
  <c r="O711" i="18"/>
  <c r="P711" i="18"/>
  <c r="Q711" i="18"/>
  <c r="R711" i="18"/>
  <c r="S711" i="18"/>
  <c r="T711" i="18"/>
  <c r="U711" i="18"/>
  <c r="V711" i="18"/>
  <c r="O712" i="18"/>
  <c r="P712" i="18"/>
  <c r="Q712" i="18"/>
  <c r="R712" i="18"/>
  <c r="S712" i="18"/>
  <c r="T712" i="18"/>
  <c r="U712" i="18"/>
  <c r="V712" i="18"/>
  <c r="O713" i="18"/>
  <c r="P713" i="18"/>
  <c r="Q713" i="18"/>
  <c r="R713" i="18"/>
  <c r="S713" i="18"/>
  <c r="T713" i="18"/>
  <c r="U713" i="18"/>
  <c r="V713" i="18"/>
  <c r="O714" i="18"/>
  <c r="P714" i="18"/>
  <c r="Q714" i="18"/>
  <c r="R714" i="18"/>
  <c r="S714" i="18"/>
  <c r="T714" i="18"/>
  <c r="U714" i="18"/>
  <c r="V714" i="18"/>
  <c r="O715" i="18"/>
  <c r="P715" i="18"/>
  <c r="Q715" i="18"/>
  <c r="R715" i="18"/>
  <c r="S715" i="18"/>
  <c r="T715" i="18"/>
  <c r="U715" i="18"/>
  <c r="V715" i="18"/>
  <c r="O716" i="18"/>
  <c r="P716" i="18"/>
  <c r="Q716" i="18"/>
  <c r="R716" i="18"/>
  <c r="S716" i="18"/>
  <c r="T716" i="18"/>
  <c r="U716" i="18"/>
  <c r="V716" i="18"/>
  <c r="O717" i="18"/>
  <c r="P717" i="18"/>
  <c r="Q717" i="18"/>
  <c r="R717" i="18"/>
  <c r="S717" i="18"/>
  <c r="T717" i="18"/>
  <c r="U717" i="18"/>
  <c r="V717" i="18"/>
  <c r="O718" i="18"/>
  <c r="P718" i="18"/>
  <c r="Q718" i="18"/>
  <c r="R718" i="18"/>
  <c r="S718" i="18"/>
  <c r="T718" i="18"/>
  <c r="U718" i="18"/>
  <c r="V718" i="18"/>
  <c r="O719" i="18"/>
  <c r="P719" i="18"/>
  <c r="Q719" i="18"/>
  <c r="R719" i="18"/>
  <c r="S719" i="18"/>
  <c r="T719" i="18"/>
  <c r="U719" i="18"/>
  <c r="V719" i="18"/>
  <c r="O720" i="18"/>
  <c r="P720" i="18"/>
  <c r="Q720" i="18"/>
  <c r="R720" i="18"/>
  <c r="S720" i="18"/>
  <c r="T720" i="18"/>
  <c r="U720" i="18"/>
  <c r="V720" i="18"/>
  <c r="O721" i="18"/>
  <c r="P721" i="18"/>
  <c r="Q721" i="18"/>
  <c r="R721" i="18"/>
  <c r="S721" i="18"/>
  <c r="T721" i="18"/>
  <c r="U721" i="18"/>
  <c r="V721" i="18"/>
  <c r="O722" i="18"/>
  <c r="P722" i="18"/>
  <c r="Q722" i="18"/>
  <c r="R722" i="18"/>
  <c r="S722" i="18"/>
  <c r="T722" i="18"/>
  <c r="U722" i="18"/>
  <c r="V722" i="18"/>
  <c r="O723" i="18"/>
  <c r="P723" i="18"/>
  <c r="Q723" i="18"/>
  <c r="R723" i="18"/>
  <c r="S723" i="18"/>
  <c r="T723" i="18"/>
  <c r="U723" i="18"/>
  <c r="V723" i="18"/>
  <c r="O724" i="18"/>
  <c r="P724" i="18"/>
  <c r="Q724" i="18"/>
  <c r="R724" i="18"/>
  <c r="S724" i="18"/>
  <c r="T724" i="18"/>
  <c r="U724" i="18"/>
  <c r="V724" i="18"/>
  <c r="O725" i="18"/>
  <c r="P725" i="18"/>
  <c r="Q725" i="18"/>
  <c r="R725" i="18"/>
  <c r="S725" i="18"/>
  <c r="T725" i="18"/>
  <c r="U725" i="18"/>
  <c r="V725" i="18"/>
  <c r="O726" i="18"/>
  <c r="P726" i="18"/>
  <c r="Q726" i="18"/>
  <c r="R726" i="18"/>
  <c r="S726" i="18"/>
  <c r="T726" i="18"/>
  <c r="U726" i="18"/>
  <c r="V726" i="18"/>
  <c r="O727" i="18"/>
  <c r="P727" i="18"/>
  <c r="Q727" i="18"/>
  <c r="R727" i="18"/>
  <c r="S727" i="18"/>
  <c r="T727" i="18"/>
  <c r="U727" i="18"/>
  <c r="V727" i="18"/>
  <c r="O728" i="18"/>
  <c r="P728" i="18"/>
  <c r="Q728" i="18"/>
  <c r="R728" i="18"/>
  <c r="S728" i="18"/>
  <c r="T728" i="18"/>
  <c r="U728" i="18"/>
  <c r="V728" i="18"/>
  <c r="O729" i="18"/>
  <c r="P729" i="18"/>
  <c r="Q729" i="18"/>
  <c r="R729" i="18"/>
  <c r="S729" i="18"/>
  <c r="T729" i="18"/>
  <c r="U729" i="18"/>
  <c r="V729" i="18"/>
  <c r="O730" i="18"/>
  <c r="P730" i="18"/>
  <c r="Q730" i="18"/>
  <c r="R730" i="18"/>
  <c r="S730" i="18"/>
  <c r="T730" i="18"/>
  <c r="U730" i="18"/>
  <c r="V730" i="18"/>
  <c r="O731" i="18"/>
  <c r="P731" i="18"/>
  <c r="Q731" i="18"/>
  <c r="R731" i="18"/>
  <c r="S731" i="18"/>
  <c r="T731" i="18"/>
  <c r="U731" i="18"/>
  <c r="V731" i="18"/>
  <c r="O732" i="18"/>
  <c r="P732" i="18"/>
  <c r="Q732" i="18"/>
  <c r="R732" i="18"/>
  <c r="S732" i="18"/>
  <c r="T732" i="18"/>
  <c r="U732" i="18"/>
  <c r="V732" i="18"/>
  <c r="O733" i="18"/>
  <c r="P733" i="18"/>
  <c r="Q733" i="18"/>
  <c r="R733" i="18"/>
  <c r="S733" i="18"/>
  <c r="T733" i="18"/>
  <c r="U733" i="18"/>
  <c r="V733" i="18"/>
  <c r="O734" i="18"/>
  <c r="P734" i="18"/>
  <c r="Q734" i="18"/>
  <c r="R734" i="18"/>
  <c r="S734" i="18"/>
  <c r="T734" i="18"/>
  <c r="U734" i="18"/>
  <c r="V734" i="18"/>
  <c r="O735" i="18"/>
  <c r="P735" i="18"/>
  <c r="Q735" i="18"/>
  <c r="R735" i="18"/>
  <c r="S735" i="18"/>
  <c r="T735" i="18"/>
  <c r="U735" i="18"/>
  <c r="V735" i="18"/>
  <c r="O736" i="18"/>
  <c r="P736" i="18"/>
  <c r="Q736" i="18"/>
  <c r="R736" i="18"/>
  <c r="S736" i="18"/>
  <c r="T736" i="18"/>
  <c r="U736" i="18"/>
  <c r="V736" i="18"/>
  <c r="O737" i="18"/>
  <c r="P737" i="18"/>
  <c r="Q737" i="18"/>
  <c r="R737" i="18"/>
  <c r="S737" i="18"/>
  <c r="T737" i="18"/>
  <c r="U737" i="18"/>
  <c r="V737" i="18"/>
  <c r="O738" i="18"/>
  <c r="P738" i="18"/>
  <c r="Q738" i="18"/>
  <c r="R738" i="18"/>
  <c r="S738" i="18"/>
  <c r="T738" i="18"/>
  <c r="U738" i="18"/>
  <c r="V738" i="18"/>
  <c r="O739" i="18"/>
  <c r="P739" i="18"/>
  <c r="Q739" i="18"/>
  <c r="R739" i="18"/>
  <c r="S739" i="18"/>
  <c r="T739" i="18"/>
  <c r="U739" i="18"/>
  <c r="V739" i="18"/>
  <c r="O740" i="18"/>
  <c r="P740" i="18"/>
  <c r="Q740" i="18"/>
  <c r="R740" i="18"/>
  <c r="S740" i="18"/>
  <c r="T740" i="18"/>
  <c r="U740" i="18"/>
  <c r="V740" i="18"/>
  <c r="O741" i="18"/>
  <c r="P741" i="18"/>
  <c r="Q741" i="18"/>
  <c r="R741" i="18"/>
  <c r="S741" i="18"/>
  <c r="T741" i="18"/>
  <c r="U741" i="18"/>
  <c r="V741" i="18"/>
  <c r="O742" i="18"/>
  <c r="P742" i="18"/>
  <c r="Q742" i="18"/>
  <c r="R742" i="18"/>
  <c r="S742" i="18"/>
  <c r="T742" i="18"/>
  <c r="U742" i="18"/>
  <c r="V742" i="18"/>
  <c r="O743" i="18"/>
  <c r="P743" i="18"/>
  <c r="Q743" i="18"/>
  <c r="R743" i="18"/>
  <c r="S743" i="18"/>
  <c r="T743" i="18"/>
  <c r="U743" i="18"/>
  <c r="V743" i="18"/>
  <c r="O744" i="18"/>
  <c r="P744" i="18"/>
  <c r="Q744" i="18"/>
  <c r="R744" i="18"/>
  <c r="S744" i="18"/>
  <c r="T744" i="18"/>
  <c r="U744" i="18"/>
  <c r="V744" i="18"/>
  <c r="O745" i="18"/>
  <c r="P745" i="18"/>
  <c r="Q745" i="18"/>
  <c r="R745" i="18"/>
  <c r="S745" i="18"/>
  <c r="T745" i="18"/>
  <c r="U745" i="18"/>
  <c r="V745" i="18"/>
  <c r="O746" i="18"/>
  <c r="P746" i="18"/>
  <c r="Q746" i="18"/>
  <c r="R746" i="18"/>
  <c r="S746" i="18"/>
  <c r="T746" i="18"/>
  <c r="U746" i="18"/>
  <c r="V746" i="18"/>
  <c r="O747" i="18"/>
  <c r="P747" i="18"/>
  <c r="Q747" i="18"/>
  <c r="R747" i="18"/>
  <c r="S747" i="18"/>
  <c r="T747" i="18"/>
  <c r="U747" i="18"/>
  <c r="V747" i="18"/>
  <c r="O748" i="18"/>
  <c r="P748" i="18"/>
  <c r="Q748" i="18"/>
  <c r="R748" i="18"/>
  <c r="S748" i="18"/>
  <c r="T748" i="18"/>
  <c r="U748" i="18"/>
  <c r="V748" i="18"/>
  <c r="O749" i="18"/>
  <c r="P749" i="18"/>
  <c r="Q749" i="18"/>
  <c r="R749" i="18"/>
  <c r="S749" i="18"/>
  <c r="T749" i="18"/>
  <c r="U749" i="18"/>
  <c r="V749" i="18"/>
  <c r="O750" i="18"/>
  <c r="P750" i="18"/>
  <c r="Q750" i="18"/>
  <c r="R750" i="18"/>
  <c r="S750" i="18"/>
  <c r="T750" i="18"/>
  <c r="U750" i="18"/>
  <c r="V750" i="18"/>
  <c r="O751" i="18"/>
  <c r="P751" i="18"/>
  <c r="Q751" i="18"/>
  <c r="R751" i="18"/>
  <c r="S751" i="18"/>
  <c r="T751" i="18"/>
  <c r="U751" i="18"/>
  <c r="V751" i="18"/>
  <c r="O752" i="18"/>
  <c r="P752" i="18"/>
  <c r="Q752" i="18"/>
  <c r="R752" i="18"/>
  <c r="S752" i="18"/>
  <c r="T752" i="18"/>
  <c r="U752" i="18"/>
  <c r="V752" i="18"/>
  <c r="O753" i="18"/>
  <c r="P753" i="18"/>
  <c r="Q753" i="18"/>
  <c r="R753" i="18"/>
  <c r="S753" i="18"/>
  <c r="T753" i="18"/>
  <c r="U753" i="18"/>
  <c r="V753" i="18"/>
  <c r="O754" i="18"/>
  <c r="P754" i="18"/>
  <c r="Q754" i="18"/>
  <c r="R754" i="18"/>
  <c r="S754" i="18"/>
  <c r="T754" i="18"/>
  <c r="U754" i="18"/>
  <c r="V754" i="18"/>
  <c r="O755" i="18"/>
  <c r="P755" i="18"/>
  <c r="Q755" i="18"/>
  <c r="R755" i="18"/>
  <c r="S755" i="18"/>
  <c r="T755" i="18"/>
  <c r="U755" i="18"/>
  <c r="V755" i="18"/>
  <c r="O756" i="18"/>
  <c r="P756" i="18"/>
  <c r="Q756" i="18"/>
  <c r="R756" i="18"/>
  <c r="S756" i="18"/>
  <c r="T756" i="18"/>
  <c r="U756" i="18"/>
  <c r="V756" i="18"/>
  <c r="O757" i="18"/>
  <c r="P757" i="18"/>
  <c r="Q757" i="18"/>
  <c r="R757" i="18"/>
  <c r="S757" i="18"/>
  <c r="T757" i="18"/>
  <c r="U757" i="18"/>
  <c r="V757" i="18"/>
  <c r="O758" i="18"/>
  <c r="P758" i="18"/>
  <c r="Q758" i="18"/>
  <c r="R758" i="18"/>
  <c r="S758" i="18"/>
  <c r="T758" i="18"/>
  <c r="U758" i="18"/>
  <c r="V758" i="18"/>
  <c r="O759" i="18"/>
  <c r="P759" i="18"/>
  <c r="Q759" i="18"/>
  <c r="R759" i="18"/>
  <c r="S759" i="18"/>
  <c r="T759" i="18"/>
  <c r="U759" i="18"/>
  <c r="V759" i="18"/>
  <c r="O760" i="18"/>
  <c r="P760" i="18"/>
  <c r="Q760" i="18"/>
  <c r="R760" i="18"/>
  <c r="S760" i="18"/>
  <c r="T760" i="18"/>
  <c r="U760" i="18"/>
  <c r="V760" i="18"/>
  <c r="O761" i="18"/>
  <c r="P761" i="18"/>
  <c r="Q761" i="18"/>
  <c r="R761" i="18"/>
  <c r="S761" i="18"/>
  <c r="T761" i="18"/>
  <c r="U761" i="18"/>
  <c r="V761" i="18"/>
  <c r="O762" i="18"/>
  <c r="P762" i="18"/>
  <c r="Q762" i="18"/>
  <c r="R762" i="18"/>
  <c r="S762" i="18"/>
  <c r="T762" i="18"/>
  <c r="U762" i="18"/>
  <c r="V762" i="18"/>
  <c r="O763" i="18"/>
  <c r="P763" i="18"/>
  <c r="Q763" i="18"/>
  <c r="R763" i="18"/>
  <c r="S763" i="18"/>
  <c r="T763" i="18"/>
  <c r="U763" i="18"/>
  <c r="V763" i="18"/>
  <c r="O764" i="18"/>
  <c r="P764" i="18"/>
  <c r="Q764" i="18"/>
  <c r="R764" i="18"/>
  <c r="S764" i="18"/>
  <c r="T764" i="18"/>
  <c r="U764" i="18"/>
  <c r="V764" i="18"/>
  <c r="O765" i="18"/>
  <c r="P765" i="18"/>
  <c r="Q765" i="18"/>
  <c r="R765" i="18"/>
  <c r="S765" i="18"/>
  <c r="T765" i="18"/>
  <c r="U765" i="18"/>
  <c r="V765" i="18"/>
  <c r="O766" i="18"/>
  <c r="P766" i="18"/>
  <c r="Q766" i="18"/>
  <c r="R766" i="18"/>
  <c r="S766" i="18"/>
  <c r="T766" i="18"/>
  <c r="U766" i="18"/>
  <c r="V766" i="18"/>
  <c r="O767" i="18"/>
  <c r="P767" i="18"/>
  <c r="Q767" i="18"/>
  <c r="R767" i="18"/>
  <c r="S767" i="18"/>
  <c r="T767" i="18"/>
  <c r="U767" i="18"/>
  <c r="V767" i="18"/>
  <c r="O768" i="18"/>
  <c r="P768" i="18"/>
  <c r="Q768" i="18"/>
  <c r="R768" i="18"/>
  <c r="S768" i="18"/>
  <c r="T768" i="18"/>
  <c r="U768" i="18"/>
  <c r="V768" i="18"/>
  <c r="O769" i="18"/>
  <c r="P769" i="18"/>
  <c r="Q769" i="18"/>
  <c r="R769" i="18"/>
  <c r="S769" i="18"/>
  <c r="T769" i="18"/>
  <c r="U769" i="18"/>
  <c r="V769" i="18"/>
  <c r="O770" i="18"/>
  <c r="P770" i="18"/>
  <c r="Q770" i="18"/>
  <c r="R770" i="18"/>
  <c r="S770" i="18"/>
  <c r="T770" i="18"/>
  <c r="U770" i="18"/>
  <c r="V770" i="18"/>
  <c r="O771" i="18"/>
  <c r="P771" i="18"/>
  <c r="Q771" i="18"/>
  <c r="R771" i="18"/>
  <c r="S771" i="18"/>
  <c r="T771" i="18"/>
  <c r="U771" i="18"/>
  <c r="V771" i="18"/>
  <c r="O772" i="18"/>
  <c r="P772" i="18"/>
  <c r="Q772" i="18"/>
  <c r="R772" i="18"/>
  <c r="S772" i="18"/>
  <c r="T772" i="18"/>
  <c r="U772" i="18"/>
  <c r="V772" i="18"/>
  <c r="O773" i="18"/>
  <c r="P773" i="18"/>
  <c r="Q773" i="18"/>
  <c r="R773" i="18"/>
  <c r="S773" i="18"/>
  <c r="T773" i="18"/>
  <c r="U773" i="18"/>
  <c r="V773" i="18"/>
  <c r="O774" i="18"/>
  <c r="P774" i="18"/>
  <c r="Q774" i="18"/>
  <c r="R774" i="18"/>
  <c r="S774" i="18"/>
  <c r="T774" i="18"/>
  <c r="U774" i="18"/>
  <c r="V774" i="18"/>
  <c r="O775" i="18"/>
  <c r="P775" i="18"/>
  <c r="Q775" i="18"/>
  <c r="R775" i="18"/>
  <c r="S775" i="18"/>
  <c r="T775" i="18"/>
  <c r="U775" i="18"/>
  <c r="V775" i="18"/>
  <c r="O776" i="18"/>
  <c r="P776" i="18"/>
  <c r="Q776" i="18"/>
  <c r="R776" i="18"/>
  <c r="S776" i="18"/>
  <c r="T776" i="18"/>
  <c r="U776" i="18"/>
  <c r="V776" i="18"/>
  <c r="O777" i="18"/>
  <c r="P777" i="18"/>
  <c r="Q777" i="18"/>
  <c r="R777" i="18"/>
  <c r="S777" i="18"/>
  <c r="T777" i="18"/>
  <c r="U777" i="18"/>
  <c r="V777" i="18"/>
  <c r="O778" i="18"/>
  <c r="P778" i="18"/>
  <c r="Q778" i="18"/>
  <c r="R778" i="18"/>
  <c r="S778" i="18"/>
  <c r="T778" i="18"/>
  <c r="U778" i="18"/>
  <c r="V778" i="18"/>
  <c r="O779" i="18"/>
  <c r="P779" i="18"/>
  <c r="Q779" i="18"/>
  <c r="R779" i="18"/>
  <c r="S779" i="18"/>
  <c r="T779" i="18"/>
  <c r="U779" i="18"/>
  <c r="V779" i="18"/>
  <c r="O780" i="18"/>
  <c r="P780" i="18"/>
  <c r="Q780" i="18"/>
  <c r="R780" i="18"/>
  <c r="S780" i="18"/>
  <c r="T780" i="18"/>
  <c r="U780" i="18"/>
  <c r="V780" i="18"/>
  <c r="O781" i="18"/>
  <c r="P781" i="18"/>
  <c r="Q781" i="18"/>
  <c r="R781" i="18"/>
  <c r="S781" i="18"/>
  <c r="T781" i="18"/>
  <c r="U781" i="18"/>
  <c r="V781" i="18"/>
  <c r="O782" i="18"/>
  <c r="P782" i="18"/>
  <c r="Q782" i="18"/>
  <c r="R782" i="18"/>
  <c r="S782" i="18"/>
  <c r="T782" i="18"/>
  <c r="U782" i="18"/>
  <c r="V782" i="18"/>
  <c r="O783" i="18"/>
  <c r="P783" i="18"/>
  <c r="Q783" i="18"/>
  <c r="R783" i="18"/>
  <c r="S783" i="18"/>
  <c r="T783" i="18"/>
  <c r="U783" i="18"/>
  <c r="V783" i="18"/>
  <c r="O784" i="18"/>
  <c r="P784" i="18"/>
  <c r="Q784" i="18"/>
  <c r="R784" i="18"/>
  <c r="S784" i="18"/>
  <c r="T784" i="18"/>
  <c r="U784" i="18"/>
  <c r="V784" i="18"/>
  <c r="O785" i="18"/>
  <c r="P785" i="18"/>
  <c r="Q785" i="18"/>
  <c r="R785" i="18"/>
  <c r="S785" i="18"/>
  <c r="T785" i="18"/>
  <c r="U785" i="18"/>
  <c r="V785" i="18"/>
  <c r="O786" i="18"/>
  <c r="P786" i="18"/>
  <c r="Q786" i="18"/>
  <c r="R786" i="18"/>
  <c r="S786" i="18"/>
  <c r="T786" i="18"/>
  <c r="U786" i="18"/>
  <c r="V786" i="18"/>
  <c r="O787" i="18"/>
  <c r="P787" i="18"/>
  <c r="Q787" i="18"/>
  <c r="R787" i="18"/>
  <c r="S787" i="18"/>
  <c r="T787" i="18"/>
  <c r="U787" i="18"/>
  <c r="V787" i="18"/>
  <c r="O788" i="18"/>
  <c r="P788" i="18"/>
  <c r="Q788" i="18"/>
  <c r="R788" i="18"/>
  <c r="S788" i="18"/>
  <c r="T788" i="18"/>
  <c r="U788" i="18"/>
  <c r="V788" i="18"/>
  <c r="O789" i="18"/>
  <c r="P789" i="18"/>
  <c r="Q789" i="18"/>
  <c r="R789" i="18"/>
  <c r="S789" i="18"/>
  <c r="T789" i="18"/>
  <c r="U789" i="18"/>
  <c r="V789" i="18"/>
  <c r="O790" i="18"/>
  <c r="P790" i="18"/>
  <c r="Q790" i="18"/>
  <c r="R790" i="18"/>
  <c r="S790" i="18"/>
  <c r="T790" i="18"/>
  <c r="U790" i="18"/>
  <c r="V790" i="18"/>
  <c r="O791" i="18"/>
  <c r="P791" i="18"/>
  <c r="Q791" i="18"/>
  <c r="R791" i="18"/>
  <c r="S791" i="18"/>
  <c r="T791" i="18"/>
  <c r="U791" i="18"/>
  <c r="V791" i="18"/>
  <c r="O792" i="18"/>
  <c r="P792" i="18"/>
  <c r="Q792" i="18"/>
  <c r="R792" i="18"/>
  <c r="S792" i="18"/>
  <c r="T792" i="18"/>
  <c r="U792" i="18"/>
  <c r="V792" i="18"/>
  <c r="O793" i="18"/>
  <c r="P793" i="18"/>
  <c r="Q793" i="18"/>
  <c r="R793" i="18"/>
  <c r="S793" i="18"/>
  <c r="T793" i="18"/>
  <c r="U793" i="18"/>
  <c r="V793" i="18"/>
  <c r="O794" i="18"/>
  <c r="P794" i="18"/>
  <c r="Q794" i="18"/>
  <c r="R794" i="18"/>
  <c r="S794" i="18"/>
  <c r="T794" i="18"/>
  <c r="U794" i="18"/>
  <c r="V794" i="18"/>
  <c r="O795" i="18"/>
  <c r="P795" i="18"/>
  <c r="Q795" i="18"/>
  <c r="R795" i="18"/>
  <c r="S795" i="18"/>
  <c r="T795" i="18"/>
  <c r="U795" i="18"/>
  <c r="V795" i="18"/>
  <c r="O796" i="18"/>
  <c r="P796" i="18"/>
  <c r="Q796" i="18"/>
  <c r="R796" i="18"/>
  <c r="S796" i="18"/>
  <c r="T796" i="18"/>
  <c r="U796" i="18"/>
  <c r="V796" i="18"/>
  <c r="O797" i="18"/>
  <c r="P797" i="18"/>
  <c r="Q797" i="18"/>
  <c r="R797" i="18"/>
  <c r="S797" i="18"/>
  <c r="T797" i="18"/>
  <c r="U797" i="18"/>
  <c r="V797" i="18"/>
  <c r="O798" i="18"/>
  <c r="P798" i="18"/>
  <c r="Q798" i="18"/>
  <c r="R798" i="18"/>
  <c r="S798" i="18"/>
  <c r="T798" i="18"/>
  <c r="U798" i="18"/>
  <c r="V798" i="18"/>
  <c r="O799" i="18"/>
  <c r="P799" i="18"/>
  <c r="Q799" i="18"/>
  <c r="R799" i="18"/>
  <c r="S799" i="18"/>
  <c r="T799" i="18"/>
  <c r="U799" i="18"/>
  <c r="V799" i="18"/>
  <c r="O800" i="18"/>
  <c r="P800" i="18"/>
  <c r="Q800" i="18"/>
  <c r="R800" i="18"/>
  <c r="S800" i="18"/>
  <c r="T800" i="18"/>
  <c r="U800" i="18"/>
  <c r="V800" i="18"/>
  <c r="O801" i="18"/>
  <c r="P801" i="18"/>
  <c r="Q801" i="18"/>
  <c r="R801" i="18"/>
  <c r="S801" i="18"/>
  <c r="T801" i="18"/>
  <c r="U801" i="18"/>
  <c r="V801" i="18"/>
  <c r="O802" i="18"/>
  <c r="P802" i="18"/>
  <c r="Q802" i="18"/>
  <c r="R802" i="18"/>
  <c r="S802" i="18"/>
  <c r="T802" i="18"/>
  <c r="U802" i="18"/>
  <c r="V802" i="18"/>
  <c r="O803" i="18"/>
  <c r="P803" i="18"/>
  <c r="Q803" i="18"/>
  <c r="R803" i="18"/>
  <c r="S803" i="18"/>
  <c r="T803" i="18"/>
  <c r="U803" i="18"/>
  <c r="V803" i="18"/>
  <c r="O804" i="18"/>
  <c r="P804" i="18"/>
  <c r="Q804" i="18"/>
  <c r="R804" i="18"/>
  <c r="S804" i="18"/>
  <c r="T804" i="18"/>
  <c r="U804" i="18"/>
  <c r="V804" i="18"/>
  <c r="O805" i="18"/>
  <c r="P805" i="18"/>
  <c r="Q805" i="18"/>
  <c r="R805" i="18"/>
  <c r="S805" i="18"/>
  <c r="T805" i="18"/>
  <c r="U805" i="18"/>
  <c r="V805" i="18"/>
  <c r="O806" i="18"/>
  <c r="P806" i="18"/>
  <c r="Q806" i="18"/>
  <c r="R806" i="18"/>
  <c r="S806" i="18"/>
  <c r="T806" i="18"/>
  <c r="U806" i="18"/>
  <c r="V806" i="18"/>
  <c r="O807" i="18"/>
  <c r="P807" i="18"/>
  <c r="Q807" i="18"/>
  <c r="R807" i="18"/>
  <c r="S807" i="18"/>
  <c r="T807" i="18"/>
  <c r="U807" i="18"/>
  <c r="V807" i="18"/>
  <c r="O808" i="18"/>
  <c r="P808" i="18"/>
  <c r="Q808" i="18"/>
  <c r="R808" i="18"/>
  <c r="S808" i="18"/>
  <c r="T808" i="18"/>
  <c r="U808" i="18"/>
  <c r="V808" i="18"/>
  <c r="O809" i="18"/>
  <c r="P809" i="18"/>
  <c r="Q809" i="18"/>
  <c r="R809" i="18"/>
  <c r="S809" i="18"/>
  <c r="T809" i="18"/>
  <c r="U809" i="18"/>
  <c r="V809" i="18"/>
  <c r="O810" i="18"/>
  <c r="P810" i="18"/>
  <c r="Q810" i="18"/>
  <c r="R810" i="18"/>
  <c r="S810" i="18"/>
  <c r="T810" i="18"/>
  <c r="U810" i="18"/>
  <c r="V810" i="18"/>
  <c r="O811" i="18"/>
  <c r="P811" i="18"/>
  <c r="Q811" i="18"/>
  <c r="R811" i="18"/>
  <c r="S811" i="18"/>
  <c r="T811" i="18"/>
  <c r="U811" i="18"/>
  <c r="V811" i="18"/>
  <c r="O812" i="18"/>
  <c r="P812" i="18"/>
  <c r="Q812" i="18"/>
  <c r="R812" i="18"/>
  <c r="S812" i="18"/>
  <c r="T812" i="18"/>
  <c r="U812" i="18"/>
  <c r="V812" i="18"/>
  <c r="O813" i="18"/>
  <c r="P813" i="18"/>
  <c r="Q813" i="18"/>
  <c r="R813" i="18"/>
  <c r="S813" i="18"/>
  <c r="T813" i="18"/>
  <c r="U813" i="18"/>
  <c r="V813" i="18"/>
  <c r="O814" i="18"/>
  <c r="P814" i="18"/>
  <c r="Q814" i="18"/>
  <c r="R814" i="18"/>
  <c r="S814" i="18"/>
  <c r="T814" i="18"/>
  <c r="U814" i="18"/>
  <c r="V814" i="18"/>
  <c r="O815" i="18"/>
  <c r="P815" i="18"/>
  <c r="Q815" i="18"/>
  <c r="R815" i="18"/>
  <c r="S815" i="18"/>
  <c r="T815" i="18"/>
  <c r="U815" i="18"/>
  <c r="V815" i="18"/>
  <c r="O816" i="18"/>
  <c r="P816" i="18"/>
  <c r="Q816" i="18"/>
  <c r="R816" i="18"/>
  <c r="S816" i="18"/>
  <c r="T816" i="18"/>
  <c r="U816" i="18"/>
  <c r="V816" i="18"/>
  <c r="O817" i="18"/>
  <c r="P817" i="18"/>
  <c r="Q817" i="18"/>
  <c r="R817" i="18"/>
  <c r="S817" i="18"/>
  <c r="T817" i="18"/>
  <c r="U817" i="18"/>
  <c r="V817" i="18"/>
  <c r="O818" i="18"/>
  <c r="P818" i="18"/>
  <c r="Q818" i="18"/>
  <c r="R818" i="18"/>
  <c r="S818" i="18"/>
  <c r="T818" i="18"/>
  <c r="U818" i="18"/>
  <c r="V818" i="18"/>
  <c r="O819" i="18"/>
  <c r="P819" i="18"/>
  <c r="Q819" i="18"/>
  <c r="R819" i="18"/>
  <c r="S819" i="18"/>
  <c r="T819" i="18"/>
  <c r="U819" i="18"/>
  <c r="V819" i="18"/>
  <c r="O820" i="18"/>
  <c r="P820" i="18"/>
  <c r="Q820" i="18"/>
  <c r="R820" i="18"/>
  <c r="S820" i="18"/>
  <c r="T820" i="18"/>
  <c r="U820" i="18"/>
  <c r="V820" i="18"/>
  <c r="O821" i="18"/>
  <c r="P821" i="18"/>
  <c r="Q821" i="18"/>
  <c r="R821" i="18"/>
  <c r="S821" i="18"/>
  <c r="T821" i="18"/>
  <c r="U821" i="18"/>
  <c r="V821" i="18"/>
  <c r="O822" i="18"/>
  <c r="P822" i="18"/>
  <c r="Q822" i="18"/>
  <c r="R822" i="18"/>
  <c r="S822" i="18"/>
  <c r="T822" i="18"/>
  <c r="U822" i="18"/>
  <c r="V822" i="18"/>
  <c r="O823" i="18"/>
  <c r="P823" i="18"/>
  <c r="Q823" i="18"/>
  <c r="R823" i="18"/>
  <c r="S823" i="18"/>
  <c r="T823" i="18"/>
  <c r="U823" i="18"/>
  <c r="V823" i="18"/>
  <c r="O824" i="18"/>
  <c r="P824" i="18"/>
  <c r="Q824" i="18"/>
  <c r="R824" i="18"/>
  <c r="S824" i="18"/>
  <c r="T824" i="18"/>
  <c r="U824" i="18"/>
  <c r="V824" i="18"/>
  <c r="O825" i="18"/>
  <c r="P825" i="18"/>
  <c r="Q825" i="18"/>
  <c r="R825" i="18"/>
  <c r="S825" i="18"/>
  <c r="T825" i="18"/>
  <c r="U825" i="18"/>
  <c r="V825" i="18"/>
  <c r="O826" i="18"/>
  <c r="P826" i="18"/>
  <c r="Q826" i="18"/>
  <c r="R826" i="18"/>
  <c r="S826" i="18"/>
  <c r="T826" i="18"/>
  <c r="U826" i="18"/>
  <c r="V826" i="18"/>
  <c r="O827" i="18"/>
  <c r="P827" i="18"/>
  <c r="Q827" i="18"/>
  <c r="R827" i="18"/>
  <c r="S827" i="18"/>
  <c r="T827" i="18"/>
  <c r="U827" i="18"/>
  <c r="V827" i="18"/>
  <c r="O828" i="18"/>
  <c r="P828" i="18"/>
  <c r="Q828" i="18"/>
  <c r="R828" i="18"/>
  <c r="S828" i="18"/>
  <c r="T828" i="18"/>
  <c r="U828" i="18"/>
  <c r="V828" i="18"/>
  <c r="O829" i="18"/>
  <c r="P829" i="18"/>
  <c r="Q829" i="18"/>
  <c r="R829" i="18"/>
  <c r="S829" i="18"/>
  <c r="T829" i="18"/>
  <c r="U829" i="18"/>
  <c r="V829" i="18"/>
  <c r="O830" i="18"/>
  <c r="P830" i="18"/>
  <c r="Q830" i="18"/>
  <c r="R830" i="18"/>
  <c r="S830" i="18"/>
  <c r="T830" i="18"/>
  <c r="U830" i="18"/>
  <c r="V830" i="18"/>
  <c r="O831" i="18"/>
  <c r="P831" i="18"/>
  <c r="Q831" i="18"/>
  <c r="R831" i="18"/>
  <c r="S831" i="18"/>
  <c r="T831" i="18"/>
  <c r="U831" i="18"/>
  <c r="V831" i="18"/>
  <c r="O832" i="18"/>
  <c r="P832" i="18"/>
  <c r="Q832" i="18"/>
  <c r="R832" i="18"/>
  <c r="S832" i="18"/>
  <c r="T832" i="18"/>
  <c r="U832" i="18"/>
  <c r="V832" i="18"/>
  <c r="O833" i="18"/>
  <c r="P833" i="18"/>
  <c r="Q833" i="18"/>
  <c r="R833" i="18"/>
  <c r="S833" i="18"/>
  <c r="T833" i="18"/>
  <c r="U833" i="18"/>
  <c r="V833" i="18"/>
  <c r="O834" i="18"/>
  <c r="P834" i="18"/>
  <c r="Q834" i="18"/>
  <c r="R834" i="18"/>
  <c r="S834" i="18"/>
  <c r="T834" i="18"/>
  <c r="U834" i="18"/>
  <c r="V834" i="18"/>
  <c r="O835" i="18"/>
  <c r="P835" i="18"/>
  <c r="Q835" i="18"/>
  <c r="R835" i="18"/>
  <c r="S835" i="18"/>
  <c r="T835" i="18"/>
  <c r="U835" i="18"/>
  <c r="V835" i="18"/>
  <c r="O836" i="18"/>
  <c r="P836" i="18"/>
  <c r="Q836" i="18"/>
  <c r="R836" i="18"/>
  <c r="S836" i="18"/>
  <c r="T836" i="18"/>
  <c r="U836" i="18"/>
  <c r="V836" i="18"/>
  <c r="O837" i="18"/>
  <c r="P837" i="18"/>
  <c r="Q837" i="18"/>
  <c r="R837" i="18"/>
  <c r="S837" i="18"/>
  <c r="T837" i="18"/>
  <c r="U837" i="18"/>
  <c r="V837" i="18"/>
  <c r="O838" i="18"/>
  <c r="P838" i="18"/>
  <c r="Q838" i="18"/>
  <c r="R838" i="18"/>
  <c r="S838" i="18"/>
  <c r="T838" i="18"/>
  <c r="U838" i="18"/>
  <c r="V838" i="18"/>
  <c r="O839" i="18"/>
  <c r="P839" i="18"/>
  <c r="Q839" i="18"/>
  <c r="R839" i="18"/>
  <c r="S839" i="18"/>
  <c r="T839" i="18"/>
  <c r="U839" i="18"/>
  <c r="V839" i="18"/>
  <c r="O840" i="18"/>
  <c r="P840" i="18"/>
  <c r="Q840" i="18"/>
  <c r="R840" i="18"/>
  <c r="S840" i="18"/>
  <c r="T840" i="18"/>
  <c r="U840" i="18"/>
  <c r="V840" i="18"/>
  <c r="O841" i="18"/>
  <c r="P841" i="18"/>
  <c r="Q841" i="18"/>
  <c r="R841" i="18"/>
  <c r="S841" i="18"/>
  <c r="T841" i="18"/>
  <c r="U841" i="18"/>
  <c r="V841" i="18"/>
  <c r="O842" i="18"/>
  <c r="P842" i="18"/>
  <c r="Q842" i="18"/>
  <c r="R842" i="18"/>
  <c r="S842" i="18"/>
  <c r="T842" i="18"/>
  <c r="U842" i="18"/>
  <c r="V842" i="18"/>
  <c r="O843" i="18"/>
  <c r="P843" i="18"/>
  <c r="Q843" i="18"/>
  <c r="R843" i="18"/>
  <c r="S843" i="18"/>
  <c r="T843" i="18"/>
  <c r="U843" i="18"/>
  <c r="V843" i="18"/>
  <c r="O844" i="18"/>
  <c r="P844" i="18"/>
  <c r="Q844" i="18"/>
  <c r="R844" i="18"/>
  <c r="S844" i="18"/>
  <c r="T844" i="18"/>
  <c r="U844" i="18"/>
  <c r="V844" i="18"/>
  <c r="O845" i="18"/>
  <c r="P845" i="18"/>
  <c r="Q845" i="18"/>
  <c r="R845" i="18"/>
  <c r="S845" i="18"/>
  <c r="T845" i="18"/>
  <c r="U845" i="18"/>
  <c r="V845" i="18"/>
  <c r="O846" i="18"/>
  <c r="P846" i="18"/>
  <c r="Q846" i="18"/>
  <c r="R846" i="18"/>
  <c r="S846" i="18"/>
  <c r="T846" i="18"/>
  <c r="U846" i="18"/>
  <c r="V846" i="18"/>
  <c r="O847" i="18"/>
  <c r="P847" i="18"/>
  <c r="Q847" i="18"/>
  <c r="R847" i="18"/>
  <c r="S847" i="18"/>
  <c r="T847" i="18"/>
  <c r="U847" i="18"/>
  <c r="V847" i="18"/>
  <c r="O848" i="18"/>
  <c r="P848" i="18"/>
  <c r="Q848" i="18"/>
  <c r="R848" i="18"/>
  <c r="S848" i="18"/>
  <c r="T848" i="18"/>
  <c r="U848" i="18"/>
  <c r="V848" i="18"/>
  <c r="O849" i="18"/>
  <c r="P849" i="18"/>
  <c r="Q849" i="18"/>
  <c r="R849" i="18"/>
  <c r="S849" i="18"/>
  <c r="T849" i="18"/>
  <c r="U849" i="18"/>
  <c r="V849" i="18"/>
  <c r="O850" i="18"/>
  <c r="P850" i="18"/>
  <c r="Q850" i="18"/>
  <c r="R850" i="18"/>
  <c r="S850" i="18"/>
  <c r="T850" i="18"/>
  <c r="U850" i="18"/>
  <c r="V850" i="18"/>
  <c r="O851" i="18"/>
  <c r="P851" i="18"/>
  <c r="Q851" i="18"/>
  <c r="R851" i="18"/>
  <c r="S851" i="18"/>
  <c r="T851" i="18"/>
  <c r="U851" i="18"/>
  <c r="V851" i="18"/>
  <c r="O852" i="18"/>
  <c r="P852" i="18"/>
  <c r="Q852" i="18"/>
  <c r="R852" i="18"/>
  <c r="S852" i="18"/>
  <c r="T852" i="18"/>
  <c r="U852" i="18"/>
  <c r="V852" i="18"/>
  <c r="O853" i="18"/>
  <c r="P853" i="18"/>
  <c r="Q853" i="18"/>
  <c r="R853" i="18"/>
  <c r="S853" i="18"/>
  <c r="T853" i="18"/>
  <c r="U853" i="18"/>
  <c r="V853" i="18"/>
  <c r="O854" i="18"/>
  <c r="P854" i="18"/>
  <c r="Q854" i="18"/>
  <c r="R854" i="18"/>
  <c r="S854" i="18"/>
  <c r="T854" i="18"/>
  <c r="U854" i="18"/>
  <c r="V854" i="18"/>
  <c r="O855" i="18"/>
  <c r="P855" i="18"/>
  <c r="Q855" i="18"/>
  <c r="R855" i="18"/>
  <c r="S855" i="18"/>
  <c r="T855" i="18"/>
  <c r="U855" i="18"/>
  <c r="V855" i="18"/>
  <c r="O856" i="18"/>
  <c r="P856" i="18"/>
  <c r="Q856" i="18"/>
  <c r="R856" i="18"/>
  <c r="S856" i="18"/>
  <c r="T856" i="18"/>
  <c r="U856" i="18"/>
  <c r="V856" i="18"/>
  <c r="O857" i="18"/>
  <c r="P857" i="18"/>
  <c r="Q857" i="18"/>
  <c r="R857" i="18"/>
  <c r="S857" i="18"/>
  <c r="T857" i="18"/>
  <c r="U857" i="18"/>
  <c r="V857" i="18"/>
  <c r="O858" i="18"/>
  <c r="P858" i="18"/>
  <c r="Q858" i="18"/>
  <c r="R858" i="18"/>
  <c r="S858" i="18"/>
  <c r="T858" i="18"/>
  <c r="U858" i="18"/>
  <c r="V858" i="18"/>
  <c r="O859" i="18"/>
  <c r="P859" i="18"/>
  <c r="Q859" i="18"/>
  <c r="R859" i="18"/>
  <c r="S859" i="18"/>
  <c r="T859" i="18"/>
  <c r="U859" i="18"/>
  <c r="V859" i="18"/>
  <c r="O860" i="18"/>
  <c r="P860" i="18"/>
  <c r="Q860" i="18"/>
  <c r="R860" i="18"/>
  <c r="S860" i="18"/>
  <c r="T860" i="18"/>
  <c r="U860" i="18"/>
  <c r="V860" i="18"/>
  <c r="O861" i="18"/>
  <c r="P861" i="18"/>
  <c r="Q861" i="18"/>
  <c r="R861" i="18"/>
  <c r="S861" i="18"/>
  <c r="T861" i="18"/>
  <c r="U861" i="18"/>
  <c r="V861" i="18"/>
  <c r="O862" i="18"/>
  <c r="P862" i="18"/>
  <c r="Q862" i="18"/>
  <c r="R862" i="18"/>
  <c r="S862" i="18"/>
  <c r="T862" i="18"/>
  <c r="U862" i="18"/>
  <c r="V862" i="18"/>
  <c r="O863" i="18"/>
  <c r="P863" i="18"/>
  <c r="Q863" i="18"/>
  <c r="R863" i="18"/>
  <c r="S863" i="18"/>
  <c r="T863" i="18"/>
  <c r="U863" i="18"/>
  <c r="V863" i="18"/>
  <c r="O864" i="18"/>
  <c r="P864" i="18"/>
  <c r="Q864" i="18"/>
  <c r="R864" i="18"/>
  <c r="S864" i="18"/>
  <c r="T864" i="18"/>
  <c r="U864" i="18"/>
  <c r="V864" i="18"/>
  <c r="O865" i="18"/>
  <c r="P865" i="18"/>
  <c r="Q865" i="18"/>
  <c r="R865" i="18"/>
  <c r="S865" i="18"/>
  <c r="T865" i="18"/>
  <c r="U865" i="18"/>
  <c r="V865" i="18"/>
  <c r="O866" i="18"/>
  <c r="P866" i="18"/>
  <c r="Q866" i="18"/>
  <c r="R866" i="18"/>
  <c r="S866" i="18"/>
  <c r="T866" i="18"/>
  <c r="U866" i="18"/>
  <c r="V866" i="18"/>
  <c r="O867" i="18"/>
  <c r="P867" i="18"/>
  <c r="Q867" i="18"/>
  <c r="R867" i="18"/>
  <c r="S867" i="18"/>
  <c r="T867" i="18"/>
  <c r="U867" i="18"/>
  <c r="V867" i="18"/>
  <c r="O868" i="18"/>
  <c r="P868" i="18"/>
  <c r="Q868" i="18"/>
  <c r="R868" i="18"/>
  <c r="S868" i="18"/>
  <c r="T868" i="18"/>
  <c r="U868" i="18"/>
  <c r="V868" i="18"/>
  <c r="O869" i="18"/>
  <c r="P869" i="18"/>
  <c r="Q869" i="18"/>
  <c r="R869" i="18"/>
  <c r="S869" i="18"/>
  <c r="T869" i="18"/>
  <c r="U869" i="18"/>
  <c r="V869" i="18"/>
  <c r="O870" i="18"/>
  <c r="P870" i="18"/>
  <c r="Q870" i="18"/>
  <c r="R870" i="18"/>
  <c r="S870" i="18"/>
  <c r="T870" i="18"/>
  <c r="U870" i="18"/>
  <c r="V870" i="18"/>
  <c r="O871" i="18"/>
  <c r="P871" i="18"/>
  <c r="Q871" i="18"/>
  <c r="R871" i="18"/>
  <c r="S871" i="18"/>
  <c r="T871" i="18"/>
  <c r="U871" i="18"/>
  <c r="V871" i="18"/>
  <c r="O872" i="18"/>
  <c r="P872" i="18"/>
  <c r="Q872" i="18"/>
  <c r="R872" i="18"/>
  <c r="S872" i="18"/>
  <c r="T872" i="18"/>
  <c r="U872" i="18"/>
  <c r="V872" i="18"/>
  <c r="O873" i="18"/>
  <c r="P873" i="18"/>
  <c r="Q873" i="18"/>
  <c r="R873" i="18"/>
  <c r="S873" i="18"/>
  <c r="T873" i="18"/>
  <c r="U873" i="18"/>
  <c r="V873" i="18"/>
  <c r="O874" i="18"/>
  <c r="P874" i="18"/>
  <c r="Q874" i="18"/>
  <c r="R874" i="18"/>
  <c r="S874" i="18"/>
  <c r="T874" i="18"/>
  <c r="U874" i="18"/>
  <c r="V874" i="18"/>
  <c r="O875" i="18"/>
  <c r="P875" i="18"/>
  <c r="Q875" i="18"/>
  <c r="R875" i="18"/>
  <c r="S875" i="18"/>
  <c r="T875" i="18"/>
  <c r="U875" i="18"/>
  <c r="V875" i="18"/>
  <c r="O876" i="18"/>
  <c r="P876" i="18"/>
  <c r="Q876" i="18"/>
  <c r="R876" i="18"/>
  <c r="S876" i="18"/>
  <c r="T876" i="18"/>
  <c r="U876" i="18"/>
  <c r="V876" i="18"/>
  <c r="O877" i="18"/>
  <c r="P877" i="18"/>
  <c r="Q877" i="18"/>
  <c r="R877" i="18"/>
  <c r="S877" i="18"/>
  <c r="T877" i="18"/>
  <c r="U877" i="18"/>
  <c r="V877" i="18"/>
  <c r="O878" i="18"/>
  <c r="P878" i="18"/>
  <c r="Q878" i="18"/>
  <c r="R878" i="18"/>
  <c r="S878" i="18"/>
  <c r="T878" i="18"/>
  <c r="U878" i="18"/>
  <c r="V878" i="18"/>
  <c r="O879" i="18"/>
  <c r="P879" i="18"/>
  <c r="Q879" i="18"/>
  <c r="R879" i="18"/>
  <c r="S879" i="18"/>
  <c r="T879" i="18"/>
  <c r="U879" i="18"/>
  <c r="V879" i="18"/>
  <c r="O880" i="18"/>
  <c r="P880" i="18"/>
  <c r="Q880" i="18"/>
  <c r="R880" i="18"/>
  <c r="S880" i="18"/>
  <c r="T880" i="18"/>
  <c r="U880" i="18"/>
  <c r="V880" i="18"/>
  <c r="O881" i="18"/>
  <c r="P881" i="18"/>
  <c r="Q881" i="18"/>
  <c r="R881" i="18"/>
  <c r="S881" i="18"/>
  <c r="T881" i="18"/>
  <c r="U881" i="18"/>
  <c r="V881" i="18"/>
  <c r="O882" i="18"/>
  <c r="P882" i="18"/>
  <c r="Q882" i="18"/>
  <c r="R882" i="18"/>
  <c r="S882" i="18"/>
  <c r="T882" i="18"/>
  <c r="U882" i="18"/>
  <c r="V882" i="18"/>
  <c r="O883" i="18"/>
  <c r="P883" i="18"/>
  <c r="Q883" i="18"/>
  <c r="R883" i="18"/>
  <c r="S883" i="18"/>
  <c r="T883" i="18"/>
  <c r="U883" i="18"/>
  <c r="V883" i="18"/>
  <c r="O884" i="18"/>
  <c r="P884" i="18"/>
  <c r="Q884" i="18"/>
  <c r="R884" i="18"/>
  <c r="S884" i="18"/>
  <c r="T884" i="18"/>
  <c r="U884" i="18"/>
  <c r="V884" i="18"/>
  <c r="O885" i="18"/>
  <c r="P885" i="18"/>
  <c r="Q885" i="18"/>
  <c r="R885" i="18"/>
  <c r="S885" i="18"/>
  <c r="T885" i="18"/>
  <c r="U885" i="18"/>
  <c r="V885" i="18"/>
  <c r="O886" i="18"/>
  <c r="P886" i="18"/>
  <c r="Q886" i="18"/>
  <c r="R886" i="18"/>
  <c r="S886" i="18"/>
  <c r="T886" i="18"/>
  <c r="U886" i="18"/>
  <c r="V886" i="18"/>
  <c r="O887" i="18"/>
  <c r="P887" i="18"/>
  <c r="Q887" i="18"/>
  <c r="R887" i="18"/>
  <c r="S887" i="18"/>
  <c r="T887" i="18"/>
  <c r="U887" i="18"/>
  <c r="V887" i="18"/>
  <c r="O888" i="18"/>
  <c r="P888" i="18"/>
  <c r="Q888" i="18"/>
  <c r="R888" i="18"/>
  <c r="S888" i="18"/>
  <c r="T888" i="18"/>
  <c r="U888" i="18"/>
  <c r="V888" i="18"/>
  <c r="O889" i="18"/>
  <c r="P889" i="18"/>
  <c r="Q889" i="18"/>
  <c r="R889" i="18"/>
  <c r="S889" i="18"/>
  <c r="T889" i="18"/>
  <c r="U889" i="18"/>
  <c r="V889" i="18"/>
  <c r="O890" i="18"/>
  <c r="P890" i="18"/>
  <c r="Q890" i="18"/>
  <c r="R890" i="18"/>
  <c r="S890" i="18"/>
  <c r="T890" i="18"/>
  <c r="U890" i="18"/>
  <c r="V890" i="18"/>
  <c r="O891" i="18"/>
  <c r="P891" i="18"/>
  <c r="Q891" i="18"/>
  <c r="R891" i="18"/>
  <c r="S891" i="18"/>
  <c r="T891" i="18"/>
  <c r="U891" i="18"/>
  <c r="V891" i="18"/>
  <c r="O892" i="18"/>
  <c r="P892" i="18"/>
  <c r="Q892" i="18"/>
  <c r="R892" i="18"/>
  <c r="S892" i="18"/>
  <c r="T892" i="18"/>
  <c r="U892" i="18"/>
  <c r="V892" i="18"/>
  <c r="O893" i="18"/>
  <c r="P893" i="18"/>
  <c r="Q893" i="18"/>
  <c r="R893" i="18"/>
  <c r="S893" i="18"/>
  <c r="T893" i="18"/>
  <c r="U893" i="18"/>
  <c r="V893" i="18"/>
  <c r="O894" i="18"/>
  <c r="P894" i="18"/>
  <c r="Q894" i="18"/>
  <c r="R894" i="18"/>
  <c r="S894" i="18"/>
  <c r="T894" i="18"/>
  <c r="U894" i="18"/>
  <c r="V894" i="18"/>
  <c r="O895" i="18"/>
  <c r="P895" i="18"/>
  <c r="Q895" i="18"/>
  <c r="R895" i="18"/>
  <c r="S895" i="18"/>
  <c r="T895" i="18"/>
  <c r="U895" i="18"/>
  <c r="V895" i="18"/>
  <c r="O896" i="18"/>
  <c r="P896" i="18"/>
  <c r="Q896" i="18"/>
  <c r="R896" i="18"/>
  <c r="S896" i="18"/>
  <c r="T896" i="18"/>
  <c r="U896" i="18"/>
  <c r="V896" i="18"/>
  <c r="O897" i="18"/>
  <c r="P897" i="18"/>
  <c r="Q897" i="18"/>
  <c r="R897" i="18"/>
  <c r="S897" i="18"/>
  <c r="T897" i="18"/>
  <c r="U897" i="18"/>
  <c r="V897" i="18"/>
  <c r="O898" i="18"/>
  <c r="P898" i="18"/>
  <c r="Q898" i="18"/>
  <c r="R898" i="18"/>
  <c r="S898" i="18"/>
  <c r="T898" i="18"/>
  <c r="U898" i="18"/>
  <c r="V898" i="18"/>
  <c r="O899" i="18"/>
  <c r="P899" i="18"/>
  <c r="Q899" i="18"/>
  <c r="R899" i="18"/>
  <c r="S899" i="18"/>
  <c r="T899" i="18"/>
  <c r="U899" i="18"/>
  <c r="V899" i="18"/>
  <c r="O900" i="18"/>
  <c r="P900" i="18"/>
  <c r="Q900" i="18"/>
  <c r="R900" i="18"/>
  <c r="S900" i="18"/>
  <c r="T900" i="18"/>
  <c r="U900" i="18"/>
  <c r="V900" i="18"/>
  <c r="O901" i="18"/>
  <c r="P901" i="18"/>
  <c r="Q901" i="18"/>
  <c r="R901" i="18"/>
  <c r="S901" i="18"/>
  <c r="T901" i="18"/>
  <c r="U901" i="18"/>
  <c r="V901" i="18"/>
  <c r="O902" i="18"/>
  <c r="P902" i="18"/>
  <c r="Q902" i="18"/>
  <c r="R902" i="18"/>
  <c r="S902" i="18"/>
  <c r="T902" i="18"/>
  <c r="U902" i="18"/>
  <c r="V902" i="18"/>
  <c r="O903" i="18"/>
  <c r="P903" i="18"/>
  <c r="Q903" i="18"/>
  <c r="R903" i="18"/>
  <c r="S903" i="18"/>
  <c r="T903" i="18"/>
  <c r="U903" i="18"/>
  <c r="V903" i="18"/>
  <c r="O904" i="18"/>
  <c r="P904" i="18"/>
  <c r="Q904" i="18"/>
  <c r="R904" i="18"/>
  <c r="S904" i="18"/>
  <c r="T904" i="18"/>
  <c r="U904" i="18"/>
  <c r="V904" i="18"/>
  <c r="O905" i="18"/>
  <c r="P905" i="18"/>
  <c r="Q905" i="18"/>
  <c r="R905" i="18"/>
  <c r="S905" i="18"/>
  <c r="T905" i="18"/>
  <c r="U905" i="18"/>
  <c r="V905" i="18"/>
  <c r="O906" i="18"/>
  <c r="P906" i="18"/>
  <c r="Q906" i="18"/>
  <c r="R906" i="18"/>
  <c r="S906" i="18"/>
  <c r="T906" i="18"/>
  <c r="U906" i="18"/>
  <c r="V906" i="18"/>
  <c r="O907" i="18"/>
  <c r="P907" i="18"/>
  <c r="Q907" i="18"/>
  <c r="R907" i="18"/>
  <c r="S907" i="18"/>
  <c r="T907" i="18"/>
  <c r="U907" i="18"/>
  <c r="V907" i="18"/>
  <c r="O908" i="18"/>
  <c r="P908" i="18"/>
  <c r="Q908" i="18"/>
  <c r="R908" i="18"/>
  <c r="S908" i="18"/>
  <c r="T908" i="18"/>
  <c r="U908" i="18"/>
  <c r="V908" i="18"/>
  <c r="O909" i="18"/>
  <c r="P909" i="18"/>
  <c r="Q909" i="18"/>
  <c r="R909" i="18"/>
  <c r="S909" i="18"/>
  <c r="T909" i="18"/>
  <c r="U909" i="18"/>
  <c r="V909" i="18"/>
  <c r="O910" i="18"/>
  <c r="P910" i="18"/>
  <c r="Q910" i="18"/>
  <c r="R910" i="18"/>
  <c r="S910" i="18"/>
  <c r="T910" i="18"/>
  <c r="U910" i="18"/>
  <c r="V910" i="18"/>
  <c r="O911" i="18"/>
  <c r="P911" i="18"/>
  <c r="Q911" i="18"/>
  <c r="R911" i="18"/>
  <c r="S911" i="18"/>
  <c r="T911" i="18"/>
  <c r="U911" i="18"/>
  <c r="V911" i="18"/>
  <c r="O912" i="18"/>
  <c r="P912" i="18"/>
  <c r="Q912" i="18"/>
  <c r="R912" i="18"/>
  <c r="S912" i="18"/>
  <c r="T912" i="18"/>
  <c r="U912" i="18"/>
  <c r="V912" i="18"/>
  <c r="O913" i="18"/>
  <c r="P913" i="18"/>
  <c r="Q913" i="18"/>
  <c r="R913" i="18"/>
  <c r="S913" i="18"/>
  <c r="T913" i="18"/>
  <c r="U913" i="18"/>
  <c r="V913" i="18"/>
  <c r="O914" i="18"/>
  <c r="P914" i="18"/>
  <c r="Q914" i="18"/>
  <c r="R914" i="18"/>
  <c r="S914" i="18"/>
  <c r="T914" i="18"/>
  <c r="U914" i="18"/>
  <c r="V914" i="18"/>
  <c r="O915" i="18"/>
  <c r="P915" i="18"/>
  <c r="Q915" i="18"/>
  <c r="R915" i="18"/>
  <c r="S915" i="18"/>
  <c r="T915" i="18"/>
  <c r="U915" i="18"/>
  <c r="V915" i="18"/>
  <c r="O916" i="18"/>
  <c r="P916" i="18"/>
  <c r="Q916" i="18"/>
  <c r="R916" i="18"/>
  <c r="S916" i="18"/>
  <c r="T916" i="18"/>
  <c r="U916" i="18"/>
  <c r="V916" i="18"/>
  <c r="O917" i="18"/>
  <c r="P917" i="18"/>
  <c r="Q917" i="18"/>
  <c r="R917" i="18"/>
  <c r="S917" i="18"/>
  <c r="T917" i="18"/>
  <c r="U917" i="18"/>
  <c r="V917" i="18"/>
  <c r="O918" i="18"/>
  <c r="P918" i="18"/>
  <c r="Q918" i="18"/>
  <c r="R918" i="18"/>
  <c r="S918" i="18"/>
  <c r="T918" i="18"/>
  <c r="U918" i="18"/>
  <c r="V918" i="18"/>
  <c r="O919" i="18"/>
  <c r="P919" i="18"/>
  <c r="Q919" i="18"/>
  <c r="R919" i="18"/>
  <c r="S919" i="18"/>
  <c r="T919" i="18"/>
  <c r="U919" i="18"/>
  <c r="V919" i="18"/>
  <c r="O920" i="18"/>
  <c r="P920" i="18"/>
  <c r="Q920" i="18"/>
  <c r="R920" i="18"/>
  <c r="S920" i="18"/>
  <c r="T920" i="18"/>
  <c r="U920" i="18"/>
  <c r="V920" i="18"/>
  <c r="O921" i="18"/>
  <c r="P921" i="18"/>
  <c r="Q921" i="18"/>
  <c r="R921" i="18"/>
  <c r="S921" i="18"/>
  <c r="T921" i="18"/>
  <c r="U921" i="18"/>
  <c r="V921" i="18"/>
  <c r="O922" i="18"/>
  <c r="P922" i="18"/>
  <c r="Q922" i="18"/>
  <c r="R922" i="18"/>
  <c r="S922" i="18"/>
  <c r="T922" i="18"/>
  <c r="U922" i="18"/>
  <c r="V922" i="18"/>
  <c r="O923" i="18"/>
  <c r="P923" i="18"/>
  <c r="Q923" i="18"/>
  <c r="R923" i="18"/>
  <c r="S923" i="18"/>
  <c r="T923" i="18"/>
  <c r="U923" i="18"/>
  <c r="V923" i="18"/>
  <c r="O924" i="18"/>
  <c r="P924" i="18"/>
  <c r="Q924" i="18"/>
  <c r="R924" i="18"/>
  <c r="S924" i="18"/>
  <c r="T924" i="18"/>
  <c r="U924" i="18"/>
  <c r="V924" i="18"/>
  <c r="O925" i="18"/>
  <c r="P925" i="18"/>
  <c r="Q925" i="18"/>
  <c r="R925" i="18"/>
  <c r="S925" i="18"/>
  <c r="T925" i="18"/>
  <c r="U925" i="18"/>
  <c r="V925" i="18"/>
  <c r="O926" i="18"/>
  <c r="P926" i="18"/>
  <c r="Q926" i="18"/>
  <c r="R926" i="18"/>
  <c r="S926" i="18"/>
  <c r="T926" i="18"/>
  <c r="U926" i="18"/>
  <c r="V926" i="18"/>
  <c r="O927" i="18"/>
  <c r="P927" i="18"/>
  <c r="Q927" i="18"/>
  <c r="R927" i="18"/>
  <c r="S927" i="18"/>
  <c r="T927" i="18"/>
  <c r="U927" i="18"/>
  <c r="V927" i="18"/>
  <c r="O928" i="18"/>
  <c r="P928" i="18"/>
  <c r="Q928" i="18"/>
  <c r="R928" i="18"/>
  <c r="S928" i="18"/>
  <c r="T928" i="18"/>
  <c r="U928" i="18"/>
  <c r="V928" i="18"/>
  <c r="O929" i="18"/>
  <c r="P929" i="18"/>
  <c r="Q929" i="18"/>
  <c r="R929" i="18"/>
  <c r="S929" i="18"/>
  <c r="T929" i="18"/>
  <c r="U929" i="18"/>
  <c r="V929" i="18"/>
  <c r="O930" i="18"/>
  <c r="P930" i="18"/>
  <c r="Q930" i="18"/>
  <c r="R930" i="18"/>
  <c r="S930" i="18"/>
  <c r="T930" i="18"/>
  <c r="U930" i="18"/>
  <c r="V930" i="18"/>
  <c r="O931" i="18"/>
  <c r="P931" i="18"/>
  <c r="Q931" i="18"/>
  <c r="R931" i="18"/>
  <c r="S931" i="18"/>
  <c r="T931" i="18"/>
  <c r="U931" i="18"/>
  <c r="V931" i="18"/>
  <c r="O932" i="18"/>
  <c r="P932" i="18"/>
  <c r="Q932" i="18"/>
  <c r="R932" i="18"/>
  <c r="S932" i="18"/>
  <c r="T932" i="18"/>
  <c r="U932" i="18"/>
  <c r="V932" i="18"/>
  <c r="O933" i="18"/>
  <c r="P933" i="18"/>
  <c r="Q933" i="18"/>
  <c r="R933" i="18"/>
  <c r="S933" i="18"/>
  <c r="T933" i="18"/>
  <c r="U933" i="18"/>
  <c r="V933" i="18"/>
  <c r="O934" i="18"/>
  <c r="P934" i="18"/>
  <c r="Q934" i="18"/>
  <c r="R934" i="18"/>
  <c r="S934" i="18"/>
  <c r="T934" i="18"/>
  <c r="U934" i="18"/>
  <c r="V934" i="18"/>
  <c r="O935" i="18"/>
  <c r="P935" i="18"/>
  <c r="Q935" i="18"/>
  <c r="R935" i="18"/>
  <c r="S935" i="18"/>
  <c r="T935" i="18"/>
  <c r="U935" i="18"/>
  <c r="V935" i="18"/>
  <c r="O936" i="18"/>
  <c r="P936" i="18"/>
  <c r="Q936" i="18"/>
  <c r="R936" i="18"/>
  <c r="S936" i="18"/>
  <c r="T936" i="18"/>
  <c r="U936" i="18"/>
  <c r="V936" i="18"/>
  <c r="O937" i="18"/>
  <c r="P937" i="18"/>
  <c r="Q937" i="18"/>
  <c r="R937" i="18"/>
  <c r="S937" i="18"/>
  <c r="T937" i="18"/>
  <c r="U937" i="18"/>
  <c r="V937" i="18"/>
  <c r="O938" i="18"/>
  <c r="P938" i="18"/>
  <c r="Q938" i="18"/>
  <c r="R938" i="18"/>
  <c r="S938" i="18"/>
  <c r="T938" i="18"/>
  <c r="U938" i="18"/>
  <c r="V938" i="18"/>
  <c r="O939" i="18"/>
  <c r="P939" i="18"/>
  <c r="Q939" i="18"/>
  <c r="R939" i="18"/>
  <c r="S939" i="18"/>
  <c r="T939" i="18"/>
  <c r="U939" i="18"/>
  <c r="V939" i="18"/>
  <c r="O940" i="18"/>
  <c r="P940" i="18"/>
  <c r="Q940" i="18"/>
  <c r="R940" i="18"/>
  <c r="S940" i="18"/>
  <c r="T940" i="18"/>
  <c r="U940" i="18"/>
  <c r="V940" i="18"/>
  <c r="O941" i="18"/>
  <c r="P941" i="18"/>
  <c r="Q941" i="18"/>
  <c r="R941" i="18"/>
  <c r="S941" i="18"/>
  <c r="T941" i="18"/>
  <c r="U941" i="18"/>
  <c r="V941" i="18"/>
  <c r="O942" i="18"/>
  <c r="P942" i="18"/>
  <c r="Q942" i="18"/>
  <c r="R942" i="18"/>
  <c r="S942" i="18"/>
  <c r="T942" i="18"/>
  <c r="U942" i="18"/>
  <c r="V942" i="18"/>
  <c r="O943" i="18"/>
  <c r="P943" i="18"/>
  <c r="Q943" i="18"/>
  <c r="R943" i="18"/>
  <c r="S943" i="18"/>
  <c r="T943" i="18"/>
  <c r="U943" i="18"/>
  <c r="V943" i="18"/>
  <c r="O944" i="18"/>
  <c r="P944" i="18"/>
  <c r="Q944" i="18"/>
  <c r="R944" i="18"/>
  <c r="S944" i="18"/>
  <c r="T944" i="18"/>
  <c r="U944" i="18"/>
  <c r="V944" i="18"/>
  <c r="O945" i="18"/>
  <c r="P945" i="18"/>
  <c r="Q945" i="18"/>
  <c r="R945" i="18"/>
  <c r="S945" i="18"/>
  <c r="T945" i="18"/>
  <c r="U945" i="18"/>
  <c r="V945" i="18"/>
  <c r="O946" i="18"/>
  <c r="P946" i="18"/>
  <c r="Q946" i="18"/>
  <c r="R946" i="18"/>
  <c r="S946" i="18"/>
  <c r="T946" i="18"/>
  <c r="U946" i="18"/>
  <c r="V946" i="18"/>
  <c r="O947" i="18"/>
  <c r="P947" i="18"/>
  <c r="Q947" i="18"/>
  <c r="R947" i="18"/>
  <c r="S947" i="18"/>
  <c r="T947" i="18"/>
  <c r="U947" i="18"/>
  <c r="V947" i="18"/>
  <c r="O948" i="18"/>
  <c r="P948" i="18"/>
  <c r="Q948" i="18"/>
  <c r="R948" i="18"/>
  <c r="S948" i="18"/>
  <c r="T948" i="18"/>
  <c r="U948" i="18"/>
  <c r="V948" i="18"/>
  <c r="O949" i="18"/>
  <c r="P949" i="18"/>
  <c r="Q949" i="18"/>
  <c r="R949" i="18"/>
  <c r="S949" i="18"/>
  <c r="T949" i="18"/>
  <c r="U949" i="18"/>
  <c r="V949" i="18"/>
  <c r="O950" i="18"/>
  <c r="P950" i="18"/>
  <c r="Q950" i="18"/>
  <c r="R950" i="18"/>
  <c r="S950" i="18"/>
  <c r="T950" i="18"/>
  <c r="U950" i="18"/>
  <c r="V950" i="18"/>
  <c r="O951" i="18"/>
  <c r="P951" i="18"/>
  <c r="Q951" i="18"/>
  <c r="R951" i="18"/>
  <c r="S951" i="18"/>
  <c r="T951" i="18"/>
  <c r="U951" i="18"/>
  <c r="V951" i="18"/>
  <c r="O952" i="18"/>
  <c r="P952" i="18"/>
  <c r="Q952" i="18"/>
  <c r="R952" i="18"/>
  <c r="S952" i="18"/>
  <c r="T952" i="18"/>
  <c r="U952" i="18"/>
  <c r="V952" i="18"/>
  <c r="O953" i="18"/>
  <c r="P953" i="18"/>
  <c r="Q953" i="18"/>
  <c r="R953" i="18"/>
  <c r="S953" i="18"/>
  <c r="T953" i="18"/>
  <c r="U953" i="18"/>
  <c r="V953" i="18"/>
  <c r="O954" i="18"/>
  <c r="P954" i="18"/>
  <c r="Q954" i="18"/>
  <c r="R954" i="18"/>
  <c r="S954" i="18"/>
  <c r="T954" i="18"/>
  <c r="U954" i="18"/>
  <c r="V954" i="18"/>
  <c r="O955" i="18"/>
  <c r="P955" i="18"/>
  <c r="Q955" i="18"/>
  <c r="R955" i="18"/>
  <c r="S955" i="18"/>
  <c r="T955" i="18"/>
  <c r="U955" i="18"/>
  <c r="V955" i="18"/>
  <c r="O956" i="18"/>
  <c r="P956" i="18"/>
  <c r="Q956" i="18"/>
  <c r="R956" i="18"/>
  <c r="S956" i="18"/>
  <c r="T956" i="18"/>
  <c r="U956" i="18"/>
  <c r="V956" i="18"/>
  <c r="O957" i="18"/>
  <c r="P957" i="18"/>
  <c r="Q957" i="18"/>
  <c r="R957" i="18"/>
  <c r="S957" i="18"/>
  <c r="T957" i="18"/>
  <c r="U957" i="18"/>
  <c r="V957" i="18"/>
  <c r="O958" i="18"/>
  <c r="P958" i="18"/>
  <c r="Q958" i="18"/>
  <c r="R958" i="18"/>
  <c r="S958" i="18"/>
  <c r="T958" i="18"/>
  <c r="U958" i="18"/>
  <c r="V958" i="18"/>
  <c r="O959" i="18"/>
  <c r="P959" i="18"/>
  <c r="Q959" i="18"/>
  <c r="R959" i="18"/>
  <c r="S959" i="18"/>
  <c r="T959" i="18"/>
  <c r="U959" i="18"/>
  <c r="V959" i="18"/>
  <c r="O960" i="18"/>
  <c r="P960" i="18"/>
  <c r="Q960" i="18"/>
  <c r="R960" i="18"/>
  <c r="S960" i="18"/>
  <c r="T960" i="18"/>
  <c r="U960" i="18"/>
  <c r="V960" i="18"/>
  <c r="O961" i="18"/>
  <c r="P961" i="18"/>
  <c r="Q961" i="18"/>
  <c r="R961" i="18"/>
  <c r="S961" i="18"/>
  <c r="T961" i="18"/>
  <c r="U961" i="18"/>
  <c r="V961" i="18"/>
  <c r="O962" i="18"/>
  <c r="P962" i="18"/>
  <c r="Q962" i="18"/>
  <c r="R962" i="18"/>
  <c r="S962" i="18"/>
  <c r="T962" i="18"/>
  <c r="U962" i="18"/>
  <c r="V962" i="18"/>
  <c r="O963" i="18"/>
  <c r="P963" i="18"/>
  <c r="Q963" i="18"/>
  <c r="R963" i="18"/>
  <c r="S963" i="18"/>
  <c r="T963" i="18"/>
  <c r="U963" i="18"/>
  <c r="V963" i="18"/>
  <c r="O964" i="18"/>
  <c r="P964" i="18"/>
  <c r="Q964" i="18"/>
  <c r="R964" i="18"/>
  <c r="S964" i="18"/>
  <c r="T964" i="18"/>
  <c r="U964" i="18"/>
  <c r="V964" i="18"/>
  <c r="O965" i="18"/>
  <c r="P965" i="18"/>
  <c r="Q965" i="18"/>
  <c r="R965" i="18"/>
  <c r="S965" i="18"/>
  <c r="T965" i="18"/>
  <c r="U965" i="18"/>
  <c r="V965" i="18"/>
  <c r="O966" i="18"/>
  <c r="P966" i="18"/>
  <c r="Q966" i="18"/>
  <c r="R966" i="18"/>
  <c r="S966" i="18"/>
  <c r="T966" i="18"/>
  <c r="U966" i="18"/>
  <c r="V966" i="18"/>
  <c r="O967" i="18"/>
  <c r="P967" i="18"/>
  <c r="Q967" i="18"/>
  <c r="R967" i="18"/>
  <c r="S967" i="18"/>
  <c r="T967" i="18"/>
  <c r="U967" i="18"/>
  <c r="V967" i="18"/>
  <c r="O968" i="18"/>
  <c r="P968" i="18"/>
  <c r="Q968" i="18"/>
  <c r="R968" i="18"/>
  <c r="S968" i="18"/>
  <c r="T968" i="18"/>
  <c r="U968" i="18"/>
  <c r="V968" i="18"/>
  <c r="O969" i="18"/>
  <c r="P969" i="18"/>
  <c r="Q969" i="18"/>
  <c r="R969" i="18"/>
  <c r="S969" i="18"/>
  <c r="T969" i="18"/>
  <c r="U969" i="18"/>
  <c r="V969" i="18"/>
  <c r="O970" i="18"/>
  <c r="P970" i="18"/>
  <c r="Q970" i="18"/>
  <c r="R970" i="18"/>
  <c r="S970" i="18"/>
  <c r="T970" i="18"/>
  <c r="U970" i="18"/>
  <c r="V970" i="18"/>
  <c r="O971" i="18"/>
  <c r="P971" i="18"/>
  <c r="Q971" i="18"/>
  <c r="R971" i="18"/>
  <c r="S971" i="18"/>
  <c r="T971" i="18"/>
  <c r="U971" i="18"/>
  <c r="V971" i="18"/>
  <c r="O972" i="18"/>
  <c r="P972" i="18"/>
  <c r="Q972" i="18"/>
  <c r="R972" i="18"/>
  <c r="S972" i="18"/>
  <c r="T972" i="18"/>
  <c r="U972" i="18"/>
  <c r="V972" i="18"/>
  <c r="O973" i="18"/>
  <c r="P973" i="18"/>
  <c r="Q973" i="18"/>
  <c r="R973" i="18"/>
  <c r="S973" i="18"/>
  <c r="T973" i="18"/>
  <c r="U973" i="18"/>
  <c r="V973" i="18"/>
  <c r="O974" i="18"/>
  <c r="P974" i="18"/>
  <c r="Q974" i="18"/>
  <c r="R974" i="18"/>
  <c r="S974" i="18"/>
  <c r="T974" i="18"/>
  <c r="U974" i="18"/>
  <c r="V974" i="18"/>
  <c r="O975" i="18"/>
  <c r="P975" i="18"/>
  <c r="Q975" i="18"/>
  <c r="R975" i="18"/>
  <c r="S975" i="18"/>
  <c r="T975" i="18"/>
  <c r="U975" i="18"/>
  <c r="V975" i="18"/>
  <c r="O976" i="18"/>
  <c r="P976" i="18"/>
  <c r="Q976" i="18"/>
  <c r="R976" i="18"/>
  <c r="S976" i="18"/>
  <c r="T976" i="18"/>
  <c r="U976" i="18"/>
  <c r="V976" i="18"/>
  <c r="O977" i="18"/>
  <c r="P977" i="18"/>
  <c r="Q977" i="18"/>
  <c r="R977" i="18"/>
  <c r="S977" i="18"/>
  <c r="T977" i="18"/>
  <c r="U977" i="18"/>
  <c r="V977" i="18"/>
  <c r="O978" i="18"/>
  <c r="P978" i="18"/>
  <c r="Q978" i="18"/>
  <c r="R978" i="18"/>
  <c r="S978" i="18"/>
  <c r="T978" i="18"/>
  <c r="U978" i="18"/>
  <c r="V978" i="18"/>
  <c r="O979" i="18"/>
  <c r="P979" i="18"/>
  <c r="Q979" i="18"/>
  <c r="R979" i="18"/>
  <c r="S979" i="18"/>
  <c r="T979" i="18"/>
  <c r="U979" i="18"/>
  <c r="V979" i="18"/>
  <c r="O980" i="18"/>
  <c r="P980" i="18"/>
  <c r="Q980" i="18"/>
  <c r="R980" i="18"/>
  <c r="S980" i="18"/>
  <c r="T980" i="18"/>
  <c r="U980" i="18"/>
  <c r="V980" i="18"/>
  <c r="O981" i="18"/>
  <c r="P981" i="18"/>
  <c r="Q981" i="18"/>
  <c r="R981" i="18"/>
  <c r="S981" i="18"/>
  <c r="T981" i="18"/>
  <c r="U981" i="18"/>
  <c r="V981" i="18"/>
  <c r="O982" i="18"/>
  <c r="P982" i="18"/>
  <c r="Q982" i="18"/>
  <c r="R982" i="18"/>
  <c r="S982" i="18"/>
  <c r="T982" i="18"/>
  <c r="U982" i="18"/>
  <c r="V982" i="18"/>
  <c r="O983" i="18"/>
  <c r="P983" i="18"/>
  <c r="Q983" i="18"/>
  <c r="R983" i="18"/>
  <c r="S983" i="18"/>
  <c r="T983" i="18"/>
  <c r="U983" i="18"/>
  <c r="V983" i="18"/>
  <c r="O984" i="18"/>
  <c r="P984" i="18"/>
  <c r="Q984" i="18"/>
  <c r="R984" i="18"/>
  <c r="S984" i="18"/>
  <c r="T984" i="18"/>
  <c r="U984" i="18"/>
  <c r="V984" i="18"/>
  <c r="O985" i="18"/>
  <c r="P985" i="18"/>
  <c r="Q985" i="18"/>
  <c r="R985" i="18"/>
  <c r="S985" i="18"/>
  <c r="T985" i="18"/>
  <c r="U985" i="18"/>
  <c r="V985" i="18"/>
  <c r="O986" i="18"/>
  <c r="P986" i="18"/>
  <c r="Q986" i="18"/>
  <c r="R986" i="18"/>
  <c r="S986" i="18"/>
  <c r="T986" i="18"/>
  <c r="U986" i="18"/>
  <c r="V986" i="18"/>
  <c r="O987" i="18"/>
  <c r="P987" i="18"/>
  <c r="Q987" i="18"/>
  <c r="R987" i="18"/>
  <c r="S987" i="18"/>
  <c r="T987" i="18"/>
  <c r="U987" i="18"/>
  <c r="V987" i="18"/>
  <c r="O988" i="18"/>
  <c r="P988" i="18"/>
  <c r="Q988" i="18"/>
  <c r="R988" i="18"/>
  <c r="S988" i="18"/>
  <c r="T988" i="18"/>
  <c r="U988" i="18"/>
  <c r="V988" i="18"/>
  <c r="O989" i="18"/>
  <c r="P989" i="18"/>
  <c r="Q989" i="18"/>
  <c r="R989" i="18"/>
  <c r="S989" i="18"/>
  <c r="T989" i="18"/>
  <c r="U989" i="18"/>
  <c r="V989" i="18"/>
  <c r="O990" i="18"/>
  <c r="P990" i="18"/>
  <c r="Q990" i="18"/>
  <c r="R990" i="18"/>
  <c r="S990" i="18"/>
  <c r="T990" i="18"/>
  <c r="U990" i="18"/>
  <c r="V990" i="18"/>
  <c r="O991" i="18"/>
  <c r="P991" i="18"/>
  <c r="Q991" i="18"/>
  <c r="R991" i="18"/>
  <c r="S991" i="18"/>
  <c r="T991" i="18"/>
  <c r="U991" i="18"/>
  <c r="V991" i="18"/>
  <c r="O992" i="18"/>
  <c r="P992" i="18"/>
  <c r="Q992" i="18"/>
  <c r="R992" i="18"/>
  <c r="S992" i="18"/>
  <c r="T992" i="18"/>
  <c r="U992" i="18"/>
  <c r="V992" i="18"/>
  <c r="O993" i="18"/>
  <c r="P993" i="18"/>
  <c r="Q993" i="18"/>
  <c r="R993" i="18"/>
  <c r="S993" i="18"/>
  <c r="T993" i="18"/>
  <c r="U993" i="18"/>
  <c r="V993" i="18"/>
  <c r="O994" i="18"/>
  <c r="P994" i="18"/>
  <c r="Q994" i="18"/>
  <c r="R994" i="18"/>
  <c r="S994" i="18"/>
  <c r="T994" i="18"/>
  <c r="U994" i="18"/>
  <c r="V994" i="18"/>
  <c r="O995" i="18"/>
  <c r="P995" i="18"/>
  <c r="Q995" i="18"/>
  <c r="R995" i="18"/>
  <c r="S995" i="18"/>
  <c r="T995" i="18"/>
  <c r="U995" i="18"/>
  <c r="V995" i="18"/>
  <c r="O996" i="18"/>
  <c r="P996" i="18"/>
  <c r="Q996" i="18"/>
  <c r="R996" i="18"/>
  <c r="S996" i="18"/>
  <c r="T996" i="18"/>
  <c r="U996" i="18"/>
  <c r="V996" i="18"/>
  <c r="O997" i="18"/>
  <c r="P997" i="18"/>
  <c r="Q997" i="18"/>
  <c r="R997" i="18"/>
  <c r="S997" i="18"/>
  <c r="T997" i="18"/>
  <c r="U997" i="18"/>
  <c r="V997" i="18"/>
  <c r="O998" i="18"/>
  <c r="P998" i="18"/>
  <c r="Q998" i="18"/>
  <c r="R998" i="18"/>
  <c r="S998" i="18"/>
  <c r="T998" i="18"/>
  <c r="U998" i="18"/>
  <c r="V998" i="18"/>
  <c r="O999" i="18"/>
  <c r="P999" i="18"/>
  <c r="Q999" i="18"/>
  <c r="R999" i="18"/>
  <c r="S999" i="18"/>
  <c r="T999" i="18"/>
  <c r="U999" i="18"/>
  <c r="V999" i="18"/>
  <c r="O1000" i="18"/>
  <c r="P1000" i="18"/>
  <c r="Q1000" i="18"/>
  <c r="R1000" i="18"/>
  <c r="S1000" i="18"/>
  <c r="T1000" i="18"/>
  <c r="U1000" i="18"/>
  <c r="V1000" i="18"/>
  <c r="O1001" i="18"/>
  <c r="P1001" i="18"/>
  <c r="Q1001" i="18"/>
  <c r="R1001" i="18"/>
  <c r="S1001" i="18"/>
  <c r="T1001" i="18"/>
  <c r="U1001" i="18"/>
  <c r="V1001" i="18"/>
  <c r="O1002" i="18"/>
  <c r="P1002" i="18"/>
  <c r="Q1002" i="18"/>
  <c r="R1002" i="18"/>
  <c r="S1002" i="18"/>
  <c r="T1002" i="18"/>
  <c r="U1002" i="18"/>
  <c r="V1002" i="18"/>
  <c r="O1003" i="18"/>
  <c r="P1003" i="18"/>
  <c r="Q1003" i="18"/>
  <c r="R1003" i="18"/>
  <c r="S1003" i="18"/>
  <c r="T1003" i="18"/>
  <c r="U1003" i="18"/>
  <c r="V1003" i="18"/>
  <c r="O1004" i="18"/>
  <c r="P1004" i="18"/>
  <c r="Q1004" i="18"/>
  <c r="R1004" i="18"/>
  <c r="S1004" i="18"/>
  <c r="T1004" i="18"/>
  <c r="U1004" i="18"/>
  <c r="V1004" i="18"/>
  <c r="O1005" i="18"/>
  <c r="P1005" i="18"/>
  <c r="Q1005" i="18"/>
  <c r="R1005" i="18"/>
  <c r="S1005" i="18"/>
  <c r="T1005" i="18"/>
  <c r="U1005" i="18"/>
  <c r="V1005" i="18"/>
  <c r="O1006" i="18"/>
  <c r="P1006" i="18"/>
  <c r="Q1006" i="18"/>
  <c r="R1006" i="18"/>
  <c r="S1006" i="18"/>
  <c r="T1006" i="18"/>
  <c r="U1006" i="18"/>
  <c r="V1006" i="18"/>
  <c r="O7" i="18"/>
  <c r="P7" i="18"/>
  <c r="Q7" i="18"/>
  <c r="R7" i="18"/>
  <c r="S7" i="18"/>
  <c r="T7" i="18"/>
  <c r="U7" i="18"/>
  <c r="V7" i="18"/>
  <c r="K50" i="16"/>
  <c r="K49" i="16"/>
  <c r="K48" i="16"/>
  <c r="K47" i="16"/>
  <c r="E50" i="16"/>
  <c r="E49" i="16"/>
  <c r="E48" i="16"/>
  <c r="E47" i="16"/>
  <c r="F41" i="16"/>
  <c r="D41" i="16"/>
  <c r="C41" i="16"/>
  <c r="F40" i="16"/>
  <c r="D40" i="16"/>
  <c r="C40" i="16"/>
  <c r="F39" i="16"/>
  <c r="D39" i="16"/>
  <c r="C39" i="16"/>
  <c r="F38" i="16"/>
  <c r="D38" i="16"/>
  <c r="C38" i="16"/>
  <c r="F37" i="16"/>
  <c r="D37" i="16"/>
  <c r="C37" i="16"/>
  <c r="F36" i="16"/>
  <c r="D36" i="16"/>
  <c r="C36" i="16"/>
  <c r="F35" i="16"/>
  <c r="D35" i="16"/>
  <c r="C35" i="16"/>
  <c r="F34" i="16"/>
  <c r="D34" i="16"/>
  <c r="C34" i="16"/>
  <c r="I29" i="16"/>
  <c r="H29" i="16"/>
  <c r="G29" i="16"/>
  <c r="F29" i="16"/>
  <c r="D29" i="16"/>
  <c r="C29" i="16"/>
  <c r="I28" i="16"/>
  <c r="H28" i="16"/>
  <c r="G28" i="16"/>
  <c r="F28" i="16"/>
  <c r="D28" i="16"/>
  <c r="C28" i="16"/>
  <c r="I27" i="16"/>
  <c r="H27" i="16"/>
  <c r="G27" i="16"/>
  <c r="F27" i="16"/>
  <c r="D27" i="16"/>
  <c r="C27" i="16"/>
  <c r="I26" i="16"/>
  <c r="H26" i="16"/>
  <c r="G26" i="16"/>
  <c r="F26" i="16"/>
  <c r="D26" i="16"/>
  <c r="C26" i="16"/>
  <c r="I25" i="16"/>
  <c r="H25" i="16"/>
  <c r="G25" i="16"/>
  <c r="F25" i="16"/>
  <c r="D25" i="16"/>
  <c r="C25" i="16"/>
  <c r="C19" i="16"/>
  <c r="C18" i="16"/>
  <c r="D18" i="16" s="1"/>
  <c r="C17" i="16"/>
  <c r="D17" i="16" s="1"/>
  <c r="C16" i="16"/>
  <c r="D16" i="16" s="1"/>
  <c r="C15" i="16"/>
  <c r="D15" i="16" s="1"/>
  <c r="L9" i="16"/>
  <c r="J9" i="16"/>
  <c r="H9" i="16"/>
  <c r="F9" i="16"/>
  <c r="D9" i="16"/>
  <c r="B9" i="16"/>
  <c r="K3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E27" i="16" l="1"/>
  <c r="E25" i="16"/>
  <c r="E39" i="16"/>
  <c r="E19" i="16"/>
  <c r="E26" i="16"/>
  <c r="E18" i="16"/>
  <c r="E37" i="16"/>
  <c r="E28" i="16"/>
  <c r="E41" i="16"/>
  <c r="E29" i="16"/>
  <c r="E34" i="16"/>
  <c r="E35" i="16"/>
  <c r="E38" i="16"/>
  <c r="E40" i="16"/>
  <c r="E36" i="16"/>
  <c r="E16" i="16"/>
  <c r="D19" i="16"/>
  <c r="C20" i="16"/>
  <c r="E17" i="16"/>
</calcChain>
</file>

<file path=xl/sharedStrings.xml><?xml version="1.0" encoding="utf-8"?>
<sst xmlns="http://schemas.openxmlformats.org/spreadsheetml/2006/main" count="1134" uniqueCount="639">
  <si>
    <t>Pendiente</t>
  </si>
  <si>
    <t>Descartado</t>
  </si>
  <si>
    <t>Redes Sociales</t>
  </si>
  <si>
    <t>Referido</t>
  </si>
  <si>
    <t>Evento</t>
  </si>
  <si>
    <t>Otro</t>
  </si>
  <si>
    <t>Agendada</t>
  </si>
  <si>
    <t>Activo</t>
  </si>
  <si>
    <t>Demos Realizadas</t>
  </si>
  <si>
    <t>CATÁLOGO DE PRODUCTOS — FUENTE DE VERDAD (Royal Prestige 2025)</t>
  </si>
  <si>
    <t>PVP COP es fuente de verdad. PVP USD se recalcula automáticamente con la TRM. Edición libre permitida en esta hoja.</t>
  </si>
  <si>
    <t>TRM Actual (COP/USD):</t>
  </si>
  <si>
    <t>ITEM</t>
  </si>
  <si>
    <t>CÓDIGO</t>
  </si>
  <si>
    <t>CATEGORÍA</t>
  </si>
  <si>
    <t>DESCRIPCIÓN</t>
  </si>
  <si>
    <t>PVP_COP</t>
  </si>
  <si>
    <t>PVP_USD</t>
  </si>
  <si>
    <t>PREMIUM</t>
  </si>
  <si>
    <t>ESTADO</t>
  </si>
  <si>
    <t>CO4606</t>
  </si>
  <si>
    <t>Cocina (Cookware)</t>
  </si>
  <si>
    <t>SISTEMA DE COCINA ESENCIAL 5 PIEZAS RP CON RECETARIO Y ROYAL SHINE</t>
  </si>
  <si>
    <t>No</t>
  </si>
  <si>
    <t>CO4616</t>
  </si>
  <si>
    <t>SISTEMA DE COCINA COMPLEMENTARIO 5 PIEZAS RP CON RECETARIO Y ROYAL SHINE</t>
  </si>
  <si>
    <t>CO4626</t>
  </si>
  <si>
    <t>SISTEMA DE COCINA CLÁSICO 7 PIEZAS RP CON RECETARIO Y ROYAL SHINE</t>
  </si>
  <si>
    <t>CO4636</t>
  </si>
  <si>
    <t>SISTEMA DE COCINA ESPECIAL 8 PIEZAS RP CON RECETARIO Y ROYAL SHINE</t>
  </si>
  <si>
    <t>CO4646</t>
  </si>
  <si>
    <t>SISTEMA DE COCINA FAMILIAR 10 PIEZAS RP CON RECETARIO Y ROYAL SHINE</t>
  </si>
  <si>
    <t>CO4656</t>
  </si>
  <si>
    <t>SISTEMA DE COCINA PROFESIONAL 15 PIEZAS RP CON RECETARIO Y ROYAL SHINE</t>
  </si>
  <si>
    <t>CO4911</t>
  </si>
  <si>
    <t>ROYAL PRESTIGE MULTIPAN</t>
  </si>
  <si>
    <t>1+15</t>
  </si>
  <si>
    <t>Combo Cocina</t>
  </si>
  <si>
    <t>COMBO IDEAL 7 PIEZAS (ESENCIAL + PAELLERA CON TAPA DE 10"/26 CM)</t>
  </si>
  <si>
    <t>2+15</t>
  </si>
  <si>
    <t>COMBO UTILITARIO 7 PIEZAS (COMPLEMENTARIO + PAELLERA CON TAPA DE 10"/26 CM)</t>
  </si>
  <si>
    <t>15+23+28</t>
  </si>
  <si>
    <t>COMBO SÉNIOR 4 PIEZAS (PAELLERA CON TAPA DE 10" + OLLA 2 CUARTOS + TAPA 16 CM)</t>
  </si>
  <si>
    <t>CO4715</t>
  </si>
  <si>
    <t>UTENSILIO CON TAPA DE 4 CUARTOS RP</t>
  </si>
  <si>
    <t>CO4725</t>
  </si>
  <si>
    <t>UTENSILIO CON TAPA DE 8 CUARTOS RP</t>
  </si>
  <si>
    <t>CO9660</t>
  </si>
  <si>
    <t>UTENSILIO CON TAPA DE 12 CUARTOS</t>
  </si>
  <si>
    <t>CO9675</t>
  </si>
  <si>
    <t>UTENSILIO CON TAPA DE 20 CUARTOS</t>
  </si>
  <si>
    <t>CO9680</t>
  </si>
  <si>
    <t>UTENSILIO CON TAPA DE 30 CUARTOS</t>
  </si>
  <si>
    <t>CO4760</t>
  </si>
  <si>
    <t>PAELLERA CON TAPA DE 10" / 25 CM. RP</t>
  </si>
  <si>
    <t>CO4740</t>
  </si>
  <si>
    <t>PAELLERA CON TAPA DE 14" / 35 CM. RP</t>
  </si>
  <si>
    <t>CO1253</t>
  </si>
  <si>
    <t>OLLA A PRESIÓN DE 6 LITROS RP CON RECETARIO</t>
  </si>
  <si>
    <t>CO1258</t>
  </si>
  <si>
    <t>OLLA A PRESIÓN DE 10 LITROS RP CON RECETARIO</t>
  </si>
  <si>
    <t>CO6589</t>
  </si>
  <si>
    <t>PAVERA OVALADA</t>
  </si>
  <si>
    <t>CO0902</t>
  </si>
  <si>
    <t>ROYAL PRESTIGE EXPERTEA</t>
  </si>
  <si>
    <t>CO2106</t>
  </si>
  <si>
    <t>ROYAL PRESTIGE BARISTA</t>
  </si>
  <si>
    <t>PR2134</t>
  </si>
  <si>
    <t>Premium (Accesorios)</t>
  </si>
  <si>
    <t>KIT COMPLETO BARISTART</t>
  </si>
  <si>
    <t>Sí</t>
  </si>
  <si>
    <t>CO4705</t>
  </si>
  <si>
    <t>UTENSILIO SIN TAPA DE 2 CUARTOS/16 CM RP</t>
  </si>
  <si>
    <t>CO4710</t>
  </si>
  <si>
    <t>UTENSILIO SIN TAPA DE 3 CUARTOS/20 CM RP</t>
  </si>
  <si>
    <t>CO4720</t>
  </si>
  <si>
    <t>UTENSILIO SIN TAPA DE 6 CUARTOS/26 CM RP</t>
  </si>
  <si>
    <t>CO4730</t>
  </si>
  <si>
    <t>SARTÉN SIN TAPA DE 8" / 20 CM. RP</t>
  </si>
  <si>
    <t>CO4735</t>
  </si>
  <si>
    <t>SARTÉN SIN TAPA DE 10,5" / 26 CM. RP</t>
  </si>
  <si>
    <t>CO4800</t>
  </si>
  <si>
    <t>TAPA PEQUEÑA 16 CM RP</t>
  </si>
  <si>
    <t>CO4801</t>
  </si>
  <si>
    <t>TAPA MEDIANA 20 CM RP</t>
  </si>
  <si>
    <t>CO4802</t>
  </si>
  <si>
    <t>TAPA GRANDE 26 CM RP</t>
  </si>
  <si>
    <t>CO4803</t>
  </si>
  <si>
    <t>TAPA ALTA 26 CM CON BASE DE COCCIÓN RP</t>
  </si>
  <si>
    <t>CO4804</t>
  </si>
  <si>
    <t>TAPA GOURMET 8"/20 CM RP</t>
  </si>
  <si>
    <t>CO4805</t>
  </si>
  <si>
    <t>TAPA GOURMET 10"/24 CM RP</t>
  </si>
  <si>
    <t>CO4810</t>
  </si>
  <si>
    <t>TAPA EXTRA GRANDE 35 CM RP</t>
  </si>
  <si>
    <t>CO9723</t>
  </si>
  <si>
    <t>TAPA EASY RELEASE VIDRIO 8"</t>
  </si>
  <si>
    <t>Sin precio</t>
  </si>
  <si>
    <t>CO9724</t>
  </si>
  <si>
    <t>TAPA EASY RELEASE VIDRIO 10"</t>
  </si>
  <si>
    <t>CO9725</t>
  </si>
  <si>
    <t>TAPA EASY RELEASE VIDRIO 12"</t>
  </si>
  <si>
    <t>CO4650</t>
  </si>
  <si>
    <t>JUEGO DE SARTENES GOURMET 8"-10" CON TAPA 4 PIEZAS RP</t>
  </si>
  <si>
    <t>CO4746</t>
  </si>
  <si>
    <t>SARTÉN GOURMET SIN TAPA DE 8" / 20 CM.</t>
  </si>
  <si>
    <t>CO4751</t>
  </si>
  <si>
    <t>SARTÉN GOURMET SIN TAPA DE 10" / 24 CM.</t>
  </si>
  <si>
    <t>CO4745</t>
  </si>
  <si>
    <t>SARTÉN GOURMET CON TAPA DE 8" / 20 CM. RP</t>
  </si>
  <si>
    <t>CO4750</t>
  </si>
  <si>
    <t>SARTÉN GOURMET CON TAPA DE 10" / 24 CM. RP</t>
  </si>
  <si>
    <t>CO9685</t>
  </si>
  <si>
    <t>PLANCHA DOBLE 18" X 10"</t>
  </si>
  <si>
    <t>CO9686</t>
  </si>
  <si>
    <t>PLANCHA REDONDA 12"</t>
  </si>
  <si>
    <t>CO9687</t>
  </si>
  <si>
    <t>PLANCHA CUADRADA 11" X 11"</t>
  </si>
  <si>
    <t>CO0101</t>
  </si>
  <si>
    <t>CHOCOLATERA RP</t>
  </si>
  <si>
    <t>CO9736</t>
  </si>
  <si>
    <t>SARTÉN EASY RELEASE PIEDRA 8" CON TAPA+JUEGO ACCESORIOS 3 PIEZAS</t>
  </si>
  <si>
    <t>CO9738</t>
  </si>
  <si>
    <t>SARTÉN EASY RELEASE PIEDRA 10" CON TAPA+JUEGO ACCESORIOS 3 PIEZAS</t>
  </si>
  <si>
    <t>CO9739</t>
  </si>
  <si>
    <t>SARTÉN EASY RELEASE PIEDRA 12" CON TAPA+JUEGO ACCESORIOS 3 PIEZAS</t>
  </si>
  <si>
    <t>CO9740</t>
  </si>
  <si>
    <t>JUEGO SARTÉN EASY RELEASE PIEDRA 8"+10"+12"+TAPAS 6 PIEZAS+ACCESORIOS 3 PIEZAS</t>
  </si>
  <si>
    <t>CO9777</t>
  </si>
  <si>
    <t>OLLA EASY RELEASE CON TAPA 2 CUARTOS+JUEGO ACCESORIOS 3 PIEZAS</t>
  </si>
  <si>
    <t>CO9778</t>
  </si>
  <si>
    <t>OLLA EASY RELEASE CON TAPA 3 CUARTOS+JUEGO ACCESORIOS 3 PIEZAS</t>
  </si>
  <si>
    <t>CO9779</t>
  </si>
  <si>
    <t>SARTÉN EASY RELEASE CON TAPA 10,5 +JUEGO ACCESORIOS 3 PIEZAS</t>
  </si>
  <si>
    <t>CO9780</t>
  </si>
  <si>
    <t>JUEGO DE OLLAS Y SARTÉN EASY RELEASE+TAPAS VIDRIO 6 PIEZAS+ACCESORIOS 3 PIEZAS</t>
  </si>
  <si>
    <t>CO4807</t>
  </si>
  <si>
    <t>COLADOR DE 3 CUARTOS 20 CM.</t>
  </si>
  <si>
    <t>CO4808</t>
  </si>
  <si>
    <t>COLADOR DE 6 CUARTOS 26 CM.</t>
  </si>
  <si>
    <t>PR0008</t>
  </si>
  <si>
    <t>TABLA DE BAMBÚ CON BORDE SILICONA GRANDE</t>
  </si>
  <si>
    <t>PR0021</t>
  </si>
  <si>
    <t>TABLA DE BAMBÚ CON BORDE SILICONA PEQUEÑA</t>
  </si>
  <si>
    <t>PR2120</t>
  </si>
  <si>
    <t>CAFETERA ROYAL ESPRESSO PEQUEÑA 8 ONZAS - 4 TAZAS</t>
  </si>
  <si>
    <t>PR2129</t>
  </si>
  <si>
    <t>CAFETERA ROYAL ESPRESSO GRANDE 24 ONZAS - 10 TAZAS DOBLE PARED</t>
  </si>
  <si>
    <t>PR0196</t>
  </si>
  <si>
    <t>JUEGO DE UTENSILIOS DE COCINA 6 PIEZAS</t>
  </si>
  <si>
    <t>PR1044</t>
  </si>
  <si>
    <t>JUEGO 4 TAZONES PARA MEZCLAR CON TAPA BASE SILICONA</t>
  </si>
  <si>
    <t>PR2124</t>
  </si>
  <si>
    <t>CACEROLA PARA LOS HUEVOS</t>
  </si>
  <si>
    <t>PR2614</t>
  </si>
  <si>
    <t>MÁQUINA DE ENSALADAS ROYAL PRESTIGE - SALAD MACHINE</t>
  </si>
  <si>
    <t>PR1675</t>
  </si>
  <si>
    <t>HERVIDOR PEQUEÑO 1/2 CUARTO</t>
  </si>
  <si>
    <t>PR1685</t>
  </si>
  <si>
    <t>HERVIDOR GRANDE 1 CUARTO</t>
  </si>
  <si>
    <t>PR0025</t>
  </si>
  <si>
    <t>ROYAL PRESTIGE PERFECT POP</t>
  </si>
  <si>
    <t>CU0056</t>
  </si>
  <si>
    <t>Cuchillería (Cutlery)</t>
  </si>
  <si>
    <t>BLOQUE PARA 17 CUCHILLOS</t>
  </si>
  <si>
    <t>CU0800</t>
  </si>
  <si>
    <t>JUEGO CUCHILLOS PRECISIÓN 5 PIEZAS</t>
  </si>
  <si>
    <t>CU0815</t>
  </si>
  <si>
    <t>JUEGO CUCHILLOS PARA REBANAR 4 PIEZAS</t>
  </si>
  <si>
    <t>CU0820</t>
  </si>
  <si>
    <t>JUEGO CUCHILLOS PARA CARNE 4 PIEZAS</t>
  </si>
  <si>
    <t>CU0831</t>
  </si>
  <si>
    <t>JUEGO CUCHILLOS COMPLETO 18 PIEZAS CON BLOQUE ALL IN ONE - CUTLERY</t>
  </si>
  <si>
    <t>CU0825</t>
  </si>
  <si>
    <t>HACHA DE COCINA</t>
  </si>
  <si>
    <t>CU0810</t>
  </si>
  <si>
    <t>RP CUCHILLO PARA PELAR 2.75"</t>
  </si>
  <si>
    <t>CU0814</t>
  </si>
  <si>
    <t>RP CUCHILLO MULTIUSOS 5"</t>
  </si>
  <si>
    <t>CU0148</t>
  </si>
  <si>
    <t>CUCHILLO DAMASCUS SANTOKU 5"</t>
  </si>
  <si>
    <t>CU0740</t>
  </si>
  <si>
    <t>JUEGO CUCHILLOS PARA CHURRASCO 4 PIEZAS</t>
  </si>
  <si>
    <t>PR1841</t>
  </si>
  <si>
    <t>AFILADOR DE CUCHILLOS</t>
  </si>
  <si>
    <t>JU0038</t>
  </si>
  <si>
    <t>Extractor de Jugos</t>
  </si>
  <si>
    <t>EXTRACTOR DE JUGOS RP CON RECETARIO - JUICER</t>
  </si>
  <si>
    <t>PR1459</t>
  </si>
  <si>
    <t>EXPRIMIDOR DE JUGOS RP</t>
  </si>
  <si>
    <t>PR1460</t>
  </si>
  <si>
    <t>EXTRACTOR DE JUGOS PAQUETE DE 3 COLADORES RP</t>
  </si>
  <si>
    <t>ES0133</t>
  </si>
  <si>
    <t>Electrodomésticos</t>
  </si>
  <si>
    <t>ESTUFA DE INDUCCIÓN RP - PRECISION COOK</t>
  </si>
  <si>
    <t>ES4200</t>
  </si>
  <si>
    <t>RP POWER BLENDER GO PLUS TIPO A (CON BATIDOR Y CEPILLO)</t>
  </si>
  <si>
    <t>PE0028</t>
  </si>
  <si>
    <t>Repuestos Blender</t>
  </si>
  <si>
    <t>CONJUNTO PICADOR Y TASA BLENDER GO</t>
  </si>
  <si>
    <t>ES0162</t>
  </si>
  <si>
    <t>RP POWER BLENDER MAX 120-127V</t>
  </si>
  <si>
    <t>PE0010</t>
  </si>
  <si>
    <t>JARRA TRITAN COMPLETA POWER BLENDER MAX</t>
  </si>
  <si>
    <t>PE0011</t>
  </si>
  <si>
    <t>RP MAX CUP (2) CON ASPAS</t>
  </si>
  <si>
    <t>PE0027</t>
  </si>
  <si>
    <t>RP FRESH MAX CO</t>
  </si>
  <si>
    <t>AP2004</t>
  </si>
  <si>
    <t>Filtros de Aire</t>
  </si>
  <si>
    <t>RP FILTRO AIRE PAQ REEMPLAZO EARTH+</t>
  </si>
  <si>
    <t>WF0417</t>
  </si>
  <si>
    <t>Filtración de Agua</t>
  </si>
  <si>
    <t>SISTEMA DE FILTRACIÓN DE AGUA - FRESCAPURE 3500</t>
  </si>
  <si>
    <t>WF0451</t>
  </si>
  <si>
    <t>FRESCAPURE CARTUCHO REEMPLAZO 3500</t>
  </si>
  <si>
    <t>WF0545</t>
  </si>
  <si>
    <t>FRESCAPURE CARTUCHO REEMPLAZO 3500 + BATERÍA</t>
  </si>
  <si>
    <t>WF1210</t>
  </si>
  <si>
    <t>FRESCAFLOW 100 – 240B Y MINERALIZADOR RP</t>
  </si>
  <si>
    <t>PR2012</t>
  </si>
  <si>
    <t>FRESCAFLOW PREFILTRO X2 UNIDADES</t>
  </si>
  <si>
    <t>PR2013</t>
  </si>
  <si>
    <t>FRESCAFLOW FILTRO OSMOSIS INVERSA</t>
  </si>
  <si>
    <t>PR2014</t>
  </si>
  <si>
    <t>FRESCAFLOW CARTUCHO – MINERALIZADOR Y FILTRO CARBONO</t>
  </si>
  <si>
    <t>PR0709</t>
  </si>
  <si>
    <t>JUEGO CUBIERTOS AMERICANA 24 PIEZAS</t>
  </si>
  <si>
    <t>SP0081</t>
  </si>
  <si>
    <t>Servir / Accesorios Pequeños</t>
  </si>
  <si>
    <t>JUEGO DE SERVIR DE LUXE 3 PIEZAS</t>
  </si>
  <si>
    <t>SP0091</t>
  </si>
  <si>
    <t>JUEGO DE SERVIR DE LUXE 3 PIEZAS COMPLEMENTARIO</t>
  </si>
  <si>
    <t>SP0061</t>
  </si>
  <si>
    <t>JUEGO DE SERVIR FIESTA 6 PIEZAS</t>
  </si>
  <si>
    <t>SP0068</t>
  </si>
  <si>
    <t>TAZÓN DE 5 CUARTOS DE PARED DOBLE CON TAPA</t>
  </si>
  <si>
    <t>SP0066</t>
  </si>
  <si>
    <t>TAZÓN PARA MEZCLAR 10 CUARTOS BASE SILICONA</t>
  </si>
  <si>
    <t>SP0111</t>
  </si>
  <si>
    <t>RECIPIENTES ROYALWARE DE 6 PIEZAS - CAPACIDAD 2 TAZAS</t>
  </si>
  <si>
    <t>SP0113</t>
  </si>
  <si>
    <t>RECIPIENTES ROYALWARE DE 8 PIEZAS</t>
  </si>
  <si>
    <t>SP0135</t>
  </si>
  <si>
    <t>JUEGO DE 4 TAZAS DE PARED DOBLE</t>
  </si>
  <si>
    <t>SP0145</t>
  </si>
  <si>
    <t>RECIPIENTE PARA UTENSILIOS DE COCINA</t>
  </si>
  <si>
    <t>SP0261</t>
  </si>
  <si>
    <t>JUEGO DE AZUCARERA Y JARRA PARA LECHE 2 PIEZAS</t>
  </si>
  <si>
    <t>SP0252</t>
  </si>
  <si>
    <t>JUEGO DE 2 RECIPIENTES PARA HELADO PARED DOBLE</t>
  </si>
  <si>
    <t>SP0254</t>
  </si>
  <si>
    <t>JUEGO DE 4 RECIPIENTES PARA HELADO</t>
  </si>
  <si>
    <t>SP0305</t>
  </si>
  <si>
    <t>BASE MAGNÉTICA PARA OLLAS</t>
  </si>
  <si>
    <t>SP0297</t>
  </si>
  <si>
    <t>CUCHILLO SANTOKU 3,5" / 7 CM.</t>
  </si>
  <si>
    <t>SP0296</t>
  </si>
  <si>
    <t>CUCHILLO SANTOKU 5" / 12 CM.</t>
  </si>
  <si>
    <t>SP0196</t>
  </si>
  <si>
    <t>CUCHILLO SANTOKU DE 5"- PS III</t>
  </si>
  <si>
    <t>SP0262</t>
  </si>
  <si>
    <t>JUEGO DE 2 TAZONES MEZCLAR BASE SILICONA CON TAPA</t>
  </si>
  <si>
    <t>SP1850</t>
  </si>
  <si>
    <t>DESTAPADOR</t>
  </si>
  <si>
    <t>SP1851</t>
  </si>
  <si>
    <t>RALLADOR</t>
  </si>
  <si>
    <t>SP1852</t>
  </si>
  <si>
    <t>ESPÁTULA</t>
  </si>
  <si>
    <t>SP1853</t>
  </si>
  <si>
    <t>BATIDOR DE GLOBO</t>
  </si>
  <si>
    <t>SP1854</t>
  </si>
  <si>
    <t>PELADOR</t>
  </si>
  <si>
    <t>SP1856</t>
  </si>
  <si>
    <t>CORTA PIZZA</t>
  </si>
  <si>
    <t>SP1857</t>
  </si>
  <si>
    <t>MACHACADOR REDONDO CON ORIFICIOS</t>
  </si>
  <si>
    <t>SP1859</t>
  </si>
  <si>
    <t>ESPÁTULA PARA HELADOS PRECISIÓN SERIES</t>
  </si>
  <si>
    <t>SP1860</t>
  </si>
  <si>
    <t>PELADOR VERTICAL PRECISIÓN SERIES</t>
  </si>
  <si>
    <t>SP1861</t>
  </si>
  <si>
    <t>JUEGO DE 2 ESPÁTULAS DE SILICONA PS</t>
  </si>
  <si>
    <t>SP0098</t>
  </si>
  <si>
    <t>JUEGO ACCESORIOS 3 PIEZAS EASY RELEASE DE SILICONA</t>
  </si>
  <si>
    <t>SP5050</t>
  </si>
  <si>
    <t>ROYAL SHINE</t>
  </si>
  <si>
    <t>SP2551</t>
  </si>
  <si>
    <t>ROYAL PRESTIGE SMART TEMP</t>
  </si>
  <si>
    <t>REGLAS COMERCIALES 2025</t>
  </si>
  <si>
    <t>TRM (COP/USD)</t>
  </si>
  <si>
    <t>Descuento máx. contado</t>
  </si>
  <si>
    <t>Bono máx. venta &gt; $3M</t>
  </si>
  <si>
    <t>Bono máx. venta ≤ $3M</t>
  </si>
  <si>
    <t>Umbral activación bono</t>
  </si>
  <si>
    <t>Recomendados para bono</t>
  </si>
  <si>
    <t>PREMIUMS (PR)</t>
  </si>
  <si>
    <t>CATÁLOGOS MAESTROS — Listas de validación</t>
  </si>
  <si>
    <t>Estos catálogos alimentan los formularios de las macros. Editar con cuidado.</t>
  </si>
  <si>
    <t>STANDS FÍSICOS</t>
  </si>
  <si>
    <t>FUENTES DE PROSPECTO</t>
  </si>
  <si>
    <t>ESTADO REFERIDO</t>
  </si>
  <si>
    <t>Stand Centro Comercial Andino</t>
  </si>
  <si>
    <t>Stand Centro Comercial Unicentro</t>
  </si>
  <si>
    <t>Stand Centro Comercial Santa Fe</t>
  </si>
  <si>
    <t>Stand Centro Comercial Titán Plaza</t>
  </si>
  <si>
    <t>Stand Centro Comercial Plaza Imperial</t>
  </si>
  <si>
    <t>Visita Domiciliaria</t>
  </si>
  <si>
    <t>Evento Corporativo</t>
  </si>
  <si>
    <t>Referido (sin stand)</t>
  </si>
  <si>
    <t>Stand físico</t>
  </si>
  <si>
    <t>Llamada en frío</t>
  </si>
  <si>
    <t>Página Web</t>
  </si>
  <si>
    <t>WhatsApp</t>
  </si>
  <si>
    <t>1-Recibido</t>
  </si>
  <si>
    <t>2-Contactado</t>
  </si>
  <si>
    <t>3-Agendó Demo</t>
  </si>
  <si>
    <t>4-No Agendó</t>
  </si>
  <si>
    <t>5-Compró</t>
  </si>
  <si>
    <t>6-No Compró</t>
  </si>
  <si>
    <t>VENDEDORES — EQUIPO COMERCIAL</t>
  </si>
  <si>
    <t>Códigos manuales · Catálogo del equipo (cada vendedor tiene un código único asignado)</t>
  </si>
  <si>
    <t>CÓDIGO_VENDEDOR</t>
  </si>
  <si>
    <t>NOMBRE</t>
  </si>
  <si>
    <t>TELÉFONO</t>
  </si>
  <si>
    <t>EMAIL</t>
  </si>
  <si>
    <t>STAND_ASIGNADO</t>
  </si>
  <si>
    <t>FECHA_INGRESO</t>
  </si>
  <si>
    <t>V-001</t>
  </si>
  <si>
    <t>Ejemplo: Ana López</t>
  </si>
  <si>
    <t>ana.lopez@rp.com</t>
  </si>
  <si>
    <t>Stand 1</t>
  </si>
  <si>
    <t>2026-05-22T20:08:43.194Z</t>
  </si>
  <si>
    <t>MAESTRO DE CLIENTES — FUENTE DE VERDAD</t>
  </si>
  <si>
    <t>BLOQUE 3 · CIERRE</t>
  </si>
  <si>
    <t>ID_CLIENTE</t>
  </si>
  <si>
    <t>FECHA_REGISTRO</t>
  </si>
  <si>
    <t>FUENTE_ORIGEN</t>
  </si>
  <si>
    <t>FECHA_DEMO_AGENDADA</t>
  </si>
  <si>
    <t>FECHA_DEMO_REALIZADA</t>
  </si>
  <si>
    <t>PRODUCTO_VENDIDO</t>
  </si>
  <si>
    <t>MONTO_VENDIDO_COP</t>
  </si>
  <si>
    <t>FECHA_CIERRE</t>
  </si>
  <si>
    <t>FASE_ACTUAL</t>
  </si>
  <si>
    <t>ID_CLIENTE_REFERIDOR</t>
  </si>
  <si>
    <t>NOTAS</t>
  </si>
  <si>
    <t>CL-2026-00001</t>
  </si>
  <si>
    <t>ID_REFERIDO</t>
  </si>
  <si>
    <t>FUENTE_REFERIDO</t>
  </si>
  <si>
    <t>RF-2026-00001</t>
  </si>
  <si>
    <t>Ama de casa</t>
  </si>
  <si>
    <t>DEMOS — REGISTRO DE DEMOSTRACIONES</t>
  </si>
  <si>
    <t>Cada demo agendada y realizada · Resultado, asistencia e interés del cliente</t>
  </si>
  <si>
    <t>ID_DEMO</t>
  </si>
  <si>
    <t>FECHA_AGENDADA</t>
  </si>
  <si>
    <t>FECHA_REALIZADA</t>
  </si>
  <si>
    <t>ESTADO_DEMO</t>
  </si>
  <si>
    <t>DURACIÓN_MIN</t>
  </si>
  <si>
    <t>NIVEL_INTERÉS_1A5</t>
  </si>
  <si>
    <t>REFERIDOS_GENERADOS</t>
  </si>
  <si>
    <t>¿COMPRÓ_EN_DEMO?</t>
  </si>
  <si>
    <t>MONTO_VENDIDO_DEMO</t>
  </si>
  <si>
    <t>STAND</t>
  </si>
  <si>
    <t>DM-2026-00001</t>
  </si>
  <si>
    <t>2026-05-22T20:10:53.774Z</t>
  </si>
  <si>
    <t>Total Clientes</t>
  </si>
  <si>
    <t>Ventas Cerradas</t>
  </si>
  <si>
    <t>FASE</t>
  </si>
  <si>
    <t>—</t>
  </si>
  <si>
    <t>VENDEDOR</t>
  </si>
  <si>
    <t>VENTAS</t>
  </si>
  <si>
    <t>MONTO TOTAL</t>
  </si>
  <si>
    <t>REFERIDOS</t>
  </si>
  <si>
    <t>V-002</t>
  </si>
  <si>
    <t>V-003</t>
  </si>
  <si>
    <t>V-004</t>
  </si>
  <si>
    <t>V-005</t>
  </si>
  <si>
    <t>FUENTE</t>
  </si>
  <si>
    <t>NO editar manualmente. Use los botones del panel INICIO. Campos calculados se actualizan solos.</t>
  </si>
  <si>
    <t>BLOQUE 1 · IDENTIDAD</t>
  </si>
  <si>
    <t>BLOQUE 2 · DEMO</t>
  </si>
  <si>
    <t>BLOQUE 4 · TRAZABILIDAD Y ESTADO</t>
  </si>
  <si>
    <t>DIRECCION</t>
  </si>
  <si>
    <t>TELEFONO</t>
  </si>
  <si>
    <t>CODIGO_VENDEDOR_DEMO</t>
  </si>
  <si>
    <t>INTERES_1A5</t>
  </si>
  <si>
    <t>ASISTIO_DEMO</t>
  </si>
  <si>
    <t>RESULTADO_CIERRE</t>
  </si>
  <si>
    <t>INTERES_CROSSSELL</t>
  </si>
  <si>
    <t>BLOQUEO_ACTUAL</t>
  </si>
  <si>
    <t>PROXIMA_ACCION</t>
  </si>
  <si>
    <t>FECHA_ULTIMO_CONTACTO</t>
  </si>
  <si>
    <t>INTENTOS_CONTACTO</t>
  </si>
  <si>
    <t>1-Captura</t>
  </si>
  <si>
    <t>Ninguno</t>
  </si>
  <si>
    <t>Llamar para agendar demo</t>
  </si>
  <si>
    <t>BLOQUEOS</t>
  </si>
  <si>
    <t>No contesta</t>
  </si>
  <si>
    <t>No interesado por precio</t>
  </si>
  <si>
    <t>No interesado por tiempo</t>
  </si>
  <si>
    <t>Pidio mas info</t>
  </si>
  <si>
    <t>Cliente decisor ausente</t>
  </si>
  <si>
    <t>Esperando respuesta</t>
  </si>
  <si>
    <t>Reagendado</t>
  </si>
  <si>
    <t>Confirmar asistencia a demo</t>
  </si>
  <si>
    <t>Reagendar demo</t>
  </si>
  <si>
    <t>Llamar para cierre</t>
  </si>
  <si>
    <t>Enviar cotizacion</t>
  </si>
  <si>
    <t>Visitar</t>
  </si>
  <si>
    <t>Cross-sell</t>
  </si>
  <si>
    <t>Pedir referidos</t>
  </si>
  <si>
    <t>Descartar</t>
  </si>
  <si>
    <t>FASES</t>
  </si>
  <si>
    <t>2-Telemarketing</t>
  </si>
  <si>
    <t>3-Demo Agendada</t>
  </si>
  <si>
    <t>4-Demo Realizada</t>
  </si>
  <si>
    <t>5-Cierre</t>
  </si>
  <si>
    <t>TELEMARKETING — HISTORIAL DE INTENTOS DE CONTACTO</t>
  </si>
  <si>
    <t>Cada llamada/intento de contacto se registra aquí. Se conecta con Maestro_Clientes vía ID_CLIENTE.</t>
  </si>
  <si>
    <t>ID_INTENTO</t>
  </si>
  <si>
    <t>FECHA</t>
  </si>
  <si>
    <t>HORA</t>
  </si>
  <si>
    <t>OPERADOR</t>
  </si>
  <si>
    <t>RESULTADO</t>
  </si>
  <si>
    <t>NUEVA_FECHA_CONTACTO</t>
  </si>
  <si>
    <t>REFERIDOS — HISTORIAL Y SEGUIMIENTO</t>
  </si>
  <si>
    <t>Histórico completo de referidos: trazabilidad desde origen hasta resultado final (5 fases)</t>
  </si>
  <si>
    <t>DATOS DEL REFERIDO</t>
  </si>
  <si>
    <t>SEGUIMIENTO Y CONVERSIÓN</t>
  </si>
  <si>
    <t>CIERRE</t>
  </si>
  <si>
    <t>DEDICACION</t>
  </si>
  <si>
    <t>INTERES_INICIAL_1A5</t>
  </si>
  <si>
    <t>FASE_REFERIDO</t>
  </si>
  <si>
    <t>FECHA_AGENDA_DEMO</t>
  </si>
  <si>
    <t>CODIGO_VENDEDOR_ASIGNADO</t>
  </si>
  <si>
    <t>2026-05-22T20:55:37.837Z</t>
  </si>
  <si>
    <t>Ejemplo: Pedro Gomez</t>
  </si>
  <si>
    <t>Calle 10 #5-50</t>
  </si>
  <si>
    <t>Demo Royal Prestige</t>
  </si>
  <si>
    <t>DASHBOARD EJECUTIVO — CRM ROYAL PRESTIGE</t>
  </si>
  <si>
    <t>Visión integral del embudo, telemarketing, performance comercial, retorno por origen y red de referidos</t>
  </si>
  <si>
    <t>▎ BLOQUE 1 · KPIs EJECUTIVOS</t>
  </si>
  <si>
    <t>Ingresos COP</t>
  </si>
  <si>
    <t>Referidos Activos</t>
  </si>
  <si>
    <t>TCC % (Demo→Venta)</t>
  </si>
  <si>
    <t>▎ BLOQUE 2 · EMBUDO DE CONVERSIÓN POR FASE</t>
  </si>
  <si>
    <t># CLIENTES</t>
  </si>
  <si>
    <t>% DEL TOTAL</t>
  </si>
  <si>
    <t>% vs FASE ANTERIOR</t>
  </si>
  <si>
    <t>TOTAL ACTIVO</t>
  </si>
  <si>
    <t>▎ BLOQUE 3 · PERFORMANCE POR VENDEDOR (Meta semanal: 4 demos · 40 referidos)</t>
  </si>
  <si>
    <t>DEMOS REALIZADAS</t>
  </si>
  <si>
    <t>TCC %</t>
  </si>
  <si>
    <t>MONTO $</t>
  </si>
  <si>
    <t>REFERIDOS GEN.</t>
  </si>
  <si>
    <t>META 4 DEMOS</t>
  </si>
  <si>
    <t>META 40 REF.</t>
  </si>
  <si>
    <t>▎ BLOQUE 4 · ANÁLISIS POR FUENTE DE ORIGEN</t>
  </si>
  <si>
    <t># VENTAS</t>
  </si>
  <si>
    <t>TASA CONVERSIÓN</t>
  </si>
  <si>
    <t>▎ BLOQUE 5 · TELEMARKETING Y CADENA DE REFERIDOS</t>
  </si>
  <si>
    <t>TELEMARKETING</t>
  </si>
  <si>
    <t>Total intentos</t>
  </si>
  <si>
    <t>Demos agendadas vía TM</t>
  </si>
  <si>
    <t>Tasa de éxito TM</t>
  </si>
  <si>
    <t>Llamadas sin contestar</t>
  </si>
  <si>
    <t>Total referidos</t>
  </si>
  <si>
    <t>Convertidos a venta</t>
  </si>
  <si>
    <t>Tasa conversión referidos</t>
  </si>
  <si>
    <t>Monto vendido vía referidos</t>
  </si>
  <si>
    <t>MODELO CRM ROYAL PRESTIGE — PANEL DE CONTROL</t>
  </si>
  <si>
    <t>Use los 4 botones de abajo para registrar todo · El modelo gestiona la lógica internamente</t>
  </si>
  <si>
    <t>▎ ACCIONES RÁPIDAS</t>
  </si>
  <si>
    <t>▎ FLUJO DE FASES DEL CLIENTE</t>
  </si>
  <si>
    <t>Fase 1: Captura</t>
  </si>
  <si>
    <t>Cliente se registra desde stand físico, web, evento, llamada en frío, etc.</t>
  </si>
  <si>
    <t>Fase 2: Telemarketing</t>
  </si>
  <si>
    <t>Llamadas para agendar demo. Cada intento se registra.</t>
  </si>
  <si>
    <t>Fase 3: Demo Agendada</t>
  </si>
  <si>
    <t>Demo confirmada con fecha y vendedor asignado.</t>
  </si>
  <si>
    <t>Fase 4: Demo Realizada</t>
  </si>
  <si>
    <t>Cliente asistió. Se captura interés, referidos generados y notas.</t>
  </si>
  <si>
    <t>Fase 5: Cierre</t>
  </si>
  <si>
    <t>Vendido o no vendido. Si no compró, se captura interés cross-sell.</t>
  </si>
  <si>
    <t>ID_CLIENTE_PROMOVIDO</t>
  </si>
  <si>
    <t>▎ ACCIONES SECUNDARIAS</t>
  </si>
  <si>
    <t>EXPORT POWER BI — DATASETS PLANOS PARA CONECTAR</t>
  </si>
  <si>
    <t>Use el botón 'Exportar PBI' para refrescar estos datasets. Conecte Power BI a estas tablas como fuente de datos.</t>
  </si>
  <si>
    <t>FACT_CLIENTES</t>
  </si>
  <si>
    <t>INTERES</t>
  </si>
  <si>
    <t>MONTO_COP</t>
  </si>
  <si>
    <t>DIAS_PROCESO</t>
  </si>
  <si>
    <t>FACT_REFERIDOS</t>
  </si>
  <si>
    <t>ID_REFERIDOR</t>
  </si>
  <si>
    <t>ID_PROMOVIDO</t>
  </si>
  <si>
    <t>FACT_DEMOS</t>
  </si>
  <si>
    <t>FACT_TELEMARKETING</t>
  </si>
  <si>
    <t>PROX_ACCION</t>
  </si>
  <si>
    <t xml:space="preserve">1. REGISTRAR CLIENTE
Fase 1 · Captura inicial (Stand físico, Web, evento, etc.)
Genera ID: CL-2026-00001
</t>
  </si>
  <si>
    <t xml:space="preserve">2. REGISTRAR TELEMARKETING
Fase 2 · Cada llamada/intento de contacto
Genera ID: TM-2026-00001
</t>
  </si>
  <si>
    <t xml:space="preserve">3. REGISTRAR DEMO
Fase 3-4 · Agendar o registrar demo realizada
Actualiza cliente y registra referidos generados
</t>
  </si>
  <si>
    <t xml:space="preserve">4. CERRAR VENTA
Fase 5 · Vendido / No Vendido + cross-sell
Cierra el ciclo del cliente
</t>
  </si>
  <si>
    <t xml:space="preserve">7. RECALCULAR DASHBOARD
Fuerza recálculo de todos los KPIs
y métricas
</t>
  </si>
  <si>
    <t xml:space="preserve">6. EXPORTAR A POWER BI
Genera datasets planos
(consolida todas las tablas)
</t>
  </si>
  <si>
    <t xml:space="preserve">5. PROMOVER REFERIDO A CLIENTE
Cuando un referido acepta agendamiento
Crea cliente nuevo + actualiza referido
</t>
  </si>
  <si>
    <t>GUÍA DE USO — MANUAL OPERATIVO DEL CRM</t>
  </si>
  <si>
    <t>Léelo una vez. Téngalo a la mano los primeros días. Después se vuelve intuitivo.</t>
  </si>
  <si>
    <t>▎ SECCIÓN 1 · ¿QUÉ TIPO DE MODELO ES?</t>
  </si>
  <si>
    <t>Este modelo es HÍBRIDO. Combina dos formas de trabajar:</t>
  </si>
  <si>
    <t>✓ Por MACROS (botones)</t>
  </si>
  <si>
    <t>Para registrar NUEVOS eventos (cliente nuevo, llamada, demo, venta)</t>
  </si>
  <si>
    <t>✓ MANUAL en la tabla</t>
  </si>
  <si>
    <t>Para CORREGIR errores, agregar notas, cambiar estado, ajustar fechas</t>
  </si>
  <si>
    <t>⚠ REGLA DE ORO: USE BOTONES PARA REGISTRAR. EDITE A MANO SOLO PARA CORREGIR O AGREGAR NOTAS.</t>
  </si>
  <si>
    <t>▎ SECCIÓN 2 · CÓMO MODIFICAR EL ESTADO DE UN CLIENTE</t>
  </si>
  <si>
    <t>OPCIÓN A — Avanzar al cliente en su flujo natural (USAR BOTONES):</t>
  </si>
  <si>
    <t>Si está en 1-Captura</t>
  </si>
  <si>
    <t>→ Use botón 'REGISTRAR TELEMARKETING' (lo lleva a fase 2 o 3)</t>
  </si>
  <si>
    <t>Si está en 2-Telemarketing</t>
  </si>
  <si>
    <t>→ Siga registrando intentos con 'REGISTRAR TELEMARKETING'</t>
  </si>
  <si>
    <t>Si está en 3-Demo Agendada</t>
  </si>
  <si>
    <t>→ Use 'REGISTRAR DEMO' opción 2 (Demo Realizada)</t>
  </si>
  <si>
    <t>Si está en 4-Demo Realizada</t>
  </si>
  <si>
    <t>→ Use 'CERRAR VENTA'</t>
  </si>
  <si>
    <t>Si está en 5-Cierre</t>
  </si>
  <si>
    <t>→ Cliente cerrado. Solo edición manual de notas.</t>
  </si>
  <si>
    <t>OPCIÓN B — Corregir un dato puntual (EDICIÓN MANUAL en Maestro_Clientes):</t>
  </si>
  <si>
    <t>FASE_ACTUAL (col R)</t>
  </si>
  <si>
    <t>Tiene dropdown · cámbielo si necesita corregir el estado</t>
  </si>
  <si>
    <t>BLOQUEO_ACTUAL (col S)</t>
  </si>
  <si>
    <t>Dropdown · marque por qué está atascado el cliente</t>
  </si>
  <si>
    <t>PROXIMA_ACCION (col T)</t>
  </si>
  <si>
    <t>Dropdown · qué tiene que hacer el equipo en el próximo contacto</t>
  </si>
  <si>
    <t>NOTAS (col X)</t>
  </si>
  <si>
    <t>Texto libre · escriba lo que sea relevante</t>
  </si>
  <si>
    <t>INTERES_1A5 (col K)</t>
  </si>
  <si>
    <t>Validado 1-5 · ajuste si lo capturó mal</t>
  </si>
  <si>
    <t>▎ SECCIÓN 3 · CÓMO MANEJAR REFERIDOS (3 CASOS POSIBLES)</t>
  </si>
  <si>
    <t>CASO 1 — Cliente en demo da nombres de referidos</t>
  </si>
  <si>
    <t>Paso 1</t>
  </si>
  <si>
    <t>Cuando registre la demo realizada (botón REGISTRAR DEMO opción 2)</t>
  </si>
  <si>
    <t>Paso 2</t>
  </si>
  <si>
    <t>El sistema preguntará: '¿Cuántos referidos generó?' → ingrese el número</t>
  </si>
  <si>
    <t>Paso 3</t>
  </si>
  <si>
    <t>Por cada referido, el sistema le pedirá: nombre, teléfono, dirección, dedicación, interés</t>
  </si>
  <si>
    <t>Paso 4</t>
  </si>
  <si>
    <t>Los referidos quedan en la hoja Referidos con fase '1-Recibido'</t>
  </si>
  <si>
    <t>CASO 2 — Un referido acepta agendamiento (acepta hacer demo)</t>
  </si>
  <si>
    <t>Use el botón 'PROMOVER REFERIDO' en INICIO</t>
  </si>
  <si>
    <t>Ingrese el ID del referido (ej: RF-2026-00003)</t>
  </si>
  <si>
    <t>El sistema crea un cliente nuevo (CL-2026-XXXXX) copiando los datos</t>
  </si>
  <si>
    <t>El referido queda como '2-Promovido a Cliente' (histórico preservado)</t>
  </si>
  <si>
    <t>Paso 5</t>
  </si>
  <si>
    <t>Ahora trabaje al cliente nuevo desde la fase 1 normalmente (telemarketing, demo, cierre)</t>
  </si>
  <si>
    <t>CASO 3 — Un referido NO acepta o nunca contesta</t>
  </si>
  <si>
    <t>Acción</t>
  </si>
  <si>
    <t>En la hoja Referidos, fila del referido, columna J (FASE_REFERIDO):</t>
  </si>
  <si>
    <t>Si descarta definitivo</t>
  </si>
  <si>
    <t>Cambie dropdown a '6-Descartado' · queda histórico de quien lo refirió</t>
  </si>
  <si>
    <t>Si quiere retomarlo después</t>
  </si>
  <si>
    <t>Déjelo en '1-Recibido' · el dashboard lo muestra como pendiente</t>
  </si>
  <si>
    <t>▎ SECCIÓN 4 · DÍA TÍPICO DE USO (PASO A PASO)</t>
  </si>
  <si>
    <t>LLEGADA AL STAND</t>
  </si>
  <si>
    <t>Abra el archivo. Vaya a la hoja INICIO.</t>
  </si>
  <si>
    <t>PROSPECTO NUEVO</t>
  </si>
  <si>
    <t>Click ▶ REGISTRAR CLIENTE · llene los datos en los cuadros que aparecen</t>
  </si>
  <si>
    <t>LLAMAR PROSPECTOS</t>
  </si>
  <si>
    <t>Click ▶ REGISTRAR TELEMARKETING · seleccione cliente (clic en su celda) y registre el resultado de la llamada</t>
  </si>
  <si>
    <t>AGENDAR DEMO</t>
  </si>
  <si>
    <t>Click ▶ REGISTRAR DEMO · opción 1 (Agendar) · ingrese fecha y vendedor</t>
  </si>
  <si>
    <t>DEMO REALIZADA</t>
  </si>
  <si>
    <t>Click ▶ REGISTRAR DEMO · opción 2 (Realizada) · capture asistencia, interés y los referidos generados</t>
  </si>
  <si>
    <t>CIERRE DE VENTA</t>
  </si>
  <si>
    <t>Click ▶ CERRAR VENTA · seleccione vendido o no vendido + monto</t>
  </si>
  <si>
    <t>REVISAR MÉTRICAS</t>
  </si>
  <si>
    <t>Vaya a Dashboard · revise embudo y meta semanal</t>
  </si>
  <si>
    <t>EXPORTAR PARA REPORTES</t>
  </si>
  <si>
    <t>Click ▶ EXPORTAR PBI (si hace análisis externo)</t>
  </si>
  <si>
    <t>▎ SECCIÓN 5 · PROBLEMAS FRECUENTES</t>
  </si>
  <si>
    <t>Me equivoqué de fase</t>
  </si>
  <si>
    <t>Vaya a Maestro_Clientes, columna R (FASE_ACTUAL), use el dropdown para corregir</t>
  </si>
  <si>
    <t>Capturé mal un dato</t>
  </si>
  <si>
    <t>Edite la celda directamente en la tabla · NO modifique ID_CLIENTE ni FECHA_REGISTRO</t>
  </si>
  <si>
    <t>El dashboard no actualiza</t>
  </si>
  <si>
    <t>Click ▶ RECALCULAR en INICIO</t>
  </si>
  <si>
    <t>Quiero borrar un cliente</t>
  </si>
  <si>
    <t>NO lo borre · cambie FASE_ACTUAL a 5-Cierre y RESULTADO_CIERRE a 'No Vendido' con nota 'Eliminado por X razón'</t>
  </si>
  <si>
    <t>TRM cambió</t>
  </si>
  <si>
    <t>En Catalogo_PVP click ▶ ACTUALIZAR TRM · los 128 precios USD se recalculan solos</t>
  </si>
  <si>
    <t>ALEJANDRO SUATERNA</t>
  </si>
  <si>
    <t>pabloalejandro3004@gmail.com</t>
  </si>
  <si>
    <t>CL-2026-00004</t>
  </si>
  <si>
    <t>DM-2026-00002</t>
  </si>
  <si>
    <t>Si</t>
  </si>
  <si>
    <t>Realizada</t>
  </si>
  <si>
    <t>CL-2026-00006</t>
  </si>
  <si>
    <t>Olga Lucia Forero Martinez</t>
  </si>
  <si>
    <t>Cra 80 # 70 - 26</t>
  </si>
  <si>
    <t>Buzón</t>
  </si>
  <si>
    <t>RF-2026-00010</t>
  </si>
  <si>
    <t>Stella Loaiza</t>
  </si>
  <si>
    <t>La victoria - San Martin</t>
  </si>
  <si>
    <t>Comerciante, tiene una miscelanea</t>
  </si>
  <si>
    <t>RF-2026-00011</t>
  </si>
  <si>
    <t>Diana Carolina Forero</t>
  </si>
  <si>
    <t>Nueva Dely - 20 de julio</t>
  </si>
  <si>
    <t>Vigilante, es la hermana y vive con los hijos</t>
  </si>
  <si>
    <t>RF-2026-00012</t>
  </si>
  <si>
    <t>Maribel Gonzalez Gonzalez</t>
  </si>
  <si>
    <t>Bosa, posiblemente un sabado, vive con Esposo y 3 hijos</t>
  </si>
  <si>
    <t>Es la Cuñada y es enfermera</t>
  </si>
  <si>
    <t>RF-2026-00013</t>
  </si>
  <si>
    <t>Blanca Cuñada</t>
  </si>
  <si>
    <t>Barrio fidel, posiblemente un domingo</t>
  </si>
  <si>
    <t>Ama de casa, es familiar y vive con la hija, la mamá y el hermano</t>
  </si>
  <si>
    <t>RF-2026-00014</t>
  </si>
  <si>
    <t>Martha Alvarado</t>
  </si>
  <si>
    <t>Meisin, posiblemente un domingo</t>
  </si>
  <si>
    <t>Es amiga y tiene empresa textil, vive con Esposo y 2 hijos</t>
  </si>
  <si>
    <t>RF-2026-00015</t>
  </si>
  <si>
    <t>Martha Ceriel</t>
  </si>
  <si>
    <t>Por el 20 de Julio, vive con hijas y bietos</t>
  </si>
  <si>
    <t>Es conocida, ama de casa y tiene una miscelanea</t>
  </si>
  <si>
    <t>RF-2026-00016</t>
  </si>
  <si>
    <t>Alex Forero</t>
  </si>
  <si>
    <t>Bosa, posiblemente para un domingo</t>
  </si>
  <si>
    <t>Es el hermano, es comerciante, tiene almacen de muebles y vive con la esposa y 3 hijos, el y ella trabajan</t>
  </si>
  <si>
    <t>RF-2026-00017</t>
  </si>
  <si>
    <t>Anita Macarena</t>
  </si>
  <si>
    <t>Puente Aranda, preferiblemente un doming</t>
  </si>
  <si>
    <t>Compañera de trabajo, transporte, vive con las hijas y el papa</t>
  </si>
  <si>
    <t>RF-2026-00018</t>
  </si>
  <si>
    <t>Andrea Araque</t>
  </si>
  <si>
    <t>Bosa</t>
  </si>
  <si>
    <t>Cuñada, es psicologa, vive con el esposo y la hermana</t>
  </si>
  <si>
    <t>RF-2026-00019</t>
  </si>
  <si>
    <t>Maritza Escobar Quintero</t>
  </si>
  <si>
    <t>Parques de Bogota, bosa, cualquier dia</t>
  </si>
  <si>
    <t>Ama de casa, vive con el esposo y la hija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</si>
</sst>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/mm/yyyy"/>
    <numFmt numFmtId="165" formatCode="&quot;$&quot;#,##0"/>
    <numFmt numFmtId="166" formatCode="0.0%"/>
    <numFmt numFmtId="167" formatCode="&quot;$&quot;#,##0;\(&quot;$&quot;#,##0\);&quot;-&quot;"/>
    <numFmt numFmtId="168" formatCode="&quot;$&quot;#,##0.00;\(&quot;$&quot;#,##0.00\);&quot;-&quot;"/>
    <numFmt numFmtId="169" formatCode="hh:mm"/>
  </numFmts>
  <fonts count="18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10"/>
      <color theme="1"/>
      <name val="Aptos Narrow"/>
      <family val="2"/>
      <scheme val="minor"/>
    </font>
    <font>
      <i/>
      <sz val="9"/>
      <color rgb="FF7F7F7F"/>
      <name val="Aptos Narrow"/>
      <family val="2"/>
      <scheme val="minor"/>
    </font>
    <font>
      <b/>
      <sz val="12"/>
      <color rgb="FF0070C0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2E75B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8CBAD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n">
        <color rgb="FFE7E6E6"/>
      </bottom>
      <diagonal/>
    </border>
    <border>
      <left/>
      <right/>
      <top style="thin">
        <color rgb="FFE7E6E6"/>
      </top>
      <bottom style="thin">
        <color rgb="FFE7E6E6"/>
      </bottom>
      <diagonal/>
    </border>
    <border>
      <left/>
      <right/>
      <top style="thin">
        <color rgb="FFE7E6E6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rgb="FF2E75B6"/>
      </top>
      <bottom/>
      <diagonal/>
    </border>
    <border>
      <left/>
      <right/>
      <top/>
      <bottom style="thin">
        <color rgb="FF2E75B6"/>
      </bottom>
      <diagonal/>
    </border>
    <border>
      <left style="thin">
        <color rgb="FF2E75B6"/>
      </left>
      <right/>
      <top style="thick">
        <color rgb="FF2E75B6"/>
      </top>
      <bottom/>
      <diagonal/>
    </border>
    <border>
      <left style="thin">
        <color rgb="FF2E75B6"/>
      </left>
      <right/>
      <top/>
      <bottom/>
      <diagonal/>
    </border>
    <border>
      <left style="thin">
        <color rgb="FF2E75B6"/>
      </left>
      <right/>
      <top/>
      <bottom style="thin">
        <color rgb="FF2E75B6"/>
      </bottom>
      <diagonal/>
    </border>
    <border>
      <left/>
      <right/>
      <top style="thick">
        <color rgb="FFFFC000"/>
      </top>
      <bottom/>
      <diagonal/>
    </border>
    <border>
      <left/>
      <right/>
      <top/>
      <bottom style="thin">
        <color rgb="FFFFC000"/>
      </bottom>
      <diagonal/>
    </border>
    <border>
      <left style="thin">
        <color rgb="FFFFC000"/>
      </left>
      <right/>
      <top style="thick">
        <color rgb="FFFFC000"/>
      </top>
      <bottom/>
      <diagonal/>
    </border>
    <border>
      <left style="thin">
        <color rgb="FFFFC000"/>
      </left>
      <right/>
      <top/>
      <bottom/>
      <diagonal/>
    </border>
    <border>
      <left style="thin">
        <color rgb="FFFFC000"/>
      </left>
      <right/>
      <top/>
      <bottom style="thin">
        <color rgb="FFFFC000"/>
      </bottom>
      <diagonal/>
    </border>
    <border>
      <left/>
      <right style="thin">
        <color rgb="FFFFC000"/>
      </right>
      <top style="thick">
        <color rgb="FFFFC000"/>
      </top>
      <bottom/>
      <diagonal/>
    </border>
    <border>
      <left/>
      <right style="thin">
        <color rgb="FFFFC000"/>
      </right>
      <top/>
      <bottom/>
      <diagonal/>
    </border>
    <border>
      <left/>
      <right style="thin">
        <color rgb="FFFFC000"/>
      </right>
      <top/>
      <bottom style="thin">
        <color rgb="FFFFC000"/>
      </bottom>
      <diagonal/>
    </border>
    <border>
      <left/>
      <right/>
      <top style="thick">
        <color rgb="FF548235"/>
      </top>
      <bottom/>
      <diagonal/>
    </border>
    <border>
      <left/>
      <right/>
      <top/>
      <bottom style="thin">
        <color rgb="FF548235"/>
      </bottom>
      <diagonal/>
    </border>
    <border>
      <left style="thin">
        <color rgb="FF548235"/>
      </left>
      <right/>
      <top style="thick">
        <color rgb="FF548235"/>
      </top>
      <bottom/>
      <diagonal/>
    </border>
    <border>
      <left style="thin">
        <color rgb="FF548235"/>
      </left>
      <right/>
      <top/>
      <bottom/>
      <diagonal/>
    </border>
    <border>
      <left style="thin">
        <color rgb="FF548235"/>
      </left>
      <right/>
      <top/>
      <bottom style="thin">
        <color rgb="FF548235"/>
      </bottom>
      <diagonal/>
    </border>
    <border>
      <left/>
      <right/>
      <top style="thick">
        <color rgb="FFC00000"/>
      </top>
      <bottom/>
      <diagonal/>
    </border>
    <border>
      <left/>
      <right/>
      <top/>
      <bottom style="thin">
        <color rgb="FFC00000"/>
      </bottom>
      <diagonal/>
    </border>
    <border>
      <left style="thin">
        <color rgb="FFC00000"/>
      </left>
      <right/>
      <top style="thick">
        <color rgb="FFC00000"/>
      </top>
      <bottom/>
      <diagonal/>
    </border>
    <border>
      <left style="thin">
        <color rgb="FFC00000"/>
      </left>
      <right/>
      <top/>
      <bottom/>
      <diagonal/>
    </border>
    <border>
      <left style="thin">
        <color rgb="FFC00000"/>
      </left>
      <right/>
      <top/>
      <bottom style="thin">
        <color rgb="FFC00000"/>
      </bottom>
      <diagonal/>
    </border>
    <border>
      <left/>
      <right style="thin">
        <color rgb="FFC00000"/>
      </right>
      <top style="thick">
        <color rgb="FFC00000"/>
      </top>
      <bottom/>
      <diagonal/>
    </border>
    <border>
      <left/>
      <right style="thin">
        <color rgb="FFC00000"/>
      </right>
      <top/>
      <bottom/>
      <diagonal/>
    </border>
    <border>
      <left/>
      <right style="thin">
        <color rgb="FFC00000"/>
      </right>
      <top/>
      <bottom style="thin">
        <color rgb="FFC00000"/>
      </bottom>
      <diagonal/>
    </border>
    <border>
      <left/>
      <right/>
      <top style="thick">
        <color rgb="FFBF8F00"/>
      </top>
      <bottom/>
      <diagonal/>
    </border>
    <border>
      <left/>
      <right/>
      <top/>
      <bottom style="thin">
        <color rgb="FFBF8F00"/>
      </bottom>
      <diagonal/>
    </border>
    <border>
      <left style="thin">
        <color rgb="FFBF8F00"/>
      </left>
      <right/>
      <top style="thick">
        <color rgb="FFBF8F00"/>
      </top>
      <bottom/>
      <diagonal/>
    </border>
    <border>
      <left style="thin">
        <color rgb="FFBF8F00"/>
      </left>
      <right/>
      <top/>
      <bottom/>
      <diagonal/>
    </border>
    <border>
      <left style="thin">
        <color rgb="FFBF8F00"/>
      </left>
      <right/>
      <top/>
      <bottom style="thin">
        <color rgb="FFBF8F00"/>
      </bottom>
      <diagonal/>
    </border>
    <border>
      <left/>
      <right style="thin">
        <color rgb="FF548235"/>
      </right>
      <top style="thick">
        <color rgb="FF548235"/>
      </top>
      <bottom/>
      <diagonal/>
    </border>
    <border>
      <left/>
      <right style="thin">
        <color rgb="FF548235"/>
      </right>
      <top/>
      <bottom/>
      <diagonal/>
    </border>
    <border>
      <left/>
      <right style="thin">
        <color rgb="FF548235"/>
      </right>
      <top/>
      <bottom style="thin">
        <color rgb="FF548235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39">
    <xf numFmtId="0" fontId="0" fillId="0" borderId="0" xfId="0"/>
    <xf numFmtId="0" fontId="1" fillId="0" borderId="0" xfId="0" applyFont="1"/>
    <xf numFmtId="164" fontId="0" fillId="0" borderId="0" xfId="0" applyNumberFormat="1"/>
    <xf numFmtId="0" fontId="3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1" fillId="5" borderId="0" xfId="0" applyFont="1" applyFill="1"/>
    <xf numFmtId="0" fontId="3" fillId="7" borderId="0" xfId="0" applyFont="1" applyFill="1"/>
    <xf numFmtId="0" fontId="0" fillId="0" borderId="0" xfId="0" applyAlignment="1">
      <alignment wrapText="1"/>
    </xf>
    <xf numFmtId="0" fontId="3" fillId="7" borderId="0" xfId="0" applyFont="1" applyFill="1" applyAlignment="1">
      <alignment horizontal="center"/>
    </xf>
    <xf numFmtId="0" fontId="0" fillId="0" borderId="1" xfId="0" applyBorder="1"/>
    <xf numFmtId="167" fontId="0" fillId="0" borderId="1" xfId="0" applyNumberFormat="1" applyBorder="1"/>
    <xf numFmtId="168" fontId="0" fillId="0" borderId="1" xfId="0" applyNumberFormat="1" applyBorder="1"/>
    <xf numFmtId="0" fontId="0" fillId="0" borderId="2" xfId="0" applyBorder="1"/>
    <xf numFmtId="167" fontId="0" fillId="0" borderId="2" xfId="0" applyNumberFormat="1" applyBorder="1"/>
    <xf numFmtId="168" fontId="0" fillId="0" borderId="2" xfId="0" applyNumberFormat="1" applyBorder="1"/>
    <xf numFmtId="0" fontId="0" fillId="0" borderId="3" xfId="0" applyBorder="1"/>
    <xf numFmtId="167" fontId="0" fillId="0" borderId="3" xfId="0" applyNumberFormat="1" applyBorder="1"/>
    <xf numFmtId="168" fontId="0" fillId="0" borderId="3" xfId="0" applyNumberFormat="1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wrapText="1"/>
    </xf>
    <xf numFmtId="0" fontId="0" fillId="0" borderId="2" xfId="0" applyBorder="1" applyAlignment="1">
      <alignment wrapText="1"/>
    </xf>
    <xf numFmtId="0" fontId="1" fillId="8" borderId="0" xfId="0" applyFont="1" applyFill="1"/>
    <xf numFmtId="0" fontId="0" fillId="0" borderId="3" xfId="0" applyBorder="1" applyAlignment="1">
      <alignment horizontal="center"/>
    </xf>
    <xf numFmtId="0" fontId="0" fillId="0" borderId="3" xfId="0" applyBorder="1" applyAlignment="1">
      <alignment wrapText="1"/>
    </xf>
    <xf numFmtId="0" fontId="3" fillId="2" borderId="4" xfId="0" applyFont="1" applyFill="1" applyBorder="1" applyAlignment="1">
      <alignment horizontal="center"/>
    </xf>
    <xf numFmtId="0" fontId="0" fillId="0" borderId="4" xfId="0" applyBorder="1"/>
    <xf numFmtId="0" fontId="3" fillId="9" borderId="4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8" fillId="7" borderId="0" xfId="0" applyFont="1" applyFill="1" applyAlignment="1">
      <alignment horizontal="center" vertical="center" wrapText="1"/>
    </xf>
    <xf numFmtId="9" fontId="0" fillId="0" borderId="0" xfId="0" applyNumberFormat="1"/>
    <xf numFmtId="0" fontId="8" fillId="9" borderId="0" xfId="0" applyFont="1" applyFill="1" applyAlignment="1">
      <alignment horizontal="center" wrapText="1"/>
    </xf>
    <xf numFmtId="0" fontId="10" fillId="0" borderId="0" xfId="0" applyFont="1"/>
    <xf numFmtId="4" fontId="0" fillId="0" borderId="0" xfId="0" applyNumberFormat="1"/>
    <xf numFmtId="166" fontId="11" fillId="5" borderId="0" xfId="0" applyNumberFormat="1" applyFont="1" applyFill="1"/>
    <xf numFmtId="165" fontId="11" fillId="5" borderId="0" xfId="0" applyNumberFormat="1" applyFont="1" applyFill="1"/>
    <xf numFmtId="0" fontId="11" fillId="5" borderId="0" xfId="0" applyFont="1" applyFill="1"/>
    <xf numFmtId="164" fontId="0" fillId="0" borderId="0" xfId="0" applyNumberFormat="1" applyAlignment="1">
      <alignment wrapText="1"/>
    </xf>
    <xf numFmtId="9" fontId="0" fillId="0" borderId="0" xfId="0" applyNumberFormat="1" applyAlignment="1">
      <alignment wrapText="1"/>
    </xf>
    <xf numFmtId="0" fontId="3" fillId="10" borderId="0" xfId="0" applyFont="1" applyFill="1" applyAlignment="1">
      <alignment horizontal="center" wrapText="1"/>
    </xf>
    <xf numFmtId="169" fontId="0" fillId="0" borderId="0" xfId="0" applyNumberFormat="1"/>
    <xf numFmtId="0" fontId="8" fillId="7" borderId="0" xfId="0" applyFont="1" applyFill="1" applyAlignment="1">
      <alignment horizontal="center" wrapText="1"/>
    </xf>
    <xf numFmtId="166" fontId="0" fillId="0" borderId="0" xfId="0" applyNumberFormat="1" applyAlignment="1">
      <alignment horizontal="center"/>
    </xf>
    <xf numFmtId="0" fontId="3" fillId="7" borderId="0" xfId="0" applyFont="1" applyFill="1" applyAlignment="1">
      <alignment horizontal="center" wrapText="1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3" fillId="9" borderId="0" xfId="0" applyFont="1" applyFill="1"/>
    <xf numFmtId="0" fontId="3" fillId="2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  <xf numFmtId="0" fontId="3" fillId="13" borderId="0" xfId="0" applyFont="1" applyFill="1"/>
    <xf numFmtId="18" fontId="1" fillId="13" borderId="0" xfId="0" applyNumberFormat="1" applyFont="1" applyFill="1" applyAlignment="1">
      <alignment horizontal="center"/>
    </xf>
    <xf numFmtId="0" fontId="15" fillId="0" borderId="0" xfId="1"/>
    <xf numFmtId="0" fontId="1" fillId="8" borderId="0" xfId="0" applyFont="1" applyFill="1"/>
    <xf numFmtId="0" fontId="0" fillId="0" borderId="0" xfId="0"/>
    <xf numFmtId="0" fontId="5" fillId="0" borderId="0" xfId="0" applyFont="1"/>
    <xf numFmtId="0" fontId="4" fillId="7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3" fillId="2" borderId="0" xfId="0" applyFont="1" applyFill="1"/>
    <xf numFmtId="0" fontId="14" fillId="11" borderId="7" xfId="0" applyFont="1" applyFill="1" applyBorder="1" applyAlignment="1">
      <alignment horizontal="left" vertical="top" wrapText="1"/>
    </xf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0" fillId="0" borderId="6" xfId="0" applyBorder="1"/>
    <xf numFmtId="0" fontId="14" fillId="11" borderId="12" xfId="0" applyFont="1" applyFill="1" applyBorder="1" applyAlignment="1">
      <alignment horizontal="left" vertical="top" wrapText="1"/>
    </xf>
    <xf numFmtId="0" fontId="0" fillId="0" borderId="10" xfId="0" applyBorder="1"/>
    <xf numFmtId="0" fontId="0" fillId="0" borderId="15" xfId="0" applyBorder="1"/>
    <xf numFmtId="0" fontId="0" fillId="0" borderId="13" xfId="0" applyBorder="1"/>
    <xf numFmtId="0" fontId="0" fillId="0" borderId="16" xfId="0" applyBorder="1"/>
    <xf numFmtId="0" fontId="0" fillId="0" borderId="14" xfId="0" applyBorder="1"/>
    <xf numFmtId="0" fontId="0" fillId="0" borderId="11" xfId="0" applyBorder="1"/>
    <xf numFmtId="0" fontId="0" fillId="0" borderId="17" xfId="0" applyBorder="1"/>
    <xf numFmtId="0" fontId="14" fillId="11" borderId="25" xfId="0" applyFont="1" applyFill="1" applyBorder="1" applyAlignment="1">
      <alignment horizontal="left" vertical="top" wrapText="1"/>
    </xf>
    <xf numFmtId="0" fontId="0" fillId="0" borderId="23" xfId="0" applyBorder="1"/>
    <xf numFmtId="0" fontId="0" fillId="0" borderId="28" xfId="0" applyBorder="1"/>
    <xf numFmtId="0" fontId="0" fillId="0" borderId="26" xfId="0" applyBorder="1"/>
    <xf numFmtId="0" fontId="0" fillId="0" borderId="29" xfId="0" applyBorder="1"/>
    <xf numFmtId="0" fontId="0" fillId="0" borderId="27" xfId="0" applyBorder="1"/>
    <xf numFmtId="0" fontId="0" fillId="0" borderId="24" xfId="0" applyBorder="1"/>
    <xf numFmtId="0" fontId="0" fillId="0" borderId="30" xfId="0" applyBorder="1"/>
    <xf numFmtId="0" fontId="14" fillId="11" borderId="20" xfId="0" applyFont="1" applyFill="1" applyBorder="1" applyAlignment="1">
      <alignment horizontal="left" vertical="top" wrapText="1"/>
    </xf>
    <xf numFmtId="0" fontId="0" fillId="0" borderId="18" xfId="0" applyBorder="1"/>
    <xf numFmtId="0" fontId="0" fillId="0" borderId="21" xfId="0" applyBorder="1"/>
    <xf numFmtId="0" fontId="0" fillId="0" borderId="22" xfId="0" applyBorder="1"/>
    <xf numFmtId="0" fontId="0" fillId="0" borderId="19" xfId="0" applyBorder="1"/>
    <xf numFmtId="0" fontId="3" fillId="4" borderId="0" xfId="0" applyFont="1" applyFill="1"/>
    <xf numFmtId="0" fontId="16" fillId="11" borderId="33" xfId="0" applyFont="1" applyFill="1" applyBorder="1" applyAlignment="1">
      <alignment horizontal="left" vertical="top" wrapText="1"/>
    </xf>
    <xf numFmtId="0" fontId="0" fillId="0" borderId="31" xfId="0" applyBorder="1"/>
    <xf numFmtId="0" fontId="0" fillId="0" borderId="34" xfId="0" applyBorder="1"/>
    <xf numFmtId="0" fontId="0" fillId="0" borderId="35" xfId="0" applyBorder="1"/>
    <xf numFmtId="0" fontId="0" fillId="0" borderId="32" xfId="0" applyBorder="1"/>
    <xf numFmtId="0" fontId="16" fillId="11" borderId="7" xfId="0" applyFont="1" applyFill="1" applyBorder="1" applyAlignment="1">
      <alignment horizontal="left" vertical="top" wrapText="1"/>
    </xf>
    <xf numFmtId="0" fontId="16" fillId="11" borderId="20" xfId="0" applyFont="1" applyFill="1" applyBorder="1" applyAlignment="1">
      <alignment horizontal="left" vertical="top" wrapText="1"/>
    </xf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3" fillId="9" borderId="0" xfId="0" applyFont="1" applyFill="1"/>
    <xf numFmtId="0" fontId="17" fillId="0" borderId="0" xfId="0" applyFont="1"/>
    <xf numFmtId="0" fontId="1" fillId="14" borderId="0" xfId="0" applyFont="1" applyFill="1"/>
    <xf numFmtId="0" fontId="0" fillId="11" borderId="0" xfId="0" applyFill="1"/>
    <xf numFmtId="0" fontId="1" fillId="12" borderId="0" xfId="0" applyFont="1" applyFill="1"/>
    <xf numFmtId="0" fontId="3" fillId="3" borderId="0" xfId="0" applyFont="1" applyFill="1" applyAlignment="1">
      <alignment horizontal="center"/>
    </xf>
    <xf numFmtId="0" fontId="3" fillId="10" borderId="0" xfId="0" applyFont="1" applyFill="1"/>
    <xf numFmtId="0" fontId="9" fillId="0" borderId="0" xfId="0" applyFont="1"/>
    <xf numFmtId="0" fontId="3" fillId="3" borderId="0" xfId="0" applyFont="1" applyFill="1"/>
    <xf numFmtId="0" fontId="1" fillId="15" borderId="0" xfId="0" applyFont="1" applyFill="1"/>
    <xf numFmtId="0" fontId="6" fillId="7" borderId="0" xfId="0" applyFont="1" applyFill="1" applyAlignment="1">
      <alignment horizontal="center"/>
    </xf>
    <xf numFmtId="0" fontId="7" fillId="8" borderId="0" xfId="0" applyFont="1" applyFill="1" applyAlignment="1">
      <alignment horizontal="center"/>
    </xf>
    <xf numFmtId="0" fontId="1" fillId="0" borderId="0" xfId="0" applyFont="1" applyAlignment="1">
      <alignment horizontal="right"/>
    </xf>
    <xf numFmtId="0" fontId="3" fillId="7" borderId="0" xfId="0" applyFont="1" applyFill="1"/>
    <xf numFmtId="0" fontId="2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3" fillId="4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2" fillId="13" borderId="0" xfId="0" applyFont="1" applyFill="1" applyAlignment="1">
      <alignment horizontal="center"/>
    </xf>
    <xf numFmtId="0" fontId="5" fillId="5" borderId="0" xfId="0" applyFont="1" applyFill="1" applyAlignment="1">
      <alignment horizontal="center"/>
    </xf>
    <xf numFmtId="0" fontId="2" fillId="10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  <xf numFmtId="0" fontId="2" fillId="9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166" fontId="1" fillId="0" borderId="0" xfId="0" applyNumberFormat="1" applyFont="1" applyAlignment="1">
      <alignment horizontal="center"/>
    </xf>
    <xf numFmtId="0" fontId="1" fillId="0" borderId="0" xfId="0" applyFont="1"/>
    <xf numFmtId="165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3" fillId="13" borderId="0" xfId="0" applyFont="1" applyFill="1" applyAlignment="1">
      <alignment horizontal="center"/>
    </xf>
    <xf numFmtId="0" fontId="8" fillId="7" borderId="0" xfId="0" applyFont="1" applyFill="1" applyAlignment="1">
      <alignment horizontal="center"/>
    </xf>
    <xf numFmtId="166" fontId="13" fillId="5" borderId="0" xfId="0" applyNumberFormat="1" applyFont="1" applyFill="1" applyAlignment="1">
      <alignment horizontal="center" vertical="center"/>
    </xf>
    <xf numFmtId="0" fontId="8" fillId="2" borderId="0" xfId="0" applyFont="1" applyFill="1" applyAlignment="1">
      <alignment horizontal="center"/>
    </xf>
    <xf numFmtId="3" fontId="13" fillId="11" borderId="0" xfId="0" applyNumberFormat="1" applyFont="1" applyFill="1" applyAlignment="1">
      <alignment horizontal="center" vertical="center"/>
    </xf>
    <xf numFmtId="0" fontId="8" fillId="9" borderId="0" xfId="0" applyFont="1" applyFill="1" applyAlignment="1">
      <alignment horizontal="center"/>
    </xf>
    <xf numFmtId="0" fontId="8" fillId="10" borderId="0" xfId="0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13" fillId="11" borderId="0" xfId="0" applyNumberFormat="1" applyFont="1" applyFill="1" applyAlignment="1">
      <alignment horizontal="center" vertical="center"/>
    </xf>
    <xf numFmtId="0" fontId="8" fillId="4" borderId="0" xfId="0" applyFont="1" applyFill="1" applyAlignment="1">
      <alignment horizontal="center"/>
    </xf>
    <xf numFmtId="0" fontId="3" fillId="13" borderId="0" xfId="0" applyFont="1" applyFill="1"/>
    <xf numFmtId="0" fontId="2" fillId="2" borderId="0" xfId="0" applyFont="1" applyFill="1" applyAlignment="1">
      <alignment horizontal="center"/>
    </xf>
  </cellXfs>
  <cellStyles count="2">
    <cellStyle name="Hipervínculo" xfId="1" builtinId="8"/>
    <cellStyle name="Normal" xfId="0" builtinId="0"/>
  </cellStyles>
  <dxfs count="43">
    <dxf>
      <alignment wrapText="1"/>
    </dxf>
    <dxf>
      <numFmt numFmtId="165" formatCode="&quot;$&quot;#,##0"/>
    </dxf>
    <dxf>
      <numFmt numFmtId="164" formatCode="dd/mm/yyyy"/>
    </dxf>
    <dxf>
      <numFmt numFmtId="164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548235"/>
        </patternFill>
      </fill>
      <alignment horizontal="center" vertical="bottom" textRotation="0" wrapText="1" indent="0" justifyLastLine="0" shrinkToFit="0" readingOrder="0"/>
    </dxf>
    <dxf>
      <alignment wrapText="1"/>
    </dxf>
    <dxf>
      <alignment wrapText="1"/>
    </dxf>
    <dxf>
      <alignment wrapText="1"/>
    </dxf>
    <dxf>
      <numFmt numFmtId="165" formatCode="&quot;$&quot;#,##0"/>
    </dxf>
    <dxf>
      <numFmt numFmtId="164" formatCode="dd/mm/yyyy"/>
    </dxf>
    <dxf>
      <numFmt numFmtId="164" formatCode="dd/mm/yyyy"/>
    </dxf>
    <dxf>
      <numFmt numFmtId="164" formatCode="dd/mm/yyyy"/>
    </dxf>
    <dxf>
      <alignment wrapText="1"/>
    </dxf>
    <dxf>
      <numFmt numFmtId="164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1F3864"/>
        </patternFill>
      </fill>
      <alignment horizontal="center" vertical="bottom" textRotation="0" wrapText="1" indent="0" justifyLastLine="0" shrinkToFit="0" readingOrder="0"/>
    </dxf>
    <dxf>
      <alignment wrapText="1"/>
    </dxf>
    <dxf>
      <numFmt numFmtId="164" formatCode="dd/mm/yyyy"/>
    </dxf>
    <dxf>
      <numFmt numFmtId="169" formatCode="hh:mm"/>
    </dxf>
    <dxf>
      <numFmt numFmtId="164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Aptos Narrow"/>
        <family val="2"/>
        <scheme val="minor"/>
      </font>
      <fill>
        <patternFill patternType="solid">
          <fgColor indexed="64"/>
          <bgColor rgb="FFBF8F00"/>
        </patternFill>
      </fill>
      <alignment horizontal="center" vertical="bottom" textRotation="0" wrapText="1" indent="0" justifyLastLine="0" shrinkToFit="0" readingOrder="0"/>
    </dxf>
    <dxf>
      <alignment wrapText="1"/>
    </dxf>
    <dxf>
      <numFmt numFmtId="164" formatCode="dd/mm/yyyy"/>
    </dxf>
    <dxf>
      <alignment wrapText="1"/>
    </dxf>
    <dxf>
      <alignment wrapText="1"/>
    </dxf>
    <dxf>
      <numFmt numFmtId="164" formatCode="dd/mm/yyyy"/>
    </dxf>
    <dxf>
      <numFmt numFmtId="165" formatCode="&quot;$&quot;#,##0"/>
    </dxf>
    <dxf>
      <alignment wrapText="1"/>
    </dxf>
    <dxf>
      <numFmt numFmtId="164" formatCode="dd/mm/yyyy"/>
    </dxf>
    <dxf>
      <numFmt numFmtId="164" formatCode="dd/mm/yyyy"/>
    </dxf>
    <dxf>
      <numFmt numFmtId="164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1F3864"/>
        </patternFill>
      </fill>
      <alignment horizontal="center" vertical="center" textRotation="0" wrapText="1" indent="0" justifyLastLine="0" shrinkToFit="0" readingOrder="0"/>
    </dxf>
    <dxf>
      <numFmt numFmtId="164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Aptos Narrow"/>
        <family val="2"/>
        <scheme val="minor"/>
      </font>
      <fill>
        <patternFill patternType="solid">
          <fgColor indexed="64"/>
          <bgColor rgb="FF1F3864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rgb="FFE7E6E6"/>
        </top>
        <bottom style="thin">
          <color rgb="FFE7E6E6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rgb="FFE7E6E6"/>
        </top>
        <bottom style="thin">
          <color rgb="FFE7E6E6"/>
        </bottom>
        <vertical/>
        <horizontal/>
      </border>
    </dxf>
    <dxf>
      <numFmt numFmtId="168" formatCode="&quot;$&quot;#,##0.00;\(&quot;$&quot;#,##0.00\);&quot;-&quot;"/>
      <border diagonalUp="0" diagonalDown="0">
        <left/>
        <right/>
        <top style="thin">
          <color rgb="FFE7E6E6"/>
        </top>
        <bottom style="thin">
          <color rgb="FFE7E6E6"/>
        </bottom>
        <vertical/>
        <horizontal/>
      </border>
    </dxf>
    <dxf>
      <numFmt numFmtId="167" formatCode="&quot;$&quot;#,##0;\(&quot;$&quot;#,##0\);&quot;-&quot;"/>
      <border diagonalUp="0" diagonalDown="0">
        <left/>
        <right/>
        <top style="thin">
          <color rgb="FFE7E6E6"/>
        </top>
        <bottom style="thin">
          <color rgb="FFE7E6E6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thin">
          <color rgb="FFE7E6E6"/>
        </top>
        <bottom style="thin">
          <color rgb="FFE7E6E6"/>
        </bottom>
        <vertical/>
        <horizontal/>
      </border>
    </dxf>
    <dxf>
      <border diagonalUp="0" diagonalDown="0">
        <left/>
        <right/>
        <top style="thin">
          <color rgb="FFE7E6E6"/>
        </top>
        <bottom style="thin">
          <color rgb="FFE7E6E6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rgb="FFE7E6E6"/>
        </top>
        <bottom style="thin">
          <color rgb="FFE7E6E6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rgb="FFE7E6E6"/>
        </top>
        <bottom style="thin">
          <color rgb="FFE7E6E6"/>
        </bottom>
        <vertical/>
        <horizontal/>
      </border>
    </dxf>
    <dxf>
      <border outline="0">
        <bottom style="thin">
          <color rgb="FFBFBFB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Aptos Narrow"/>
        <family val="2"/>
        <scheme val="minor"/>
      </font>
      <fill>
        <patternFill patternType="solid">
          <fgColor indexed="64"/>
          <bgColor rgb="FF1F3864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279400</xdr:colOff>
      <xdr:row>9</xdr:row>
      <xdr:rowOff>304800</xdr:rowOff>
    </xdr:from>
    <xdr:to>
      <xdr:col>5</xdr:col>
      <xdr:colOff>1231900</xdr:colOff>
      <xdr:row>10</xdr:row>
      <xdr:rowOff>304800</xdr:rowOff>
    </xdr:to>
    <xdr:sp macro="[0]!RegistrarCliente" textlink="">
      <xdr:nvSpPr>
        <xdr:cNvPr id="22" name="Btn_RegistrarCliente">
          <a:extLst>
            <a:ext uri="{FF2B5EF4-FFF2-40B4-BE49-F238E27FC236}">
              <a16:creationId xmlns:a16="http://schemas.microsoft.com/office/drawing/2014/main" id="{CA26A921-9C4E-4543-8F05-0DD891C4B360}"/>
            </a:ext>
          </a:extLst>
        </xdr:cNvPr>
        <xdr:cNvSpPr/>
      </xdr:nvSpPr>
      <xdr:spPr>
        <a:xfrm>
          <a:off x="4533900" y="3073400"/>
          <a:ext cx="2286000" cy="355600"/>
        </a:xfrm>
        <a:prstGeom prst="roundRect">
          <a:avLst/>
        </a:prstGeom>
        <a:solidFill>
          <a:srgbClr val="2E75B6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s-MX" sz="10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ptos Narrow" panose="02110004020202020204"/>
            </a:rPr>
            <a:t>▶ REGISTRAR CLIENTE</a:t>
          </a:r>
        </a:p>
      </xdr:txBody>
    </xdr:sp>
    <xdr:clientData/>
  </xdr:twoCellAnchor>
  <xdr:twoCellAnchor>
    <xdr:from>
      <xdr:col>9</xdr:col>
      <xdr:colOff>279400</xdr:colOff>
      <xdr:row>9</xdr:row>
      <xdr:rowOff>304800</xdr:rowOff>
    </xdr:from>
    <xdr:to>
      <xdr:col>10</xdr:col>
      <xdr:colOff>1231900</xdr:colOff>
      <xdr:row>10</xdr:row>
      <xdr:rowOff>304800</xdr:rowOff>
    </xdr:to>
    <xdr:sp macro="[0]!RegistrarTelemarketing" textlink="">
      <xdr:nvSpPr>
        <xdr:cNvPr id="23" name="Btn_RegistrarTelemarketing">
          <a:extLst>
            <a:ext uri="{FF2B5EF4-FFF2-40B4-BE49-F238E27FC236}">
              <a16:creationId xmlns:a16="http://schemas.microsoft.com/office/drawing/2014/main" id="{E7ED097E-048D-CE4F-9ABC-734ED2AF2ABB}"/>
            </a:ext>
          </a:extLst>
        </xdr:cNvPr>
        <xdr:cNvSpPr/>
      </xdr:nvSpPr>
      <xdr:spPr>
        <a:xfrm>
          <a:off x="11201400" y="3073400"/>
          <a:ext cx="2286000" cy="355600"/>
        </a:xfrm>
        <a:prstGeom prst="roundRect">
          <a:avLst/>
        </a:prstGeom>
        <a:solidFill>
          <a:srgbClr val="FFC000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s-MX" sz="10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ptos Narrow" panose="02110004020202020204"/>
            </a:rPr>
            <a:t>▶ REGISTRAR TELEMARKETING</a:t>
          </a:r>
        </a:p>
      </xdr:txBody>
    </xdr:sp>
    <xdr:clientData/>
  </xdr:twoCellAnchor>
  <xdr:twoCellAnchor>
    <xdr:from>
      <xdr:col>4</xdr:col>
      <xdr:colOff>279400</xdr:colOff>
      <xdr:row>14</xdr:row>
      <xdr:rowOff>304800</xdr:rowOff>
    </xdr:from>
    <xdr:to>
      <xdr:col>5</xdr:col>
      <xdr:colOff>1231900</xdr:colOff>
      <xdr:row>15</xdr:row>
      <xdr:rowOff>304800</xdr:rowOff>
    </xdr:to>
    <xdr:sp macro="[0]!RegistrarDemo" textlink="">
      <xdr:nvSpPr>
        <xdr:cNvPr id="24" name="Btn_RegistrarDemo">
          <a:extLst>
            <a:ext uri="{FF2B5EF4-FFF2-40B4-BE49-F238E27FC236}">
              <a16:creationId xmlns:a16="http://schemas.microsoft.com/office/drawing/2014/main" id="{DC15B1EB-3B96-474F-9AD4-ECE4AAA55C21}"/>
            </a:ext>
          </a:extLst>
        </xdr:cNvPr>
        <xdr:cNvSpPr/>
      </xdr:nvSpPr>
      <xdr:spPr>
        <a:xfrm>
          <a:off x="4533900" y="4648200"/>
          <a:ext cx="2286000" cy="355600"/>
        </a:xfrm>
        <a:prstGeom prst="roundRect">
          <a:avLst/>
        </a:prstGeom>
        <a:solidFill>
          <a:srgbClr val="54823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s-MX" sz="10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ptos Narrow" panose="02110004020202020204"/>
            </a:rPr>
            <a:t>▶ REGISTRAR DEMO</a:t>
          </a:r>
        </a:p>
      </xdr:txBody>
    </xdr:sp>
    <xdr:clientData/>
  </xdr:twoCellAnchor>
  <xdr:twoCellAnchor>
    <xdr:from>
      <xdr:col>9</xdr:col>
      <xdr:colOff>279400</xdr:colOff>
      <xdr:row>14</xdr:row>
      <xdr:rowOff>304800</xdr:rowOff>
    </xdr:from>
    <xdr:to>
      <xdr:col>10</xdr:col>
      <xdr:colOff>1231900</xdr:colOff>
      <xdr:row>15</xdr:row>
      <xdr:rowOff>304800</xdr:rowOff>
    </xdr:to>
    <xdr:sp macro="[0]!CerrarVenta" textlink="">
      <xdr:nvSpPr>
        <xdr:cNvPr id="25" name="Btn_CerrarVenta">
          <a:extLst>
            <a:ext uri="{FF2B5EF4-FFF2-40B4-BE49-F238E27FC236}">
              <a16:creationId xmlns:a16="http://schemas.microsoft.com/office/drawing/2014/main" id="{1CEBEADA-77A5-7048-B9F1-22EA54688055}"/>
            </a:ext>
          </a:extLst>
        </xdr:cNvPr>
        <xdr:cNvSpPr/>
      </xdr:nvSpPr>
      <xdr:spPr>
        <a:xfrm>
          <a:off x="11201400" y="4648200"/>
          <a:ext cx="2286000" cy="355600"/>
        </a:xfrm>
        <a:prstGeom prst="roundRect">
          <a:avLst/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s-MX" sz="10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ptos Narrow" panose="02110004020202020204"/>
            </a:rPr>
            <a:t>▶ CERRAR VENTA</a:t>
          </a:r>
        </a:p>
      </xdr:txBody>
    </xdr:sp>
    <xdr:clientData/>
  </xdr:twoCellAnchor>
  <xdr:twoCellAnchor>
    <xdr:from>
      <xdr:col>3</xdr:col>
      <xdr:colOff>457200</xdr:colOff>
      <xdr:row>21</xdr:row>
      <xdr:rowOff>215900</xdr:rowOff>
    </xdr:from>
    <xdr:to>
      <xdr:col>4</xdr:col>
      <xdr:colOff>1282700</xdr:colOff>
      <xdr:row>22</xdr:row>
      <xdr:rowOff>241300</xdr:rowOff>
    </xdr:to>
    <xdr:sp macro="[0]!PromoverReferido" textlink="">
      <xdr:nvSpPr>
        <xdr:cNvPr id="2" name="Btn_PromoverReferido">
          <a:extLst>
            <a:ext uri="{FF2B5EF4-FFF2-40B4-BE49-F238E27FC236}">
              <a16:creationId xmlns:a16="http://schemas.microsoft.com/office/drawing/2014/main" id="{FD22CFF2-817C-6348-A4E6-D6F9BD315B1C}"/>
            </a:ext>
          </a:extLst>
        </xdr:cNvPr>
        <xdr:cNvSpPr/>
      </xdr:nvSpPr>
      <xdr:spPr>
        <a:xfrm>
          <a:off x="3378200" y="6819900"/>
          <a:ext cx="2159000" cy="304800"/>
        </a:xfrm>
        <a:prstGeom prst="roundRect">
          <a:avLst/>
        </a:prstGeom>
        <a:solidFill>
          <a:srgbClr val="BF8F00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s-MX" sz="9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ptos Narrow" panose="02110004020202020204"/>
            </a:rPr>
            <a:t>▶ PROMOVER REFERIDO</a:t>
          </a:r>
        </a:p>
      </xdr:txBody>
    </xdr:sp>
    <xdr:clientData/>
  </xdr:twoCellAnchor>
  <xdr:twoCellAnchor>
    <xdr:from>
      <xdr:col>6</xdr:col>
      <xdr:colOff>965200</xdr:colOff>
      <xdr:row>21</xdr:row>
      <xdr:rowOff>215900</xdr:rowOff>
    </xdr:from>
    <xdr:to>
      <xdr:col>7</xdr:col>
      <xdr:colOff>1282700</xdr:colOff>
      <xdr:row>22</xdr:row>
      <xdr:rowOff>241300</xdr:rowOff>
    </xdr:to>
    <xdr:sp macro="[0]!ExportarPowerBI" textlink="">
      <xdr:nvSpPr>
        <xdr:cNvPr id="3" name="Btn_ExportarPBI">
          <a:extLst>
            <a:ext uri="{FF2B5EF4-FFF2-40B4-BE49-F238E27FC236}">
              <a16:creationId xmlns:a16="http://schemas.microsoft.com/office/drawing/2014/main" id="{B2DD4204-2C91-A547-BF13-C867C1B82BEB}"/>
            </a:ext>
          </a:extLst>
        </xdr:cNvPr>
        <xdr:cNvSpPr/>
      </xdr:nvSpPr>
      <xdr:spPr>
        <a:xfrm>
          <a:off x="7886700" y="6819900"/>
          <a:ext cx="1651000" cy="304800"/>
        </a:xfrm>
        <a:prstGeom prst="roundRect">
          <a:avLst/>
        </a:prstGeom>
        <a:solidFill>
          <a:srgbClr val="2E75B6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s-MX" sz="9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ptos Narrow" panose="02110004020202020204"/>
            </a:rPr>
            <a:t>▶ EXPORTAR PBI</a:t>
          </a:r>
        </a:p>
      </xdr:txBody>
    </xdr:sp>
    <xdr:clientData/>
  </xdr:twoCellAnchor>
  <xdr:twoCellAnchor>
    <xdr:from>
      <xdr:col>9</xdr:col>
      <xdr:colOff>965200</xdr:colOff>
      <xdr:row>21</xdr:row>
      <xdr:rowOff>215900</xdr:rowOff>
    </xdr:from>
    <xdr:to>
      <xdr:col>10</xdr:col>
      <xdr:colOff>1282700</xdr:colOff>
      <xdr:row>22</xdr:row>
      <xdr:rowOff>241300</xdr:rowOff>
    </xdr:to>
    <xdr:sp macro="[0]!RecalcularDashboard" textlink="">
      <xdr:nvSpPr>
        <xdr:cNvPr id="4" name="Btn_Recalcular">
          <a:extLst>
            <a:ext uri="{FF2B5EF4-FFF2-40B4-BE49-F238E27FC236}">
              <a16:creationId xmlns:a16="http://schemas.microsoft.com/office/drawing/2014/main" id="{76A13D1D-D284-714E-B442-BDAA46969170}"/>
            </a:ext>
          </a:extLst>
        </xdr:cNvPr>
        <xdr:cNvSpPr/>
      </xdr:nvSpPr>
      <xdr:spPr>
        <a:xfrm>
          <a:off x="11887200" y="6819900"/>
          <a:ext cx="1651000" cy="304800"/>
        </a:xfrm>
        <a:prstGeom prst="roundRect">
          <a:avLst/>
        </a:prstGeom>
        <a:solidFill>
          <a:srgbClr val="54823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s-MX" sz="9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ptos Narrow" panose="02110004020202020204"/>
            </a:rPr>
            <a:t>▶ RECALCULAR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50800</xdr:colOff>
      <xdr:row>2</xdr:row>
      <xdr:rowOff>25400</xdr:rowOff>
    </xdr:from>
    <xdr:to>
      <xdr:col>7</xdr:col>
      <xdr:colOff>177800</xdr:colOff>
      <xdr:row>2</xdr:row>
      <xdr:rowOff>177800</xdr:rowOff>
    </xdr:to>
    <xdr:sp macro="[0]!ActualizarTRM" textlink="">
      <xdr:nvSpPr>
        <xdr:cNvPr id="3" name="Btn_ActualizarTRM">
          <a:extLst>
            <a:ext uri="{FF2B5EF4-FFF2-40B4-BE49-F238E27FC236}">
              <a16:creationId xmlns:a16="http://schemas.microsoft.com/office/drawing/2014/main" id="{CCA6AC1F-377F-1B48-89E8-FE460C167CAF}"/>
            </a:ext>
          </a:extLst>
        </xdr:cNvPr>
        <xdr:cNvSpPr/>
      </xdr:nvSpPr>
      <xdr:spPr>
        <a:xfrm>
          <a:off x="10083800" y="584200"/>
          <a:ext cx="2286000" cy="152400"/>
        </a:xfrm>
        <a:prstGeom prst="roundRect">
          <a:avLst/>
        </a:prstGeom>
        <a:solidFill>
          <a:srgbClr val="1F3864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s-MX" sz="10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▶ ACTUALIZAR TRM</a:t>
          </a:r>
        </a:p>
      </xdr:txBody>
    </xdr:sp>
    <xdr:clientData/>
  </xdr:twoCellAnchor>
  <xdr:twoCellAnchor>
    <xdr:from>
      <xdr:col>9</xdr:col>
      <xdr:colOff>50800</xdr:colOff>
      <xdr:row>8</xdr:row>
      <xdr:rowOff>25400</xdr:rowOff>
    </xdr:from>
    <xdr:to>
      <xdr:col>10</xdr:col>
      <xdr:colOff>1600200</xdr:colOff>
      <xdr:row>8</xdr:row>
      <xdr:rowOff>355600</xdr:rowOff>
    </xdr:to>
    <xdr:sp macro="[0]!ActualizarReglas" textlink="">
      <xdr:nvSpPr>
        <xdr:cNvPr id="4" name="Btn_ActualizarReglas">
          <a:extLst>
            <a:ext uri="{FF2B5EF4-FFF2-40B4-BE49-F238E27FC236}">
              <a16:creationId xmlns:a16="http://schemas.microsoft.com/office/drawing/2014/main" id="{D1625513-59C5-6E44-98C5-23863BCA40FF}"/>
            </a:ext>
          </a:extLst>
        </xdr:cNvPr>
        <xdr:cNvSpPr/>
      </xdr:nvSpPr>
      <xdr:spPr>
        <a:xfrm>
          <a:off x="14084300" y="2273300"/>
          <a:ext cx="3835400" cy="330200"/>
        </a:xfrm>
        <a:prstGeom prst="roundRect">
          <a:avLst/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s-MX" sz="9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ptos Narrow" panose="02110004020202020204"/>
            </a:rPr>
            <a:t>▶ ACTUALIZAR REGLAS COMERCIALES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DC464B-3B0D-9645-A505-62ED04F7EB6C}" name="tblCatalogo" displayName="tblCatalogo" ref="A5:H133" totalsRowShown="0" headerRowDxfId="42" tableBorderDxfId="41">
  <autoFilter ref="A5:H133" xr:uid="{EBDC464B-3B0D-9645-A505-62ED04F7EB6C}"/>
  <tableColumns count="8">
    <tableColumn id="1" xr3:uid="{DCF2674D-B159-0B44-B1FD-97B7CD8FD5D8}" name="ITEM" dataDxfId="40"/>
    <tableColumn id="2" xr3:uid="{DC029C3D-D002-5348-B2BD-83D976255EA4}" name="CÓDIGO" dataDxfId="39"/>
    <tableColumn id="3" xr3:uid="{3A95E9B4-BA83-5C42-A020-8DADF89A58D6}" name="CATEGORÍA" dataDxfId="38"/>
    <tableColumn id="4" xr3:uid="{8526DB59-87A8-8B41-8021-E8FCB0DF771B}" name="DESCRIPCIÓN" dataDxfId="37"/>
    <tableColumn id="5" xr3:uid="{F31844DC-299F-B042-9D42-F7D06B5694A7}" name="PVP_COP" dataDxfId="36"/>
    <tableColumn id="6" xr3:uid="{E9EFBCAE-10E3-7C44-BF86-2845032BAFD4}" name="PVP_USD" dataDxfId="35">
      <calculatedColumnFormula>IFERROR(E6/TRM_Actual,0)</calculatedColumnFormula>
    </tableColumn>
    <tableColumn id="7" xr3:uid="{914D2B13-1BB6-B840-82A0-845ADC02C382}" name="PREMIUM" dataDxfId="34"/>
    <tableColumn id="8" xr3:uid="{E1A2BD57-842B-5040-8863-52ADA2F21506}" name="ESTADO" dataDxfId="3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593A88C-61E9-9E47-A8C4-7C436D142840}" name="tblVendedores" displayName="tblVendedores" ref="A4:G6" totalsRowShown="0" headerRowDxfId="32">
  <autoFilter ref="A4:G6" xr:uid="{4593A88C-61E9-9E47-A8C4-7C436D142840}"/>
  <tableColumns count="7">
    <tableColumn id="1" xr3:uid="{B4CB95BD-D09A-1A49-81B2-07DE09F8B675}" name="CÓDIGO_VENDEDOR"/>
    <tableColumn id="2" xr3:uid="{6DE510AC-295B-A24D-9DD3-1E4E128BDB4E}" name="NOMBRE"/>
    <tableColumn id="3" xr3:uid="{64644C41-8316-B941-B6CC-919C399772F4}" name="TELÉFONO"/>
    <tableColumn id="4" xr3:uid="{C9AD38A7-1981-204D-B2F3-70BF923F3487}" name="EMAIL"/>
    <tableColumn id="5" xr3:uid="{433E4936-57B4-944A-BF17-B6097A1FFD86}" name="STAND_ASIGNADO"/>
    <tableColumn id="6" xr3:uid="{067FC78F-3AB3-4F4C-A1CD-4467C8B01B16}" name="FECHA_INGRESO" dataDxfId="31"/>
    <tableColumn id="7" xr3:uid="{D313A8C5-C8F4-F746-AE51-BCE211976355}" name="ESTAD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8FB5F06-7849-CA46-805B-7AEB25F0CEC2}" name="tblClientes" displayName="tblClientes" ref="A4:X5" totalsRowShown="0" headerRowDxfId="30">
  <autoFilter ref="A4:X5" xr:uid="{A8FB5F06-7849-CA46-805B-7AEB25F0CEC2}"/>
  <tableColumns count="24">
    <tableColumn id="1" xr3:uid="{6F45FC35-16B5-184C-921F-410682149C27}" name="ID_CLIENTE"/>
    <tableColumn id="2" xr3:uid="{3C01C601-D88C-4342-AA61-592E243AE5FB}" name="FECHA_REGISTRO" dataDxfId="29"/>
    <tableColumn id="3" xr3:uid="{39B804BD-8EF5-7649-9EB7-86E0A8EC5739}" name="NOMBRE"/>
    <tableColumn id="4" xr3:uid="{73183969-B7DA-AB40-9547-27C718D3DB9E}" name="DIRECCION"/>
    <tableColumn id="5" xr3:uid="{A8175BE2-D13A-6745-A246-5872EA5B42C7}" name="TELEFONO"/>
    <tableColumn id="6" xr3:uid="{86B731AC-E1F9-604D-A376-A7E781B841E8}" name="EMAIL"/>
    <tableColumn id="7" xr3:uid="{49C34EED-B304-4749-BA8C-87EFCCA29742}" name="FUENTE_ORIGEN"/>
    <tableColumn id="8" xr3:uid="{8F746EAB-C884-8A41-84A6-0B323753EE60}" name="FECHA_DEMO_AGENDADA" dataDxfId="28"/>
    <tableColumn id="9" xr3:uid="{5BA637FE-5890-754D-B6D2-F71E0DB3D93F}" name="FECHA_DEMO_REALIZADA" dataDxfId="27"/>
    <tableColumn id="10" xr3:uid="{06C57DD4-7822-924F-8CB4-A18EAF78B6D8}" name="CODIGO_VENDEDOR_DEMO"/>
    <tableColumn id="11" xr3:uid="{BC7E6C79-5BAE-EC48-A939-DC6CFC97CFB2}" name="INTERES_1A5"/>
    <tableColumn id="12" xr3:uid="{98E6FA44-8106-5747-9586-57947D5B4004}" name="ASISTIO_DEMO"/>
    <tableColumn id="13" xr3:uid="{A023B123-8267-DC48-93E9-A18D778E814C}" name="RESULTADO_CIERRE"/>
    <tableColumn id="14" xr3:uid="{698456C5-6488-DE45-91DC-CAD86521408F}" name="PRODUCTO_VENDIDO" dataDxfId="26"/>
    <tableColumn id="15" xr3:uid="{C17FDEE9-5893-2445-9C9E-A6A237D9E1D8}" name="MONTO_VENDIDO_COP" dataDxfId="25"/>
    <tableColumn id="16" xr3:uid="{F5DC0B12-10D4-3249-9D49-D6923E48FD0B}" name="FECHA_CIERRE" dataDxfId="24"/>
    <tableColumn id="17" xr3:uid="{167347EB-AB5D-CD47-A132-AD95CFC4149C}" name="INTERES_CROSSSELL" dataDxfId="23"/>
    <tableColumn id="18" xr3:uid="{E74720B6-FD87-E847-919D-C094FF9DDECC}" name="FASE_ACTUAL"/>
    <tableColumn id="19" xr3:uid="{CC323E70-F5AC-AA46-953F-C7EA2805FDD4}" name="BLOQUEO_ACTUAL"/>
    <tableColumn id="20" xr3:uid="{5F037590-AAC4-6C45-B896-F71462512CFF}" name="PROXIMA_ACCION" dataDxfId="22"/>
    <tableColumn id="21" xr3:uid="{F23DFBDB-2062-9D4F-BBDC-5BEF774BBF24}" name="FECHA_ULTIMO_CONTACTO" dataDxfId="21"/>
    <tableColumn id="22" xr3:uid="{C9702977-730E-1D49-8DA8-6AE5C457BB5F}" name="INTENTOS_CONTACTO"/>
    <tableColumn id="23" xr3:uid="{EE6526D8-C06C-834E-AF2C-EF75953818D4}" name="REFERIDOS_GENERADOS"/>
    <tableColumn id="24" xr3:uid="{BD790A98-FE22-4E4A-A5B4-98B1743E2901}" name="NOTAS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6B02090-7FDB-0D44-8EE6-A082819E66AD}" name="tblTelemarketing" displayName="tblTelemarketing" ref="A4:I5" insertRow="1" totalsRowShown="0" headerRowDxfId="19">
  <autoFilter ref="A4:I5" xr:uid="{D6B02090-7FDB-0D44-8EE6-A082819E66AD}"/>
  <tableColumns count="9">
    <tableColumn id="1" xr3:uid="{798F6571-C713-4945-BFA8-8A8FF6FD8469}" name="ID_INTENTO"/>
    <tableColumn id="2" xr3:uid="{2E941AA2-5FA7-0348-ACE3-4BFDEBFBA8F4}" name="ID_CLIENTE"/>
    <tableColumn id="3" xr3:uid="{9BDA912A-5FB8-4044-9853-98FD36F94062}" name="FECHA" dataDxfId="18"/>
    <tableColumn id="4" xr3:uid="{F399AA14-201F-364E-BA5D-1EFF285977BA}" name="HORA" dataDxfId="17"/>
    <tableColumn id="5" xr3:uid="{4BD5102F-8C2D-8B4A-B284-F129E53C9116}" name="OPERADOR"/>
    <tableColumn id="6" xr3:uid="{19C0137E-A60D-DF41-8D3F-7B1C7ECA5F42}" name="RESULTADO"/>
    <tableColumn id="7" xr3:uid="{55425DF5-0FBB-BC4B-BB40-F01B424D6FAE}" name="PROXIMA_ACCION"/>
    <tableColumn id="8" xr3:uid="{9BD16478-9BBB-034D-8BCE-D66CD4101717}" name="NUEVA_FECHA_CONTACTO" dataDxfId="16"/>
    <tableColumn id="9" xr3:uid="{E0A9BF93-C77F-D64A-BD0E-C691F8380208}" name="NOTAS" dataDxfId="15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C7E1EFB-9603-2847-A3DF-27850F7DDCA6}" name="tblReferidos" displayName="tblReferidos" ref="A4:S15" totalsRowShown="0" headerRowDxfId="14">
  <autoFilter ref="A4:S15" xr:uid="{BC7E1EFB-9603-2847-A3DF-27850F7DDCA6}"/>
  <tableColumns count="19">
    <tableColumn id="1" xr3:uid="{690C33A8-3813-EE4B-BCBB-36755D5A6170}" name="ID_REFERIDO"/>
    <tableColumn id="2" xr3:uid="{5717A4CF-5A65-5B47-B63E-22AC13A5FB84}" name="ID_CLIENTE_REFERIDOR"/>
    <tableColumn id="3" xr3:uid="{3DEBD3C8-3DE3-EE43-BCC7-93EE28DEBD0B}" name="FECHA_REGISTRO" dataDxfId="13"/>
    <tableColumn id="4" xr3:uid="{ADC4E85C-6BFA-284C-931D-0B507106CC8A}" name="NOMBRE"/>
    <tableColumn id="5" xr3:uid="{355E842A-7541-964A-8A75-EF15415F2AFB}" name="TELEFONO"/>
    <tableColumn id="6" xr3:uid="{22D0D043-F657-4E49-93BA-A0D19BDADBD2}" name="DIRECCION" dataDxfId="12"/>
    <tableColumn id="7" xr3:uid="{7B05B2BB-B6F6-C540-BCCE-8C73AFDFBB01}" name="FUENTE_REFERIDO"/>
    <tableColumn id="8" xr3:uid="{D4C5AB5D-E423-A241-BA79-84F8F24989E5}" name="DEDICACION"/>
    <tableColumn id="9" xr3:uid="{050944F8-A1D9-EC43-82A5-A101E36C3EB3}" name="INTERES_INICIAL_1A5"/>
    <tableColumn id="10" xr3:uid="{6726817B-0F71-D64E-B77E-32D3B74B501B}" name="FASE_REFERIDO"/>
    <tableColumn id="11" xr3:uid="{7CF9F4ED-7522-2747-85E8-5AA435D13611}" name="FECHA_AGENDA_DEMO" dataDxfId="11"/>
    <tableColumn id="12" xr3:uid="{D056107E-F089-5D40-92CD-B00435D7E022}" name="CODIGO_VENDEDOR_ASIGNADO"/>
    <tableColumn id="13" xr3:uid="{5DAE7D92-F3B5-7D44-A000-E743479CE5CA}" name="FECHA_DEMO_REALIZADA" dataDxfId="10"/>
    <tableColumn id="14" xr3:uid="{0438F08C-A5D0-EF4C-9ECB-5A5E921C4CCC}" name="RESULTADO_CIERRE"/>
    <tableColumn id="15" xr3:uid="{4850FCE6-E23A-F348-9CFE-BA9E5D688C1F}" name="FECHA_CIERRE" dataDxfId="9"/>
    <tableColumn id="16" xr3:uid="{55A60E47-7F88-EE45-AE9E-BDD0DF4D79F0}" name="MONTO_VENDIDO_COP" dataDxfId="8"/>
    <tableColumn id="17" xr3:uid="{A0EF3E70-F126-9B4B-9211-3DA3B0043B60}" name="PRODUCTO_VENDIDO" dataDxfId="7"/>
    <tableColumn id="18" xr3:uid="{FAA70F2E-3ED6-C646-BA71-7EF5B0923738}" name="NOTAS" dataDxfId="6"/>
    <tableColumn id="19" xr3:uid="{788E989B-1EBB-274A-9123-E27952C7517B}" name="ID_CLIENTE_PROMOVIDO" dataDxfId="5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39D8797-EB26-3C4F-B385-C16B1FD79BA2}" name="tblDemos" displayName="tblDemos" ref="A4:M6" totalsRowShown="0" headerRowDxfId="4">
  <autoFilter ref="A4:M6" xr:uid="{539D8797-EB26-3C4F-B385-C16B1FD79BA2}"/>
  <tableColumns count="13">
    <tableColumn id="1" xr3:uid="{0685AA96-A322-E943-903D-96B62BC17C69}" name="ID_DEMO"/>
    <tableColumn id="2" xr3:uid="{3A80D7D6-4567-5C43-8F8A-BB54F15BC74E}" name="ID_CLIENTE"/>
    <tableColumn id="3" xr3:uid="{D87ADEF6-A972-1946-A302-B43C55A16D18}" name="CÓDIGO_VENDEDOR"/>
    <tableColumn id="4" xr3:uid="{94F9A4BF-EEEA-9148-AE99-EF8BED7C4646}" name="FECHA_AGENDADA" dataDxfId="3"/>
    <tableColumn id="5" xr3:uid="{55A10F0A-B060-8F4D-AB06-8EABD928F978}" name="FECHA_REALIZADA" dataDxfId="2"/>
    <tableColumn id="6" xr3:uid="{CE376499-823D-4243-A89F-4DBC59D51835}" name="ESTADO_DEMO"/>
    <tableColumn id="7" xr3:uid="{8AEBC212-9BBA-894C-A1E6-EF04ADA723D1}" name="DURACIÓN_MIN"/>
    <tableColumn id="8" xr3:uid="{EC1CB856-64D9-914F-9973-97EEEDD88571}" name="NIVEL_INTERÉS_1A5"/>
    <tableColumn id="9" xr3:uid="{A2A6DF3D-C9CC-D04F-9DD4-1BC99FDDBCC5}" name="REFERIDOS_GENERADOS"/>
    <tableColumn id="10" xr3:uid="{BDD51B17-8999-AC47-8F83-31BBCD7A8CA1}" name="¿COMPRÓ_EN_DEMO?"/>
    <tableColumn id="11" xr3:uid="{C7402A58-7A31-704A-9ECE-186733649FFC}" name="MONTO_VENDIDO_DEMO" dataDxfId="1"/>
    <tableColumn id="12" xr3:uid="{E3ED04EA-76FF-634E-9BBA-F8106BCEFF95}" name="STAND"/>
    <tableColumn id="13" xr3:uid="{AF186561-8933-1943-AFFE-01EAE02FC1F6}" name="NOTAS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1BEDA10-44FA-2B45-BCE5-7C3427C617B9}">
  <we:reference id="wa200009404" version="1.0.0.8" store="es-ES" storeType="OMEX"/>
  <we:alternateReferences>
    <we:reference id="wa200009404" version="1.0.0.8" store="es-ES" storeType="OMEX"/>
  </we:alternateReferences>
  <we:properties>
    <we:property name="claude.fileId" value="&quot;0cf47885-5fca-4cf2-862d-f8d88fac2c36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hyperlink" Target="mailto:pabloalejandro3004@gmail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CB410-D960-C449-966B-EED9652816BF}">
  <sheetPr codeName="Hoja1">
    <tabColor rgb="FF1F3864"/>
  </sheetPr>
  <dimension ref="B1:K200"/>
  <sheetViews>
    <sheetView tabSelected="1" zoomScale="110" zoomScaleNormal="110" workbookViewId="0">
      <selection activeCell="G8" sqref="G8:K11"/>
    </sheetView>
  </sheetViews>
  <sheetFormatPr baseColWidth="10" defaultRowHeight="16" x14ac:dyDescent="0.2"/>
  <cols>
    <col min="1" max="1" width="3.33203125" customWidth="1"/>
    <col min="2" max="11" width="17.5" customWidth="1"/>
    <col min="12" max="13" width="3.33203125" customWidth="1"/>
    <col min="14" max="26" width="2" customWidth="1"/>
  </cols>
  <sheetData>
    <row r="1" spans="2:11" ht="18" customHeight="1" x14ac:dyDescent="0.2"/>
    <row r="2" spans="2:11" ht="28" customHeight="1" x14ac:dyDescent="0.2">
      <c r="B2" s="57" t="s">
        <v>470</v>
      </c>
      <c r="C2" s="55"/>
      <c r="D2" s="55"/>
      <c r="E2" s="55"/>
      <c r="F2" s="55"/>
      <c r="G2" s="55"/>
      <c r="H2" s="55"/>
      <c r="I2" s="55"/>
      <c r="J2" s="55"/>
      <c r="K2" s="55"/>
    </row>
    <row r="3" spans="2:11" ht="28" customHeight="1" x14ac:dyDescent="0.2">
      <c r="B3" s="55"/>
      <c r="C3" s="55"/>
      <c r="D3" s="55"/>
      <c r="E3" s="55"/>
      <c r="F3" s="55"/>
      <c r="G3" s="55"/>
      <c r="H3" s="55"/>
      <c r="I3" s="55"/>
      <c r="J3" s="55"/>
      <c r="K3" s="55"/>
    </row>
    <row r="4" spans="2:11" ht="22" customHeight="1" x14ac:dyDescent="0.2">
      <c r="B4" s="58" t="s">
        <v>471</v>
      </c>
      <c r="C4" s="55"/>
      <c r="D4" s="55"/>
      <c r="E4" s="55"/>
      <c r="F4" s="55"/>
      <c r="G4" s="55"/>
      <c r="H4" s="55"/>
      <c r="I4" s="55"/>
      <c r="J4" s="55"/>
      <c r="K4" s="55"/>
    </row>
    <row r="5" spans="2:11" ht="22" customHeight="1" x14ac:dyDescent="0.2"/>
    <row r="6" spans="2:11" ht="24" customHeight="1" x14ac:dyDescent="0.2">
      <c r="B6" s="59" t="s">
        <v>472</v>
      </c>
      <c r="C6" s="55"/>
      <c r="D6" s="55"/>
      <c r="E6" s="55"/>
      <c r="F6" s="55"/>
      <c r="G6" s="55"/>
      <c r="H6" s="55"/>
      <c r="I6" s="55"/>
      <c r="J6" s="55"/>
      <c r="K6" s="55"/>
    </row>
    <row r="7" spans="2:11" ht="20" customHeight="1" thickBot="1" x14ac:dyDescent="0.25"/>
    <row r="8" spans="2:11" ht="28" customHeight="1" thickTop="1" x14ac:dyDescent="0.2">
      <c r="B8" s="60" t="s">
        <v>498</v>
      </c>
      <c r="C8" s="61"/>
      <c r="D8" s="61"/>
      <c r="E8" s="61"/>
      <c r="F8" s="61"/>
      <c r="G8" s="65" t="s">
        <v>499</v>
      </c>
      <c r="H8" s="66"/>
      <c r="I8" s="66"/>
      <c r="J8" s="66"/>
      <c r="K8" s="67"/>
    </row>
    <row r="9" spans="2:11" ht="28" customHeight="1" x14ac:dyDescent="0.2">
      <c r="B9" s="62"/>
      <c r="C9" s="55"/>
      <c r="D9" s="55"/>
      <c r="E9" s="55"/>
      <c r="F9" s="55"/>
      <c r="G9" s="68"/>
      <c r="H9" s="55"/>
      <c r="I9" s="55"/>
      <c r="J9" s="55"/>
      <c r="K9" s="69"/>
    </row>
    <row r="10" spans="2:11" ht="28" customHeight="1" x14ac:dyDescent="0.2">
      <c r="B10" s="62"/>
      <c r="C10" s="55"/>
      <c r="D10" s="55"/>
      <c r="E10" s="55"/>
      <c r="F10" s="55"/>
      <c r="G10" s="68"/>
      <c r="H10" s="55"/>
      <c r="I10" s="55"/>
      <c r="J10" s="55"/>
      <c r="K10" s="69"/>
    </row>
    <row r="11" spans="2:11" ht="28" customHeight="1" x14ac:dyDescent="0.2">
      <c r="B11" s="63"/>
      <c r="C11" s="64"/>
      <c r="D11" s="64"/>
      <c r="E11" s="64"/>
      <c r="F11" s="64"/>
      <c r="G11" s="70"/>
      <c r="H11" s="71"/>
      <c r="I11" s="71"/>
      <c r="J11" s="71"/>
      <c r="K11" s="72"/>
    </row>
    <row r="12" spans="2:11" ht="12" customHeight="1" thickBot="1" x14ac:dyDescent="0.25"/>
    <row r="13" spans="2:11" ht="28" customHeight="1" thickTop="1" x14ac:dyDescent="0.2">
      <c r="B13" s="81" t="s">
        <v>500</v>
      </c>
      <c r="C13" s="82"/>
      <c r="D13" s="82"/>
      <c r="E13" s="82"/>
      <c r="F13" s="82"/>
      <c r="G13" s="73" t="s">
        <v>501</v>
      </c>
      <c r="H13" s="74"/>
      <c r="I13" s="74"/>
      <c r="J13" s="74"/>
      <c r="K13" s="75"/>
    </row>
    <row r="14" spans="2:11" ht="28" customHeight="1" x14ac:dyDescent="0.2">
      <c r="B14" s="83"/>
      <c r="C14" s="55"/>
      <c r="D14" s="55"/>
      <c r="E14" s="55"/>
      <c r="F14" s="55"/>
      <c r="G14" s="76"/>
      <c r="H14" s="55"/>
      <c r="I14" s="55"/>
      <c r="J14" s="55"/>
      <c r="K14" s="77"/>
    </row>
    <row r="15" spans="2:11" ht="28" customHeight="1" x14ac:dyDescent="0.2">
      <c r="B15" s="83"/>
      <c r="C15" s="55"/>
      <c r="D15" s="55"/>
      <c r="E15" s="55"/>
      <c r="F15" s="55"/>
      <c r="G15" s="76"/>
      <c r="H15" s="55"/>
      <c r="I15" s="55"/>
      <c r="J15" s="55"/>
      <c r="K15" s="77"/>
    </row>
    <row r="16" spans="2:11" ht="28" customHeight="1" x14ac:dyDescent="0.2">
      <c r="B16" s="84"/>
      <c r="C16" s="85"/>
      <c r="D16" s="85"/>
      <c r="E16" s="85"/>
      <c r="F16" s="85"/>
      <c r="G16" s="78"/>
      <c r="H16" s="79"/>
      <c r="I16" s="79"/>
      <c r="J16" s="79"/>
      <c r="K16" s="80"/>
    </row>
    <row r="17" spans="2:11" ht="28" customHeight="1" x14ac:dyDescent="0.2"/>
    <row r="18" spans="2:11" ht="24" customHeight="1" x14ac:dyDescent="0.2">
      <c r="B18" s="86" t="s">
        <v>485</v>
      </c>
      <c r="C18" s="55"/>
      <c r="D18" s="55"/>
      <c r="E18" s="55"/>
      <c r="F18" s="55"/>
      <c r="G18" s="55"/>
      <c r="H18" s="55"/>
      <c r="I18" s="55"/>
      <c r="J18" s="55"/>
      <c r="K18" s="55"/>
    </row>
    <row r="19" spans="2:11" ht="26" customHeight="1" thickBot="1" x14ac:dyDescent="0.25"/>
    <row r="20" spans="2:11" ht="22" customHeight="1" thickTop="1" x14ac:dyDescent="0.2">
      <c r="B20" s="87" t="s">
        <v>504</v>
      </c>
      <c r="C20" s="88"/>
      <c r="D20" s="88"/>
      <c r="E20" s="88"/>
      <c r="F20" s="92" t="s">
        <v>503</v>
      </c>
      <c r="G20" s="61"/>
      <c r="H20" s="61"/>
      <c r="I20" s="93" t="s">
        <v>502</v>
      </c>
      <c r="J20" s="82"/>
      <c r="K20" s="94"/>
    </row>
    <row r="21" spans="2:11" ht="22" customHeight="1" x14ac:dyDescent="0.2">
      <c r="B21" s="89"/>
      <c r="C21" s="55"/>
      <c r="D21" s="55"/>
      <c r="E21" s="55"/>
      <c r="F21" s="62"/>
      <c r="G21" s="55"/>
      <c r="H21" s="55"/>
      <c r="I21" s="83"/>
      <c r="J21" s="55"/>
      <c r="K21" s="95"/>
    </row>
    <row r="22" spans="2:11" ht="22" customHeight="1" x14ac:dyDescent="0.2">
      <c r="B22" s="89"/>
      <c r="C22" s="55"/>
      <c r="D22" s="55"/>
      <c r="E22" s="55"/>
      <c r="F22" s="62"/>
      <c r="G22" s="55"/>
      <c r="H22" s="55"/>
      <c r="I22" s="83"/>
      <c r="J22" s="55"/>
      <c r="K22" s="95"/>
    </row>
    <row r="23" spans="2:11" ht="22" customHeight="1" x14ac:dyDescent="0.2">
      <c r="B23" s="90"/>
      <c r="C23" s="91"/>
      <c r="D23" s="91"/>
      <c r="E23" s="91"/>
      <c r="F23" s="63"/>
      <c r="G23" s="64"/>
      <c r="H23" s="64"/>
      <c r="I23" s="84"/>
      <c r="J23" s="85"/>
      <c r="K23" s="96"/>
    </row>
    <row r="24" spans="2:11" ht="26" customHeight="1" x14ac:dyDescent="0.2"/>
    <row r="25" spans="2:11" ht="24" customHeight="1" x14ac:dyDescent="0.2">
      <c r="B25" s="97" t="s">
        <v>473</v>
      </c>
      <c r="C25" s="55"/>
      <c r="D25" s="55"/>
      <c r="E25" s="55"/>
      <c r="F25" s="55"/>
      <c r="G25" s="55"/>
      <c r="H25" s="55"/>
      <c r="I25" s="55"/>
      <c r="J25" s="55"/>
      <c r="K25" s="55"/>
    </row>
    <row r="26" spans="2:11" ht="26" customHeight="1" x14ac:dyDescent="0.2"/>
    <row r="27" spans="2:11" ht="24" customHeight="1" x14ac:dyDescent="0.2">
      <c r="B27" s="54" t="s">
        <v>474</v>
      </c>
      <c r="C27" s="55"/>
      <c r="D27" s="56" t="s">
        <v>475</v>
      </c>
      <c r="E27" s="55"/>
      <c r="F27" s="55"/>
      <c r="G27" s="55"/>
      <c r="H27" s="55"/>
      <c r="I27" s="55"/>
      <c r="J27" s="55"/>
      <c r="K27" s="55"/>
    </row>
    <row r="28" spans="2:11" ht="26" customHeight="1" x14ac:dyDescent="0.2">
      <c r="B28" s="54" t="s">
        <v>476</v>
      </c>
      <c r="C28" s="55"/>
      <c r="D28" s="56" t="s">
        <v>477</v>
      </c>
      <c r="E28" s="55"/>
      <c r="F28" s="55"/>
      <c r="G28" s="55"/>
      <c r="H28" s="55"/>
      <c r="I28" s="55"/>
      <c r="J28" s="55"/>
      <c r="K28" s="55"/>
    </row>
    <row r="29" spans="2:11" ht="28" customHeight="1" x14ac:dyDescent="0.2">
      <c r="B29" s="54" t="s">
        <v>478</v>
      </c>
      <c r="C29" s="55"/>
      <c r="D29" s="56" t="s">
        <v>479</v>
      </c>
      <c r="E29" s="55"/>
      <c r="F29" s="55"/>
      <c r="G29" s="55"/>
      <c r="H29" s="55"/>
      <c r="I29" s="55"/>
      <c r="J29" s="55"/>
      <c r="K29" s="55"/>
    </row>
    <row r="30" spans="2:11" ht="26" customHeight="1" x14ac:dyDescent="0.2">
      <c r="B30" s="54" t="s">
        <v>480</v>
      </c>
      <c r="C30" s="54"/>
      <c r="D30" s="56" t="s">
        <v>481</v>
      </c>
      <c r="E30" s="56"/>
      <c r="F30" s="56"/>
      <c r="G30" s="56"/>
      <c r="H30" s="56"/>
      <c r="I30" s="56"/>
      <c r="J30" s="56"/>
      <c r="K30" s="56"/>
    </row>
    <row r="31" spans="2:11" ht="26" customHeight="1" x14ac:dyDescent="0.2">
      <c r="B31" s="54" t="s">
        <v>482</v>
      </c>
      <c r="C31" s="54"/>
      <c r="D31" s="56" t="s">
        <v>483</v>
      </c>
      <c r="E31" s="56"/>
      <c r="F31" s="56"/>
      <c r="G31" s="56"/>
      <c r="H31" s="56"/>
      <c r="I31" s="56"/>
      <c r="J31" s="56"/>
      <c r="K31" s="56"/>
    </row>
    <row r="32" spans="2:11" ht="26" customHeight="1" x14ac:dyDescent="0.2"/>
    <row r="33" ht="22" customHeight="1" x14ac:dyDescent="0.2"/>
    <row r="34" ht="24" customHeight="1" x14ac:dyDescent="0.2"/>
    <row r="35" ht="18" customHeight="1" x14ac:dyDescent="0.2"/>
    <row r="36" ht="24" customHeight="1" x14ac:dyDescent="0.2"/>
    <row r="37" ht="20" customHeight="1" x14ac:dyDescent="0.2"/>
    <row r="38" ht="20" customHeight="1" x14ac:dyDescent="0.2"/>
    <row r="39" ht="20" customHeight="1" x14ac:dyDescent="0.2"/>
    <row r="40" ht="20" customHeight="1" x14ac:dyDescent="0.2"/>
    <row r="41" ht="20" customHeight="1" x14ac:dyDescent="0.2"/>
    <row r="42" ht="20" customHeight="1" x14ac:dyDescent="0.2"/>
    <row r="43" ht="18" customHeight="1" x14ac:dyDescent="0.2"/>
    <row r="44" ht="18" customHeight="1" x14ac:dyDescent="0.2"/>
    <row r="45" ht="18" customHeight="1" x14ac:dyDescent="0.2"/>
    <row r="46" ht="18" customHeight="1" x14ac:dyDescent="0.2"/>
    <row r="47" ht="18" customHeight="1" x14ac:dyDescent="0.2"/>
    <row r="48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  <row r="86" ht="18" customHeight="1" x14ac:dyDescent="0.2"/>
    <row r="87" ht="18" customHeight="1" x14ac:dyDescent="0.2"/>
    <row r="88" ht="18" customHeight="1" x14ac:dyDescent="0.2"/>
    <row r="89" ht="18" customHeight="1" x14ac:dyDescent="0.2"/>
    <row r="90" ht="18" customHeight="1" x14ac:dyDescent="0.2"/>
    <row r="91" ht="18" customHeight="1" x14ac:dyDescent="0.2"/>
    <row r="92" ht="18" customHeight="1" x14ac:dyDescent="0.2"/>
    <row r="93" ht="18" customHeight="1" x14ac:dyDescent="0.2"/>
    <row r="94" ht="18" customHeight="1" x14ac:dyDescent="0.2"/>
    <row r="95" ht="18" customHeight="1" x14ac:dyDescent="0.2"/>
    <row r="96" ht="18" customHeight="1" x14ac:dyDescent="0.2"/>
    <row r="97" ht="18" customHeight="1" x14ac:dyDescent="0.2"/>
    <row r="98" ht="18" customHeight="1" x14ac:dyDescent="0.2"/>
    <row r="99" ht="18" customHeight="1" x14ac:dyDescent="0.2"/>
    <row r="100" ht="18" customHeight="1" x14ac:dyDescent="0.2"/>
    <row r="101" ht="18" customHeight="1" x14ac:dyDescent="0.2"/>
    <row r="102" ht="18" customHeight="1" x14ac:dyDescent="0.2"/>
    <row r="103" ht="18" customHeight="1" x14ac:dyDescent="0.2"/>
    <row r="104" ht="18" customHeight="1" x14ac:dyDescent="0.2"/>
    <row r="105" ht="18" customHeight="1" x14ac:dyDescent="0.2"/>
    <row r="106" ht="18" customHeight="1" x14ac:dyDescent="0.2"/>
    <row r="107" ht="18" customHeight="1" x14ac:dyDescent="0.2"/>
    <row r="108" ht="18" customHeight="1" x14ac:dyDescent="0.2"/>
    <row r="109" ht="18" customHeight="1" x14ac:dyDescent="0.2"/>
    <row r="110" ht="18" customHeight="1" x14ac:dyDescent="0.2"/>
    <row r="111" ht="18" customHeight="1" x14ac:dyDescent="0.2"/>
    <row r="112" ht="18" customHeight="1" x14ac:dyDescent="0.2"/>
    <row r="113" ht="18" customHeight="1" x14ac:dyDescent="0.2"/>
    <row r="114" ht="18" customHeight="1" x14ac:dyDescent="0.2"/>
    <row r="115" ht="18" customHeight="1" x14ac:dyDescent="0.2"/>
    <row r="116" ht="18" customHeight="1" x14ac:dyDescent="0.2"/>
    <row r="117" ht="18" customHeight="1" x14ac:dyDescent="0.2"/>
    <row r="118" ht="18" customHeight="1" x14ac:dyDescent="0.2"/>
    <row r="119" ht="18" customHeight="1" x14ac:dyDescent="0.2"/>
    <row r="120" ht="18" customHeight="1" x14ac:dyDescent="0.2"/>
    <row r="121" ht="18" customHeight="1" x14ac:dyDescent="0.2"/>
    <row r="122" ht="18" customHeight="1" x14ac:dyDescent="0.2"/>
    <row r="123" ht="18" customHeight="1" x14ac:dyDescent="0.2"/>
    <row r="124" ht="18" customHeight="1" x14ac:dyDescent="0.2"/>
    <row r="125" ht="18" customHeight="1" x14ac:dyDescent="0.2"/>
    <row r="126" ht="18" customHeight="1" x14ac:dyDescent="0.2"/>
    <row r="127" ht="18" customHeight="1" x14ac:dyDescent="0.2"/>
    <row r="128" ht="18" customHeight="1" x14ac:dyDescent="0.2"/>
    <row r="129" ht="18" customHeight="1" x14ac:dyDescent="0.2"/>
    <row r="130" ht="18" customHeight="1" x14ac:dyDescent="0.2"/>
    <row r="131" ht="18" customHeight="1" x14ac:dyDescent="0.2"/>
    <row r="132" ht="18" customHeight="1" x14ac:dyDescent="0.2"/>
    <row r="133" ht="18" customHeight="1" x14ac:dyDescent="0.2"/>
    <row r="134" ht="18" customHeight="1" x14ac:dyDescent="0.2"/>
    <row r="135" ht="18" customHeight="1" x14ac:dyDescent="0.2"/>
    <row r="136" ht="18" customHeight="1" x14ac:dyDescent="0.2"/>
    <row r="137" ht="18" customHeight="1" x14ac:dyDescent="0.2"/>
    <row r="138" ht="18" customHeight="1" x14ac:dyDescent="0.2"/>
    <row r="139" ht="18" customHeight="1" x14ac:dyDescent="0.2"/>
    <row r="140" ht="18" customHeight="1" x14ac:dyDescent="0.2"/>
    <row r="141" ht="18" customHeight="1" x14ac:dyDescent="0.2"/>
    <row r="142" ht="18" customHeight="1" x14ac:dyDescent="0.2"/>
    <row r="143" ht="18" customHeight="1" x14ac:dyDescent="0.2"/>
    <row r="144" ht="18" customHeight="1" x14ac:dyDescent="0.2"/>
    <row r="145" ht="18" customHeight="1" x14ac:dyDescent="0.2"/>
    <row r="146" ht="18" customHeight="1" x14ac:dyDescent="0.2"/>
    <row r="147" ht="18" customHeight="1" x14ac:dyDescent="0.2"/>
    <row r="148" ht="18" customHeight="1" x14ac:dyDescent="0.2"/>
    <row r="149" ht="18" customHeight="1" x14ac:dyDescent="0.2"/>
    <row r="150" ht="18" customHeight="1" x14ac:dyDescent="0.2"/>
    <row r="151" ht="18" customHeight="1" x14ac:dyDescent="0.2"/>
    <row r="152" ht="18" customHeight="1" x14ac:dyDescent="0.2"/>
    <row r="153" ht="18" customHeight="1" x14ac:dyDescent="0.2"/>
    <row r="154" ht="18" customHeight="1" x14ac:dyDescent="0.2"/>
    <row r="155" ht="18" customHeight="1" x14ac:dyDescent="0.2"/>
    <row r="156" ht="18" customHeight="1" x14ac:dyDescent="0.2"/>
    <row r="157" ht="18" customHeight="1" x14ac:dyDescent="0.2"/>
    <row r="158" ht="18" customHeight="1" x14ac:dyDescent="0.2"/>
    <row r="159" ht="18" customHeight="1" x14ac:dyDescent="0.2"/>
    <row r="160" ht="18" customHeight="1" x14ac:dyDescent="0.2"/>
    <row r="161" ht="18" customHeight="1" x14ac:dyDescent="0.2"/>
    <row r="162" ht="18" customHeight="1" x14ac:dyDescent="0.2"/>
    <row r="163" ht="18" customHeight="1" x14ac:dyDescent="0.2"/>
    <row r="164" ht="18" customHeight="1" x14ac:dyDescent="0.2"/>
    <row r="165" ht="18" customHeight="1" x14ac:dyDescent="0.2"/>
    <row r="166" ht="18" customHeight="1" x14ac:dyDescent="0.2"/>
    <row r="167" ht="18" customHeight="1" x14ac:dyDescent="0.2"/>
    <row r="168" ht="18" customHeight="1" x14ac:dyDescent="0.2"/>
    <row r="169" ht="18" customHeight="1" x14ac:dyDescent="0.2"/>
    <row r="170" ht="18" customHeight="1" x14ac:dyDescent="0.2"/>
    <row r="171" ht="18" customHeight="1" x14ac:dyDescent="0.2"/>
    <row r="172" ht="18" customHeight="1" x14ac:dyDescent="0.2"/>
    <row r="173" ht="18" customHeight="1" x14ac:dyDescent="0.2"/>
    <row r="174" ht="18" customHeight="1" x14ac:dyDescent="0.2"/>
    <row r="175" ht="18" customHeight="1" x14ac:dyDescent="0.2"/>
    <row r="176" ht="18" customHeight="1" x14ac:dyDescent="0.2"/>
    <row r="177" ht="18" customHeight="1" x14ac:dyDescent="0.2"/>
    <row r="178" ht="18" customHeight="1" x14ac:dyDescent="0.2"/>
    <row r="179" ht="18" customHeight="1" x14ac:dyDescent="0.2"/>
    <row r="180" ht="18" customHeight="1" x14ac:dyDescent="0.2"/>
    <row r="181" ht="18" customHeight="1" x14ac:dyDescent="0.2"/>
    <row r="182" ht="18" customHeight="1" x14ac:dyDescent="0.2"/>
    <row r="183" ht="18" customHeight="1" x14ac:dyDescent="0.2"/>
    <row r="184" ht="18" customHeight="1" x14ac:dyDescent="0.2"/>
    <row r="185" ht="18" customHeight="1" x14ac:dyDescent="0.2"/>
    <row r="186" ht="18" customHeight="1" x14ac:dyDescent="0.2"/>
    <row r="187" ht="18" customHeight="1" x14ac:dyDescent="0.2"/>
    <row r="188" ht="18" customHeight="1" x14ac:dyDescent="0.2"/>
    <row r="189" ht="18" customHeight="1" x14ac:dyDescent="0.2"/>
    <row r="190" ht="18" customHeight="1" x14ac:dyDescent="0.2"/>
    <row r="191" ht="18" customHeight="1" x14ac:dyDescent="0.2"/>
    <row r="192" ht="18" customHeight="1" x14ac:dyDescent="0.2"/>
    <row r="193" ht="18" customHeight="1" x14ac:dyDescent="0.2"/>
    <row r="194" ht="18" customHeight="1" x14ac:dyDescent="0.2"/>
    <row r="195" ht="18" customHeight="1" x14ac:dyDescent="0.2"/>
    <row r="196" ht="18" customHeight="1" x14ac:dyDescent="0.2"/>
    <row r="197" ht="18" customHeight="1" x14ac:dyDescent="0.2"/>
    <row r="198" ht="18" customHeight="1" x14ac:dyDescent="0.2"/>
    <row r="199" ht="18" customHeight="1" x14ac:dyDescent="0.2"/>
    <row r="200" ht="18" customHeight="1" x14ac:dyDescent="0.2"/>
  </sheetData>
  <mergeCells count="22">
    <mergeCell ref="B25:K25"/>
    <mergeCell ref="B27:C27"/>
    <mergeCell ref="D27:K27"/>
    <mergeCell ref="B28:C28"/>
    <mergeCell ref="D28:K28"/>
    <mergeCell ref="G13:K16"/>
    <mergeCell ref="B13:F16"/>
    <mergeCell ref="B18:K18"/>
    <mergeCell ref="B20:E23"/>
    <mergeCell ref="F20:H23"/>
    <mergeCell ref="I20:K23"/>
    <mergeCell ref="B2:K3"/>
    <mergeCell ref="B4:K4"/>
    <mergeCell ref="B6:K6"/>
    <mergeCell ref="B8:F11"/>
    <mergeCell ref="G8:K11"/>
    <mergeCell ref="B29:C29"/>
    <mergeCell ref="D29:K29"/>
    <mergeCell ref="B30:C30"/>
    <mergeCell ref="D30:K30"/>
    <mergeCell ref="B31:C31"/>
    <mergeCell ref="D31:K3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899C0-A59A-3C4C-8D1B-2676076DA937}">
  <sheetPr codeName="Hoja4">
    <tabColor rgb="FFFFC000"/>
  </sheetPr>
  <dimension ref="B2:K77"/>
  <sheetViews>
    <sheetView topLeftCell="A36" workbookViewId="0"/>
  </sheetViews>
  <sheetFormatPr baseColWidth="10" defaultRowHeight="16" x14ac:dyDescent="0.2"/>
  <cols>
    <col min="1" max="1" width="3.33203125" customWidth="1"/>
    <col min="2" max="2" width="13.33203125" customWidth="1"/>
    <col min="3" max="11" width="15.83203125" customWidth="1"/>
    <col min="12" max="12" width="3.33203125" customWidth="1"/>
  </cols>
  <sheetData>
    <row r="2" spans="2:11" ht="28" customHeight="1" x14ac:dyDescent="0.2">
      <c r="B2" s="57" t="s">
        <v>505</v>
      </c>
      <c r="C2" s="55"/>
      <c r="D2" s="55"/>
      <c r="E2" s="55"/>
      <c r="F2" s="55"/>
      <c r="G2" s="55"/>
      <c r="H2" s="55"/>
      <c r="I2" s="55"/>
      <c r="J2" s="55"/>
      <c r="K2" s="55"/>
    </row>
    <row r="3" spans="2:11" ht="28" customHeight="1" x14ac:dyDescent="0.2">
      <c r="B3" s="55"/>
      <c r="C3" s="55"/>
      <c r="D3" s="55"/>
      <c r="E3" s="55"/>
      <c r="F3" s="55"/>
      <c r="G3" s="55"/>
      <c r="H3" s="55"/>
      <c r="I3" s="55"/>
      <c r="J3" s="55"/>
      <c r="K3" s="55"/>
    </row>
    <row r="4" spans="2:11" x14ac:dyDescent="0.2">
      <c r="B4" s="58" t="s">
        <v>506</v>
      </c>
      <c r="C4" s="55"/>
      <c r="D4" s="55"/>
      <c r="E4" s="55"/>
      <c r="F4" s="55"/>
      <c r="G4" s="55"/>
      <c r="H4" s="55"/>
      <c r="I4" s="55"/>
      <c r="J4" s="55"/>
      <c r="K4" s="55"/>
    </row>
    <row r="6" spans="2:11" ht="24" customHeight="1" x14ac:dyDescent="0.2">
      <c r="B6" s="59" t="s">
        <v>507</v>
      </c>
      <c r="C6" s="55"/>
      <c r="D6" s="55"/>
      <c r="E6" s="55"/>
      <c r="F6" s="55"/>
      <c r="G6" s="55"/>
      <c r="H6" s="55"/>
      <c r="I6" s="55"/>
      <c r="J6" s="55"/>
      <c r="K6" s="55"/>
    </row>
    <row r="8" spans="2:11" x14ac:dyDescent="0.2">
      <c r="B8" s="98" t="s">
        <v>508</v>
      </c>
      <c r="C8" s="55"/>
      <c r="D8" s="55"/>
      <c r="E8" s="55"/>
      <c r="F8" s="55"/>
      <c r="G8" s="55"/>
      <c r="H8" s="55"/>
      <c r="I8" s="55"/>
      <c r="J8" s="55"/>
      <c r="K8" s="55"/>
    </row>
    <row r="10" spans="2:11" x14ac:dyDescent="0.2">
      <c r="B10" s="99" t="s">
        <v>509</v>
      </c>
      <c r="C10" s="55"/>
      <c r="D10" s="100" t="s">
        <v>510</v>
      </c>
      <c r="E10" s="55"/>
      <c r="F10" s="55"/>
      <c r="G10" s="55"/>
      <c r="H10" s="55"/>
      <c r="I10" s="55"/>
      <c r="J10" s="55"/>
      <c r="K10" s="55"/>
    </row>
    <row r="12" spans="2:11" x14ac:dyDescent="0.2">
      <c r="B12" s="101" t="s">
        <v>511</v>
      </c>
      <c r="C12" s="55"/>
      <c r="D12" s="100" t="s">
        <v>512</v>
      </c>
      <c r="E12" s="55"/>
      <c r="F12" s="55"/>
      <c r="G12" s="55"/>
      <c r="H12" s="55"/>
      <c r="I12" s="55"/>
      <c r="J12" s="55"/>
      <c r="K12" s="55"/>
    </row>
    <row r="14" spans="2:11" ht="24" customHeight="1" x14ac:dyDescent="0.2">
      <c r="B14" s="102" t="s">
        <v>513</v>
      </c>
      <c r="C14" s="55"/>
      <c r="D14" s="55"/>
      <c r="E14" s="55"/>
      <c r="F14" s="55"/>
      <c r="G14" s="55"/>
      <c r="H14" s="55"/>
      <c r="I14" s="55"/>
      <c r="J14" s="55"/>
      <c r="K14" s="55"/>
    </row>
    <row r="16" spans="2:11" ht="24" customHeight="1" x14ac:dyDescent="0.2">
      <c r="B16" s="97" t="s">
        <v>514</v>
      </c>
      <c r="C16" s="55"/>
      <c r="D16" s="55"/>
      <c r="E16" s="55"/>
      <c r="F16" s="55"/>
      <c r="G16" s="55"/>
      <c r="H16" s="55"/>
      <c r="I16" s="55"/>
      <c r="J16" s="55"/>
      <c r="K16" s="55"/>
    </row>
    <row r="18" spans="2:11" x14ac:dyDescent="0.2">
      <c r="B18" s="98" t="s">
        <v>515</v>
      </c>
      <c r="C18" s="55"/>
      <c r="D18" s="55"/>
      <c r="E18" s="55"/>
      <c r="F18" s="55"/>
      <c r="G18" s="55"/>
      <c r="H18" s="55"/>
      <c r="I18" s="55"/>
      <c r="J18" s="55"/>
      <c r="K18" s="55"/>
    </row>
    <row r="19" spans="2:11" x14ac:dyDescent="0.2">
      <c r="B19" s="54" t="s">
        <v>516</v>
      </c>
      <c r="C19" s="55"/>
      <c r="D19" s="55"/>
      <c r="E19" s="55" t="s">
        <v>517</v>
      </c>
      <c r="F19" s="55"/>
      <c r="G19" s="55"/>
      <c r="H19" s="55"/>
      <c r="I19" s="55"/>
      <c r="J19" s="55"/>
      <c r="K19" s="55"/>
    </row>
    <row r="20" spans="2:11" x14ac:dyDescent="0.2">
      <c r="B20" s="54" t="s">
        <v>518</v>
      </c>
      <c r="C20" s="55"/>
      <c r="D20" s="55"/>
      <c r="E20" s="55" t="s">
        <v>519</v>
      </c>
      <c r="F20" s="55"/>
      <c r="G20" s="55"/>
      <c r="H20" s="55"/>
      <c r="I20" s="55"/>
      <c r="J20" s="55"/>
      <c r="K20" s="55"/>
    </row>
    <row r="21" spans="2:11" x14ac:dyDescent="0.2">
      <c r="B21" s="54" t="s">
        <v>520</v>
      </c>
      <c r="C21" s="55"/>
      <c r="D21" s="55"/>
      <c r="E21" s="55" t="s">
        <v>521</v>
      </c>
      <c r="F21" s="55"/>
      <c r="G21" s="55"/>
      <c r="H21" s="55"/>
      <c r="I21" s="55"/>
      <c r="J21" s="55"/>
      <c r="K21" s="55"/>
    </row>
    <row r="22" spans="2:11" x14ac:dyDescent="0.2">
      <c r="B22" s="54" t="s">
        <v>522</v>
      </c>
      <c r="C22" s="54"/>
      <c r="D22" s="54"/>
      <c r="E22" s="55" t="s">
        <v>523</v>
      </c>
      <c r="F22" s="55"/>
      <c r="G22" s="55"/>
      <c r="H22" s="55"/>
      <c r="I22" s="55"/>
      <c r="J22" s="55"/>
      <c r="K22" s="55"/>
    </row>
    <row r="23" spans="2:11" x14ac:dyDescent="0.2">
      <c r="B23" s="54" t="s">
        <v>524</v>
      </c>
      <c r="C23" s="54"/>
      <c r="D23" s="54"/>
      <c r="E23" s="55" t="s">
        <v>525</v>
      </c>
      <c r="F23" s="55"/>
      <c r="G23" s="55"/>
      <c r="H23" s="55"/>
      <c r="I23" s="55"/>
      <c r="J23" s="55"/>
      <c r="K23" s="55"/>
    </row>
    <row r="26" spans="2:11" x14ac:dyDescent="0.2">
      <c r="B26" s="98" t="s">
        <v>526</v>
      </c>
      <c r="C26" s="55"/>
      <c r="D26" s="55"/>
      <c r="E26" s="55"/>
      <c r="F26" s="55"/>
      <c r="G26" s="55"/>
      <c r="H26" s="55"/>
      <c r="I26" s="55"/>
      <c r="J26" s="55"/>
      <c r="K26" s="55"/>
    </row>
    <row r="27" spans="2:11" x14ac:dyDescent="0.2">
      <c r="B27" s="101" t="s">
        <v>527</v>
      </c>
      <c r="C27" s="55"/>
      <c r="D27" s="55"/>
      <c r="E27" s="55" t="s">
        <v>528</v>
      </c>
      <c r="F27" s="55"/>
      <c r="G27" s="55"/>
      <c r="H27" s="55"/>
      <c r="I27" s="55"/>
      <c r="J27" s="55"/>
      <c r="K27" s="55"/>
    </row>
    <row r="28" spans="2:11" x14ac:dyDescent="0.2">
      <c r="B28" s="101" t="s">
        <v>529</v>
      </c>
      <c r="C28" s="55"/>
      <c r="D28" s="55"/>
      <c r="E28" s="55" t="s">
        <v>530</v>
      </c>
      <c r="F28" s="55"/>
      <c r="G28" s="55"/>
      <c r="H28" s="55"/>
      <c r="I28" s="55"/>
      <c r="J28" s="55"/>
      <c r="K28" s="55"/>
    </row>
    <row r="29" spans="2:11" x14ac:dyDescent="0.2">
      <c r="B29" s="101" t="s">
        <v>531</v>
      </c>
      <c r="C29" s="55"/>
      <c r="D29" s="55"/>
      <c r="E29" s="55" t="s">
        <v>532</v>
      </c>
      <c r="F29" s="55"/>
      <c r="G29" s="55"/>
      <c r="H29" s="55"/>
      <c r="I29" s="55"/>
      <c r="J29" s="55"/>
      <c r="K29" s="55"/>
    </row>
    <row r="30" spans="2:11" x14ac:dyDescent="0.2">
      <c r="B30" s="101" t="s">
        <v>533</v>
      </c>
      <c r="C30" s="101"/>
      <c r="D30" s="101"/>
      <c r="E30" s="55" t="s">
        <v>534</v>
      </c>
      <c r="F30" s="55"/>
      <c r="G30" s="55"/>
      <c r="H30" s="55"/>
      <c r="I30" s="55"/>
      <c r="J30" s="55"/>
      <c r="K30" s="55"/>
    </row>
    <row r="31" spans="2:11" x14ac:dyDescent="0.2">
      <c r="B31" s="101" t="s">
        <v>535</v>
      </c>
      <c r="C31" s="101"/>
      <c r="D31" s="101"/>
      <c r="E31" s="55" t="s">
        <v>536</v>
      </c>
      <c r="F31" s="55"/>
      <c r="G31" s="55"/>
      <c r="H31" s="55"/>
      <c r="I31" s="55"/>
      <c r="J31" s="55"/>
      <c r="K31" s="55"/>
    </row>
    <row r="33" spans="2:11" ht="24" customHeight="1" x14ac:dyDescent="0.2">
      <c r="B33" s="103" t="s">
        <v>537</v>
      </c>
      <c r="C33" s="55"/>
      <c r="D33" s="55"/>
      <c r="E33" s="55"/>
      <c r="F33" s="55"/>
      <c r="G33" s="55"/>
      <c r="H33" s="55"/>
      <c r="I33" s="55"/>
      <c r="J33" s="55"/>
      <c r="K33" s="55"/>
    </row>
    <row r="35" spans="2:11" ht="22" customHeight="1" x14ac:dyDescent="0.2">
      <c r="B35" s="59" t="s">
        <v>538</v>
      </c>
      <c r="C35" s="55"/>
      <c r="D35" s="55"/>
      <c r="E35" s="55"/>
      <c r="F35" s="55"/>
      <c r="G35" s="55"/>
      <c r="H35" s="55"/>
      <c r="I35" s="55"/>
      <c r="J35" s="55"/>
      <c r="K35" s="55"/>
    </row>
    <row r="37" spans="2:11" x14ac:dyDescent="0.2">
      <c r="B37" s="54" t="s">
        <v>539</v>
      </c>
      <c r="C37" s="55"/>
      <c r="D37" s="55" t="s">
        <v>540</v>
      </c>
      <c r="E37" s="55"/>
      <c r="F37" s="55"/>
      <c r="G37" s="55"/>
      <c r="H37" s="55"/>
      <c r="I37" s="55"/>
      <c r="J37" s="55"/>
      <c r="K37" s="55"/>
    </row>
    <row r="38" spans="2:11" x14ac:dyDescent="0.2">
      <c r="B38" s="54" t="s">
        <v>541</v>
      </c>
      <c r="C38" s="55"/>
      <c r="D38" s="55" t="s">
        <v>542</v>
      </c>
      <c r="E38" s="55"/>
      <c r="F38" s="55"/>
      <c r="G38" s="55"/>
      <c r="H38" s="55"/>
      <c r="I38" s="55"/>
      <c r="J38" s="55"/>
      <c r="K38" s="55"/>
    </row>
    <row r="39" spans="2:11" x14ac:dyDescent="0.2">
      <c r="B39" s="54" t="s">
        <v>543</v>
      </c>
      <c r="C39" s="55"/>
      <c r="D39" s="55" t="s">
        <v>544</v>
      </c>
      <c r="E39" s="55"/>
      <c r="F39" s="55"/>
      <c r="G39" s="55"/>
      <c r="H39" s="55"/>
      <c r="I39" s="55"/>
      <c r="J39" s="55"/>
      <c r="K39" s="55"/>
    </row>
    <row r="40" spans="2:11" x14ac:dyDescent="0.2">
      <c r="B40" s="54" t="s">
        <v>545</v>
      </c>
      <c r="C40" s="54"/>
      <c r="D40" s="55" t="s">
        <v>546</v>
      </c>
      <c r="E40" s="55"/>
      <c r="F40" s="55"/>
      <c r="G40" s="55"/>
      <c r="H40" s="55"/>
      <c r="I40" s="55"/>
      <c r="J40" s="55"/>
      <c r="K40" s="55"/>
    </row>
    <row r="43" spans="2:11" ht="22" customHeight="1" x14ac:dyDescent="0.2">
      <c r="B43" s="97" t="s">
        <v>547</v>
      </c>
      <c r="C43" s="55"/>
      <c r="D43" s="55"/>
      <c r="E43" s="55"/>
      <c r="F43" s="55"/>
      <c r="G43" s="55"/>
      <c r="H43" s="55"/>
      <c r="I43" s="55"/>
      <c r="J43" s="55"/>
      <c r="K43" s="55"/>
    </row>
    <row r="45" spans="2:11" x14ac:dyDescent="0.2">
      <c r="B45" s="99" t="s">
        <v>539</v>
      </c>
      <c r="C45" s="55"/>
      <c r="D45" s="55" t="s">
        <v>548</v>
      </c>
      <c r="E45" s="55"/>
      <c r="F45" s="55"/>
      <c r="G45" s="55"/>
      <c r="H45" s="55"/>
      <c r="I45" s="55"/>
      <c r="J45" s="55"/>
      <c r="K45" s="55"/>
    </row>
    <row r="46" spans="2:11" x14ac:dyDescent="0.2">
      <c r="B46" s="99" t="s">
        <v>541</v>
      </c>
      <c r="C46" s="55"/>
      <c r="D46" s="55" t="s">
        <v>549</v>
      </c>
      <c r="E46" s="55"/>
      <c r="F46" s="55"/>
      <c r="G46" s="55"/>
      <c r="H46" s="55"/>
      <c r="I46" s="55"/>
      <c r="J46" s="55"/>
      <c r="K46" s="55"/>
    </row>
    <row r="47" spans="2:11" x14ac:dyDescent="0.2">
      <c r="B47" s="99" t="s">
        <v>543</v>
      </c>
      <c r="C47" s="55"/>
      <c r="D47" s="55" t="s">
        <v>550</v>
      </c>
      <c r="E47" s="55"/>
      <c r="F47" s="55"/>
      <c r="G47" s="55"/>
      <c r="H47" s="55"/>
      <c r="I47" s="55"/>
      <c r="J47" s="55"/>
      <c r="K47" s="55"/>
    </row>
    <row r="48" spans="2:11" x14ac:dyDescent="0.2">
      <c r="B48" s="99" t="s">
        <v>545</v>
      </c>
      <c r="C48" s="99"/>
      <c r="D48" s="55" t="s">
        <v>551</v>
      </c>
      <c r="E48" s="55"/>
      <c r="F48" s="55"/>
      <c r="G48" s="55"/>
      <c r="H48" s="55"/>
      <c r="I48" s="55"/>
      <c r="J48" s="55"/>
      <c r="K48" s="55"/>
    </row>
    <row r="49" spans="2:11" x14ac:dyDescent="0.2">
      <c r="B49" s="99" t="s">
        <v>552</v>
      </c>
      <c r="C49" s="99"/>
      <c r="D49" s="55" t="s">
        <v>553</v>
      </c>
      <c r="E49" s="55"/>
      <c r="F49" s="55"/>
      <c r="G49" s="55"/>
      <c r="H49" s="55"/>
      <c r="I49" s="55"/>
      <c r="J49" s="55"/>
      <c r="K49" s="55"/>
    </row>
    <row r="52" spans="2:11" ht="22" customHeight="1" x14ac:dyDescent="0.2">
      <c r="B52" s="105" t="s">
        <v>554</v>
      </c>
      <c r="C52" s="55"/>
      <c r="D52" s="55"/>
      <c r="E52" s="55"/>
      <c r="F52" s="55"/>
      <c r="G52" s="55"/>
      <c r="H52" s="55"/>
      <c r="I52" s="55"/>
      <c r="J52" s="55"/>
      <c r="K52" s="55"/>
    </row>
    <row r="54" spans="2:11" x14ac:dyDescent="0.2">
      <c r="B54" s="106" t="s">
        <v>555</v>
      </c>
      <c r="C54" s="55"/>
      <c r="D54" s="55" t="s">
        <v>556</v>
      </c>
      <c r="E54" s="55"/>
      <c r="F54" s="55"/>
      <c r="G54" s="55"/>
      <c r="H54" s="55"/>
      <c r="I54" s="55"/>
      <c r="J54" s="55"/>
      <c r="K54" s="55"/>
    </row>
    <row r="55" spans="2:11" x14ac:dyDescent="0.2">
      <c r="B55" s="106" t="s">
        <v>557</v>
      </c>
      <c r="C55" s="55"/>
      <c r="D55" s="55" t="s">
        <v>558</v>
      </c>
      <c r="E55" s="55"/>
      <c r="F55" s="55"/>
      <c r="G55" s="55"/>
      <c r="H55" s="55"/>
      <c r="I55" s="55"/>
      <c r="J55" s="55"/>
      <c r="K55" s="55"/>
    </row>
    <row r="56" spans="2:11" x14ac:dyDescent="0.2">
      <c r="B56" s="106" t="s">
        <v>559</v>
      </c>
      <c r="C56" s="55"/>
      <c r="D56" s="55" t="s">
        <v>560</v>
      </c>
      <c r="E56" s="55"/>
      <c r="F56" s="55"/>
      <c r="G56" s="55"/>
      <c r="H56" s="55"/>
      <c r="I56" s="55"/>
      <c r="J56" s="55"/>
      <c r="K56" s="55"/>
    </row>
    <row r="59" spans="2:11" ht="24" customHeight="1" x14ac:dyDescent="0.2">
      <c r="B59" s="86" t="s">
        <v>561</v>
      </c>
      <c r="C59" s="55"/>
      <c r="D59" s="55"/>
      <c r="E59" s="55"/>
      <c r="F59" s="55"/>
      <c r="G59" s="55"/>
      <c r="H59" s="55"/>
      <c r="I59" s="55"/>
      <c r="J59" s="55"/>
      <c r="K59" s="55"/>
    </row>
    <row r="61" spans="2:11" x14ac:dyDescent="0.2">
      <c r="B61" s="52">
        <v>0.33333333333333331</v>
      </c>
      <c r="C61" s="54" t="s">
        <v>562</v>
      </c>
      <c r="D61" s="55"/>
      <c r="E61" s="104" t="s">
        <v>563</v>
      </c>
      <c r="F61" s="55"/>
      <c r="G61" s="55"/>
      <c r="H61" s="55"/>
      <c r="I61" s="55"/>
      <c r="J61" s="55"/>
      <c r="K61" s="55"/>
    </row>
    <row r="62" spans="2:11" x14ac:dyDescent="0.2">
      <c r="B62" s="52">
        <v>0.375</v>
      </c>
      <c r="C62" s="54" t="s">
        <v>564</v>
      </c>
      <c r="D62" s="55"/>
      <c r="E62" s="104" t="s">
        <v>565</v>
      </c>
      <c r="F62" s="55"/>
      <c r="G62" s="55"/>
      <c r="H62" s="55"/>
      <c r="I62" s="55"/>
      <c r="J62" s="55"/>
      <c r="K62" s="55"/>
    </row>
    <row r="63" spans="2:11" x14ac:dyDescent="0.2">
      <c r="B63" s="52">
        <v>0.4375</v>
      </c>
      <c r="C63" s="54" t="s">
        <v>566</v>
      </c>
      <c r="D63" s="55"/>
      <c r="E63" s="104" t="s">
        <v>567</v>
      </c>
      <c r="F63" s="55"/>
      <c r="G63" s="55"/>
      <c r="H63" s="55"/>
      <c r="I63" s="55"/>
      <c r="J63" s="55"/>
      <c r="K63" s="55"/>
    </row>
    <row r="64" spans="2:11" x14ac:dyDescent="0.2">
      <c r="B64" s="52">
        <v>0.5</v>
      </c>
      <c r="C64" s="54" t="s">
        <v>568</v>
      </c>
      <c r="D64" s="54"/>
      <c r="E64" s="104" t="s">
        <v>569</v>
      </c>
      <c r="F64" s="104"/>
      <c r="G64" s="104"/>
      <c r="H64" s="104"/>
      <c r="I64" s="104"/>
      <c r="J64" s="104"/>
      <c r="K64" s="104"/>
    </row>
    <row r="65" spans="2:11" x14ac:dyDescent="0.2">
      <c r="B65" s="52">
        <v>0.58333333333333337</v>
      </c>
      <c r="C65" s="54" t="s">
        <v>570</v>
      </c>
      <c r="D65" s="54"/>
      <c r="E65" s="104" t="s">
        <v>571</v>
      </c>
      <c r="F65" s="104"/>
      <c r="G65" s="104"/>
      <c r="H65" s="104"/>
      <c r="I65" s="104"/>
      <c r="J65" s="104"/>
      <c r="K65" s="104"/>
    </row>
    <row r="66" spans="2:11" x14ac:dyDescent="0.2">
      <c r="B66" s="52">
        <v>0.66666666666666663</v>
      </c>
      <c r="C66" s="54" t="s">
        <v>572</v>
      </c>
      <c r="D66" s="54"/>
      <c r="E66" s="104" t="s">
        <v>573</v>
      </c>
      <c r="F66" s="104"/>
      <c r="G66" s="104"/>
      <c r="H66" s="104"/>
      <c r="I66" s="104"/>
      <c r="J66" s="104"/>
      <c r="K66" s="104"/>
    </row>
    <row r="67" spans="2:11" x14ac:dyDescent="0.2">
      <c r="B67" s="52">
        <v>0.72916666666666663</v>
      </c>
      <c r="C67" s="54" t="s">
        <v>574</v>
      </c>
      <c r="D67" s="54"/>
      <c r="E67" s="104" t="s">
        <v>575</v>
      </c>
      <c r="F67" s="104"/>
      <c r="G67" s="104"/>
      <c r="H67" s="104"/>
      <c r="I67" s="104"/>
      <c r="J67" s="104"/>
      <c r="K67" s="104"/>
    </row>
    <row r="68" spans="2:11" x14ac:dyDescent="0.2">
      <c r="B68" s="52">
        <v>0.75</v>
      </c>
      <c r="C68" s="54" t="s">
        <v>576</v>
      </c>
      <c r="D68" s="54"/>
      <c r="E68" s="104" t="s">
        <v>577</v>
      </c>
      <c r="F68" s="104"/>
      <c r="G68" s="104"/>
      <c r="H68" s="104"/>
      <c r="I68" s="104"/>
      <c r="J68" s="104"/>
      <c r="K68" s="104"/>
    </row>
    <row r="71" spans="2:11" ht="24" customHeight="1" x14ac:dyDescent="0.2">
      <c r="B71" s="105" t="s">
        <v>578</v>
      </c>
      <c r="C71" s="55"/>
      <c r="D71" s="55"/>
      <c r="E71" s="55"/>
      <c r="F71" s="55"/>
      <c r="G71" s="55"/>
      <c r="H71" s="55"/>
      <c r="I71" s="55"/>
      <c r="J71" s="55"/>
      <c r="K71" s="55"/>
    </row>
    <row r="73" spans="2:11" x14ac:dyDescent="0.2">
      <c r="B73" s="101" t="s">
        <v>579</v>
      </c>
      <c r="C73" s="55"/>
      <c r="D73" s="55"/>
      <c r="E73" s="55" t="s">
        <v>580</v>
      </c>
      <c r="F73" s="55"/>
      <c r="G73" s="55"/>
      <c r="H73" s="55"/>
      <c r="I73" s="55"/>
      <c r="J73" s="55"/>
      <c r="K73" s="55"/>
    </row>
    <row r="74" spans="2:11" x14ac:dyDescent="0.2">
      <c r="B74" s="101" t="s">
        <v>581</v>
      </c>
      <c r="C74" s="55"/>
      <c r="D74" s="55"/>
      <c r="E74" s="55" t="s">
        <v>582</v>
      </c>
      <c r="F74" s="55"/>
      <c r="G74" s="55"/>
      <c r="H74" s="55"/>
      <c r="I74" s="55"/>
      <c r="J74" s="55"/>
      <c r="K74" s="55"/>
    </row>
    <row r="75" spans="2:11" x14ac:dyDescent="0.2">
      <c r="B75" s="101" t="s">
        <v>583</v>
      </c>
      <c r="C75" s="55"/>
      <c r="D75" s="55"/>
      <c r="E75" s="55" t="s">
        <v>584</v>
      </c>
      <c r="F75" s="55"/>
      <c r="G75" s="55"/>
      <c r="H75" s="55"/>
      <c r="I75" s="55"/>
      <c r="J75" s="55"/>
      <c r="K75" s="55"/>
    </row>
    <row r="76" spans="2:11" x14ac:dyDescent="0.2">
      <c r="B76" s="101" t="s">
        <v>585</v>
      </c>
      <c r="C76" s="101"/>
      <c r="D76" s="101"/>
      <c r="E76" s="55" t="s">
        <v>586</v>
      </c>
      <c r="F76" s="55"/>
      <c r="G76" s="55"/>
      <c r="H76" s="55"/>
      <c r="I76" s="55"/>
      <c r="J76" s="55"/>
      <c r="K76" s="55"/>
    </row>
    <row r="77" spans="2:11" x14ac:dyDescent="0.2">
      <c r="B77" s="101" t="s">
        <v>587</v>
      </c>
      <c r="C77" s="101"/>
      <c r="D77" s="101"/>
      <c r="E77" s="55" t="s">
        <v>588</v>
      </c>
      <c r="F77" s="55"/>
      <c r="G77" s="55"/>
      <c r="H77" s="55"/>
      <c r="I77" s="55"/>
      <c r="J77" s="55"/>
      <c r="K77" s="55"/>
    </row>
  </sheetData>
  <mergeCells count="88">
    <mergeCell ref="B76:D76"/>
    <mergeCell ref="E76:K76"/>
    <mergeCell ref="B77:D77"/>
    <mergeCell ref="E77:K77"/>
    <mergeCell ref="B71:K71"/>
    <mergeCell ref="B73:D73"/>
    <mergeCell ref="E73:K73"/>
    <mergeCell ref="B74:D74"/>
    <mergeCell ref="E74:K74"/>
    <mergeCell ref="B75:D75"/>
    <mergeCell ref="E75:K75"/>
    <mergeCell ref="C66:D66"/>
    <mergeCell ref="E66:K66"/>
    <mergeCell ref="C67:D67"/>
    <mergeCell ref="E67:K67"/>
    <mergeCell ref="C68:D68"/>
    <mergeCell ref="E68:K68"/>
    <mergeCell ref="C63:D63"/>
    <mergeCell ref="E63:K63"/>
    <mergeCell ref="C64:D64"/>
    <mergeCell ref="E64:K64"/>
    <mergeCell ref="C65:D65"/>
    <mergeCell ref="E65:K65"/>
    <mergeCell ref="C62:D62"/>
    <mergeCell ref="E62:K62"/>
    <mergeCell ref="B49:C49"/>
    <mergeCell ref="D49:K49"/>
    <mergeCell ref="B52:K52"/>
    <mergeCell ref="B54:C54"/>
    <mergeCell ref="D54:K54"/>
    <mergeCell ref="B55:C55"/>
    <mergeCell ref="D55:K55"/>
    <mergeCell ref="B56:C56"/>
    <mergeCell ref="D56:K56"/>
    <mergeCell ref="B59:K59"/>
    <mergeCell ref="C61:D61"/>
    <mergeCell ref="E61:K61"/>
    <mergeCell ref="B46:C46"/>
    <mergeCell ref="D46:K46"/>
    <mergeCell ref="B47:C47"/>
    <mergeCell ref="D47:K47"/>
    <mergeCell ref="B48:C48"/>
    <mergeCell ref="D48:K48"/>
    <mergeCell ref="B45:C45"/>
    <mergeCell ref="D45:K45"/>
    <mergeCell ref="B33:K33"/>
    <mergeCell ref="B35:K35"/>
    <mergeCell ref="B37:C37"/>
    <mergeCell ref="D37:K37"/>
    <mergeCell ref="B38:C38"/>
    <mergeCell ref="D38:K38"/>
    <mergeCell ref="B39:C39"/>
    <mergeCell ref="D39:K39"/>
    <mergeCell ref="B40:C40"/>
    <mergeCell ref="D40:K40"/>
    <mergeCell ref="B43:K43"/>
    <mergeCell ref="B29:D29"/>
    <mergeCell ref="E29:K29"/>
    <mergeCell ref="B30:D30"/>
    <mergeCell ref="E30:K30"/>
    <mergeCell ref="B31:D31"/>
    <mergeCell ref="E31:K31"/>
    <mergeCell ref="B28:D28"/>
    <mergeCell ref="E28:K28"/>
    <mergeCell ref="B20:D20"/>
    <mergeCell ref="E20:K20"/>
    <mergeCell ref="B21:D21"/>
    <mergeCell ref="E21:K21"/>
    <mergeCell ref="B22:D22"/>
    <mergeCell ref="E22:K22"/>
    <mergeCell ref="B23:D23"/>
    <mergeCell ref="E23:K23"/>
    <mergeCell ref="B26:K26"/>
    <mergeCell ref="B27:D27"/>
    <mergeCell ref="E27:K27"/>
    <mergeCell ref="B19:D19"/>
    <mergeCell ref="E19:K19"/>
    <mergeCell ref="B2:K3"/>
    <mergeCell ref="B4:K4"/>
    <mergeCell ref="B6:K6"/>
    <mergeCell ref="B8:K8"/>
    <mergeCell ref="B10:C10"/>
    <mergeCell ref="D10:K10"/>
    <mergeCell ref="B12:C12"/>
    <mergeCell ref="D12:K12"/>
    <mergeCell ref="B14:K14"/>
    <mergeCell ref="B16:K16"/>
    <mergeCell ref="B18:K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7D032-7803-E84B-AA85-0853C471FD1E}">
  <sheetPr codeName="Hoja9"/>
  <dimension ref="A1:K133"/>
  <sheetViews>
    <sheetView workbookViewId="0">
      <selection activeCell="K5" sqref="K5"/>
    </sheetView>
  </sheetViews>
  <sheetFormatPr baseColWidth="10" defaultRowHeight="16" x14ac:dyDescent="0.2"/>
  <cols>
    <col min="1" max="1" width="8.33203125" customWidth="1"/>
    <col min="2" max="2" width="15" customWidth="1"/>
    <col min="3" max="3" width="26.6640625" customWidth="1"/>
    <col min="4" max="4" width="63.33203125" customWidth="1"/>
    <col min="5" max="5" width="18.33203125" customWidth="1"/>
    <col min="6" max="6" width="15" customWidth="1"/>
    <col min="7" max="8" width="13.33203125" customWidth="1"/>
    <col min="10" max="10" width="30" customWidth="1"/>
    <col min="11" max="11" width="21.6640625" customWidth="1"/>
  </cols>
  <sheetData>
    <row r="1" spans="1:11" ht="28" customHeight="1" x14ac:dyDescent="0.25">
      <c r="A1" s="107" t="s">
        <v>9</v>
      </c>
      <c r="B1" s="55"/>
      <c r="C1" s="55"/>
      <c r="D1" s="55"/>
      <c r="E1" s="55"/>
      <c r="F1" s="55"/>
      <c r="G1" s="55"/>
      <c r="H1" s="55"/>
    </row>
    <row r="2" spans="1:11" x14ac:dyDescent="0.2">
      <c r="A2" s="108" t="s">
        <v>10</v>
      </c>
      <c r="B2" s="55"/>
      <c r="C2" s="55"/>
      <c r="D2" s="55"/>
      <c r="E2" s="55"/>
      <c r="F2" s="55"/>
      <c r="G2" s="55"/>
      <c r="H2" s="55"/>
      <c r="J2" s="110" t="s">
        <v>289</v>
      </c>
      <c r="K2" s="110"/>
    </row>
    <row r="3" spans="1:11" x14ac:dyDescent="0.2">
      <c r="A3" s="109" t="s">
        <v>11</v>
      </c>
      <c r="B3" s="55"/>
      <c r="C3" s="7">
        <v>3621.87</v>
      </c>
      <c r="I3" s="34"/>
      <c r="J3" s="24" t="s">
        <v>290</v>
      </c>
      <c r="K3" s="35">
        <f>TRM_Actual</f>
        <v>3621.87</v>
      </c>
    </row>
    <row r="4" spans="1:11" x14ac:dyDescent="0.2">
      <c r="J4" s="24" t="s">
        <v>291</v>
      </c>
      <c r="K4" s="36">
        <v>0.05</v>
      </c>
    </row>
    <row r="5" spans="1:11" x14ac:dyDescent="0.2">
      <c r="A5" s="10" t="s">
        <v>12</v>
      </c>
      <c r="B5" s="10" t="s">
        <v>13</v>
      </c>
      <c r="C5" s="10" t="s">
        <v>14</v>
      </c>
      <c r="D5" s="10" t="s">
        <v>15</v>
      </c>
      <c r="E5" s="10" t="s">
        <v>16</v>
      </c>
      <c r="F5" s="10" t="s">
        <v>17</v>
      </c>
      <c r="G5" s="10" t="s">
        <v>18</v>
      </c>
      <c r="H5" s="10" t="s">
        <v>19</v>
      </c>
      <c r="J5" s="24" t="s">
        <v>292</v>
      </c>
      <c r="K5" s="36">
        <v>0.2</v>
      </c>
    </row>
    <row r="6" spans="1:11" ht="34" x14ac:dyDescent="0.2">
      <c r="A6" s="20">
        <v>1</v>
      </c>
      <c r="B6" s="20" t="s">
        <v>20</v>
      </c>
      <c r="C6" s="11" t="s">
        <v>21</v>
      </c>
      <c r="D6" s="22" t="s">
        <v>22</v>
      </c>
      <c r="E6" s="12">
        <v>6490000</v>
      </c>
      <c r="F6" s="13">
        <f t="shared" ref="F6:F37" si="0">IFERROR(E6/TRM_Actual,0)</f>
        <v>1791.8920336732131</v>
      </c>
      <c r="G6" s="20" t="s">
        <v>23</v>
      </c>
      <c r="H6" s="20" t="s">
        <v>7</v>
      </c>
      <c r="J6" s="24" t="s">
        <v>293</v>
      </c>
      <c r="K6" s="36">
        <v>0</v>
      </c>
    </row>
    <row r="7" spans="1:11" ht="34" x14ac:dyDescent="0.2">
      <c r="A7" s="21">
        <v>2</v>
      </c>
      <c r="B7" s="21" t="s">
        <v>24</v>
      </c>
      <c r="C7" s="14" t="s">
        <v>21</v>
      </c>
      <c r="D7" s="23" t="s">
        <v>25</v>
      </c>
      <c r="E7" s="15">
        <v>7990000</v>
      </c>
      <c r="F7" s="16">
        <f t="shared" si="0"/>
        <v>2206.0427348303501</v>
      </c>
      <c r="G7" s="21" t="s">
        <v>23</v>
      </c>
      <c r="H7" s="21" t="s">
        <v>7</v>
      </c>
      <c r="J7" s="24" t="s">
        <v>294</v>
      </c>
      <c r="K7" s="37">
        <v>3000000</v>
      </c>
    </row>
    <row r="8" spans="1:11" ht="17" x14ac:dyDescent="0.2">
      <c r="A8" s="21">
        <v>3</v>
      </c>
      <c r="B8" s="21" t="s">
        <v>26</v>
      </c>
      <c r="C8" s="14" t="s">
        <v>21</v>
      </c>
      <c r="D8" s="23" t="s">
        <v>27</v>
      </c>
      <c r="E8" s="15">
        <v>9790000</v>
      </c>
      <c r="F8" s="16">
        <f t="shared" si="0"/>
        <v>2703.0235762189145</v>
      </c>
      <c r="G8" s="21" t="s">
        <v>23</v>
      </c>
      <c r="H8" s="21" t="s">
        <v>7</v>
      </c>
      <c r="J8" s="24" t="s">
        <v>295</v>
      </c>
      <c r="K8" s="38" t="s">
        <v>296</v>
      </c>
    </row>
    <row r="9" spans="1:11" ht="32" customHeight="1" x14ac:dyDescent="0.2">
      <c r="A9" s="21">
        <v>4</v>
      </c>
      <c r="B9" s="21" t="s">
        <v>28</v>
      </c>
      <c r="C9" s="14" t="s">
        <v>21</v>
      </c>
      <c r="D9" s="23" t="s">
        <v>29</v>
      </c>
      <c r="E9" s="15">
        <v>12690000</v>
      </c>
      <c r="F9" s="16">
        <f t="shared" si="0"/>
        <v>3503.7149317893795</v>
      </c>
      <c r="G9" s="21" t="s">
        <v>23</v>
      </c>
      <c r="H9" s="21" t="s">
        <v>7</v>
      </c>
    </row>
    <row r="10" spans="1:11" ht="34" x14ac:dyDescent="0.2">
      <c r="A10" s="21">
        <v>5</v>
      </c>
      <c r="B10" s="21" t="s">
        <v>30</v>
      </c>
      <c r="C10" s="14" t="s">
        <v>21</v>
      </c>
      <c r="D10" s="23" t="s">
        <v>31</v>
      </c>
      <c r="E10" s="15">
        <v>14990000</v>
      </c>
      <c r="F10" s="16">
        <f t="shared" si="0"/>
        <v>4138.7460068969895</v>
      </c>
      <c r="G10" s="21" t="s">
        <v>23</v>
      </c>
      <c r="H10" s="21" t="s">
        <v>7</v>
      </c>
    </row>
    <row r="11" spans="1:11" ht="34" x14ac:dyDescent="0.2">
      <c r="A11" s="21">
        <v>6</v>
      </c>
      <c r="B11" s="21" t="s">
        <v>32</v>
      </c>
      <c r="C11" s="14" t="s">
        <v>21</v>
      </c>
      <c r="D11" s="23" t="s">
        <v>33</v>
      </c>
      <c r="E11" s="15">
        <v>21990000</v>
      </c>
      <c r="F11" s="16">
        <f t="shared" si="0"/>
        <v>6071.4492789636297</v>
      </c>
      <c r="G11" s="21" t="s">
        <v>23</v>
      </c>
      <c r="H11" s="21" t="s">
        <v>7</v>
      </c>
    </row>
    <row r="12" spans="1:11" ht="17" customHeight="1" x14ac:dyDescent="0.2">
      <c r="A12" s="21"/>
      <c r="B12" s="21" t="s">
        <v>34</v>
      </c>
      <c r="C12" s="14" t="s">
        <v>21</v>
      </c>
      <c r="D12" s="23" t="s">
        <v>35</v>
      </c>
      <c r="E12" s="15">
        <v>4490000</v>
      </c>
      <c r="F12" s="16">
        <f t="shared" si="0"/>
        <v>1239.6910987970302</v>
      </c>
      <c r="G12" s="21" t="s">
        <v>23</v>
      </c>
      <c r="H12" s="21" t="s">
        <v>7</v>
      </c>
    </row>
    <row r="13" spans="1:11" ht="17" x14ac:dyDescent="0.2">
      <c r="A13" s="21">
        <v>7</v>
      </c>
      <c r="B13" s="21" t="s">
        <v>36</v>
      </c>
      <c r="C13" s="14" t="s">
        <v>37</v>
      </c>
      <c r="D13" s="23" t="s">
        <v>38</v>
      </c>
      <c r="E13" s="15">
        <v>9290000</v>
      </c>
      <c r="F13" s="16">
        <f t="shared" si="0"/>
        <v>2564.973342499869</v>
      </c>
      <c r="G13" s="21" t="s">
        <v>23</v>
      </c>
      <c r="H13" s="21" t="s">
        <v>7</v>
      </c>
    </row>
    <row r="14" spans="1:11" ht="34" x14ac:dyDescent="0.2">
      <c r="A14" s="21">
        <v>8</v>
      </c>
      <c r="B14" s="21" t="s">
        <v>39</v>
      </c>
      <c r="C14" s="14" t="s">
        <v>37</v>
      </c>
      <c r="D14" s="23" t="s">
        <v>40</v>
      </c>
      <c r="E14" s="15">
        <v>10690000</v>
      </c>
      <c r="F14" s="16">
        <f t="shared" si="0"/>
        <v>2951.5139969131969</v>
      </c>
      <c r="G14" s="21" t="s">
        <v>23</v>
      </c>
      <c r="H14" s="21" t="s">
        <v>7</v>
      </c>
    </row>
    <row r="15" spans="1:11" ht="34" x14ac:dyDescent="0.2">
      <c r="A15" s="21">
        <v>9</v>
      </c>
      <c r="B15" s="21" t="s">
        <v>41</v>
      </c>
      <c r="C15" s="14" t="s">
        <v>37</v>
      </c>
      <c r="D15" s="23" t="s">
        <v>42</v>
      </c>
      <c r="E15" s="15">
        <v>5590000</v>
      </c>
      <c r="F15" s="16">
        <f t="shared" si="0"/>
        <v>1543.4016129789309</v>
      </c>
      <c r="G15" s="21" t="s">
        <v>23</v>
      </c>
      <c r="H15" s="21" t="s">
        <v>7</v>
      </c>
    </row>
    <row r="16" spans="1:11" ht="17" x14ac:dyDescent="0.2">
      <c r="A16" s="21">
        <v>10</v>
      </c>
      <c r="B16" s="21" t="s">
        <v>43</v>
      </c>
      <c r="C16" s="14" t="s">
        <v>21</v>
      </c>
      <c r="D16" s="23" t="s">
        <v>44</v>
      </c>
      <c r="E16" s="15">
        <v>2960000</v>
      </c>
      <c r="F16" s="16">
        <f t="shared" si="0"/>
        <v>817.25738361675053</v>
      </c>
      <c r="G16" s="21" t="s">
        <v>23</v>
      </c>
      <c r="H16" s="21" t="s">
        <v>7</v>
      </c>
    </row>
    <row r="17" spans="1:8" ht="17" x14ac:dyDescent="0.2">
      <c r="A17" s="21">
        <v>11</v>
      </c>
      <c r="B17" s="21" t="s">
        <v>45</v>
      </c>
      <c r="C17" s="14" t="s">
        <v>21</v>
      </c>
      <c r="D17" s="23" t="s">
        <v>46</v>
      </c>
      <c r="E17" s="15">
        <v>3840000</v>
      </c>
      <c r="F17" s="16">
        <f t="shared" si="0"/>
        <v>1060.2257949622708</v>
      </c>
      <c r="G17" s="21" t="s">
        <v>23</v>
      </c>
      <c r="H17" s="21" t="s">
        <v>7</v>
      </c>
    </row>
    <row r="18" spans="1:8" ht="17" x14ac:dyDescent="0.2">
      <c r="A18" s="21">
        <v>12</v>
      </c>
      <c r="B18" s="21" t="s">
        <v>47</v>
      </c>
      <c r="C18" s="14" t="s">
        <v>21</v>
      </c>
      <c r="D18" s="23" t="s">
        <v>48</v>
      </c>
      <c r="E18" s="15">
        <v>4300000</v>
      </c>
      <c r="F18" s="16">
        <f t="shared" si="0"/>
        <v>1187.232009983793</v>
      </c>
      <c r="G18" s="21" t="s">
        <v>23</v>
      </c>
      <c r="H18" s="21" t="s">
        <v>7</v>
      </c>
    </row>
    <row r="19" spans="1:8" ht="17" x14ac:dyDescent="0.2">
      <c r="A19" s="21">
        <v>13</v>
      </c>
      <c r="B19" s="21" t="s">
        <v>49</v>
      </c>
      <c r="C19" s="14" t="s">
        <v>21</v>
      </c>
      <c r="D19" s="23" t="s">
        <v>50</v>
      </c>
      <c r="E19" s="15">
        <v>5090000</v>
      </c>
      <c r="F19" s="16">
        <f t="shared" si="0"/>
        <v>1405.3513792598851</v>
      </c>
      <c r="G19" s="21" t="s">
        <v>23</v>
      </c>
      <c r="H19" s="21" t="s">
        <v>7</v>
      </c>
    </row>
    <row r="20" spans="1:8" ht="17" x14ac:dyDescent="0.2">
      <c r="A20" s="21">
        <v>14</v>
      </c>
      <c r="B20" s="21" t="s">
        <v>51</v>
      </c>
      <c r="C20" s="14" t="s">
        <v>21</v>
      </c>
      <c r="D20" s="23" t="s">
        <v>52</v>
      </c>
      <c r="E20" s="15">
        <v>6010000</v>
      </c>
      <c r="F20" s="16">
        <f t="shared" si="0"/>
        <v>1659.3638093029292</v>
      </c>
      <c r="G20" s="21" t="s">
        <v>23</v>
      </c>
      <c r="H20" s="21" t="s">
        <v>7</v>
      </c>
    </row>
    <row r="21" spans="1:8" ht="17" x14ac:dyDescent="0.2">
      <c r="A21" s="21">
        <v>15</v>
      </c>
      <c r="B21" s="21" t="s">
        <v>53</v>
      </c>
      <c r="C21" s="14" t="s">
        <v>21</v>
      </c>
      <c r="D21" s="23" t="s">
        <v>54</v>
      </c>
      <c r="E21" s="15">
        <v>2690000</v>
      </c>
      <c r="F21" s="16">
        <f t="shared" si="0"/>
        <v>742.71025740846585</v>
      </c>
      <c r="G21" s="21" t="s">
        <v>23</v>
      </c>
      <c r="H21" s="21" t="s">
        <v>7</v>
      </c>
    </row>
    <row r="22" spans="1:8" ht="17" x14ac:dyDescent="0.2">
      <c r="A22" s="21">
        <v>16</v>
      </c>
      <c r="B22" s="21" t="s">
        <v>55</v>
      </c>
      <c r="C22" s="14" t="s">
        <v>21</v>
      </c>
      <c r="D22" s="23" t="s">
        <v>56</v>
      </c>
      <c r="E22" s="15">
        <v>4780000</v>
      </c>
      <c r="F22" s="16">
        <f t="shared" si="0"/>
        <v>1319.7602343540768</v>
      </c>
      <c r="G22" s="21" t="s">
        <v>23</v>
      </c>
      <c r="H22" s="21" t="s">
        <v>7</v>
      </c>
    </row>
    <row r="23" spans="1:8" ht="17" x14ac:dyDescent="0.2">
      <c r="A23" s="21">
        <v>17</v>
      </c>
      <c r="B23" s="21" t="s">
        <v>57</v>
      </c>
      <c r="C23" s="14" t="s">
        <v>21</v>
      </c>
      <c r="D23" s="23" t="s">
        <v>58</v>
      </c>
      <c r="E23" s="15">
        <v>4890000</v>
      </c>
      <c r="F23" s="16">
        <f t="shared" si="0"/>
        <v>1350.1312857722669</v>
      </c>
      <c r="G23" s="21" t="s">
        <v>23</v>
      </c>
      <c r="H23" s="21" t="s">
        <v>7</v>
      </c>
    </row>
    <row r="24" spans="1:8" ht="17" x14ac:dyDescent="0.2">
      <c r="A24" s="21">
        <v>18</v>
      </c>
      <c r="B24" s="21" t="s">
        <v>59</v>
      </c>
      <c r="C24" s="14" t="s">
        <v>21</v>
      </c>
      <c r="D24" s="23" t="s">
        <v>60</v>
      </c>
      <c r="E24" s="15">
        <v>5690000</v>
      </c>
      <c r="F24" s="16">
        <f t="shared" si="0"/>
        <v>1571.01165972274</v>
      </c>
      <c r="G24" s="21" t="s">
        <v>23</v>
      </c>
      <c r="H24" s="21" t="s">
        <v>7</v>
      </c>
    </row>
    <row r="25" spans="1:8" ht="17" x14ac:dyDescent="0.2">
      <c r="A25" s="21">
        <v>19</v>
      </c>
      <c r="B25" s="21" t="s">
        <v>61</v>
      </c>
      <c r="C25" s="14" t="s">
        <v>21</v>
      </c>
      <c r="D25" s="23" t="s">
        <v>62</v>
      </c>
      <c r="E25" s="15">
        <v>5050000</v>
      </c>
      <c r="F25" s="16">
        <f t="shared" si="0"/>
        <v>1394.3073605623615</v>
      </c>
      <c r="G25" s="21" t="s">
        <v>23</v>
      </c>
      <c r="H25" s="21" t="s">
        <v>7</v>
      </c>
    </row>
    <row r="26" spans="1:8" ht="17" x14ac:dyDescent="0.2">
      <c r="A26" s="21">
        <v>20</v>
      </c>
      <c r="B26" s="21" t="s">
        <v>63</v>
      </c>
      <c r="C26" s="14" t="s">
        <v>21</v>
      </c>
      <c r="D26" s="23" t="s">
        <v>64</v>
      </c>
      <c r="E26" s="15">
        <v>3730000</v>
      </c>
      <c r="F26" s="16">
        <f t="shared" si="0"/>
        <v>1029.8547435440807</v>
      </c>
      <c r="G26" s="21" t="s">
        <v>23</v>
      </c>
      <c r="H26" s="21" t="s">
        <v>7</v>
      </c>
    </row>
    <row r="27" spans="1:8" ht="17" x14ac:dyDescent="0.2">
      <c r="A27" s="21">
        <v>21</v>
      </c>
      <c r="B27" s="21" t="s">
        <v>65</v>
      </c>
      <c r="C27" s="14" t="s">
        <v>21</v>
      </c>
      <c r="D27" s="23" t="s">
        <v>66</v>
      </c>
      <c r="E27" s="15">
        <v>3390000</v>
      </c>
      <c r="F27" s="16">
        <f t="shared" si="0"/>
        <v>935.98058461512983</v>
      </c>
      <c r="G27" s="21" t="s">
        <v>23</v>
      </c>
      <c r="H27" s="21" t="s">
        <v>7</v>
      </c>
    </row>
    <row r="28" spans="1:8" ht="17" x14ac:dyDescent="0.2">
      <c r="A28" s="21">
        <v>22</v>
      </c>
      <c r="B28" s="21" t="s">
        <v>67</v>
      </c>
      <c r="C28" s="14" t="s">
        <v>68</v>
      </c>
      <c r="D28" s="23" t="s">
        <v>69</v>
      </c>
      <c r="E28" s="15">
        <v>440000</v>
      </c>
      <c r="F28" s="16">
        <f t="shared" si="0"/>
        <v>121.48420567276021</v>
      </c>
      <c r="G28" s="21" t="s">
        <v>70</v>
      </c>
      <c r="H28" s="21" t="s">
        <v>7</v>
      </c>
    </row>
    <row r="29" spans="1:8" ht="17" x14ac:dyDescent="0.2">
      <c r="A29" s="21">
        <v>23</v>
      </c>
      <c r="B29" s="21" t="s">
        <v>71</v>
      </c>
      <c r="C29" s="14" t="s">
        <v>21</v>
      </c>
      <c r="D29" s="23" t="s">
        <v>72</v>
      </c>
      <c r="E29" s="15">
        <v>1850000</v>
      </c>
      <c r="F29" s="16">
        <f t="shared" si="0"/>
        <v>510.78586476046905</v>
      </c>
      <c r="G29" s="21" t="s">
        <v>23</v>
      </c>
      <c r="H29" s="21" t="s">
        <v>7</v>
      </c>
    </row>
    <row r="30" spans="1:8" ht="17" x14ac:dyDescent="0.2">
      <c r="A30" s="21">
        <v>24</v>
      </c>
      <c r="B30" s="21" t="s">
        <v>73</v>
      </c>
      <c r="C30" s="14" t="s">
        <v>21</v>
      </c>
      <c r="D30" s="23" t="s">
        <v>74</v>
      </c>
      <c r="E30" s="15">
        <v>1960000</v>
      </c>
      <c r="F30" s="16">
        <f t="shared" si="0"/>
        <v>541.15691617865912</v>
      </c>
      <c r="G30" s="21" t="s">
        <v>23</v>
      </c>
      <c r="H30" s="21" t="s">
        <v>7</v>
      </c>
    </row>
    <row r="31" spans="1:8" ht="17" x14ac:dyDescent="0.2">
      <c r="A31" s="21">
        <v>25</v>
      </c>
      <c r="B31" s="21" t="s">
        <v>75</v>
      </c>
      <c r="C31" s="14" t="s">
        <v>21</v>
      </c>
      <c r="D31" s="23" t="s">
        <v>76</v>
      </c>
      <c r="E31" s="15">
        <v>2880000</v>
      </c>
      <c r="F31" s="16">
        <f t="shared" si="0"/>
        <v>795.16934622170322</v>
      </c>
      <c r="G31" s="21" t="s">
        <v>23</v>
      </c>
      <c r="H31" s="21" t="s">
        <v>7</v>
      </c>
    </row>
    <row r="32" spans="1:8" ht="17" x14ac:dyDescent="0.2">
      <c r="A32" s="21">
        <v>26</v>
      </c>
      <c r="B32" s="21" t="s">
        <v>77</v>
      </c>
      <c r="C32" s="14" t="s">
        <v>21</v>
      </c>
      <c r="D32" s="23" t="s">
        <v>78</v>
      </c>
      <c r="E32" s="15">
        <v>1870000</v>
      </c>
      <c r="F32" s="16">
        <f t="shared" si="0"/>
        <v>516.30787410923085</v>
      </c>
      <c r="G32" s="21" t="s">
        <v>23</v>
      </c>
      <c r="H32" s="21" t="s">
        <v>7</v>
      </c>
    </row>
    <row r="33" spans="1:8" ht="17" x14ac:dyDescent="0.2">
      <c r="A33" s="21">
        <v>27</v>
      </c>
      <c r="B33" s="21" t="s">
        <v>79</v>
      </c>
      <c r="C33" s="14" t="s">
        <v>21</v>
      </c>
      <c r="D33" s="23" t="s">
        <v>80</v>
      </c>
      <c r="E33" s="15">
        <v>2660000</v>
      </c>
      <c r="F33" s="16">
        <f t="shared" si="0"/>
        <v>734.4272433853231</v>
      </c>
      <c r="G33" s="21" t="s">
        <v>23</v>
      </c>
      <c r="H33" s="21" t="s">
        <v>7</v>
      </c>
    </row>
    <row r="34" spans="1:8" ht="17" x14ac:dyDescent="0.2">
      <c r="A34" s="21">
        <v>28</v>
      </c>
      <c r="B34" s="21" t="s">
        <v>81</v>
      </c>
      <c r="C34" s="14" t="s">
        <v>21</v>
      </c>
      <c r="D34" s="23" t="s">
        <v>82</v>
      </c>
      <c r="E34" s="15">
        <v>1060000</v>
      </c>
      <c r="F34" s="16">
        <f t="shared" si="0"/>
        <v>292.66649548437687</v>
      </c>
      <c r="G34" s="21" t="s">
        <v>23</v>
      </c>
      <c r="H34" s="21" t="s">
        <v>7</v>
      </c>
    </row>
    <row r="35" spans="1:8" ht="17" x14ac:dyDescent="0.2">
      <c r="A35" s="21">
        <v>29</v>
      </c>
      <c r="B35" s="21" t="s">
        <v>83</v>
      </c>
      <c r="C35" s="14" t="s">
        <v>21</v>
      </c>
      <c r="D35" s="23" t="s">
        <v>84</v>
      </c>
      <c r="E35" s="15">
        <v>1130000</v>
      </c>
      <c r="F35" s="16">
        <f t="shared" si="0"/>
        <v>311.99352820504328</v>
      </c>
      <c r="G35" s="21" t="s">
        <v>23</v>
      </c>
      <c r="H35" s="21" t="s">
        <v>7</v>
      </c>
    </row>
    <row r="36" spans="1:8" ht="17" x14ac:dyDescent="0.2">
      <c r="A36" s="21">
        <v>30</v>
      </c>
      <c r="B36" s="21" t="s">
        <v>85</v>
      </c>
      <c r="C36" s="14" t="s">
        <v>21</v>
      </c>
      <c r="D36" s="23" t="s">
        <v>86</v>
      </c>
      <c r="E36" s="15">
        <v>1260000</v>
      </c>
      <c r="F36" s="16">
        <f t="shared" si="0"/>
        <v>347.88658897199514</v>
      </c>
      <c r="G36" s="21" t="s">
        <v>23</v>
      </c>
      <c r="H36" s="21" t="s">
        <v>7</v>
      </c>
    </row>
    <row r="37" spans="1:8" ht="17" x14ac:dyDescent="0.2">
      <c r="A37" s="21">
        <v>31</v>
      </c>
      <c r="B37" s="21" t="s">
        <v>87</v>
      </c>
      <c r="C37" s="14" t="s">
        <v>21</v>
      </c>
      <c r="D37" s="23" t="s">
        <v>88</v>
      </c>
      <c r="E37" s="15">
        <v>2330000</v>
      </c>
      <c r="F37" s="16">
        <f t="shared" si="0"/>
        <v>643.3140891307529</v>
      </c>
      <c r="G37" s="21" t="s">
        <v>23</v>
      </c>
      <c r="H37" s="21" t="s">
        <v>7</v>
      </c>
    </row>
    <row r="38" spans="1:8" ht="17" x14ac:dyDescent="0.2">
      <c r="A38" s="21">
        <v>32</v>
      </c>
      <c r="B38" s="21" t="s">
        <v>89</v>
      </c>
      <c r="C38" s="14" t="s">
        <v>21</v>
      </c>
      <c r="D38" s="23" t="s">
        <v>90</v>
      </c>
      <c r="E38" s="15">
        <v>630000</v>
      </c>
      <c r="F38" s="16">
        <f t="shared" ref="F38:F69" si="1">IFERROR(E38/TRM_Actual,0)</f>
        <v>173.94329448599757</v>
      </c>
      <c r="G38" s="21" t="s">
        <v>23</v>
      </c>
      <c r="H38" s="21" t="s">
        <v>7</v>
      </c>
    </row>
    <row r="39" spans="1:8" ht="17" x14ac:dyDescent="0.2">
      <c r="A39" s="21">
        <v>33</v>
      </c>
      <c r="B39" s="21" t="s">
        <v>91</v>
      </c>
      <c r="C39" s="14" t="s">
        <v>21</v>
      </c>
      <c r="D39" s="23" t="s">
        <v>92</v>
      </c>
      <c r="E39" s="15">
        <v>670000</v>
      </c>
      <c r="F39" s="16">
        <f t="shared" si="1"/>
        <v>184.98731318352122</v>
      </c>
      <c r="G39" s="21" t="s">
        <v>23</v>
      </c>
      <c r="H39" s="21" t="s">
        <v>7</v>
      </c>
    </row>
    <row r="40" spans="1:8" ht="17" x14ac:dyDescent="0.2">
      <c r="A40" s="21">
        <v>34</v>
      </c>
      <c r="B40" s="21" t="s">
        <v>93</v>
      </c>
      <c r="C40" s="14" t="s">
        <v>21</v>
      </c>
      <c r="D40" s="23" t="s">
        <v>94</v>
      </c>
      <c r="E40" s="15">
        <v>1250000</v>
      </c>
      <c r="F40" s="16">
        <f t="shared" si="1"/>
        <v>345.12558429761424</v>
      </c>
      <c r="G40" s="21" t="s">
        <v>23</v>
      </c>
      <c r="H40" s="21" t="s">
        <v>7</v>
      </c>
    </row>
    <row r="41" spans="1:8" ht="17" x14ac:dyDescent="0.2">
      <c r="A41" s="21">
        <v>35</v>
      </c>
      <c r="B41" s="21" t="s">
        <v>95</v>
      </c>
      <c r="C41" s="14" t="s">
        <v>21</v>
      </c>
      <c r="D41" s="23" t="s">
        <v>96</v>
      </c>
      <c r="E41" s="15">
        <v>0</v>
      </c>
      <c r="F41" s="16">
        <f t="shared" si="1"/>
        <v>0</v>
      </c>
      <c r="G41" s="21" t="s">
        <v>23</v>
      </c>
      <c r="H41" s="21" t="s">
        <v>97</v>
      </c>
    </row>
    <row r="42" spans="1:8" ht="17" x14ac:dyDescent="0.2">
      <c r="A42" s="21">
        <v>36</v>
      </c>
      <c r="B42" s="21" t="s">
        <v>98</v>
      </c>
      <c r="C42" s="14" t="s">
        <v>21</v>
      </c>
      <c r="D42" s="23" t="s">
        <v>99</v>
      </c>
      <c r="E42" s="15">
        <v>0</v>
      </c>
      <c r="F42" s="16">
        <f t="shared" si="1"/>
        <v>0</v>
      </c>
      <c r="G42" s="21" t="s">
        <v>23</v>
      </c>
      <c r="H42" s="21" t="s">
        <v>97</v>
      </c>
    </row>
    <row r="43" spans="1:8" ht="17" x14ac:dyDescent="0.2">
      <c r="A43" s="21">
        <v>37</v>
      </c>
      <c r="B43" s="21" t="s">
        <v>100</v>
      </c>
      <c r="C43" s="14" t="s">
        <v>21</v>
      </c>
      <c r="D43" s="23" t="s">
        <v>101</v>
      </c>
      <c r="E43" s="15">
        <v>0</v>
      </c>
      <c r="F43" s="16">
        <f t="shared" si="1"/>
        <v>0</v>
      </c>
      <c r="G43" s="21" t="s">
        <v>23</v>
      </c>
      <c r="H43" s="21" t="s">
        <v>97</v>
      </c>
    </row>
    <row r="44" spans="1:8" ht="17" x14ac:dyDescent="0.2">
      <c r="A44" s="21">
        <v>38</v>
      </c>
      <c r="B44" s="21" t="s">
        <v>102</v>
      </c>
      <c r="C44" s="14" t="s">
        <v>21</v>
      </c>
      <c r="D44" s="23" t="s">
        <v>103</v>
      </c>
      <c r="E44" s="15">
        <v>5720000</v>
      </c>
      <c r="F44" s="16">
        <f t="shared" si="1"/>
        <v>1579.2946737458826</v>
      </c>
      <c r="G44" s="21" t="s">
        <v>23</v>
      </c>
      <c r="H44" s="21" t="s">
        <v>7</v>
      </c>
    </row>
    <row r="45" spans="1:8" ht="17" x14ac:dyDescent="0.2">
      <c r="A45" s="21">
        <v>39</v>
      </c>
      <c r="B45" s="21" t="s">
        <v>104</v>
      </c>
      <c r="C45" s="14" t="s">
        <v>21</v>
      </c>
      <c r="D45" s="23" t="s">
        <v>105</v>
      </c>
      <c r="E45" s="15">
        <v>2070000</v>
      </c>
      <c r="F45" s="16">
        <f t="shared" si="1"/>
        <v>571.52796759684918</v>
      </c>
      <c r="G45" s="21" t="s">
        <v>23</v>
      </c>
      <c r="H45" s="21" t="s">
        <v>7</v>
      </c>
    </row>
    <row r="46" spans="1:8" ht="17" x14ac:dyDescent="0.2">
      <c r="A46" s="21">
        <v>40</v>
      </c>
      <c r="B46" s="21" t="s">
        <v>106</v>
      </c>
      <c r="C46" s="14" t="s">
        <v>21</v>
      </c>
      <c r="D46" s="23" t="s">
        <v>107</v>
      </c>
      <c r="E46" s="15">
        <v>2590000</v>
      </c>
      <c r="F46" s="16">
        <f t="shared" si="1"/>
        <v>715.10021066465663</v>
      </c>
      <c r="G46" s="21" t="s">
        <v>23</v>
      </c>
      <c r="H46" s="21" t="s">
        <v>7</v>
      </c>
    </row>
    <row r="47" spans="1:8" ht="17" x14ac:dyDescent="0.2">
      <c r="A47" s="21">
        <v>41</v>
      </c>
      <c r="B47" s="21" t="s">
        <v>108</v>
      </c>
      <c r="C47" s="14" t="s">
        <v>21</v>
      </c>
      <c r="D47" s="23" t="s">
        <v>109</v>
      </c>
      <c r="E47" s="15">
        <v>2650000</v>
      </c>
      <c r="F47" s="16">
        <f t="shared" si="1"/>
        <v>731.66623871094214</v>
      </c>
      <c r="G47" s="21" t="s">
        <v>23</v>
      </c>
      <c r="H47" s="21" t="s">
        <v>7</v>
      </c>
    </row>
    <row r="48" spans="1:8" ht="17" x14ac:dyDescent="0.2">
      <c r="A48" s="21">
        <v>42</v>
      </c>
      <c r="B48" s="21" t="s">
        <v>110</v>
      </c>
      <c r="C48" s="14" t="s">
        <v>21</v>
      </c>
      <c r="D48" s="23" t="s">
        <v>111</v>
      </c>
      <c r="E48" s="15">
        <v>3190000</v>
      </c>
      <c r="F48" s="16">
        <f t="shared" si="1"/>
        <v>880.7604911275115</v>
      </c>
      <c r="G48" s="21" t="s">
        <v>23</v>
      </c>
      <c r="H48" s="21" t="s">
        <v>7</v>
      </c>
    </row>
    <row r="49" spans="1:8" ht="17" x14ac:dyDescent="0.2">
      <c r="A49" s="21">
        <v>43</v>
      </c>
      <c r="B49" s="21" t="s">
        <v>112</v>
      </c>
      <c r="C49" s="14" t="s">
        <v>21</v>
      </c>
      <c r="D49" s="23" t="s">
        <v>113</v>
      </c>
      <c r="E49" s="15">
        <v>2970000</v>
      </c>
      <c r="F49" s="16">
        <f t="shared" si="1"/>
        <v>820.01838829113137</v>
      </c>
      <c r="G49" s="21" t="s">
        <v>23</v>
      </c>
      <c r="H49" s="21" t="s">
        <v>7</v>
      </c>
    </row>
    <row r="50" spans="1:8" ht="17" x14ac:dyDescent="0.2">
      <c r="A50" s="21">
        <v>44</v>
      </c>
      <c r="B50" s="21" t="s">
        <v>114</v>
      </c>
      <c r="C50" s="14" t="s">
        <v>21</v>
      </c>
      <c r="D50" s="23" t="s">
        <v>115</v>
      </c>
      <c r="E50" s="15">
        <v>2440000</v>
      </c>
      <c r="F50" s="16">
        <f t="shared" si="1"/>
        <v>673.68514054894297</v>
      </c>
      <c r="G50" s="21" t="s">
        <v>23</v>
      </c>
      <c r="H50" s="21" t="s">
        <v>7</v>
      </c>
    </row>
    <row r="51" spans="1:8" ht="17" x14ac:dyDescent="0.2">
      <c r="A51" s="21">
        <v>45</v>
      </c>
      <c r="B51" s="21" t="s">
        <v>116</v>
      </c>
      <c r="C51" s="14" t="s">
        <v>21</v>
      </c>
      <c r="D51" s="23" t="s">
        <v>117</v>
      </c>
      <c r="E51" s="15">
        <v>2030000</v>
      </c>
      <c r="F51" s="16">
        <f t="shared" si="1"/>
        <v>560.48394889932547</v>
      </c>
      <c r="G51" s="21" t="s">
        <v>23</v>
      </c>
      <c r="H51" s="21" t="s">
        <v>7</v>
      </c>
    </row>
    <row r="52" spans="1:8" ht="17" x14ac:dyDescent="0.2">
      <c r="A52" s="21">
        <v>46</v>
      </c>
      <c r="B52" s="21" t="s">
        <v>118</v>
      </c>
      <c r="C52" s="14" t="s">
        <v>21</v>
      </c>
      <c r="D52" s="23" t="s">
        <v>119</v>
      </c>
      <c r="E52" s="15">
        <v>1960000</v>
      </c>
      <c r="F52" s="16">
        <f t="shared" si="1"/>
        <v>541.15691617865912</v>
      </c>
      <c r="G52" s="21" t="s">
        <v>23</v>
      </c>
      <c r="H52" s="21" t="s">
        <v>7</v>
      </c>
    </row>
    <row r="53" spans="1:8" ht="17" x14ac:dyDescent="0.2">
      <c r="A53" s="21">
        <v>47</v>
      </c>
      <c r="B53" s="21" t="s">
        <v>120</v>
      </c>
      <c r="C53" s="14" t="s">
        <v>21</v>
      </c>
      <c r="D53" s="23" t="s">
        <v>121</v>
      </c>
      <c r="E53" s="15">
        <v>2820000</v>
      </c>
      <c r="F53" s="16">
        <f t="shared" si="1"/>
        <v>778.60331817541771</v>
      </c>
      <c r="G53" s="21" t="s">
        <v>23</v>
      </c>
      <c r="H53" s="21" t="s">
        <v>7</v>
      </c>
    </row>
    <row r="54" spans="1:8" ht="34" x14ac:dyDescent="0.2">
      <c r="A54" s="21">
        <v>48</v>
      </c>
      <c r="B54" s="21" t="s">
        <v>122</v>
      </c>
      <c r="C54" s="14" t="s">
        <v>21</v>
      </c>
      <c r="D54" s="23" t="s">
        <v>123</v>
      </c>
      <c r="E54" s="15">
        <v>3450000</v>
      </c>
      <c r="F54" s="16">
        <f t="shared" si="1"/>
        <v>952.54661266141522</v>
      </c>
      <c r="G54" s="21" t="s">
        <v>23</v>
      </c>
      <c r="H54" s="21" t="s">
        <v>7</v>
      </c>
    </row>
    <row r="55" spans="1:8" ht="34" x14ac:dyDescent="0.2">
      <c r="A55" s="21">
        <v>49</v>
      </c>
      <c r="B55" s="21" t="s">
        <v>124</v>
      </c>
      <c r="C55" s="14" t="s">
        <v>21</v>
      </c>
      <c r="D55" s="23" t="s">
        <v>125</v>
      </c>
      <c r="E55" s="15">
        <v>4250000</v>
      </c>
      <c r="F55" s="16">
        <f t="shared" si="1"/>
        <v>1173.4269866118884</v>
      </c>
      <c r="G55" s="21" t="s">
        <v>23</v>
      </c>
      <c r="H55" s="21" t="s">
        <v>7</v>
      </c>
    </row>
    <row r="56" spans="1:8" ht="34" x14ac:dyDescent="0.2">
      <c r="A56" s="21">
        <v>50</v>
      </c>
      <c r="B56" s="21" t="s">
        <v>126</v>
      </c>
      <c r="C56" s="14" t="s">
        <v>21</v>
      </c>
      <c r="D56" s="23" t="s">
        <v>127</v>
      </c>
      <c r="E56" s="15">
        <v>9290000</v>
      </c>
      <c r="F56" s="16">
        <f t="shared" si="1"/>
        <v>2564.973342499869</v>
      </c>
      <c r="G56" s="21" t="s">
        <v>23</v>
      </c>
      <c r="H56" s="21" t="s">
        <v>7</v>
      </c>
    </row>
    <row r="57" spans="1:8" ht="17" x14ac:dyDescent="0.2">
      <c r="A57" s="21">
        <v>51</v>
      </c>
      <c r="B57" s="21" t="s">
        <v>128</v>
      </c>
      <c r="C57" s="14" t="s">
        <v>21</v>
      </c>
      <c r="D57" s="23" t="s">
        <v>129</v>
      </c>
      <c r="E57" s="15">
        <v>3810000</v>
      </c>
      <c r="F57" s="16">
        <f t="shared" si="1"/>
        <v>1051.9427809391282</v>
      </c>
      <c r="G57" s="21" t="s">
        <v>23</v>
      </c>
      <c r="H57" s="21" t="s">
        <v>7</v>
      </c>
    </row>
    <row r="58" spans="1:8" ht="17" x14ac:dyDescent="0.2">
      <c r="A58" s="21">
        <v>52</v>
      </c>
      <c r="B58" s="21" t="s">
        <v>130</v>
      </c>
      <c r="C58" s="14" t="s">
        <v>21</v>
      </c>
      <c r="D58" s="23" t="s">
        <v>131</v>
      </c>
      <c r="E58" s="15">
        <v>4090000</v>
      </c>
      <c r="F58" s="16">
        <f t="shared" si="1"/>
        <v>1129.2509118217938</v>
      </c>
      <c r="G58" s="21" t="s">
        <v>23</v>
      </c>
      <c r="H58" s="21" t="s">
        <v>7</v>
      </c>
    </row>
    <row r="59" spans="1:8" ht="17" x14ac:dyDescent="0.2">
      <c r="A59" s="21">
        <v>53</v>
      </c>
      <c r="B59" s="21" t="s">
        <v>132</v>
      </c>
      <c r="C59" s="14" t="s">
        <v>21</v>
      </c>
      <c r="D59" s="23" t="s">
        <v>133</v>
      </c>
      <c r="E59" s="15">
        <v>4850000</v>
      </c>
      <c r="F59" s="16">
        <f t="shared" si="1"/>
        <v>1339.0872670747433</v>
      </c>
      <c r="G59" s="21" t="s">
        <v>23</v>
      </c>
      <c r="H59" s="21" t="s">
        <v>7</v>
      </c>
    </row>
    <row r="60" spans="1:8" ht="34" x14ac:dyDescent="0.2">
      <c r="A60" s="21">
        <v>54</v>
      </c>
      <c r="B60" s="21" t="s">
        <v>134</v>
      </c>
      <c r="C60" s="14" t="s">
        <v>21</v>
      </c>
      <c r="D60" s="23" t="s">
        <v>135</v>
      </c>
      <c r="E60" s="15">
        <v>10690000</v>
      </c>
      <c r="F60" s="16">
        <f t="shared" si="1"/>
        <v>2951.5139969131969</v>
      </c>
      <c r="G60" s="21" t="s">
        <v>23</v>
      </c>
      <c r="H60" s="21" t="s">
        <v>7</v>
      </c>
    </row>
    <row r="61" spans="1:8" ht="17" x14ac:dyDescent="0.2">
      <c r="A61" s="21">
        <v>55</v>
      </c>
      <c r="B61" s="21" t="s">
        <v>136</v>
      </c>
      <c r="C61" s="14" t="s">
        <v>21</v>
      </c>
      <c r="D61" s="23" t="s">
        <v>137</v>
      </c>
      <c r="E61" s="15">
        <v>1530000</v>
      </c>
      <c r="F61" s="16">
        <f t="shared" si="1"/>
        <v>422.43371518027982</v>
      </c>
      <c r="G61" s="21" t="s">
        <v>23</v>
      </c>
      <c r="H61" s="21" t="s">
        <v>7</v>
      </c>
    </row>
    <row r="62" spans="1:8" ht="17" x14ac:dyDescent="0.2">
      <c r="A62" s="21">
        <v>56</v>
      </c>
      <c r="B62" s="21" t="s">
        <v>138</v>
      </c>
      <c r="C62" s="14" t="s">
        <v>21</v>
      </c>
      <c r="D62" s="23" t="s">
        <v>139</v>
      </c>
      <c r="E62" s="15">
        <v>1770000</v>
      </c>
      <c r="F62" s="16">
        <f t="shared" si="1"/>
        <v>488.69782736542174</v>
      </c>
      <c r="G62" s="21" t="s">
        <v>23</v>
      </c>
      <c r="H62" s="21" t="s">
        <v>7</v>
      </c>
    </row>
    <row r="63" spans="1:8" ht="17" x14ac:dyDescent="0.2">
      <c r="A63" s="21">
        <v>57</v>
      </c>
      <c r="B63" s="21" t="s">
        <v>140</v>
      </c>
      <c r="C63" s="14" t="s">
        <v>68</v>
      </c>
      <c r="D63" s="23" t="s">
        <v>141</v>
      </c>
      <c r="E63" s="15">
        <v>610000</v>
      </c>
      <c r="F63" s="16">
        <f t="shared" si="1"/>
        <v>168.42128513723574</v>
      </c>
      <c r="G63" s="21" t="s">
        <v>70</v>
      </c>
      <c r="H63" s="21" t="s">
        <v>7</v>
      </c>
    </row>
    <row r="64" spans="1:8" ht="17" x14ac:dyDescent="0.2">
      <c r="A64" s="21">
        <v>58</v>
      </c>
      <c r="B64" s="21" t="s">
        <v>142</v>
      </c>
      <c r="C64" s="14" t="s">
        <v>68</v>
      </c>
      <c r="D64" s="23" t="s">
        <v>143</v>
      </c>
      <c r="E64" s="15">
        <v>460000</v>
      </c>
      <c r="F64" s="16">
        <f t="shared" si="1"/>
        <v>127.00621502152204</v>
      </c>
      <c r="G64" s="21" t="s">
        <v>70</v>
      </c>
      <c r="H64" s="21" t="s">
        <v>7</v>
      </c>
    </row>
    <row r="65" spans="1:8" ht="17" x14ac:dyDescent="0.2">
      <c r="A65" s="21">
        <v>59</v>
      </c>
      <c r="B65" s="21" t="s">
        <v>144</v>
      </c>
      <c r="C65" s="14" t="s">
        <v>68</v>
      </c>
      <c r="D65" s="23" t="s">
        <v>145</v>
      </c>
      <c r="E65" s="15">
        <v>960000</v>
      </c>
      <c r="F65" s="16">
        <f t="shared" si="1"/>
        <v>265.0564487405677</v>
      </c>
      <c r="G65" s="21" t="s">
        <v>70</v>
      </c>
      <c r="H65" s="21" t="s">
        <v>7</v>
      </c>
    </row>
    <row r="66" spans="1:8" ht="17" x14ac:dyDescent="0.2">
      <c r="A66" s="21">
        <v>60</v>
      </c>
      <c r="B66" s="21" t="s">
        <v>146</v>
      </c>
      <c r="C66" s="14" t="s">
        <v>68</v>
      </c>
      <c r="D66" s="23" t="s">
        <v>147</v>
      </c>
      <c r="E66" s="15">
        <v>1350000</v>
      </c>
      <c r="F66" s="16">
        <f t="shared" si="1"/>
        <v>372.73563104142335</v>
      </c>
      <c r="G66" s="21" t="s">
        <v>70</v>
      </c>
      <c r="H66" s="21" t="s">
        <v>7</v>
      </c>
    </row>
    <row r="67" spans="1:8" ht="17" x14ac:dyDescent="0.2">
      <c r="A67" s="21">
        <v>61</v>
      </c>
      <c r="B67" s="21" t="s">
        <v>148</v>
      </c>
      <c r="C67" s="14" t="s">
        <v>68</v>
      </c>
      <c r="D67" s="23" t="s">
        <v>149</v>
      </c>
      <c r="E67" s="15">
        <v>980000</v>
      </c>
      <c r="F67" s="16">
        <f t="shared" si="1"/>
        <v>270.57845808932956</v>
      </c>
      <c r="G67" s="21" t="s">
        <v>70</v>
      </c>
      <c r="H67" s="21" t="s">
        <v>7</v>
      </c>
    </row>
    <row r="68" spans="1:8" ht="17" x14ac:dyDescent="0.2">
      <c r="A68" s="21">
        <v>62</v>
      </c>
      <c r="B68" s="21" t="s">
        <v>150</v>
      </c>
      <c r="C68" s="14" t="s">
        <v>68</v>
      </c>
      <c r="D68" s="23" t="s">
        <v>151</v>
      </c>
      <c r="E68" s="15">
        <v>1180000</v>
      </c>
      <c r="F68" s="16">
        <f t="shared" si="1"/>
        <v>325.79855157694783</v>
      </c>
      <c r="G68" s="21" t="s">
        <v>70</v>
      </c>
      <c r="H68" s="21" t="s">
        <v>7</v>
      </c>
    </row>
    <row r="69" spans="1:8" ht="17" x14ac:dyDescent="0.2">
      <c r="A69" s="21">
        <v>63</v>
      </c>
      <c r="B69" s="21" t="s">
        <v>152</v>
      </c>
      <c r="C69" s="14" t="s">
        <v>68</v>
      </c>
      <c r="D69" s="23" t="s">
        <v>153</v>
      </c>
      <c r="E69" s="15">
        <v>1110000</v>
      </c>
      <c r="F69" s="16">
        <f t="shared" si="1"/>
        <v>306.47151885628142</v>
      </c>
      <c r="G69" s="21" t="s">
        <v>70</v>
      </c>
      <c r="H69" s="21" t="s">
        <v>7</v>
      </c>
    </row>
    <row r="70" spans="1:8" ht="17" x14ac:dyDescent="0.2">
      <c r="A70" s="21">
        <v>64</v>
      </c>
      <c r="B70" s="21" t="s">
        <v>154</v>
      </c>
      <c r="C70" s="14" t="s">
        <v>68</v>
      </c>
      <c r="D70" s="23" t="s">
        <v>155</v>
      </c>
      <c r="E70" s="15">
        <v>3810000</v>
      </c>
      <c r="F70" s="16">
        <f t="shared" ref="F70:F101" si="2">IFERROR(E70/TRM_Actual,0)</f>
        <v>1051.9427809391282</v>
      </c>
      <c r="G70" s="21" t="s">
        <v>70</v>
      </c>
      <c r="H70" s="21" t="s">
        <v>7</v>
      </c>
    </row>
    <row r="71" spans="1:8" ht="17" x14ac:dyDescent="0.2">
      <c r="A71" s="21">
        <v>65</v>
      </c>
      <c r="B71" s="21" t="s">
        <v>156</v>
      </c>
      <c r="C71" s="14" t="s">
        <v>68</v>
      </c>
      <c r="D71" s="23" t="s">
        <v>157</v>
      </c>
      <c r="E71" s="15">
        <v>630000</v>
      </c>
      <c r="F71" s="16">
        <f t="shared" si="2"/>
        <v>173.94329448599757</v>
      </c>
      <c r="G71" s="21" t="s">
        <v>70</v>
      </c>
      <c r="H71" s="21" t="s">
        <v>7</v>
      </c>
    </row>
    <row r="72" spans="1:8" ht="17" x14ac:dyDescent="0.2">
      <c r="A72" s="21">
        <v>66</v>
      </c>
      <c r="B72" s="21" t="s">
        <v>158</v>
      </c>
      <c r="C72" s="14" t="s">
        <v>68</v>
      </c>
      <c r="D72" s="23" t="s">
        <v>159</v>
      </c>
      <c r="E72" s="15">
        <v>720000</v>
      </c>
      <c r="F72" s="16">
        <f t="shared" si="2"/>
        <v>198.79233655542581</v>
      </c>
      <c r="G72" s="21" t="s">
        <v>70</v>
      </c>
      <c r="H72" s="21" t="s">
        <v>7</v>
      </c>
    </row>
    <row r="73" spans="1:8" ht="17" x14ac:dyDescent="0.2">
      <c r="A73" s="21">
        <v>67</v>
      </c>
      <c r="B73" s="21" t="s">
        <v>160</v>
      </c>
      <c r="C73" s="14" t="s">
        <v>68</v>
      </c>
      <c r="D73" s="23" t="s">
        <v>161</v>
      </c>
      <c r="E73" s="15">
        <v>640000</v>
      </c>
      <c r="F73" s="16">
        <f t="shared" si="2"/>
        <v>176.7042991603785</v>
      </c>
      <c r="G73" s="21" t="s">
        <v>70</v>
      </c>
      <c r="H73" s="21" t="s">
        <v>7</v>
      </c>
    </row>
    <row r="74" spans="1:8" ht="17" x14ac:dyDescent="0.2">
      <c r="A74" s="21">
        <v>68</v>
      </c>
      <c r="B74" s="21" t="s">
        <v>162</v>
      </c>
      <c r="C74" s="14" t="s">
        <v>163</v>
      </c>
      <c r="D74" s="23" t="s">
        <v>164</v>
      </c>
      <c r="E74" s="15">
        <v>1760000</v>
      </c>
      <c r="F74" s="16">
        <f t="shared" si="2"/>
        <v>485.93682269104085</v>
      </c>
      <c r="G74" s="21" t="s">
        <v>23</v>
      </c>
      <c r="H74" s="21" t="s">
        <v>7</v>
      </c>
    </row>
    <row r="75" spans="1:8" ht="17" x14ac:dyDescent="0.2">
      <c r="A75" s="21">
        <v>69</v>
      </c>
      <c r="B75" s="21" t="s">
        <v>165</v>
      </c>
      <c r="C75" s="14" t="s">
        <v>163</v>
      </c>
      <c r="D75" s="23" t="s">
        <v>166</v>
      </c>
      <c r="E75" s="15">
        <v>3070000</v>
      </c>
      <c r="F75" s="16">
        <f t="shared" si="2"/>
        <v>847.62843503494059</v>
      </c>
      <c r="G75" s="21" t="s">
        <v>23</v>
      </c>
      <c r="H75" s="21" t="s">
        <v>7</v>
      </c>
    </row>
    <row r="76" spans="1:8" ht="17" x14ac:dyDescent="0.2">
      <c r="A76" s="21">
        <v>70</v>
      </c>
      <c r="B76" s="21" t="s">
        <v>167</v>
      </c>
      <c r="C76" s="14" t="s">
        <v>163</v>
      </c>
      <c r="D76" s="23" t="s">
        <v>168</v>
      </c>
      <c r="E76" s="15">
        <v>2020000</v>
      </c>
      <c r="F76" s="16">
        <f t="shared" si="2"/>
        <v>557.72294422494463</v>
      </c>
      <c r="G76" s="21" t="s">
        <v>23</v>
      </c>
      <c r="H76" s="21" t="s">
        <v>7</v>
      </c>
    </row>
    <row r="77" spans="1:8" ht="17" x14ac:dyDescent="0.2">
      <c r="A77" s="21">
        <v>71</v>
      </c>
      <c r="B77" s="21" t="s">
        <v>169</v>
      </c>
      <c r="C77" s="14" t="s">
        <v>163</v>
      </c>
      <c r="D77" s="23" t="s">
        <v>170</v>
      </c>
      <c r="E77" s="15">
        <v>1440000</v>
      </c>
      <c r="F77" s="16">
        <f t="shared" si="2"/>
        <v>397.58467311085161</v>
      </c>
      <c r="G77" s="21" t="s">
        <v>23</v>
      </c>
      <c r="H77" s="21" t="s">
        <v>7</v>
      </c>
    </row>
    <row r="78" spans="1:8" ht="34" x14ac:dyDescent="0.2">
      <c r="A78" s="21">
        <v>72</v>
      </c>
      <c r="B78" s="21" t="s">
        <v>171</v>
      </c>
      <c r="C78" s="14" t="s">
        <v>163</v>
      </c>
      <c r="D78" s="23" t="s">
        <v>172</v>
      </c>
      <c r="E78" s="15">
        <v>9390000</v>
      </c>
      <c r="F78" s="16">
        <f t="shared" si="2"/>
        <v>2592.5833892436781</v>
      </c>
      <c r="G78" s="21" t="s">
        <v>23</v>
      </c>
      <c r="H78" s="21" t="s">
        <v>7</v>
      </c>
    </row>
    <row r="79" spans="1:8" ht="17" x14ac:dyDescent="0.2">
      <c r="A79" s="21">
        <v>73</v>
      </c>
      <c r="B79" s="21" t="s">
        <v>173</v>
      </c>
      <c r="C79" s="14" t="s">
        <v>163</v>
      </c>
      <c r="D79" s="23" t="s">
        <v>174</v>
      </c>
      <c r="E79" s="15">
        <v>800000</v>
      </c>
      <c r="F79" s="16">
        <f t="shared" si="2"/>
        <v>220.88037395047311</v>
      </c>
      <c r="G79" s="21" t="s">
        <v>23</v>
      </c>
      <c r="H79" s="21" t="s">
        <v>7</v>
      </c>
    </row>
    <row r="80" spans="1:8" ht="17" x14ac:dyDescent="0.2">
      <c r="A80" s="21">
        <v>74</v>
      </c>
      <c r="B80" s="21" t="s">
        <v>175</v>
      </c>
      <c r="C80" s="14" t="s">
        <v>163</v>
      </c>
      <c r="D80" s="23" t="s">
        <v>176</v>
      </c>
      <c r="E80" s="15">
        <v>560000</v>
      </c>
      <c r="F80" s="16">
        <f t="shared" si="2"/>
        <v>154.61626176533116</v>
      </c>
      <c r="G80" s="21" t="s">
        <v>23</v>
      </c>
      <c r="H80" s="21" t="s">
        <v>7</v>
      </c>
    </row>
    <row r="81" spans="1:8" ht="17" x14ac:dyDescent="0.2">
      <c r="A81" s="21">
        <v>75</v>
      </c>
      <c r="B81" s="21" t="s">
        <v>177</v>
      </c>
      <c r="C81" s="14" t="s">
        <v>163</v>
      </c>
      <c r="D81" s="23" t="s">
        <v>178</v>
      </c>
      <c r="E81" s="15">
        <v>680000</v>
      </c>
      <c r="F81" s="16">
        <f t="shared" si="2"/>
        <v>187.74831785790215</v>
      </c>
      <c r="G81" s="21" t="s">
        <v>23</v>
      </c>
      <c r="H81" s="21" t="s">
        <v>7</v>
      </c>
    </row>
    <row r="82" spans="1:8" ht="17" x14ac:dyDescent="0.2">
      <c r="A82" s="21">
        <v>76</v>
      </c>
      <c r="B82" s="21" t="s">
        <v>179</v>
      </c>
      <c r="C82" s="14" t="s">
        <v>163</v>
      </c>
      <c r="D82" s="23" t="s">
        <v>180</v>
      </c>
      <c r="E82" s="15">
        <v>1970000</v>
      </c>
      <c r="F82" s="16">
        <f t="shared" si="2"/>
        <v>543.91792085304007</v>
      </c>
      <c r="G82" s="21" t="s">
        <v>23</v>
      </c>
      <c r="H82" s="21" t="s">
        <v>7</v>
      </c>
    </row>
    <row r="83" spans="1:8" ht="17" x14ac:dyDescent="0.2">
      <c r="A83" s="21">
        <v>77</v>
      </c>
      <c r="B83" s="21" t="s">
        <v>181</v>
      </c>
      <c r="C83" s="14" t="s">
        <v>163</v>
      </c>
      <c r="D83" s="23" t="s">
        <v>182</v>
      </c>
      <c r="E83" s="15">
        <v>1430000</v>
      </c>
      <c r="F83" s="16">
        <f t="shared" si="2"/>
        <v>394.82366843647065</v>
      </c>
      <c r="G83" s="21" t="s">
        <v>23</v>
      </c>
      <c r="H83" s="21" t="s">
        <v>7</v>
      </c>
    </row>
    <row r="84" spans="1:8" ht="17" x14ac:dyDescent="0.2">
      <c r="A84" s="21">
        <v>78</v>
      </c>
      <c r="B84" s="21" t="s">
        <v>183</v>
      </c>
      <c r="C84" s="14" t="s">
        <v>68</v>
      </c>
      <c r="D84" s="23" t="s">
        <v>184</v>
      </c>
      <c r="E84" s="15">
        <v>1110000</v>
      </c>
      <c r="F84" s="16">
        <f t="shared" si="2"/>
        <v>306.47151885628142</v>
      </c>
      <c r="G84" s="21" t="s">
        <v>70</v>
      </c>
      <c r="H84" s="21" t="s">
        <v>7</v>
      </c>
    </row>
    <row r="85" spans="1:8" ht="17" x14ac:dyDescent="0.2">
      <c r="A85" s="21">
        <v>79</v>
      </c>
      <c r="B85" s="21" t="s">
        <v>185</v>
      </c>
      <c r="C85" s="14" t="s">
        <v>186</v>
      </c>
      <c r="D85" s="23" t="s">
        <v>187</v>
      </c>
      <c r="E85" s="15">
        <v>8190000</v>
      </c>
      <c r="F85" s="16">
        <f t="shared" si="2"/>
        <v>2261.2628283179683</v>
      </c>
      <c r="G85" s="21" t="s">
        <v>23</v>
      </c>
      <c r="H85" s="21" t="s">
        <v>7</v>
      </c>
    </row>
    <row r="86" spans="1:8" ht="17" x14ac:dyDescent="0.2">
      <c r="A86" s="21">
        <v>80</v>
      </c>
      <c r="B86" s="21" t="s">
        <v>188</v>
      </c>
      <c r="C86" s="14" t="s">
        <v>68</v>
      </c>
      <c r="D86" s="23" t="s">
        <v>189</v>
      </c>
      <c r="E86" s="15">
        <v>720000</v>
      </c>
      <c r="F86" s="16">
        <f t="shared" si="2"/>
        <v>198.79233655542581</v>
      </c>
      <c r="G86" s="21" t="s">
        <v>70</v>
      </c>
      <c r="H86" s="21" t="s">
        <v>7</v>
      </c>
    </row>
    <row r="87" spans="1:8" ht="17" x14ac:dyDescent="0.2">
      <c r="A87" s="21">
        <v>81</v>
      </c>
      <c r="B87" s="21" t="s">
        <v>190</v>
      </c>
      <c r="C87" s="14" t="s">
        <v>68</v>
      </c>
      <c r="D87" s="23" t="s">
        <v>191</v>
      </c>
      <c r="E87" s="15">
        <v>1420000</v>
      </c>
      <c r="F87" s="16">
        <f t="shared" si="2"/>
        <v>392.06266376208976</v>
      </c>
      <c r="G87" s="21" t="s">
        <v>70</v>
      </c>
      <c r="H87" s="21" t="s">
        <v>7</v>
      </c>
    </row>
    <row r="88" spans="1:8" ht="17" x14ac:dyDescent="0.2">
      <c r="A88" s="21">
        <v>82</v>
      </c>
      <c r="B88" s="21" t="s">
        <v>192</v>
      </c>
      <c r="C88" s="14" t="s">
        <v>193</v>
      </c>
      <c r="D88" s="23" t="s">
        <v>194</v>
      </c>
      <c r="E88" s="15">
        <v>6240000</v>
      </c>
      <c r="F88" s="16">
        <f t="shared" si="2"/>
        <v>1722.8669168136903</v>
      </c>
      <c r="G88" s="21" t="s">
        <v>23</v>
      </c>
      <c r="H88" s="21" t="s">
        <v>7</v>
      </c>
    </row>
    <row r="89" spans="1:8" ht="17" x14ac:dyDescent="0.2">
      <c r="A89" s="21"/>
      <c r="B89" s="21" t="s">
        <v>195</v>
      </c>
      <c r="C89" s="14" t="s">
        <v>193</v>
      </c>
      <c r="D89" s="23" t="s">
        <v>196</v>
      </c>
      <c r="E89" s="15">
        <v>3490000</v>
      </c>
      <c r="F89" s="16">
        <f t="shared" si="2"/>
        <v>963.59063135893894</v>
      </c>
      <c r="G89" s="21" t="s">
        <v>23</v>
      </c>
      <c r="H89" s="21" t="s">
        <v>7</v>
      </c>
    </row>
    <row r="90" spans="1:8" ht="17" x14ac:dyDescent="0.2">
      <c r="A90" s="21"/>
      <c r="B90" s="21" t="s">
        <v>197</v>
      </c>
      <c r="C90" s="14" t="s">
        <v>198</v>
      </c>
      <c r="D90" s="23" t="s">
        <v>199</v>
      </c>
      <c r="E90" s="15">
        <v>990000</v>
      </c>
      <c r="F90" s="16">
        <f t="shared" si="2"/>
        <v>273.33946276371046</v>
      </c>
      <c r="G90" s="21" t="s">
        <v>23</v>
      </c>
      <c r="H90" s="21" t="s">
        <v>7</v>
      </c>
    </row>
    <row r="91" spans="1:8" ht="17" x14ac:dyDescent="0.2">
      <c r="A91" s="21">
        <v>83</v>
      </c>
      <c r="B91" s="21" t="s">
        <v>200</v>
      </c>
      <c r="C91" s="14" t="s">
        <v>193</v>
      </c>
      <c r="D91" s="23" t="s">
        <v>201</v>
      </c>
      <c r="E91" s="15">
        <v>5190000</v>
      </c>
      <c r="F91" s="16">
        <f t="shared" si="2"/>
        <v>1432.9614260036942</v>
      </c>
      <c r="G91" s="21" t="s">
        <v>23</v>
      </c>
      <c r="H91" s="21" t="s">
        <v>7</v>
      </c>
    </row>
    <row r="92" spans="1:8" ht="17" x14ac:dyDescent="0.2">
      <c r="A92" s="21">
        <v>84</v>
      </c>
      <c r="B92" s="21" t="s">
        <v>202</v>
      </c>
      <c r="C92" s="14" t="s">
        <v>198</v>
      </c>
      <c r="D92" s="23" t="s">
        <v>203</v>
      </c>
      <c r="E92" s="15">
        <v>1480000</v>
      </c>
      <c r="F92" s="16">
        <f t="shared" si="2"/>
        <v>408.62869180837527</v>
      </c>
      <c r="G92" s="21" t="s">
        <v>23</v>
      </c>
      <c r="H92" s="21" t="s">
        <v>7</v>
      </c>
    </row>
    <row r="93" spans="1:8" ht="17" x14ac:dyDescent="0.2">
      <c r="A93" s="21">
        <v>85</v>
      </c>
      <c r="B93" s="21" t="s">
        <v>204</v>
      </c>
      <c r="C93" s="14" t="s">
        <v>198</v>
      </c>
      <c r="D93" s="23" t="s">
        <v>205</v>
      </c>
      <c r="E93" s="15">
        <v>1490000</v>
      </c>
      <c r="F93" s="16">
        <f t="shared" si="2"/>
        <v>411.38969648275616</v>
      </c>
      <c r="G93" s="21" t="s">
        <v>23</v>
      </c>
      <c r="H93" s="21" t="s">
        <v>7</v>
      </c>
    </row>
    <row r="94" spans="1:8" ht="17" x14ac:dyDescent="0.2">
      <c r="A94" s="21">
        <v>86</v>
      </c>
      <c r="B94" s="21" t="s">
        <v>206</v>
      </c>
      <c r="C94" s="14" t="s">
        <v>198</v>
      </c>
      <c r="D94" s="23" t="s">
        <v>207</v>
      </c>
      <c r="E94" s="15">
        <v>1180000</v>
      </c>
      <c r="F94" s="16">
        <f t="shared" si="2"/>
        <v>325.79855157694783</v>
      </c>
      <c r="G94" s="21" t="s">
        <v>23</v>
      </c>
      <c r="H94" s="21" t="s">
        <v>7</v>
      </c>
    </row>
    <row r="95" spans="1:8" ht="17" x14ac:dyDescent="0.2">
      <c r="A95" s="21">
        <v>87</v>
      </c>
      <c r="B95" s="21" t="s">
        <v>208</v>
      </c>
      <c r="C95" s="14" t="s">
        <v>209</v>
      </c>
      <c r="D95" s="23" t="s">
        <v>210</v>
      </c>
      <c r="E95" s="15">
        <v>2320000</v>
      </c>
      <c r="F95" s="16">
        <f t="shared" si="2"/>
        <v>640.55308445637195</v>
      </c>
      <c r="G95" s="21" t="s">
        <v>23</v>
      </c>
      <c r="H95" s="21" t="s">
        <v>7</v>
      </c>
    </row>
    <row r="96" spans="1:8" ht="17" x14ac:dyDescent="0.2">
      <c r="A96" s="21">
        <v>88</v>
      </c>
      <c r="B96" s="21" t="s">
        <v>211</v>
      </c>
      <c r="C96" s="14" t="s">
        <v>212</v>
      </c>
      <c r="D96" s="23" t="s">
        <v>213</v>
      </c>
      <c r="E96" s="15">
        <v>5690000</v>
      </c>
      <c r="F96" s="16">
        <f t="shared" si="2"/>
        <v>1571.01165972274</v>
      </c>
      <c r="G96" s="21" t="s">
        <v>23</v>
      </c>
      <c r="H96" s="21" t="s">
        <v>7</v>
      </c>
    </row>
    <row r="97" spans="1:8" ht="17" x14ac:dyDescent="0.2">
      <c r="A97" s="21">
        <v>89</v>
      </c>
      <c r="B97" s="21" t="s">
        <v>214</v>
      </c>
      <c r="C97" s="14" t="s">
        <v>212</v>
      </c>
      <c r="D97" s="23" t="s">
        <v>215</v>
      </c>
      <c r="E97" s="15">
        <v>1250000</v>
      </c>
      <c r="F97" s="16">
        <f t="shared" si="2"/>
        <v>345.12558429761424</v>
      </c>
      <c r="G97" s="21" t="s">
        <v>23</v>
      </c>
      <c r="H97" s="21" t="s">
        <v>7</v>
      </c>
    </row>
    <row r="98" spans="1:8" ht="17" x14ac:dyDescent="0.2">
      <c r="A98" s="21">
        <v>90</v>
      </c>
      <c r="B98" s="21" t="s">
        <v>216</v>
      </c>
      <c r="C98" s="14" t="s">
        <v>212</v>
      </c>
      <c r="D98" s="23" t="s">
        <v>217</v>
      </c>
      <c r="E98" s="15">
        <v>1310000</v>
      </c>
      <c r="F98" s="16">
        <f t="shared" si="2"/>
        <v>361.69161234389969</v>
      </c>
      <c r="G98" s="21" t="s">
        <v>23</v>
      </c>
      <c r="H98" s="21" t="s">
        <v>7</v>
      </c>
    </row>
    <row r="99" spans="1:8" ht="17" x14ac:dyDescent="0.2">
      <c r="A99" s="21"/>
      <c r="B99" s="21" t="s">
        <v>218</v>
      </c>
      <c r="C99" s="14" t="s">
        <v>212</v>
      </c>
      <c r="D99" s="23" t="s">
        <v>219</v>
      </c>
      <c r="E99" s="15">
        <v>13540000</v>
      </c>
      <c r="F99" s="16">
        <f t="shared" si="2"/>
        <v>3738.4003291117574</v>
      </c>
      <c r="G99" s="21" t="s">
        <v>23</v>
      </c>
      <c r="H99" s="21" t="s">
        <v>7</v>
      </c>
    </row>
    <row r="100" spans="1:8" ht="17" x14ac:dyDescent="0.2">
      <c r="A100" s="21"/>
      <c r="B100" s="21" t="s">
        <v>220</v>
      </c>
      <c r="C100" s="14" t="s">
        <v>68</v>
      </c>
      <c r="D100" s="23" t="s">
        <v>221</v>
      </c>
      <c r="E100" s="15">
        <v>1119000</v>
      </c>
      <c r="F100" s="16">
        <f t="shared" si="2"/>
        <v>308.95642306322424</v>
      </c>
      <c r="G100" s="21" t="s">
        <v>70</v>
      </c>
      <c r="H100" s="21" t="s">
        <v>7</v>
      </c>
    </row>
    <row r="101" spans="1:8" ht="17" x14ac:dyDescent="0.2">
      <c r="A101" s="21"/>
      <c r="B101" s="21" t="s">
        <v>222</v>
      </c>
      <c r="C101" s="14" t="s">
        <v>68</v>
      </c>
      <c r="D101" s="23" t="s">
        <v>223</v>
      </c>
      <c r="E101" s="15">
        <v>2719000</v>
      </c>
      <c r="F101" s="16">
        <f t="shared" si="2"/>
        <v>750.71717096417046</v>
      </c>
      <c r="G101" s="21" t="s">
        <v>70</v>
      </c>
      <c r="H101" s="21" t="s">
        <v>7</v>
      </c>
    </row>
    <row r="102" spans="1:8" ht="17" x14ac:dyDescent="0.2">
      <c r="A102" s="21"/>
      <c r="B102" s="21" t="s">
        <v>224</v>
      </c>
      <c r="C102" s="14" t="s">
        <v>68</v>
      </c>
      <c r="D102" s="23" t="s">
        <v>225</v>
      </c>
      <c r="E102" s="15">
        <v>439000</v>
      </c>
      <c r="F102" s="16">
        <f t="shared" ref="F102:F133" si="3">IFERROR(E102/TRM_Actual,0)</f>
        <v>121.20810520532211</v>
      </c>
      <c r="G102" s="21" t="s">
        <v>70</v>
      </c>
      <c r="H102" s="21" t="s">
        <v>7</v>
      </c>
    </row>
    <row r="103" spans="1:8" ht="17" x14ac:dyDescent="0.2">
      <c r="A103" s="21">
        <v>91</v>
      </c>
      <c r="B103" s="21" t="s">
        <v>226</v>
      </c>
      <c r="C103" s="14" t="s">
        <v>68</v>
      </c>
      <c r="D103" s="23" t="s">
        <v>227</v>
      </c>
      <c r="E103" s="15">
        <v>790000</v>
      </c>
      <c r="F103" s="16">
        <f t="shared" si="3"/>
        <v>218.11936927609219</v>
      </c>
      <c r="G103" s="21" t="s">
        <v>70</v>
      </c>
      <c r="H103" s="21" t="s">
        <v>7</v>
      </c>
    </row>
    <row r="104" spans="1:8" ht="17" x14ac:dyDescent="0.2">
      <c r="A104" s="21">
        <v>92</v>
      </c>
      <c r="B104" s="21" t="s">
        <v>228</v>
      </c>
      <c r="C104" s="14" t="s">
        <v>229</v>
      </c>
      <c r="D104" s="23" t="s">
        <v>230</v>
      </c>
      <c r="E104" s="15">
        <v>180000</v>
      </c>
      <c r="F104" s="16">
        <f t="shared" si="3"/>
        <v>49.698084138856451</v>
      </c>
      <c r="G104" s="21" t="s">
        <v>23</v>
      </c>
      <c r="H104" s="21" t="s">
        <v>7</v>
      </c>
    </row>
    <row r="105" spans="1:8" ht="17" x14ac:dyDescent="0.2">
      <c r="A105" s="21">
        <v>93</v>
      </c>
      <c r="B105" s="21" t="s">
        <v>231</v>
      </c>
      <c r="C105" s="14" t="s">
        <v>229</v>
      </c>
      <c r="D105" s="23" t="s">
        <v>232</v>
      </c>
      <c r="E105" s="15">
        <v>180000</v>
      </c>
      <c r="F105" s="16">
        <f t="shared" si="3"/>
        <v>49.698084138856451</v>
      </c>
      <c r="G105" s="21" t="s">
        <v>23</v>
      </c>
      <c r="H105" s="21" t="s">
        <v>7</v>
      </c>
    </row>
    <row r="106" spans="1:8" ht="17" x14ac:dyDescent="0.2">
      <c r="A106" s="21">
        <v>94</v>
      </c>
      <c r="B106" s="21" t="s">
        <v>233</v>
      </c>
      <c r="C106" s="14" t="s">
        <v>229</v>
      </c>
      <c r="D106" s="23" t="s">
        <v>234</v>
      </c>
      <c r="E106" s="15">
        <v>260000</v>
      </c>
      <c r="F106" s="16">
        <f t="shared" si="3"/>
        <v>71.786121533903753</v>
      </c>
      <c r="G106" s="21" t="s">
        <v>23</v>
      </c>
      <c r="H106" s="21" t="s">
        <v>7</v>
      </c>
    </row>
    <row r="107" spans="1:8" ht="17" x14ac:dyDescent="0.2">
      <c r="A107" s="21">
        <v>95</v>
      </c>
      <c r="B107" s="21" t="s">
        <v>235</v>
      </c>
      <c r="C107" s="14" t="s">
        <v>229</v>
      </c>
      <c r="D107" s="23" t="s">
        <v>236</v>
      </c>
      <c r="E107" s="15">
        <v>460000</v>
      </c>
      <c r="F107" s="16">
        <f t="shared" si="3"/>
        <v>127.00621502152204</v>
      </c>
      <c r="G107" s="21" t="s">
        <v>23</v>
      </c>
      <c r="H107" s="21" t="s">
        <v>7</v>
      </c>
    </row>
    <row r="108" spans="1:8" ht="17" x14ac:dyDescent="0.2">
      <c r="A108" s="21">
        <v>96</v>
      </c>
      <c r="B108" s="21" t="s">
        <v>237</v>
      </c>
      <c r="C108" s="14" t="s">
        <v>229</v>
      </c>
      <c r="D108" s="23" t="s">
        <v>238</v>
      </c>
      <c r="E108" s="15">
        <v>630000</v>
      </c>
      <c r="F108" s="16">
        <f t="shared" si="3"/>
        <v>173.94329448599757</v>
      </c>
      <c r="G108" s="21" t="s">
        <v>23</v>
      </c>
      <c r="H108" s="21" t="s">
        <v>7</v>
      </c>
    </row>
    <row r="109" spans="1:8" ht="17" x14ac:dyDescent="0.2">
      <c r="A109" s="21">
        <v>97</v>
      </c>
      <c r="B109" s="21" t="s">
        <v>239</v>
      </c>
      <c r="C109" s="14" t="s">
        <v>229</v>
      </c>
      <c r="D109" s="23" t="s">
        <v>240</v>
      </c>
      <c r="E109" s="15">
        <v>240000</v>
      </c>
      <c r="F109" s="16">
        <f t="shared" si="3"/>
        <v>66.264112185141926</v>
      </c>
      <c r="G109" s="21" t="s">
        <v>23</v>
      </c>
      <c r="H109" s="21" t="s">
        <v>7</v>
      </c>
    </row>
    <row r="110" spans="1:8" ht="17" x14ac:dyDescent="0.2">
      <c r="A110" s="21">
        <v>98</v>
      </c>
      <c r="B110" s="21" t="s">
        <v>241</v>
      </c>
      <c r="C110" s="14" t="s">
        <v>229</v>
      </c>
      <c r="D110" s="23" t="s">
        <v>242</v>
      </c>
      <c r="E110" s="15">
        <v>320000</v>
      </c>
      <c r="F110" s="16">
        <f t="shared" si="3"/>
        <v>88.352149580189248</v>
      </c>
      <c r="G110" s="21" t="s">
        <v>23</v>
      </c>
      <c r="H110" s="21" t="s">
        <v>7</v>
      </c>
    </row>
    <row r="111" spans="1:8" ht="17" x14ac:dyDescent="0.2">
      <c r="A111" s="21">
        <v>99</v>
      </c>
      <c r="B111" s="21" t="s">
        <v>243</v>
      </c>
      <c r="C111" s="14" t="s">
        <v>229</v>
      </c>
      <c r="D111" s="23" t="s">
        <v>244</v>
      </c>
      <c r="E111" s="15">
        <v>520000</v>
      </c>
      <c r="F111" s="16">
        <f t="shared" si="3"/>
        <v>143.57224306780751</v>
      </c>
      <c r="G111" s="21" t="s">
        <v>23</v>
      </c>
      <c r="H111" s="21" t="s">
        <v>7</v>
      </c>
    </row>
    <row r="112" spans="1:8" ht="17" x14ac:dyDescent="0.2">
      <c r="A112" s="21">
        <v>100</v>
      </c>
      <c r="B112" s="21" t="s">
        <v>245</v>
      </c>
      <c r="C112" s="14" t="s">
        <v>229</v>
      </c>
      <c r="D112" s="23" t="s">
        <v>246</v>
      </c>
      <c r="E112" s="15">
        <v>200000</v>
      </c>
      <c r="F112" s="16">
        <f t="shared" si="3"/>
        <v>55.220093487618279</v>
      </c>
      <c r="G112" s="21" t="s">
        <v>23</v>
      </c>
      <c r="H112" s="21" t="s">
        <v>7</v>
      </c>
    </row>
    <row r="113" spans="1:8" ht="17" x14ac:dyDescent="0.2">
      <c r="A113" s="21">
        <v>101</v>
      </c>
      <c r="B113" s="21" t="s">
        <v>247</v>
      </c>
      <c r="C113" s="14" t="s">
        <v>229</v>
      </c>
      <c r="D113" s="23" t="s">
        <v>248</v>
      </c>
      <c r="E113" s="15">
        <v>300000</v>
      </c>
      <c r="F113" s="16">
        <f t="shared" si="3"/>
        <v>82.830140231427421</v>
      </c>
      <c r="G113" s="21" t="s">
        <v>23</v>
      </c>
      <c r="H113" s="21" t="s">
        <v>7</v>
      </c>
    </row>
    <row r="114" spans="1:8" ht="17" x14ac:dyDescent="0.2">
      <c r="A114" s="21">
        <v>102</v>
      </c>
      <c r="B114" s="21" t="s">
        <v>249</v>
      </c>
      <c r="C114" s="14" t="s">
        <v>229</v>
      </c>
      <c r="D114" s="23" t="s">
        <v>250</v>
      </c>
      <c r="E114" s="15">
        <v>350000</v>
      </c>
      <c r="F114" s="16">
        <f t="shared" si="3"/>
        <v>96.635163603331989</v>
      </c>
      <c r="G114" s="21" t="s">
        <v>23</v>
      </c>
      <c r="H114" s="21" t="s">
        <v>7</v>
      </c>
    </row>
    <row r="115" spans="1:8" ht="17" x14ac:dyDescent="0.2">
      <c r="A115" s="21">
        <v>103</v>
      </c>
      <c r="B115" s="21" t="s">
        <v>251</v>
      </c>
      <c r="C115" s="14" t="s">
        <v>229</v>
      </c>
      <c r="D115" s="23" t="s">
        <v>252</v>
      </c>
      <c r="E115" s="15">
        <v>600000</v>
      </c>
      <c r="F115" s="16">
        <f t="shared" si="3"/>
        <v>165.66028046285484</v>
      </c>
      <c r="G115" s="21" t="s">
        <v>23</v>
      </c>
      <c r="H115" s="21" t="s">
        <v>7</v>
      </c>
    </row>
    <row r="116" spans="1:8" ht="17" x14ac:dyDescent="0.2">
      <c r="A116" s="21">
        <v>104</v>
      </c>
      <c r="B116" s="21" t="s">
        <v>253</v>
      </c>
      <c r="C116" s="14" t="s">
        <v>229</v>
      </c>
      <c r="D116" s="23" t="s">
        <v>254</v>
      </c>
      <c r="E116" s="15">
        <v>230000</v>
      </c>
      <c r="F116" s="16">
        <f t="shared" si="3"/>
        <v>63.503107510761019</v>
      </c>
      <c r="G116" s="21" t="s">
        <v>23</v>
      </c>
      <c r="H116" s="21" t="s">
        <v>7</v>
      </c>
    </row>
    <row r="117" spans="1:8" ht="17" x14ac:dyDescent="0.2">
      <c r="A117" s="21">
        <v>105</v>
      </c>
      <c r="B117" s="21" t="s">
        <v>255</v>
      </c>
      <c r="C117" s="14" t="s">
        <v>229</v>
      </c>
      <c r="D117" s="23" t="s">
        <v>256</v>
      </c>
      <c r="E117" s="15">
        <v>200000</v>
      </c>
      <c r="F117" s="16">
        <f t="shared" si="3"/>
        <v>55.220093487618279</v>
      </c>
      <c r="G117" s="21" t="s">
        <v>23</v>
      </c>
      <c r="H117" s="21" t="s">
        <v>7</v>
      </c>
    </row>
    <row r="118" spans="1:8" ht="17" x14ac:dyDescent="0.2">
      <c r="A118" s="21">
        <v>106</v>
      </c>
      <c r="B118" s="21" t="s">
        <v>257</v>
      </c>
      <c r="C118" s="14" t="s">
        <v>229</v>
      </c>
      <c r="D118" s="23" t="s">
        <v>258</v>
      </c>
      <c r="E118" s="15">
        <v>260000</v>
      </c>
      <c r="F118" s="16">
        <f t="shared" si="3"/>
        <v>71.786121533903753</v>
      </c>
      <c r="G118" s="21" t="s">
        <v>23</v>
      </c>
      <c r="H118" s="21" t="s">
        <v>7</v>
      </c>
    </row>
    <row r="119" spans="1:8" ht="17" x14ac:dyDescent="0.2">
      <c r="A119" s="21">
        <v>107</v>
      </c>
      <c r="B119" s="21" t="s">
        <v>259</v>
      </c>
      <c r="C119" s="14" t="s">
        <v>229</v>
      </c>
      <c r="D119" s="23" t="s">
        <v>260</v>
      </c>
      <c r="E119" s="15">
        <v>230000</v>
      </c>
      <c r="F119" s="16">
        <f t="shared" si="3"/>
        <v>63.503107510761019</v>
      </c>
      <c r="G119" s="21" t="s">
        <v>23</v>
      </c>
      <c r="H119" s="21" t="s">
        <v>7</v>
      </c>
    </row>
    <row r="120" spans="1:8" ht="17" x14ac:dyDescent="0.2">
      <c r="A120" s="21">
        <v>108</v>
      </c>
      <c r="B120" s="21" t="s">
        <v>261</v>
      </c>
      <c r="C120" s="14" t="s">
        <v>229</v>
      </c>
      <c r="D120" s="23" t="s">
        <v>262</v>
      </c>
      <c r="E120" s="15">
        <v>580000</v>
      </c>
      <c r="F120" s="16">
        <f t="shared" si="3"/>
        <v>160.13827111409299</v>
      </c>
      <c r="G120" s="21" t="s">
        <v>23</v>
      </c>
      <c r="H120" s="21" t="s">
        <v>7</v>
      </c>
    </row>
    <row r="121" spans="1:8" ht="17" x14ac:dyDescent="0.2">
      <c r="A121" s="21">
        <v>109</v>
      </c>
      <c r="B121" s="21" t="s">
        <v>263</v>
      </c>
      <c r="C121" s="14" t="s">
        <v>229</v>
      </c>
      <c r="D121" s="23" t="s">
        <v>264</v>
      </c>
      <c r="E121" s="15">
        <v>200000</v>
      </c>
      <c r="F121" s="16">
        <f t="shared" si="3"/>
        <v>55.220093487618279</v>
      </c>
      <c r="G121" s="21" t="s">
        <v>23</v>
      </c>
      <c r="H121" s="21" t="s">
        <v>7</v>
      </c>
    </row>
    <row r="122" spans="1:8" ht="17" x14ac:dyDescent="0.2">
      <c r="A122" s="21">
        <v>110</v>
      </c>
      <c r="B122" s="21" t="s">
        <v>265</v>
      </c>
      <c r="C122" s="14" t="s">
        <v>229</v>
      </c>
      <c r="D122" s="23" t="s">
        <v>266</v>
      </c>
      <c r="E122" s="15">
        <v>210000</v>
      </c>
      <c r="F122" s="16">
        <f t="shared" si="3"/>
        <v>57.981098161999192</v>
      </c>
      <c r="G122" s="21" t="s">
        <v>23</v>
      </c>
      <c r="H122" s="21" t="s">
        <v>7</v>
      </c>
    </row>
    <row r="123" spans="1:8" ht="17" x14ac:dyDescent="0.2">
      <c r="A123" s="21">
        <v>111</v>
      </c>
      <c r="B123" s="21" t="s">
        <v>267</v>
      </c>
      <c r="C123" s="14" t="s">
        <v>229</v>
      </c>
      <c r="D123" s="23" t="s">
        <v>268</v>
      </c>
      <c r="E123" s="15">
        <v>240000</v>
      </c>
      <c r="F123" s="16">
        <f t="shared" si="3"/>
        <v>66.264112185141926</v>
      </c>
      <c r="G123" s="21" t="s">
        <v>23</v>
      </c>
      <c r="H123" s="21" t="s">
        <v>7</v>
      </c>
    </row>
    <row r="124" spans="1:8" ht="17" x14ac:dyDescent="0.2">
      <c r="A124" s="21">
        <v>112</v>
      </c>
      <c r="B124" s="21" t="s">
        <v>269</v>
      </c>
      <c r="C124" s="14" t="s">
        <v>229</v>
      </c>
      <c r="D124" s="23" t="s">
        <v>270</v>
      </c>
      <c r="E124" s="15">
        <v>270000</v>
      </c>
      <c r="F124" s="16">
        <f t="shared" si="3"/>
        <v>74.547126208284666</v>
      </c>
      <c r="G124" s="21" t="s">
        <v>23</v>
      </c>
      <c r="H124" s="21" t="s">
        <v>7</v>
      </c>
    </row>
    <row r="125" spans="1:8" ht="17" x14ac:dyDescent="0.2">
      <c r="A125" s="21">
        <v>113</v>
      </c>
      <c r="B125" s="21" t="s">
        <v>271</v>
      </c>
      <c r="C125" s="14" t="s">
        <v>229</v>
      </c>
      <c r="D125" s="23" t="s">
        <v>272</v>
      </c>
      <c r="E125" s="15">
        <v>210000</v>
      </c>
      <c r="F125" s="16">
        <f t="shared" si="3"/>
        <v>57.981098161999192</v>
      </c>
      <c r="G125" s="21" t="s">
        <v>23</v>
      </c>
      <c r="H125" s="21" t="s">
        <v>7</v>
      </c>
    </row>
    <row r="126" spans="1:8" ht="17" x14ac:dyDescent="0.2">
      <c r="A126" s="21">
        <v>114</v>
      </c>
      <c r="B126" s="21" t="s">
        <v>273</v>
      </c>
      <c r="C126" s="14" t="s">
        <v>229</v>
      </c>
      <c r="D126" s="23" t="s">
        <v>274</v>
      </c>
      <c r="E126" s="15">
        <v>240000</v>
      </c>
      <c r="F126" s="16">
        <f t="shared" si="3"/>
        <v>66.264112185141926</v>
      </c>
      <c r="G126" s="21" t="s">
        <v>23</v>
      </c>
      <c r="H126" s="21" t="s">
        <v>7</v>
      </c>
    </row>
    <row r="127" spans="1:8" ht="17" x14ac:dyDescent="0.2">
      <c r="A127" s="21">
        <v>115</v>
      </c>
      <c r="B127" s="21" t="s">
        <v>275</v>
      </c>
      <c r="C127" s="14" t="s">
        <v>229</v>
      </c>
      <c r="D127" s="23" t="s">
        <v>276</v>
      </c>
      <c r="E127" s="15">
        <v>260000</v>
      </c>
      <c r="F127" s="16">
        <f t="shared" si="3"/>
        <v>71.786121533903753</v>
      </c>
      <c r="G127" s="21" t="s">
        <v>23</v>
      </c>
      <c r="H127" s="21" t="s">
        <v>7</v>
      </c>
    </row>
    <row r="128" spans="1:8" ht="17" x14ac:dyDescent="0.2">
      <c r="A128" s="21">
        <v>116</v>
      </c>
      <c r="B128" s="21" t="s">
        <v>277</v>
      </c>
      <c r="C128" s="14" t="s">
        <v>229</v>
      </c>
      <c r="D128" s="23" t="s">
        <v>278</v>
      </c>
      <c r="E128" s="15">
        <v>240000</v>
      </c>
      <c r="F128" s="16">
        <f t="shared" si="3"/>
        <v>66.264112185141926</v>
      </c>
      <c r="G128" s="21" t="s">
        <v>23</v>
      </c>
      <c r="H128" s="21" t="s">
        <v>7</v>
      </c>
    </row>
    <row r="129" spans="1:8" ht="17" x14ac:dyDescent="0.2">
      <c r="A129" s="21">
        <v>117</v>
      </c>
      <c r="B129" s="21" t="s">
        <v>279</v>
      </c>
      <c r="C129" s="14" t="s">
        <v>229</v>
      </c>
      <c r="D129" s="23" t="s">
        <v>280</v>
      </c>
      <c r="E129" s="15">
        <v>210000</v>
      </c>
      <c r="F129" s="16">
        <f t="shared" si="3"/>
        <v>57.981098161999192</v>
      </c>
      <c r="G129" s="21" t="s">
        <v>23</v>
      </c>
      <c r="H129" s="21" t="s">
        <v>7</v>
      </c>
    </row>
    <row r="130" spans="1:8" ht="17" x14ac:dyDescent="0.2">
      <c r="A130" s="21">
        <v>118</v>
      </c>
      <c r="B130" s="21" t="s">
        <v>281</v>
      </c>
      <c r="C130" s="14" t="s">
        <v>229</v>
      </c>
      <c r="D130" s="23" t="s">
        <v>282</v>
      </c>
      <c r="E130" s="15">
        <v>370000</v>
      </c>
      <c r="F130" s="16">
        <f t="shared" si="3"/>
        <v>102.15717295209382</v>
      </c>
      <c r="G130" s="21" t="s">
        <v>23</v>
      </c>
      <c r="H130" s="21" t="s">
        <v>7</v>
      </c>
    </row>
    <row r="131" spans="1:8" ht="17" x14ac:dyDescent="0.2">
      <c r="A131" s="21">
        <v>119</v>
      </c>
      <c r="B131" s="21" t="s">
        <v>283</v>
      </c>
      <c r="C131" s="14" t="s">
        <v>229</v>
      </c>
      <c r="D131" s="23" t="s">
        <v>284</v>
      </c>
      <c r="E131" s="15">
        <v>510000</v>
      </c>
      <c r="F131" s="16">
        <f t="shared" si="3"/>
        <v>140.81123839342661</v>
      </c>
      <c r="G131" s="21" t="s">
        <v>23</v>
      </c>
      <c r="H131" s="21" t="s">
        <v>7</v>
      </c>
    </row>
    <row r="132" spans="1:8" ht="17" x14ac:dyDescent="0.2">
      <c r="A132" s="21">
        <v>120</v>
      </c>
      <c r="B132" s="21" t="s">
        <v>285</v>
      </c>
      <c r="C132" s="14" t="s">
        <v>229</v>
      </c>
      <c r="D132" s="23" t="s">
        <v>286</v>
      </c>
      <c r="E132" s="15">
        <v>70000</v>
      </c>
      <c r="F132" s="16">
        <f t="shared" si="3"/>
        <v>19.327032720666395</v>
      </c>
      <c r="G132" s="21" t="s">
        <v>23</v>
      </c>
      <c r="H132" s="21" t="s">
        <v>7</v>
      </c>
    </row>
    <row r="133" spans="1:8" ht="17" x14ac:dyDescent="0.2">
      <c r="A133" s="25">
        <v>121</v>
      </c>
      <c r="B133" s="25" t="s">
        <v>287</v>
      </c>
      <c r="C133" s="17" t="s">
        <v>229</v>
      </c>
      <c r="D133" s="26" t="s">
        <v>288</v>
      </c>
      <c r="E133" s="18">
        <v>220000</v>
      </c>
      <c r="F133" s="19">
        <f t="shared" si="3"/>
        <v>60.742102836380106</v>
      </c>
      <c r="G133" s="25" t="s">
        <v>23</v>
      </c>
      <c r="H133" s="25" t="s">
        <v>7</v>
      </c>
    </row>
  </sheetData>
  <mergeCells count="4">
    <mergeCell ref="A1:H1"/>
    <mergeCell ref="A2:H2"/>
    <mergeCell ref="A3:B3"/>
    <mergeCell ref="J2:K2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8D422-1FF4-684F-9A88-6265958C4498}">
  <sheetPr codeName="Hoja10"/>
  <dimension ref="A1:K12"/>
  <sheetViews>
    <sheetView workbookViewId="0">
      <selection activeCell="A4" sqref="A4:A12"/>
    </sheetView>
  </sheetViews>
  <sheetFormatPr baseColWidth="10" defaultRowHeight="16" x14ac:dyDescent="0.2"/>
  <cols>
    <col min="1" max="1" width="33.33203125" customWidth="1"/>
    <col min="3" max="3" width="23.33203125" customWidth="1"/>
    <col min="5" max="5" width="28.33203125" customWidth="1"/>
    <col min="7" max="7" width="23.33203125" customWidth="1"/>
    <col min="9" max="9" width="30" customWidth="1"/>
    <col min="11" max="11" width="33.33203125" customWidth="1"/>
  </cols>
  <sheetData>
    <row r="1" spans="1:11" ht="28" customHeight="1" x14ac:dyDescent="0.25">
      <c r="A1" s="111" t="s">
        <v>297</v>
      </c>
      <c r="B1" s="111"/>
      <c r="C1" s="111"/>
      <c r="D1" s="111"/>
      <c r="E1" s="111"/>
      <c r="F1" s="111"/>
      <c r="G1" s="111"/>
      <c r="H1" s="111"/>
    </row>
    <row r="2" spans="1:11" x14ac:dyDescent="0.2">
      <c r="A2" s="112" t="s">
        <v>298</v>
      </c>
      <c r="B2" s="112"/>
      <c r="C2" s="112"/>
      <c r="D2" s="112"/>
      <c r="E2" s="112"/>
      <c r="F2" s="112"/>
      <c r="G2" s="112"/>
      <c r="H2" s="112"/>
    </row>
    <row r="3" spans="1:11" x14ac:dyDescent="0.2">
      <c r="E3" s="10" t="s">
        <v>412</v>
      </c>
      <c r="I3" s="3" t="s">
        <v>396</v>
      </c>
      <c r="K3" s="4" t="s">
        <v>390</v>
      </c>
    </row>
    <row r="4" spans="1:11" x14ac:dyDescent="0.2">
      <c r="A4" s="27" t="s">
        <v>299</v>
      </c>
      <c r="C4" s="29" t="s">
        <v>300</v>
      </c>
      <c r="E4" t="s">
        <v>393</v>
      </c>
      <c r="G4" s="30" t="s">
        <v>301</v>
      </c>
      <c r="I4" t="s">
        <v>394</v>
      </c>
      <c r="K4" t="s">
        <v>395</v>
      </c>
    </row>
    <row r="5" spans="1:11" x14ac:dyDescent="0.2">
      <c r="A5" s="28" t="s">
        <v>302</v>
      </c>
      <c r="C5" s="28" t="s">
        <v>310</v>
      </c>
      <c r="E5" t="s">
        <v>413</v>
      </c>
      <c r="G5" s="28" t="s">
        <v>314</v>
      </c>
      <c r="I5" t="s">
        <v>397</v>
      </c>
      <c r="K5" t="s">
        <v>404</v>
      </c>
    </row>
    <row r="6" spans="1:11" x14ac:dyDescent="0.2">
      <c r="A6" s="28" t="s">
        <v>303</v>
      </c>
      <c r="C6" s="28" t="s">
        <v>3</v>
      </c>
      <c r="E6" t="s">
        <v>414</v>
      </c>
      <c r="G6" s="28" t="s">
        <v>315</v>
      </c>
      <c r="I6" t="s">
        <v>398</v>
      </c>
      <c r="K6" t="s">
        <v>405</v>
      </c>
    </row>
    <row r="7" spans="1:11" x14ac:dyDescent="0.2">
      <c r="A7" s="28" t="s">
        <v>304</v>
      </c>
      <c r="C7" s="28" t="s">
        <v>2</v>
      </c>
      <c r="E7" t="s">
        <v>415</v>
      </c>
      <c r="G7" s="28" t="s">
        <v>316</v>
      </c>
      <c r="I7" t="s">
        <v>399</v>
      </c>
      <c r="K7" t="s">
        <v>406</v>
      </c>
    </row>
    <row r="8" spans="1:11" x14ac:dyDescent="0.2">
      <c r="A8" s="28" t="s">
        <v>305</v>
      </c>
      <c r="C8" s="28" t="s">
        <v>311</v>
      </c>
      <c r="E8" t="s">
        <v>416</v>
      </c>
      <c r="G8" s="28" t="s">
        <v>317</v>
      </c>
      <c r="I8" t="s">
        <v>400</v>
      </c>
      <c r="K8" t="s">
        <v>407</v>
      </c>
    </row>
    <row r="9" spans="1:11" x14ac:dyDescent="0.2">
      <c r="A9" s="28" t="s">
        <v>306</v>
      </c>
      <c r="C9" s="28" t="s">
        <v>4</v>
      </c>
      <c r="G9" s="28" t="s">
        <v>318</v>
      </c>
      <c r="I9" t="s">
        <v>401</v>
      </c>
      <c r="K9" t="s">
        <v>408</v>
      </c>
    </row>
    <row r="10" spans="1:11" x14ac:dyDescent="0.2">
      <c r="A10" s="28" t="s">
        <v>307</v>
      </c>
      <c r="C10" s="28" t="s">
        <v>312</v>
      </c>
      <c r="G10" s="28" t="s">
        <v>319</v>
      </c>
      <c r="I10" t="s">
        <v>402</v>
      </c>
      <c r="K10" t="s">
        <v>409</v>
      </c>
    </row>
    <row r="11" spans="1:11" x14ac:dyDescent="0.2">
      <c r="A11" s="28" t="s">
        <v>308</v>
      </c>
      <c r="C11" s="28" t="s">
        <v>313</v>
      </c>
      <c r="I11" t="s">
        <v>403</v>
      </c>
      <c r="K11" t="s">
        <v>410</v>
      </c>
    </row>
    <row r="12" spans="1:11" x14ac:dyDescent="0.2">
      <c r="A12" s="28" t="s">
        <v>309</v>
      </c>
      <c r="C12" s="28" t="s">
        <v>5</v>
      </c>
      <c r="I12" t="s">
        <v>1</v>
      </c>
      <c r="K12" t="s">
        <v>411</v>
      </c>
    </row>
  </sheetData>
  <mergeCells count="2">
    <mergeCell ref="A1:H1"/>
    <mergeCell ref="A2:H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EB271-1A6B-514A-BE62-B8125864F55C}">
  <sheetPr codeName="Hoja11"/>
  <dimension ref="A1:G1000"/>
  <sheetViews>
    <sheetView workbookViewId="0">
      <pane ySplit="4" topLeftCell="A5" activePane="bottomLeft" state="frozen"/>
      <selection pane="bottomLeft" activeCell="B5" sqref="B5"/>
    </sheetView>
  </sheetViews>
  <sheetFormatPr baseColWidth="10" defaultRowHeight="16" x14ac:dyDescent="0.2"/>
  <cols>
    <col min="1" max="1" width="21.6640625" customWidth="1"/>
    <col min="2" max="2" width="33.33203125" customWidth="1"/>
    <col min="3" max="3" width="20" customWidth="1"/>
    <col min="4" max="4" width="36.6640625" customWidth="1"/>
    <col min="5" max="5" width="27" bestFit="1" customWidth="1"/>
    <col min="6" max="6" width="23.1640625" bestFit="1" customWidth="1"/>
    <col min="7" max="7" width="15" customWidth="1"/>
  </cols>
  <sheetData>
    <row r="1" spans="1:7" ht="26" customHeight="1" x14ac:dyDescent="0.25">
      <c r="A1" s="111" t="s">
        <v>320</v>
      </c>
      <c r="B1" s="55"/>
      <c r="C1" s="55"/>
      <c r="D1" s="55"/>
      <c r="E1" s="55"/>
      <c r="F1" s="55"/>
      <c r="G1" s="55"/>
    </row>
    <row r="2" spans="1:7" x14ac:dyDescent="0.2">
      <c r="A2" s="58" t="s">
        <v>321</v>
      </c>
      <c r="B2" s="55"/>
      <c r="C2" s="55"/>
      <c r="D2" s="55"/>
      <c r="E2" s="55"/>
      <c r="F2" s="55"/>
      <c r="G2" s="55"/>
    </row>
    <row r="4" spans="1:7" ht="22" customHeight="1" x14ac:dyDescent="0.2">
      <c r="A4" s="10" t="s">
        <v>322</v>
      </c>
      <c r="B4" s="10" t="s">
        <v>323</v>
      </c>
      <c r="C4" s="10" t="s">
        <v>324</v>
      </c>
      <c r="D4" s="10" t="s">
        <v>325</v>
      </c>
      <c r="E4" s="10" t="s">
        <v>326</v>
      </c>
      <c r="F4" s="10" t="s">
        <v>327</v>
      </c>
      <c r="G4" s="10" t="s">
        <v>19</v>
      </c>
    </row>
    <row r="5" spans="1:7" x14ac:dyDescent="0.2">
      <c r="A5" t="s">
        <v>328</v>
      </c>
      <c r="B5" t="s">
        <v>329</v>
      </c>
      <c r="C5">
        <v>3001234567</v>
      </c>
      <c r="D5" t="s">
        <v>330</v>
      </c>
      <c r="E5" t="s">
        <v>331</v>
      </c>
      <c r="F5" s="2" t="s">
        <v>332</v>
      </c>
      <c r="G5" t="s">
        <v>7</v>
      </c>
    </row>
    <row r="6" spans="1:7" x14ac:dyDescent="0.2">
      <c r="A6" t="s">
        <v>373</v>
      </c>
      <c r="B6" t="s">
        <v>589</v>
      </c>
      <c r="C6">
        <v>3223590393</v>
      </c>
      <c r="D6" s="53" t="s">
        <v>590</v>
      </c>
      <c r="E6" t="s">
        <v>302</v>
      </c>
      <c r="F6" s="2">
        <v>46164</v>
      </c>
      <c r="G6" t="s">
        <v>7</v>
      </c>
    </row>
    <row r="7" spans="1:7" x14ac:dyDescent="0.2">
      <c r="F7" s="2"/>
    </row>
    <row r="8" spans="1:7" x14ac:dyDescent="0.2">
      <c r="F8" s="2"/>
    </row>
    <row r="9" spans="1:7" x14ac:dyDescent="0.2">
      <c r="F9" s="2"/>
    </row>
    <row r="10" spans="1:7" x14ac:dyDescent="0.2">
      <c r="F10" s="2"/>
    </row>
    <row r="11" spans="1:7" x14ac:dyDescent="0.2">
      <c r="F11" s="2"/>
    </row>
    <row r="12" spans="1:7" x14ac:dyDescent="0.2">
      <c r="F12" s="2"/>
    </row>
    <row r="13" spans="1:7" x14ac:dyDescent="0.2">
      <c r="F13" s="2"/>
    </row>
    <row r="14" spans="1:7" x14ac:dyDescent="0.2">
      <c r="F14" s="2"/>
    </row>
    <row r="15" spans="1:7" x14ac:dyDescent="0.2">
      <c r="F15" s="2"/>
    </row>
    <row r="16" spans="1:7" x14ac:dyDescent="0.2">
      <c r="F16" s="2"/>
    </row>
    <row r="17" spans="6:6" x14ac:dyDescent="0.2">
      <c r="F17" s="2"/>
    </row>
    <row r="18" spans="6:6" x14ac:dyDescent="0.2">
      <c r="F18" s="2"/>
    </row>
    <row r="19" spans="6:6" x14ac:dyDescent="0.2">
      <c r="F19" s="2"/>
    </row>
    <row r="20" spans="6:6" x14ac:dyDescent="0.2">
      <c r="F20" s="2"/>
    </row>
    <row r="21" spans="6:6" x14ac:dyDescent="0.2">
      <c r="F21" s="2"/>
    </row>
    <row r="22" spans="6:6" x14ac:dyDescent="0.2">
      <c r="F22" s="2"/>
    </row>
    <row r="23" spans="6:6" x14ac:dyDescent="0.2">
      <c r="F23" s="2"/>
    </row>
    <row r="24" spans="6:6" x14ac:dyDescent="0.2">
      <c r="F24" s="2"/>
    </row>
    <row r="25" spans="6:6" x14ac:dyDescent="0.2">
      <c r="F25" s="2"/>
    </row>
    <row r="26" spans="6:6" x14ac:dyDescent="0.2">
      <c r="F26" s="2"/>
    </row>
    <row r="27" spans="6:6" x14ac:dyDescent="0.2">
      <c r="F27" s="2"/>
    </row>
    <row r="28" spans="6:6" x14ac:dyDescent="0.2">
      <c r="F28" s="2"/>
    </row>
    <row r="29" spans="6:6" x14ac:dyDescent="0.2">
      <c r="F29" s="2"/>
    </row>
    <row r="30" spans="6:6" x14ac:dyDescent="0.2">
      <c r="F30" s="2"/>
    </row>
    <row r="31" spans="6:6" x14ac:dyDescent="0.2">
      <c r="F31" s="2"/>
    </row>
    <row r="32" spans="6:6" x14ac:dyDescent="0.2">
      <c r="F32" s="2"/>
    </row>
    <row r="33" spans="6:6" x14ac:dyDescent="0.2">
      <c r="F33" s="2"/>
    </row>
    <row r="34" spans="6:6" x14ac:dyDescent="0.2">
      <c r="F34" s="2"/>
    </row>
    <row r="35" spans="6:6" x14ac:dyDescent="0.2">
      <c r="F35" s="2"/>
    </row>
    <row r="36" spans="6:6" x14ac:dyDescent="0.2">
      <c r="F36" s="2"/>
    </row>
    <row r="37" spans="6:6" x14ac:dyDescent="0.2">
      <c r="F37" s="2"/>
    </row>
    <row r="38" spans="6:6" x14ac:dyDescent="0.2">
      <c r="F38" s="2"/>
    </row>
    <row r="39" spans="6:6" x14ac:dyDescent="0.2">
      <c r="F39" s="2"/>
    </row>
    <row r="40" spans="6:6" x14ac:dyDescent="0.2">
      <c r="F40" s="2"/>
    </row>
    <row r="41" spans="6:6" x14ac:dyDescent="0.2">
      <c r="F41" s="2"/>
    </row>
    <row r="42" spans="6:6" x14ac:dyDescent="0.2">
      <c r="F42" s="2"/>
    </row>
    <row r="43" spans="6:6" x14ac:dyDescent="0.2">
      <c r="F43" s="2"/>
    </row>
    <row r="44" spans="6:6" x14ac:dyDescent="0.2">
      <c r="F44" s="2"/>
    </row>
    <row r="45" spans="6:6" x14ac:dyDescent="0.2">
      <c r="F45" s="2"/>
    </row>
    <row r="46" spans="6:6" x14ac:dyDescent="0.2">
      <c r="F46" s="2"/>
    </row>
    <row r="47" spans="6:6" x14ac:dyDescent="0.2">
      <c r="F47" s="2"/>
    </row>
    <row r="48" spans="6:6" x14ac:dyDescent="0.2">
      <c r="F48" s="2"/>
    </row>
    <row r="49" spans="6:6" x14ac:dyDescent="0.2">
      <c r="F49" s="2"/>
    </row>
    <row r="50" spans="6:6" x14ac:dyDescent="0.2">
      <c r="F50" s="2"/>
    </row>
    <row r="51" spans="6:6" x14ac:dyDescent="0.2">
      <c r="F51" s="2"/>
    </row>
    <row r="52" spans="6:6" x14ac:dyDescent="0.2">
      <c r="F52" s="2"/>
    </row>
    <row r="53" spans="6:6" x14ac:dyDescent="0.2">
      <c r="F53" s="2"/>
    </row>
    <row r="54" spans="6:6" x14ac:dyDescent="0.2">
      <c r="F54" s="2"/>
    </row>
    <row r="55" spans="6:6" x14ac:dyDescent="0.2">
      <c r="F55" s="2"/>
    </row>
    <row r="56" spans="6:6" x14ac:dyDescent="0.2">
      <c r="F56" s="2"/>
    </row>
    <row r="57" spans="6:6" x14ac:dyDescent="0.2">
      <c r="F57" s="2"/>
    </row>
    <row r="58" spans="6:6" x14ac:dyDescent="0.2">
      <c r="F58" s="2"/>
    </row>
    <row r="59" spans="6:6" x14ac:dyDescent="0.2">
      <c r="F59" s="2"/>
    </row>
    <row r="60" spans="6:6" x14ac:dyDescent="0.2">
      <c r="F60" s="2"/>
    </row>
    <row r="61" spans="6:6" x14ac:dyDescent="0.2">
      <c r="F61" s="2"/>
    </row>
    <row r="62" spans="6:6" x14ac:dyDescent="0.2">
      <c r="F62" s="2"/>
    </row>
    <row r="63" spans="6:6" x14ac:dyDescent="0.2">
      <c r="F63" s="2"/>
    </row>
    <row r="64" spans="6:6" x14ac:dyDescent="0.2">
      <c r="F64" s="2"/>
    </row>
    <row r="65" spans="6:6" x14ac:dyDescent="0.2">
      <c r="F65" s="2"/>
    </row>
    <row r="66" spans="6:6" x14ac:dyDescent="0.2">
      <c r="F66" s="2"/>
    </row>
    <row r="67" spans="6:6" x14ac:dyDescent="0.2">
      <c r="F67" s="2"/>
    </row>
    <row r="68" spans="6:6" x14ac:dyDescent="0.2">
      <c r="F68" s="2"/>
    </row>
    <row r="69" spans="6:6" x14ac:dyDescent="0.2">
      <c r="F69" s="2"/>
    </row>
    <row r="70" spans="6:6" x14ac:dyDescent="0.2">
      <c r="F70" s="2"/>
    </row>
    <row r="71" spans="6:6" x14ac:dyDescent="0.2">
      <c r="F71" s="2"/>
    </row>
    <row r="72" spans="6:6" x14ac:dyDescent="0.2">
      <c r="F72" s="2"/>
    </row>
    <row r="73" spans="6:6" x14ac:dyDescent="0.2">
      <c r="F73" s="2"/>
    </row>
    <row r="74" spans="6:6" x14ac:dyDescent="0.2">
      <c r="F74" s="2"/>
    </row>
    <row r="75" spans="6:6" x14ac:dyDescent="0.2">
      <c r="F75" s="2"/>
    </row>
    <row r="76" spans="6:6" x14ac:dyDescent="0.2">
      <c r="F76" s="2"/>
    </row>
    <row r="77" spans="6:6" x14ac:dyDescent="0.2">
      <c r="F77" s="2"/>
    </row>
    <row r="78" spans="6:6" x14ac:dyDescent="0.2">
      <c r="F78" s="2"/>
    </row>
    <row r="79" spans="6:6" x14ac:dyDescent="0.2">
      <c r="F79" s="2"/>
    </row>
    <row r="80" spans="6:6" x14ac:dyDescent="0.2">
      <c r="F80" s="2"/>
    </row>
    <row r="81" spans="6:6" x14ac:dyDescent="0.2">
      <c r="F81" s="2"/>
    </row>
    <row r="82" spans="6:6" x14ac:dyDescent="0.2">
      <c r="F82" s="2"/>
    </row>
    <row r="83" spans="6:6" x14ac:dyDescent="0.2">
      <c r="F83" s="2"/>
    </row>
    <row r="84" spans="6:6" x14ac:dyDescent="0.2">
      <c r="F84" s="2"/>
    </row>
    <row r="85" spans="6:6" x14ac:dyDescent="0.2">
      <c r="F85" s="2"/>
    </row>
    <row r="86" spans="6:6" x14ac:dyDescent="0.2">
      <c r="F86" s="2"/>
    </row>
    <row r="87" spans="6:6" x14ac:dyDescent="0.2">
      <c r="F87" s="2"/>
    </row>
    <row r="88" spans="6:6" x14ac:dyDescent="0.2">
      <c r="F88" s="2"/>
    </row>
    <row r="89" spans="6:6" x14ac:dyDescent="0.2">
      <c r="F89" s="2"/>
    </row>
    <row r="90" spans="6:6" x14ac:dyDescent="0.2">
      <c r="F90" s="2"/>
    </row>
    <row r="91" spans="6:6" x14ac:dyDescent="0.2">
      <c r="F91" s="2"/>
    </row>
    <row r="92" spans="6:6" x14ac:dyDescent="0.2">
      <c r="F92" s="2"/>
    </row>
    <row r="93" spans="6:6" x14ac:dyDescent="0.2">
      <c r="F93" s="2"/>
    </row>
    <row r="94" spans="6:6" x14ac:dyDescent="0.2">
      <c r="F94" s="2"/>
    </row>
    <row r="95" spans="6:6" x14ac:dyDescent="0.2">
      <c r="F95" s="2"/>
    </row>
    <row r="96" spans="6:6" x14ac:dyDescent="0.2">
      <c r="F96" s="2"/>
    </row>
    <row r="97" spans="6:6" x14ac:dyDescent="0.2">
      <c r="F97" s="2"/>
    </row>
    <row r="98" spans="6:6" x14ac:dyDescent="0.2">
      <c r="F98" s="2"/>
    </row>
    <row r="99" spans="6:6" x14ac:dyDescent="0.2">
      <c r="F99" s="2"/>
    </row>
    <row r="100" spans="6:6" x14ac:dyDescent="0.2">
      <c r="F100" s="2"/>
    </row>
    <row r="101" spans="6:6" x14ac:dyDescent="0.2">
      <c r="F101" s="2"/>
    </row>
    <row r="102" spans="6:6" x14ac:dyDescent="0.2">
      <c r="F102" s="2"/>
    </row>
    <row r="103" spans="6:6" x14ac:dyDescent="0.2">
      <c r="F103" s="2"/>
    </row>
    <row r="104" spans="6:6" x14ac:dyDescent="0.2">
      <c r="F104" s="2"/>
    </row>
    <row r="105" spans="6:6" x14ac:dyDescent="0.2">
      <c r="F105" s="2"/>
    </row>
    <row r="106" spans="6:6" x14ac:dyDescent="0.2">
      <c r="F106" s="2"/>
    </row>
    <row r="107" spans="6:6" x14ac:dyDescent="0.2">
      <c r="F107" s="2"/>
    </row>
    <row r="108" spans="6:6" x14ac:dyDescent="0.2">
      <c r="F108" s="2"/>
    </row>
    <row r="109" spans="6:6" x14ac:dyDescent="0.2">
      <c r="F109" s="2"/>
    </row>
    <row r="110" spans="6:6" x14ac:dyDescent="0.2">
      <c r="F110" s="2"/>
    </row>
    <row r="111" spans="6:6" x14ac:dyDescent="0.2">
      <c r="F111" s="2"/>
    </row>
    <row r="112" spans="6:6" x14ac:dyDescent="0.2">
      <c r="F112" s="2"/>
    </row>
    <row r="113" spans="6:6" x14ac:dyDescent="0.2">
      <c r="F113" s="2"/>
    </row>
    <row r="114" spans="6:6" x14ac:dyDescent="0.2">
      <c r="F114" s="2"/>
    </row>
    <row r="115" spans="6:6" x14ac:dyDescent="0.2">
      <c r="F115" s="2"/>
    </row>
    <row r="116" spans="6:6" x14ac:dyDescent="0.2">
      <c r="F116" s="2"/>
    </row>
    <row r="117" spans="6:6" x14ac:dyDescent="0.2">
      <c r="F117" s="2"/>
    </row>
    <row r="118" spans="6:6" x14ac:dyDescent="0.2">
      <c r="F118" s="2"/>
    </row>
    <row r="119" spans="6:6" x14ac:dyDescent="0.2">
      <c r="F119" s="2"/>
    </row>
    <row r="120" spans="6:6" x14ac:dyDescent="0.2">
      <c r="F120" s="2"/>
    </row>
    <row r="121" spans="6:6" x14ac:dyDescent="0.2">
      <c r="F121" s="2"/>
    </row>
    <row r="122" spans="6:6" x14ac:dyDescent="0.2">
      <c r="F122" s="2"/>
    </row>
    <row r="123" spans="6:6" x14ac:dyDescent="0.2">
      <c r="F123" s="2"/>
    </row>
    <row r="124" spans="6:6" x14ac:dyDescent="0.2">
      <c r="F124" s="2"/>
    </row>
    <row r="125" spans="6:6" x14ac:dyDescent="0.2">
      <c r="F125" s="2"/>
    </row>
    <row r="126" spans="6:6" x14ac:dyDescent="0.2">
      <c r="F126" s="2"/>
    </row>
    <row r="127" spans="6:6" x14ac:dyDescent="0.2">
      <c r="F127" s="2"/>
    </row>
    <row r="128" spans="6:6" x14ac:dyDescent="0.2">
      <c r="F128" s="2"/>
    </row>
    <row r="129" spans="6:6" x14ac:dyDescent="0.2">
      <c r="F129" s="2"/>
    </row>
    <row r="130" spans="6:6" x14ac:dyDescent="0.2">
      <c r="F130" s="2"/>
    </row>
    <row r="131" spans="6:6" x14ac:dyDescent="0.2">
      <c r="F131" s="2"/>
    </row>
    <row r="132" spans="6:6" x14ac:dyDescent="0.2">
      <c r="F132" s="2"/>
    </row>
    <row r="133" spans="6:6" x14ac:dyDescent="0.2">
      <c r="F133" s="2"/>
    </row>
    <row r="134" spans="6:6" x14ac:dyDescent="0.2">
      <c r="F134" s="2"/>
    </row>
    <row r="135" spans="6:6" x14ac:dyDescent="0.2">
      <c r="F135" s="2"/>
    </row>
    <row r="136" spans="6:6" x14ac:dyDescent="0.2">
      <c r="F136" s="2"/>
    </row>
    <row r="137" spans="6:6" x14ac:dyDescent="0.2">
      <c r="F137" s="2"/>
    </row>
    <row r="138" spans="6:6" x14ac:dyDescent="0.2">
      <c r="F138" s="2"/>
    </row>
    <row r="139" spans="6:6" x14ac:dyDescent="0.2">
      <c r="F139" s="2"/>
    </row>
    <row r="140" spans="6:6" x14ac:dyDescent="0.2">
      <c r="F140" s="2"/>
    </row>
    <row r="141" spans="6:6" x14ac:dyDescent="0.2">
      <c r="F141" s="2"/>
    </row>
    <row r="142" spans="6:6" x14ac:dyDescent="0.2">
      <c r="F142" s="2"/>
    </row>
    <row r="143" spans="6:6" x14ac:dyDescent="0.2">
      <c r="F143" s="2"/>
    </row>
    <row r="144" spans="6:6" x14ac:dyDescent="0.2">
      <c r="F144" s="2"/>
    </row>
    <row r="145" spans="6:6" x14ac:dyDescent="0.2">
      <c r="F145" s="2"/>
    </row>
    <row r="146" spans="6:6" x14ac:dyDescent="0.2">
      <c r="F146" s="2"/>
    </row>
    <row r="147" spans="6:6" x14ac:dyDescent="0.2">
      <c r="F147" s="2"/>
    </row>
    <row r="148" spans="6:6" x14ac:dyDescent="0.2">
      <c r="F148" s="2"/>
    </row>
    <row r="149" spans="6:6" x14ac:dyDescent="0.2">
      <c r="F149" s="2"/>
    </row>
    <row r="150" spans="6:6" x14ac:dyDescent="0.2">
      <c r="F150" s="2"/>
    </row>
    <row r="151" spans="6:6" x14ac:dyDescent="0.2">
      <c r="F151" s="2"/>
    </row>
    <row r="152" spans="6:6" x14ac:dyDescent="0.2">
      <c r="F152" s="2"/>
    </row>
    <row r="153" spans="6:6" x14ac:dyDescent="0.2">
      <c r="F153" s="2"/>
    </row>
    <row r="154" spans="6:6" x14ac:dyDescent="0.2">
      <c r="F154" s="2"/>
    </row>
    <row r="155" spans="6:6" x14ac:dyDescent="0.2">
      <c r="F155" s="2"/>
    </row>
    <row r="156" spans="6:6" x14ac:dyDescent="0.2">
      <c r="F156" s="2"/>
    </row>
    <row r="157" spans="6:6" x14ac:dyDescent="0.2">
      <c r="F157" s="2"/>
    </row>
    <row r="158" spans="6:6" x14ac:dyDescent="0.2">
      <c r="F158" s="2"/>
    </row>
    <row r="159" spans="6:6" x14ac:dyDescent="0.2">
      <c r="F159" s="2"/>
    </row>
    <row r="160" spans="6:6" x14ac:dyDescent="0.2">
      <c r="F160" s="2"/>
    </row>
    <row r="161" spans="6:6" x14ac:dyDescent="0.2">
      <c r="F161" s="2"/>
    </row>
    <row r="162" spans="6:6" x14ac:dyDescent="0.2">
      <c r="F162" s="2"/>
    </row>
    <row r="163" spans="6:6" x14ac:dyDescent="0.2">
      <c r="F163" s="2"/>
    </row>
    <row r="164" spans="6:6" x14ac:dyDescent="0.2">
      <c r="F164" s="2"/>
    </row>
    <row r="165" spans="6:6" x14ac:dyDescent="0.2">
      <c r="F165" s="2"/>
    </row>
    <row r="166" spans="6:6" x14ac:dyDescent="0.2">
      <c r="F166" s="2"/>
    </row>
    <row r="167" spans="6:6" x14ac:dyDescent="0.2">
      <c r="F167" s="2"/>
    </row>
    <row r="168" spans="6:6" x14ac:dyDescent="0.2">
      <c r="F168" s="2"/>
    </row>
    <row r="169" spans="6:6" x14ac:dyDescent="0.2">
      <c r="F169" s="2"/>
    </row>
    <row r="170" spans="6:6" x14ac:dyDescent="0.2">
      <c r="F170" s="2"/>
    </row>
    <row r="171" spans="6:6" x14ac:dyDescent="0.2">
      <c r="F171" s="2"/>
    </row>
    <row r="172" spans="6:6" x14ac:dyDescent="0.2">
      <c r="F172" s="2"/>
    </row>
    <row r="173" spans="6:6" x14ac:dyDescent="0.2">
      <c r="F173" s="2"/>
    </row>
    <row r="174" spans="6:6" x14ac:dyDescent="0.2">
      <c r="F174" s="2"/>
    </row>
    <row r="175" spans="6:6" x14ac:dyDescent="0.2">
      <c r="F175" s="2"/>
    </row>
    <row r="176" spans="6:6" x14ac:dyDescent="0.2">
      <c r="F176" s="2"/>
    </row>
    <row r="177" spans="6:6" x14ac:dyDescent="0.2">
      <c r="F177" s="2"/>
    </row>
    <row r="178" spans="6:6" x14ac:dyDescent="0.2">
      <c r="F178" s="2"/>
    </row>
    <row r="179" spans="6:6" x14ac:dyDescent="0.2">
      <c r="F179" s="2"/>
    </row>
    <row r="180" spans="6:6" x14ac:dyDescent="0.2">
      <c r="F180" s="2"/>
    </row>
    <row r="181" spans="6:6" x14ac:dyDescent="0.2">
      <c r="F181" s="2"/>
    </row>
    <row r="182" spans="6:6" x14ac:dyDescent="0.2">
      <c r="F182" s="2"/>
    </row>
    <row r="183" spans="6:6" x14ac:dyDescent="0.2">
      <c r="F183" s="2"/>
    </row>
    <row r="184" spans="6:6" x14ac:dyDescent="0.2">
      <c r="F184" s="2"/>
    </row>
    <row r="185" spans="6:6" x14ac:dyDescent="0.2">
      <c r="F185" s="2"/>
    </row>
    <row r="186" spans="6:6" x14ac:dyDescent="0.2">
      <c r="F186" s="2"/>
    </row>
    <row r="187" spans="6:6" x14ac:dyDescent="0.2">
      <c r="F187" s="2"/>
    </row>
    <row r="188" spans="6:6" x14ac:dyDescent="0.2">
      <c r="F188" s="2"/>
    </row>
    <row r="189" spans="6:6" x14ac:dyDescent="0.2">
      <c r="F189" s="2"/>
    </row>
    <row r="190" spans="6:6" x14ac:dyDescent="0.2">
      <c r="F190" s="2"/>
    </row>
    <row r="191" spans="6:6" x14ac:dyDescent="0.2">
      <c r="F191" s="2"/>
    </row>
    <row r="192" spans="6:6" x14ac:dyDescent="0.2">
      <c r="F192" s="2"/>
    </row>
    <row r="193" spans="6:6" x14ac:dyDescent="0.2">
      <c r="F193" s="2"/>
    </row>
    <row r="194" spans="6:6" x14ac:dyDescent="0.2">
      <c r="F194" s="2"/>
    </row>
    <row r="195" spans="6:6" x14ac:dyDescent="0.2">
      <c r="F195" s="2"/>
    </row>
    <row r="196" spans="6:6" x14ac:dyDescent="0.2">
      <c r="F196" s="2"/>
    </row>
    <row r="197" spans="6:6" x14ac:dyDescent="0.2">
      <c r="F197" s="2"/>
    </row>
    <row r="198" spans="6:6" x14ac:dyDescent="0.2">
      <c r="F198" s="2"/>
    </row>
    <row r="199" spans="6:6" x14ac:dyDescent="0.2">
      <c r="F199" s="2"/>
    </row>
    <row r="200" spans="6:6" x14ac:dyDescent="0.2">
      <c r="F200" s="2"/>
    </row>
    <row r="201" spans="6:6" x14ac:dyDescent="0.2">
      <c r="F201" s="2"/>
    </row>
    <row r="202" spans="6:6" x14ac:dyDescent="0.2">
      <c r="F202" s="2"/>
    </row>
    <row r="203" spans="6:6" x14ac:dyDescent="0.2">
      <c r="F203" s="2"/>
    </row>
    <row r="204" spans="6:6" x14ac:dyDescent="0.2">
      <c r="F204" s="2"/>
    </row>
    <row r="205" spans="6:6" x14ac:dyDescent="0.2">
      <c r="F205" s="2"/>
    </row>
    <row r="206" spans="6:6" x14ac:dyDescent="0.2">
      <c r="F206" s="2"/>
    </row>
    <row r="207" spans="6:6" x14ac:dyDescent="0.2">
      <c r="F207" s="2"/>
    </row>
    <row r="208" spans="6:6" x14ac:dyDescent="0.2">
      <c r="F208" s="2"/>
    </row>
    <row r="209" spans="6:6" x14ac:dyDescent="0.2">
      <c r="F209" s="2"/>
    </row>
    <row r="210" spans="6:6" x14ac:dyDescent="0.2">
      <c r="F210" s="2"/>
    </row>
    <row r="211" spans="6:6" x14ac:dyDescent="0.2">
      <c r="F211" s="2"/>
    </row>
    <row r="212" spans="6:6" x14ac:dyDescent="0.2">
      <c r="F212" s="2"/>
    </row>
    <row r="213" spans="6:6" x14ac:dyDescent="0.2">
      <c r="F213" s="2"/>
    </row>
    <row r="214" spans="6:6" x14ac:dyDescent="0.2">
      <c r="F214" s="2"/>
    </row>
    <row r="215" spans="6:6" x14ac:dyDescent="0.2">
      <c r="F215" s="2"/>
    </row>
    <row r="216" spans="6:6" x14ac:dyDescent="0.2">
      <c r="F216" s="2"/>
    </row>
    <row r="217" spans="6:6" x14ac:dyDescent="0.2">
      <c r="F217" s="2"/>
    </row>
    <row r="218" spans="6:6" x14ac:dyDescent="0.2">
      <c r="F218" s="2"/>
    </row>
    <row r="219" spans="6:6" x14ac:dyDescent="0.2">
      <c r="F219" s="2"/>
    </row>
    <row r="220" spans="6:6" x14ac:dyDescent="0.2">
      <c r="F220" s="2"/>
    </row>
    <row r="221" spans="6:6" x14ac:dyDescent="0.2">
      <c r="F221" s="2"/>
    </row>
    <row r="222" spans="6:6" x14ac:dyDescent="0.2">
      <c r="F222" s="2"/>
    </row>
    <row r="223" spans="6:6" x14ac:dyDescent="0.2">
      <c r="F223" s="2"/>
    </row>
    <row r="224" spans="6:6" x14ac:dyDescent="0.2">
      <c r="F224" s="2"/>
    </row>
    <row r="225" spans="6:6" x14ac:dyDescent="0.2">
      <c r="F225" s="2"/>
    </row>
    <row r="226" spans="6:6" x14ac:dyDescent="0.2">
      <c r="F226" s="2"/>
    </row>
    <row r="227" spans="6:6" x14ac:dyDescent="0.2">
      <c r="F227" s="2"/>
    </row>
    <row r="228" spans="6:6" x14ac:dyDescent="0.2">
      <c r="F228" s="2"/>
    </row>
    <row r="229" spans="6:6" x14ac:dyDescent="0.2">
      <c r="F229" s="2"/>
    </row>
    <row r="230" spans="6:6" x14ac:dyDescent="0.2">
      <c r="F230" s="2"/>
    </row>
    <row r="231" spans="6:6" x14ac:dyDescent="0.2">
      <c r="F231" s="2"/>
    </row>
    <row r="232" spans="6:6" x14ac:dyDescent="0.2">
      <c r="F232" s="2"/>
    </row>
    <row r="233" spans="6:6" x14ac:dyDescent="0.2">
      <c r="F233" s="2"/>
    </row>
    <row r="234" spans="6:6" x14ac:dyDescent="0.2">
      <c r="F234" s="2"/>
    </row>
    <row r="235" spans="6:6" x14ac:dyDescent="0.2">
      <c r="F235" s="2"/>
    </row>
    <row r="236" spans="6:6" x14ac:dyDescent="0.2">
      <c r="F236" s="2"/>
    </row>
    <row r="237" spans="6:6" x14ac:dyDescent="0.2">
      <c r="F237" s="2"/>
    </row>
    <row r="238" spans="6:6" x14ac:dyDescent="0.2">
      <c r="F238" s="2"/>
    </row>
    <row r="239" spans="6:6" x14ac:dyDescent="0.2">
      <c r="F239" s="2"/>
    </row>
    <row r="240" spans="6:6" x14ac:dyDescent="0.2">
      <c r="F240" s="2"/>
    </row>
    <row r="241" spans="6:6" x14ac:dyDescent="0.2">
      <c r="F241" s="2"/>
    </row>
    <row r="242" spans="6:6" x14ac:dyDescent="0.2">
      <c r="F242" s="2"/>
    </row>
    <row r="243" spans="6:6" x14ac:dyDescent="0.2">
      <c r="F243" s="2"/>
    </row>
    <row r="244" spans="6:6" x14ac:dyDescent="0.2">
      <c r="F244" s="2"/>
    </row>
    <row r="245" spans="6:6" x14ac:dyDescent="0.2">
      <c r="F245" s="2"/>
    </row>
    <row r="246" spans="6:6" x14ac:dyDescent="0.2">
      <c r="F246" s="2"/>
    </row>
    <row r="247" spans="6:6" x14ac:dyDescent="0.2">
      <c r="F247" s="2"/>
    </row>
    <row r="248" spans="6:6" x14ac:dyDescent="0.2">
      <c r="F248" s="2"/>
    </row>
    <row r="249" spans="6:6" x14ac:dyDescent="0.2">
      <c r="F249" s="2"/>
    </row>
    <row r="250" spans="6:6" x14ac:dyDescent="0.2">
      <c r="F250" s="2"/>
    </row>
    <row r="251" spans="6:6" x14ac:dyDescent="0.2">
      <c r="F251" s="2"/>
    </row>
    <row r="252" spans="6:6" x14ac:dyDescent="0.2">
      <c r="F252" s="2"/>
    </row>
    <row r="253" spans="6:6" x14ac:dyDescent="0.2">
      <c r="F253" s="2"/>
    </row>
    <row r="254" spans="6:6" x14ac:dyDescent="0.2">
      <c r="F254" s="2"/>
    </row>
    <row r="255" spans="6:6" x14ac:dyDescent="0.2">
      <c r="F255" s="2"/>
    </row>
    <row r="256" spans="6:6" x14ac:dyDescent="0.2">
      <c r="F256" s="2"/>
    </row>
    <row r="257" spans="6:6" x14ac:dyDescent="0.2">
      <c r="F257" s="2"/>
    </row>
    <row r="258" spans="6:6" x14ac:dyDescent="0.2">
      <c r="F258" s="2"/>
    </row>
    <row r="259" spans="6:6" x14ac:dyDescent="0.2">
      <c r="F259" s="2"/>
    </row>
    <row r="260" spans="6:6" x14ac:dyDescent="0.2">
      <c r="F260" s="2"/>
    </row>
    <row r="261" spans="6:6" x14ac:dyDescent="0.2">
      <c r="F261" s="2"/>
    </row>
    <row r="262" spans="6:6" x14ac:dyDescent="0.2">
      <c r="F262" s="2"/>
    </row>
    <row r="263" spans="6:6" x14ac:dyDescent="0.2">
      <c r="F263" s="2"/>
    </row>
    <row r="264" spans="6:6" x14ac:dyDescent="0.2">
      <c r="F264" s="2"/>
    </row>
    <row r="265" spans="6:6" x14ac:dyDescent="0.2">
      <c r="F265" s="2"/>
    </row>
    <row r="266" spans="6:6" x14ac:dyDescent="0.2">
      <c r="F266" s="2"/>
    </row>
    <row r="267" spans="6:6" x14ac:dyDescent="0.2">
      <c r="F267" s="2"/>
    </row>
    <row r="268" spans="6:6" x14ac:dyDescent="0.2">
      <c r="F268" s="2"/>
    </row>
    <row r="269" spans="6:6" x14ac:dyDescent="0.2">
      <c r="F269" s="2"/>
    </row>
    <row r="270" spans="6:6" x14ac:dyDescent="0.2">
      <c r="F270" s="2"/>
    </row>
    <row r="271" spans="6:6" x14ac:dyDescent="0.2">
      <c r="F271" s="2"/>
    </row>
    <row r="272" spans="6:6" x14ac:dyDescent="0.2">
      <c r="F272" s="2"/>
    </row>
    <row r="273" spans="6:6" x14ac:dyDescent="0.2">
      <c r="F273" s="2"/>
    </row>
    <row r="274" spans="6:6" x14ac:dyDescent="0.2">
      <c r="F274" s="2"/>
    </row>
    <row r="275" spans="6:6" x14ac:dyDescent="0.2">
      <c r="F275" s="2"/>
    </row>
    <row r="276" spans="6:6" x14ac:dyDescent="0.2">
      <c r="F276" s="2"/>
    </row>
    <row r="277" spans="6:6" x14ac:dyDescent="0.2">
      <c r="F277" s="2"/>
    </row>
    <row r="278" spans="6:6" x14ac:dyDescent="0.2">
      <c r="F278" s="2"/>
    </row>
    <row r="279" spans="6:6" x14ac:dyDescent="0.2">
      <c r="F279" s="2"/>
    </row>
    <row r="280" spans="6:6" x14ac:dyDescent="0.2">
      <c r="F280" s="2"/>
    </row>
    <row r="281" spans="6:6" x14ac:dyDescent="0.2">
      <c r="F281" s="2"/>
    </row>
    <row r="282" spans="6:6" x14ac:dyDescent="0.2">
      <c r="F282" s="2"/>
    </row>
    <row r="283" spans="6:6" x14ac:dyDescent="0.2">
      <c r="F283" s="2"/>
    </row>
    <row r="284" spans="6:6" x14ac:dyDescent="0.2">
      <c r="F284" s="2"/>
    </row>
    <row r="285" spans="6:6" x14ac:dyDescent="0.2">
      <c r="F285" s="2"/>
    </row>
    <row r="286" spans="6:6" x14ac:dyDescent="0.2">
      <c r="F286" s="2"/>
    </row>
    <row r="287" spans="6:6" x14ac:dyDescent="0.2">
      <c r="F287" s="2"/>
    </row>
    <row r="288" spans="6:6" x14ac:dyDescent="0.2">
      <c r="F288" s="2"/>
    </row>
    <row r="289" spans="6:6" x14ac:dyDescent="0.2">
      <c r="F289" s="2"/>
    </row>
    <row r="290" spans="6:6" x14ac:dyDescent="0.2">
      <c r="F290" s="2"/>
    </row>
    <row r="291" spans="6:6" x14ac:dyDescent="0.2">
      <c r="F291" s="2"/>
    </row>
    <row r="292" spans="6:6" x14ac:dyDescent="0.2">
      <c r="F292" s="2"/>
    </row>
    <row r="293" spans="6:6" x14ac:dyDescent="0.2">
      <c r="F293" s="2"/>
    </row>
    <row r="294" spans="6:6" x14ac:dyDescent="0.2">
      <c r="F294" s="2"/>
    </row>
    <row r="295" spans="6:6" x14ac:dyDescent="0.2">
      <c r="F295" s="2"/>
    </row>
    <row r="296" spans="6:6" x14ac:dyDescent="0.2">
      <c r="F296" s="2"/>
    </row>
    <row r="297" spans="6:6" x14ac:dyDescent="0.2">
      <c r="F297" s="2"/>
    </row>
    <row r="298" spans="6:6" x14ac:dyDescent="0.2">
      <c r="F298" s="2"/>
    </row>
    <row r="299" spans="6:6" x14ac:dyDescent="0.2">
      <c r="F299" s="2"/>
    </row>
    <row r="300" spans="6:6" x14ac:dyDescent="0.2">
      <c r="F300" s="2"/>
    </row>
    <row r="301" spans="6:6" x14ac:dyDescent="0.2">
      <c r="F301" s="2"/>
    </row>
    <row r="302" spans="6:6" x14ac:dyDescent="0.2">
      <c r="F302" s="2"/>
    </row>
    <row r="303" spans="6:6" x14ac:dyDescent="0.2">
      <c r="F303" s="2"/>
    </row>
    <row r="304" spans="6:6" x14ac:dyDescent="0.2">
      <c r="F304" s="2"/>
    </row>
    <row r="305" spans="6:6" x14ac:dyDescent="0.2">
      <c r="F305" s="2"/>
    </row>
    <row r="306" spans="6:6" x14ac:dyDescent="0.2">
      <c r="F306" s="2"/>
    </row>
    <row r="307" spans="6:6" x14ac:dyDescent="0.2">
      <c r="F307" s="2"/>
    </row>
    <row r="308" spans="6:6" x14ac:dyDescent="0.2">
      <c r="F308" s="2"/>
    </row>
    <row r="309" spans="6:6" x14ac:dyDescent="0.2">
      <c r="F309" s="2"/>
    </row>
    <row r="310" spans="6:6" x14ac:dyDescent="0.2">
      <c r="F310" s="2"/>
    </row>
    <row r="311" spans="6:6" x14ac:dyDescent="0.2">
      <c r="F311" s="2"/>
    </row>
    <row r="312" spans="6:6" x14ac:dyDescent="0.2">
      <c r="F312" s="2"/>
    </row>
    <row r="313" spans="6:6" x14ac:dyDescent="0.2">
      <c r="F313" s="2"/>
    </row>
    <row r="314" spans="6:6" x14ac:dyDescent="0.2">
      <c r="F314" s="2"/>
    </row>
    <row r="315" spans="6:6" x14ac:dyDescent="0.2">
      <c r="F315" s="2"/>
    </row>
    <row r="316" spans="6:6" x14ac:dyDescent="0.2">
      <c r="F316" s="2"/>
    </row>
    <row r="317" spans="6:6" x14ac:dyDescent="0.2">
      <c r="F317" s="2"/>
    </row>
    <row r="318" spans="6:6" x14ac:dyDescent="0.2">
      <c r="F318" s="2"/>
    </row>
    <row r="319" spans="6:6" x14ac:dyDescent="0.2">
      <c r="F319" s="2"/>
    </row>
    <row r="320" spans="6:6" x14ac:dyDescent="0.2">
      <c r="F320" s="2"/>
    </row>
    <row r="321" spans="6:6" x14ac:dyDescent="0.2">
      <c r="F321" s="2"/>
    </row>
    <row r="322" spans="6:6" x14ac:dyDescent="0.2">
      <c r="F322" s="2"/>
    </row>
    <row r="323" spans="6:6" x14ac:dyDescent="0.2">
      <c r="F323" s="2"/>
    </row>
    <row r="324" spans="6:6" x14ac:dyDescent="0.2">
      <c r="F324" s="2"/>
    </row>
    <row r="325" spans="6:6" x14ac:dyDescent="0.2">
      <c r="F325" s="2"/>
    </row>
    <row r="326" spans="6:6" x14ac:dyDescent="0.2">
      <c r="F326" s="2"/>
    </row>
    <row r="327" spans="6:6" x14ac:dyDescent="0.2">
      <c r="F327" s="2"/>
    </row>
    <row r="328" spans="6:6" x14ac:dyDescent="0.2">
      <c r="F328" s="2"/>
    </row>
    <row r="329" spans="6:6" x14ac:dyDescent="0.2">
      <c r="F329" s="2"/>
    </row>
    <row r="330" spans="6:6" x14ac:dyDescent="0.2">
      <c r="F330" s="2"/>
    </row>
    <row r="331" spans="6:6" x14ac:dyDescent="0.2">
      <c r="F331" s="2"/>
    </row>
    <row r="332" spans="6:6" x14ac:dyDescent="0.2">
      <c r="F332" s="2"/>
    </row>
    <row r="333" spans="6:6" x14ac:dyDescent="0.2">
      <c r="F333" s="2"/>
    </row>
    <row r="334" spans="6:6" x14ac:dyDescent="0.2">
      <c r="F334" s="2"/>
    </row>
    <row r="335" spans="6:6" x14ac:dyDescent="0.2">
      <c r="F335" s="2"/>
    </row>
    <row r="336" spans="6:6" x14ac:dyDescent="0.2">
      <c r="F336" s="2"/>
    </row>
    <row r="337" spans="6:6" x14ac:dyDescent="0.2">
      <c r="F337" s="2"/>
    </row>
    <row r="338" spans="6:6" x14ac:dyDescent="0.2">
      <c r="F338" s="2"/>
    </row>
    <row r="339" spans="6:6" x14ac:dyDescent="0.2">
      <c r="F339" s="2"/>
    </row>
    <row r="340" spans="6:6" x14ac:dyDescent="0.2">
      <c r="F340" s="2"/>
    </row>
    <row r="341" spans="6:6" x14ac:dyDescent="0.2">
      <c r="F341" s="2"/>
    </row>
    <row r="342" spans="6:6" x14ac:dyDescent="0.2">
      <c r="F342" s="2"/>
    </row>
    <row r="343" spans="6:6" x14ac:dyDescent="0.2">
      <c r="F343" s="2"/>
    </row>
    <row r="344" spans="6:6" x14ac:dyDescent="0.2">
      <c r="F344" s="2"/>
    </row>
    <row r="345" spans="6:6" x14ac:dyDescent="0.2">
      <c r="F345" s="2"/>
    </row>
    <row r="346" spans="6:6" x14ac:dyDescent="0.2">
      <c r="F346" s="2"/>
    </row>
    <row r="347" spans="6:6" x14ac:dyDescent="0.2">
      <c r="F347" s="2"/>
    </row>
    <row r="348" spans="6:6" x14ac:dyDescent="0.2">
      <c r="F348" s="2"/>
    </row>
    <row r="349" spans="6:6" x14ac:dyDescent="0.2">
      <c r="F349" s="2"/>
    </row>
    <row r="350" spans="6:6" x14ac:dyDescent="0.2">
      <c r="F350" s="2"/>
    </row>
    <row r="351" spans="6:6" x14ac:dyDescent="0.2">
      <c r="F351" s="2"/>
    </row>
    <row r="352" spans="6:6" x14ac:dyDescent="0.2">
      <c r="F352" s="2"/>
    </row>
    <row r="353" spans="6:6" x14ac:dyDescent="0.2">
      <c r="F353" s="2"/>
    </row>
    <row r="354" spans="6:6" x14ac:dyDescent="0.2">
      <c r="F354" s="2"/>
    </row>
    <row r="355" spans="6:6" x14ac:dyDescent="0.2">
      <c r="F355" s="2"/>
    </row>
    <row r="356" spans="6:6" x14ac:dyDescent="0.2">
      <c r="F356" s="2"/>
    </row>
    <row r="357" spans="6:6" x14ac:dyDescent="0.2">
      <c r="F357" s="2"/>
    </row>
    <row r="358" spans="6:6" x14ac:dyDescent="0.2">
      <c r="F358" s="2"/>
    </row>
    <row r="359" spans="6:6" x14ac:dyDescent="0.2">
      <c r="F359" s="2"/>
    </row>
    <row r="360" spans="6:6" x14ac:dyDescent="0.2">
      <c r="F360" s="2"/>
    </row>
    <row r="361" spans="6:6" x14ac:dyDescent="0.2">
      <c r="F361" s="2"/>
    </row>
    <row r="362" spans="6:6" x14ac:dyDescent="0.2">
      <c r="F362" s="2"/>
    </row>
    <row r="363" spans="6:6" x14ac:dyDescent="0.2">
      <c r="F363" s="2"/>
    </row>
    <row r="364" spans="6:6" x14ac:dyDescent="0.2">
      <c r="F364" s="2"/>
    </row>
    <row r="365" spans="6:6" x14ac:dyDescent="0.2">
      <c r="F365" s="2"/>
    </row>
    <row r="366" spans="6:6" x14ac:dyDescent="0.2">
      <c r="F366" s="2"/>
    </row>
    <row r="367" spans="6:6" x14ac:dyDescent="0.2">
      <c r="F367" s="2"/>
    </row>
    <row r="368" spans="6:6" x14ac:dyDescent="0.2">
      <c r="F368" s="2"/>
    </row>
    <row r="369" spans="6:6" x14ac:dyDescent="0.2">
      <c r="F369" s="2"/>
    </row>
    <row r="370" spans="6:6" x14ac:dyDescent="0.2">
      <c r="F370" s="2"/>
    </row>
    <row r="371" spans="6:6" x14ac:dyDescent="0.2">
      <c r="F371" s="2"/>
    </row>
    <row r="372" spans="6:6" x14ac:dyDescent="0.2">
      <c r="F372" s="2"/>
    </row>
    <row r="373" spans="6:6" x14ac:dyDescent="0.2">
      <c r="F373" s="2"/>
    </row>
    <row r="374" spans="6:6" x14ac:dyDescent="0.2">
      <c r="F374" s="2"/>
    </row>
    <row r="375" spans="6:6" x14ac:dyDescent="0.2">
      <c r="F375" s="2"/>
    </row>
    <row r="376" spans="6:6" x14ac:dyDescent="0.2">
      <c r="F376" s="2"/>
    </row>
    <row r="377" spans="6:6" x14ac:dyDescent="0.2">
      <c r="F377" s="2"/>
    </row>
    <row r="378" spans="6:6" x14ac:dyDescent="0.2">
      <c r="F378" s="2"/>
    </row>
    <row r="379" spans="6:6" x14ac:dyDescent="0.2">
      <c r="F379" s="2"/>
    </row>
    <row r="380" spans="6:6" x14ac:dyDescent="0.2">
      <c r="F380" s="2"/>
    </row>
    <row r="381" spans="6:6" x14ac:dyDescent="0.2">
      <c r="F381" s="2"/>
    </row>
    <row r="382" spans="6:6" x14ac:dyDescent="0.2">
      <c r="F382" s="2"/>
    </row>
    <row r="383" spans="6:6" x14ac:dyDescent="0.2">
      <c r="F383" s="2"/>
    </row>
    <row r="384" spans="6:6" x14ac:dyDescent="0.2">
      <c r="F384" s="2"/>
    </row>
    <row r="385" spans="6:6" x14ac:dyDescent="0.2">
      <c r="F385" s="2"/>
    </row>
    <row r="386" spans="6:6" x14ac:dyDescent="0.2">
      <c r="F386" s="2"/>
    </row>
    <row r="387" spans="6:6" x14ac:dyDescent="0.2">
      <c r="F387" s="2"/>
    </row>
    <row r="388" spans="6:6" x14ac:dyDescent="0.2">
      <c r="F388" s="2"/>
    </row>
    <row r="389" spans="6:6" x14ac:dyDescent="0.2">
      <c r="F389" s="2"/>
    </row>
    <row r="390" spans="6:6" x14ac:dyDescent="0.2">
      <c r="F390" s="2"/>
    </row>
    <row r="391" spans="6:6" x14ac:dyDescent="0.2">
      <c r="F391" s="2"/>
    </row>
    <row r="392" spans="6:6" x14ac:dyDescent="0.2">
      <c r="F392" s="2"/>
    </row>
    <row r="393" spans="6:6" x14ac:dyDescent="0.2">
      <c r="F393" s="2"/>
    </row>
    <row r="394" spans="6:6" x14ac:dyDescent="0.2">
      <c r="F394" s="2"/>
    </row>
    <row r="395" spans="6:6" x14ac:dyDescent="0.2">
      <c r="F395" s="2"/>
    </row>
    <row r="396" spans="6:6" x14ac:dyDescent="0.2">
      <c r="F396" s="2"/>
    </row>
    <row r="397" spans="6:6" x14ac:dyDescent="0.2">
      <c r="F397" s="2"/>
    </row>
    <row r="398" spans="6:6" x14ac:dyDescent="0.2">
      <c r="F398" s="2"/>
    </row>
    <row r="399" spans="6:6" x14ac:dyDescent="0.2">
      <c r="F399" s="2"/>
    </row>
    <row r="400" spans="6:6" x14ac:dyDescent="0.2">
      <c r="F400" s="2"/>
    </row>
    <row r="401" spans="6:6" x14ac:dyDescent="0.2">
      <c r="F401" s="2"/>
    </row>
    <row r="402" spans="6:6" x14ac:dyDescent="0.2">
      <c r="F402" s="2"/>
    </row>
    <row r="403" spans="6:6" x14ac:dyDescent="0.2">
      <c r="F403" s="2"/>
    </row>
    <row r="404" spans="6:6" x14ac:dyDescent="0.2">
      <c r="F404" s="2"/>
    </row>
    <row r="405" spans="6:6" x14ac:dyDescent="0.2">
      <c r="F405" s="2"/>
    </row>
    <row r="406" spans="6:6" x14ac:dyDescent="0.2">
      <c r="F406" s="2"/>
    </row>
    <row r="407" spans="6:6" x14ac:dyDescent="0.2">
      <c r="F407" s="2"/>
    </row>
    <row r="408" spans="6:6" x14ac:dyDescent="0.2">
      <c r="F408" s="2"/>
    </row>
    <row r="409" spans="6:6" x14ac:dyDescent="0.2">
      <c r="F409" s="2"/>
    </row>
    <row r="410" spans="6:6" x14ac:dyDescent="0.2">
      <c r="F410" s="2"/>
    </row>
    <row r="411" spans="6:6" x14ac:dyDescent="0.2">
      <c r="F411" s="2"/>
    </row>
    <row r="412" spans="6:6" x14ac:dyDescent="0.2">
      <c r="F412" s="2"/>
    </row>
    <row r="413" spans="6:6" x14ac:dyDescent="0.2">
      <c r="F413" s="2"/>
    </row>
    <row r="414" spans="6:6" x14ac:dyDescent="0.2">
      <c r="F414" s="2"/>
    </row>
    <row r="415" spans="6:6" x14ac:dyDescent="0.2">
      <c r="F415" s="2"/>
    </row>
    <row r="416" spans="6:6" x14ac:dyDescent="0.2">
      <c r="F416" s="2"/>
    </row>
    <row r="417" spans="6:6" x14ac:dyDescent="0.2">
      <c r="F417" s="2"/>
    </row>
    <row r="418" spans="6:6" x14ac:dyDescent="0.2">
      <c r="F418" s="2"/>
    </row>
    <row r="419" spans="6:6" x14ac:dyDescent="0.2">
      <c r="F419" s="2"/>
    </row>
    <row r="420" spans="6:6" x14ac:dyDescent="0.2">
      <c r="F420" s="2"/>
    </row>
    <row r="421" spans="6:6" x14ac:dyDescent="0.2">
      <c r="F421" s="2"/>
    </row>
    <row r="422" spans="6:6" x14ac:dyDescent="0.2">
      <c r="F422" s="2"/>
    </row>
    <row r="423" spans="6:6" x14ac:dyDescent="0.2">
      <c r="F423" s="2"/>
    </row>
    <row r="424" spans="6:6" x14ac:dyDescent="0.2">
      <c r="F424" s="2"/>
    </row>
    <row r="425" spans="6:6" x14ac:dyDescent="0.2">
      <c r="F425" s="2"/>
    </row>
    <row r="426" spans="6:6" x14ac:dyDescent="0.2">
      <c r="F426" s="2"/>
    </row>
    <row r="427" spans="6:6" x14ac:dyDescent="0.2">
      <c r="F427" s="2"/>
    </row>
    <row r="428" spans="6:6" x14ac:dyDescent="0.2">
      <c r="F428" s="2"/>
    </row>
    <row r="429" spans="6:6" x14ac:dyDescent="0.2">
      <c r="F429" s="2"/>
    </row>
    <row r="430" spans="6:6" x14ac:dyDescent="0.2">
      <c r="F430" s="2"/>
    </row>
    <row r="431" spans="6:6" x14ac:dyDescent="0.2">
      <c r="F431" s="2"/>
    </row>
    <row r="432" spans="6:6" x14ac:dyDescent="0.2">
      <c r="F432" s="2"/>
    </row>
    <row r="433" spans="6:6" x14ac:dyDescent="0.2">
      <c r="F433" s="2"/>
    </row>
    <row r="434" spans="6:6" x14ac:dyDescent="0.2">
      <c r="F434" s="2"/>
    </row>
    <row r="435" spans="6:6" x14ac:dyDescent="0.2">
      <c r="F435" s="2"/>
    </row>
    <row r="436" spans="6:6" x14ac:dyDescent="0.2">
      <c r="F436" s="2"/>
    </row>
    <row r="437" spans="6:6" x14ac:dyDescent="0.2">
      <c r="F437" s="2"/>
    </row>
    <row r="438" spans="6:6" x14ac:dyDescent="0.2">
      <c r="F438" s="2"/>
    </row>
    <row r="439" spans="6:6" x14ac:dyDescent="0.2">
      <c r="F439" s="2"/>
    </row>
    <row r="440" spans="6:6" x14ac:dyDescent="0.2">
      <c r="F440" s="2"/>
    </row>
    <row r="441" spans="6:6" x14ac:dyDescent="0.2">
      <c r="F441" s="2"/>
    </row>
    <row r="442" spans="6:6" x14ac:dyDescent="0.2">
      <c r="F442" s="2"/>
    </row>
    <row r="443" spans="6:6" x14ac:dyDescent="0.2">
      <c r="F443" s="2"/>
    </row>
    <row r="444" spans="6:6" x14ac:dyDescent="0.2">
      <c r="F444" s="2"/>
    </row>
    <row r="445" spans="6:6" x14ac:dyDescent="0.2">
      <c r="F445" s="2"/>
    </row>
    <row r="446" spans="6:6" x14ac:dyDescent="0.2">
      <c r="F446" s="2"/>
    </row>
    <row r="447" spans="6:6" x14ac:dyDescent="0.2">
      <c r="F447" s="2"/>
    </row>
    <row r="448" spans="6:6" x14ac:dyDescent="0.2">
      <c r="F448" s="2"/>
    </row>
    <row r="449" spans="6:6" x14ac:dyDescent="0.2">
      <c r="F449" s="2"/>
    </row>
    <row r="450" spans="6:6" x14ac:dyDescent="0.2">
      <c r="F450" s="2"/>
    </row>
    <row r="451" spans="6:6" x14ac:dyDescent="0.2">
      <c r="F451" s="2"/>
    </row>
    <row r="452" spans="6:6" x14ac:dyDescent="0.2">
      <c r="F452" s="2"/>
    </row>
    <row r="453" spans="6:6" x14ac:dyDescent="0.2">
      <c r="F453" s="2"/>
    </row>
    <row r="454" spans="6:6" x14ac:dyDescent="0.2">
      <c r="F454" s="2"/>
    </row>
    <row r="455" spans="6:6" x14ac:dyDescent="0.2">
      <c r="F455" s="2"/>
    </row>
    <row r="456" spans="6:6" x14ac:dyDescent="0.2">
      <c r="F456" s="2"/>
    </row>
    <row r="457" spans="6:6" x14ac:dyDescent="0.2">
      <c r="F457" s="2"/>
    </row>
    <row r="458" spans="6:6" x14ac:dyDescent="0.2">
      <c r="F458" s="2"/>
    </row>
    <row r="459" spans="6:6" x14ac:dyDescent="0.2">
      <c r="F459" s="2"/>
    </row>
    <row r="460" spans="6:6" x14ac:dyDescent="0.2">
      <c r="F460" s="2"/>
    </row>
    <row r="461" spans="6:6" x14ac:dyDescent="0.2">
      <c r="F461" s="2"/>
    </row>
    <row r="462" spans="6:6" x14ac:dyDescent="0.2">
      <c r="F462" s="2"/>
    </row>
    <row r="463" spans="6:6" x14ac:dyDescent="0.2">
      <c r="F463" s="2"/>
    </row>
    <row r="464" spans="6:6" x14ac:dyDescent="0.2">
      <c r="F464" s="2"/>
    </row>
    <row r="465" spans="6:6" x14ac:dyDescent="0.2">
      <c r="F465" s="2"/>
    </row>
    <row r="466" spans="6:6" x14ac:dyDescent="0.2">
      <c r="F466" s="2"/>
    </row>
    <row r="467" spans="6:6" x14ac:dyDescent="0.2">
      <c r="F467" s="2"/>
    </row>
    <row r="468" spans="6:6" x14ac:dyDescent="0.2">
      <c r="F468" s="2"/>
    </row>
    <row r="469" spans="6:6" x14ac:dyDescent="0.2">
      <c r="F469" s="2"/>
    </row>
    <row r="470" spans="6:6" x14ac:dyDescent="0.2">
      <c r="F470" s="2"/>
    </row>
    <row r="471" spans="6:6" x14ac:dyDescent="0.2">
      <c r="F471" s="2"/>
    </row>
    <row r="472" spans="6:6" x14ac:dyDescent="0.2">
      <c r="F472" s="2"/>
    </row>
    <row r="473" spans="6:6" x14ac:dyDescent="0.2">
      <c r="F473" s="2"/>
    </row>
    <row r="474" spans="6:6" x14ac:dyDescent="0.2">
      <c r="F474" s="2"/>
    </row>
    <row r="475" spans="6:6" x14ac:dyDescent="0.2">
      <c r="F475" s="2"/>
    </row>
    <row r="476" spans="6:6" x14ac:dyDescent="0.2">
      <c r="F476" s="2"/>
    </row>
    <row r="477" spans="6:6" x14ac:dyDescent="0.2">
      <c r="F477" s="2"/>
    </row>
    <row r="478" spans="6:6" x14ac:dyDescent="0.2">
      <c r="F478" s="2"/>
    </row>
    <row r="479" spans="6:6" x14ac:dyDescent="0.2">
      <c r="F479" s="2"/>
    </row>
    <row r="480" spans="6:6" x14ac:dyDescent="0.2">
      <c r="F480" s="2"/>
    </row>
    <row r="481" spans="6:6" x14ac:dyDescent="0.2">
      <c r="F481" s="2"/>
    </row>
    <row r="482" spans="6:6" x14ac:dyDescent="0.2">
      <c r="F482" s="2"/>
    </row>
    <row r="483" spans="6:6" x14ac:dyDescent="0.2">
      <c r="F483" s="2"/>
    </row>
    <row r="484" spans="6:6" x14ac:dyDescent="0.2">
      <c r="F484" s="2"/>
    </row>
    <row r="485" spans="6:6" x14ac:dyDescent="0.2">
      <c r="F485" s="2"/>
    </row>
    <row r="486" spans="6:6" x14ac:dyDescent="0.2">
      <c r="F486" s="2"/>
    </row>
    <row r="487" spans="6:6" x14ac:dyDescent="0.2">
      <c r="F487" s="2"/>
    </row>
    <row r="488" spans="6:6" x14ac:dyDescent="0.2">
      <c r="F488" s="2"/>
    </row>
    <row r="489" spans="6:6" x14ac:dyDescent="0.2">
      <c r="F489" s="2"/>
    </row>
    <row r="490" spans="6:6" x14ac:dyDescent="0.2">
      <c r="F490" s="2"/>
    </row>
    <row r="491" spans="6:6" x14ac:dyDescent="0.2">
      <c r="F491" s="2"/>
    </row>
    <row r="492" spans="6:6" x14ac:dyDescent="0.2">
      <c r="F492" s="2"/>
    </row>
    <row r="493" spans="6:6" x14ac:dyDescent="0.2">
      <c r="F493" s="2"/>
    </row>
    <row r="494" spans="6:6" x14ac:dyDescent="0.2">
      <c r="F494" s="2"/>
    </row>
    <row r="495" spans="6:6" x14ac:dyDescent="0.2">
      <c r="F495" s="2"/>
    </row>
    <row r="496" spans="6:6" x14ac:dyDescent="0.2">
      <c r="F496" s="2"/>
    </row>
    <row r="497" spans="6:6" x14ac:dyDescent="0.2">
      <c r="F497" s="2"/>
    </row>
    <row r="498" spans="6:6" x14ac:dyDescent="0.2">
      <c r="F498" s="2"/>
    </row>
    <row r="499" spans="6:6" x14ac:dyDescent="0.2">
      <c r="F499" s="2"/>
    </row>
    <row r="500" spans="6:6" x14ac:dyDescent="0.2">
      <c r="F500" s="2"/>
    </row>
    <row r="501" spans="6:6" x14ac:dyDescent="0.2">
      <c r="F501" s="2"/>
    </row>
    <row r="502" spans="6:6" x14ac:dyDescent="0.2">
      <c r="F502" s="2"/>
    </row>
    <row r="503" spans="6:6" x14ac:dyDescent="0.2">
      <c r="F503" s="2"/>
    </row>
    <row r="504" spans="6:6" x14ac:dyDescent="0.2">
      <c r="F504" s="2"/>
    </row>
    <row r="505" spans="6:6" x14ac:dyDescent="0.2">
      <c r="F505" s="2"/>
    </row>
    <row r="506" spans="6:6" x14ac:dyDescent="0.2">
      <c r="F506" s="2"/>
    </row>
    <row r="507" spans="6:6" x14ac:dyDescent="0.2">
      <c r="F507" s="2"/>
    </row>
    <row r="508" spans="6:6" x14ac:dyDescent="0.2">
      <c r="F508" s="2"/>
    </row>
    <row r="509" spans="6:6" x14ac:dyDescent="0.2">
      <c r="F509" s="2"/>
    </row>
    <row r="510" spans="6:6" x14ac:dyDescent="0.2">
      <c r="F510" s="2"/>
    </row>
    <row r="511" spans="6:6" x14ac:dyDescent="0.2">
      <c r="F511" s="2"/>
    </row>
    <row r="512" spans="6:6" x14ac:dyDescent="0.2">
      <c r="F512" s="2"/>
    </row>
    <row r="513" spans="6:6" x14ac:dyDescent="0.2">
      <c r="F513" s="2"/>
    </row>
    <row r="514" spans="6:6" x14ac:dyDescent="0.2">
      <c r="F514" s="2"/>
    </row>
    <row r="515" spans="6:6" x14ac:dyDescent="0.2">
      <c r="F515" s="2"/>
    </row>
    <row r="516" spans="6:6" x14ac:dyDescent="0.2">
      <c r="F516" s="2"/>
    </row>
    <row r="517" spans="6:6" x14ac:dyDescent="0.2">
      <c r="F517" s="2"/>
    </row>
    <row r="518" spans="6:6" x14ac:dyDescent="0.2">
      <c r="F518" s="2"/>
    </row>
    <row r="519" spans="6:6" x14ac:dyDescent="0.2">
      <c r="F519" s="2"/>
    </row>
    <row r="520" spans="6:6" x14ac:dyDescent="0.2">
      <c r="F520" s="2"/>
    </row>
    <row r="521" spans="6:6" x14ac:dyDescent="0.2">
      <c r="F521" s="2"/>
    </row>
    <row r="522" spans="6:6" x14ac:dyDescent="0.2">
      <c r="F522" s="2"/>
    </row>
    <row r="523" spans="6:6" x14ac:dyDescent="0.2">
      <c r="F523" s="2"/>
    </row>
    <row r="524" spans="6:6" x14ac:dyDescent="0.2">
      <c r="F524" s="2"/>
    </row>
    <row r="525" spans="6:6" x14ac:dyDescent="0.2">
      <c r="F525" s="2"/>
    </row>
    <row r="526" spans="6:6" x14ac:dyDescent="0.2">
      <c r="F526" s="2"/>
    </row>
    <row r="527" spans="6:6" x14ac:dyDescent="0.2">
      <c r="F527" s="2"/>
    </row>
    <row r="528" spans="6:6" x14ac:dyDescent="0.2">
      <c r="F528" s="2"/>
    </row>
    <row r="529" spans="6:6" x14ac:dyDescent="0.2">
      <c r="F529" s="2"/>
    </row>
    <row r="530" spans="6:6" x14ac:dyDescent="0.2">
      <c r="F530" s="2"/>
    </row>
    <row r="531" spans="6:6" x14ac:dyDescent="0.2">
      <c r="F531" s="2"/>
    </row>
    <row r="532" spans="6:6" x14ac:dyDescent="0.2">
      <c r="F532" s="2"/>
    </row>
    <row r="533" spans="6:6" x14ac:dyDescent="0.2">
      <c r="F533" s="2"/>
    </row>
    <row r="534" spans="6:6" x14ac:dyDescent="0.2">
      <c r="F534" s="2"/>
    </row>
    <row r="535" spans="6:6" x14ac:dyDescent="0.2">
      <c r="F535" s="2"/>
    </row>
    <row r="536" spans="6:6" x14ac:dyDescent="0.2">
      <c r="F536" s="2"/>
    </row>
    <row r="537" spans="6:6" x14ac:dyDescent="0.2">
      <c r="F537" s="2"/>
    </row>
    <row r="538" spans="6:6" x14ac:dyDescent="0.2">
      <c r="F538" s="2"/>
    </row>
    <row r="539" spans="6:6" x14ac:dyDescent="0.2">
      <c r="F539" s="2"/>
    </row>
    <row r="540" spans="6:6" x14ac:dyDescent="0.2">
      <c r="F540" s="2"/>
    </row>
    <row r="541" spans="6:6" x14ac:dyDescent="0.2">
      <c r="F541" s="2"/>
    </row>
    <row r="542" spans="6:6" x14ac:dyDescent="0.2">
      <c r="F542" s="2"/>
    </row>
    <row r="543" spans="6:6" x14ac:dyDescent="0.2">
      <c r="F543" s="2"/>
    </row>
    <row r="544" spans="6:6" x14ac:dyDescent="0.2">
      <c r="F544" s="2"/>
    </row>
    <row r="545" spans="6:6" x14ac:dyDescent="0.2">
      <c r="F545" s="2"/>
    </row>
    <row r="546" spans="6:6" x14ac:dyDescent="0.2">
      <c r="F546" s="2"/>
    </row>
    <row r="547" spans="6:6" x14ac:dyDescent="0.2">
      <c r="F547" s="2"/>
    </row>
    <row r="548" spans="6:6" x14ac:dyDescent="0.2">
      <c r="F548" s="2"/>
    </row>
    <row r="549" spans="6:6" x14ac:dyDescent="0.2">
      <c r="F549" s="2"/>
    </row>
    <row r="550" spans="6:6" x14ac:dyDescent="0.2">
      <c r="F550" s="2"/>
    </row>
    <row r="551" spans="6:6" x14ac:dyDescent="0.2">
      <c r="F551" s="2"/>
    </row>
    <row r="552" spans="6:6" x14ac:dyDescent="0.2">
      <c r="F552" s="2"/>
    </row>
    <row r="553" spans="6:6" x14ac:dyDescent="0.2">
      <c r="F553" s="2"/>
    </row>
    <row r="554" spans="6:6" x14ac:dyDescent="0.2">
      <c r="F554" s="2"/>
    </row>
    <row r="555" spans="6:6" x14ac:dyDescent="0.2">
      <c r="F555" s="2"/>
    </row>
    <row r="556" spans="6:6" x14ac:dyDescent="0.2">
      <c r="F556" s="2"/>
    </row>
    <row r="557" spans="6:6" x14ac:dyDescent="0.2">
      <c r="F557" s="2"/>
    </row>
    <row r="558" spans="6:6" x14ac:dyDescent="0.2">
      <c r="F558" s="2"/>
    </row>
    <row r="559" spans="6:6" x14ac:dyDescent="0.2">
      <c r="F559" s="2"/>
    </row>
    <row r="560" spans="6:6" x14ac:dyDescent="0.2">
      <c r="F560" s="2"/>
    </row>
    <row r="561" spans="6:6" x14ac:dyDescent="0.2">
      <c r="F561" s="2"/>
    </row>
    <row r="562" spans="6:6" x14ac:dyDescent="0.2">
      <c r="F562" s="2"/>
    </row>
    <row r="563" spans="6:6" x14ac:dyDescent="0.2">
      <c r="F563" s="2"/>
    </row>
    <row r="564" spans="6:6" x14ac:dyDescent="0.2">
      <c r="F564" s="2"/>
    </row>
    <row r="565" spans="6:6" x14ac:dyDescent="0.2">
      <c r="F565" s="2"/>
    </row>
    <row r="566" spans="6:6" x14ac:dyDescent="0.2">
      <c r="F566" s="2"/>
    </row>
    <row r="567" spans="6:6" x14ac:dyDescent="0.2">
      <c r="F567" s="2"/>
    </row>
    <row r="568" spans="6:6" x14ac:dyDescent="0.2">
      <c r="F568" s="2"/>
    </row>
    <row r="569" spans="6:6" x14ac:dyDescent="0.2">
      <c r="F569" s="2"/>
    </row>
    <row r="570" spans="6:6" x14ac:dyDescent="0.2">
      <c r="F570" s="2"/>
    </row>
    <row r="571" spans="6:6" x14ac:dyDescent="0.2">
      <c r="F571" s="2"/>
    </row>
    <row r="572" spans="6:6" x14ac:dyDescent="0.2">
      <c r="F572" s="2"/>
    </row>
    <row r="573" spans="6:6" x14ac:dyDescent="0.2">
      <c r="F573" s="2"/>
    </row>
    <row r="574" spans="6:6" x14ac:dyDescent="0.2">
      <c r="F574" s="2"/>
    </row>
    <row r="575" spans="6:6" x14ac:dyDescent="0.2">
      <c r="F575" s="2"/>
    </row>
    <row r="576" spans="6:6" x14ac:dyDescent="0.2">
      <c r="F576" s="2"/>
    </row>
    <row r="577" spans="6:6" x14ac:dyDescent="0.2">
      <c r="F577" s="2"/>
    </row>
    <row r="578" spans="6:6" x14ac:dyDescent="0.2">
      <c r="F578" s="2"/>
    </row>
    <row r="579" spans="6:6" x14ac:dyDescent="0.2">
      <c r="F579" s="2"/>
    </row>
    <row r="580" spans="6:6" x14ac:dyDescent="0.2">
      <c r="F580" s="2"/>
    </row>
    <row r="581" spans="6:6" x14ac:dyDescent="0.2">
      <c r="F581" s="2"/>
    </row>
    <row r="582" spans="6:6" x14ac:dyDescent="0.2">
      <c r="F582" s="2"/>
    </row>
    <row r="583" spans="6:6" x14ac:dyDescent="0.2">
      <c r="F583" s="2"/>
    </row>
    <row r="584" spans="6:6" x14ac:dyDescent="0.2">
      <c r="F584" s="2"/>
    </row>
    <row r="585" spans="6:6" x14ac:dyDescent="0.2">
      <c r="F585" s="2"/>
    </row>
    <row r="586" spans="6:6" x14ac:dyDescent="0.2">
      <c r="F586" s="2"/>
    </row>
    <row r="587" spans="6:6" x14ac:dyDescent="0.2">
      <c r="F587" s="2"/>
    </row>
    <row r="588" spans="6:6" x14ac:dyDescent="0.2">
      <c r="F588" s="2"/>
    </row>
    <row r="589" spans="6:6" x14ac:dyDescent="0.2">
      <c r="F589" s="2"/>
    </row>
    <row r="590" spans="6:6" x14ac:dyDescent="0.2">
      <c r="F590" s="2"/>
    </row>
    <row r="591" spans="6:6" x14ac:dyDescent="0.2">
      <c r="F591" s="2"/>
    </row>
    <row r="592" spans="6:6" x14ac:dyDescent="0.2">
      <c r="F592" s="2"/>
    </row>
    <row r="593" spans="6:6" x14ac:dyDescent="0.2">
      <c r="F593" s="2"/>
    </row>
    <row r="594" spans="6:6" x14ac:dyDescent="0.2">
      <c r="F594" s="2"/>
    </row>
    <row r="595" spans="6:6" x14ac:dyDescent="0.2">
      <c r="F595" s="2"/>
    </row>
    <row r="596" spans="6:6" x14ac:dyDescent="0.2">
      <c r="F596" s="2"/>
    </row>
    <row r="597" spans="6:6" x14ac:dyDescent="0.2">
      <c r="F597" s="2"/>
    </row>
    <row r="598" spans="6:6" x14ac:dyDescent="0.2">
      <c r="F598" s="2"/>
    </row>
    <row r="599" spans="6:6" x14ac:dyDescent="0.2">
      <c r="F599" s="2"/>
    </row>
    <row r="600" spans="6:6" x14ac:dyDescent="0.2">
      <c r="F600" s="2"/>
    </row>
    <row r="601" spans="6:6" x14ac:dyDescent="0.2">
      <c r="F601" s="2"/>
    </row>
    <row r="602" spans="6:6" x14ac:dyDescent="0.2">
      <c r="F602" s="2"/>
    </row>
    <row r="603" spans="6:6" x14ac:dyDescent="0.2">
      <c r="F603" s="2"/>
    </row>
    <row r="604" spans="6:6" x14ac:dyDescent="0.2">
      <c r="F604" s="2"/>
    </row>
    <row r="605" spans="6:6" x14ac:dyDescent="0.2">
      <c r="F605" s="2"/>
    </row>
    <row r="606" spans="6:6" x14ac:dyDescent="0.2">
      <c r="F606" s="2"/>
    </row>
    <row r="607" spans="6:6" x14ac:dyDescent="0.2">
      <c r="F607" s="2"/>
    </row>
    <row r="608" spans="6:6" x14ac:dyDescent="0.2">
      <c r="F608" s="2"/>
    </row>
    <row r="609" spans="6:6" x14ac:dyDescent="0.2">
      <c r="F609" s="2"/>
    </row>
    <row r="610" spans="6:6" x14ac:dyDescent="0.2">
      <c r="F610" s="2"/>
    </row>
    <row r="611" spans="6:6" x14ac:dyDescent="0.2">
      <c r="F611" s="2"/>
    </row>
    <row r="612" spans="6:6" x14ac:dyDescent="0.2">
      <c r="F612" s="2"/>
    </row>
    <row r="613" spans="6:6" x14ac:dyDescent="0.2">
      <c r="F613" s="2"/>
    </row>
    <row r="614" spans="6:6" x14ac:dyDescent="0.2">
      <c r="F614" s="2"/>
    </row>
    <row r="615" spans="6:6" x14ac:dyDescent="0.2">
      <c r="F615" s="2"/>
    </row>
    <row r="616" spans="6:6" x14ac:dyDescent="0.2">
      <c r="F616" s="2"/>
    </row>
    <row r="617" spans="6:6" x14ac:dyDescent="0.2">
      <c r="F617" s="2"/>
    </row>
    <row r="618" spans="6:6" x14ac:dyDescent="0.2">
      <c r="F618" s="2"/>
    </row>
    <row r="619" spans="6:6" x14ac:dyDescent="0.2">
      <c r="F619" s="2"/>
    </row>
    <row r="620" spans="6:6" x14ac:dyDescent="0.2">
      <c r="F620" s="2"/>
    </row>
    <row r="621" spans="6:6" x14ac:dyDescent="0.2">
      <c r="F621" s="2"/>
    </row>
    <row r="622" spans="6:6" x14ac:dyDescent="0.2">
      <c r="F622" s="2"/>
    </row>
    <row r="623" spans="6:6" x14ac:dyDescent="0.2">
      <c r="F623" s="2"/>
    </row>
    <row r="624" spans="6:6" x14ac:dyDescent="0.2">
      <c r="F624" s="2"/>
    </row>
    <row r="625" spans="6:6" x14ac:dyDescent="0.2">
      <c r="F625" s="2"/>
    </row>
    <row r="626" spans="6:6" x14ac:dyDescent="0.2">
      <c r="F626" s="2"/>
    </row>
    <row r="627" spans="6:6" x14ac:dyDescent="0.2">
      <c r="F627" s="2"/>
    </row>
    <row r="628" spans="6:6" x14ac:dyDescent="0.2">
      <c r="F628" s="2"/>
    </row>
    <row r="629" spans="6:6" x14ac:dyDescent="0.2">
      <c r="F629" s="2"/>
    </row>
    <row r="630" spans="6:6" x14ac:dyDescent="0.2">
      <c r="F630" s="2"/>
    </row>
    <row r="631" spans="6:6" x14ac:dyDescent="0.2">
      <c r="F631" s="2"/>
    </row>
    <row r="632" spans="6:6" x14ac:dyDescent="0.2">
      <c r="F632" s="2"/>
    </row>
    <row r="633" spans="6:6" x14ac:dyDescent="0.2">
      <c r="F633" s="2"/>
    </row>
    <row r="634" spans="6:6" x14ac:dyDescent="0.2">
      <c r="F634" s="2"/>
    </row>
    <row r="635" spans="6:6" x14ac:dyDescent="0.2">
      <c r="F635" s="2"/>
    </row>
    <row r="636" spans="6:6" x14ac:dyDescent="0.2">
      <c r="F636" s="2"/>
    </row>
    <row r="637" spans="6:6" x14ac:dyDescent="0.2">
      <c r="F637" s="2"/>
    </row>
    <row r="638" spans="6:6" x14ac:dyDescent="0.2">
      <c r="F638" s="2"/>
    </row>
    <row r="639" spans="6:6" x14ac:dyDescent="0.2">
      <c r="F639" s="2"/>
    </row>
    <row r="640" spans="6:6" x14ac:dyDescent="0.2">
      <c r="F640" s="2"/>
    </row>
    <row r="641" spans="6:6" x14ac:dyDescent="0.2">
      <c r="F641" s="2"/>
    </row>
    <row r="642" spans="6:6" x14ac:dyDescent="0.2">
      <c r="F642" s="2"/>
    </row>
    <row r="643" spans="6:6" x14ac:dyDescent="0.2">
      <c r="F643" s="2"/>
    </row>
    <row r="644" spans="6:6" x14ac:dyDescent="0.2">
      <c r="F644" s="2"/>
    </row>
    <row r="645" spans="6:6" x14ac:dyDescent="0.2">
      <c r="F645" s="2"/>
    </row>
    <row r="646" spans="6:6" x14ac:dyDescent="0.2">
      <c r="F646" s="2"/>
    </row>
    <row r="647" spans="6:6" x14ac:dyDescent="0.2">
      <c r="F647" s="2"/>
    </row>
    <row r="648" spans="6:6" x14ac:dyDescent="0.2">
      <c r="F648" s="2"/>
    </row>
    <row r="649" spans="6:6" x14ac:dyDescent="0.2">
      <c r="F649" s="2"/>
    </row>
    <row r="650" spans="6:6" x14ac:dyDescent="0.2">
      <c r="F650" s="2"/>
    </row>
    <row r="651" spans="6:6" x14ac:dyDescent="0.2">
      <c r="F651" s="2"/>
    </row>
    <row r="652" spans="6:6" x14ac:dyDescent="0.2">
      <c r="F652" s="2"/>
    </row>
    <row r="653" spans="6:6" x14ac:dyDescent="0.2">
      <c r="F653" s="2"/>
    </row>
    <row r="654" spans="6:6" x14ac:dyDescent="0.2">
      <c r="F654" s="2"/>
    </row>
    <row r="655" spans="6:6" x14ac:dyDescent="0.2">
      <c r="F655" s="2"/>
    </row>
    <row r="656" spans="6:6" x14ac:dyDescent="0.2">
      <c r="F656" s="2"/>
    </row>
    <row r="657" spans="6:6" x14ac:dyDescent="0.2">
      <c r="F657" s="2"/>
    </row>
    <row r="658" spans="6:6" x14ac:dyDescent="0.2">
      <c r="F658" s="2"/>
    </row>
    <row r="659" spans="6:6" x14ac:dyDescent="0.2">
      <c r="F659" s="2"/>
    </row>
    <row r="660" spans="6:6" x14ac:dyDescent="0.2">
      <c r="F660" s="2"/>
    </row>
    <row r="661" spans="6:6" x14ac:dyDescent="0.2">
      <c r="F661" s="2"/>
    </row>
    <row r="662" spans="6:6" x14ac:dyDescent="0.2">
      <c r="F662" s="2"/>
    </row>
    <row r="663" spans="6:6" x14ac:dyDescent="0.2">
      <c r="F663" s="2"/>
    </row>
    <row r="664" spans="6:6" x14ac:dyDescent="0.2">
      <c r="F664" s="2"/>
    </row>
    <row r="665" spans="6:6" x14ac:dyDescent="0.2">
      <c r="F665" s="2"/>
    </row>
    <row r="666" spans="6:6" x14ac:dyDescent="0.2">
      <c r="F666" s="2"/>
    </row>
    <row r="667" spans="6:6" x14ac:dyDescent="0.2">
      <c r="F667" s="2"/>
    </row>
    <row r="668" spans="6:6" x14ac:dyDescent="0.2">
      <c r="F668" s="2"/>
    </row>
    <row r="669" spans="6:6" x14ac:dyDescent="0.2">
      <c r="F669" s="2"/>
    </row>
    <row r="670" spans="6:6" x14ac:dyDescent="0.2">
      <c r="F670" s="2"/>
    </row>
    <row r="671" spans="6:6" x14ac:dyDescent="0.2">
      <c r="F671" s="2"/>
    </row>
    <row r="672" spans="6:6" x14ac:dyDescent="0.2">
      <c r="F672" s="2"/>
    </row>
    <row r="673" spans="6:6" x14ac:dyDescent="0.2">
      <c r="F673" s="2"/>
    </row>
    <row r="674" spans="6:6" x14ac:dyDescent="0.2">
      <c r="F674" s="2"/>
    </row>
    <row r="675" spans="6:6" x14ac:dyDescent="0.2">
      <c r="F675" s="2"/>
    </row>
    <row r="676" spans="6:6" x14ac:dyDescent="0.2">
      <c r="F676" s="2"/>
    </row>
    <row r="677" spans="6:6" x14ac:dyDescent="0.2">
      <c r="F677" s="2"/>
    </row>
    <row r="678" spans="6:6" x14ac:dyDescent="0.2">
      <c r="F678" s="2"/>
    </row>
    <row r="679" spans="6:6" x14ac:dyDescent="0.2">
      <c r="F679" s="2"/>
    </row>
    <row r="680" spans="6:6" x14ac:dyDescent="0.2">
      <c r="F680" s="2"/>
    </row>
    <row r="681" spans="6:6" x14ac:dyDescent="0.2">
      <c r="F681" s="2"/>
    </row>
    <row r="682" spans="6:6" x14ac:dyDescent="0.2">
      <c r="F682" s="2"/>
    </row>
    <row r="683" spans="6:6" x14ac:dyDescent="0.2">
      <c r="F683" s="2"/>
    </row>
    <row r="684" spans="6:6" x14ac:dyDescent="0.2">
      <c r="F684" s="2"/>
    </row>
    <row r="685" spans="6:6" x14ac:dyDescent="0.2">
      <c r="F685" s="2"/>
    </row>
    <row r="686" spans="6:6" x14ac:dyDescent="0.2">
      <c r="F686" s="2"/>
    </row>
    <row r="687" spans="6:6" x14ac:dyDescent="0.2">
      <c r="F687" s="2"/>
    </row>
    <row r="688" spans="6:6" x14ac:dyDescent="0.2">
      <c r="F688" s="2"/>
    </row>
    <row r="689" spans="6:6" x14ac:dyDescent="0.2">
      <c r="F689" s="2"/>
    </row>
    <row r="690" spans="6:6" x14ac:dyDescent="0.2">
      <c r="F690" s="2"/>
    </row>
    <row r="691" spans="6:6" x14ac:dyDescent="0.2">
      <c r="F691" s="2"/>
    </row>
    <row r="692" spans="6:6" x14ac:dyDescent="0.2">
      <c r="F692" s="2"/>
    </row>
    <row r="693" spans="6:6" x14ac:dyDescent="0.2">
      <c r="F693" s="2"/>
    </row>
    <row r="694" spans="6:6" x14ac:dyDescent="0.2">
      <c r="F694" s="2"/>
    </row>
    <row r="695" spans="6:6" x14ac:dyDescent="0.2">
      <c r="F695" s="2"/>
    </row>
    <row r="696" spans="6:6" x14ac:dyDescent="0.2">
      <c r="F696" s="2"/>
    </row>
    <row r="697" spans="6:6" x14ac:dyDescent="0.2">
      <c r="F697" s="2"/>
    </row>
    <row r="698" spans="6:6" x14ac:dyDescent="0.2">
      <c r="F698" s="2"/>
    </row>
    <row r="699" spans="6:6" x14ac:dyDescent="0.2">
      <c r="F699" s="2"/>
    </row>
    <row r="700" spans="6:6" x14ac:dyDescent="0.2">
      <c r="F700" s="2"/>
    </row>
    <row r="701" spans="6:6" x14ac:dyDescent="0.2">
      <c r="F701" s="2"/>
    </row>
    <row r="702" spans="6:6" x14ac:dyDescent="0.2">
      <c r="F702" s="2"/>
    </row>
    <row r="703" spans="6:6" x14ac:dyDescent="0.2">
      <c r="F703" s="2"/>
    </row>
    <row r="704" spans="6:6" x14ac:dyDescent="0.2">
      <c r="F704" s="2"/>
    </row>
    <row r="705" spans="6:6" x14ac:dyDescent="0.2">
      <c r="F705" s="2"/>
    </row>
    <row r="706" spans="6:6" x14ac:dyDescent="0.2">
      <c r="F706" s="2"/>
    </row>
    <row r="707" spans="6:6" x14ac:dyDescent="0.2">
      <c r="F707" s="2"/>
    </row>
    <row r="708" spans="6:6" x14ac:dyDescent="0.2">
      <c r="F708" s="2"/>
    </row>
    <row r="709" spans="6:6" x14ac:dyDescent="0.2">
      <c r="F709" s="2"/>
    </row>
    <row r="710" spans="6:6" x14ac:dyDescent="0.2">
      <c r="F710" s="2"/>
    </row>
    <row r="711" spans="6:6" x14ac:dyDescent="0.2">
      <c r="F711" s="2"/>
    </row>
    <row r="712" spans="6:6" x14ac:dyDescent="0.2">
      <c r="F712" s="2"/>
    </row>
    <row r="713" spans="6:6" x14ac:dyDescent="0.2">
      <c r="F713" s="2"/>
    </row>
    <row r="714" spans="6:6" x14ac:dyDescent="0.2">
      <c r="F714" s="2"/>
    </row>
    <row r="715" spans="6:6" x14ac:dyDescent="0.2">
      <c r="F715" s="2"/>
    </row>
    <row r="716" spans="6:6" x14ac:dyDescent="0.2">
      <c r="F716" s="2"/>
    </row>
    <row r="717" spans="6:6" x14ac:dyDescent="0.2">
      <c r="F717" s="2"/>
    </row>
    <row r="718" spans="6:6" x14ac:dyDescent="0.2">
      <c r="F718" s="2"/>
    </row>
    <row r="719" spans="6:6" x14ac:dyDescent="0.2">
      <c r="F719" s="2"/>
    </row>
    <row r="720" spans="6:6" x14ac:dyDescent="0.2">
      <c r="F720" s="2"/>
    </row>
    <row r="721" spans="6:6" x14ac:dyDescent="0.2">
      <c r="F721" s="2"/>
    </row>
    <row r="722" spans="6:6" x14ac:dyDescent="0.2">
      <c r="F722" s="2"/>
    </row>
    <row r="723" spans="6:6" x14ac:dyDescent="0.2">
      <c r="F723" s="2"/>
    </row>
    <row r="724" spans="6:6" x14ac:dyDescent="0.2">
      <c r="F724" s="2"/>
    </row>
    <row r="725" spans="6:6" x14ac:dyDescent="0.2">
      <c r="F725" s="2"/>
    </row>
    <row r="726" spans="6:6" x14ac:dyDescent="0.2">
      <c r="F726" s="2"/>
    </row>
    <row r="727" spans="6:6" x14ac:dyDescent="0.2">
      <c r="F727" s="2"/>
    </row>
    <row r="728" spans="6:6" x14ac:dyDescent="0.2">
      <c r="F728" s="2"/>
    </row>
    <row r="729" spans="6:6" x14ac:dyDescent="0.2">
      <c r="F729" s="2"/>
    </row>
    <row r="730" spans="6:6" x14ac:dyDescent="0.2">
      <c r="F730" s="2"/>
    </row>
    <row r="731" spans="6:6" x14ac:dyDescent="0.2">
      <c r="F731" s="2"/>
    </row>
    <row r="732" spans="6:6" x14ac:dyDescent="0.2">
      <c r="F732" s="2"/>
    </row>
    <row r="733" spans="6:6" x14ac:dyDescent="0.2">
      <c r="F733" s="2"/>
    </row>
    <row r="734" spans="6:6" x14ac:dyDescent="0.2">
      <c r="F734" s="2"/>
    </row>
    <row r="735" spans="6:6" x14ac:dyDescent="0.2">
      <c r="F735" s="2"/>
    </row>
    <row r="736" spans="6:6" x14ac:dyDescent="0.2">
      <c r="F736" s="2"/>
    </row>
    <row r="737" spans="6:6" x14ac:dyDescent="0.2">
      <c r="F737" s="2"/>
    </row>
    <row r="738" spans="6:6" x14ac:dyDescent="0.2">
      <c r="F738" s="2"/>
    </row>
    <row r="739" spans="6:6" x14ac:dyDescent="0.2">
      <c r="F739" s="2"/>
    </row>
    <row r="740" spans="6:6" x14ac:dyDescent="0.2">
      <c r="F740" s="2"/>
    </row>
    <row r="741" spans="6:6" x14ac:dyDescent="0.2">
      <c r="F741" s="2"/>
    </row>
    <row r="742" spans="6:6" x14ac:dyDescent="0.2">
      <c r="F742" s="2"/>
    </row>
    <row r="743" spans="6:6" x14ac:dyDescent="0.2">
      <c r="F743" s="2"/>
    </row>
    <row r="744" spans="6:6" x14ac:dyDescent="0.2">
      <c r="F744" s="2"/>
    </row>
    <row r="745" spans="6:6" x14ac:dyDescent="0.2">
      <c r="F745" s="2"/>
    </row>
    <row r="746" spans="6:6" x14ac:dyDescent="0.2">
      <c r="F746" s="2"/>
    </row>
    <row r="747" spans="6:6" x14ac:dyDescent="0.2">
      <c r="F747" s="2"/>
    </row>
    <row r="748" spans="6:6" x14ac:dyDescent="0.2">
      <c r="F748" s="2"/>
    </row>
    <row r="749" spans="6:6" x14ac:dyDescent="0.2">
      <c r="F749" s="2"/>
    </row>
    <row r="750" spans="6:6" x14ac:dyDescent="0.2">
      <c r="F750" s="2"/>
    </row>
    <row r="751" spans="6:6" x14ac:dyDescent="0.2">
      <c r="F751" s="2"/>
    </row>
    <row r="752" spans="6:6" x14ac:dyDescent="0.2">
      <c r="F752" s="2"/>
    </row>
    <row r="753" spans="6:6" x14ac:dyDescent="0.2">
      <c r="F753" s="2"/>
    </row>
    <row r="754" spans="6:6" x14ac:dyDescent="0.2">
      <c r="F754" s="2"/>
    </row>
    <row r="755" spans="6:6" x14ac:dyDescent="0.2">
      <c r="F755" s="2"/>
    </row>
    <row r="756" spans="6:6" x14ac:dyDescent="0.2">
      <c r="F756" s="2"/>
    </row>
    <row r="757" spans="6:6" x14ac:dyDescent="0.2">
      <c r="F757" s="2"/>
    </row>
    <row r="758" spans="6:6" x14ac:dyDescent="0.2">
      <c r="F758" s="2"/>
    </row>
    <row r="759" spans="6:6" x14ac:dyDescent="0.2">
      <c r="F759" s="2"/>
    </row>
    <row r="760" spans="6:6" x14ac:dyDescent="0.2">
      <c r="F760" s="2"/>
    </row>
    <row r="761" spans="6:6" x14ac:dyDescent="0.2">
      <c r="F761" s="2"/>
    </row>
    <row r="762" spans="6:6" x14ac:dyDescent="0.2">
      <c r="F762" s="2"/>
    </row>
    <row r="763" spans="6:6" x14ac:dyDescent="0.2">
      <c r="F763" s="2"/>
    </row>
    <row r="764" spans="6:6" x14ac:dyDescent="0.2">
      <c r="F764" s="2"/>
    </row>
    <row r="765" spans="6:6" x14ac:dyDescent="0.2">
      <c r="F765" s="2"/>
    </row>
    <row r="766" spans="6:6" x14ac:dyDescent="0.2">
      <c r="F766" s="2"/>
    </row>
    <row r="767" spans="6:6" x14ac:dyDescent="0.2">
      <c r="F767" s="2"/>
    </row>
    <row r="768" spans="6:6" x14ac:dyDescent="0.2">
      <c r="F768" s="2"/>
    </row>
    <row r="769" spans="6:6" x14ac:dyDescent="0.2">
      <c r="F769" s="2"/>
    </row>
    <row r="770" spans="6:6" x14ac:dyDescent="0.2">
      <c r="F770" s="2"/>
    </row>
    <row r="771" spans="6:6" x14ac:dyDescent="0.2">
      <c r="F771" s="2"/>
    </row>
    <row r="772" spans="6:6" x14ac:dyDescent="0.2">
      <c r="F772" s="2"/>
    </row>
    <row r="773" spans="6:6" x14ac:dyDescent="0.2">
      <c r="F773" s="2"/>
    </row>
    <row r="774" spans="6:6" x14ac:dyDescent="0.2">
      <c r="F774" s="2"/>
    </row>
    <row r="775" spans="6:6" x14ac:dyDescent="0.2">
      <c r="F775" s="2"/>
    </row>
    <row r="776" spans="6:6" x14ac:dyDescent="0.2">
      <c r="F776" s="2"/>
    </row>
    <row r="777" spans="6:6" x14ac:dyDescent="0.2">
      <c r="F777" s="2"/>
    </row>
    <row r="778" spans="6:6" x14ac:dyDescent="0.2">
      <c r="F778" s="2"/>
    </row>
    <row r="779" spans="6:6" x14ac:dyDescent="0.2">
      <c r="F779" s="2"/>
    </row>
    <row r="780" spans="6:6" x14ac:dyDescent="0.2">
      <c r="F780" s="2"/>
    </row>
    <row r="781" spans="6:6" x14ac:dyDescent="0.2">
      <c r="F781" s="2"/>
    </row>
    <row r="782" spans="6:6" x14ac:dyDescent="0.2">
      <c r="F782" s="2"/>
    </row>
    <row r="783" spans="6:6" x14ac:dyDescent="0.2">
      <c r="F783" s="2"/>
    </row>
    <row r="784" spans="6:6" x14ac:dyDescent="0.2">
      <c r="F784" s="2"/>
    </row>
    <row r="785" spans="6:6" x14ac:dyDescent="0.2">
      <c r="F785" s="2"/>
    </row>
    <row r="786" spans="6:6" x14ac:dyDescent="0.2">
      <c r="F786" s="2"/>
    </row>
    <row r="787" spans="6:6" x14ac:dyDescent="0.2">
      <c r="F787" s="2"/>
    </row>
    <row r="788" spans="6:6" x14ac:dyDescent="0.2">
      <c r="F788" s="2"/>
    </row>
    <row r="789" spans="6:6" x14ac:dyDescent="0.2">
      <c r="F789" s="2"/>
    </row>
    <row r="790" spans="6:6" x14ac:dyDescent="0.2">
      <c r="F790" s="2"/>
    </row>
    <row r="791" spans="6:6" x14ac:dyDescent="0.2">
      <c r="F791" s="2"/>
    </row>
    <row r="792" spans="6:6" x14ac:dyDescent="0.2">
      <c r="F792" s="2"/>
    </row>
    <row r="793" spans="6:6" x14ac:dyDescent="0.2">
      <c r="F793" s="2"/>
    </row>
    <row r="794" spans="6:6" x14ac:dyDescent="0.2">
      <c r="F794" s="2"/>
    </row>
    <row r="795" spans="6:6" x14ac:dyDescent="0.2">
      <c r="F795" s="2"/>
    </row>
    <row r="796" spans="6:6" x14ac:dyDescent="0.2">
      <c r="F796" s="2"/>
    </row>
    <row r="797" spans="6:6" x14ac:dyDescent="0.2">
      <c r="F797" s="2"/>
    </row>
    <row r="798" spans="6:6" x14ac:dyDescent="0.2">
      <c r="F798" s="2"/>
    </row>
    <row r="799" spans="6:6" x14ac:dyDescent="0.2">
      <c r="F799" s="2"/>
    </row>
    <row r="800" spans="6:6" x14ac:dyDescent="0.2">
      <c r="F800" s="2"/>
    </row>
    <row r="801" spans="6:6" x14ac:dyDescent="0.2">
      <c r="F801" s="2"/>
    </row>
    <row r="802" spans="6:6" x14ac:dyDescent="0.2">
      <c r="F802" s="2"/>
    </row>
    <row r="803" spans="6:6" x14ac:dyDescent="0.2">
      <c r="F803" s="2"/>
    </row>
    <row r="804" spans="6:6" x14ac:dyDescent="0.2">
      <c r="F804" s="2"/>
    </row>
    <row r="805" spans="6:6" x14ac:dyDescent="0.2">
      <c r="F805" s="2"/>
    </row>
    <row r="806" spans="6:6" x14ac:dyDescent="0.2">
      <c r="F806" s="2"/>
    </row>
    <row r="807" spans="6:6" x14ac:dyDescent="0.2">
      <c r="F807" s="2"/>
    </row>
    <row r="808" spans="6:6" x14ac:dyDescent="0.2">
      <c r="F808" s="2"/>
    </row>
    <row r="809" spans="6:6" x14ac:dyDescent="0.2">
      <c r="F809" s="2"/>
    </row>
    <row r="810" spans="6:6" x14ac:dyDescent="0.2">
      <c r="F810" s="2"/>
    </row>
    <row r="811" spans="6:6" x14ac:dyDescent="0.2">
      <c r="F811" s="2"/>
    </row>
    <row r="812" spans="6:6" x14ac:dyDescent="0.2">
      <c r="F812" s="2"/>
    </row>
    <row r="813" spans="6:6" x14ac:dyDescent="0.2">
      <c r="F813" s="2"/>
    </row>
    <row r="814" spans="6:6" x14ac:dyDescent="0.2">
      <c r="F814" s="2"/>
    </row>
    <row r="815" spans="6:6" x14ac:dyDescent="0.2">
      <c r="F815" s="2"/>
    </row>
    <row r="816" spans="6:6" x14ac:dyDescent="0.2">
      <c r="F816" s="2"/>
    </row>
    <row r="817" spans="6:6" x14ac:dyDescent="0.2">
      <c r="F817" s="2"/>
    </row>
    <row r="818" spans="6:6" x14ac:dyDescent="0.2">
      <c r="F818" s="2"/>
    </row>
    <row r="819" spans="6:6" x14ac:dyDescent="0.2">
      <c r="F819" s="2"/>
    </row>
    <row r="820" spans="6:6" x14ac:dyDescent="0.2">
      <c r="F820" s="2"/>
    </row>
    <row r="821" spans="6:6" x14ac:dyDescent="0.2">
      <c r="F821" s="2"/>
    </row>
    <row r="822" spans="6:6" x14ac:dyDescent="0.2">
      <c r="F822" s="2"/>
    </row>
    <row r="823" spans="6:6" x14ac:dyDescent="0.2">
      <c r="F823" s="2"/>
    </row>
    <row r="824" spans="6:6" x14ac:dyDescent="0.2">
      <c r="F824" s="2"/>
    </row>
    <row r="825" spans="6:6" x14ac:dyDescent="0.2">
      <c r="F825" s="2"/>
    </row>
    <row r="826" spans="6:6" x14ac:dyDescent="0.2">
      <c r="F826" s="2"/>
    </row>
    <row r="827" spans="6:6" x14ac:dyDescent="0.2">
      <c r="F827" s="2"/>
    </row>
    <row r="828" spans="6:6" x14ac:dyDescent="0.2">
      <c r="F828" s="2"/>
    </row>
    <row r="829" spans="6:6" x14ac:dyDescent="0.2">
      <c r="F829" s="2"/>
    </row>
    <row r="830" spans="6:6" x14ac:dyDescent="0.2">
      <c r="F830" s="2"/>
    </row>
    <row r="831" spans="6:6" x14ac:dyDescent="0.2">
      <c r="F831" s="2"/>
    </row>
    <row r="832" spans="6:6" x14ac:dyDescent="0.2">
      <c r="F832" s="2"/>
    </row>
    <row r="833" spans="6:6" x14ac:dyDescent="0.2">
      <c r="F833" s="2"/>
    </row>
    <row r="834" spans="6:6" x14ac:dyDescent="0.2">
      <c r="F834" s="2"/>
    </row>
    <row r="835" spans="6:6" x14ac:dyDescent="0.2">
      <c r="F835" s="2"/>
    </row>
    <row r="836" spans="6:6" x14ac:dyDescent="0.2">
      <c r="F836" s="2"/>
    </row>
    <row r="837" spans="6:6" x14ac:dyDescent="0.2">
      <c r="F837" s="2"/>
    </row>
    <row r="838" spans="6:6" x14ac:dyDescent="0.2">
      <c r="F838" s="2"/>
    </row>
    <row r="839" spans="6:6" x14ac:dyDescent="0.2">
      <c r="F839" s="2"/>
    </row>
    <row r="840" spans="6:6" x14ac:dyDescent="0.2">
      <c r="F840" s="2"/>
    </row>
    <row r="841" spans="6:6" x14ac:dyDescent="0.2">
      <c r="F841" s="2"/>
    </row>
    <row r="842" spans="6:6" x14ac:dyDescent="0.2">
      <c r="F842" s="2"/>
    </row>
    <row r="843" spans="6:6" x14ac:dyDescent="0.2">
      <c r="F843" s="2"/>
    </row>
    <row r="844" spans="6:6" x14ac:dyDescent="0.2">
      <c r="F844" s="2"/>
    </row>
    <row r="845" spans="6:6" x14ac:dyDescent="0.2">
      <c r="F845" s="2"/>
    </row>
    <row r="846" spans="6:6" x14ac:dyDescent="0.2">
      <c r="F846" s="2"/>
    </row>
    <row r="847" spans="6:6" x14ac:dyDescent="0.2">
      <c r="F847" s="2"/>
    </row>
    <row r="848" spans="6:6" x14ac:dyDescent="0.2">
      <c r="F848" s="2"/>
    </row>
    <row r="849" spans="6:6" x14ac:dyDescent="0.2">
      <c r="F849" s="2"/>
    </row>
    <row r="850" spans="6:6" x14ac:dyDescent="0.2">
      <c r="F850" s="2"/>
    </row>
    <row r="851" spans="6:6" x14ac:dyDescent="0.2">
      <c r="F851" s="2"/>
    </row>
    <row r="852" spans="6:6" x14ac:dyDescent="0.2">
      <c r="F852" s="2"/>
    </row>
    <row r="853" spans="6:6" x14ac:dyDescent="0.2">
      <c r="F853" s="2"/>
    </row>
    <row r="854" spans="6:6" x14ac:dyDescent="0.2">
      <c r="F854" s="2"/>
    </row>
    <row r="855" spans="6:6" x14ac:dyDescent="0.2">
      <c r="F855" s="2"/>
    </row>
    <row r="856" spans="6:6" x14ac:dyDescent="0.2">
      <c r="F856" s="2"/>
    </row>
    <row r="857" spans="6:6" x14ac:dyDescent="0.2">
      <c r="F857" s="2"/>
    </row>
    <row r="858" spans="6:6" x14ac:dyDescent="0.2">
      <c r="F858" s="2"/>
    </row>
    <row r="859" spans="6:6" x14ac:dyDescent="0.2">
      <c r="F859" s="2"/>
    </row>
    <row r="860" spans="6:6" x14ac:dyDescent="0.2">
      <c r="F860" s="2"/>
    </row>
    <row r="861" spans="6:6" x14ac:dyDescent="0.2">
      <c r="F861" s="2"/>
    </row>
    <row r="862" spans="6:6" x14ac:dyDescent="0.2">
      <c r="F862" s="2"/>
    </row>
    <row r="863" spans="6:6" x14ac:dyDescent="0.2">
      <c r="F863" s="2"/>
    </row>
    <row r="864" spans="6:6" x14ac:dyDescent="0.2">
      <c r="F864" s="2"/>
    </row>
    <row r="865" spans="6:6" x14ac:dyDescent="0.2">
      <c r="F865" s="2"/>
    </row>
    <row r="866" spans="6:6" x14ac:dyDescent="0.2">
      <c r="F866" s="2"/>
    </row>
    <row r="867" spans="6:6" x14ac:dyDescent="0.2">
      <c r="F867" s="2"/>
    </row>
    <row r="868" spans="6:6" x14ac:dyDescent="0.2">
      <c r="F868" s="2"/>
    </row>
    <row r="869" spans="6:6" x14ac:dyDescent="0.2">
      <c r="F869" s="2"/>
    </row>
    <row r="870" spans="6:6" x14ac:dyDescent="0.2">
      <c r="F870" s="2"/>
    </row>
    <row r="871" spans="6:6" x14ac:dyDescent="0.2">
      <c r="F871" s="2"/>
    </row>
    <row r="872" spans="6:6" x14ac:dyDescent="0.2">
      <c r="F872" s="2"/>
    </row>
    <row r="873" spans="6:6" x14ac:dyDescent="0.2">
      <c r="F873" s="2"/>
    </row>
    <row r="874" spans="6:6" x14ac:dyDescent="0.2">
      <c r="F874" s="2"/>
    </row>
    <row r="875" spans="6:6" x14ac:dyDescent="0.2">
      <c r="F875" s="2"/>
    </row>
    <row r="876" spans="6:6" x14ac:dyDescent="0.2">
      <c r="F876" s="2"/>
    </row>
    <row r="877" spans="6:6" x14ac:dyDescent="0.2">
      <c r="F877" s="2"/>
    </row>
    <row r="878" spans="6:6" x14ac:dyDescent="0.2">
      <c r="F878" s="2"/>
    </row>
    <row r="879" spans="6:6" x14ac:dyDescent="0.2">
      <c r="F879" s="2"/>
    </row>
    <row r="880" spans="6:6" x14ac:dyDescent="0.2">
      <c r="F880" s="2"/>
    </row>
    <row r="881" spans="6:6" x14ac:dyDescent="0.2">
      <c r="F881" s="2"/>
    </row>
    <row r="882" spans="6:6" x14ac:dyDescent="0.2">
      <c r="F882" s="2"/>
    </row>
    <row r="883" spans="6:6" x14ac:dyDescent="0.2">
      <c r="F883" s="2"/>
    </row>
    <row r="884" spans="6:6" x14ac:dyDescent="0.2">
      <c r="F884" s="2"/>
    </row>
    <row r="885" spans="6:6" x14ac:dyDescent="0.2">
      <c r="F885" s="2"/>
    </row>
    <row r="886" spans="6:6" x14ac:dyDescent="0.2">
      <c r="F886" s="2"/>
    </row>
    <row r="887" spans="6:6" x14ac:dyDescent="0.2">
      <c r="F887" s="2"/>
    </row>
    <row r="888" spans="6:6" x14ac:dyDescent="0.2">
      <c r="F888" s="2"/>
    </row>
    <row r="889" spans="6:6" x14ac:dyDescent="0.2">
      <c r="F889" s="2"/>
    </row>
    <row r="890" spans="6:6" x14ac:dyDescent="0.2">
      <c r="F890" s="2"/>
    </row>
    <row r="891" spans="6:6" x14ac:dyDescent="0.2">
      <c r="F891" s="2"/>
    </row>
    <row r="892" spans="6:6" x14ac:dyDescent="0.2">
      <c r="F892" s="2"/>
    </row>
    <row r="893" spans="6:6" x14ac:dyDescent="0.2">
      <c r="F893" s="2"/>
    </row>
    <row r="894" spans="6:6" x14ac:dyDescent="0.2">
      <c r="F894" s="2"/>
    </row>
    <row r="895" spans="6:6" x14ac:dyDescent="0.2">
      <c r="F895" s="2"/>
    </row>
    <row r="896" spans="6:6" x14ac:dyDescent="0.2">
      <c r="F896" s="2"/>
    </row>
    <row r="897" spans="6:6" x14ac:dyDescent="0.2">
      <c r="F897" s="2"/>
    </row>
    <row r="898" spans="6:6" x14ac:dyDescent="0.2">
      <c r="F898" s="2"/>
    </row>
    <row r="899" spans="6:6" x14ac:dyDescent="0.2">
      <c r="F899" s="2"/>
    </row>
    <row r="900" spans="6:6" x14ac:dyDescent="0.2">
      <c r="F900" s="2"/>
    </row>
    <row r="901" spans="6:6" x14ac:dyDescent="0.2">
      <c r="F901" s="2"/>
    </row>
    <row r="902" spans="6:6" x14ac:dyDescent="0.2">
      <c r="F902" s="2"/>
    </row>
    <row r="903" spans="6:6" x14ac:dyDescent="0.2">
      <c r="F903" s="2"/>
    </row>
    <row r="904" spans="6:6" x14ac:dyDescent="0.2">
      <c r="F904" s="2"/>
    </row>
    <row r="905" spans="6:6" x14ac:dyDescent="0.2">
      <c r="F905" s="2"/>
    </row>
    <row r="906" spans="6:6" x14ac:dyDescent="0.2">
      <c r="F906" s="2"/>
    </row>
    <row r="907" spans="6:6" x14ac:dyDescent="0.2">
      <c r="F907" s="2"/>
    </row>
    <row r="908" spans="6:6" x14ac:dyDescent="0.2">
      <c r="F908" s="2"/>
    </row>
    <row r="909" spans="6:6" x14ac:dyDescent="0.2">
      <c r="F909" s="2"/>
    </row>
    <row r="910" spans="6:6" x14ac:dyDescent="0.2">
      <c r="F910" s="2"/>
    </row>
    <row r="911" spans="6:6" x14ac:dyDescent="0.2">
      <c r="F911" s="2"/>
    </row>
    <row r="912" spans="6:6" x14ac:dyDescent="0.2">
      <c r="F912" s="2"/>
    </row>
    <row r="913" spans="6:6" x14ac:dyDescent="0.2">
      <c r="F913" s="2"/>
    </row>
    <row r="914" spans="6:6" x14ac:dyDescent="0.2">
      <c r="F914" s="2"/>
    </row>
    <row r="915" spans="6:6" x14ac:dyDescent="0.2">
      <c r="F915" s="2"/>
    </row>
    <row r="916" spans="6:6" x14ac:dyDescent="0.2">
      <c r="F916" s="2"/>
    </row>
    <row r="917" spans="6:6" x14ac:dyDescent="0.2">
      <c r="F917" s="2"/>
    </row>
    <row r="918" spans="6:6" x14ac:dyDescent="0.2">
      <c r="F918" s="2"/>
    </row>
    <row r="919" spans="6:6" x14ac:dyDescent="0.2">
      <c r="F919" s="2"/>
    </row>
    <row r="920" spans="6:6" x14ac:dyDescent="0.2">
      <c r="F920" s="2"/>
    </row>
    <row r="921" spans="6:6" x14ac:dyDescent="0.2">
      <c r="F921" s="2"/>
    </row>
    <row r="922" spans="6:6" x14ac:dyDescent="0.2">
      <c r="F922" s="2"/>
    </row>
    <row r="923" spans="6:6" x14ac:dyDescent="0.2">
      <c r="F923" s="2"/>
    </row>
    <row r="924" spans="6:6" x14ac:dyDescent="0.2">
      <c r="F924" s="2"/>
    </row>
    <row r="925" spans="6:6" x14ac:dyDescent="0.2">
      <c r="F925" s="2"/>
    </row>
    <row r="926" spans="6:6" x14ac:dyDescent="0.2">
      <c r="F926" s="2"/>
    </row>
    <row r="927" spans="6:6" x14ac:dyDescent="0.2">
      <c r="F927" s="2"/>
    </row>
    <row r="928" spans="6:6" x14ac:dyDescent="0.2">
      <c r="F928" s="2"/>
    </row>
    <row r="929" spans="6:6" x14ac:dyDescent="0.2">
      <c r="F929" s="2"/>
    </row>
    <row r="930" spans="6:6" x14ac:dyDescent="0.2">
      <c r="F930" s="2"/>
    </row>
    <row r="931" spans="6:6" x14ac:dyDescent="0.2">
      <c r="F931" s="2"/>
    </row>
    <row r="932" spans="6:6" x14ac:dyDescent="0.2">
      <c r="F932" s="2"/>
    </row>
    <row r="933" spans="6:6" x14ac:dyDescent="0.2">
      <c r="F933" s="2"/>
    </row>
    <row r="934" spans="6:6" x14ac:dyDescent="0.2">
      <c r="F934" s="2"/>
    </row>
    <row r="935" spans="6:6" x14ac:dyDescent="0.2">
      <c r="F935" s="2"/>
    </row>
    <row r="936" spans="6:6" x14ac:dyDescent="0.2">
      <c r="F936" s="2"/>
    </row>
    <row r="937" spans="6:6" x14ac:dyDescent="0.2">
      <c r="F937" s="2"/>
    </row>
    <row r="938" spans="6:6" x14ac:dyDescent="0.2">
      <c r="F938" s="2"/>
    </row>
    <row r="939" spans="6:6" x14ac:dyDescent="0.2">
      <c r="F939" s="2"/>
    </row>
    <row r="940" spans="6:6" x14ac:dyDescent="0.2">
      <c r="F940" s="2"/>
    </row>
    <row r="941" spans="6:6" x14ac:dyDescent="0.2">
      <c r="F941" s="2"/>
    </row>
    <row r="942" spans="6:6" x14ac:dyDescent="0.2">
      <c r="F942" s="2"/>
    </row>
    <row r="943" spans="6:6" x14ac:dyDescent="0.2">
      <c r="F943" s="2"/>
    </row>
    <row r="944" spans="6:6" x14ac:dyDescent="0.2">
      <c r="F944" s="2"/>
    </row>
    <row r="945" spans="6:6" x14ac:dyDescent="0.2">
      <c r="F945" s="2"/>
    </row>
    <row r="946" spans="6:6" x14ac:dyDescent="0.2">
      <c r="F946" s="2"/>
    </row>
    <row r="947" spans="6:6" x14ac:dyDescent="0.2">
      <c r="F947" s="2"/>
    </row>
    <row r="948" spans="6:6" x14ac:dyDescent="0.2">
      <c r="F948" s="2"/>
    </row>
    <row r="949" spans="6:6" x14ac:dyDescent="0.2">
      <c r="F949" s="2"/>
    </row>
    <row r="950" spans="6:6" x14ac:dyDescent="0.2">
      <c r="F950" s="2"/>
    </row>
    <row r="951" spans="6:6" x14ac:dyDescent="0.2">
      <c r="F951" s="2"/>
    </row>
    <row r="952" spans="6:6" x14ac:dyDescent="0.2">
      <c r="F952" s="2"/>
    </row>
    <row r="953" spans="6:6" x14ac:dyDescent="0.2">
      <c r="F953" s="2"/>
    </row>
    <row r="954" spans="6:6" x14ac:dyDescent="0.2">
      <c r="F954" s="2"/>
    </row>
    <row r="955" spans="6:6" x14ac:dyDescent="0.2">
      <c r="F955" s="2"/>
    </row>
    <row r="956" spans="6:6" x14ac:dyDescent="0.2">
      <c r="F956" s="2"/>
    </row>
    <row r="957" spans="6:6" x14ac:dyDescent="0.2">
      <c r="F957" s="2"/>
    </row>
    <row r="958" spans="6:6" x14ac:dyDescent="0.2">
      <c r="F958" s="2"/>
    </row>
    <row r="959" spans="6:6" x14ac:dyDescent="0.2">
      <c r="F959" s="2"/>
    </row>
    <row r="960" spans="6:6" x14ac:dyDescent="0.2">
      <c r="F960" s="2"/>
    </row>
    <row r="961" spans="6:6" x14ac:dyDescent="0.2">
      <c r="F961" s="2"/>
    </row>
    <row r="962" spans="6:6" x14ac:dyDescent="0.2">
      <c r="F962" s="2"/>
    </row>
    <row r="963" spans="6:6" x14ac:dyDescent="0.2">
      <c r="F963" s="2"/>
    </row>
    <row r="964" spans="6:6" x14ac:dyDescent="0.2">
      <c r="F964" s="2"/>
    </row>
    <row r="965" spans="6:6" x14ac:dyDescent="0.2">
      <c r="F965" s="2"/>
    </row>
    <row r="966" spans="6:6" x14ac:dyDescent="0.2">
      <c r="F966" s="2"/>
    </row>
    <row r="967" spans="6:6" x14ac:dyDescent="0.2">
      <c r="F967" s="2"/>
    </row>
    <row r="968" spans="6:6" x14ac:dyDescent="0.2">
      <c r="F968" s="2"/>
    </row>
    <row r="969" spans="6:6" x14ac:dyDescent="0.2">
      <c r="F969" s="2"/>
    </row>
    <row r="970" spans="6:6" x14ac:dyDescent="0.2">
      <c r="F970" s="2"/>
    </row>
    <row r="971" spans="6:6" x14ac:dyDescent="0.2">
      <c r="F971" s="2"/>
    </row>
    <row r="972" spans="6:6" x14ac:dyDescent="0.2">
      <c r="F972" s="2"/>
    </row>
    <row r="973" spans="6:6" x14ac:dyDescent="0.2">
      <c r="F973" s="2"/>
    </row>
    <row r="974" spans="6:6" x14ac:dyDescent="0.2">
      <c r="F974" s="2"/>
    </row>
    <row r="975" spans="6:6" x14ac:dyDescent="0.2">
      <c r="F975" s="2"/>
    </row>
    <row r="976" spans="6:6" x14ac:dyDescent="0.2">
      <c r="F976" s="2"/>
    </row>
    <row r="977" spans="6:6" x14ac:dyDescent="0.2">
      <c r="F977" s="2"/>
    </row>
    <row r="978" spans="6:6" x14ac:dyDescent="0.2">
      <c r="F978" s="2"/>
    </row>
    <row r="979" spans="6:6" x14ac:dyDescent="0.2">
      <c r="F979" s="2"/>
    </row>
    <row r="980" spans="6:6" x14ac:dyDescent="0.2">
      <c r="F980" s="2"/>
    </row>
    <row r="981" spans="6:6" x14ac:dyDescent="0.2">
      <c r="F981" s="2"/>
    </row>
    <row r="982" spans="6:6" x14ac:dyDescent="0.2">
      <c r="F982" s="2"/>
    </row>
    <row r="983" spans="6:6" x14ac:dyDescent="0.2">
      <c r="F983" s="2"/>
    </row>
    <row r="984" spans="6:6" x14ac:dyDescent="0.2">
      <c r="F984" s="2"/>
    </row>
    <row r="985" spans="6:6" x14ac:dyDescent="0.2">
      <c r="F985" s="2"/>
    </row>
    <row r="986" spans="6:6" x14ac:dyDescent="0.2">
      <c r="F986" s="2"/>
    </row>
    <row r="987" spans="6:6" x14ac:dyDescent="0.2">
      <c r="F987" s="2"/>
    </row>
    <row r="988" spans="6:6" x14ac:dyDescent="0.2">
      <c r="F988" s="2"/>
    </row>
    <row r="989" spans="6:6" x14ac:dyDescent="0.2">
      <c r="F989" s="2"/>
    </row>
    <row r="990" spans="6:6" x14ac:dyDescent="0.2">
      <c r="F990" s="2"/>
    </row>
    <row r="991" spans="6:6" x14ac:dyDescent="0.2">
      <c r="F991" s="2"/>
    </row>
    <row r="992" spans="6:6" x14ac:dyDescent="0.2">
      <c r="F992" s="2"/>
    </row>
    <row r="993" spans="6:6" x14ac:dyDescent="0.2">
      <c r="F993" s="2"/>
    </row>
    <row r="994" spans="6:6" x14ac:dyDescent="0.2">
      <c r="F994" s="2"/>
    </row>
    <row r="995" spans="6:6" x14ac:dyDescent="0.2">
      <c r="F995" s="2"/>
    </row>
    <row r="996" spans="6:6" x14ac:dyDescent="0.2">
      <c r="F996" s="2"/>
    </row>
    <row r="997" spans="6:6" x14ac:dyDescent="0.2">
      <c r="F997" s="2"/>
    </row>
    <row r="998" spans="6:6" x14ac:dyDescent="0.2">
      <c r="F998" s="2"/>
    </row>
    <row r="999" spans="6:6" x14ac:dyDescent="0.2">
      <c r="F999" s="2"/>
    </row>
    <row r="1000" spans="6:6" x14ac:dyDescent="0.2">
      <c r="F1000" s="2"/>
    </row>
  </sheetData>
  <mergeCells count="2">
    <mergeCell ref="A1:G1"/>
    <mergeCell ref="A2:G2"/>
  </mergeCells>
  <dataValidations count="2">
    <dataValidation type="list" allowBlank="1" showInputMessage="1" showErrorMessage="1" sqref="E5:E1000" xr:uid="{FED8B096-EF78-3643-89AC-C2BF808A2185}">
      <formula1>rng_Stands</formula1>
    </dataValidation>
    <dataValidation type="list" allowBlank="1" showInputMessage="1" showErrorMessage="1" sqref="G5:G1000" xr:uid="{9D39880F-0E1A-844E-8ED2-AB003C734040}">
      <formula1>"Activo,Inactivo,Vacaciones"</formula1>
    </dataValidation>
  </dataValidations>
  <hyperlinks>
    <hyperlink ref="D6" r:id="rId1" xr:uid="{362F1369-F5D2-9049-A99A-26E97FF93001}"/>
  </hyperlinks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C774E-AA25-2249-82FA-88375D15985D}">
  <sheetPr codeName="Hoja12"/>
  <dimension ref="A1:Y10001"/>
  <sheetViews>
    <sheetView topLeftCell="K1" workbookViewId="0">
      <pane ySplit="4" topLeftCell="A5" activePane="bottomLeft" state="frozen"/>
      <selection pane="bottomLeft" activeCell="H5" sqref="H5"/>
    </sheetView>
  </sheetViews>
  <sheetFormatPr baseColWidth="10" defaultRowHeight="16" x14ac:dyDescent="0.2"/>
  <cols>
    <col min="1" max="1" width="21.6640625" customWidth="1"/>
    <col min="2" max="2" width="16.1640625" customWidth="1"/>
    <col min="3" max="3" width="30" customWidth="1"/>
    <col min="4" max="4" width="26.6640625" customWidth="1"/>
    <col min="5" max="5" width="18.33203125" customWidth="1"/>
    <col min="6" max="6" width="30" customWidth="1"/>
    <col min="7" max="7" width="25" customWidth="1"/>
    <col min="8" max="8" width="21.6640625" customWidth="1"/>
    <col min="9" max="9" width="21.83203125" customWidth="1"/>
    <col min="10" max="10" width="22.5" customWidth="1"/>
    <col min="11" max="12" width="15" customWidth="1"/>
    <col min="13" max="13" width="21.6640625" customWidth="1"/>
    <col min="14" max="14" width="33.33203125" customWidth="1"/>
    <col min="15" max="15" width="21.6640625" customWidth="1"/>
    <col min="16" max="16" width="18.33203125" customWidth="1"/>
    <col min="17" max="17" width="30" customWidth="1"/>
    <col min="18" max="20" width="21.6640625" customWidth="1"/>
    <col min="21" max="21" width="23.1640625" customWidth="1"/>
    <col min="22" max="22" width="19.1640625" customWidth="1"/>
    <col min="23" max="23" width="20.83203125" customWidth="1"/>
    <col min="24" max="25" width="41.6640625" customWidth="1"/>
  </cols>
  <sheetData>
    <row r="1" spans="1:24" ht="28" customHeight="1" x14ac:dyDescent="0.25">
      <c r="A1" s="111" t="s">
        <v>333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</row>
    <row r="2" spans="1:24" x14ac:dyDescent="0.2">
      <c r="A2" s="114" t="s">
        <v>378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</row>
    <row r="3" spans="1:24" x14ac:dyDescent="0.2">
      <c r="A3" s="115" t="s">
        <v>379</v>
      </c>
      <c r="B3" s="55"/>
      <c r="C3" s="55"/>
      <c r="D3" s="55"/>
      <c r="E3" s="55"/>
      <c r="F3" s="55"/>
      <c r="G3" s="55"/>
      <c r="H3" s="116" t="s">
        <v>380</v>
      </c>
      <c r="I3" s="55"/>
      <c r="J3" s="55"/>
      <c r="K3" s="55"/>
      <c r="L3" s="55"/>
      <c r="M3" s="102" t="s">
        <v>334</v>
      </c>
      <c r="N3" s="55"/>
      <c r="O3" s="55"/>
      <c r="P3" s="55"/>
      <c r="Q3" s="55"/>
      <c r="R3" s="113" t="s">
        <v>381</v>
      </c>
      <c r="S3" s="55"/>
      <c r="T3" s="55"/>
      <c r="U3" s="55"/>
      <c r="V3" s="55"/>
      <c r="W3" s="55"/>
      <c r="X3" s="55"/>
    </row>
    <row r="4" spans="1:24" ht="36" customHeight="1" x14ac:dyDescent="0.2">
      <c r="A4" s="31" t="s">
        <v>335</v>
      </c>
      <c r="B4" s="31" t="s">
        <v>336</v>
      </c>
      <c r="C4" s="31" t="s">
        <v>323</v>
      </c>
      <c r="D4" s="31" t="s">
        <v>382</v>
      </c>
      <c r="E4" s="31" t="s">
        <v>383</v>
      </c>
      <c r="F4" s="31" t="s">
        <v>325</v>
      </c>
      <c r="G4" s="31" t="s">
        <v>337</v>
      </c>
      <c r="H4" s="31" t="s">
        <v>338</v>
      </c>
      <c r="I4" s="31" t="s">
        <v>339</v>
      </c>
      <c r="J4" s="31" t="s">
        <v>384</v>
      </c>
      <c r="K4" s="31" t="s">
        <v>385</v>
      </c>
      <c r="L4" s="31" t="s">
        <v>386</v>
      </c>
      <c r="M4" s="31" t="s">
        <v>387</v>
      </c>
      <c r="N4" s="31" t="s">
        <v>340</v>
      </c>
      <c r="O4" s="31" t="s">
        <v>341</v>
      </c>
      <c r="P4" s="31" t="s">
        <v>342</v>
      </c>
      <c r="Q4" s="31" t="s">
        <v>388</v>
      </c>
      <c r="R4" s="31" t="s">
        <v>343</v>
      </c>
      <c r="S4" s="31" t="s">
        <v>389</v>
      </c>
      <c r="T4" s="31" t="s">
        <v>390</v>
      </c>
      <c r="U4" s="31" t="s">
        <v>391</v>
      </c>
      <c r="V4" s="31" t="s">
        <v>392</v>
      </c>
      <c r="W4" s="31" t="s">
        <v>359</v>
      </c>
      <c r="X4" s="31" t="s">
        <v>345</v>
      </c>
    </row>
    <row r="5" spans="1:24" ht="17" x14ac:dyDescent="0.2">
      <c r="A5" t="s">
        <v>595</v>
      </c>
      <c r="B5" s="2">
        <v>46168</v>
      </c>
      <c r="C5" t="s">
        <v>596</v>
      </c>
      <c r="D5" t="s">
        <v>597</v>
      </c>
      <c r="E5">
        <v>3106778766</v>
      </c>
      <c r="G5" t="s">
        <v>598</v>
      </c>
      <c r="H5" s="2"/>
      <c r="I5" s="2">
        <v>46165</v>
      </c>
      <c r="J5" t="s">
        <v>373</v>
      </c>
      <c r="K5">
        <v>3</v>
      </c>
      <c r="L5" t="s">
        <v>593</v>
      </c>
      <c r="M5" t="s">
        <v>0</v>
      </c>
      <c r="N5" s="9"/>
      <c r="O5" s="5">
        <v>0</v>
      </c>
      <c r="P5" s="2"/>
      <c r="Q5" s="9"/>
      <c r="R5" t="s">
        <v>415</v>
      </c>
      <c r="S5" t="s">
        <v>394</v>
      </c>
      <c r="T5" s="9" t="s">
        <v>406</v>
      </c>
      <c r="U5" s="2">
        <v>46168</v>
      </c>
      <c r="V5">
        <v>0</v>
      </c>
      <c r="W5">
        <v>10</v>
      </c>
      <c r="X5" s="9"/>
    </row>
    <row r="6" spans="1:24" x14ac:dyDescent="0.2">
      <c r="B6" s="2"/>
      <c r="H6" s="2"/>
      <c r="I6" s="2"/>
      <c r="N6" s="9"/>
      <c r="O6" s="5"/>
      <c r="P6" s="2"/>
      <c r="Q6" s="9"/>
      <c r="T6" s="9"/>
      <c r="U6" s="2"/>
      <c r="X6" s="9"/>
    </row>
    <row r="7" spans="1:24" x14ac:dyDescent="0.2">
      <c r="B7" s="2"/>
      <c r="H7" s="2"/>
      <c r="I7" s="2"/>
      <c r="N7" s="9"/>
      <c r="O7" s="5"/>
      <c r="P7" s="2"/>
      <c r="Q7" s="9"/>
      <c r="T7" s="9"/>
      <c r="U7" s="2"/>
      <c r="X7" s="9"/>
    </row>
    <row r="8" spans="1:24" x14ac:dyDescent="0.2">
      <c r="B8" s="2"/>
      <c r="H8" s="2"/>
      <c r="I8" s="2"/>
      <c r="N8" s="9"/>
      <c r="O8" s="5"/>
      <c r="P8" s="2"/>
      <c r="Q8" s="9"/>
      <c r="T8" s="9"/>
      <c r="U8" s="2"/>
      <c r="X8" s="9"/>
    </row>
    <row r="9" spans="1:24" x14ac:dyDescent="0.2">
      <c r="B9" s="2"/>
      <c r="H9" s="2"/>
      <c r="I9" s="2"/>
      <c r="N9" s="9"/>
      <c r="O9" s="5"/>
      <c r="P9" s="2"/>
      <c r="Q9" s="9"/>
      <c r="T9" s="9"/>
      <c r="U9" s="2"/>
      <c r="X9" s="9"/>
    </row>
    <row r="10" spans="1:24" x14ac:dyDescent="0.2">
      <c r="B10" s="2"/>
      <c r="H10" s="2"/>
      <c r="I10" s="2"/>
      <c r="N10" s="9"/>
      <c r="O10" s="5"/>
      <c r="P10" s="2"/>
      <c r="Q10" s="9"/>
      <c r="T10" s="9"/>
      <c r="U10" s="2"/>
      <c r="X10" s="9"/>
    </row>
    <row r="11" spans="1:24" x14ac:dyDescent="0.2">
      <c r="B11" s="2"/>
      <c r="H11" s="2"/>
      <c r="I11" s="2"/>
      <c r="N11" s="9"/>
      <c r="O11" s="5"/>
      <c r="P11" s="2"/>
      <c r="Q11" s="9"/>
      <c r="T11" s="9"/>
      <c r="U11" s="2"/>
      <c r="X11" s="9"/>
    </row>
    <row r="12" spans="1:24" x14ac:dyDescent="0.2">
      <c r="B12" s="2"/>
      <c r="H12" s="2"/>
      <c r="I12" s="2"/>
      <c r="N12" s="9"/>
      <c r="O12" s="5"/>
      <c r="P12" s="2"/>
      <c r="Q12" s="9"/>
      <c r="T12" s="9"/>
      <c r="U12" s="2"/>
      <c r="X12" s="9"/>
    </row>
    <row r="13" spans="1:24" x14ac:dyDescent="0.2">
      <c r="B13" s="2"/>
      <c r="H13" s="2"/>
      <c r="I13" s="2"/>
      <c r="N13" s="9"/>
      <c r="O13" s="5"/>
      <c r="P13" s="2"/>
      <c r="Q13" s="9"/>
      <c r="T13" s="9"/>
      <c r="U13" s="2"/>
      <c r="X13" s="9"/>
    </row>
    <row r="14" spans="1:24" x14ac:dyDescent="0.2">
      <c r="B14" s="2"/>
      <c r="H14" s="2"/>
      <c r="I14" s="2"/>
      <c r="N14" s="9"/>
      <c r="O14" s="5"/>
      <c r="P14" s="2"/>
      <c r="Q14" s="9"/>
      <c r="T14" s="9"/>
      <c r="U14" s="2"/>
      <c r="X14" s="9"/>
    </row>
    <row r="15" spans="1:24" x14ac:dyDescent="0.2">
      <c r="B15" s="2"/>
      <c r="H15" s="2"/>
      <c r="I15" s="2"/>
      <c r="N15" s="9"/>
      <c r="O15" s="5"/>
      <c r="P15" s="2"/>
      <c r="Q15" s="9"/>
      <c r="T15" s="9"/>
      <c r="U15" s="2"/>
      <c r="X15" s="9"/>
    </row>
    <row r="16" spans="1:24" x14ac:dyDescent="0.2">
      <c r="B16" s="2"/>
      <c r="H16" s="2"/>
      <c r="I16" s="2"/>
      <c r="N16" s="9"/>
      <c r="O16" s="5"/>
      <c r="P16" s="2"/>
      <c r="Q16" s="9"/>
      <c r="T16" s="9"/>
      <c r="U16" s="2"/>
      <c r="X16" s="9"/>
    </row>
    <row r="17" spans="2:24" x14ac:dyDescent="0.2">
      <c r="B17" s="2"/>
      <c r="H17" s="2"/>
      <c r="I17" s="2"/>
      <c r="N17" s="9"/>
      <c r="O17" s="5"/>
      <c r="P17" s="2"/>
      <c r="Q17" s="9"/>
      <c r="T17" s="9"/>
      <c r="U17" s="2"/>
      <c r="X17" s="9"/>
    </row>
    <row r="18" spans="2:24" x14ac:dyDescent="0.2">
      <c r="B18" s="2"/>
      <c r="H18" s="2"/>
      <c r="I18" s="2"/>
      <c r="N18" s="9"/>
      <c r="O18" s="5"/>
      <c r="P18" s="2"/>
      <c r="Q18" s="9"/>
      <c r="T18" s="9"/>
      <c r="U18" s="2"/>
      <c r="X18" s="9"/>
    </row>
    <row r="19" spans="2:24" x14ac:dyDescent="0.2">
      <c r="B19" s="2"/>
      <c r="H19" s="2"/>
      <c r="I19" s="2"/>
      <c r="N19" s="9"/>
      <c r="O19" s="5"/>
      <c r="P19" s="2"/>
      <c r="Q19" s="9"/>
      <c r="T19" s="9"/>
      <c r="U19" s="2"/>
      <c r="X19" s="9"/>
    </row>
    <row r="20" spans="2:24" x14ac:dyDescent="0.2">
      <c r="B20" s="2"/>
      <c r="H20" s="2"/>
      <c r="I20" s="2"/>
      <c r="N20" s="9"/>
      <c r="O20" s="5"/>
      <c r="P20" s="2"/>
      <c r="Q20" s="9"/>
      <c r="T20" s="9"/>
      <c r="U20" s="2"/>
      <c r="X20" s="9"/>
    </row>
    <row r="21" spans="2:24" x14ac:dyDescent="0.2">
      <c r="B21" s="2"/>
      <c r="H21" s="2"/>
      <c r="I21" s="2"/>
      <c r="N21" s="9"/>
      <c r="O21" s="5"/>
      <c r="P21" s="2"/>
      <c r="Q21" s="9"/>
      <c r="T21" s="9"/>
      <c r="U21" s="2"/>
      <c r="X21" s="9"/>
    </row>
    <row r="22" spans="2:24" x14ac:dyDescent="0.2">
      <c r="B22" s="2"/>
      <c r="H22" s="2"/>
      <c r="I22" s="2"/>
      <c r="N22" s="9"/>
      <c r="O22" s="5"/>
      <c r="P22" s="2"/>
      <c r="Q22" s="9"/>
      <c r="T22" s="9"/>
      <c r="U22" s="2"/>
      <c r="X22" s="9"/>
    </row>
    <row r="23" spans="2:24" x14ac:dyDescent="0.2">
      <c r="B23" s="2"/>
      <c r="H23" s="2"/>
      <c r="I23" s="2"/>
      <c r="N23" s="9"/>
      <c r="O23" s="5"/>
      <c r="P23" s="2"/>
      <c r="Q23" s="9"/>
      <c r="T23" s="9"/>
      <c r="U23" s="2"/>
      <c r="X23" s="9"/>
    </row>
    <row r="24" spans="2:24" x14ac:dyDescent="0.2">
      <c r="B24" s="2"/>
      <c r="H24" s="2"/>
      <c r="I24" s="2"/>
      <c r="N24" s="9"/>
      <c r="O24" s="5"/>
      <c r="P24" s="2"/>
      <c r="Q24" s="9"/>
      <c r="T24" s="9"/>
      <c r="U24" s="2"/>
      <c r="X24" s="9"/>
    </row>
    <row r="25" spans="2:24" x14ac:dyDescent="0.2">
      <c r="B25" s="2"/>
      <c r="H25" s="2"/>
      <c r="I25" s="2"/>
      <c r="N25" s="9"/>
      <c r="O25" s="5"/>
      <c r="P25" s="2"/>
      <c r="Q25" s="9"/>
      <c r="T25" s="9"/>
      <c r="U25" s="2"/>
      <c r="X25" s="9"/>
    </row>
    <row r="26" spans="2:24" x14ac:dyDescent="0.2">
      <c r="B26" s="2"/>
      <c r="H26" s="2"/>
      <c r="I26" s="2"/>
      <c r="N26" s="9"/>
      <c r="O26" s="5"/>
      <c r="P26" s="2"/>
      <c r="Q26" s="9"/>
      <c r="T26" s="9"/>
      <c r="U26" s="2"/>
      <c r="X26" s="9"/>
    </row>
    <row r="27" spans="2:24" x14ac:dyDescent="0.2">
      <c r="B27" s="2"/>
      <c r="H27" s="2"/>
      <c r="I27" s="2"/>
      <c r="N27" s="9"/>
      <c r="O27" s="5"/>
      <c r="P27" s="2"/>
      <c r="Q27" s="9"/>
      <c r="T27" s="9"/>
      <c r="U27" s="2"/>
      <c r="X27" s="9"/>
    </row>
    <row r="28" spans="2:24" x14ac:dyDescent="0.2">
      <c r="B28" s="2"/>
      <c r="H28" s="2"/>
      <c r="I28" s="2"/>
      <c r="N28" s="9"/>
      <c r="O28" s="5"/>
      <c r="P28" s="2"/>
      <c r="Q28" s="9"/>
      <c r="T28" s="9"/>
      <c r="U28" s="2"/>
      <c r="X28" s="9"/>
    </row>
    <row r="29" spans="2:24" x14ac:dyDescent="0.2">
      <c r="B29" s="2"/>
      <c r="H29" s="2"/>
      <c r="I29" s="2"/>
      <c r="N29" s="9"/>
      <c r="O29" s="5"/>
      <c r="P29" s="2"/>
      <c r="Q29" s="9"/>
      <c r="T29" s="9"/>
      <c r="U29" s="2"/>
      <c r="X29" s="9"/>
    </row>
    <row r="30" spans="2:24" x14ac:dyDescent="0.2">
      <c r="B30" s="2"/>
      <c r="H30" s="2"/>
      <c r="I30" s="2"/>
      <c r="N30" s="9"/>
      <c r="O30" s="5"/>
      <c r="P30" s="2"/>
      <c r="Q30" s="9"/>
      <c r="T30" s="9"/>
      <c r="U30" s="2"/>
      <c r="X30" s="9"/>
    </row>
    <row r="31" spans="2:24" x14ac:dyDescent="0.2">
      <c r="B31" s="2"/>
      <c r="H31" s="2"/>
      <c r="I31" s="2"/>
      <c r="N31" s="9"/>
      <c r="O31" s="5"/>
      <c r="P31" s="2"/>
      <c r="Q31" s="9"/>
      <c r="T31" s="9"/>
      <c r="U31" s="2"/>
      <c r="X31" s="9"/>
    </row>
    <row r="32" spans="2:24" x14ac:dyDescent="0.2">
      <c r="B32" s="2"/>
      <c r="H32" s="2"/>
      <c r="I32" s="2"/>
      <c r="N32" s="9"/>
      <c r="O32" s="5"/>
      <c r="P32" s="2"/>
      <c r="Q32" s="9"/>
      <c r="T32" s="9"/>
      <c r="U32" s="2"/>
      <c r="X32" s="9"/>
    </row>
    <row r="33" spans="2:24" x14ac:dyDescent="0.2">
      <c r="B33" s="2"/>
      <c r="H33" s="2"/>
      <c r="I33" s="2"/>
      <c r="N33" s="9"/>
      <c r="O33" s="5"/>
      <c r="P33" s="2"/>
      <c r="Q33" s="9"/>
      <c r="T33" s="9"/>
      <c r="U33" s="2"/>
      <c r="X33" s="9"/>
    </row>
    <row r="34" spans="2:24" x14ac:dyDescent="0.2">
      <c r="B34" s="2"/>
      <c r="H34" s="2"/>
      <c r="I34" s="2"/>
      <c r="N34" s="9"/>
      <c r="O34" s="5"/>
      <c r="P34" s="2"/>
      <c r="Q34" s="9"/>
      <c r="T34" s="9"/>
      <c r="U34" s="2"/>
      <c r="X34" s="9"/>
    </row>
    <row r="35" spans="2:24" x14ac:dyDescent="0.2">
      <c r="B35" s="2"/>
      <c r="H35" s="2"/>
      <c r="I35" s="2"/>
      <c r="N35" s="9"/>
      <c r="O35" s="5"/>
      <c r="P35" s="2"/>
      <c r="Q35" s="9"/>
      <c r="T35" s="9"/>
      <c r="U35" s="2"/>
      <c r="X35" s="9"/>
    </row>
    <row r="36" spans="2:24" x14ac:dyDescent="0.2">
      <c r="B36" s="2"/>
      <c r="H36" s="2"/>
      <c r="I36" s="2"/>
      <c r="N36" s="9"/>
      <c r="O36" s="5"/>
      <c r="P36" s="2"/>
      <c r="Q36" s="9"/>
      <c r="T36" s="9"/>
      <c r="U36" s="2"/>
      <c r="X36" s="9"/>
    </row>
    <row r="37" spans="2:24" x14ac:dyDescent="0.2">
      <c r="B37" s="2"/>
      <c r="H37" s="2"/>
      <c r="I37" s="2"/>
      <c r="N37" s="9"/>
      <c r="O37" s="5"/>
      <c r="P37" s="2"/>
      <c r="Q37" s="9"/>
      <c r="T37" s="9"/>
      <c r="U37" s="2"/>
      <c r="X37" s="9"/>
    </row>
    <row r="38" spans="2:24" x14ac:dyDescent="0.2">
      <c r="B38" s="2"/>
      <c r="H38" s="2"/>
      <c r="I38" s="2"/>
      <c r="N38" s="9"/>
      <c r="O38" s="5"/>
      <c r="P38" s="2"/>
      <c r="Q38" s="9"/>
      <c r="T38" s="9"/>
      <c r="U38" s="2"/>
      <c r="X38" s="9"/>
    </row>
    <row r="39" spans="2:24" x14ac:dyDescent="0.2">
      <c r="B39" s="2"/>
      <c r="H39" s="2"/>
      <c r="I39" s="2"/>
      <c r="N39" s="9"/>
      <c r="O39" s="5"/>
      <c r="P39" s="2"/>
      <c r="Q39" s="9"/>
      <c r="T39" s="9"/>
      <c r="U39" s="2"/>
      <c r="X39" s="9"/>
    </row>
    <row r="40" spans="2:24" x14ac:dyDescent="0.2">
      <c r="B40" s="2"/>
      <c r="H40" s="2"/>
      <c r="I40" s="2"/>
      <c r="N40" s="9"/>
      <c r="O40" s="5"/>
      <c r="P40" s="2"/>
      <c r="Q40" s="9"/>
      <c r="T40" s="9"/>
      <c r="U40" s="2"/>
      <c r="X40" s="9"/>
    </row>
    <row r="41" spans="2:24" x14ac:dyDescent="0.2">
      <c r="B41" s="2"/>
      <c r="H41" s="2"/>
      <c r="I41" s="2"/>
      <c r="N41" s="9"/>
      <c r="O41" s="5"/>
      <c r="P41" s="2"/>
      <c r="Q41" s="9"/>
      <c r="T41" s="9"/>
      <c r="U41" s="2"/>
      <c r="X41" s="9"/>
    </row>
    <row r="42" spans="2:24" x14ac:dyDescent="0.2">
      <c r="B42" s="2"/>
      <c r="H42" s="2"/>
      <c r="I42" s="2"/>
      <c r="N42" s="9"/>
      <c r="O42" s="5"/>
      <c r="P42" s="2"/>
      <c r="Q42" s="9"/>
      <c r="T42" s="9"/>
      <c r="U42" s="2"/>
      <c r="X42" s="9"/>
    </row>
    <row r="43" spans="2:24" x14ac:dyDescent="0.2">
      <c r="B43" s="2"/>
      <c r="H43" s="2"/>
      <c r="I43" s="2"/>
      <c r="N43" s="9"/>
      <c r="O43" s="5"/>
      <c r="P43" s="2"/>
      <c r="Q43" s="9"/>
      <c r="T43" s="9"/>
      <c r="U43" s="2"/>
      <c r="X43" s="9"/>
    </row>
    <row r="44" spans="2:24" x14ac:dyDescent="0.2">
      <c r="B44" s="2"/>
      <c r="H44" s="2"/>
      <c r="I44" s="2"/>
      <c r="N44" s="9"/>
      <c r="O44" s="5"/>
      <c r="P44" s="2"/>
      <c r="Q44" s="9"/>
      <c r="T44" s="9"/>
      <c r="U44" s="2"/>
      <c r="X44" s="9"/>
    </row>
    <row r="45" spans="2:24" x14ac:dyDescent="0.2">
      <c r="B45" s="2"/>
      <c r="H45" s="2"/>
      <c r="I45" s="2"/>
      <c r="N45" s="9"/>
      <c r="O45" s="5"/>
      <c r="P45" s="2"/>
      <c r="Q45" s="9"/>
      <c r="T45" s="9"/>
      <c r="U45" s="2"/>
      <c r="X45" s="9"/>
    </row>
    <row r="46" spans="2:24" x14ac:dyDescent="0.2">
      <c r="B46" s="2"/>
      <c r="H46" s="2"/>
      <c r="I46" s="2"/>
      <c r="N46" s="9"/>
      <c r="O46" s="5"/>
      <c r="P46" s="2"/>
      <c r="Q46" s="9"/>
      <c r="T46" s="9"/>
      <c r="U46" s="2"/>
      <c r="X46" s="9"/>
    </row>
    <row r="47" spans="2:24" x14ac:dyDescent="0.2">
      <c r="B47" s="2"/>
      <c r="H47" s="2"/>
      <c r="I47" s="2"/>
      <c r="N47" s="9"/>
      <c r="O47" s="5"/>
      <c r="P47" s="2"/>
      <c r="Q47" s="9"/>
      <c r="T47" s="9"/>
      <c r="U47" s="2"/>
      <c r="X47" s="9"/>
    </row>
    <row r="48" spans="2:24" x14ac:dyDescent="0.2">
      <c r="B48" s="2"/>
      <c r="H48" s="2"/>
      <c r="I48" s="2"/>
      <c r="N48" s="9"/>
      <c r="O48" s="5"/>
      <c r="P48" s="2"/>
      <c r="Q48" s="9"/>
      <c r="T48" s="9"/>
      <c r="U48" s="2"/>
      <c r="X48" s="9"/>
    </row>
    <row r="49" spans="2:24" x14ac:dyDescent="0.2">
      <c r="B49" s="2"/>
      <c r="H49" s="2"/>
      <c r="I49" s="2"/>
      <c r="N49" s="9"/>
      <c r="O49" s="5"/>
      <c r="P49" s="2"/>
      <c r="Q49" s="9"/>
      <c r="T49" s="9"/>
      <c r="U49" s="2"/>
      <c r="X49" s="9"/>
    </row>
    <row r="50" spans="2:24" x14ac:dyDescent="0.2">
      <c r="B50" s="2"/>
      <c r="H50" s="2"/>
      <c r="I50" s="2"/>
      <c r="N50" s="9"/>
      <c r="O50" s="5"/>
      <c r="P50" s="2"/>
      <c r="Q50" s="9"/>
      <c r="T50" s="9"/>
      <c r="U50" s="2"/>
      <c r="X50" s="9"/>
    </row>
    <row r="51" spans="2:24" x14ac:dyDescent="0.2">
      <c r="B51" s="2"/>
      <c r="H51" s="2"/>
      <c r="I51" s="2"/>
      <c r="N51" s="9"/>
      <c r="O51" s="5"/>
      <c r="P51" s="2"/>
      <c r="Q51" s="9"/>
      <c r="T51" s="9"/>
      <c r="U51" s="2"/>
      <c r="X51" s="9"/>
    </row>
    <row r="52" spans="2:24" x14ac:dyDescent="0.2">
      <c r="B52" s="2"/>
      <c r="H52" s="2"/>
      <c r="I52" s="2"/>
      <c r="N52" s="9"/>
      <c r="O52" s="5"/>
      <c r="P52" s="2"/>
      <c r="Q52" s="9"/>
      <c r="T52" s="9"/>
      <c r="U52" s="2"/>
      <c r="X52" s="9"/>
    </row>
    <row r="53" spans="2:24" x14ac:dyDescent="0.2">
      <c r="B53" s="2"/>
      <c r="H53" s="2"/>
      <c r="I53" s="2"/>
      <c r="N53" s="9"/>
      <c r="O53" s="5"/>
      <c r="P53" s="2"/>
      <c r="Q53" s="9"/>
      <c r="T53" s="9"/>
      <c r="U53" s="2"/>
      <c r="X53" s="9"/>
    </row>
    <row r="54" spans="2:24" x14ac:dyDescent="0.2">
      <c r="B54" s="2"/>
      <c r="H54" s="2"/>
      <c r="I54" s="2"/>
      <c r="N54" s="9"/>
      <c r="O54" s="5"/>
      <c r="P54" s="2"/>
      <c r="Q54" s="9"/>
      <c r="T54" s="9"/>
      <c r="U54" s="2"/>
      <c r="X54" s="9"/>
    </row>
    <row r="55" spans="2:24" x14ac:dyDescent="0.2">
      <c r="B55" s="2"/>
      <c r="H55" s="2"/>
      <c r="I55" s="2"/>
      <c r="N55" s="9"/>
      <c r="O55" s="5"/>
      <c r="P55" s="2"/>
      <c r="Q55" s="9"/>
      <c r="T55" s="9"/>
      <c r="U55" s="2"/>
      <c r="X55" s="9"/>
    </row>
    <row r="56" spans="2:24" x14ac:dyDescent="0.2">
      <c r="B56" s="2"/>
      <c r="H56" s="2"/>
      <c r="I56" s="2"/>
      <c r="N56" s="9"/>
      <c r="O56" s="5"/>
      <c r="P56" s="2"/>
      <c r="Q56" s="9"/>
      <c r="T56" s="9"/>
      <c r="U56" s="2"/>
      <c r="X56" s="9"/>
    </row>
    <row r="57" spans="2:24" x14ac:dyDescent="0.2">
      <c r="B57" s="2"/>
      <c r="H57" s="2"/>
      <c r="I57" s="2"/>
      <c r="N57" s="9"/>
      <c r="O57" s="5"/>
      <c r="P57" s="2"/>
      <c r="Q57" s="9"/>
      <c r="T57" s="9"/>
      <c r="U57" s="2"/>
      <c r="X57" s="9"/>
    </row>
    <row r="58" spans="2:24" x14ac:dyDescent="0.2">
      <c r="B58" s="2"/>
      <c r="H58" s="2"/>
      <c r="I58" s="2"/>
      <c r="N58" s="9"/>
      <c r="O58" s="5"/>
      <c r="P58" s="2"/>
      <c r="Q58" s="9"/>
      <c r="T58" s="9"/>
      <c r="U58" s="2"/>
      <c r="X58" s="9"/>
    </row>
    <row r="59" spans="2:24" x14ac:dyDescent="0.2">
      <c r="B59" s="2"/>
      <c r="H59" s="2"/>
      <c r="I59" s="2"/>
      <c r="N59" s="9"/>
      <c r="O59" s="5"/>
      <c r="P59" s="2"/>
      <c r="Q59" s="9"/>
      <c r="T59" s="9"/>
      <c r="U59" s="2"/>
      <c r="X59" s="9"/>
    </row>
    <row r="60" spans="2:24" x14ac:dyDescent="0.2">
      <c r="B60" s="2"/>
      <c r="H60" s="2"/>
      <c r="I60" s="2"/>
      <c r="N60" s="9"/>
      <c r="O60" s="5"/>
      <c r="P60" s="2"/>
      <c r="Q60" s="9"/>
      <c r="T60" s="9"/>
      <c r="U60" s="2"/>
      <c r="X60" s="9"/>
    </row>
    <row r="61" spans="2:24" x14ac:dyDescent="0.2">
      <c r="B61" s="2"/>
      <c r="H61" s="2"/>
      <c r="I61" s="2"/>
      <c r="N61" s="9"/>
      <c r="O61" s="5"/>
      <c r="P61" s="2"/>
      <c r="Q61" s="9"/>
      <c r="T61" s="9"/>
      <c r="U61" s="2"/>
      <c r="X61" s="9"/>
    </row>
    <row r="62" spans="2:24" x14ac:dyDescent="0.2">
      <c r="B62" s="2"/>
      <c r="H62" s="2"/>
      <c r="I62" s="2"/>
      <c r="N62" s="9"/>
      <c r="O62" s="5"/>
      <c r="P62" s="2"/>
      <c r="Q62" s="9"/>
      <c r="T62" s="9"/>
      <c r="U62" s="2"/>
      <c r="X62" s="9"/>
    </row>
    <row r="63" spans="2:24" x14ac:dyDescent="0.2">
      <c r="B63" s="2"/>
      <c r="H63" s="2"/>
      <c r="I63" s="2"/>
      <c r="N63" s="9"/>
      <c r="O63" s="5"/>
      <c r="P63" s="2"/>
      <c r="Q63" s="9"/>
      <c r="T63" s="9"/>
      <c r="U63" s="2"/>
      <c r="X63" s="9"/>
    </row>
    <row r="64" spans="2:24" x14ac:dyDescent="0.2">
      <c r="B64" s="2"/>
      <c r="H64" s="2"/>
      <c r="I64" s="2"/>
      <c r="N64" s="9"/>
      <c r="O64" s="5"/>
      <c r="P64" s="2"/>
      <c r="Q64" s="9"/>
      <c r="T64" s="9"/>
      <c r="U64" s="2"/>
      <c r="X64" s="9"/>
    </row>
    <row r="65" spans="2:24" x14ac:dyDescent="0.2">
      <c r="B65" s="2"/>
      <c r="H65" s="2"/>
      <c r="I65" s="2"/>
      <c r="N65" s="9"/>
      <c r="O65" s="5"/>
      <c r="P65" s="2"/>
      <c r="Q65" s="9"/>
      <c r="T65" s="9"/>
      <c r="U65" s="2"/>
      <c r="X65" s="9"/>
    </row>
    <row r="66" spans="2:24" x14ac:dyDescent="0.2">
      <c r="B66" s="2"/>
      <c r="H66" s="2"/>
      <c r="I66" s="2"/>
      <c r="N66" s="9"/>
      <c r="O66" s="5"/>
      <c r="P66" s="2"/>
      <c r="Q66" s="9"/>
      <c r="T66" s="9"/>
      <c r="U66" s="2"/>
      <c r="X66" s="9"/>
    </row>
    <row r="67" spans="2:24" x14ac:dyDescent="0.2">
      <c r="B67" s="2"/>
      <c r="H67" s="2"/>
      <c r="I67" s="2"/>
      <c r="N67" s="9"/>
      <c r="O67" s="5"/>
      <c r="P67" s="2"/>
      <c r="Q67" s="9"/>
      <c r="T67" s="9"/>
      <c r="U67" s="2"/>
      <c r="X67" s="9"/>
    </row>
    <row r="68" spans="2:24" x14ac:dyDescent="0.2">
      <c r="B68" s="2"/>
      <c r="H68" s="2"/>
      <c r="I68" s="2"/>
      <c r="N68" s="9"/>
      <c r="O68" s="5"/>
      <c r="P68" s="2"/>
      <c r="Q68" s="9"/>
      <c r="T68" s="9"/>
      <c r="U68" s="2"/>
      <c r="X68" s="9"/>
    </row>
    <row r="69" spans="2:24" x14ac:dyDescent="0.2">
      <c r="B69" s="2"/>
      <c r="H69" s="2"/>
      <c r="I69" s="2"/>
      <c r="N69" s="9"/>
      <c r="O69" s="5"/>
      <c r="P69" s="2"/>
      <c r="Q69" s="9"/>
      <c r="T69" s="9"/>
      <c r="U69" s="2"/>
      <c r="X69" s="9"/>
    </row>
    <row r="70" spans="2:24" x14ac:dyDescent="0.2">
      <c r="B70" s="2"/>
      <c r="H70" s="2"/>
      <c r="I70" s="2"/>
      <c r="N70" s="9"/>
      <c r="O70" s="5"/>
      <c r="P70" s="2"/>
      <c r="Q70" s="9"/>
      <c r="T70" s="9"/>
      <c r="U70" s="2"/>
      <c r="X70" s="9"/>
    </row>
    <row r="71" spans="2:24" x14ac:dyDescent="0.2">
      <c r="B71" s="2"/>
      <c r="H71" s="2"/>
      <c r="I71" s="2"/>
      <c r="N71" s="9"/>
      <c r="O71" s="5"/>
      <c r="P71" s="2"/>
      <c r="Q71" s="9"/>
      <c r="T71" s="9"/>
      <c r="U71" s="2"/>
      <c r="X71" s="9"/>
    </row>
    <row r="72" spans="2:24" x14ac:dyDescent="0.2">
      <c r="B72" s="2"/>
      <c r="H72" s="2"/>
      <c r="I72" s="2"/>
      <c r="N72" s="9"/>
      <c r="O72" s="5"/>
      <c r="P72" s="2"/>
      <c r="Q72" s="9"/>
      <c r="T72" s="9"/>
      <c r="U72" s="2"/>
      <c r="X72" s="9"/>
    </row>
    <row r="73" spans="2:24" x14ac:dyDescent="0.2">
      <c r="B73" s="2"/>
      <c r="H73" s="2"/>
      <c r="I73" s="2"/>
      <c r="N73" s="9"/>
      <c r="O73" s="5"/>
      <c r="P73" s="2"/>
      <c r="Q73" s="9"/>
      <c r="T73" s="9"/>
      <c r="U73" s="2"/>
      <c r="X73" s="9"/>
    </row>
    <row r="74" spans="2:24" x14ac:dyDescent="0.2">
      <c r="B74" s="2"/>
      <c r="H74" s="2"/>
      <c r="I74" s="2"/>
      <c r="N74" s="9"/>
      <c r="O74" s="5"/>
      <c r="P74" s="2"/>
      <c r="Q74" s="9"/>
      <c r="T74" s="9"/>
      <c r="U74" s="2"/>
      <c r="X74" s="9"/>
    </row>
    <row r="75" spans="2:24" x14ac:dyDescent="0.2">
      <c r="B75" s="2"/>
      <c r="H75" s="2"/>
      <c r="I75" s="2"/>
      <c r="N75" s="9"/>
      <c r="O75" s="5"/>
      <c r="P75" s="2"/>
      <c r="Q75" s="9"/>
      <c r="T75" s="9"/>
      <c r="U75" s="2"/>
      <c r="X75" s="9"/>
    </row>
    <row r="76" spans="2:24" x14ac:dyDescent="0.2">
      <c r="B76" s="2"/>
      <c r="H76" s="2"/>
      <c r="I76" s="2"/>
      <c r="N76" s="9"/>
      <c r="O76" s="5"/>
      <c r="P76" s="2"/>
      <c r="Q76" s="9"/>
      <c r="T76" s="9"/>
      <c r="U76" s="2"/>
      <c r="X76" s="9"/>
    </row>
    <row r="77" spans="2:24" x14ac:dyDescent="0.2">
      <c r="B77" s="2"/>
      <c r="H77" s="2"/>
      <c r="I77" s="2"/>
      <c r="N77" s="9"/>
      <c r="O77" s="5"/>
      <c r="P77" s="2"/>
      <c r="Q77" s="9"/>
      <c r="T77" s="9"/>
      <c r="U77" s="2"/>
      <c r="X77" s="9"/>
    </row>
    <row r="78" spans="2:24" x14ac:dyDescent="0.2">
      <c r="B78" s="2"/>
      <c r="H78" s="2"/>
      <c r="I78" s="2"/>
      <c r="N78" s="9"/>
      <c r="O78" s="5"/>
      <c r="P78" s="2"/>
      <c r="Q78" s="9"/>
      <c r="T78" s="9"/>
      <c r="U78" s="2"/>
      <c r="X78" s="9"/>
    </row>
    <row r="79" spans="2:24" x14ac:dyDescent="0.2">
      <c r="B79" s="2"/>
      <c r="H79" s="2"/>
      <c r="I79" s="2"/>
      <c r="N79" s="9"/>
      <c r="O79" s="5"/>
      <c r="P79" s="2"/>
      <c r="Q79" s="9"/>
      <c r="T79" s="9"/>
      <c r="U79" s="2"/>
      <c r="X79" s="9"/>
    </row>
    <row r="80" spans="2:24" x14ac:dyDescent="0.2">
      <c r="B80" s="2"/>
      <c r="H80" s="2"/>
      <c r="I80" s="2"/>
      <c r="N80" s="9"/>
      <c r="O80" s="5"/>
      <c r="P80" s="2"/>
      <c r="Q80" s="9"/>
      <c r="T80" s="9"/>
      <c r="U80" s="2"/>
      <c r="X80" s="9"/>
    </row>
    <row r="81" spans="2:24" x14ac:dyDescent="0.2">
      <c r="B81" s="2"/>
      <c r="H81" s="2"/>
      <c r="I81" s="2"/>
      <c r="N81" s="9"/>
      <c r="O81" s="5"/>
      <c r="P81" s="2"/>
      <c r="Q81" s="9"/>
      <c r="T81" s="9"/>
      <c r="U81" s="2"/>
      <c r="X81" s="9"/>
    </row>
    <row r="82" spans="2:24" x14ac:dyDescent="0.2">
      <c r="B82" s="2"/>
      <c r="H82" s="2"/>
      <c r="I82" s="2"/>
      <c r="N82" s="9"/>
      <c r="O82" s="5"/>
      <c r="P82" s="2"/>
      <c r="Q82" s="9"/>
      <c r="T82" s="9"/>
      <c r="U82" s="2"/>
      <c r="X82" s="9"/>
    </row>
    <row r="83" spans="2:24" x14ac:dyDescent="0.2">
      <c r="B83" s="2"/>
      <c r="H83" s="2"/>
      <c r="I83" s="2"/>
      <c r="N83" s="9"/>
      <c r="O83" s="5"/>
      <c r="P83" s="2"/>
      <c r="Q83" s="9"/>
      <c r="T83" s="9"/>
      <c r="U83" s="2"/>
      <c r="X83" s="9"/>
    </row>
    <row r="84" spans="2:24" x14ac:dyDescent="0.2">
      <c r="B84" s="2"/>
      <c r="H84" s="2"/>
      <c r="I84" s="2"/>
      <c r="N84" s="9"/>
      <c r="O84" s="5"/>
      <c r="P84" s="2"/>
      <c r="Q84" s="9"/>
      <c r="T84" s="9"/>
      <c r="U84" s="2"/>
      <c r="X84" s="9"/>
    </row>
    <row r="85" spans="2:24" x14ac:dyDescent="0.2">
      <c r="B85" s="2"/>
      <c r="H85" s="2"/>
      <c r="I85" s="2"/>
      <c r="N85" s="9"/>
      <c r="O85" s="5"/>
      <c r="P85" s="2"/>
      <c r="Q85" s="9"/>
      <c r="T85" s="9"/>
      <c r="U85" s="2"/>
      <c r="X85" s="9"/>
    </row>
    <row r="86" spans="2:24" x14ac:dyDescent="0.2">
      <c r="B86" s="2"/>
      <c r="H86" s="2"/>
      <c r="I86" s="2"/>
      <c r="N86" s="9"/>
      <c r="O86" s="5"/>
      <c r="P86" s="2"/>
      <c r="Q86" s="9"/>
      <c r="T86" s="9"/>
      <c r="U86" s="2"/>
      <c r="X86" s="9"/>
    </row>
    <row r="87" spans="2:24" x14ac:dyDescent="0.2">
      <c r="B87" s="2"/>
      <c r="H87" s="2"/>
      <c r="I87" s="2"/>
      <c r="N87" s="9"/>
      <c r="O87" s="5"/>
      <c r="P87" s="2"/>
      <c r="Q87" s="9"/>
      <c r="T87" s="9"/>
      <c r="U87" s="2"/>
      <c r="X87" s="9"/>
    </row>
    <row r="88" spans="2:24" x14ac:dyDescent="0.2">
      <c r="B88" s="2"/>
      <c r="H88" s="2"/>
      <c r="I88" s="2"/>
      <c r="N88" s="9"/>
      <c r="O88" s="5"/>
      <c r="P88" s="2"/>
      <c r="Q88" s="9"/>
      <c r="T88" s="9"/>
      <c r="U88" s="2"/>
      <c r="X88" s="9"/>
    </row>
    <row r="89" spans="2:24" x14ac:dyDescent="0.2">
      <c r="B89" s="2"/>
      <c r="H89" s="2"/>
      <c r="I89" s="2"/>
      <c r="N89" s="9"/>
      <c r="O89" s="5"/>
      <c r="P89" s="2"/>
      <c r="Q89" s="9"/>
      <c r="T89" s="9"/>
      <c r="U89" s="2"/>
      <c r="X89" s="9"/>
    </row>
    <row r="90" spans="2:24" x14ac:dyDescent="0.2">
      <c r="B90" s="2"/>
      <c r="H90" s="2"/>
      <c r="I90" s="2"/>
      <c r="N90" s="9"/>
      <c r="O90" s="5"/>
      <c r="P90" s="2"/>
      <c r="Q90" s="9"/>
      <c r="T90" s="9"/>
      <c r="U90" s="2"/>
      <c r="X90" s="9"/>
    </row>
    <row r="91" spans="2:24" x14ac:dyDescent="0.2">
      <c r="B91" s="2"/>
      <c r="H91" s="2"/>
      <c r="I91" s="2"/>
      <c r="N91" s="9"/>
      <c r="O91" s="5"/>
      <c r="P91" s="2"/>
      <c r="Q91" s="9"/>
      <c r="T91" s="9"/>
      <c r="U91" s="2"/>
      <c r="X91" s="9"/>
    </row>
    <row r="92" spans="2:24" x14ac:dyDescent="0.2">
      <c r="B92" s="2"/>
      <c r="H92" s="2"/>
      <c r="I92" s="2"/>
      <c r="N92" s="9"/>
      <c r="O92" s="5"/>
      <c r="P92" s="2"/>
      <c r="Q92" s="9"/>
      <c r="T92" s="9"/>
      <c r="U92" s="2"/>
      <c r="X92" s="9"/>
    </row>
    <row r="93" spans="2:24" x14ac:dyDescent="0.2">
      <c r="B93" s="2"/>
      <c r="H93" s="2"/>
      <c r="I93" s="2"/>
      <c r="N93" s="9"/>
      <c r="O93" s="5"/>
      <c r="P93" s="2"/>
      <c r="Q93" s="9"/>
      <c r="T93" s="9"/>
      <c r="U93" s="2"/>
      <c r="X93" s="9"/>
    </row>
    <row r="94" spans="2:24" x14ac:dyDescent="0.2">
      <c r="B94" s="2"/>
      <c r="H94" s="2"/>
      <c r="I94" s="2"/>
      <c r="N94" s="9"/>
      <c r="O94" s="5"/>
      <c r="P94" s="2"/>
      <c r="Q94" s="9"/>
      <c r="T94" s="9"/>
      <c r="U94" s="2"/>
      <c r="X94" s="9"/>
    </row>
    <row r="95" spans="2:24" x14ac:dyDescent="0.2">
      <c r="B95" s="2"/>
      <c r="H95" s="2"/>
      <c r="I95" s="2"/>
      <c r="N95" s="9"/>
      <c r="O95" s="5"/>
      <c r="P95" s="2"/>
      <c r="Q95" s="9"/>
      <c r="T95" s="9"/>
      <c r="U95" s="2"/>
      <c r="X95" s="9"/>
    </row>
    <row r="96" spans="2:24" x14ac:dyDescent="0.2">
      <c r="B96" s="2"/>
      <c r="H96" s="2"/>
      <c r="I96" s="2"/>
      <c r="N96" s="9"/>
      <c r="O96" s="5"/>
      <c r="P96" s="2"/>
      <c r="Q96" s="9"/>
      <c r="T96" s="9"/>
      <c r="U96" s="2"/>
      <c r="X96" s="9"/>
    </row>
    <row r="97" spans="2:24" x14ac:dyDescent="0.2">
      <c r="B97" s="2"/>
      <c r="H97" s="2"/>
      <c r="I97" s="2"/>
      <c r="N97" s="9"/>
      <c r="O97" s="5"/>
      <c r="P97" s="2"/>
      <c r="Q97" s="9"/>
      <c r="T97" s="9"/>
      <c r="U97" s="2"/>
      <c r="X97" s="9"/>
    </row>
    <row r="98" spans="2:24" x14ac:dyDescent="0.2">
      <c r="B98" s="2"/>
      <c r="H98" s="2"/>
      <c r="I98" s="2"/>
      <c r="N98" s="9"/>
      <c r="O98" s="5"/>
      <c r="P98" s="2"/>
      <c r="Q98" s="9"/>
      <c r="T98" s="9"/>
      <c r="U98" s="2"/>
      <c r="X98" s="9"/>
    </row>
    <row r="99" spans="2:24" x14ac:dyDescent="0.2">
      <c r="B99" s="2"/>
      <c r="H99" s="2"/>
      <c r="I99" s="2"/>
      <c r="N99" s="9"/>
      <c r="O99" s="5"/>
      <c r="P99" s="2"/>
      <c r="Q99" s="9"/>
      <c r="T99" s="9"/>
      <c r="U99" s="2"/>
      <c r="X99" s="9"/>
    </row>
    <row r="100" spans="2:24" x14ac:dyDescent="0.2">
      <c r="B100" s="2"/>
      <c r="H100" s="2"/>
      <c r="I100" s="2"/>
      <c r="N100" s="9"/>
      <c r="O100" s="5"/>
      <c r="P100" s="2"/>
      <c r="Q100" s="9"/>
      <c r="T100" s="9"/>
      <c r="U100" s="2"/>
      <c r="X100" s="9"/>
    </row>
    <row r="101" spans="2:24" x14ac:dyDescent="0.2">
      <c r="B101" s="2"/>
      <c r="H101" s="2"/>
      <c r="I101" s="2"/>
      <c r="N101" s="9"/>
      <c r="O101" s="5"/>
      <c r="P101" s="2"/>
      <c r="Q101" s="9"/>
      <c r="T101" s="9"/>
      <c r="U101" s="2"/>
      <c r="X101" s="9"/>
    </row>
    <row r="102" spans="2:24" x14ac:dyDescent="0.2">
      <c r="B102" s="2"/>
      <c r="H102" s="2"/>
      <c r="I102" s="2"/>
      <c r="N102" s="9"/>
      <c r="O102" s="5"/>
      <c r="P102" s="2"/>
      <c r="Q102" s="9"/>
      <c r="T102" s="9"/>
      <c r="U102" s="2"/>
      <c r="X102" s="9"/>
    </row>
    <row r="103" spans="2:24" x14ac:dyDescent="0.2">
      <c r="B103" s="2"/>
      <c r="H103" s="2"/>
      <c r="I103" s="2"/>
      <c r="N103" s="9"/>
      <c r="O103" s="5"/>
      <c r="P103" s="2"/>
      <c r="Q103" s="9"/>
      <c r="T103" s="9"/>
      <c r="U103" s="2"/>
      <c r="X103" s="9"/>
    </row>
    <row r="104" spans="2:24" x14ac:dyDescent="0.2">
      <c r="B104" s="2"/>
      <c r="H104" s="2"/>
      <c r="I104" s="2"/>
      <c r="N104" s="9"/>
      <c r="O104" s="5"/>
      <c r="P104" s="2"/>
      <c r="Q104" s="9"/>
      <c r="T104" s="9"/>
      <c r="U104" s="2"/>
      <c r="X104" s="9"/>
    </row>
    <row r="105" spans="2:24" x14ac:dyDescent="0.2">
      <c r="B105" s="2"/>
      <c r="H105" s="2"/>
      <c r="I105" s="2"/>
      <c r="N105" s="9"/>
      <c r="O105" s="5"/>
      <c r="P105" s="2"/>
      <c r="Q105" s="9"/>
      <c r="T105" s="9"/>
      <c r="U105" s="2"/>
      <c r="X105" s="9"/>
    </row>
    <row r="106" spans="2:24" x14ac:dyDescent="0.2">
      <c r="B106" s="2"/>
      <c r="H106" s="2"/>
      <c r="I106" s="2"/>
      <c r="N106" s="9"/>
      <c r="O106" s="5"/>
      <c r="P106" s="2"/>
      <c r="Q106" s="9"/>
      <c r="T106" s="9"/>
      <c r="U106" s="2"/>
      <c r="X106" s="9"/>
    </row>
    <row r="107" spans="2:24" x14ac:dyDescent="0.2">
      <c r="B107" s="2"/>
      <c r="H107" s="2"/>
      <c r="I107" s="2"/>
      <c r="N107" s="9"/>
      <c r="O107" s="5"/>
      <c r="P107" s="2"/>
      <c r="Q107" s="9"/>
      <c r="T107" s="9"/>
      <c r="U107" s="2"/>
      <c r="X107" s="9"/>
    </row>
    <row r="108" spans="2:24" x14ac:dyDescent="0.2">
      <c r="B108" s="2"/>
      <c r="H108" s="2"/>
      <c r="I108" s="2"/>
      <c r="N108" s="9"/>
      <c r="O108" s="5"/>
      <c r="P108" s="2"/>
      <c r="Q108" s="9"/>
      <c r="T108" s="9"/>
      <c r="U108" s="2"/>
      <c r="X108" s="9"/>
    </row>
    <row r="109" spans="2:24" x14ac:dyDescent="0.2">
      <c r="B109" s="2"/>
      <c r="H109" s="2"/>
      <c r="I109" s="2"/>
      <c r="N109" s="9"/>
      <c r="O109" s="5"/>
      <c r="P109" s="2"/>
      <c r="Q109" s="9"/>
      <c r="T109" s="9"/>
      <c r="U109" s="2"/>
      <c r="X109" s="9"/>
    </row>
    <row r="110" spans="2:24" x14ac:dyDescent="0.2">
      <c r="B110" s="2"/>
      <c r="H110" s="2"/>
      <c r="I110" s="2"/>
      <c r="N110" s="9"/>
      <c r="O110" s="5"/>
      <c r="P110" s="2"/>
      <c r="Q110" s="9"/>
      <c r="T110" s="9"/>
      <c r="U110" s="2"/>
      <c r="X110" s="9"/>
    </row>
    <row r="111" spans="2:24" x14ac:dyDescent="0.2">
      <c r="B111" s="2"/>
      <c r="H111" s="2"/>
      <c r="I111" s="2"/>
      <c r="N111" s="9"/>
      <c r="O111" s="5"/>
      <c r="P111" s="2"/>
      <c r="Q111" s="9"/>
      <c r="T111" s="9"/>
      <c r="U111" s="2"/>
      <c r="X111" s="9"/>
    </row>
    <row r="112" spans="2:24" x14ac:dyDescent="0.2">
      <c r="B112" s="2"/>
      <c r="H112" s="2"/>
      <c r="I112" s="2"/>
      <c r="N112" s="9"/>
      <c r="O112" s="5"/>
      <c r="P112" s="2"/>
      <c r="Q112" s="9"/>
      <c r="T112" s="9"/>
      <c r="U112" s="2"/>
      <c r="X112" s="9"/>
    </row>
    <row r="113" spans="2:24" x14ac:dyDescent="0.2">
      <c r="B113" s="2"/>
      <c r="H113" s="2"/>
      <c r="I113" s="2"/>
      <c r="N113" s="9"/>
      <c r="O113" s="5"/>
      <c r="P113" s="2"/>
      <c r="Q113" s="9"/>
      <c r="T113" s="9"/>
      <c r="U113" s="2"/>
      <c r="X113" s="9"/>
    </row>
    <row r="114" spans="2:24" x14ac:dyDescent="0.2">
      <c r="B114" s="2"/>
      <c r="H114" s="2"/>
      <c r="I114" s="2"/>
      <c r="N114" s="9"/>
      <c r="O114" s="5"/>
      <c r="P114" s="2"/>
      <c r="Q114" s="9"/>
      <c r="T114" s="9"/>
      <c r="U114" s="2"/>
      <c r="X114" s="9"/>
    </row>
    <row r="115" spans="2:24" x14ac:dyDescent="0.2">
      <c r="B115" s="2"/>
      <c r="H115" s="2"/>
      <c r="I115" s="2"/>
      <c r="N115" s="9"/>
      <c r="O115" s="5"/>
      <c r="P115" s="2"/>
      <c r="Q115" s="9"/>
      <c r="T115" s="9"/>
      <c r="U115" s="2"/>
      <c r="X115" s="9"/>
    </row>
    <row r="116" spans="2:24" x14ac:dyDescent="0.2">
      <c r="B116" s="2"/>
      <c r="H116" s="2"/>
      <c r="I116" s="2"/>
      <c r="N116" s="9"/>
      <c r="O116" s="5"/>
      <c r="P116" s="2"/>
      <c r="Q116" s="9"/>
      <c r="T116" s="9"/>
      <c r="U116" s="2"/>
      <c r="X116" s="9"/>
    </row>
    <row r="117" spans="2:24" x14ac:dyDescent="0.2">
      <c r="B117" s="2"/>
      <c r="H117" s="2"/>
      <c r="I117" s="2"/>
      <c r="N117" s="9"/>
      <c r="O117" s="5"/>
      <c r="P117" s="2"/>
      <c r="Q117" s="9"/>
      <c r="T117" s="9"/>
      <c r="U117" s="2"/>
      <c r="X117" s="9"/>
    </row>
    <row r="118" spans="2:24" x14ac:dyDescent="0.2">
      <c r="B118" s="2"/>
      <c r="H118" s="2"/>
      <c r="I118" s="2"/>
      <c r="N118" s="9"/>
      <c r="O118" s="5"/>
      <c r="P118" s="2"/>
      <c r="Q118" s="9"/>
      <c r="T118" s="9"/>
      <c r="U118" s="2"/>
      <c r="X118" s="9"/>
    </row>
    <row r="119" spans="2:24" x14ac:dyDescent="0.2">
      <c r="B119" s="2"/>
      <c r="H119" s="2"/>
      <c r="I119" s="2"/>
      <c r="N119" s="9"/>
      <c r="O119" s="5"/>
      <c r="P119" s="2"/>
      <c r="Q119" s="9"/>
      <c r="T119" s="9"/>
      <c r="U119" s="2"/>
      <c r="X119" s="9"/>
    </row>
    <row r="120" spans="2:24" x14ac:dyDescent="0.2">
      <c r="B120" s="2"/>
      <c r="H120" s="2"/>
      <c r="I120" s="2"/>
      <c r="N120" s="9"/>
      <c r="O120" s="5"/>
      <c r="P120" s="2"/>
      <c r="Q120" s="9"/>
      <c r="T120" s="9"/>
      <c r="U120" s="2"/>
      <c r="X120" s="9"/>
    </row>
    <row r="121" spans="2:24" x14ac:dyDescent="0.2">
      <c r="B121" s="2"/>
      <c r="H121" s="2"/>
      <c r="I121" s="2"/>
      <c r="N121" s="9"/>
      <c r="O121" s="5"/>
      <c r="P121" s="2"/>
      <c r="Q121" s="9"/>
      <c r="T121" s="9"/>
      <c r="U121" s="2"/>
      <c r="X121" s="9"/>
    </row>
    <row r="122" spans="2:24" x14ac:dyDescent="0.2">
      <c r="B122" s="2"/>
      <c r="H122" s="2"/>
      <c r="I122" s="2"/>
      <c r="N122" s="9"/>
      <c r="O122" s="5"/>
      <c r="P122" s="2"/>
      <c r="Q122" s="9"/>
      <c r="T122" s="9"/>
      <c r="U122" s="2"/>
      <c r="X122" s="9"/>
    </row>
    <row r="123" spans="2:24" x14ac:dyDescent="0.2">
      <c r="B123" s="2"/>
      <c r="H123" s="2"/>
      <c r="I123" s="2"/>
      <c r="N123" s="9"/>
      <c r="O123" s="5"/>
      <c r="P123" s="2"/>
      <c r="Q123" s="9"/>
      <c r="T123" s="9"/>
      <c r="U123" s="2"/>
      <c r="X123" s="9"/>
    </row>
    <row r="124" spans="2:24" x14ac:dyDescent="0.2">
      <c r="B124" s="2"/>
      <c r="H124" s="2"/>
      <c r="I124" s="2"/>
      <c r="N124" s="9"/>
      <c r="O124" s="5"/>
      <c r="P124" s="2"/>
      <c r="Q124" s="9"/>
      <c r="T124" s="9"/>
      <c r="U124" s="2"/>
      <c r="X124" s="9"/>
    </row>
    <row r="125" spans="2:24" x14ac:dyDescent="0.2">
      <c r="B125" s="2"/>
      <c r="H125" s="2"/>
      <c r="I125" s="2"/>
      <c r="N125" s="9"/>
      <c r="O125" s="5"/>
      <c r="P125" s="2"/>
      <c r="Q125" s="9"/>
      <c r="T125" s="9"/>
      <c r="U125" s="2"/>
      <c r="X125" s="9"/>
    </row>
    <row r="126" spans="2:24" x14ac:dyDescent="0.2">
      <c r="B126" s="2"/>
      <c r="H126" s="2"/>
      <c r="I126" s="2"/>
      <c r="N126" s="9"/>
      <c r="O126" s="5"/>
      <c r="P126" s="2"/>
      <c r="Q126" s="9"/>
      <c r="T126" s="9"/>
      <c r="U126" s="2"/>
      <c r="X126" s="9"/>
    </row>
    <row r="127" spans="2:24" x14ac:dyDescent="0.2">
      <c r="B127" s="2"/>
      <c r="H127" s="2"/>
      <c r="I127" s="2"/>
      <c r="N127" s="9"/>
      <c r="O127" s="5"/>
      <c r="P127" s="2"/>
      <c r="Q127" s="9"/>
      <c r="T127" s="9"/>
      <c r="U127" s="2"/>
      <c r="X127" s="9"/>
    </row>
    <row r="128" spans="2:24" x14ac:dyDescent="0.2">
      <c r="B128" s="2"/>
      <c r="H128" s="2"/>
      <c r="I128" s="2"/>
      <c r="N128" s="9"/>
      <c r="O128" s="5"/>
      <c r="P128" s="2"/>
      <c r="Q128" s="9"/>
      <c r="T128" s="9"/>
      <c r="U128" s="2"/>
      <c r="X128" s="9"/>
    </row>
    <row r="129" spans="2:24" x14ac:dyDescent="0.2">
      <c r="B129" s="2"/>
      <c r="H129" s="2"/>
      <c r="I129" s="2"/>
      <c r="N129" s="9"/>
      <c r="O129" s="5"/>
      <c r="P129" s="2"/>
      <c r="Q129" s="9"/>
      <c r="T129" s="9"/>
      <c r="U129" s="2"/>
      <c r="X129" s="9"/>
    </row>
    <row r="130" spans="2:24" x14ac:dyDescent="0.2">
      <c r="B130" s="2"/>
      <c r="H130" s="2"/>
      <c r="I130" s="2"/>
      <c r="N130" s="9"/>
      <c r="O130" s="5"/>
      <c r="P130" s="2"/>
      <c r="Q130" s="9"/>
      <c r="T130" s="9"/>
      <c r="U130" s="2"/>
      <c r="X130" s="9"/>
    </row>
    <row r="131" spans="2:24" x14ac:dyDescent="0.2">
      <c r="B131" s="2"/>
      <c r="H131" s="2"/>
      <c r="I131" s="2"/>
      <c r="N131" s="9"/>
      <c r="O131" s="5"/>
      <c r="P131" s="2"/>
      <c r="Q131" s="9"/>
      <c r="T131" s="9"/>
      <c r="U131" s="2"/>
      <c r="X131" s="9"/>
    </row>
    <row r="132" spans="2:24" x14ac:dyDescent="0.2">
      <c r="B132" s="2"/>
      <c r="H132" s="2"/>
      <c r="I132" s="2"/>
      <c r="N132" s="9"/>
      <c r="O132" s="5"/>
      <c r="P132" s="2"/>
      <c r="Q132" s="9"/>
      <c r="T132" s="9"/>
      <c r="U132" s="2"/>
      <c r="X132" s="9"/>
    </row>
    <row r="133" spans="2:24" x14ac:dyDescent="0.2">
      <c r="B133" s="2"/>
      <c r="H133" s="2"/>
      <c r="I133" s="2"/>
      <c r="N133" s="9"/>
      <c r="O133" s="5"/>
      <c r="P133" s="2"/>
      <c r="Q133" s="9"/>
      <c r="T133" s="9"/>
      <c r="U133" s="2"/>
      <c r="X133" s="9"/>
    </row>
    <row r="134" spans="2:24" x14ac:dyDescent="0.2">
      <c r="B134" s="2"/>
      <c r="H134" s="2"/>
      <c r="I134" s="2"/>
      <c r="N134" s="9"/>
      <c r="O134" s="5"/>
      <c r="P134" s="2"/>
      <c r="Q134" s="9"/>
      <c r="T134" s="9"/>
      <c r="U134" s="2"/>
      <c r="X134" s="9"/>
    </row>
    <row r="135" spans="2:24" x14ac:dyDescent="0.2">
      <c r="B135" s="2"/>
      <c r="H135" s="2"/>
      <c r="I135" s="2"/>
      <c r="N135" s="9"/>
      <c r="O135" s="5"/>
      <c r="P135" s="2"/>
      <c r="Q135" s="9"/>
      <c r="T135" s="9"/>
      <c r="U135" s="2"/>
      <c r="X135" s="9"/>
    </row>
    <row r="136" spans="2:24" x14ac:dyDescent="0.2">
      <c r="B136" s="2"/>
      <c r="H136" s="2"/>
      <c r="I136" s="2"/>
      <c r="N136" s="9"/>
      <c r="O136" s="5"/>
      <c r="P136" s="2"/>
      <c r="Q136" s="9"/>
      <c r="T136" s="9"/>
      <c r="U136" s="2"/>
      <c r="X136" s="9"/>
    </row>
    <row r="137" spans="2:24" x14ac:dyDescent="0.2">
      <c r="B137" s="2"/>
      <c r="H137" s="2"/>
      <c r="I137" s="2"/>
      <c r="N137" s="9"/>
      <c r="O137" s="5"/>
      <c r="P137" s="2"/>
      <c r="Q137" s="9"/>
      <c r="T137" s="9"/>
      <c r="U137" s="2"/>
      <c r="X137" s="9"/>
    </row>
    <row r="138" spans="2:24" x14ac:dyDescent="0.2">
      <c r="B138" s="2"/>
      <c r="H138" s="2"/>
      <c r="I138" s="2"/>
      <c r="N138" s="9"/>
      <c r="O138" s="5"/>
      <c r="P138" s="2"/>
      <c r="Q138" s="9"/>
      <c r="T138" s="9"/>
      <c r="U138" s="2"/>
      <c r="X138" s="9"/>
    </row>
    <row r="139" spans="2:24" x14ac:dyDescent="0.2">
      <c r="B139" s="2"/>
      <c r="H139" s="2"/>
      <c r="I139" s="2"/>
      <c r="N139" s="9"/>
      <c r="O139" s="5"/>
      <c r="P139" s="2"/>
      <c r="Q139" s="9"/>
      <c r="T139" s="9"/>
      <c r="U139" s="2"/>
      <c r="X139" s="9"/>
    </row>
    <row r="140" spans="2:24" x14ac:dyDescent="0.2">
      <c r="B140" s="2"/>
      <c r="H140" s="2"/>
      <c r="I140" s="2"/>
      <c r="N140" s="9"/>
      <c r="O140" s="5"/>
      <c r="P140" s="2"/>
      <c r="Q140" s="9"/>
      <c r="T140" s="9"/>
      <c r="U140" s="2"/>
      <c r="X140" s="9"/>
    </row>
    <row r="141" spans="2:24" x14ac:dyDescent="0.2">
      <c r="B141" s="2"/>
      <c r="H141" s="2"/>
      <c r="I141" s="2"/>
      <c r="N141" s="9"/>
      <c r="O141" s="5"/>
      <c r="P141" s="2"/>
      <c r="Q141" s="9"/>
      <c r="T141" s="9"/>
      <c r="U141" s="2"/>
      <c r="X141" s="9"/>
    </row>
    <row r="142" spans="2:24" x14ac:dyDescent="0.2">
      <c r="B142" s="2"/>
      <c r="H142" s="2"/>
      <c r="I142" s="2"/>
      <c r="N142" s="9"/>
      <c r="O142" s="5"/>
      <c r="P142" s="2"/>
      <c r="Q142" s="9"/>
      <c r="T142" s="9"/>
      <c r="U142" s="2"/>
      <c r="X142" s="9"/>
    </row>
    <row r="143" spans="2:24" x14ac:dyDescent="0.2">
      <c r="B143" s="2"/>
      <c r="H143" s="2"/>
      <c r="I143" s="2"/>
      <c r="N143" s="9"/>
      <c r="O143" s="5"/>
      <c r="P143" s="2"/>
      <c r="Q143" s="9"/>
      <c r="T143" s="9"/>
      <c r="U143" s="2"/>
      <c r="X143" s="9"/>
    </row>
    <row r="144" spans="2:24" x14ac:dyDescent="0.2">
      <c r="B144" s="2"/>
      <c r="H144" s="2"/>
      <c r="I144" s="2"/>
      <c r="N144" s="9"/>
      <c r="O144" s="5"/>
      <c r="P144" s="2"/>
      <c r="Q144" s="9"/>
      <c r="T144" s="9"/>
      <c r="U144" s="2"/>
      <c r="X144" s="9"/>
    </row>
    <row r="145" spans="2:24" x14ac:dyDescent="0.2">
      <c r="B145" s="2"/>
      <c r="H145" s="2"/>
      <c r="I145" s="2"/>
      <c r="N145" s="9"/>
      <c r="O145" s="5"/>
      <c r="P145" s="2"/>
      <c r="Q145" s="9"/>
      <c r="T145" s="9"/>
      <c r="U145" s="2"/>
      <c r="X145" s="9"/>
    </row>
    <row r="146" spans="2:24" x14ac:dyDescent="0.2">
      <c r="B146" s="2"/>
      <c r="H146" s="2"/>
      <c r="I146" s="2"/>
      <c r="N146" s="9"/>
      <c r="O146" s="5"/>
      <c r="P146" s="2"/>
      <c r="Q146" s="9"/>
      <c r="T146" s="9"/>
      <c r="U146" s="2"/>
      <c r="X146" s="9"/>
    </row>
    <row r="147" spans="2:24" x14ac:dyDescent="0.2">
      <c r="B147" s="2"/>
      <c r="H147" s="2"/>
      <c r="I147" s="2"/>
      <c r="N147" s="9"/>
      <c r="O147" s="5"/>
      <c r="P147" s="2"/>
      <c r="Q147" s="9"/>
      <c r="T147" s="9"/>
      <c r="U147" s="2"/>
      <c r="X147" s="9"/>
    </row>
    <row r="148" spans="2:24" x14ac:dyDescent="0.2">
      <c r="B148" s="2"/>
      <c r="H148" s="2"/>
      <c r="I148" s="2"/>
      <c r="N148" s="9"/>
      <c r="O148" s="5"/>
      <c r="P148" s="2"/>
      <c r="Q148" s="9"/>
      <c r="T148" s="9"/>
      <c r="U148" s="2"/>
      <c r="X148" s="9"/>
    </row>
    <row r="149" spans="2:24" x14ac:dyDescent="0.2">
      <c r="B149" s="2"/>
      <c r="H149" s="2"/>
      <c r="I149" s="2"/>
      <c r="N149" s="9"/>
      <c r="O149" s="5"/>
      <c r="P149" s="2"/>
      <c r="Q149" s="9"/>
      <c r="T149" s="9"/>
      <c r="U149" s="2"/>
      <c r="X149" s="9"/>
    </row>
    <row r="150" spans="2:24" x14ac:dyDescent="0.2">
      <c r="B150" s="2"/>
      <c r="H150" s="2"/>
      <c r="I150" s="2"/>
      <c r="N150" s="9"/>
      <c r="O150" s="5"/>
      <c r="P150" s="2"/>
      <c r="Q150" s="9"/>
      <c r="T150" s="9"/>
      <c r="U150" s="2"/>
      <c r="X150" s="9"/>
    </row>
    <row r="151" spans="2:24" x14ac:dyDescent="0.2">
      <c r="B151" s="2"/>
      <c r="H151" s="2"/>
      <c r="I151" s="2"/>
      <c r="N151" s="9"/>
      <c r="O151" s="5"/>
      <c r="P151" s="2"/>
      <c r="Q151" s="9"/>
      <c r="T151" s="9"/>
      <c r="U151" s="2"/>
      <c r="X151" s="9"/>
    </row>
    <row r="152" spans="2:24" x14ac:dyDescent="0.2">
      <c r="B152" s="2"/>
      <c r="H152" s="2"/>
      <c r="I152" s="2"/>
      <c r="N152" s="9"/>
      <c r="O152" s="5"/>
      <c r="P152" s="2"/>
      <c r="Q152" s="9"/>
      <c r="T152" s="9"/>
      <c r="U152" s="2"/>
      <c r="X152" s="9"/>
    </row>
    <row r="153" spans="2:24" x14ac:dyDescent="0.2">
      <c r="B153" s="2"/>
      <c r="H153" s="2"/>
      <c r="I153" s="2"/>
      <c r="N153" s="9"/>
      <c r="O153" s="5"/>
      <c r="P153" s="2"/>
      <c r="Q153" s="9"/>
      <c r="T153" s="9"/>
      <c r="U153" s="2"/>
      <c r="X153" s="9"/>
    </row>
    <row r="154" spans="2:24" x14ac:dyDescent="0.2">
      <c r="B154" s="2"/>
      <c r="H154" s="2"/>
      <c r="I154" s="2"/>
      <c r="N154" s="9"/>
      <c r="O154" s="5"/>
      <c r="P154" s="2"/>
      <c r="Q154" s="9"/>
      <c r="T154" s="9"/>
      <c r="U154" s="2"/>
      <c r="X154" s="9"/>
    </row>
    <row r="155" spans="2:24" x14ac:dyDescent="0.2">
      <c r="B155" s="2"/>
      <c r="H155" s="2"/>
      <c r="I155" s="2"/>
      <c r="N155" s="9"/>
      <c r="O155" s="5"/>
      <c r="P155" s="2"/>
      <c r="Q155" s="9"/>
      <c r="T155" s="9"/>
      <c r="U155" s="2"/>
      <c r="X155" s="9"/>
    </row>
    <row r="156" spans="2:24" x14ac:dyDescent="0.2">
      <c r="B156" s="2"/>
      <c r="H156" s="2"/>
      <c r="I156" s="2"/>
      <c r="N156" s="9"/>
      <c r="O156" s="5"/>
      <c r="P156" s="2"/>
      <c r="Q156" s="9"/>
      <c r="T156" s="9"/>
      <c r="U156" s="2"/>
      <c r="X156" s="9"/>
    </row>
    <row r="157" spans="2:24" x14ac:dyDescent="0.2">
      <c r="B157" s="2"/>
      <c r="H157" s="2"/>
      <c r="I157" s="2"/>
      <c r="N157" s="9"/>
      <c r="O157" s="5"/>
      <c r="P157" s="2"/>
      <c r="Q157" s="9"/>
      <c r="T157" s="9"/>
      <c r="U157" s="2"/>
      <c r="X157" s="9"/>
    </row>
    <row r="158" spans="2:24" x14ac:dyDescent="0.2">
      <c r="B158" s="2"/>
      <c r="H158" s="2"/>
      <c r="I158" s="2"/>
      <c r="N158" s="9"/>
      <c r="O158" s="5"/>
      <c r="P158" s="2"/>
      <c r="Q158" s="9"/>
      <c r="T158" s="9"/>
      <c r="U158" s="2"/>
      <c r="X158" s="9"/>
    </row>
    <row r="159" spans="2:24" x14ac:dyDescent="0.2">
      <c r="B159" s="2"/>
      <c r="H159" s="2"/>
      <c r="I159" s="2"/>
      <c r="N159" s="9"/>
      <c r="O159" s="5"/>
      <c r="P159" s="2"/>
      <c r="Q159" s="9"/>
      <c r="T159" s="9"/>
      <c r="U159" s="2"/>
      <c r="X159" s="9"/>
    </row>
    <row r="160" spans="2:24" x14ac:dyDescent="0.2">
      <c r="B160" s="2"/>
      <c r="H160" s="2"/>
      <c r="I160" s="2"/>
      <c r="N160" s="9"/>
      <c r="O160" s="5"/>
      <c r="P160" s="2"/>
      <c r="Q160" s="9"/>
      <c r="T160" s="9"/>
      <c r="U160" s="2"/>
      <c r="X160" s="9"/>
    </row>
    <row r="161" spans="2:24" x14ac:dyDescent="0.2">
      <c r="B161" s="2"/>
      <c r="H161" s="2"/>
      <c r="I161" s="2"/>
      <c r="N161" s="9"/>
      <c r="O161" s="5"/>
      <c r="P161" s="2"/>
      <c r="Q161" s="9"/>
      <c r="T161" s="9"/>
      <c r="U161" s="2"/>
      <c r="X161" s="9"/>
    </row>
    <row r="162" spans="2:24" x14ac:dyDescent="0.2">
      <c r="B162" s="2"/>
      <c r="H162" s="2"/>
      <c r="I162" s="2"/>
      <c r="N162" s="9"/>
      <c r="O162" s="5"/>
      <c r="P162" s="2"/>
      <c r="Q162" s="9"/>
      <c r="T162" s="9"/>
      <c r="U162" s="2"/>
      <c r="X162" s="9"/>
    </row>
    <row r="163" spans="2:24" x14ac:dyDescent="0.2">
      <c r="B163" s="2"/>
      <c r="H163" s="2"/>
      <c r="I163" s="2"/>
      <c r="N163" s="9"/>
      <c r="O163" s="5"/>
      <c r="P163" s="2"/>
      <c r="Q163" s="9"/>
      <c r="T163" s="9"/>
      <c r="U163" s="2"/>
      <c r="X163" s="9"/>
    </row>
    <row r="164" spans="2:24" x14ac:dyDescent="0.2">
      <c r="B164" s="2"/>
      <c r="H164" s="2"/>
      <c r="I164" s="2"/>
      <c r="N164" s="9"/>
      <c r="O164" s="5"/>
      <c r="P164" s="2"/>
      <c r="Q164" s="9"/>
      <c r="T164" s="9"/>
      <c r="U164" s="2"/>
      <c r="X164" s="9"/>
    </row>
    <row r="165" spans="2:24" x14ac:dyDescent="0.2">
      <c r="B165" s="2"/>
      <c r="H165" s="2"/>
      <c r="I165" s="2"/>
      <c r="N165" s="9"/>
      <c r="O165" s="5"/>
      <c r="P165" s="2"/>
      <c r="Q165" s="9"/>
      <c r="T165" s="9"/>
      <c r="U165" s="2"/>
      <c r="X165" s="9"/>
    </row>
    <row r="166" spans="2:24" x14ac:dyDescent="0.2">
      <c r="B166" s="2"/>
      <c r="H166" s="2"/>
      <c r="I166" s="2"/>
      <c r="N166" s="9"/>
      <c r="O166" s="5"/>
      <c r="P166" s="2"/>
      <c r="Q166" s="9"/>
      <c r="T166" s="9"/>
      <c r="U166" s="2"/>
      <c r="X166" s="9"/>
    </row>
    <row r="167" spans="2:24" x14ac:dyDescent="0.2">
      <c r="B167" s="2"/>
      <c r="H167" s="2"/>
      <c r="I167" s="2"/>
      <c r="N167" s="9"/>
      <c r="O167" s="5"/>
      <c r="P167" s="2"/>
      <c r="Q167" s="9"/>
      <c r="T167" s="9"/>
      <c r="U167" s="2"/>
      <c r="X167" s="9"/>
    </row>
    <row r="168" spans="2:24" x14ac:dyDescent="0.2">
      <c r="B168" s="2"/>
      <c r="H168" s="2"/>
      <c r="I168" s="2"/>
      <c r="N168" s="9"/>
      <c r="O168" s="5"/>
      <c r="P168" s="2"/>
      <c r="Q168" s="9"/>
      <c r="T168" s="9"/>
      <c r="U168" s="2"/>
      <c r="X168" s="9"/>
    </row>
    <row r="169" spans="2:24" x14ac:dyDescent="0.2">
      <c r="B169" s="2"/>
      <c r="H169" s="2"/>
      <c r="I169" s="2"/>
      <c r="N169" s="9"/>
      <c r="O169" s="5"/>
      <c r="P169" s="2"/>
      <c r="Q169" s="9"/>
      <c r="T169" s="9"/>
      <c r="U169" s="2"/>
      <c r="X169" s="9"/>
    </row>
    <row r="170" spans="2:24" x14ac:dyDescent="0.2">
      <c r="B170" s="2"/>
      <c r="H170" s="2"/>
      <c r="I170" s="2"/>
      <c r="N170" s="9"/>
      <c r="O170" s="5"/>
      <c r="P170" s="2"/>
      <c r="Q170" s="9"/>
      <c r="T170" s="9"/>
      <c r="U170" s="2"/>
      <c r="X170" s="9"/>
    </row>
    <row r="171" spans="2:24" x14ac:dyDescent="0.2">
      <c r="B171" s="2"/>
      <c r="H171" s="2"/>
      <c r="I171" s="2"/>
      <c r="N171" s="9"/>
      <c r="O171" s="5"/>
      <c r="P171" s="2"/>
      <c r="Q171" s="9"/>
      <c r="T171" s="9"/>
      <c r="U171" s="2"/>
      <c r="X171" s="9"/>
    </row>
    <row r="172" spans="2:24" x14ac:dyDescent="0.2">
      <c r="B172" s="2"/>
      <c r="H172" s="2"/>
      <c r="I172" s="2"/>
      <c r="N172" s="9"/>
      <c r="O172" s="5"/>
      <c r="P172" s="2"/>
      <c r="Q172" s="9"/>
      <c r="T172" s="9"/>
      <c r="U172" s="2"/>
      <c r="X172" s="9"/>
    </row>
    <row r="173" spans="2:24" x14ac:dyDescent="0.2">
      <c r="B173" s="2"/>
      <c r="H173" s="2"/>
      <c r="I173" s="2"/>
      <c r="N173" s="9"/>
      <c r="O173" s="5"/>
      <c r="P173" s="2"/>
      <c r="Q173" s="9"/>
      <c r="T173" s="9"/>
      <c r="U173" s="2"/>
      <c r="X173" s="9"/>
    </row>
    <row r="174" spans="2:24" x14ac:dyDescent="0.2">
      <c r="B174" s="2"/>
      <c r="H174" s="2"/>
      <c r="I174" s="2"/>
      <c r="N174" s="9"/>
      <c r="O174" s="5"/>
      <c r="P174" s="2"/>
      <c r="Q174" s="9"/>
      <c r="T174" s="9"/>
      <c r="U174" s="2"/>
      <c r="X174" s="9"/>
    </row>
    <row r="175" spans="2:24" x14ac:dyDescent="0.2">
      <c r="B175" s="2"/>
      <c r="H175" s="2"/>
      <c r="I175" s="2"/>
      <c r="N175" s="9"/>
      <c r="O175" s="5"/>
      <c r="P175" s="2"/>
      <c r="Q175" s="9"/>
      <c r="T175" s="9"/>
      <c r="U175" s="2"/>
      <c r="X175" s="9"/>
    </row>
    <row r="176" spans="2:24" x14ac:dyDescent="0.2">
      <c r="B176" s="2"/>
      <c r="H176" s="2"/>
      <c r="I176" s="2"/>
      <c r="N176" s="9"/>
      <c r="O176" s="5"/>
      <c r="P176" s="2"/>
      <c r="Q176" s="9"/>
      <c r="T176" s="9"/>
      <c r="U176" s="2"/>
      <c r="X176" s="9"/>
    </row>
    <row r="177" spans="2:24" x14ac:dyDescent="0.2">
      <c r="B177" s="2"/>
      <c r="H177" s="2"/>
      <c r="I177" s="2"/>
      <c r="N177" s="9"/>
      <c r="O177" s="5"/>
      <c r="P177" s="2"/>
      <c r="Q177" s="9"/>
      <c r="T177" s="9"/>
      <c r="U177" s="2"/>
      <c r="X177" s="9"/>
    </row>
    <row r="178" spans="2:24" x14ac:dyDescent="0.2">
      <c r="B178" s="2"/>
      <c r="H178" s="2"/>
      <c r="I178" s="2"/>
      <c r="N178" s="9"/>
      <c r="O178" s="5"/>
      <c r="P178" s="2"/>
      <c r="Q178" s="9"/>
      <c r="T178" s="9"/>
      <c r="U178" s="2"/>
      <c r="X178" s="9"/>
    </row>
    <row r="179" spans="2:24" x14ac:dyDescent="0.2">
      <c r="B179" s="2"/>
      <c r="H179" s="2"/>
      <c r="I179" s="2"/>
      <c r="N179" s="9"/>
      <c r="O179" s="5"/>
      <c r="P179" s="2"/>
      <c r="Q179" s="9"/>
      <c r="T179" s="9"/>
      <c r="U179" s="2"/>
      <c r="X179" s="9"/>
    </row>
    <row r="180" spans="2:24" x14ac:dyDescent="0.2">
      <c r="B180" s="2"/>
      <c r="H180" s="2"/>
      <c r="I180" s="2"/>
      <c r="N180" s="9"/>
      <c r="O180" s="5"/>
      <c r="P180" s="2"/>
      <c r="Q180" s="9"/>
      <c r="T180" s="9"/>
      <c r="U180" s="2"/>
      <c r="X180" s="9"/>
    </row>
    <row r="181" spans="2:24" x14ac:dyDescent="0.2">
      <c r="B181" s="2"/>
      <c r="H181" s="2"/>
      <c r="I181" s="2"/>
      <c r="N181" s="9"/>
      <c r="O181" s="5"/>
      <c r="P181" s="2"/>
      <c r="Q181" s="9"/>
      <c r="T181" s="9"/>
      <c r="U181" s="2"/>
      <c r="X181" s="9"/>
    </row>
    <row r="182" spans="2:24" x14ac:dyDescent="0.2">
      <c r="B182" s="2"/>
      <c r="H182" s="2"/>
      <c r="I182" s="2"/>
      <c r="N182" s="9"/>
      <c r="O182" s="5"/>
      <c r="P182" s="2"/>
      <c r="Q182" s="9"/>
      <c r="T182" s="9"/>
      <c r="U182" s="2"/>
      <c r="X182" s="9"/>
    </row>
    <row r="183" spans="2:24" x14ac:dyDescent="0.2">
      <c r="B183" s="2"/>
      <c r="H183" s="2"/>
      <c r="I183" s="2"/>
      <c r="N183" s="9"/>
      <c r="O183" s="5"/>
      <c r="P183" s="2"/>
      <c r="Q183" s="9"/>
      <c r="T183" s="9"/>
      <c r="U183" s="2"/>
      <c r="X183" s="9"/>
    </row>
    <row r="184" spans="2:24" x14ac:dyDescent="0.2">
      <c r="B184" s="2"/>
      <c r="H184" s="2"/>
      <c r="I184" s="2"/>
      <c r="N184" s="9"/>
      <c r="O184" s="5"/>
      <c r="P184" s="2"/>
      <c r="Q184" s="9"/>
      <c r="T184" s="9"/>
      <c r="U184" s="2"/>
      <c r="X184" s="9"/>
    </row>
    <row r="185" spans="2:24" x14ac:dyDescent="0.2">
      <c r="B185" s="2"/>
      <c r="H185" s="2"/>
      <c r="I185" s="2"/>
      <c r="N185" s="9"/>
      <c r="O185" s="5"/>
      <c r="P185" s="2"/>
      <c r="Q185" s="9"/>
      <c r="T185" s="9"/>
      <c r="U185" s="2"/>
      <c r="X185" s="9"/>
    </row>
    <row r="186" spans="2:24" x14ac:dyDescent="0.2">
      <c r="B186" s="2"/>
      <c r="H186" s="2"/>
      <c r="I186" s="2"/>
      <c r="N186" s="9"/>
      <c r="O186" s="5"/>
      <c r="P186" s="2"/>
      <c r="Q186" s="9"/>
      <c r="T186" s="9"/>
      <c r="U186" s="2"/>
      <c r="X186" s="9"/>
    </row>
    <row r="187" spans="2:24" x14ac:dyDescent="0.2">
      <c r="B187" s="2"/>
      <c r="H187" s="2"/>
      <c r="I187" s="2"/>
      <c r="N187" s="9"/>
      <c r="O187" s="5"/>
      <c r="P187" s="2"/>
      <c r="Q187" s="9"/>
      <c r="T187" s="9"/>
      <c r="U187" s="2"/>
      <c r="X187" s="9"/>
    </row>
    <row r="188" spans="2:24" x14ac:dyDescent="0.2">
      <c r="B188" s="2"/>
      <c r="H188" s="2"/>
      <c r="I188" s="2"/>
      <c r="N188" s="9"/>
      <c r="O188" s="5"/>
      <c r="P188" s="2"/>
      <c r="Q188" s="9"/>
      <c r="T188" s="9"/>
      <c r="U188" s="2"/>
      <c r="X188" s="9"/>
    </row>
    <row r="189" spans="2:24" x14ac:dyDescent="0.2">
      <c r="B189" s="2"/>
      <c r="H189" s="2"/>
      <c r="I189" s="2"/>
      <c r="N189" s="9"/>
      <c r="O189" s="5"/>
      <c r="P189" s="2"/>
      <c r="Q189" s="9"/>
      <c r="T189" s="9"/>
      <c r="U189" s="2"/>
      <c r="X189" s="9"/>
    </row>
    <row r="190" spans="2:24" x14ac:dyDescent="0.2">
      <c r="B190" s="2"/>
      <c r="H190" s="2"/>
      <c r="I190" s="2"/>
      <c r="N190" s="9"/>
      <c r="O190" s="5"/>
      <c r="P190" s="2"/>
      <c r="Q190" s="9"/>
      <c r="T190" s="9"/>
      <c r="U190" s="2"/>
      <c r="X190" s="9"/>
    </row>
    <row r="191" spans="2:24" x14ac:dyDescent="0.2">
      <c r="B191" s="2"/>
      <c r="H191" s="2"/>
      <c r="I191" s="2"/>
      <c r="N191" s="9"/>
      <c r="O191" s="5"/>
      <c r="P191" s="2"/>
      <c r="Q191" s="9"/>
      <c r="T191" s="9"/>
      <c r="U191" s="2"/>
      <c r="X191" s="9"/>
    </row>
    <row r="192" spans="2:24" x14ac:dyDescent="0.2">
      <c r="B192" s="2"/>
      <c r="H192" s="2"/>
      <c r="I192" s="2"/>
      <c r="N192" s="9"/>
      <c r="O192" s="5"/>
      <c r="P192" s="2"/>
      <c r="Q192" s="9"/>
      <c r="T192" s="9"/>
      <c r="U192" s="2"/>
      <c r="X192" s="9"/>
    </row>
    <row r="193" spans="2:25" x14ac:dyDescent="0.2">
      <c r="B193" s="2"/>
      <c r="H193" s="2"/>
      <c r="I193" s="2"/>
      <c r="N193" s="9"/>
      <c r="O193" s="5"/>
      <c r="P193" s="2"/>
      <c r="Q193" s="9"/>
      <c r="T193" s="9"/>
      <c r="U193" s="2"/>
      <c r="X193" s="9"/>
    </row>
    <row r="194" spans="2:25" x14ac:dyDescent="0.2">
      <c r="B194" s="2"/>
      <c r="H194" s="2"/>
      <c r="I194" s="2"/>
      <c r="N194" s="9"/>
      <c r="O194" s="5"/>
      <c r="P194" s="2"/>
      <c r="Q194" s="9"/>
      <c r="T194" s="9"/>
      <c r="U194" s="2"/>
      <c r="X194" s="9"/>
    </row>
    <row r="195" spans="2:25" x14ac:dyDescent="0.2">
      <c r="B195" s="2"/>
      <c r="H195" s="2"/>
      <c r="I195" s="2"/>
      <c r="N195" s="9"/>
      <c r="O195" s="5"/>
      <c r="P195" s="2"/>
      <c r="Q195" s="9"/>
      <c r="T195" s="9"/>
      <c r="U195" s="2"/>
      <c r="X195" s="9"/>
    </row>
    <row r="196" spans="2:25" x14ac:dyDescent="0.2">
      <c r="B196" s="2"/>
      <c r="H196" s="2"/>
      <c r="I196" s="2"/>
      <c r="N196" s="9"/>
      <c r="O196" s="5"/>
      <c r="P196" s="2"/>
      <c r="Q196" s="9"/>
      <c r="T196" s="9"/>
      <c r="U196" s="2"/>
      <c r="X196" s="9"/>
      <c r="Y196" s="9"/>
    </row>
    <row r="197" spans="2:25" x14ac:dyDescent="0.2">
      <c r="B197" s="2"/>
      <c r="H197" s="2"/>
      <c r="I197" s="2"/>
      <c r="N197" s="9"/>
      <c r="O197" s="5"/>
      <c r="P197" s="2"/>
      <c r="Q197" s="9"/>
      <c r="T197" s="9"/>
      <c r="U197" s="2"/>
      <c r="X197" s="9"/>
      <c r="Y197" s="9"/>
    </row>
    <row r="198" spans="2:25" x14ac:dyDescent="0.2">
      <c r="B198" s="2"/>
      <c r="H198" s="2"/>
      <c r="I198" s="2"/>
      <c r="N198" s="9"/>
      <c r="O198" s="5"/>
      <c r="P198" s="2"/>
      <c r="Q198" s="9"/>
      <c r="T198" s="9"/>
      <c r="U198" s="2"/>
      <c r="X198" s="9"/>
      <c r="Y198" s="9"/>
    </row>
    <row r="199" spans="2:25" x14ac:dyDescent="0.2">
      <c r="B199" s="2"/>
      <c r="H199" s="2"/>
      <c r="I199" s="2"/>
      <c r="N199" s="9"/>
      <c r="O199" s="5"/>
      <c r="P199" s="2"/>
      <c r="Q199" s="9"/>
      <c r="T199" s="9"/>
      <c r="U199" s="2"/>
      <c r="X199" s="9"/>
      <c r="Y199" s="9"/>
    </row>
    <row r="200" spans="2:25" x14ac:dyDescent="0.2">
      <c r="B200" s="2"/>
      <c r="H200" s="2"/>
      <c r="I200" s="2"/>
      <c r="N200" s="9"/>
      <c r="O200" s="5"/>
      <c r="P200" s="2"/>
      <c r="Q200" s="9"/>
      <c r="T200" s="9"/>
      <c r="U200" s="2"/>
      <c r="X200" s="9"/>
      <c r="Y200" s="9"/>
    </row>
    <row r="201" spans="2:25" x14ac:dyDescent="0.2">
      <c r="B201" s="2"/>
      <c r="H201" s="2"/>
      <c r="I201" s="2"/>
      <c r="J201" s="2"/>
      <c r="N201" s="9"/>
      <c r="O201" s="5"/>
      <c r="P201" s="2"/>
      <c r="Q201" s="39"/>
      <c r="R201" s="9"/>
      <c r="T201" s="9"/>
      <c r="U201" s="2"/>
      <c r="X201" s="40"/>
      <c r="Y201" s="9"/>
    </row>
    <row r="202" spans="2:25" x14ac:dyDescent="0.2">
      <c r="B202" s="2"/>
      <c r="H202" s="2"/>
      <c r="I202" s="2"/>
      <c r="J202" s="2"/>
      <c r="N202" s="9"/>
      <c r="O202" s="5"/>
      <c r="P202" s="2"/>
      <c r="Q202" s="39"/>
      <c r="R202" s="9"/>
      <c r="T202" s="9"/>
      <c r="U202" s="2"/>
      <c r="X202" s="40"/>
      <c r="Y202" s="9"/>
    </row>
    <row r="203" spans="2:25" x14ac:dyDescent="0.2">
      <c r="B203" s="2"/>
      <c r="H203" s="2"/>
      <c r="I203" s="2"/>
      <c r="J203" s="2"/>
      <c r="N203" s="9"/>
      <c r="O203" s="5"/>
      <c r="P203" s="2"/>
      <c r="Q203" s="39"/>
      <c r="R203" s="9"/>
      <c r="T203" s="9"/>
      <c r="U203" s="2"/>
      <c r="X203" s="40"/>
      <c r="Y203" s="9"/>
    </row>
    <row r="204" spans="2:25" x14ac:dyDescent="0.2">
      <c r="B204" s="2"/>
      <c r="H204" s="2"/>
      <c r="I204" s="2"/>
      <c r="J204" s="2"/>
      <c r="N204" s="9"/>
      <c r="O204" s="5"/>
      <c r="P204" s="2"/>
      <c r="Q204" s="39"/>
      <c r="R204" s="9"/>
      <c r="T204" s="9"/>
      <c r="U204" s="2"/>
      <c r="X204" s="40"/>
      <c r="Y204" s="9"/>
    </row>
    <row r="205" spans="2:25" x14ac:dyDescent="0.2">
      <c r="B205" s="2"/>
      <c r="H205" s="2"/>
      <c r="I205" s="2"/>
      <c r="J205" s="2"/>
      <c r="N205" s="9"/>
      <c r="O205" s="5"/>
      <c r="P205" s="2"/>
      <c r="Q205" s="39"/>
      <c r="R205" s="9"/>
      <c r="T205" s="9"/>
      <c r="U205" s="2"/>
      <c r="X205" s="40"/>
      <c r="Y205" s="9"/>
    </row>
    <row r="206" spans="2:25" x14ac:dyDescent="0.2">
      <c r="B206" s="2"/>
      <c r="H206" s="2"/>
      <c r="I206" s="2"/>
      <c r="J206" s="2"/>
      <c r="N206" s="9"/>
      <c r="O206" s="5"/>
      <c r="P206" s="2"/>
      <c r="Q206" s="39"/>
      <c r="R206" s="9"/>
      <c r="T206" s="9"/>
      <c r="U206" s="2"/>
      <c r="X206" s="40"/>
      <c r="Y206" s="9"/>
    </row>
    <row r="207" spans="2:25" x14ac:dyDescent="0.2">
      <c r="B207" s="2"/>
      <c r="H207" s="2"/>
      <c r="I207" s="2"/>
      <c r="J207" s="2"/>
      <c r="N207" s="9"/>
      <c r="O207" s="5"/>
      <c r="P207" s="2"/>
      <c r="Q207" s="39"/>
      <c r="R207" s="9"/>
      <c r="T207" s="9"/>
      <c r="U207" s="2"/>
      <c r="X207" s="40"/>
      <c r="Y207" s="9"/>
    </row>
    <row r="208" spans="2:25" x14ac:dyDescent="0.2">
      <c r="B208" s="2"/>
      <c r="H208" s="2"/>
      <c r="I208" s="2"/>
      <c r="J208" s="2"/>
      <c r="N208" s="9"/>
      <c r="O208" s="5"/>
      <c r="P208" s="2"/>
      <c r="Q208" s="39"/>
      <c r="R208" s="9"/>
      <c r="T208" s="9"/>
      <c r="U208" s="2"/>
      <c r="X208" s="40"/>
      <c r="Y208" s="9"/>
    </row>
    <row r="209" spans="2:25" x14ac:dyDescent="0.2">
      <c r="B209" s="2"/>
      <c r="H209" s="2"/>
      <c r="I209" s="2"/>
      <c r="J209" s="2"/>
      <c r="N209" s="9"/>
      <c r="O209" s="5"/>
      <c r="P209" s="2"/>
      <c r="Q209" s="39"/>
      <c r="R209" s="9"/>
      <c r="T209" s="9"/>
      <c r="U209" s="2"/>
      <c r="X209" s="40"/>
      <c r="Y209" s="9"/>
    </row>
    <row r="210" spans="2:25" x14ac:dyDescent="0.2">
      <c r="B210" s="2"/>
      <c r="H210" s="2"/>
      <c r="I210" s="2"/>
      <c r="J210" s="2"/>
      <c r="N210" s="9"/>
      <c r="O210" s="5"/>
      <c r="P210" s="2"/>
      <c r="Q210" s="39"/>
      <c r="R210" s="9"/>
      <c r="T210" s="9"/>
      <c r="U210" s="2"/>
      <c r="X210" s="40"/>
      <c r="Y210" s="9"/>
    </row>
    <row r="211" spans="2:25" x14ac:dyDescent="0.2">
      <c r="B211" s="2"/>
      <c r="H211" s="2"/>
      <c r="I211" s="2"/>
      <c r="J211" s="2"/>
      <c r="N211" s="9"/>
      <c r="O211" s="5"/>
      <c r="P211" s="2"/>
      <c r="Q211" s="39"/>
      <c r="R211" s="9"/>
      <c r="T211" s="9"/>
      <c r="U211" s="2"/>
      <c r="X211" s="40"/>
      <c r="Y211" s="9"/>
    </row>
    <row r="212" spans="2:25" x14ac:dyDescent="0.2">
      <c r="B212" s="2"/>
      <c r="H212" s="2"/>
      <c r="I212" s="2"/>
      <c r="J212" s="2"/>
      <c r="N212" s="9"/>
      <c r="O212" s="5"/>
      <c r="P212" s="2"/>
      <c r="Q212" s="39"/>
      <c r="R212" s="9"/>
      <c r="T212" s="9"/>
      <c r="U212" s="2"/>
      <c r="X212" s="40"/>
      <c r="Y212" s="9"/>
    </row>
    <row r="213" spans="2:25" x14ac:dyDescent="0.2">
      <c r="B213" s="2"/>
      <c r="H213" s="2"/>
      <c r="I213" s="2"/>
      <c r="J213" s="2"/>
      <c r="N213" s="9"/>
      <c r="O213" s="5"/>
      <c r="P213" s="2"/>
      <c r="Q213" s="39"/>
      <c r="R213" s="9"/>
      <c r="T213" s="9"/>
      <c r="U213" s="2"/>
      <c r="X213" s="40"/>
      <c r="Y213" s="9"/>
    </row>
    <row r="214" spans="2:25" x14ac:dyDescent="0.2">
      <c r="B214" s="2"/>
      <c r="H214" s="2"/>
      <c r="I214" s="2"/>
      <c r="J214" s="2"/>
      <c r="N214" s="9"/>
      <c r="O214" s="5"/>
      <c r="P214" s="2"/>
      <c r="Q214" s="39"/>
      <c r="R214" s="9"/>
      <c r="T214" s="9"/>
      <c r="U214" s="2"/>
      <c r="X214" s="40"/>
      <c r="Y214" s="9"/>
    </row>
    <row r="215" spans="2:25" x14ac:dyDescent="0.2">
      <c r="B215" s="2"/>
      <c r="H215" s="2"/>
      <c r="I215" s="2"/>
      <c r="J215" s="2"/>
      <c r="N215" s="9"/>
      <c r="O215" s="5"/>
      <c r="P215" s="2"/>
      <c r="Q215" s="39"/>
      <c r="R215" s="9"/>
      <c r="T215" s="9"/>
      <c r="U215" s="2"/>
      <c r="X215" s="40"/>
      <c r="Y215" s="9"/>
    </row>
    <row r="216" spans="2:25" x14ac:dyDescent="0.2">
      <c r="B216" s="2"/>
      <c r="H216" s="2"/>
      <c r="I216" s="2"/>
      <c r="J216" s="2"/>
      <c r="N216" s="9"/>
      <c r="O216" s="5"/>
      <c r="P216" s="2"/>
      <c r="Q216" s="39"/>
      <c r="R216" s="9"/>
      <c r="T216" s="9"/>
      <c r="U216" s="2"/>
      <c r="X216" s="40"/>
      <c r="Y216" s="9"/>
    </row>
    <row r="217" spans="2:25" x14ac:dyDescent="0.2">
      <c r="B217" s="2"/>
      <c r="H217" s="2"/>
      <c r="I217" s="2"/>
      <c r="J217" s="2"/>
      <c r="N217" s="9"/>
      <c r="O217" s="5"/>
      <c r="P217" s="2"/>
      <c r="Q217" s="39"/>
      <c r="R217" s="9"/>
      <c r="T217" s="9"/>
      <c r="U217" s="2"/>
      <c r="X217" s="40"/>
      <c r="Y217" s="9"/>
    </row>
    <row r="218" spans="2:25" x14ac:dyDescent="0.2">
      <c r="B218" s="2"/>
      <c r="H218" s="2"/>
      <c r="I218" s="2"/>
      <c r="J218" s="2"/>
      <c r="N218" s="9"/>
      <c r="O218" s="5"/>
      <c r="P218" s="2"/>
      <c r="Q218" s="39"/>
      <c r="R218" s="9"/>
      <c r="T218" s="9"/>
      <c r="U218" s="2"/>
      <c r="X218" s="40"/>
      <c r="Y218" s="9"/>
    </row>
    <row r="219" spans="2:25" x14ac:dyDescent="0.2">
      <c r="B219" s="2"/>
      <c r="H219" s="2"/>
      <c r="I219" s="2"/>
      <c r="J219" s="2"/>
      <c r="N219" s="9"/>
      <c r="O219" s="5"/>
      <c r="P219" s="2"/>
      <c r="Q219" s="39"/>
      <c r="R219" s="9"/>
      <c r="T219" s="9"/>
      <c r="U219" s="2"/>
      <c r="X219" s="40"/>
      <c r="Y219" s="9"/>
    </row>
    <row r="220" spans="2:25" x14ac:dyDescent="0.2">
      <c r="B220" s="2"/>
      <c r="H220" s="2"/>
      <c r="I220" s="2"/>
      <c r="J220" s="2"/>
      <c r="N220" s="9"/>
      <c r="O220" s="5"/>
      <c r="P220" s="2"/>
      <c r="Q220" s="39"/>
      <c r="R220" s="9"/>
      <c r="T220" s="9"/>
      <c r="U220" s="2"/>
      <c r="X220" s="40"/>
      <c r="Y220" s="9"/>
    </row>
    <row r="221" spans="2:25" x14ac:dyDescent="0.2">
      <c r="B221" s="2"/>
      <c r="H221" s="2"/>
      <c r="I221" s="2"/>
      <c r="J221" s="2"/>
      <c r="N221" s="9"/>
      <c r="O221" s="5"/>
      <c r="P221" s="2"/>
      <c r="Q221" s="39"/>
      <c r="R221" s="9"/>
      <c r="T221" s="9"/>
      <c r="U221" s="2"/>
      <c r="X221" s="40"/>
      <c r="Y221" s="9"/>
    </row>
    <row r="222" spans="2:25" x14ac:dyDescent="0.2">
      <c r="B222" s="2"/>
      <c r="H222" s="2"/>
      <c r="I222" s="2"/>
      <c r="J222" s="2"/>
      <c r="N222" s="9"/>
      <c r="O222" s="5"/>
      <c r="P222" s="2"/>
      <c r="Q222" s="39"/>
      <c r="R222" s="9"/>
      <c r="T222" s="9"/>
      <c r="U222" s="2"/>
      <c r="X222" s="40"/>
      <c r="Y222" s="9"/>
    </row>
    <row r="223" spans="2:25" x14ac:dyDescent="0.2">
      <c r="B223" s="2"/>
      <c r="H223" s="2"/>
      <c r="I223" s="2"/>
      <c r="J223" s="2"/>
      <c r="N223" s="9"/>
      <c r="O223" s="5"/>
      <c r="P223" s="2"/>
      <c r="Q223" s="39"/>
      <c r="R223" s="9"/>
      <c r="T223" s="9"/>
      <c r="U223" s="2"/>
      <c r="X223" s="40"/>
      <c r="Y223" s="9"/>
    </row>
    <row r="224" spans="2:25" x14ac:dyDescent="0.2">
      <c r="B224" s="2"/>
      <c r="H224" s="2"/>
      <c r="I224" s="2"/>
      <c r="J224" s="2"/>
      <c r="N224" s="9"/>
      <c r="O224" s="5"/>
      <c r="P224" s="2"/>
      <c r="Q224" s="39"/>
      <c r="R224" s="9"/>
      <c r="T224" s="9"/>
      <c r="U224" s="2"/>
      <c r="X224" s="40"/>
      <c r="Y224" s="9"/>
    </row>
    <row r="225" spans="2:25" x14ac:dyDescent="0.2">
      <c r="B225" s="2"/>
      <c r="H225" s="2"/>
      <c r="I225" s="2"/>
      <c r="J225" s="2"/>
      <c r="N225" s="9"/>
      <c r="O225" s="5"/>
      <c r="P225" s="2"/>
      <c r="Q225" s="39"/>
      <c r="R225" s="9"/>
      <c r="T225" s="9"/>
      <c r="U225" s="2"/>
      <c r="X225" s="40"/>
      <c r="Y225" s="9"/>
    </row>
    <row r="226" spans="2:25" x14ac:dyDescent="0.2">
      <c r="B226" s="2"/>
      <c r="H226" s="2"/>
      <c r="I226" s="2"/>
      <c r="J226" s="2"/>
      <c r="N226" s="9"/>
      <c r="O226" s="5"/>
      <c r="P226" s="2"/>
      <c r="Q226" s="39"/>
      <c r="R226" s="9"/>
      <c r="T226" s="9"/>
      <c r="U226" s="2"/>
      <c r="X226" s="40"/>
      <c r="Y226" s="9"/>
    </row>
    <row r="227" spans="2:25" x14ac:dyDescent="0.2">
      <c r="B227" s="2"/>
      <c r="H227" s="2"/>
      <c r="I227" s="2"/>
      <c r="J227" s="2"/>
      <c r="N227" s="9"/>
      <c r="O227" s="5"/>
      <c r="P227" s="2"/>
      <c r="Q227" s="39"/>
      <c r="R227" s="9"/>
      <c r="T227" s="9"/>
      <c r="U227" s="2"/>
      <c r="X227" s="40"/>
      <c r="Y227" s="9"/>
    </row>
    <row r="228" spans="2:25" x14ac:dyDescent="0.2">
      <c r="B228" s="2"/>
      <c r="H228" s="2"/>
      <c r="I228" s="2"/>
      <c r="J228" s="2"/>
      <c r="N228" s="9"/>
      <c r="O228" s="5"/>
      <c r="P228" s="2"/>
      <c r="Q228" s="39"/>
      <c r="R228" s="9"/>
      <c r="T228" s="9"/>
      <c r="U228" s="2"/>
      <c r="X228" s="40"/>
      <c r="Y228" s="9"/>
    </row>
    <row r="229" spans="2:25" x14ac:dyDescent="0.2">
      <c r="B229" s="2"/>
      <c r="H229" s="2"/>
      <c r="I229" s="2"/>
      <c r="J229" s="2"/>
      <c r="N229" s="9"/>
      <c r="O229" s="5"/>
      <c r="P229" s="2"/>
      <c r="Q229" s="39"/>
      <c r="R229" s="9"/>
      <c r="T229" s="9"/>
      <c r="U229" s="2"/>
      <c r="X229" s="40"/>
      <c r="Y229" s="9"/>
    </row>
    <row r="230" spans="2:25" x14ac:dyDescent="0.2">
      <c r="B230" s="2"/>
      <c r="H230" s="2"/>
      <c r="I230" s="2"/>
      <c r="J230" s="2"/>
      <c r="N230" s="9"/>
      <c r="O230" s="5"/>
      <c r="P230" s="2"/>
      <c r="Q230" s="39"/>
      <c r="R230" s="9"/>
      <c r="T230" s="9"/>
      <c r="U230" s="2"/>
      <c r="X230" s="40"/>
      <c r="Y230" s="9"/>
    </row>
    <row r="231" spans="2:25" x14ac:dyDescent="0.2">
      <c r="B231" s="2"/>
      <c r="H231" s="2"/>
      <c r="I231" s="2"/>
      <c r="J231" s="2"/>
      <c r="N231" s="9"/>
      <c r="O231" s="5"/>
      <c r="P231" s="2"/>
      <c r="Q231" s="39"/>
      <c r="R231" s="9"/>
      <c r="T231" s="9"/>
      <c r="U231" s="2"/>
      <c r="X231" s="40"/>
      <c r="Y231" s="9"/>
    </row>
    <row r="232" spans="2:25" x14ac:dyDescent="0.2">
      <c r="B232" s="2"/>
      <c r="H232" s="2"/>
      <c r="I232" s="2"/>
      <c r="J232" s="2"/>
      <c r="N232" s="9"/>
      <c r="O232" s="5"/>
      <c r="P232" s="2"/>
      <c r="Q232" s="39"/>
      <c r="R232" s="9"/>
      <c r="T232" s="9"/>
      <c r="U232" s="2"/>
      <c r="X232" s="40"/>
      <c r="Y232" s="9"/>
    </row>
    <row r="233" spans="2:25" x14ac:dyDescent="0.2">
      <c r="B233" s="2"/>
      <c r="H233" s="2"/>
      <c r="I233" s="2"/>
      <c r="J233" s="2"/>
      <c r="N233" s="9"/>
      <c r="O233" s="5"/>
      <c r="P233" s="2"/>
      <c r="Q233" s="39"/>
      <c r="R233" s="9"/>
      <c r="T233" s="9"/>
      <c r="U233" s="2"/>
      <c r="X233" s="40"/>
      <c r="Y233" s="9"/>
    </row>
    <row r="234" spans="2:25" x14ac:dyDescent="0.2">
      <c r="B234" s="2"/>
      <c r="H234" s="2"/>
      <c r="I234" s="2"/>
      <c r="J234" s="2"/>
      <c r="N234" s="9"/>
      <c r="O234" s="5"/>
      <c r="P234" s="2"/>
      <c r="Q234" s="39"/>
      <c r="R234" s="9"/>
      <c r="T234" s="9"/>
      <c r="U234" s="2"/>
      <c r="X234" s="40"/>
      <c r="Y234" s="9"/>
    </row>
    <row r="235" spans="2:25" x14ac:dyDescent="0.2">
      <c r="B235" s="2"/>
      <c r="H235" s="2"/>
      <c r="I235" s="2"/>
      <c r="J235" s="2"/>
      <c r="N235" s="9"/>
      <c r="O235" s="5"/>
      <c r="P235" s="2"/>
      <c r="Q235" s="39"/>
      <c r="R235" s="9"/>
      <c r="T235" s="9"/>
      <c r="U235" s="2"/>
      <c r="X235" s="40"/>
      <c r="Y235" s="9"/>
    </row>
    <row r="236" spans="2:25" x14ac:dyDescent="0.2">
      <c r="B236" s="2"/>
      <c r="H236" s="2"/>
      <c r="I236" s="2"/>
      <c r="J236" s="2"/>
      <c r="N236" s="9"/>
      <c r="O236" s="5"/>
      <c r="P236" s="2"/>
      <c r="Q236" s="39"/>
      <c r="R236" s="9"/>
      <c r="T236" s="9"/>
      <c r="U236" s="2"/>
      <c r="X236" s="40"/>
      <c r="Y236" s="9"/>
    </row>
    <row r="237" spans="2:25" x14ac:dyDescent="0.2">
      <c r="B237" s="2"/>
      <c r="H237" s="2"/>
      <c r="I237" s="2"/>
      <c r="J237" s="2"/>
      <c r="N237" s="9"/>
      <c r="O237" s="5"/>
      <c r="P237" s="2"/>
      <c r="Q237" s="39"/>
      <c r="R237" s="9"/>
      <c r="T237" s="9"/>
      <c r="U237" s="2"/>
      <c r="X237" s="40"/>
      <c r="Y237" s="9"/>
    </row>
    <row r="238" spans="2:25" x14ac:dyDescent="0.2">
      <c r="B238" s="2"/>
      <c r="H238" s="2"/>
      <c r="I238" s="2"/>
      <c r="J238" s="2"/>
      <c r="N238" s="9"/>
      <c r="O238" s="5"/>
      <c r="P238" s="2"/>
      <c r="Q238" s="39"/>
      <c r="R238" s="9"/>
      <c r="T238" s="9"/>
      <c r="U238" s="2"/>
      <c r="X238" s="40"/>
      <c r="Y238" s="9"/>
    </row>
    <row r="239" spans="2:25" x14ac:dyDescent="0.2">
      <c r="B239" s="2"/>
      <c r="H239" s="2"/>
      <c r="I239" s="2"/>
      <c r="J239" s="2"/>
      <c r="N239" s="9"/>
      <c r="O239" s="5"/>
      <c r="P239" s="2"/>
      <c r="Q239" s="39"/>
      <c r="R239" s="9"/>
      <c r="T239" s="9"/>
      <c r="U239" s="2"/>
      <c r="X239" s="40"/>
      <c r="Y239" s="9"/>
    </row>
    <row r="240" spans="2:25" x14ac:dyDescent="0.2">
      <c r="B240" s="2"/>
      <c r="H240" s="2"/>
      <c r="I240" s="2"/>
      <c r="J240" s="2"/>
      <c r="N240" s="9"/>
      <c r="O240" s="5"/>
      <c r="P240" s="2"/>
      <c r="Q240" s="39"/>
      <c r="R240" s="9"/>
      <c r="T240" s="9"/>
      <c r="U240" s="2"/>
      <c r="X240" s="40"/>
      <c r="Y240" s="9"/>
    </row>
    <row r="241" spans="2:25" x14ac:dyDescent="0.2">
      <c r="B241" s="2"/>
      <c r="H241" s="2"/>
      <c r="I241" s="2"/>
      <c r="J241" s="2"/>
      <c r="N241" s="9"/>
      <c r="O241" s="5"/>
      <c r="P241" s="2"/>
      <c r="Q241" s="39"/>
      <c r="R241" s="9"/>
      <c r="T241" s="9"/>
      <c r="U241" s="2"/>
      <c r="X241" s="40"/>
      <c r="Y241" s="9"/>
    </row>
    <row r="242" spans="2:25" x14ac:dyDescent="0.2">
      <c r="B242" s="2"/>
      <c r="H242" s="2"/>
      <c r="I242" s="2"/>
      <c r="J242" s="2"/>
      <c r="N242" s="9"/>
      <c r="O242" s="5"/>
      <c r="P242" s="2"/>
      <c r="Q242" s="39"/>
      <c r="R242" s="9"/>
      <c r="T242" s="9"/>
      <c r="U242" s="2"/>
      <c r="X242" s="40"/>
      <c r="Y242" s="9"/>
    </row>
    <row r="243" spans="2:25" x14ac:dyDescent="0.2">
      <c r="B243" s="2"/>
      <c r="H243" s="2"/>
      <c r="I243" s="2"/>
      <c r="J243" s="2"/>
      <c r="N243" s="9"/>
      <c r="O243" s="5"/>
      <c r="P243" s="2"/>
      <c r="Q243" s="39"/>
      <c r="R243" s="9"/>
      <c r="T243" s="9"/>
      <c r="U243" s="2"/>
      <c r="X243" s="40"/>
      <c r="Y243" s="9"/>
    </row>
    <row r="244" spans="2:25" x14ac:dyDescent="0.2">
      <c r="B244" s="2"/>
      <c r="H244" s="2"/>
      <c r="I244" s="2"/>
      <c r="J244" s="2"/>
      <c r="N244" s="9"/>
      <c r="O244" s="5"/>
      <c r="P244" s="2"/>
      <c r="Q244" s="39"/>
      <c r="R244" s="9"/>
      <c r="T244" s="9"/>
      <c r="U244" s="2"/>
      <c r="X244" s="40"/>
      <c r="Y244" s="9"/>
    </row>
    <row r="245" spans="2:25" x14ac:dyDescent="0.2">
      <c r="B245" s="2"/>
      <c r="H245" s="2"/>
      <c r="I245" s="2"/>
      <c r="J245" s="2"/>
      <c r="N245" s="9"/>
      <c r="O245" s="5"/>
      <c r="P245" s="2"/>
      <c r="Q245" s="39"/>
      <c r="R245" s="9"/>
      <c r="T245" s="9"/>
      <c r="U245" s="2"/>
      <c r="X245" s="40"/>
      <c r="Y245" s="9"/>
    </row>
    <row r="246" spans="2:25" x14ac:dyDescent="0.2">
      <c r="B246" s="2"/>
      <c r="H246" s="2"/>
      <c r="I246" s="2"/>
      <c r="J246" s="2"/>
      <c r="N246" s="9"/>
      <c r="O246" s="5"/>
      <c r="P246" s="2"/>
      <c r="Q246" s="39"/>
      <c r="R246" s="9"/>
      <c r="T246" s="9"/>
      <c r="U246" s="2"/>
      <c r="X246" s="40"/>
      <c r="Y246" s="9"/>
    </row>
    <row r="247" spans="2:25" x14ac:dyDescent="0.2">
      <c r="B247" s="2"/>
      <c r="H247" s="2"/>
      <c r="I247" s="2"/>
      <c r="J247" s="2"/>
      <c r="N247" s="9"/>
      <c r="O247" s="5"/>
      <c r="P247" s="2"/>
      <c r="Q247" s="39"/>
      <c r="R247" s="9"/>
      <c r="T247" s="9"/>
      <c r="U247" s="2"/>
      <c r="X247" s="40"/>
      <c r="Y247" s="9"/>
    </row>
    <row r="248" spans="2:25" x14ac:dyDescent="0.2">
      <c r="B248" s="2"/>
      <c r="H248" s="2"/>
      <c r="I248" s="2"/>
      <c r="J248" s="2"/>
      <c r="N248" s="9"/>
      <c r="O248" s="5"/>
      <c r="P248" s="2"/>
      <c r="Q248" s="39"/>
      <c r="R248" s="9"/>
      <c r="T248" s="9"/>
      <c r="U248" s="2"/>
      <c r="X248" s="40"/>
      <c r="Y248" s="9"/>
    </row>
    <row r="249" spans="2:25" x14ac:dyDescent="0.2">
      <c r="B249" s="2"/>
      <c r="H249" s="2"/>
      <c r="I249" s="2"/>
      <c r="J249" s="2"/>
      <c r="N249" s="9"/>
      <c r="O249" s="5"/>
      <c r="P249" s="2"/>
      <c r="Q249" s="39"/>
      <c r="R249" s="9"/>
      <c r="T249" s="9"/>
      <c r="U249" s="2"/>
      <c r="X249" s="40"/>
      <c r="Y249" s="9"/>
    </row>
    <row r="250" spans="2:25" x14ac:dyDescent="0.2">
      <c r="B250" s="2"/>
      <c r="H250" s="2"/>
      <c r="I250" s="2"/>
      <c r="J250" s="2"/>
      <c r="N250" s="9"/>
      <c r="O250" s="5"/>
      <c r="P250" s="2"/>
      <c r="Q250" s="39"/>
      <c r="R250" s="9"/>
      <c r="T250" s="9"/>
      <c r="U250" s="2"/>
      <c r="X250" s="40"/>
      <c r="Y250" s="9"/>
    </row>
    <row r="251" spans="2:25" x14ac:dyDescent="0.2">
      <c r="B251" s="2"/>
      <c r="H251" s="2"/>
      <c r="I251" s="2"/>
      <c r="J251" s="2"/>
      <c r="N251" s="9"/>
      <c r="O251" s="5"/>
      <c r="P251" s="2"/>
      <c r="Q251" s="39"/>
      <c r="R251" s="9"/>
      <c r="T251" s="9"/>
      <c r="U251" s="2"/>
      <c r="X251" s="40"/>
      <c r="Y251" s="9"/>
    </row>
    <row r="252" spans="2:25" x14ac:dyDescent="0.2">
      <c r="B252" s="2"/>
      <c r="H252" s="2"/>
      <c r="I252" s="2"/>
      <c r="J252" s="2"/>
      <c r="N252" s="9"/>
      <c r="O252" s="5"/>
      <c r="P252" s="2"/>
      <c r="Q252" s="39"/>
      <c r="R252" s="9"/>
      <c r="T252" s="9"/>
      <c r="U252" s="2"/>
      <c r="X252" s="40"/>
      <c r="Y252" s="9"/>
    </row>
    <row r="253" spans="2:25" x14ac:dyDescent="0.2">
      <c r="B253" s="2"/>
      <c r="H253" s="2"/>
      <c r="I253" s="2"/>
      <c r="J253" s="2"/>
      <c r="N253" s="9"/>
      <c r="O253" s="5"/>
      <c r="P253" s="2"/>
      <c r="Q253" s="39"/>
      <c r="R253" s="9"/>
      <c r="T253" s="9"/>
      <c r="U253" s="2"/>
      <c r="X253" s="40"/>
      <c r="Y253" s="9"/>
    </row>
    <row r="254" spans="2:25" x14ac:dyDescent="0.2">
      <c r="B254" s="2"/>
      <c r="H254" s="2"/>
      <c r="I254" s="2"/>
      <c r="J254" s="2"/>
      <c r="N254" s="9"/>
      <c r="O254" s="5"/>
      <c r="P254" s="2"/>
      <c r="Q254" s="39"/>
      <c r="R254" s="9"/>
      <c r="T254" s="9"/>
      <c r="U254" s="2"/>
      <c r="X254" s="40"/>
      <c r="Y254" s="9"/>
    </row>
    <row r="255" spans="2:25" x14ac:dyDescent="0.2">
      <c r="B255" s="2"/>
      <c r="H255" s="2"/>
      <c r="I255" s="2"/>
      <c r="J255" s="2"/>
      <c r="N255" s="9"/>
      <c r="O255" s="5"/>
      <c r="P255" s="2"/>
      <c r="Q255" s="39"/>
      <c r="R255" s="9"/>
      <c r="T255" s="9"/>
      <c r="U255" s="2"/>
      <c r="X255" s="40"/>
      <c r="Y255" s="9"/>
    </row>
    <row r="256" spans="2:25" x14ac:dyDescent="0.2">
      <c r="B256" s="2"/>
      <c r="H256" s="2"/>
      <c r="I256" s="2"/>
      <c r="J256" s="2"/>
      <c r="N256" s="9"/>
      <c r="O256" s="5"/>
      <c r="P256" s="2"/>
      <c r="Q256" s="39"/>
      <c r="R256" s="9"/>
      <c r="T256" s="9"/>
      <c r="U256" s="2"/>
      <c r="X256" s="40"/>
      <c r="Y256" s="9"/>
    </row>
    <row r="257" spans="2:25" x14ac:dyDescent="0.2">
      <c r="B257" s="2"/>
      <c r="H257" s="2"/>
      <c r="I257" s="2"/>
      <c r="J257" s="2"/>
      <c r="N257" s="9"/>
      <c r="O257" s="5"/>
      <c r="P257" s="2"/>
      <c r="Q257" s="39"/>
      <c r="R257" s="9"/>
      <c r="T257" s="9"/>
      <c r="U257" s="2"/>
      <c r="X257" s="40"/>
      <c r="Y257" s="9"/>
    </row>
    <row r="258" spans="2:25" x14ac:dyDescent="0.2">
      <c r="B258" s="2"/>
      <c r="H258" s="2"/>
      <c r="I258" s="2"/>
      <c r="J258" s="2"/>
      <c r="N258" s="9"/>
      <c r="O258" s="5"/>
      <c r="P258" s="2"/>
      <c r="Q258" s="39"/>
      <c r="R258" s="9"/>
      <c r="T258" s="9"/>
      <c r="U258" s="2"/>
      <c r="X258" s="40"/>
      <c r="Y258" s="9"/>
    </row>
    <row r="259" spans="2:25" x14ac:dyDescent="0.2">
      <c r="B259" s="2"/>
      <c r="H259" s="2"/>
      <c r="I259" s="2"/>
      <c r="J259" s="2"/>
      <c r="N259" s="9"/>
      <c r="O259" s="5"/>
      <c r="P259" s="2"/>
      <c r="Q259" s="39"/>
      <c r="R259" s="9"/>
      <c r="T259" s="9"/>
      <c r="U259" s="2"/>
      <c r="X259" s="40"/>
      <c r="Y259" s="9"/>
    </row>
    <row r="260" spans="2:25" x14ac:dyDescent="0.2">
      <c r="B260" s="2"/>
      <c r="H260" s="2"/>
      <c r="I260" s="2"/>
      <c r="J260" s="2"/>
      <c r="N260" s="9"/>
      <c r="O260" s="5"/>
      <c r="P260" s="2"/>
      <c r="Q260" s="39"/>
      <c r="R260" s="9"/>
      <c r="T260" s="9"/>
      <c r="U260" s="2"/>
      <c r="X260" s="40"/>
      <c r="Y260" s="9"/>
    </row>
    <row r="261" spans="2:25" x14ac:dyDescent="0.2">
      <c r="B261" s="2"/>
      <c r="H261" s="2"/>
      <c r="I261" s="2"/>
      <c r="J261" s="2"/>
      <c r="N261" s="9"/>
      <c r="O261" s="5"/>
      <c r="P261" s="2"/>
      <c r="Q261" s="39"/>
      <c r="R261" s="9"/>
      <c r="T261" s="9"/>
      <c r="U261" s="2"/>
      <c r="X261" s="40"/>
      <c r="Y261" s="9"/>
    </row>
    <row r="262" spans="2:25" x14ac:dyDescent="0.2">
      <c r="B262" s="2"/>
      <c r="H262" s="2"/>
      <c r="I262" s="2"/>
      <c r="J262" s="2"/>
      <c r="N262" s="9"/>
      <c r="O262" s="5"/>
      <c r="P262" s="2"/>
      <c r="Q262" s="39"/>
      <c r="R262" s="9"/>
      <c r="T262" s="9"/>
      <c r="U262" s="2"/>
      <c r="X262" s="40"/>
      <c r="Y262" s="9"/>
    </row>
    <row r="263" spans="2:25" x14ac:dyDescent="0.2">
      <c r="B263" s="2"/>
      <c r="H263" s="2"/>
      <c r="I263" s="2"/>
      <c r="J263" s="2"/>
      <c r="N263" s="9"/>
      <c r="O263" s="5"/>
      <c r="P263" s="2"/>
      <c r="Q263" s="39"/>
      <c r="R263" s="9"/>
      <c r="T263" s="9"/>
      <c r="U263" s="2"/>
      <c r="X263" s="40"/>
      <c r="Y263" s="9"/>
    </row>
    <row r="264" spans="2:25" x14ac:dyDescent="0.2">
      <c r="B264" s="2"/>
      <c r="H264" s="2"/>
      <c r="I264" s="2"/>
      <c r="J264" s="2"/>
      <c r="N264" s="9"/>
      <c r="O264" s="5"/>
      <c r="P264" s="2"/>
      <c r="Q264" s="39"/>
      <c r="R264" s="9"/>
      <c r="T264" s="9"/>
      <c r="U264" s="2"/>
      <c r="X264" s="40"/>
      <c r="Y264" s="9"/>
    </row>
    <row r="265" spans="2:25" x14ac:dyDescent="0.2">
      <c r="B265" s="2"/>
      <c r="H265" s="2"/>
      <c r="I265" s="2"/>
      <c r="J265" s="2"/>
      <c r="N265" s="9"/>
      <c r="O265" s="5"/>
      <c r="P265" s="2"/>
      <c r="Q265" s="39"/>
      <c r="R265" s="9"/>
      <c r="T265" s="9"/>
      <c r="U265" s="2"/>
      <c r="X265" s="40"/>
      <c r="Y265" s="9"/>
    </row>
    <row r="266" spans="2:25" x14ac:dyDescent="0.2">
      <c r="B266" s="2"/>
      <c r="H266" s="2"/>
      <c r="I266" s="2"/>
      <c r="J266" s="2"/>
      <c r="N266" s="9"/>
      <c r="O266" s="5"/>
      <c r="P266" s="2"/>
      <c r="Q266" s="39"/>
      <c r="R266" s="9"/>
      <c r="T266" s="9"/>
      <c r="U266" s="2"/>
      <c r="X266" s="40"/>
      <c r="Y266" s="9"/>
    </row>
    <row r="267" spans="2:25" x14ac:dyDescent="0.2">
      <c r="B267" s="2"/>
      <c r="H267" s="2"/>
      <c r="I267" s="2"/>
      <c r="J267" s="2"/>
      <c r="N267" s="9"/>
      <c r="O267" s="5"/>
      <c r="P267" s="2"/>
      <c r="Q267" s="39"/>
      <c r="R267" s="9"/>
      <c r="T267" s="9"/>
      <c r="U267" s="2"/>
      <c r="X267" s="40"/>
      <c r="Y267" s="9"/>
    </row>
    <row r="268" spans="2:25" x14ac:dyDescent="0.2">
      <c r="B268" s="2"/>
      <c r="H268" s="2"/>
      <c r="I268" s="2"/>
      <c r="J268" s="2"/>
      <c r="N268" s="9"/>
      <c r="O268" s="5"/>
      <c r="P268" s="2"/>
      <c r="Q268" s="39"/>
      <c r="R268" s="9"/>
      <c r="T268" s="9"/>
      <c r="U268" s="2"/>
      <c r="X268" s="40"/>
      <c r="Y268" s="9"/>
    </row>
    <row r="269" spans="2:25" x14ac:dyDescent="0.2">
      <c r="B269" s="2"/>
      <c r="H269" s="2"/>
      <c r="I269" s="2"/>
      <c r="J269" s="2"/>
      <c r="N269" s="9"/>
      <c r="O269" s="5"/>
      <c r="P269" s="2"/>
      <c r="Q269" s="39"/>
      <c r="R269" s="9"/>
      <c r="T269" s="9"/>
      <c r="U269" s="2"/>
      <c r="X269" s="40"/>
      <c r="Y269" s="9"/>
    </row>
    <row r="270" spans="2:25" x14ac:dyDescent="0.2">
      <c r="B270" s="2"/>
      <c r="H270" s="2"/>
      <c r="I270" s="2"/>
      <c r="J270" s="2"/>
      <c r="N270" s="9"/>
      <c r="O270" s="5"/>
      <c r="P270" s="2"/>
      <c r="Q270" s="39"/>
      <c r="R270" s="9"/>
      <c r="T270" s="9"/>
      <c r="U270" s="2"/>
      <c r="X270" s="40"/>
      <c r="Y270" s="9"/>
    </row>
    <row r="271" spans="2:25" x14ac:dyDescent="0.2">
      <c r="B271" s="2"/>
      <c r="H271" s="2"/>
      <c r="I271" s="2"/>
      <c r="J271" s="2"/>
      <c r="N271" s="9"/>
      <c r="O271" s="5"/>
      <c r="P271" s="2"/>
      <c r="Q271" s="39"/>
      <c r="R271" s="9"/>
      <c r="T271" s="9"/>
      <c r="U271" s="2"/>
      <c r="X271" s="40"/>
      <c r="Y271" s="9"/>
    </row>
    <row r="272" spans="2:25" x14ac:dyDescent="0.2">
      <c r="B272" s="2"/>
      <c r="H272" s="2"/>
      <c r="I272" s="2"/>
      <c r="J272" s="2"/>
      <c r="N272" s="9"/>
      <c r="O272" s="5"/>
      <c r="P272" s="2"/>
      <c r="Q272" s="39"/>
      <c r="R272" s="9"/>
      <c r="T272" s="9"/>
      <c r="U272" s="2"/>
      <c r="X272" s="40"/>
      <c r="Y272" s="9"/>
    </row>
    <row r="273" spans="2:25" x14ac:dyDescent="0.2">
      <c r="B273" s="2"/>
      <c r="H273" s="2"/>
      <c r="I273" s="2"/>
      <c r="J273" s="2"/>
      <c r="N273" s="9"/>
      <c r="O273" s="5"/>
      <c r="P273" s="2"/>
      <c r="Q273" s="39"/>
      <c r="R273" s="9"/>
      <c r="T273" s="9"/>
      <c r="U273" s="2"/>
      <c r="X273" s="40"/>
      <c r="Y273" s="9"/>
    </row>
    <row r="274" spans="2:25" x14ac:dyDescent="0.2">
      <c r="B274" s="2"/>
      <c r="H274" s="2"/>
      <c r="I274" s="2"/>
      <c r="J274" s="2"/>
      <c r="N274" s="9"/>
      <c r="O274" s="5"/>
      <c r="P274" s="2"/>
      <c r="Q274" s="39"/>
      <c r="R274" s="9"/>
      <c r="T274" s="9"/>
      <c r="U274" s="2"/>
      <c r="X274" s="40"/>
      <c r="Y274" s="9"/>
    </row>
    <row r="275" spans="2:25" x14ac:dyDescent="0.2">
      <c r="B275" s="2"/>
      <c r="H275" s="2"/>
      <c r="I275" s="2"/>
      <c r="J275" s="2"/>
      <c r="N275" s="9"/>
      <c r="O275" s="5"/>
      <c r="P275" s="2"/>
      <c r="Q275" s="39"/>
      <c r="R275" s="9"/>
      <c r="T275" s="9"/>
      <c r="U275" s="2"/>
      <c r="X275" s="40"/>
      <c r="Y275" s="9"/>
    </row>
    <row r="276" spans="2:25" x14ac:dyDescent="0.2">
      <c r="B276" s="2"/>
      <c r="H276" s="2"/>
      <c r="I276" s="2"/>
      <c r="J276" s="2"/>
      <c r="N276" s="9"/>
      <c r="O276" s="5"/>
      <c r="P276" s="2"/>
      <c r="Q276" s="39"/>
      <c r="R276" s="9"/>
      <c r="T276" s="9"/>
      <c r="U276" s="2"/>
      <c r="X276" s="40"/>
      <c r="Y276" s="9"/>
    </row>
    <row r="277" spans="2:25" x14ac:dyDescent="0.2">
      <c r="B277" s="2"/>
      <c r="H277" s="2"/>
      <c r="I277" s="2"/>
      <c r="J277" s="2"/>
      <c r="N277" s="9"/>
      <c r="O277" s="5"/>
      <c r="P277" s="2"/>
      <c r="Q277" s="39"/>
      <c r="R277" s="9"/>
      <c r="T277" s="9"/>
      <c r="U277" s="2"/>
      <c r="X277" s="40"/>
      <c r="Y277" s="9"/>
    </row>
    <row r="278" spans="2:25" x14ac:dyDescent="0.2">
      <c r="B278" s="2"/>
      <c r="H278" s="2"/>
      <c r="I278" s="2"/>
      <c r="J278" s="2"/>
      <c r="N278" s="9"/>
      <c r="O278" s="5"/>
      <c r="P278" s="2"/>
      <c r="Q278" s="39"/>
      <c r="R278" s="9"/>
      <c r="T278" s="9"/>
      <c r="U278" s="2"/>
      <c r="X278" s="40"/>
      <c r="Y278" s="9"/>
    </row>
    <row r="279" spans="2:25" x14ac:dyDescent="0.2">
      <c r="B279" s="2"/>
      <c r="H279" s="2"/>
      <c r="I279" s="2"/>
      <c r="J279" s="2"/>
      <c r="N279" s="9"/>
      <c r="O279" s="5"/>
      <c r="P279" s="2"/>
      <c r="Q279" s="39"/>
      <c r="R279" s="9"/>
      <c r="T279" s="9"/>
      <c r="U279" s="2"/>
      <c r="X279" s="40"/>
      <c r="Y279" s="9"/>
    </row>
    <row r="280" spans="2:25" x14ac:dyDescent="0.2">
      <c r="B280" s="2"/>
      <c r="H280" s="2"/>
      <c r="I280" s="2"/>
      <c r="J280" s="2"/>
      <c r="N280" s="9"/>
      <c r="O280" s="5"/>
      <c r="P280" s="2"/>
      <c r="Q280" s="39"/>
      <c r="R280" s="9"/>
      <c r="T280" s="9"/>
      <c r="U280" s="2"/>
      <c r="X280" s="40"/>
      <c r="Y280" s="9"/>
    </row>
    <row r="281" spans="2:25" x14ac:dyDescent="0.2">
      <c r="B281" s="2"/>
      <c r="H281" s="2"/>
      <c r="I281" s="2"/>
      <c r="J281" s="2"/>
      <c r="N281" s="9"/>
      <c r="O281" s="5"/>
      <c r="P281" s="2"/>
      <c r="Q281" s="39"/>
      <c r="R281" s="9"/>
      <c r="T281" s="9"/>
      <c r="U281" s="2"/>
      <c r="X281" s="40"/>
      <c r="Y281" s="9"/>
    </row>
    <row r="282" spans="2:25" x14ac:dyDescent="0.2">
      <c r="B282" s="2"/>
      <c r="H282" s="2"/>
      <c r="I282" s="2"/>
      <c r="J282" s="2"/>
      <c r="N282" s="9"/>
      <c r="O282" s="5"/>
      <c r="P282" s="2"/>
      <c r="Q282" s="39"/>
      <c r="R282" s="9"/>
      <c r="T282" s="9"/>
      <c r="U282" s="2"/>
      <c r="X282" s="40"/>
      <c r="Y282" s="9"/>
    </row>
    <row r="283" spans="2:25" x14ac:dyDescent="0.2">
      <c r="B283" s="2"/>
      <c r="H283" s="2"/>
      <c r="I283" s="2"/>
      <c r="J283" s="2"/>
      <c r="N283" s="9"/>
      <c r="O283" s="5"/>
      <c r="P283" s="2"/>
      <c r="Q283" s="39"/>
      <c r="R283" s="9"/>
      <c r="T283" s="9"/>
      <c r="U283" s="2"/>
      <c r="X283" s="40"/>
      <c r="Y283" s="9"/>
    </row>
    <row r="284" spans="2:25" x14ac:dyDescent="0.2">
      <c r="B284" s="2"/>
      <c r="H284" s="2"/>
      <c r="I284" s="2"/>
      <c r="J284" s="2"/>
      <c r="N284" s="9"/>
      <c r="O284" s="5"/>
      <c r="P284" s="2"/>
      <c r="Q284" s="39"/>
      <c r="R284" s="9"/>
      <c r="T284" s="9"/>
      <c r="U284" s="2"/>
      <c r="X284" s="40"/>
      <c r="Y284" s="9"/>
    </row>
    <row r="285" spans="2:25" x14ac:dyDescent="0.2">
      <c r="B285" s="2"/>
      <c r="H285" s="2"/>
      <c r="I285" s="2"/>
      <c r="J285" s="2"/>
      <c r="N285" s="9"/>
      <c r="O285" s="5"/>
      <c r="P285" s="2"/>
      <c r="Q285" s="39"/>
      <c r="R285" s="9"/>
      <c r="T285" s="9"/>
      <c r="U285" s="2"/>
      <c r="X285" s="40"/>
      <c r="Y285" s="9"/>
    </row>
    <row r="286" spans="2:25" x14ac:dyDescent="0.2">
      <c r="B286" s="2"/>
      <c r="H286" s="2"/>
      <c r="I286" s="2"/>
      <c r="J286" s="2"/>
      <c r="N286" s="9"/>
      <c r="O286" s="5"/>
      <c r="P286" s="2"/>
      <c r="Q286" s="39"/>
      <c r="R286" s="9"/>
      <c r="T286" s="9"/>
      <c r="U286" s="2"/>
      <c r="X286" s="40"/>
      <c r="Y286" s="9"/>
    </row>
    <row r="287" spans="2:25" x14ac:dyDescent="0.2">
      <c r="B287" s="2"/>
      <c r="H287" s="2"/>
      <c r="I287" s="2"/>
      <c r="J287" s="2"/>
      <c r="N287" s="9"/>
      <c r="O287" s="5"/>
      <c r="P287" s="2"/>
      <c r="Q287" s="39"/>
      <c r="R287" s="9"/>
      <c r="T287" s="9"/>
      <c r="U287" s="2"/>
      <c r="X287" s="40"/>
      <c r="Y287" s="9"/>
    </row>
    <row r="288" spans="2:25" x14ac:dyDescent="0.2">
      <c r="B288" s="2"/>
      <c r="H288" s="2"/>
      <c r="I288" s="2"/>
      <c r="J288" s="2"/>
      <c r="N288" s="9"/>
      <c r="O288" s="5"/>
      <c r="P288" s="2"/>
      <c r="Q288" s="39"/>
      <c r="R288" s="9"/>
      <c r="T288" s="9"/>
      <c r="U288" s="2"/>
      <c r="X288" s="40"/>
      <c r="Y288" s="9"/>
    </row>
    <row r="289" spans="2:25" x14ac:dyDescent="0.2">
      <c r="B289" s="2"/>
      <c r="H289" s="2"/>
      <c r="I289" s="2"/>
      <c r="J289" s="2"/>
      <c r="N289" s="9"/>
      <c r="O289" s="5"/>
      <c r="P289" s="2"/>
      <c r="Q289" s="39"/>
      <c r="R289" s="9"/>
      <c r="T289" s="9"/>
      <c r="U289" s="2"/>
      <c r="X289" s="40"/>
      <c r="Y289" s="9"/>
    </row>
    <row r="290" spans="2:25" x14ac:dyDescent="0.2">
      <c r="B290" s="2"/>
      <c r="H290" s="2"/>
      <c r="I290" s="2"/>
      <c r="J290" s="2"/>
      <c r="N290" s="9"/>
      <c r="O290" s="5"/>
      <c r="P290" s="2"/>
      <c r="Q290" s="39"/>
      <c r="R290" s="9"/>
      <c r="T290" s="9"/>
      <c r="U290" s="2"/>
      <c r="X290" s="40"/>
      <c r="Y290" s="9"/>
    </row>
    <row r="291" spans="2:25" x14ac:dyDescent="0.2">
      <c r="B291" s="2"/>
      <c r="H291" s="2"/>
      <c r="I291" s="2"/>
      <c r="J291" s="2"/>
      <c r="N291" s="9"/>
      <c r="O291" s="5"/>
      <c r="P291" s="2"/>
      <c r="Q291" s="39"/>
      <c r="R291" s="9"/>
      <c r="T291" s="9"/>
      <c r="U291" s="2"/>
      <c r="X291" s="40"/>
      <c r="Y291" s="9"/>
    </row>
    <row r="292" spans="2:25" x14ac:dyDescent="0.2">
      <c r="B292" s="2"/>
      <c r="H292" s="2"/>
      <c r="I292" s="2"/>
      <c r="J292" s="2"/>
      <c r="N292" s="9"/>
      <c r="O292" s="5"/>
      <c r="P292" s="2"/>
      <c r="Q292" s="39"/>
      <c r="R292" s="9"/>
      <c r="T292" s="9"/>
      <c r="U292" s="2"/>
      <c r="X292" s="40"/>
      <c r="Y292" s="9"/>
    </row>
    <row r="293" spans="2:25" x14ac:dyDescent="0.2">
      <c r="B293" s="2"/>
      <c r="H293" s="2"/>
      <c r="I293" s="2"/>
      <c r="J293" s="2"/>
      <c r="N293" s="9"/>
      <c r="O293" s="5"/>
      <c r="P293" s="2"/>
      <c r="Q293" s="39"/>
      <c r="R293" s="9"/>
      <c r="T293" s="9"/>
      <c r="U293" s="2"/>
      <c r="X293" s="40"/>
      <c r="Y293" s="9"/>
    </row>
    <row r="294" spans="2:25" x14ac:dyDescent="0.2">
      <c r="B294" s="2"/>
      <c r="H294" s="2"/>
      <c r="I294" s="2"/>
      <c r="J294" s="2"/>
      <c r="N294" s="9"/>
      <c r="O294" s="5"/>
      <c r="P294" s="2"/>
      <c r="Q294" s="39"/>
      <c r="R294" s="9"/>
      <c r="T294" s="9"/>
      <c r="U294" s="2"/>
      <c r="X294" s="40"/>
      <c r="Y294" s="9"/>
    </row>
    <row r="295" spans="2:25" x14ac:dyDescent="0.2">
      <c r="B295" s="2"/>
      <c r="H295" s="2"/>
      <c r="I295" s="2"/>
      <c r="J295" s="2"/>
      <c r="N295" s="9"/>
      <c r="O295" s="5"/>
      <c r="P295" s="2"/>
      <c r="Q295" s="39"/>
      <c r="R295" s="9"/>
      <c r="T295" s="9"/>
      <c r="U295" s="2"/>
      <c r="X295" s="40"/>
      <c r="Y295" s="9"/>
    </row>
    <row r="296" spans="2:25" x14ac:dyDescent="0.2">
      <c r="B296" s="2"/>
      <c r="H296" s="2"/>
      <c r="I296" s="2"/>
      <c r="J296" s="2"/>
      <c r="N296" s="9"/>
      <c r="O296" s="5"/>
      <c r="P296" s="2"/>
      <c r="Q296" s="39"/>
      <c r="R296" s="9"/>
      <c r="T296" s="9"/>
      <c r="U296" s="2"/>
      <c r="X296" s="40"/>
      <c r="Y296" s="9"/>
    </row>
    <row r="297" spans="2:25" x14ac:dyDescent="0.2">
      <c r="B297" s="2"/>
      <c r="H297" s="2"/>
      <c r="I297" s="2"/>
      <c r="J297" s="2"/>
      <c r="N297" s="9"/>
      <c r="O297" s="5"/>
      <c r="P297" s="2"/>
      <c r="Q297" s="39"/>
      <c r="R297" s="9"/>
      <c r="T297" s="9"/>
      <c r="U297" s="2"/>
      <c r="X297" s="40"/>
      <c r="Y297" s="9"/>
    </row>
    <row r="298" spans="2:25" x14ac:dyDescent="0.2">
      <c r="B298" s="2"/>
      <c r="H298" s="2"/>
      <c r="I298" s="2"/>
      <c r="J298" s="2"/>
      <c r="N298" s="9"/>
      <c r="O298" s="5"/>
      <c r="P298" s="2"/>
      <c r="Q298" s="39"/>
      <c r="R298" s="9"/>
      <c r="T298" s="9"/>
      <c r="U298" s="2"/>
      <c r="X298" s="40"/>
      <c r="Y298" s="9"/>
    </row>
    <row r="299" spans="2:25" x14ac:dyDescent="0.2">
      <c r="B299" s="2"/>
      <c r="H299" s="2"/>
      <c r="I299" s="2"/>
      <c r="J299" s="2"/>
      <c r="N299" s="9"/>
      <c r="O299" s="5"/>
      <c r="P299" s="2"/>
      <c r="Q299" s="39"/>
      <c r="R299" s="9"/>
      <c r="T299" s="9"/>
      <c r="U299" s="2"/>
      <c r="X299" s="40"/>
      <c r="Y299" s="9"/>
    </row>
    <row r="300" spans="2:25" x14ac:dyDescent="0.2">
      <c r="B300" s="2"/>
      <c r="H300" s="2"/>
      <c r="I300" s="2"/>
      <c r="J300" s="2"/>
      <c r="N300" s="9"/>
      <c r="O300" s="5"/>
      <c r="P300" s="2"/>
      <c r="Q300" s="39"/>
      <c r="R300" s="9"/>
      <c r="T300" s="9"/>
      <c r="U300" s="2"/>
      <c r="X300" s="40"/>
      <c r="Y300" s="9"/>
    </row>
    <row r="301" spans="2:25" x14ac:dyDescent="0.2">
      <c r="B301" s="2"/>
      <c r="H301" s="2"/>
      <c r="I301" s="2"/>
      <c r="J301" s="2"/>
      <c r="N301" s="9"/>
      <c r="O301" s="5"/>
      <c r="P301" s="2"/>
      <c r="Q301" s="39"/>
      <c r="R301" s="9"/>
      <c r="T301" s="9"/>
      <c r="U301" s="2"/>
      <c r="X301" s="40"/>
      <c r="Y301" s="9"/>
    </row>
    <row r="302" spans="2:25" x14ac:dyDescent="0.2">
      <c r="B302" s="2"/>
      <c r="H302" s="2"/>
      <c r="I302" s="2"/>
      <c r="J302" s="2"/>
      <c r="N302" s="9"/>
      <c r="O302" s="5"/>
      <c r="P302" s="2"/>
      <c r="Q302" s="39"/>
      <c r="R302" s="9"/>
      <c r="T302" s="9"/>
      <c r="U302" s="2"/>
      <c r="X302" s="40"/>
      <c r="Y302" s="9"/>
    </row>
    <row r="303" spans="2:25" x14ac:dyDescent="0.2">
      <c r="B303" s="2"/>
      <c r="H303" s="2"/>
      <c r="I303" s="2"/>
      <c r="J303" s="2"/>
      <c r="N303" s="9"/>
      <c r="O303" s="5"/>
      <c r="P303" s="2"/>
      <c r="Q303" s="39"/>
      <c r="R303" s="9"/>
      <c r="T303" s="9"/>
      <c r="U303" s="2"/>
      <c r="X303" s="40"/>
      <c r="Y303" s="9"/>
    </row>
    <row r="304" spans="2:25" x14ac:dyDescent="0.2">
      <c r="B304" s="2"/>
      <c r="H304" s="2"/>
      <c r="I304" s="2"/>
      <c r="J304" s="2"/>
      <c r="N304" s="9"/>
      <c r="O304" s="5"/>
      <c r="P304" s="2"/>
      <c r="Q304" s="39"/>
      <c r="R304" s="9"/>
      <c r="T304" s="9"/>
      <c r="U304" s="2"/>
      <c r="X304" s="40"/>
      <c r="Y304" s="9"/>
    </row>
    <row r="305" spans="2:25" x14ac:dyDescent="0.2">
      <c r="B305" s="2"/>
      <c r="H305" s="2"/>
      <c r="I305" s="2"/>
      <c r="J305" s="2"/>
      <c r="N305" s="9"/>
      <c r="O305" s="5"/>
      <c r="P305" s="2"/>
      <c r="Q305" s="39"/>
      <c r="R305" s="9"/>
      <c r="T305" s="9"/>
      <c r="U305" s="2"/>
      <c r="X305" s="40"/>
      <c r="Y305" s="9"/>
    </row>
    <row r="306" spans="2:25" x14ac:dyDescent="0.2">
      <c r="B306" s="2"/>
      <c r="H306" s="2"/>
      <c r="I306" s="2"/>
      <c r="J306" s="2"/>
      <c r="N306" s="9"/>
      <c r="O306" s="5"/>
      <c r="P306" s="2"/>
      <c r="Q306" s="39"/>
      <c r="R306" s="9"/>
      <c r="T306" s="9"/>
      <c r="U306" s="2"/>
      <c r="X306" s="40"/>
      <c r="Y306" s="9"/>
    </row>
    <row r="307" spans="2:25" x14ac:dyDescent="0.2">
      <c r="B307" s="2"/>
      <c r="H307" s="2"/>
      <c r="I307" s="2"/>
      <c r="J307" s="2"/>
      <c r="N307" s="9"/>
      <c r="O307" s="5"/>
      <c r="P307" s="2"/>
      <c r="Q307" s="39"/>
      <c r="R307" s="9"/>
      <c r="T307" s="9"/>
      <c r="U307" s="2"/>
      <c r="X307" s="40"/>
      <c r="Y307" s="9"/>
    </row>
    <row r="308" spans="2:25" x14ac:dyDescent="0.2">
      <c r="B308" s="2"/>
      <c r="H308" s="2"/>
      <c r="I308" s="2"/>
      <c r="J308" s="2"/>
      <c r="N308" s="9"/>
      <c r="O308" s="5"/>
      <c r="P308" s="2"/>
      <c r="Q308" s="39"/>
      <c r="R308" s="9"/>
      <c r="T308" s="9"/>
      <c r="U308" s="2"/>
      <c r="X308" s="40"/>
      <c r="Y308" s="9"/>
    </row>
    <row r="309" spans="2:25" x14ac:dyDescent="0.2">
      <c r="B309" s="2"/>
      <c r="H309" s="2"/>
      <c r="I309" s="2"/>
      <c r="J309" s="2"/>
      <c r="N309" s="9"/>
      <c r="O309" s="5"/>
      <c r="P309" s="2"/>
      <c r="Q309" s="39"/>
      <c r="R309" s="9"/>
      <c r="T309" s="9"/>
      <c r="U309" s="2"/>
      <c r="X309" s="40"/>
      <c r="Y309" s="9"/>
    </row>
    <row r="310" spans="2:25" x14ac:dyDescent="0.2">
      <c r="B310" s="2"/>
      <c r="H310" s="2"/>
      <c r="I310" s="2"/>
      <c r="J310" s="2"/>
      <c r="N310" s="9"/>
      <c r="O310" s="5"/>
      <c r="P310" s="2"/>
      <c r="Q310" s="39"/>
      <c r="R310" s="9"/>
      <c r="T310" s="9"/>
      <c r="U310" s="2"/>
      <c r="X310" s="40"/>
      <c r="Y310" s="9"/>
    </row>
    <row r="311" spans="2:25" x14ac:dyDescent="0.2">
      <c r="B311" s="2"/>
      <c r="H311" s="2"/>
      <c r="I311" s="2"/>
      <c r="J311" s="2"/>
      <c r="N311" s="9"/>
      <c r="O311" s="5"/>
      <c r="P311" s="2"/>
      <c r="Q311" s="39"/>
      <c r="R311" s="9"/>
      <c r="T311" s="9"/>
      <c r="U311" s="2"/>
      <c r="X311" s="40"/>
      <c r="Y311" s="9"/>
    </row>
    <row r="312" spans="2:25" x14ac:dyDescent="0.2">
      <c r="B312" s="2"/>
      <c r="H312" s="2"/>
      <c r="I312" s="2"/>
      <c r="J312" s="2"/>
      <c r="N312" s="9"/>
      <c r="O312" s="5"/>
      <c r="P312" s="2"/>
      <c r="Q312" s="39"/>
      <c r="R312" s="9"/>
      <c r="T312" s="9"/>
      <c r="U312" s="2"/>
      <c r="X312" s="40"/>
      <c r="Y312" s="9"/>
    </row>
    <row r="313" spans="2:25" x14ac:dyDescent="0.2">
      <c r="B313" s="2"/>
      <c r="H313" s="2"/>
      <c r="I313" s="2"/>
      <c r="J313" s="2"/>
      <c r="N313" s="9"/>
      <c r="O313" s="5"/>
      <c r="P313" s="2"/>
      <c r="Q313" s="39"/>
      <c r="R313" s="9"/>
      <c r="T313" s="9"/>
      <c r="U313" s="2"/>
      <c r="X313" s="40"/>
      <c r="Y313" s="9"/>
    </row>
    <row r="314" spans="2:25" x14ac:dyDescent="0.2">
      <c r="B314" s="2"/>
      <c r="H314" s="2"/>
      <c r="I314" s="2"/>
      <c r="J314" s="2"/>
      <c r="N314" s="9"/>
      <c r="O314" s="5"/>
      <c r="P314" s="2"/>
      <c r="Q314" s="39"/>
      <c r="R314" s="9"/>
      <c r="T314" s="9"/>
      <c r="U314" s="2"/>
      <c r="X314" s="40"/>
      <c r="Y314" s="9"/>
    </row>
    <row r="315" spans="2:25" x14ac:dyDescent="0.2">
      <c r="B315" s="2"/>
      <c r="H315" s="2"/>
      <c r="I315" s="2"/>
      <c r="J315" s="2"/>
      <c r="N315" s="9"/>
      <c r="O315" s="5"/>
      <c r="P315" s="2"/>
      <c r="Q315" s="39"/>
      <c r="R315" s="9"/>
      <c r="T315" s="9"/>
      <c r="U315" s="2"/>
      <c r="X315" s="40"/>
      <c r="Y315" s="9"/>
    </row>
    <row r="316" spans="2:25" x14ac:dyDescent="0.2">
      <c r="B316" s="2"/>
      <c r="H316" s="2"/>
      <c r="I316" s="2"/>
      <c r="J316" s="2"/>
      <c r="N316" s="9"/>
      <c r="O316" s="5"/>
      <c r="P316" s="2"/>
      <c r="Q316" s="39"/>
      <c r="R316" s="9"/>
      <c r="T316" s="9"/>
      <c r="U316" s="2"/>
      <c r="X316" s="40"/>
      <c r="Y316" s="9"/>
    </row>
    <row r="317" spans="2:25" x14ac:dyDescent="0.2">
      <c r="B317" s="2"/>
      <c r="H317" s="2"/>
      <c r="I317" s="2"/>
      <c r="J317" s="2"/>
      <c r="N317" s="9"/>
      <c r="O317" s="5"/>
      <c r="P317" s="2"/>
      <c r="Q317" s="39"/>
      <c r="R317" s="9"/>
      <c r="T317" s="9"/>
      <c r="U317" s="2"/>
      <c r="X317" s="40"/>
      <c r="Y317" s="9"/>
    </row>
    <row r="318" spans="2:25" x14ac:dyDescent="0.2">
      <c r="B318" s="2"/>
      <c r="H318" s="2"/>
      <c r="I318" s="2"/>
      <c r="J318" s="2"/>
      <c r="N318" s="9"/>
      <c r="O318" s="5"/>
      <c r="P318" s="2"/>
      <c r="Q318" s="39"/>
      <c r="R318" s="9"/>
      <c r="T318" s="9"/>
      <c r="U318" s="2"/>
      <c r="X318" s="40"/>
      <c r="Y318" s="9"/>
    </row>
    <row r="319" spans="2:25" x14ac:dyDescent="0.2">
      <c r="B319" s="2"/>
      <c r="H319" s="2"/>
      <c r="I319" s="2"/>
      <c r="J319" s="2"/>
      <c r="N319" s="9"/>
      <c r="O319" s="5"/>
      <c r="P319" s="2"/>
      <c r="Q319" s="39"/>
      <c r="R319" s="9"/>
      <c r="T319" s="9"/>
      <c r="U319" s="2"/>
      <c r="X319" s="40"/>
      <c r="Y319" s="9"/>
    </row>
    <row r="320" spans="2:25" x14ac:dyDescent="0.2">
      <c r="B320" s="2"/>
      <c r="H320" s="2"/>
      <c r="I320" s="2"/>
      <c r="J320" s="2"/>
      <c r="N320" s="9"/>
      <c r="O320" s="5"/>
      <c r="P320" s="2"/>
      <c r="Q320" s="39"/>
      <c r="R320" s="9"/>
      <c r="T320" s="9"/>
      <c r="U320" s="2"/>
      <c r="X320" s="40"/>
      <c r="Y320" s="9"/>
    </row>
    <row r="321" spans="2:25" x14ac:dyDescent="0.2">
      <c r="B321" s="2"/>
      <c r="H321" s="2"/>
      <c r="I321" s="2"/>
      <c r="J321" s="2"/>
      <c r="N321" s="9"/>
      <c r="O321" s="5"/>
      <c r="P321" s="2"/>
      <c r="Q321" s="39"/>
      <c r="R321" s="9"/>
      <c r="T321" s="9"/>
      <c r="U321" s="2"/>
      <c r="X321" s="40"/>
      <c r="Y321" s="9"/>
    </row>
    <row r="322" spans="2:25" x14ac:dyDescent="0.2">
      <c r="B322" s="2"/>
      <c r="H322" s="2"/>
      <c r="I322" s="2"/>
      <c r="J322" s="2"/>
      <c r="N322" s="9"/>
      <c r="O322" s="5"/>
      <c r="P322" s="2"/>
      <c r="Q322" s="39"/>
      <c r="R322" s="9"/>
      <c r="T322" s="9"/>
      <c r="U322" s="2"/>
      <c r="X322" s="40"/>
      <c r="Y322" s="9"/>
    </row>
    <row r="323" spans="2:25" x14ac:dyDescent="0.2">
      <c r="B323" s="2"/>
      <c r="H323" s="2"/>
      <c r="I323" s="2"/>
      <c r="J323" s="2"/>
      <c r="N323" s="9"/>
      <c r="O323" s="5"/>
      <c r="P323" s="2"/>
      <c r="Q323" s="39"/>
      <c r="R323" s="9"/>
      <c r="T323" s="9"/>
      <c r="U323" s="2"/>
      <c r="X323" s="40"/>
      <c r="Y323" s="9"/>
    </row>
    <row r="324" spans="2:25" x14ac:dyDescent="0.2">
      <c r="B324" s="2"/>
      <c r="H324" s="2"/>
      <c r="I324" s="2"/>
      <c r="J324" s="2"/>
      <c r="N324" s="9"/>
      <c r="O324" s="5"/>
      <c r="P324" s="2"/>
      <c r="Q324" s="39"/>
      <c r="R324" s="9"/>
      <c r="T324" s="9"/>
      <c r="U324" s="2"/>
      <c r="X324" s="40"/>
      <c r="Y324" s="9"/>
    </row>
    <row r="325" spans="2:25" x14ac:dyDescent="0.2">
      <c r="B325" s="2"/>
      <c r="H325" s="2"/>
      <c r="I325" s="2"/>
      <c r="J325" s="2"/>
      <c r="N325" s="9"/>
      <c r="O325" s="5"/>
      <c r="P325" s="2"/>
      <c r="Q325" s="39"/>
      <c r="R325" s="9"/>
      <c r="T325" s="9"/>
      <c r="U325" s="2"/>
      <c r="X325" s="40"/>
      <c r="Y325" s="9"/>
    </row>
    <row r="326" spans="2:25" x14ac:dyDescent="0.2">
      <c r="B326" s="2"/>
      <c r="H326" s="2"/>
      <c r="I326" s="2"/>
      <c r="J326" s="2"/>
      <c r="N326" s="9"/>
      <c r="O326" s="5"/>
      <c r="P326" s="2"/>
      <c r="Q326" s="39"/>
      <c r="R326" s="9"/>
      <c r="T326" s="9"/>
      <c r="U326" s="2"/>
      <c r="X326" s="40"/>
      <c r="Y326" s="9"/>
    </row>
    <row r="327" spans="2:25" x14ac:dyDescent="0.2">
      <c r="B327" s="2"/>
      <c r="H327" s="2"/>
      <c r="I327" s="2"/>
      <c r="J327" s="2"/>
      <c r="N327" s="9"/>
      <c r="O327" s="5"/>
      <c r="P327" s="2"/>
      <c r="Q327" s="39"/>
      <c r="R327" s="9"/>
      <c r="T327" s="9"/>
      <c r="U327" s="2"/>
      <c r="X327" s="40"/>
      <c r="Y327" s="9"/>
    </row>
    <row r="328" spans="2:25" x14ac:dyDescent="0.2">
      <c r="B328" s="2"/>
      <c r="H328" s="2"/>
      <c r="I328" s="2"/>
      <c r="J328" s="2"/>
      <c r="N328" s="9"/>
      <c r="O328" s="5"/>
      <c r="P328" s="2"/>
      <c r="Q328" s="39"/>
      <c r="R328" s="9"/>
      <c r="T328" s="9"/>
      <c r="U328" s="2"/>
      <c r="X328" s="40"/>
      <c r="Y328" s="9"/>
    </row>
    <row r="329" spans="2:25" x14ac:dyDescent="0.2">
      <c r="B329" s="2"/>
      <c r="H329" s="2"/>
      <c r="I329" s="2"/>
      <c r="J329" s="2"/>
      <c r="N329" s="9"/>
      <c r="O329" s="5"/>
      <c r="P329" s="2"/>
      <c r="Q329" s="39"/>
      <c r="R329" s="9"/>
      <c r="T329" s="9"/>
      <c r="U329" s="2"/>
      <c r="X329" s="40"/>
      <c r="Y329" s="9"/>
    </row>
    <row r="330" spans="2:25" x14ac:dyDescent="0.2">
      <c r="B330" s="2"/>
      <c r="H330" s="2"/>
      <c r="I330" s="2"/>
      <c r="J330" s="2"/>
      <c r="N330" s="9"/>
      <c r="O330" s="5"/>
      <c r="P330" s="2"/>
      <c r="Q330" s="39"/>
      <c r="R330" s="9"/>
      <c r="T330" s="9"/>
      <c r="U330" s="2"/>
      <c r="X330" s="40"/>
      <c r="Y330" s="9"/>
    </row>
    <row r="331" spans="2:25" x14ac:dyDescent="0.2">
      <c r="B331" s="2"/>
      <c r="H331" s="2"/>
      <c r="I331" s="2"/>
      <c r="J331" s="2"/>
      <c r="N331" s="9"/>
      <c r="O331" s="5"/>
      <c r="P331" s="2"/>
      <c r="Q331" s="39"/>
      <c r="R331" s="9"/>
      <c r="T331" s="9"/>
      <c r="U331" s="2"/>
      <c r="X331" s="40"/>
      <c r="Y331" s="9"/>
    </row>
    <row r="332" spans="2:25" x14ac:dyDescent="0.2">
      <c r="B332" s="2"/>
      <c r="H332" s="2"/>
      <c r="I332" s="2"/>
      <c r="J332" s="2"/>
      <c r="N332" s="9"/>
      <c r="O332" s="5"/>
      <c r="P332" s="2"/>
      <c r="Q332" s="39"/>
      <c r="R332" s="9"/>
      <c r="T332" s="9"/>
      <c r="U332" s="2"/>
      <c r="X332" s="40"/>
      <c r="Y332" s="9"/>
    </row>
    <row r="333" spans="2:25" x14ac:dyDescent="0.2">
      <c r="B333" s="2"/>
      <c r="H333" s="2"/>
      <c r="I333" s="2"/>
      <c r="J333" s="2"/>
      <c r="N333" s="9"/>
      <c r="O333" s="5"/>
      <c r="P333" s="2"/>
      <c r="Q333" s="39"/>
      <c r="R333" s="9"/>
      <c r="T333" s="9"/>
      <c r="U333" s="2"/>
      <c r="X333" s="40"/>
      <c r="Y333" s="9"/>
    </row>
    <row r="334" spans="2:25" x14ac:dyDescent="0.2">
      <c r="B334" s="2"/>
      <c r="H334" s="2"/>
      <c r="I334" s="2"/>
      <c r="J334" s="2"/>
      <c r="N334" s="9"/>
      <c r="O334" s="5"/>
      <c r="P334" s="2"/>
      <c r="Q334" s="39"/>
      <c r="R334" s="9"/>
      <c r="T334" s="9"/>
      <c r="U334" s="2"/>
      <c r="X334" s="40"/>
      <c r="Y334" s="9"/>
    </row>
    <row r="335" spans="2:25" x14ac:dyDescent="0.2">
      <c r="B335" s="2"/>
      <c r="H335" s="2"/>
      <c r="I335" s="2"/>
      <c r="J335" s="2"/>
      <c r="N335" s="9"/>
      <c r="O335" s="5"/>
      <c r="P335" s="2"/>
      <c r="Q335" s="39"/>
      <c r="R335" s="9"/>
      <c r="T335" s="9"/>
      <c r="U335" s="2"/>
      <c r="X335" s="40"/>
      <c r="Y335" s="9"/>
    </row>
    <row r="336" spans="2:25" x14ac:dyDescent="0.2">
      <c r="B336" s="2"/>
      <c r="H336" s="2"/>
      <c r="I336" s="2"/>
      <c r="J336" s="2"/>
      <c r="N336" s="9"/>
      <c r="O336" s="5"/>
      <c r="P336" s="2"/>
      <c r="Q336" s="39"/>
      <c r="R336" s="9"/>
      <c r="T336" s="9"/>
      <c r="U336" s="2"/>
      <c r="X336" s="40"/>
      <c r="Y336" s="9"/>
    </row>
    <row r="337" spans="2:25" x14ac:dyDescent="0.2">
      <c r="B337" s="2"/>
      <c r="H337" s="2"/>
      <c r="I337" s="2"/>
      <c r="J337" s="2"/>
      <c r="N337" s="9"/>
      <c r="O337" s="5"/>
      <c r="P337" s="2"/>
      <c r="Q337" s="39"/>
      <c r="R337" s="9"/>
      <c r="T337" s="9"/>
      <c r="U337" s="2"/>
      <c r="X337" s="40"/>
      <c r="Y337" s="9"/>
    </row>
    <row r="338" spans="2:25" x14ac:dyDescent="0.2">
      <c r="B338" s="2"/>
      <c r="H338" s="2"/>
      <c r="I338" s="2"/>
      <c r="J338" s="2"/>
      <c r="N338" s="9"/>
      <c r="O338" s="5"/>
      <c r="P338" s="2"/>
      <c r="Q338" s="39"/>
      <c r="R338" s="9"/>
      <c r="T338" s="9"/>
      <c r="U338" s="2"/>
      <c r="X338" s="40"/>
      <c r="Y338" s="9"/>
    </row>
    <row r="339" spans="2:25" x14ac:dyDescent="0.2">
      <c r="B339" s="2"/>
      <c r="H339" s="2"/>
      <c r="I339" s="2"/>
      <c r="J339" s="2"/>
      <c r="N339" s="9"/>
      <c r="O339" s="5"/>
      <c r="P339" s="2"/>
      <c r="Q339" s="39"/>
      <c r="R339" s="9"/>
      <c r="T339" s="9"/>
      <c r="U339" s="2"/>
      <c r="X339" s="40"/>
      <c r="Y339" s="9"/>
    </row>
    <row r="340" spans="2:25" x14ac:dyDescent="0.2">
      <c r="B340" s="2"/>
      <c r="H340" s="2"/>
      <c r="I340" s="2"/>
      <c r="J340" s="2"/>
      <c r="N340" s="9"/>
      <c r="O340" s="5"/>
      <c r="P340" s="2"/>
      <c r="Q340" s="39"/>
      <c r="R340" s="9"/>
      <c r="T340" s="9"/>
      <c r="U340" s="2"/>
      <c r="X340" s="40"/>
      <c r="Y340" s="9"/>
    </row>
    <row r="341" spans="2:25" x14ac:dyDescent="0.2">
      <c r="B341" s="2"/>
      <c r="H341" s="2"/>
      <c r="I341" s="2"/>
      <c r="J341" s="2"/>
      <c r="N341" s="9"/>
      <c r="O341" s="5"/>
      <c r="P341" s="2"/>
      <c r="Q341" s="39"/>
      <c r="R341" s="9"/>
      <c r="T341" s="9"/>
      <c r="U341" s="2"/>
      <c r="X341" s="40"/>
      <c r="Y341" s="9"/>
    </row>
    <row r="342" spans="2:25" x14ac:dyDescent="0.2">
      <c r="B342" s="2"/>
      <c r="H342" s="2"/>
      <c r="I342" s="2"/>
      <c r="J342" s="2"/>
      <c r="N342" s="9"/>
      <c r="O342" s="5"/>
      <c r="P342" s="2"/>
      <c r="Q342" s="39"/>
      <c r="R342" s="9"/>
      <c r="T342" s="9"/>
      <c r="U342" s="2"/>
      <c r="X342" s="40"/>
      <c r="Y342" s="9"/>
    </row>
    <row r="343" spans="2:25" x14ac:dyDescent="0.2">
      <c r="B343" s="2"/>
      <c r="H343" s="2"/>
      <c r="I343" s="2"/>
      <c r="J343" s="2"/>
      <c r="N343" s="9"/>
      <c r="O343" s="5"/>
      <c r="P343" s="2"/>
      <c r="Q343" s="39"/>
      <c r="R343" s="9"/>
      <c r="T343" s="9"/>
      <c r="U343" s="2"/>
      <c r="X343" s="40"/>
      <c r="Y343" s="9"/>
    </row>
    <row r="344" spans="2:25" x14ac:dyDescent="0.2">
      <c r="B344" s="2"/>
      <c r="H344" s="2"/>
      <c r="I344" s="2"/>
      <c r="J344" s="2"/>
      <c r="N344" s="9"/>
      <c r="O344" s="5"/>
      <c r="P344" s="2"/>
      <c r="Q344" s="39"/>
      <c r="R344" s="9"/>
      <c r="T344" s="9"/>
      <c r="U344" s="2"/>
      <c r="X344" s="40"/>
      <c r="Y344" s="9"/>
    </row>
    <row r="345" spans="2:25" x14ac:dyDescent="0.2">
      <c r="B345" s="2"/>
      <c r="H345" s="2"/>
      <c r="I345" s="2"/>
      <c r="J345" s="2"/>
      <c r="N345" s="9"/>
      <c r="O345" s="5"/>
      <c r="P345" s="2"/>
      <c r="Q345" s="39"/>
      <c r="R345" s="9"/>
      <c r="T345" s="9"/>
      <c r="U345" s="2"/>
      <c r="X345" s="40"/>
      <c r="Y345" s="9"/>
    </row>
    <row r="346" spans="2:25" x14ac:dyDescent="0.2">
      <c r="B346" s="2"/>
      <c r="H346" s="2"/>
      <c r="I346" s="2"/>
      <c r="J346" s="2"/>
      <c r="N346" s="9"/>
      <c r="O346" s="5"/>
      <c r="P346" s="2"/>
      <c r="Q346" s="39"/>
      <c r="R346" s="9"/>
      <c r="T346" s="9"/>
      <c r="U346" s="2"/>
      <c r="X346" s="40"/>
      <c r="Y346" s="9"/>
    </row>
    <row r="347" spans="2:25" x14ac:dyDescent="0.2">
      <c r="B347" s="2"/>
      <c r="H347" s="2"/>
      <c r="I347" s="2"/>
      <c r="J347" s="2"/>
      <c r="N347" s="9"/>
      <c r="O347" s="5"/>
      <c r="P347" s="2"/>
      <c r="Q347" s="39"/>
      <c r="R347" s="9"/>
      <c r="T347" s="9"/>
      <c r="U347" s="2"/>
      <c r="X347" s="40"/>
      <c r="Y347" s="9"/>
    </row>
    <row r="348" spans="2:25" x14ac:dyDescent="0.2">
      <c r="B348" s="2"/>
      <c r="H348" s="2"/>
      <c r="I348" s="2"/>
      <c r="J348" s="2"/>
      <c r="N348" s="9"/>
      <c r="O348" s="5"/>
      <c r="P348" s="2"/>
      <c r="Q348" s="39"/>
      <c r="R348" s="9"/>
      <c r="T348" s="9"/>
      <c r="U348" s="2"/>
      <c r="X348" s="40"/>
      <c r="Y348" s="9"/>
    </row>
    <row r="349" spans="2:25" x14ac:dyDescent="0.2">
      <c r="B349" s="2"/>
      <c r="H349" s="2"/>
      <c r="I349" s="2"/>
      <c r="J349" s="2"/>
      <c r="N349" s="9"/>
      <c r="O349" s="5"/>
      <c r="P349" s="2"/>
      <c r="Q349" s="39"/>
      <c r="R349" s="9"/>
      <c r="T349" s="9"/>
      <c r="U349" s="2"/>
      <c r="X349" s="40"/>
      <c r="Y349" s="9"/>
    </row>
    <row r="350" spans="2:25" x14ac:dyDescent="0.2">
      <c r="B350" s="2"/>
      <c r="H350" s="2"/>
      <c r="I350" s="2"/>
      <c r="J350" s="2"/>
      <c r="N350" s="9"/>
      <c r="O350" s="5"/>
      <c r="P350" s="2"/>
      <c r="Q350" s="39"/>
      <c r="R350" s="9"/>
      <c r="T350" s="9"/>
      <c r="U350" s="2"/>
      <c r="X350" s="40"/>
      <c r="Y350" s="9"/>
    </row>
    <row r="351" spans="2:25" x14ac:dyDescent="0.2">
      <c r="B351" s="2"/>
      <c r="H351" s="2"/>
      <c r="I351" s="2"/>
      <c r="J351" s="2"/>
      <c r="N351" s="9"/>
      <c r="O351" s="5"/>
      <c r="P351" s="2"/>
      <c r="Q351" s="39"/>
      <c r="R351" s="9"/>
      <c r="T351" s="9"/>
      <c r="U351" s="2"/>
      <c r="X351" s="40"/>
      <c r="Y351" s="9"/>
    </row>
    <row r="352" spans="2:25" x14ac:dyDescent="0.2">
      <c r="B352" s="2"/>
      <c r="H352" s="2"/>
      <c r="I352" s="2"/>
      <c r="J352" s="2"/>
      <c r="N352" s="9"/>
      <c r="O352" s="5"/>
      <c r="P352" s="2"/>
      <c r="Q352" s="39"/>
      <c r="R352" s="9"/>
      <c r="T352" s="9"/>
      <c r="U352" s="2"/>
      <c r="X352" s="40"/>
      <c r="Y352" s="9"/>
    </row>
    <row r="353" spans="2:25" x14ac:dyDescent="0.2">
      <c r="B353" s="2"/>
      <c r="H353" s="2"/>
      <c r="I353" s="2"/>
      <c r="J353" s="2"/>
      <c r="N353" s="9"/>
      <c r="O353" s="5"/>
      <c r="P353" s="2"/>
      <c r="Q353" s="39"/>
      <c r="R353" s="9"/>
      <c r="T353" s="9"/>
      <c r="U353" s="2"/>
      <c r="X353" s="40"/>
      <c r="Y353" s="9"/>
    </row>
    <row r="354" spans="2:25" x14ac:dyDescent="0.2">
      <c r="B354" s="2"/>
      <c r="H354" s="2"/>
      <c r="I354" s="2"/>
      <c r="J354" s="2"/>
      <c r="N354" s="9"/>
      <c r="O354" s="5"/>
      <c r="P354" s="2"/>
      <c r="Q354" s="39"/>
      <c r="R354" s="9"/>
      <c r="T354" s="9"/>
      <c r="U354" s="2"/>
      <c r="X354" s="40"/>
      <c r="Y354" s="9"/>
    </row>
    <row r="355" spans="2:25" x14ac:dyDescent="0.2">
      <c r="B355" s="2"/>
      <c r="H355" s="2"/>
      <c r="I355" s="2"/>
      <c r="J355" s="2"/>
      <c r="N355" s="9"/>
      <c r="O355" s="5"/>
      <c r="P355" s="2"/>
      <c r="Q355" s="39"/>
      <c r="R355" s="9"/>
      <c r="T355" s="9"/>
      <c r="U355" s="2"/>
      <c r="X355" s="40"/>
      <c r="Y355" s="9"/>
    </row>
    <row r="356" spans="2:25" x14ac:dyDescent="0.2">
      <c r="B356" s="2"/>
      <c r="H356" s="2"/>
      <c r="I356" s="2"/>
      <c r="J356" s="2"/>
      <c r="N356" s="9"/>
      <c r="O356" s="5"/>
      <c r="P356" s="2"/>
      <c r="Q356" s="39"/>
      <c r="R356" s="9"/>
      <c r="T356" s="9"/>
      <c r="U356" s="2"/>
      <c r="X356" s="40"/>
      <c r="Y356" s="9"/>
    </row>
    <row r="357" spans="2:25" x14ac:dyDescent="0.2">
      <c r="B357" s="2"/>
      <c r="H357" s="2"/>
      <c r="I357" s="2"/>
      <c r="J357" s="2"/>
      <c r="N357" s="9"/>
      <c r="O357" s="5"/>
      <c r="P357" s="2"/>
      <c r="Q357" s="39"/>
      <c r="R357" s="9"/>
      <c r="T357" s="9"/>
      <c r="U357" s="2"/>
      <c r="X357" s="40"/>
      <c r="Y357" s="9"/>
    </row>
    <row r="358" spans="2:25" x14ac:dyDescent="0.2">
      <c r="B358" s="2"/>
      <c r="H358" s="2"/>
      <c r="I358" s="2"/>
      <c r="J358" s="2"/>
      <c r="N358" s="9"/>
      <c r="O358" s="5"/>
      <c r="P358" s="2"/>
      <c r="Q358" s="39"/>
      <c r="R358" s="9"/>
      <c r="T358" s="9"/>
      <c r="U358" s="2"/>
      <c r="X358" s="40"/>
      <c r="Y358" s="9"/>
    </row>
    <row r="359" spans="2:25" x14ac:dyDescent="0.2">
      <c r="B359" s="2"/>
      <c r="H359" s="2"/>
      <c r="I359" s="2"/>
      <c r="J359" s="2"/>
      <c r="N359" s="9"/>
      <c r="O359" s="5"/>
      <c r="P359" s="2"/>
      <c r="Q359" s="39"/>
      <c r="R359" s="9"/>
      <c r="T359" s="9"/>
      <c r="U359" s="2"/>
      <c r="X359" s="40"/>
      <c r="Y359" s="9"/>
    </row>
    <row r="360" spans="2:25" x14ac:dyDescent="0.2">
      <c r="B360" s="2"/>
      <c r="H360" s="2"/>
      <c r="I360" s="2"/>
      <c r="J360" s="2"/>
      <c r="N360" s="9"/>
      <c r="O360" s="5"/>
      <c r="P360" s="2"/>
      <c r="Q360" s="39"/>
      <c r="R360" s="9"/>
      <c r="T360" s="9"/>
      <c r="U360" s="2"/>
      <c r="X360" s="40"/>
      <c r="Y360" s="9"/>
    </row>
    <row r="361" spans="2:25" x14ac:dyDescent="0.2">
      <c r="B361" s="2"/>
      <c r="H361" s="2"/>
      <c r="I361" s="2"/>
      <c r="J361" s="2"/>
      <c r="N361" s="9"/>
      <c r="O361" s="5"/>
      <c r="P361" s="2"/>
      <c r="Q361" s="39"/>
      <c r="R361" s="9"/>
      <c r="T361" s="9"/>
      <c r="U361" s="2"/>
      <c r="X361" s="40"/>
      <c r="Y361" s="9"/>
    </row>
    <row r="362" spans="2:25" x14ac:dyDescent="0.2">
      <c r="B362" s="2"/>
      <c r="H362" s="2"/>
      <c r="I362" s="2"/>
      <c r="J362" s="2"/>
      <c r="N362" s="9"/>
      <c r="O362" s="5"/>
      <c r="P362" s="2"/>
      <c r="Q362" s="39"/>
      <c r="R362" s="9"/>
      <c r="T362" s="9"/>
      <c r="U362" s="2"/>
      <c r="X362" s="40"/>
      <c r="Y362" s="9"/>
    </row>
    <row r="363" spans="2:25" x14ac:dyDescent="0.2">
      <c r="B363" s="2"/>
      <c r="H363" s="2"/>
      <c r="I363" s="2"/>
      <c r="J363" s="2"/>
      <c r="N363" s="9"/>
      <c r="O363" s="5"/>
      <c r="P363" s="2"/>
      <c r="Q363" s="39"/>
      <c r="R363" s="9"/>
      <c r="T363" s="9"/>
      <c r="U363" s="2"/>
      <c r="X363" s="40"/>
      <c r="Y363" s="9"/>
    </row>
    <row r="364" spans="2:25" x14ac:dyDescent="0.2">
      <c r="B364" s="2"/>
      <c r="H364" s="2"/>
      <c r="I364" s="2"/>
      <c r="J364" s="2"/>
      <c r="N364" s="9"/>
      <c r="O364" s="5"/>
      <c r="P364" s="2"/>
      <c r="Q364" s="39"/>
      <c r="R364" s="9"/>
      <c r="T364" s="9"/>
      <c r="U364" s="2"/>
      <c r="X364" s="40"/>
      <c r="Y364" s="9"/>
    </row>
    <row r="365" spans="2:25" x14ac:dyDescent="0.2">
      <c r="B365" s="2"/>
      <c r="H365" s="2"/>
      <c r="I365" s="2"/>
      <c r="J365" s="2"/>
      <c r="N365" s="9"/>
      <c r="O365" s="5"/>
      <c r="P365" s="2"/>
      <c r="Q365" s="39"/>
      <c r="R365" s="9"/>
      <c r="T365" s="9"/>
      <c r="U365" s="2"/>
      <c r="X365" s="40"/>
      <c r="Y365" s="9"/>
    </row>
    <row r="366" spans="2:25" x14ac:dyDescent="0.2">
      <c r="B366" s="2"/>
      <c r="H366" s="2"/>
      <c r="I366" s="2"/>
      <c r="J366" s="2"/>
      <c r="N366" s="9"/>
      <c r="O366" s="5"/>
      <c r="P366" s="2"/>
      <c r="Q366" s="39"/>
      <c r="R366" s="9"/>
      <c r="T366" s="9"/>
      <c r="U366" s="2"/>
      <c r="X366" s="40"/>
      <c r="Y366" s="9"/>
    </row>
    <row r="367" spans="2:25" x14ac:dyDescent="0.2">
      <c r="B367" s="2"/>
      <c r="H367" s="2"/>
      <c r="I367" s="2"/>
      <c r="J367" s="2"/>
      <c r="N367" s="9"/>
      <c r="O367" s="5"/>
      <c r="P367" s="2"/>
      <c r="Q367" s="39"/>
      <c r="R367" s="9"/>
      <c r="T367" s="9"/>
      <c r="U367" s="2"/>
      <c r="X367" s="40"/>
      <c r="Y367" s="9"/>
    </row>
    <row r="368" spans="2:25" x14ac:dyDescent="0.2">
      <c r="B368" s="2"/>
      <c r="H368" s="2"/>
      <c r="I368" s="2"/>
      <c r="J368" s="2"/>
      <c r="N368" s="9"/>
      <c r="O368" s="5"/>
      <c r="P368" s="2"/>
      <c r="Q368" s="39"/>
      <c r="R368" s="9"/>
      <c r="T368" s="9"/>
      <c r="U368" s="2"/>
      <c r="X368" s="40"/>
      <c r="Y368" s="9"/>
    </row>
    <row r="369" spans="2:25" x14ac:dyDescent="0.2">
      <c r="B369" s="2"/>
      <c r="H369" s="2"/>
      <c r="I369" s="2"/>
      <c r="J369" s="2"/>
      <c r="N369" s="9"/>
      <c r="O369" s="5"/>
      <c r="P369" s="2"/>
      <c r="Q369" s="39"/>
      <c r="R369" s="9"/>
      <c r="T369" s="9"/>
      <c r="U369" s="2"/>
      <c r="X369" s="40"/>
      <c r="Y369" s="9"/>
    </row>
    <row r="370" spans="2:25" x14ac:dyDescent="0.2">
      <c r="B370" s="2"/>
      <c r="H370" s="2"/>
      <c r="I370" s="2"/>
      <c r="J370" s="2"/>
      <c r="N370" s="9"/>
      <c r="O370" s="5"/>
      <c r="P370" s="2"/>
      <c r="Q370" s="39"/>
      <c r="R370" s="9"/>
      <c r="T370" s="9"/>
      <c r="U370" s="2"/>
      <c r="X370" s="40"/>
      <c r="Y370" s="9"/>
    </row>
    <row r="371" spans="2:25" x14ac:dyDescent="0.2">
      <c r="B371" s="2"/>
      <c r="H371" s="2"/>
      <c r="I371" s="2"/>
      <c r="J371" s="2"/>
      <c r="N371" s="9"/>
      <c r="O371" s="5"/>
      <c r="P371" s="2"/>
      <c r="Q371" s="39"/>
      <c r="R371" s="9"/>
      <c r="T371" s="9"/>
      <c r="U371" s="2"/>
      <c r="X371" s="40"/>
      <c r="Y371" s="9"/>
    </row>
    <row r="372" spans="2:25" x14ac:dyDescent="0.2">
      <c r="B372" s="2"/>
      <c r="H372" s="2"/>
      <c r="I372" s="2"/>
      <c r="J372" s="2"/>
      <c r="N372" s="9"/>
      <c r="O372" s="5"/>
      <c r="P372" s="2"/>
      <c r="Q372" s="39"/>
      <c r="R372" s="9"/>
      <c r="T372" s="9"/>
      <c r="U372" s="2"/>
      <c r="X372" s="40"/>
      <c r="Y372" s="9"/>
    </row>
    <row r="373" spans="2:25" x14ac:dyDescent="0.2">
      <c r="B373" s="2"/>
      <c r="H373" s="2"/>
      <c r="I373" s="2"/>
      <c r="J373" s="2"/>
      <c r="N373" s="9"/>
      <c r="O373" s="5"/>
      <c r="P373" s="2"/>
      <c r="Q373" s="39"/>
      <c r="R373" s="9"/>
      <c r="T373" s="9"/>
      <c r="U373" s="2"/>
      <c r="X373" s="40"/>
      <c r="Y373" s="9"/>
    </row>
    <row r="374" spans="2:25" x14ac:dyDescent="0.2">
      <c r="B374" s="2"/>
      <c r="H374" s="2"/>
      <c r="I374" s="2"/>
      <c r="J374" s="2"/>
      <c r="N374" s="9"/>
      <c r="O374" s="5"/>
      <c r="P374" s="2"/>
      <c r="Q374" s="39"/>
      <c r="R374" s="9"/>
      <c r="T374" s="9"/>
      <c r="U374" s="2"/>
      <c r="X374" s="40"/>
      <c r="Y374" s="9"/>
    </row>
    <row r="375" spans="2:25" x14ac:dyDescent="0.2">
      <c r="B375" s="2"/>
      <c r="H375" s="2"/>
      <c r="I375" s="2"/>
      <c r="J375" s="2"/>
      <c r="N375" s="9"/>
      <c r="O375" s="5"/>
      <c r="P375" s="2"/>
      <c r="Q375" s="39"/>
      <c r="R375" s="9"/>
      <c r="T375" s="9"/>
      <c r="U375" s="2"/>
      <c r="X375" s="40"/>
      <c r="Y375" s="9"/>
    </row>
    <row r="376" spans="2:25" x14ac:dyDescent="0.2">
      <c r="B376" s="2"/>
      <c r="H376" s="2"/>
      <c r="I376" s="2"/>
      <c r="J376" s="2"/>
      <c r="N376" s="9"/>
      <c r="O376" s="5"/>
      <c r="P376" s="2"/>
      <c r="Q376" s="39"/>
      <c r="R376" s="9"/>
      <c r="T376" s="9"/>
      <c r="U376" s="2"/>
      <c r="X376" s="40"/>
      <c r="Y376" s="9"/>
    </row>
    <row r="377" spans="2:25" x14ac:dyDescent="0.2">
      <c r="B377" s="2"/>
      <c r="H377" s="2"/>
      <c r="I377" s="2"/>
      <c r="J377" s="2"/>
      <c r="N377" s="9"/>
      <c r="O377" s="5"/>
      <c r="P377" s="2"/>
      <c r="Q377" s="39"/>
      <c r="R377" s="9"/>
      <c r="T377" s="9"/>
      <c r="U377" s="2"/>
      <c r="X377" s="40"/>
      <c r="Y377" s="9"/>
    </row>
    <row r="378" spans="2:25" x14ac:dyDescent="0.2">
      <c r="B378" s="2"/>
      <c r="H378" s="2"/>
      <c r="I378" s="2"/>
      <c r="J378" s="2"/>
      <c r="N378" s="9"/>
      <c r="O378" s="5"/>
      <c r="P378" s="2"/>
      <c r="Q378" s="39"/>
      <c r="R378" s="9"/>
      <c r="T378" s="9"/>
      <c r="U378" s="2"/>
      <c r="X378" s="40"/>
      <c r="Y378" s="9"/>
    </row>
    <row r="379" spans="2:25" x14ac:dyDescent="0.2">
      <c r="B379" s="2"/>
      <c r="H379" s="2"/>
      <c r="I379" s="2"/>
      <c r="J379" s="2"/>
      <c r="N379" s="9"/>
      <c r="O379" s="5"/>
      <c r="P379" s="2"/>
      <c r="Q379" s="39"/>
      <c r="R379" s="9"/>
      <c r="T379" s="9"/>
      <c r="U379" s="2"/>
      <c r="X379" s="40"/>
      <c r="Y379" s="9"/>
    </row>
    <row r="380" spans="2:25" x14ac:dyDescent="0.2">
      <c r="B380" s="2"/>
      <c r="H380" s="2"/>
      <c r="I380" s="2"/>
      <c r="J380" s="2"/>
      <c r="N380" s="9"/>
      <c r="O380" s="5"/>
      <c r="P380" s="2"/>
      <c r="Q380" s="39"/>
      <c r="R380" s="9"/>
      <c r="T380" s="9"/>
      <c r="U380" s="2"/>
      <c r="X380" s="40"/>
      <c r="Y380" s="9"/>
    </row>
    <row r="381" spans="2:25" x14ac:dyDescent="0.2">
      <c r="B381" s="2"/>
      <c r="H381" s="2"/>
      <c r="I381" s="2"/>
      <c r="J381" s="2"/>
      <c r="N381" s="9"/>
      <c r="O381" s="5"/>
      <c r="P381" s="2"/>
      <c r="Q381" s="39"/>
      <c r="R381" s="9"/>
      <c r="T381" s="9"/>
      <c r="U381" s="2"/>
      <c r="X381" s="40"/>
      <c r="Y381" s="9"/>
    </row>
    <row r="382" spans="2:25" x14ac:dyDescent="0.2">
      <c r="B382" s="2"/>
      <c r="H382" s="2"/>
      <c r="I382" s="2"/>
      <c r="J382" s="2"/>
      <c r="N382" s="9"/>
      <c r="O382" s="5"/>
      <c r="P382" s="2"/>
      <c r="Q382" s="39"/>
      <c r="R382" s="9"/>
      <c r="T382" s="9"/>
      <c r="U382" s="2"/>
      <c r="X382" s="40"/>
      <c r="Y382" s="9"/>
    </row>
    <row r="383" spans="2:25" x14ac:dyDescent="0.2">
      <c r="B383" s="2"/>
      <c r="H383" s="2"/>
      <c r="I383" s="2"/>
      <c r="J383" s="2"/>
      <c r="N383" s="9"/>
      <c r="O383" s="5"/>
      <c r="P383" s="2"/>
      <c r="Q383" s="39"/>
      <c r="R383" s="9"/>
      <c r="T383" s="9"/>
      <c r="U383" s="2"/>
      <c r="X383" s="40"/>
      <c r="Y383" s="9"/>
    </row>
    <row r="384" spans="2:25" x14ac:dyDescent="0.2">
      <c r="B384" s="2"/>
      <c r="H384" s="2"/>
      <c r="I384" s="2"/>
      <c r="J384" s="2"/>
      <c r="N384" s="9"/>
      <c r="O384" s="5"/>
      <c r="P384" s="2"/>
      <c r="Q384" s="39"/>
      <c r="R384" s="9"/>
      <c r="T384" s="9"/>
      <c r="U384" s="2"/>
      <c r="X384" s="40"/>
      <c r="Y384" s="9"/>
    </row>
    <row r="385" spans="2:25" x14ac:dyDescent="0.2">
      <c r="B385" s="2"/>
      <c r="H385" s="2"/>
      <c r="I385" s="2"/>
      <c r="J385" s="2"/>
      <c r="N385" s="9"/>
      <c r="O385" s="5"/>
      <c r="P385" s="2"/>
      <c r="Q385" s="39"/>
      <c r="R385" s="9"/>
      <c r="T385" s="9"/>
      <c r="U385" s="2"/>
      <c r="X385" s="40"/>
      <c r="Y385" s="9"/>
    </row>
    <row r="386" spans="2:25" x14ac:dyDescent="0.2">
      <c r="B386" s="2"/>
      <c r="H386" s="2"/>
      <c r="I386" s="2"/>
      <c r="J386" s="2"/>
      <c r="N386" s="9"/>
      <c r="O386" s="5"/>
      <c r="P386" s="2"/>
      <c r="Q386" s="39"/>
      <c r="R386" s="9"/>
      <c r="T386" s="9"/>
      <c r="U386" s="2"/>
      <c r="X386" s="40"/>
      <c r="Y386" s="9"/>
    </row>
    <row r="387" spans="2:25" x14ac:dyDescent="0.2">
      <c r="B387" s="2"/>
      <c r="H387" s="2"/>
      <c r="I387" s="2"/>
      <c r="J387" s="2"/>
      <c r="N387" s="9"/>
      <c r="O387" s="5"/>
      <c r="P387" s="2"/>
      <c r="Q387" s="39"/>
      <c r="R387" s="9"/>
      <c r="T387" s="9"/>
      <c r="U387" s="2"/>
      <c r="X387" s="40"/>
      <c r="Y387" s="9"/>
    </row>
    <row r="388" spans="2:25" x14ac:dyDescent="0.2">
      <c r="B388" s="2"/>
      <c r="H388" s="2"/>
      <c r="I388" s="2"/>
      <c r="J388" s="2"/>
      <c r="N388" s="9"/>
      <c r="O388" s="5"/>
      <c r="P388" s="2"/>
      <c r="Q388" s="39"/>
      <c r="R388" s="9"/>
      <c r="T388" s="9"/>
      <c r="U388" s="2"/>
      <c r="X388" s="40"/>
      <c r="Y388" s="9"/>
    </row>
    <row r="389" spans="2:25" x14ac:dyDescent="0.2">
      <c r="B389" s="2"/>
      <c r="H389" s="2"/>
      <c r="I389" s="2"/>
      <c r="J389" s="2"/>
      <c r="N389" s="9"/>
      <c r="O389" s="5"/>
      <c r="P389" s="2"/>
      <c r="Q389" s="39"/>
      <c r="R389" s="9"/>
      <c r="T389" s="9"/>
      <c r="U389" s="2"/>
      <c r="X389" s="40"/>
      <c r="Y389" s="9"/>
    </row>
    <row r="390" spans="2:25" x14ac:dyDescent="0.2">
      <c r="B390" s="2"/>
      <c r="H390" s="2"/>
      <c r="I390" s="2"/>
      <c r="J390" s="2"/>
      <c r="N390" s="9"/>
      <c r="O390" s="5"/>
      <c r="P390" s="2"/>
      <c r="Q390" s="39"/>
      <c r="R390" s="9"/>
      <c r="T390" s="9"/>
      <c r="U390" s="2"/>
      <c r="X390" s="40"/>
      <c r="Y390" s="9"/>
    </row>
    <row r="391" spans="2:25" x14ac:dyDescent="0.2">
      <c r="B391" s="2"/>
      <c r="H391" s="2"/>
      <c r="I391" s="2"/>
      <c r="J391" s="2"/>
      <c r="N391" s="9"/>
      <c r="O391" s="5"/>
      <c r="P391" s="2"/>
      <c r="Q391" s="39"/>
      <c r="R391" s="9"/>
      <c r="T391" s="9"/>
      <c r="U391" s="2"/>
      <c r="X391" s="40"/>
      <c r="Y391" s="9"/>
    </row>
    <row r="392" spans="2:25" x14ac:dyDescent="0.2">
      <c r="B392" s="2"/>
      <c r="H392" s="2"/>
      <c r="I392" s="2"/>
      <c r="J392" s="2"/>
      <c r="N392" s="9"/>
      <c r="O392" s="5"/>
      <c r="P392" s="2"/>
      <c r="Q392" s="39"/>
      <c r="R392" s="9"/>
      <c r="T392" s="9"/>
      <c r="U392" s="2"/>
      <c r="X392" s="40"/>
      <c r="Y392" s="9"/>
    </row>
    <row r="393" spans="2:25" x14ac:dyDescent="0.2">
      <c r="B393" s="2"/>
      <c r="H393" s="2"/>
      <c r="I393" s="2"/>
      <c r="J393" s="2"/>
      <c r="N393" s="9"/>
      <c r="O393" s="5"/>
      <c r="P393" s="2"/>
      <c r="Q393" s="39"/>
      <c r="R393" s="9"/>
      <c r="T393" s="9"/>
      <c r="U393" s="2"/>
      <c r="X393" s="40"/>
      <c r="Y393" s="9"/>
    </row>
    <row r="394" spans="2:25" x14ac:dyDescent="0.2">
      <c r="B394" s="2"/>
      <c r="H394" s="2"/>
      <c r="I394" s="2"/>
      <c r="J394" s="2"/>
      <c r="N394" s="9"/>
      <c r="O394" s="5"/>
      <c r="P394" s="2"/>
      <c r="Q394" s="39"/>
      <c r="R394" s="9"/>
      <c r="T394" s="9"/>
      <c r="U394" s="2"/>
      <c r="X394" s="40"/>
      <c r="Y394" s="9"/>
    </row>
    <row r="395" spans="2:25" x14ac:dyDescent="0.2">
      <c r="B395" s="2"/>
      <c r="H395" s="2"/>
      <c r="I395" s="2"/>
      <c r="J395" s="2"/>
      <c r="N395" s="9"/>
      <c r="O395" s="5"/>
      <c r="P395" s="2"/>
      <c r="Q395" s="39"/>
      <c r="R395" s="9"/>
      <c r="T395" s="9"/>
      <c r="U395" s="2"/>
      <c r="X395" s="40"/>
      <c r="Y395" s="9"/>
    </row>
    <row r="396" spans="2:25" x14ac:dyDescent="0.2">
      <c r="B396" s="2"/>
      <c r="H396" s="2"/>
      <c r="I396" s="2"/>
      <c r="J396" s="2"/>
      <c r="N396" s="9"/>
      <c r="O396" s="5"/>
      <c r="P396" s="2"/>
      <c r="Q396" s="39"/>
      <c r="R396" s="9"/>
      <c r="T396" s="9"/>
      <c r="U396" s="2"/>
      <c r="X396" s="40"/>
      <c r="Y396" s="9"/>
    </row>
    <row r="397" spans="2:25" x14ac:dyDescent="0.2">
      <c r="B397" s="2"/>
      <c r="H397" s="2"/>
      <c r="I397" s="2"/>
      <c r="J397" s="2"/>
      <c r="N397" s="9"/>
      <c r="O397" s="5"/>
      <c r="P397" s="2"/>
      <c r="Q397" s="39"/>
      <c r="R397" s="9"/>
      <c r="T397" s="9"/>
      <c r="U397" s="2"/>
      <c r="X397" s="40"/>
      <c r="Y397" s="9"/>
    </row>
    <row r="398" spans="2:25" x14ac:dyDescent="0.2">
      <c r="B398" s="2"/>
      <c r="H398" s="2"/>
      <c r="I398" s="2"/>
      <c r="J398" s="2"/>
      <c r="N398" s="9"/>
      <c r="O398" s="5"/>
      <c r="P398" s="2"/>
      <c r="Q398" s="39"/>
      <c r="R398" s="9"/>
      <c r="T398" s="9"/>
      <c r="U398" s="2"/>
      <c r="X398" s="40"/>
      <c r="Y398" s="9"/>
    </row>
    <row r="399" spans="2:25" x14ac:dyDescent="0.2">
      <c r="B399" s="2"/>
      <c r="H399" s="2"/>
      <c r="I399" s="2"/>
      <c r="J399" s="2"/>
      <c r="N399" s="9"/>
      <c r="O399" s="5"/>
      <c r="P399" s="2"/>
      <c r="Q399" s="39"/>
      <c r="R399" s="9"/>
      <c r="T399" s="9"/>
      <c r="U399" s="2"/>
      <c r="X399" s="40"/>
      <c r="Y399" s="9"/>
    </row>
    <row r="400" spans="2:25" x14ac:dyDescent="0.2">
      <c r="B400" s="2"/>
      <c r="H400" s="2"/>
      <c r="I400" s="2"/>
      <c r="J400" s="2"/>
      <c r="N400" s="9"/>
      <c r="O400" s="5"/>
      <c r="P400" s="2"/>
      <c r="Q400" s="39"/>
      <c r="R400" s="9"/>
      <c r="T400" s="9"/>
      <c r="U400" s="2"/>
      <c r="X400" s="40"/>
      <c r="Y400" s="9"/>
    </row>
    <row r="401" spans="2:25" x14ac:dyDescent="0.2">
      <c r="B401" s="2"/>
      <c r="H401" s="2"/>
      <c r="I401" s="2"/>
      <c r="J401" s="2"/>
      <c r="N401" s="9"/>
      <c r="O401" s="5"/>
      <c r="P401" s="2"/>
      <c r="Q401" s="39"/>
      <c r="R401" s="9"/>
      <c r="T401" s="9"/>
      <c r="U401" s="2"/>
      <c r="X401" s="40"/>
      <c r="Y401" s="9"/>
    </row>
    <row r="402" spans="2:25" x14ac:dyDescent="0.2">
      <c r="B402" s="2"/>
      <c r="H402" s="2"/>
      <c r="I402" s="2"/>
      <c r="J402" s="2"/>
      <c r="N402" s="9"/>
      <c r="O402" s="5"/>
      <c r="P402" s="2"/>
      <c r="Q402" s="39"/>
      <c r="R402" s="9"/>
      <c r="T402" s="9"/>
      <c r="U402" s="2"/>
      <c r="X402" s="40"/>
      <c r="Y402" s="9"/>
    </row>
    <row r="403" spans="2:25" x14ac:dyDescent="0.2">
      <c r="B403" s="2"/>
      <c r="H403" s="2"/>
      <c r="I403" s="2"/>
      <c r="J403" s="2"/>
      <c r="N403" s="9"/>
      <c r="O403" s="5"/>
      <c r="P403" s="2"/>
      <c r="Q403" s="39"/>
      <c r="R403" s="9"/>
      <c r="T403" s="9"/>
      <c r="U403" s="2"/>
      <c r="X403" s="40"/>
      <c r="Y403" s="9"/>
    </row>
    <row r="404" spans="2:25" x14ac:dyDescent="0.2">
      <c r="B404" s="2"/>
      <c r="H404" s="2"/>
      <c r="I404" s="2"/>
      <c r="J404" s="2"/>
      <c r="N404" s="9"/>
      <c r="O404" s="5"/>
      <c r="P404" s="2"/>
      <c r="Q404" s="39"/>
      <c r="R404" s="9"/>
      <c r="T404" s="9"/>
      <c r="U404" s="2"/>
      <c r="X404" s="40"/>
      <c r="Y404" s="9"/>
    </row>
    <row r="405" spans="2:25" x14ac:dyDescent="0.2">
      <c r="B405" s="2"/>
      <c r="H405" s="2"/>
      <c r="I405" s="2"/>
      <c r="J405" s="2"/>
      <c r="N405" s="9"/>
      <c r="O405" s="5"/>
      <c r="P405" s="2"/>
      <c r="Q405" s="39"/>
      <c r="R405" s="9"/>
      <c r="T405" s="9"/>
      <c r="U405" s="2"/>
      <c r="X405" s="40"/>
      <c r="Y405" s="9"/>
    </row>
    <row r="406" spans="2:25" x14ac:dyDescent="0.2">
      <c r="B406" s="2"/>
      <c r="H406" s="2"/>
      <c r="I406" s="2"/>
      <c r="J406" s="2"/>
      <c r="N406" s="9"/>
      <c r="O406" s="5"/>
      <c r="P406" s="2"/>
      <c r="Q406" s="39"/>
      <c r="R406" s="9"/>
      <c r="T406" s="9"/>
      <c r="U406" s="2"/>
      <c r="X406" s="40"/>
      <c r="Y406" s="9"/>
    </row>
    <row r="407" spans="2:25" x14ac:dyDescent="0.2">
      <c r="B407" s="2"/>
      <c r="H407" s="2"/>
      <c r="I407" s="2"/>
      <c r="J407" s="2"/>
      <c r="N407" s="9"/>
      <c r="O407" s="5"/>
      <c r="P407" s="2"/>
      <c r="Q407" s="39"/>
      <c r="R407" s="9"/>
      <c r="T407" s="9"/>
      <c r="U407" s="2"/>
      <c r="X407" s="40"/>
      <c r="Y407" s="9"/>
    </row>
    <row r="408" spans="2:25" x14ac:dyDescent="0.2">
      <c r="B408" s="2"/>
      <c r="H408" s="2"/>
      <c r="I408" s="2"/>
      <c r="J408" s="2"/>
      <c r="N408" s="9"/>
      <c r="O408" s="5"/>
      <c r="P408" s="2"/>
      <c r="Q408" s="39"/>
      <c r="R408" s="9"/>
      <c r="T408" s="9"/>
      <c r="U408" s="2"/>
      <c r="X408" s="40"/>
      <c r="Y408" s="9"/>
    </row>
    <row r="409" spans="2:25" x14ac:dyDescent="0.2">
      <c r="B409" s="2"/>
      <c r="H409" s="2"/>
      <c r="I409" s="2"/>
      <c r="J409" s="2"/>
      <c r="N409" s="9"/>
      <c r="O409" s="5"/>
      <c r="P409" s="2"/>
      <c r="Q409" s="39"/>
      <c r="R409" s="9"/>
      <c r="T409" s="9"/>
      <c r="U409" s="2"/>
      <c r="X409" s="40"/>
      <c r="Y409" s="9"/>
    </row>
    <row r="410" spans="2:25" x14ac:dyDescent="0.2">
      <c r="B410" s="2"/>
      <c r="H410" s="2"/>
      <c r="I410" s="2"/>
      <c r="J410" s="2"/>
      <c r="N410" s="9"/>
      <c r="O410" s="5"/>
      <c r="P410" s="2"/>
      <c r="Q410" s="39"/>
      <c r="R410" s="9"/>
      <c r="T410" s="9"/>
      <c r="U410" s="2"/>
      <c r="X410" s="40"/>
      <c r="Y410" s="9"/>
    </row>
    <row r="411" spans="2:25" x14ac:dyDescent="0.2">
      <c r="B411" s="2"/>
      <c r="H411" s="2"/>
      <c r="I411" s="2"/>
      <c r="J411" s="2"/>
      <c r="N411" s="9"/>
      <c r="O411" s="5"/>
      <c r="P411" s="2"/>
      <c r="Q411" s="39"/>
      <c r="R411" s="9"/>
      <c r="T411" s="9"/>
      <c r="U411" s="2"/>
      <c r="X411" s="40"/>
      <c r="Y411" s="9"/>
    </row>
    <row r="412" spans="2:25" x14ac:dyDescent="0.2">
      <c r="B412" s="2"/>
      <c r="H412" s="2"/>
      <c r="I412" s="2"/>
      <c r="J412" s="2"/>
      <c r="N412" s="9"/>
      <c r="O412" s="5"/>
      <c r="P412" s="2"/>
      <c r="Q412" s="39"/>
      <c r="R412" s="9"/>
      <c r="T412" s="9"/>
      <c r="U412" s="2"/>
      <c r="X412" s="40"/>
      <c r="Y412" s="9"/>
    </row>
    <row r="413" spans="2:25" x14ac:dyDescent="0.2">
      <c r="B413" s="2"/>
      <c r="H413" s="2"/>
      <c r="I413" s="2"/>
      <c r="J413" s="2"/>
      <c r="N413" s="9"/>
      <c r="O413" s="5"/>
      <c r="P413" s="2"/>
      <c r="Q413" s="39"/>
      <c r="R413" s="9"/>
      <c r="T413" s="9"/>
      <c r="U413" s="2"/>
      <c r="X413" s="40"/>
      <c r="Y413" s="9"/>
    </row>
    <row r="414" spans="2:25" x14ac:dyDescent="0.2">
      <c r="B414" s="2"/>
      <c r="H414" s="2"/>
      <c r="I414" s="2"/>
      <c r="J414" s="2"/>
      <c r="N414" s="9"/>
      <c r="O414" s="5"/>
      <c r="P414" s="2"/>
      <c r="Q414" s="39"/>
      <c r="R414" s="9"/>
      <c r="T414" s="9"/>
      <c r="U414" s="2"/>
      <c r="X414" s="40"/>
      <c r="Y414" s="9"/>
    </row>
    <row r="415" spans="2:25" x14ac:dyDescent="0.2">
      <c r="B415" s="2"/>
      <c r="H415" s="2"/>
      <c r="I415" s="2"/>
      <c r="J415" s="2"/>
      <c r="N415" s="9"/>
      <c r="O415" s="5"/>
      <c r="P415" s="2"/>
      <c r="Q415" s="39"/>
      <c r="R415" s="9"/>
      <c r="T415" s="9"/>
      <c r="U415" s="2"/>
      <c r="X415" s="40"/>
      <c r="Y415" s="9"/>
    </row>
    <row r="416" spans="2:25" x14ac:dyDescent="0.2">
      <c r="B416" s="2"/>
      <c r="H416" s="2"/>
      <c r="I416" s="2"/>
      <c r="J416" s="2"/>
      <c r="N416" s="9"/>
      <c r="O416" s="5"/>
      <c r="P416" s="2"/>
      <c r="Q416" s="39"/>
      <c r="R416" s="9"/>
      <c r="T416" s="9"/>
      <c r="U416" s="2"/>
      <c r="X416" s="40"/>
      <c r="Y416" s="9"/>
    </row>
    <row r="417" spans="2:25" x14ac:dyDescent="0.2">
      <c r="B417" s="2"/>
      <c r="H417" s="2"/>
      <c r="I417" s="2"/>
      <c r="J417" s="2"/>
      <c r="N417" s="9"/>
      <c r="O417" s="5"/>
      <c r="P417" s="2"/>
      <c r="Q417" s="39"/>
      <c r="R417" s="9"/>
      <c r="T417" s="9"/>
      <c r="U417" s="2"/>
      <c r="X417" s="40"/>
      <c r="Y417" s="9"/>
    </row>
    <row r="418" spans="2:25" x14ac:dyDescent="0.2">
      <c r="B418" s="2"/>
      <c r="H418" s="2"/>
      <c r="I418" s="2"/>
      <c r="J418" s="2"/>
      <c r="N418" s="9"/>
      <c r="O418" s="5"/>
      <c r="P418" s="2"/>
      <c r="Q418" s="39"/>
      <c r="R418" s="9"/>
      <c r="T418" s="9"/>
      <c r="U418" s="2"/>
      <c r="X418" s="40"/>
      <c r="Y418" s="9"/>
    </row>
    <row r="419" spans="2:25" x14ac:dyDescent="0.2">
      <c r="B419" s="2"/>
      <c r="H419" s="2"/>
      <c r="I419" s="2"/>
      <c r="J419" s="2"/>
      <c r="N419" s="9"/>
      <c r="O419" s="5"/>
      <c r="P419" s="2"/>
      <c r="Q419" s="39"/>
      <c r="R419" s="9"/>
      <c r="T419" s="9"/>
      <c r="U419" s="2"/>
      <c r="X419" s="40"/>
      <c r="Y419" s="9"/>
    </row>
    <row r="420" spans="2:25" x14ac:dyDescent="0.2">
      <c r="B420" s="2"/>
      <c r="H420" s="2"/>
      <c r="I420" s="2"/>
      <c r="J420" s="2"/>
      <c r="N420" s="9"/>
      <c r="O420" s="5"/>
      <c r="P420" s="2"/>
      <c r="Q420" s="39"/>
      <c r="R420" s="9"/>
      <c r="T420" s="9"/>
      <c r="U420" s="2"/>
      <c r="X420" s="40"/>
      <c r="Y420" s="9"/>
    </row>
    <row r="421" spans="2:25" x14ac:dyDescent="0.2">
      <c r="B421" s="2"/>
      <c r="H421" s="2"/>
      <c r="I421" s="2"/>
      <c r="J421" s="2"/>
      <c r="N421" s="9"/>
      <c r="O421" s="5"/>
      <c r="P421" s="2"/>
      <c r="Q421" s="39"/>
      <c r="R421" s="9"/>
      <c r="T421" s="9"/>
      <c r="U421" s="2"/>
      <c r="X421" s="40"/>
      <c r="Y421" s="9"/>
    </row>
    <row r="422" spans="2:25" x14ac:dyDescent="0.2">
      <c r="B422" s="2"/>
      <c r="H422" s="2"/>
      <c r="I422" s="2"/>
      <c r="J422" s="2"/>
      <c r="N422" s="9"/>
      <c r="O422" s="5"/>
      <c r="P422" s="2"/>
      <c r="Q422" s="39"/>
      <c r="R422" s="9"/>
      <c r="T422" s="9"/>
      <c r="U422" s="2"/>
      <c r="X422" s="40"/>
      <c r="Y422" s="9"/>
    </row>
    <row r="423" spans="2:25" x14ac:dyDescent="0.2">
      <c r="B423" s="2"/>
      <c r="H423" s="2"/>
      <c r="I423" s="2"/>
      <c r="J423" s="2"/>
      <c r="N423" s="9"/>
      <c r="O423" s="5"/>
      <c r="P423" s="2"/>
      <c r="Q423" s="39"/>
      <c r="R423" s="9"/>
      <c r="T423" s="9"/>
      <c r="U423" s="2"/>
      <c r="X423" s="40"/>
      <c r="Y423" s="9"/>
    </row>
    <row r="424" spans="2:25" x14ac:dyDescent="0.2">
      <c r="B424" s="2"/>
      <c r="H424" s="2"/>
      <c r="I424" s="2"/>
      <c r="J424" s="2"/>
      <c r="N424" s="9"/>
      <c r="O424" s="5"/>
      <c r="P424" s="2"/>
      <c r="Q424" s="39"/>
      <c r="R424" s="9"/>
      <c r="T424" s="9"/>
      <c r="U424" s="2"/>
      <c r="X424" s="40"/>
      <c r="Y424" s="9"/>
    </row>
    <row r="425" spans="2:25" x14ac:dyDescent="0.2">
      <c r="B425" s="2"/>
      <c r="H425" s="2"/>
      <c r="I425" s="2"/>
      <c r="J425" s="2"/>
      <c r="N425" s="9"/>
      <c r="O425" s="5"/>
      <c r="P425" s="2"/>
      <c r="Q425" s="39"/>
      <c r="R425" s="9"/>
      <c r="T425" s="9"/>
      <c r="U425" s="2"/>
      <c r="X425" s="40"/>
      <c r="Y425" s="9"/>
    </row>
    <row r="426" spans="2:25" x14ac:dyDescent="0.2">
      <c r="B426" s="2"/>
      <c r="H426" s="2"/>
      <c r="I426" s="2"/>
      <c r="J426" s="2"/>
      <c r="N426" s="9"/>
      <c r="O426" s="5"/>
      <c r="P426" s="2"/>
      <c r="Q426" s="39"/>
      <c r="R426" s="9"/>
      <c r="T426" s="9"/>
      <c r="U426" s="2"/>
      <c r="X426" s="40"/>
      <c r="Y426" s="9"/>
    </row>
    <row r="427" spans="2:25" x14ac:dyDescent="0.2">
      <c r="B427" s="2"/>
      <c r="H427" s="2"/>
      <c r="I427" s="2"/>
      <c r="J427" s="2"/>
      <c r="N427" s="9"/>
      <c r="O427" s="5"/>
      <c r="P427" s="2"/>
      <c r="Q427" s="39"/>
      <c r="R427" s="9"/>
      <c r="T427" s="9"/>
      <c r="U427" s="2"/>
      <c r="X427" s="40"/>
      <c r="Y427" s="9"/>
    </row>
    <row r="428" spans="2:25" x14ac:dyDescent="0.2">
      <c r="B428" s="2"/>
      <c r="H428" s="2"/>
      <c r="I428" s="2"/>
      <c r="J428" s="2"/>
      <c r="N428" s="9"/>
      <c r="O428" s="5"/>
      <c r="P428" s="2"/>
      <c r="Q428" s="39"/>
      <c r="R428" s="9"/>
      <c r="T428" s="9"/>
      <c r="U428" s="2"/>
      <c r="X428" s="40"/>
      <c r="Y428" s="9"/>
    </row>
    <row r="429" spans="2:25" x14ac:dyDescent="0.2">
      <c r="B429" s="2"/>
      <c r="H429" s="2"/>
      <c r="I429" s="2"/>
      <c r="J429" s="2"/>
      <c r="N429" s="9"/>
      <c r="O429" s="5"/>
      <c r="P429" s="2"/>
      <c r="Q429" s="39"/>
      <c r="R429" s="9"/>
      <c r="T429" s="9"/>
      <c r="U429" s="2"/>
      <c r="X429" s="40"/>
      <c r="Y429" s="9"/>
    </row>
    <row r="430" spans="2:25" x14ac:dyDescent="0.2">
      <c r="B430" s="2"/>
      <c r="H430" s="2"/>
      <c r="I430" s="2"/>
      <c r="J430" s="2"/>
      <c r="N430" s="9"/>
      <c r="O430" s="5"/>
      <c r="P430" s="2"/>
      <c r="Q430" s="39"/>
      <c r="R430" s="9"/>
      <c r="T430" s="9"/>
      <c r="U430" s="2"/>
      <c r="X430" s="40"/>
      <c r="Y430" s="9"/>
    </row>
    <row r="431" spans="2:25" x14ac:dyDescent="0.2">
      <c r="B431" s="2"/>
      <c r="H431" s="2"/>
      <c r="I431" s="2"/>
      <c r="J431" s="2"/>
      <c r="N431" s="9"/>
      <c r="O431" s="5"/>
      <c r="P431" s="2"/>
      <c r="Q431" s="39"/>
      <c r="R431" s="9"/>
      <c r="T431" s="9"/>
      <c r="U431" s="2"/>
      <c r="X431" s="40"/>
      <c r="Y431" s="9"/>
    </row>
    <row r="432" spans="2:25" x14ac:dyDescent="0.2">
      <c r="B432" s="2"/>
      <c r="H432" s="2"/>
      <c r="I432" s="2"/>
      <c r="J432" s="2"/>
      <c r="N432" s="9"/>
      <c r="O432" s="5"/>
      <c r="P432" s="2"/>
      <c r="Q432" s="39"/>
      <c r="R432" s="9"/>
      <c r="T432" s="9"/>
      <c r="U432" s="2"/>
      <c r="X432" s="40"/>
      <c r="Y432" s="9"/>
    </row>
    <row r="433" spans="2:25" x14ac:dyDescent="0.2">
      <c r="B433" s="2"/>
      <c r="H433" s="2"/>
      <c r="I433" s="2"/>
      <c r="J433" s="2"/>
      <c r="N433" s="9"/>
      <c r="O433" s="5"/>
      <c r="P433" s="2"/>
      <c r="Q433" s="39"/>
      <c r="R433" s="9"/>
      <c r="T433" s="9"/>
      <c r="U433" s="2"/>
      <c r="X433" s="40"/>
      <c r="Y433" s="9"/>
    </row>
    <row r="434" spans="2:25" x14ac:dyDescent="0.2">
      <c r="B434" s="2"/>
      <c r="H434" s="2"/>
      <c r="I434" s="2"/>
      <c r="J434" s="2"/>
      <c r="N434" s="9"/>
      <c r="O434" s="5"/>
      <c r="P434" s="2"/>
      <c r="Q434" s="39"/>
      <c r="R434" s="9"/>
      <c r="T434" s="9"/>
      <c r="U434" s="2"/>
      <c r="X434" s="40"/>
      <c r="Y434" s="9"/>
    </row>
    <row r="435" spans="2:25" x14ac:dyDescent="0.2">
      <c r="B435" s="2"/>
      <c r="H435" s="2"/>
      <c r="I435" s="2"/>
      <c r="J435" s="2"/>
      <c r="N435" s="9"/>
      <c r="O435" s="5"/>
      <c r="P435" s="2"/>
      <c r="Q435" s="39"/>
      <c r="R435" s="9"/>
      <c r="T435" s="9"/>
      <c r="U435" s="2"/>
      <c r="X435" s="40"/>
      <c r="Y435" s="9"/>
    </row>
    <row r="436" spans="2:25" x14ac:dyDescent="0.2">
      <c r="B436" s="2"/>
      <c r="H436" s="2"/>
      <c r="I436" s="2"/>
      <c r="J436" s="2"/>
      <c r="N436" s="9"/>
      <c r="O436" s="5"/>
      <c r="P436" s="2"/>
      <c r="Q436" s="39"/>
      <c r="R436" s="9"/>
      <c r="T436" s="9"/>
      <c r="U436" s="2"/>
      <c r="X436" s="40"/>
      <c r="Y436" s="9"/>
    </row>
    <row r="437" spans="2:25" x14ac:dyDescent="0.2">
      <c r="B437" s="2"/>
      <c r="H437" s="2"/>
      <c r="I437" s="2"/>
      <c r="J437" s="2"/>
      <c r="N437" s="9"/>
      <c r="O437" s="5"/>
      <c r="P437" s="2"/>
      <c r="Q437" s="39"/>
      <c r="R437" s="9"/>
      <c r="T437" s="9"/>
      <c r="U437" s="2"/>
      <c r="X437" s="40"/>
      <c r="Y437" s="9"/>
    </row>
    <row r="438" spans="2:25" x14ac:dyDescent="0.2">
      <c r="B438" s="2"/>
      <c r="H438" s="2"/>
      <c r="I438" s="2"/>
      <c r="J438" s="2"/>
      <c r="N438" s="9"/>
      <c r="O438" s="5"/>
      <c r="P438" s="2"/>
      <c r="Q438" s="39"/>
      <c r="R438" s="9"/>
      <c r="T438" s="9"/>
      <c r="U438" s="2"/>
      <c r="X438" s="40"/>
      <c r="Y438" s="9"/>
    </row>
    <row r="439" spans="2:25" x14ac:dyDescent="0.2">
      <c r="B439" s="2"/>
      <c r="H439" s="2"/>
      <c r="I439" s="2"/>
      <c r="J439" s="2"/>
      <c r="N439" s="9"/>
      <c r="O439" s="5"/>
      <c r="P439" s="2"/>
      <c r="Q439" s="39"/>
      <c r="R439" s="9"/>
      <c r="T439" s="9"/>
      <c r="U439" s="2"/>
      <c r="X439" s="40"/>
      <c r="Y439" s="9"/>
    </row>
    <row r="440" spans="2:25" x14ac:dyDescent="0.2">
      <c r="B440" s="2"/>
      <c r="H440" s="2"/>
      <c r="I440" s="2"/>
      <c r="J440" s="2"/>
      <c r="N440" s="9"/>
      <c r="O440" s="5"/>
      <c r="P440" s="2"/>
      <c r="Q440" s="39"/>
      <c r="R440" s="9"/>
      <c r="T440" s="9"/>
      <c r="U440" s="2"/>
      <c r="X440" s="40"/>
      <c r="Y440" s="9"/>
    </row>
    <row r="441" spans="2:25" x14ac:dyDescent="0.2">
      <c r="B441" s="2"/>
      <c r="H441" s="2"/>
      <c r="I441" s="2"/>
      <c r="J441" s="2"/>
      <c r="N441" s="9"/>
      <c r="O441" s="5"/>
      <c r="P441" s="2"/>
      <c r="Q441" s="39"/>
      <c r="R441" s="9"/>
      <c r="T441" s="9"/>
      <c r="U441" s="2"/>
      <c r="X441" s="40"/>
      <c r="Y441" s="9"/>
    </row>
    <row r="442" spans="2:25" x14ac:dyDescent="0.2">
      <c r="B442" s="2"/>
      <c r="H442" s="2"/>
      <c r="I442" s="2"/>
      <c r="J442" s="2"/>
      <c r="N442" s="9"/>
      <c r="O442" s="5"/>
      <c r="P442" s="2"/>
      <c r="Q442" s="39"/>
      <c r="R442" s="9"/>
      <c r="T442" s="9"/>
      <c r="U442" s="2"/>
      <c r="X442" s="40"/>
      <c r="Y442" s="9"/>
    </row>
    <row r="443" spans="2:25" x14ac:dyDescent="0.2">
      <c r="B443" s="2"/>
      <c r="H443" s="2"/>
      <c r="I443" s="2"/>
      <c r="J443" s="2"/>
      <c r="N443" s="9"/>
      <c r="O443" s="5"/>
      <c r="P443" s="2"/>
      <c r="Q443" s="39"/>
      <c r="R443" s="9"/>
      <c r="T443" s="9"/>
      <c r="U443" s="2"/>
      <c r="X443" s="40"/>
      <c r="Y443" s="9"/>
    </row>
    <row r="444" spans="2:25" x14ac:dyDescent="0.2">
      <c r="B444" s="2"/>
      <c r="H444" s="2"/>
      <c r="I444" s="2"/>
      <c r="J444" s="2"/>
      <c r="N444" s="9"/>
      <c r="O444" s="5"/>
      <c r="P444" s="2"/>
      <c r="Q444" s="39"/>
      <c r="R444" s="9"/>
      <c r="T444" s="9"/>
      <c r="U444" s="2"/>
      <c r="X444" s="40"/>
      <c r="Y444" s="9"/>
    </row>
    <row r="445" spans="2:25" x14ac:dyDescent="0.2">
      <c r="B445" s="2"/>
      <c r="H445" s="2"/>
      <c r="I445" s="2"/>
      <c r="J445" s="2"/>
      <c r="N445" s="9"/>
      <c r="O445" s="5"/>
      <c r="P445" s="2"/>
      <c r="Q445" s="39"/>
      <c r="R445" s="9"/>
      <c r="T445" s="9"/>
      <c r="U445" s="2"/>
      <c r="X445" s="40"/>
      <c r="Y445" s="9"/>
    </row>
    <row r="446" spans="2:25" x14ac:dyDescent="0.2">
      <c r="B446" s="2"/>
      <c r="H446" s="2"/>
      <c r="I446" s="2"/>
      <c r="J446" s="2"/>
      <c r="N446" s="9"/>
      <c r="O446" s="5"/>
      <c r="P446" s="2"/>
      <c r="Q446" s="39"/>
      <c r="R446" s="9"/>
      <c r="T446" s="9"/>
      <c r="U446" s="2"/>
      <c r="X446" s="40"/>
      <c r="Y446" s="9"/>
    </row>
    <row r="447" spans="2:25" x14ac:dyDescent="0.2">
      <c r="B447" s="2"/>
      <c r="H447" s="2"/>
      <c r="I447" s="2"/>
      <c r="J447" s="2"/>
      <c r="N447" s="9"/>
      <c r="O447" s="5"/>
      <c r="P447" s="2"/>
      <c r="Q447" s="39"/>
      <c r="R447" s="9"/>
      <c r="T447" s="9"/>
      <c r="U447" s="2"/>
      <c r="X447" s="40"/>
      <c r="Y447" s="9"/>
    </row>
    <row r="448" spans="2:25" x14ac:dyDescent="0.2">
      <c r="B448" s="2"/>
      <c r="H448" s="2"/>
      <c r="I448" s="2"/>
      <c r="J448" s="2"/>
      <c r="N448" s="9"/>
      <c r="O448" s="5"/>
      <c r="P448" s="2"/>
      <c r="Q448" s="39"/>
      <c r="R448" s="9"/>
      <c r="T448" s="9"/>
      <c r="U448" s="2"/>
      <c r="X448" s="40"/>
      <c r="Y448" s="9"/>
    </row>
    <row r="449" spans="2:25" x14ac:dyDescent="0.2">
      <c r="B449" s="2"/>
      <c r="H449" s="2"/>
      <c r="I449" s="2"/>
      <c r="J449" s="2"/>
      <c r="N449" s="9"/>
      <c r="O449" s="5"/>
      <c r="P449" s="2"/>
      <c r="Q449" s="39"/>
      <c r="R449" s="9"/>
      <c r="T449" s="9"/>
      <c r="U449" s="2"/>
      <c r="X449" s="40"/>
      <c r="Y449" s="9"/>
    </row>
    <row r="450" spans="2:25" x14ac:dyDescent="0.2">
      <c r="B450" s="2"/>
      <c r="H450" s="2"/>
      <c r="I450" s="2"/>
      <c r="J450" s="2"/>
      <c r="N450" s="9"/>
      <c r="O450" s="5"/>
      <c r="P450" s="2"/>
      <c r="Q450" s="39"/>
      <c r="R450" s="9"/>
      <c r="T450" s="9"/>
      <c r="U450" s="2"/>
      <c r="X450" s="40"/>
      <c r="Y450" s="9"/>
    </row>
    <row r="451" spans="2:25" x14ac:dyDescent="0.2">
      <c r="B451" s="2"/>
      <c r="H451" s="2"/>
      <c r="I451" s="2"/>
      <c r="J451" s="2"/>
      <c r="N451" s="9"/>
      <c r="O451" s="5"/>
      <c r="P451" s="2"/>
      <c r="Q451" s="39"/>
      <c r="R451" s="9"/>
      <c r="T451" s="9"/>
      <c r="U451" s="2"/>
      <c r="X451" s="40"/>
      <c r="Y451" s="9"/>
    </row>
    <row r="452" spans="2:25" x14ac:dyDescent="0.2">
      <c r="B452" s="2"/>
      <c r="H452" s="2"/>
      <c r="I452" s="2"/>
      <c r="J452" s="2"/>
      <c r="N452" s="9"/>
      <c r="O452" s="5"/>
      <c r="P452" s="2"/>
      <c r="Q452" s="39"/>
      <c r="R452" s="9"/>
      <c r="T452" s="9"/>
      <c r="U452" s="2"/>
      <c r="X452" s="40"/>
      <c r="Y452" s="9"/>
    </row>
    <row r="453" spans="2:25" x14ac:dyDescent="0.2">
      <c r="B453" s="2"/>
      <c r="H453" s="2"/>
      <c r="I453" s="2"/>
      <c r="J453" s="2"/>
      <c r="N453" s="9"/>
      <c r="O453" s="5"/>
      <c r="P453" s="2"/>
      <c r="Q453" s="39"/>
      <c r="R453" s="9"/>
      <c r="T453" s="9"/>
      <c r="U453" s="2"/>
      <c r="X453" s="40"/>
      <c r="Y453" s="9"/>
    </row>
    <row r="454" spans="2:25" x14ac:dyDescent="0.2">
      <c r="B454" s="2"/>
      <c r="H454" s="2"/>
      <c r="I454" s="2"/>
      <c r="J454" s="2"/>
      <c r="N454" s="9"/>
      <c r="O454" s="5"/>
      <c r="P454" s="2"/>
      <c r="Q454" s="39"/>
      <c r="R454" s="9"/>
      <c r="T454" s="9"/>
      <c r="U454" s="2"/>
      <c r="X454" s="40"/>
      <c r="Y454" s="9"/>
    </row>
    <row r="455" spans="2:25" x14ac:dyDescent="0.2">
      <c r="B455" s="2"/>
      <c r="H455" s="2"/>
      <c r="I455" s="2"/>
      <c r="J455" s="2"/>
      <c r="N455" s="9"/>
      <c r="O455" s="5"/>
      <c r="P455" s="2"/>
      <c r="Q455" s="39"/>
      <c r="R455" s="9"/>
      <c r="T455" s="9"/>
      <c r="U455" s="2"/>
      <c r="X455" s="40"/>
      <c r="Y455" s="9"/>
    </row>
    <row r="456" spans="2:25" x14ac:dyDescent="0.2">
      <c r="B456" s="2"/>
      <c r="H456" s="2"/>
      <c r="I456" s="2"/>
      <c r="J456" s="2"/>
      <c r="N456" s="9"/>
      <c r="O456" s="5"/>
      <c r="P456" s="2"/>
      <c r="Q456" s="39"/>
      <c r="R456" s="9"/>
      <c r="T456" s="9"/>
      <c r="U456" s="2"/>
      <c r="X456" s="40"/>
      <c r="Y456" s="9"/>
    </row>
    <row r="457" spans="2:25" x14ac:dyDescent="0.2">
      <c r="B457" s="2"/>
      <c r="H457" s="2"/>
      <c r="I457" s="2"/>
      <c r="J457" s="2"/>
      <c r="N457" s="9"/>
      <c r="O457" s="5"/>
      <c r="P457" s="2"/>
      <c r="Q457" s="39"/>
      <c r="R457" s="9"/>
      <c r="T457" s="9"/>
      <c r="U457" s="2"/>
      <c r="X457" s="40"/>
      <c r="Y457" s="9"/>
    </row>
    <row r="458" spans="2:25" x14ac:dyDescent="0.2">
      <c r="B458" s="2"/>
      <c r="H458" s="2"/>
      <c r="I458" s="2"/>
      <c r="J458" s="2"/>
      <c r="N458" s="9"/>
      <c r="O458" s="5"/>
      <c r="P458" s="2"/>
      <c r="Q458" s="39"/>
      <c r="R458" s="9"/>
      <c r="T458" s="9"/>
      <c r="U458" s="2"/>
      <c r="X458" s="40"/>
      <c r="Y458" s="9"/>
    </row>
    <row r="459" spans="2:25" x14ac:dyDescent="0.2">
      <c r="B459" s="2"/>
      <c r="H459" s="2"/>
      <c r="I459" s="2"/>
      <c r="J459" s="2"/>
      <c r="N459" s="9"/>
      <c r="O459" s="5"/>
      <c r="P459" s="2"/>
      <c r="Q459" s="39"/>
      <c r="R459" s="9"/>
      <c r="T459" s="9"/>
      <c r="U459" s="2"/>
      <c r="X459" s="40"/>
      <c r="Y459" s="9"/>
    </row>
    <row r="460" spans="2:25" x14ac:dyDescent="0.2">
      <c r="B460" s="2"/>
      <c r="H460" s="2"/>
      <c r="I460" s="2"/>
      <c r="J460" s="2"/>
      <c r="N460" s="9"/>
      <c r="O460" s="5"/>
      <c r="P460" s="2"/>
      <c r="Q460" s="39"/>
      <c r="R460" s="9"/>
      <c r="T460" s="9"/>
      <c r="U460" s="2"/>
      <c r="X460" s="40"/>
      <c r="Y460" s="9"/>
    </row>
    <row r="461" spans="2:25" x14ac:dyDescent="0.2">
      <c r="B461" s="2"/>
      <c r="H461" s="2"/>
      <c r="I461" s="2"/>
      <c r="J461" s="2"/>
      <c r="N461" s="9"/>
      <c r="O461" s="5"/>
      <c r="P461" s="2"/>
      <c r="Q461" s="39"/>
      <c r="R461" s="9"/>
      <c r="T461" s="9"/>
      <c r="U461" s="2"/>
      <c r="X461" s="40"/>
      <c r="Y461" s="9"/>
    </row>
    <row r="462" spans="2:25" x14ac:dyDescent="0.2">
      <c r="B462" s="2"/>
      <c r="H462" s="2"/>
      <c r="I462" s="2"/>
      <c r="J462" s="2"/>
      <c r="N462" s="9"/>
      <c r="O462" s="5"/>
      <c r="P462" s="2"/>
      <c r="Q462" s="39"/>
      <c r="R462" s="9"/>
      <c r="T462" s="9"/>
      <c r="U462" s="2"/>
      <c r="X462" s="40"/>
      <c r="Y462" s="9"/>
    </row>
    <row r="463" spans="2:25" x14ac:dyDescent="0.2">
      <c r="B463" s="2"/>
      <c r="H463" s="2"/>
      <c r="I463" s="2"/>
      <c r="J463" s="2"/>
      <c r="N463" s="9"/>
      <c r="O463" s="5"/>
      <c r="P463" s="2"/>
      <c r="Q463" s="39"/>
      <c r="R463" s="9"/>
      <c r="T463" s="9"/>
      <c r="U463" s="2"/>
      <c r="X463" s="40"/>
      <c r="Y463" s="9"/>
    </row>
    <row r="464" spans="2:25" x14ac:dyDescent="0.2">
      <c r="B464" s="2"/>
      <c r="H464" s="2"/>
      <c r="I464" s="2"/>
      <c r="J464" s="2"/>
      <c r="N464" s="9"/>
      <c r="O464" s="5"/>
      <c r="P464" s="2"/>
      <c r="Q464" s="39"/>
      <c r="R464" s="9"/>
      <c r="T464" s="9"/>
      <c r="U464" s="2"/>
      <c r="X464" s="40"/>
      <c r="Y464" s="9"/>
    </row>
    <row r="465" spans="2:25" x14ac:dyDescent="0.2">
      <c r="B465" s="2"/>
      <c r="H465" s="2"/>
      <c r="I465" s="2"/>
      <c r="J465" s="2"/>
      <c r="N465" s="9"/>
      <c r="O465" s="5"/>
      <c r="P465" s="2"/>
      <c r="Q465" s="39"/>
      <c r="R465" s="9"/>
      <c r="T465" s="9"/>
      <c r="U465" s="2"/>
      <c r="X465" s="40"/>
      <c r="Y465" s="9"/>
    </row>
    <row r="466" spans="2:25" x14ac:dyDescent="0.2">
      <c r="B466" s="2"/>
      <c r="H466" s="2"/>
      <c r="I466" s="2"/>
      <c r="J466" s="2"/>
      <c r="N466" s="9"/>
      <c r="O466" s="5"/>
      <c r="P466" s="2"/>
      <c r="Q466" s="39"/>
      <c r="R466" s="9"/>
      <c r="T466" s="9"/>
      <c r="U466" s="2"/>
      <c r="X466" s="40"/>
      <c r="Y466" s="9"/>
    </row>
    <row r="467" spans="2:25" x14ac:dyDescent="0.2">
      <c r="B467" s="2"/>
      <c r="H467" s="2"/>
      <c r="I467" s="2"/>
      <c r="J467" s="2"/>
      <c r="N467" s="9"/>
      <c r="O467" s="5"/>
      <c r="P467" s="2"/>
      <c r="Q467" s="39"/>
      <c r="R467" s="9"/>
      <c r="T467" s="9"/>
      <c r="U467" s="2"/>
      <c r="X467" s="40"/>
      <c r="Y467" s="9"/>
    </row>
    <row r="468" spans="2:25" x14ac:dyDescent="0.2">
      <c r="B468" s="2"/>
      <c r="H468" s="2"/>
      <c r="I468" s="2"/>
      <c r="J468" s="2"/>
      <c r="N468" s="9"/>
      <c r="O468" s="5"/>
      <c r="P468" s="2"/>
      <c r="Q468" s="39"/>
      <c r="R468" s="9"/>
      <c r="T468" s="9"/>
      <c r="U468" s="2"/>
      <c r="X468" s="40"/>
      <c r="Y468" s="9"/>
    </row>
    <row r="469" spans="2:25" x14ac:dyDescent="0.2">
      <c r="B469" s="2"/>
      <c r="H469" s="2"/>
      <c r="I469" s="2"/>
      <c r="J469" s="2"/>
      <c r="N469" s="9"/>
      <c r="O469" s="5"/>
      <c r="P469" s="2"/>
      <c r="Q469" s="39"/>
      <c r="R469" s="9"/>
      <c r="T469" s="9"/>
      <c r="U469" s="2"/>
      <c r="X469" s="40"/>
      <c r="Y469" s="9"/>
    </row>
    <row r="470" spans="2:25" x14ac:dyDescent="0.2">
      <c r="B470" s="2"/>
      <c r="H470" s="2"/>
      <c r="I470" s="2"/>
      <c r="J470" s="2"/>
      <c r="N470" s="9"/>
      <c r="O470" s="5"/>
      <c r="P470" s="2"/>
      <c r="Q470" s="39"/>
      <c r="R470" s="9"/>
      <c r="T470" s="9"/>
      <c r="U470" s="2"/>
      <c r="X470" s="40"/>
      <c r="Y470" s="9"/>
    </row>
    <row r="471" spans="2:25" x14ac:dyDescent="0.2">
      <c r="B471" s="2"/>
      <c r="H471" s="2"/>
      <c r="I471" s="2"/>
      <c r="J471" s="2"/>
      <c r="N471" s="9"/>
      <c r="O471" s="5"/>
      <c r="P471" s="2"/>
      <c r="Q471" s="39"/>
      <c r="R471" s="9"/>
      <c r="T471" s="9"/>
      <c r="U471" s="2"/>
      <c r="X471" s="40"/>
      <c r="Y471" s="9"/>
    </row>
    <row r="472" spans="2:25" x14ac:dyDescent="0.2">
      <c r="B472" s="2"/>
      <c r="H472" s="2"/>
      <c r="I472" s="2"/>
      <c r="J472" s="2"/>
      <c r="N472" s="9"/>
      <c r="O472" s="5"/>
      <c r="P472" s="2"/>
      <c r="Q472" s="39"/>
      <c r="R472" s="9"/>
      <c r="T472" s="9"/>
      <c r="U472" s="2"/>
      <c r="X472" s="40"/>
      <c r="Y472" s="9"/>
    </row>
    <row r="473" spans="2:25" x14ac:dyDescent="0.2">
      <c r="B473" s="2"/>
      <c r="H473" s="2"/>
      <c r="I473" s="2"/>
      <c r="J473" s="2"/>
      <c r="N473" s="9"/>
      <c r="O473" s="5"/>
      <c r="P473" s="2"/>
      <c r="Q473" s="39"/>
      <c r="R473" s="9"/>
      <c r="T473" s="9"/>
      <c r="U473" s="2"/>
      <c r="X473" s="40"/>
      <c r="Y473" s="9"/>
    </row>
    <row r="474" spans="2:25" x14ac:dyDescent="0.2">
      <c r="B474" s="2"/>
      <c r="H474" s="2"/>
      <c r="I474" s="2"/>
      <c r="J474" s="2"/>
      <c r="N474" s="9"/>
      <c r="O474" s="5"/>
      <c r="P474" s="2"/>
      <c r="Q474" s="39"/>
      <c r="R474" s="9"/>
      <c r="T474" s="9"/>
      <c r="U474" s="2"/>
      <c r="X474" s="40"/>
      <c r="Y474" s="9"/>
    </row>
    <row r="475" spans="2:25" x14ac:dyDescent="0.2">
      <c r="B475" s="2"/>
      <c r="H475" s="2"/>
      <c r="I475" s="2"/>
      <c r="J475" s="2"/>
      <c r="N475" s="9"/>
      <c r="O475" s="5"/>
      <c r="P475" s="2"/>
      <c r="Q475" s="39"/>
      <c r="R475" s="9"/>
      <c r="T475" s="9"/>
      <c r="U475" s="2"/>
      <c r="X475" s="40"/>
      <c r="Y475" s="9"/>
    </row>
    <row r="476" spans="2:25" x14ac:dyDescent="0.2">
      <c r="B476" s="2"/>
      <c r="H476" s="2"/>
      <c r="I476" s="2"/>
      <c r="J476" s="2"/>
      <c r="N476" s="9"/>
      <c r="O476" s="5"/>
      <c r="P476" s="2"/>
      <c r="Q476" s="39"/>
      <c r="R476" s="9"/>
      <c r="T476" s="9"/>
      <c r="U476" s="2"/>
      <c r="X476" s="40"/>
      <c r="Y476" s="9"/>
    </row>
    <row r="477" spans="2:25" x14ac:dyDescent="0.2">
      <c r="B477" s="2"/>
      <c r="H477" s="2"/>
      <c r="I477" s="2"/>
      <c r="J477" s="2"/>
      <c r="N477" s="9"/>
      <c r="O477" s="5"/>
      <c r="P477" s="2"/>
      <c r="Q477" s="39"/>
      <c r="R477" s="9"/>
      <c r="T477" s="9"/>
      <c r="U477" s="2"/>
      <c r="X477" s="40"/>
      <c r="Y477" s="9"/>
    </row>
    <row r="478" spans="2:25" x14ac:dyDescent="0.2">
      <c r="B478" s="2"/>
      <c r="H478" s="2"/>
      <c r="I478" s="2"/>
      <c r="J478" s="2"/>
      <c r="N478" s="9"/>
      <c r="O478" s="5"/>
      <c r="P478" s="2"/>
      <c r="Q478" s="39"/>
      <c r="R478" s="9"/>
      <c r="T478" s="9"/>
      <c r="U478" s="2"/>
      <c r="X478" s="40"/>
      <c r="Y478" s="9"/>
    </row>
    <row r="479" spans="2:25" x14ac:dyDescent="0.2">
      <c r="B479" s="2"/>
      <c r="H479" s="2"/>
      <c r="I479" s="2"/>
      <c r="J479" s="2"/>
      <c r="N479" s="9"/>
      <c r="O479" s="5"/>
      <c r="P479" s="2"/>
      <c r="Q479" s="39"/>
      <c r="R479" s="9"/>
      <c r="T479" s="9"/>
      <c r="U479" s="2"/>
      <c r="X479" s="40"/>
      <c r="Y479" s="9"/>
    </row>
    <row r="480" spans="2:25" x14ac:dyDescent="0.2">
      <c r="B480" s="2"/>
      <c r="H480" s="2"/>
      <c r="I480" s="2"/>
      <c r="J480" s="2"/>
      <c r="N480" s="9"/>
      <c r="O480" s="5"/>
      <c r="P480" s="2"/>
      <c r="Q480" s="39"/>
      <c r="R480" s="9"/>
      <c r="T480" s="9"/>
      <c r="U480" s="2"/>
      <c r="X480" s="40"/>
      <c r="Y480" s="9"/>
    </row>
    <row r="481" spans="2:25" x14ac:dyDescent="0.2">
      <c r="B481" s="2"/>
      <c r="H481" s="2"/>
      <c r="I481" s="2"/>
      <c r="J481" s="2"/>
      <c r="N481" s="9"/>
      <c r="O481" s="5"/>
      <c r="P481" s="2"/>
      <c r="Q481" s="39"/>
      <c r="R481" s="9"/>
      <c r="T481" s="9"/>
      <c r="U481" s="2"/>
      <c r="X481" s="40"/>
      <c r="Y481" s="9"/>
    </row>
    <row r="482" spans="2:25" x14ac:dyDescent="0.2">
      <c r="B482" s="2"/>
      <c r="H482" s="2"/>
      <c r="I482" s="2"/>
      <c r="J482" s="2"/>
      <c r="N482" s="9"/>
      <c r="O482" s="5"/>
      <c r="P482" s="2"/>
      <c r="Q482" s="39"/>
      <c r="R482" s="9"/>
      <c r="T482" s="9"/>
      <c r="U482" s="2"/>
      <c r="X482" s="40"/>
      <c r="Y482" s="9"/>
    </row>
    <row r="483" spans="2:25" x14ac:dyDescent="0.2">
      <c r="B483" s="2"/>
      <c r="H483" s="2"/>
      <c r="I483" s="2"/>
      <c r="J483" s="2"/>
      <c r="N483" s="9"/>
      <c r="O483" s="5"/>
      <c r="P483" s="2"/>
      <c r="Q483" s="39"/>
      <c r="R483" s="9"/>
      <c r="T483" s="9"/>
      <c r="U483" s="2"/>
      <c r="X483" s="40"/>
      <c r="Y483" s="9"/>
    </row>
    <row r="484" spans="2:25" x14ac:dyDescent="0.2">
      <c r="B484" s="2"/>
      <c r="H484" s="2"/>
      <c r="I484" s="2"/>
      <c r="J484" s="2"/>
      <c r="N484" s="9"/>
      <c r="O484" s="5"/>
      <c r="P484" s="2"/>
      <c r="Q484" s="39"/>
      <c r="R484" s="9"/>
      <c r="T484" s="9"/>
      <c r="U484" s="2"/>
      <c r="X484" s="40"/>
      <c r="Y484" s="9"/>
    </row>
    <row r="485" spans="2:25" x14ac:dyDescent="0.2">
      <c r="B485" s="2"/>
      <c r="H485" s="2"/>
      <c r="I485" s="2"/>
      <c r="J485" s="2"/>
      <c r="N485" s="9"/>
      <c r="O485" s="5"/>
      <c r="P485" s="2"/>
      <c r="Q485" s="39"/>
      <c r="R485" s="9"/>
      <c r="T485" s="9"/>
      <c r="U485" s="2"/>
      <c r="X485" s="40"/>
      <c r="Y485" s="9"/>
    </row>
    <row r="486" spans="2:25" x14ac:dyDescent="0.2">
      <c r="B486" s="2"/>
      <c r="H486" s="2"/>
      <c r="I486" s="2"/>
      <c r="J486" s="2"/>
      <c r="N486" s="9"/>
      <c r="O486" s="5"/>
      <c r="P486" s="2"/>
      <c r="Q486" s="39"/>
      <c r="R486" s="9"/>
      <c r="T486" s="9"/>
      <c r="U486" s="2"/>
      <c r="X486" s="40"/>
      <c r="Y486" s="9"/>
    </row>
    <row r="487" spans="2:25" x14ac:dyDescent="0.2">
      <c r="B487" s="2"/>
      <c r="H487" s="2"/>
      <c r="I487" s="2"/>
      <c r="J487" s="2"/>
      <c r="N487" s="9"/>
      <c r="O487" s="5"/>
      <c r="P487" s="2"/>
      <c r="Q487" s="39"/>
      <c r="R487" s="9"/>
      <c r="T487" s="9"/>
      <c r="U487" s="2"/>
      <c r="X487" s="40"/>
      <c r="Y487" s="9"/>
    </row>
    <row r="488" spans="2:25" x14ac:dyDescent="0.2">
      <c r="B488" s="2"/>
      <c r="H488" s="2"/>
      <c r="I488" s="2"/>
      <c r="J488" s="2"/>
      <c r="N488" s="9"/>
      <c r="O488" s="5"/>
      <c r="P488" s="2"/>
      <c r="Q488" s="39"/>
      <c r="R488" s="9"/>
      <c r="T488" s="9"/>
      <c r="U488" s="2"/>
      <c r="X488" s="40"/>
      <c r="Y488" s="9"/>
    </row>
    <row r="489" spans="2:25" x14ac:dyDescent="0.2">
      <c r="B489" s="2"/>
      <c r="H489" s="2"/>
      <c r="I489" s="2"/>
      <c r="J489" s="2"/>
      <c r="N489" s="9"/>
      <c r="O489" s="5"/>
      <c r="P489" s="2"/>
      <c r="Q489" s="39"/>
      <c r="R489" s="9"/>
      <c r="T489" s="9"/>
      <c r="U489" s="2"/>
      <c r="X489" s="40"/>
      <c r="Y489" s="9"/>
    </row>
    <row r="490" spans="2:25" x14ac:dyDescent="0.2">
      <c r="B490" s="2"/>
      <c r="H490" s="2"/>
      <c r="I490" s="2"/>
      <c r="J490" s="2"/>
      <c r="N490" s="9"/>
      <c r="O490" s="5"/>
      <c r="P490" s="2"/>
      <c r="Q490" s="39"/>
      <c r="R490" s="9"/>
      <c r="T490" s="9"/>
      <c r="U490" s="2"/>
      <c r="X490" s="40"/>
      <c r="Y490" s="9"/>
    </row>
    <row r="491" spans="2:25" x14ac:dyDescent="0.2">
      <c r="B491" s="2"/>
      <c r="H491" s="2"/>
      <c r="I491" s="2"/>
      <c r="J491" s="2"/>
      <c r="N491" s="9"/>
      <c r="O491" s="5"/>
      <c r="P491" s="2"/>
      <c r="Q491" s="39"/>
      <c r="R491" s="9"/>
      <c r="T491" s="9"/>
      <c r="U491" s="2"/>
      <c r="X491" s="40"/>
      <c r="Y491" s="9"/>
    </row>
    <row r="492" spans="2:25" x14ac:dyDescent="0.2">
      <c r="B492" s="2"/>
      <c r="H492" s="2"/>
      <c r="I492" s="2"/>
      <c r="J492" s="2"/>
      <c r="N492" s="9"/>
      <c r="O492" s="5"/>
      <c r="P492" s="2"/>
      <c r="Q492" s="39"/>
      <c r="R492" s="9"/>
      <c r="T492" s="9"/>
      <c r="U492" s="2"/>
      <c r="X492" s="40"/>
      <c r="Y492" s="9"/>
    </row>
    <row r="493" spans="2:25" x14ac:dyDescent="0.2">
      <c r="B493" s="2"/>
      <c r="H493" s="2"/>
      <c r="I493" s="2"/>
      <c r="J493" s="2"/>
      <c r="N493" s="9"/>
      <c r="O493" s="5"/>
      <c r="P493" s="2"/>
      <c r="Q493" s="39"/>
      <c r="R493" s="9"/>
      <c r="T493" s="9"/>
      <c r="U493" s="2"/>
      <c r="X493" s="40"/>
      <c r="Y493" s="9"/>
    </row>
    <row r="494" spans="2:25" x14ac:dyDescent="0.2">
      <c r="B494" s="2"/>
      <c r="H494" s="2"/>
      <c r="I494" s="2"/>
      <c r="J494" s="2"/>
      <c r="N494" s="9"/>
      <c r="O494" s="5"/>
      <c r="P494" s="2"/>
      <c r="Q494" s="39"/>
      <c r="R494" s="9"/>
      <c r="T494" s="9"/>
      <c r="U494" s="2"/>
      <c r="X494" s="40"/>
      <c r="Y494" s="9"/>
    </row>
    <row r="495" spans="2:25" x14ac:dyDescent="0.2">
      <c r="B495" s="2"/>
      <c r="H495" s="2"/>
      <c r="I495" s="2"/>
      <c r="J495" s="2"/>
      <c r="N495" s="9"/>
      <c r="O495" s="5"/>
      <c r="P495" s="2"/>
      <c r="Q495" s="39"/>
      <c r="R495" s="9"/>
      <c r="T495" s="9"/>
      <c r="U495" s="2"/>
      <c r="X495" s="40"/>
      <c r="Y495" s="9"/>
    </row>
    <row r="496" spans="2:25" x14ac:dyDescent="0.2">
      <c r="B496" s="2"/>
      <c r="H496" s="2"/>
      <c r="I496" s="2"/>
      <c r="J496" s="2"/>
      <c r="N496" s="9"/>
      <c r="O496" s="5"/>
      <c r="P496" s="2"/>
      <c r="Q496" s="39"/>
      <c r="R496" s="9"/>
      <c r="T496" s="9"/>
      <c r="U496" s="2"/>
      <c r="X496" s="40"/>
      <c r="Y496" s="9"/>
    </row>
    <row r="497" spans="2:25" x14ac:dyDescent="0.2">
      <c r="B497" s="2"/>
      <c r="H497" s="2"/>
      <c r="I497" s="2"/>
      <c r="J497" s="2"/>
      <c r="N497" s="9"/>
      <c r="O497" s="5"/>
      <c r="P497" s="2"/>
      <c r="Q497" s="39"/>
      <c r="R497" s="9"/>
      <c r="T497" s="9"/>
      <c r="U497" s="2"/>
      <c r="X497" s="40"/>
      <c r="Y497" s="9"/>
    </row>
    <row r="498" spans="2:25" x14ac:dyDescent="0.2">
      <c r="B498" s="2"/>
      <c r="H498" s="2"/>
      <c r="I498" s="2"/>
      <c r="J498" s="2"/>
      <c r="N498" s="9"/>
      <c r="O498" s="5"/>
      <c r="P498" s="2"/>
      <c r="Q498" s="39"/>
      <c r="R498" s="9"/>
      <c r="T498" s="9"/>
      <c r="U498" s="2"/>
      <c r="X498" s="40"/>
      <c r="Y498" s="9"/>
    </row>
    <row r="499" spans="2:25" x14ac:dyDescent="0.2">
      <c r="B499" s="2"/>
      <c r="H499" s="2"/>
      <c r="I499" s="2"/>
      <c r="J499" s="2"/>
      <c r="N499" s="9"/>
      <c r="O499" s="5"/>
      <c r="P499" s="2"/>
      <c r="Q499" s="39"/>
      <c r="R499" s="9"/>
      <c r="T499" s="9"/>
      <c r="U499" s="2"/>
      <c r="X499" s="40"/>
      <c r="Y499" s="9"/>
    </row>
    <row r="500" spans="2:25" x14ac:dyDescent="0.2">
      <c r="B500" s="2"/>
      <c r="H500" s="2"/>
      <c r="I500" s="2"/>
      <c r="J500" s="2"/>
      <c r="N500" s="9"/>
      <c r="O500" s="5"/>
      <c r="P500" s="2"/>
      <c r="Q500" s="39"/>
      <c r="R500" s="9"/>
      <c r="T500" s="9"/>
      <c r="U500" s="2"/>
      <c r="X500" s="40"/>
      <c r="Y500" s="9"/>
    </row>
    <row r="501" spans="2:25" x14ac:dyDescent="0.2">
      <c r="B501" s="2"/>
      <c r="H501" s="2"/>
      <c r="I501" s="2"/>
      <c r="J501" s="2"/>
      <c r="N501" s="9"/>
      <c r="O501" s="5"/>
      <c r="P501" s="2"/>
      <c r="Q501" s="39"/>
      <c r="R501" s="9"/>
      <c r="T501" s="9"/>
      <c r="U501" s="2"/>
      <c r="X501" s="40"/>
      <c r="Y501" s="9"/>
    </row>
    <row r="502" spans="2:25" x14ac:dyDescent="0.2">
      <c r="B502" s="2"/>
      <c r="H502" s="2"/>
      <c r="I502" s="2"/>
      <c r="J502" s="2"/>
      <c r="N502" s="9"/>
      <c r="O502" s="5"/>
      <c r="P502" s="2"/>
      <c r="Q502" s="39"/>
      <c r="R502" s="9"/>
      <c r="T502" s="9"/>
      <c r="U502" s="2"/>
      <c r="X502" s="40"/>
      <c r="Y502" s="9"/>
    </row>
    <row r="503" spans="2:25" x14ac:dyDescent="0.2">
      <c r="B503" s="2"/>
      <c r="H503" s="2"/>
      <c r="I503" s="2"/>
      <c r="J503" s="2"/>
      <c r="N503" s="9"/>
      <c r="O503" s="5"/>
      <c r="P503" s="2"/>
      <c r="Q503" s="39"/>
      <c r="R503" s="9"/>
      <c r="T503" s="9"/>
      <c r="U503" s="2"/>
      <c r="X503" s="40"/>
      <c r="Y503" s="9"/>
    </row>
    <row r="504" spans="2:25" x14ac:dyDescent="0.2">
      <c r="B504" s="2"/>
      <c r="H504" s="2"/>
      <c r="I504" s="2"/>
      <c r="J504" s="2"/>
      <c r="N504" s="9"/>
      <c r="O504" s="5"/>
      <c r="P504" s="2"/>
      <c r="Q504" s="39"/>
      <c r="R504" s="9"/>
      <c r="T504" s="9"/>
      <c r="U504" s="2"/>
      <c r="X504" s="40"/>
      <c r="Y504" s="9"/>
    </row>
    <row r="505" spans="2:25" x14ac:dyDescent="0.2">
      <c r="B505" s="2"/>
      <c r="H505" s="2"/>
      <c r="I505" s="2"/>
      <c r="J505" s="2"/>
      <c r="N505" s="9"/>
      <c r="O505" s="5"/>
      <c r="P505" s="2"/>
      <c r="Q505" s="39"/>
      <c r="R505" s="9"/>
      <c r="T505" s="9"/>
      <c r="U505" s="2"/>
      <c r="X505" s="40"/>
      <c r="Y505" s="9"/>
    </row>
    <row r="506" spans="2:25" x14ac:dyDescent="0.2">
      <c r="B506" s="2"/>
      <c r="H506" s="2"/>
      <c r="I506" s="2"/>
      <c r="J506" s="2"/>
      <c r="N506" s="9"/>
      <c r="O506" s="5"/>
      <c r="P506" s="2"/>
      <c r="Q506" s="39"/>
      <c r="R506" s="9"/>
      <c r="T506" s="9"/>
      <c r="U506" s="2"/>
      <c r="X506" s="40"/>
      <c r="Y506" s="9"/>
    </row>
    <row r="507" spans="2:25" x14ac:dyDescent="0.2">
      <c r="B507" s="2"/>
      <c r="H507" s="2"/>
      <c r="I507" s="2"/>
      <c r="J507" s="2"/>
      <c r="N507" s="9"/>
      <c r="O507" s="5"/>
      <c r="P507" s="2"/>
      <c r="Q507" s="39"/>
      <c r="R507" s="9"/>
      <c r="T507" s="9"/>
      <c r="U507" s="2"/>
      <c r="X507" s="40"/>
      <c r="Y507" s="9"/>
    </row>
    <row r="508" spans="2:25" x14ac:dyDescent="0.2">
      <c r="B508" s="2"/>
      <c r="H508" s="2"/>
      <c r="I508" s="2"/>
      <c r="J508" s="2"/>
      <c r="N508" s="9"/>
      <c r="O508" s="5"/>
      <c r="P508" s="2"/>
      <c r="Q508" s="39"/>
      <c r="R508" s="9"/>
      <c r="T508" s="9"/>
      <c r="U508" s="2"/>
      <c r="X508" s="40"/>
      <c r="Y508" s="9"/>
    </row>
    <row r="509" spans="2:25" x14ac:dyDescent="0.2">
      <c r="B509" s="2"/>
      <c r="H509" s="2"/>
      <c r="I509" s="2"/>
      <c r="J509" s="2"/>
      <c r="N509" s="9"/>
      <c r="O509" s="5"/>
      <c r="P509" s="2"/>
      <c r="Q509" s="39"/>
      <c r="R509" s="9"/>
      <c r="T509" s="9"/>
      <c r="U509" s="2"/>
      <c r="X509" s="40"/>
      <c r="Y509" s="9"/>
    </row>
    <row r="510" spans="2:25" x14ac:dyDescent="0.2">
      <c r="B510" s="2"/>
      <c r="H510" s="2"/>
      <c r="I510" s="2"/>
      <c r="J510" s="2"/>
      <c r="N510" s="9"/>
      <c r="O510" s="5"/>
      <c r="P510" s="2"/>
      <c r="Q510" s="39"/>
      <c r="R510" s="9"/>
      <c r="T510" s="9"/>
      <c r="U510" s="2"/>
      <c r="X510" s="40"/>
      <c r="Y510" s="9"/>
    </row>
    <row r="511" spans="2:25" x14ac:dyDescent="0.2">
      <c r="B511" s="2"/>
      <c r="H511" s="2"/>
      <c r="I511" s="2"/>
      <c r="J511" s="2"/>
      <c r="N511" s="9"/>
      <c r="O511" s="5"/>
      <c r="P511" s="2"/>
      <c r="Q511" s="39"/>
      <c r="R511" s="9"/>
      <c r="T511" s="9"/>
      <c r="U511" s="2"/>
      <c r="X511" s="40"/>
      <c r="Y511" s="9"/>
    </row>
    <row r="512" spans="2:25" x14ac:dyDescent="0.2">
      <c r="B512" s="2"/>
      <c r="H512" s="2"/>
      <c r="I512" s="2"/>
      <c r="J512" s="2"/>
      <c r="N512" s="9"/>
      <c r="O512" s="5"/>
      <c r="P512" s="2"/>
      <c r="Q512" s="39"/>
      <c r="R512" s="9"/>
      <c r="T512" s="9"/>
      <c r="U512" s="2"/>
      <c r="X512" s="40"/>
      <c r="Y512" s="9"/>
    </row>
    <row r="513" spans="2:25" x14ac:dyDescent="0.2">
      <c r="B513" s="2"/>
      <c r="H513" s="2"/>
      <c r="I513" s="2"/>
      <c r="J513" s="2"/>
      <c r="N513" s="9"/>
      <c r="O513" s="5"/>
      <c r="P513" s="2"/>
      <c r="Q513" s="39"/>
      <c r="R513" s="9"/>
      <c r="T513" s="9"/>
      <c r="U513" s="2"/>
      <c r="X513" s="40"/>
      <c r="Y513" s="9"/>
    </row>
    <row r="514" spans="2:25" x14ac:dyDescent="0.2">
      <c r="B514" s="2"/>
      <c r="H514" s="2"/>
      <c r="I514" s="2"/>
      <c r="J514" s="2"/>
      <c r="N514" s="9"/>
      <c r="O514" s="5"/>
      <c r="P514" s="2"/>
      <c r="Q514" s="39"/>
      <c r="R514" s="9"/>
      <c r="T514" s="9"/>
      <c r="U514" s="2"/>
      <c r="X514" s="40"/>
      <c r="Y514" s="9"/>
    </row>
    <row r="515" spans="2:25" x14ac:dyDescent="0.2">
      <c r="B515" s="2"/>
      <c r="H515" s="2"/>
      <c r="I515" s="2"/>
      <c r="J515" s="2"/>
      <c r="N515" s="9"/>
      <c r="O515" s="5"/>
      <c r="P515" s="2"/>
      <c r="Q515" s="39"/>
      <c r="R515" s="9"/>
      <c r="T515" s="9"/>
      <c r="U515" s="2"/>
      <c r="X515" s="40"/>
      <c r="Y515" s="9"/>
    </row>
    <row r="516" spans="2:25" x14ac:dyDescent="0.2">
      <c r="B516" s="2"/>
      <c r="H516" s="2"/>
      <c r="I516" s="2"/>
      <c r="J516" s="2"/>
      <c r="N516" s="9"/>
      <c r="O516" s="5"/>
      <c r="P516" s="2"/>
      <c r="Q516" s="39"/>
      <c r="R516" s="9"/>
      <c r="T516" s="9"/>
      <c r="U516" s="2"/>
      <c r="X516" s="40"/>
      <c r="Y516" s="9"/>
    </row>
    <row r="517" spans="2:25" x14ac:dyDescent="0.2">
      <c r="B517" s="2"/>
      <c r="H517" s="2"/>
      <c r="I517" s="2"/>
      <c r="J517" s="2"/>
      <c r="N517" s="9"/>
      <c r="O517" s="5"/>
      <c r="P517" s="2"/>
      <c r="Q517" s="39"/>
      <c r="R517" s="9"/>
      <c r="T517" s="9"/>
      <c r="U517" s="2"/>
      <c r="X517" s="40"/>
      <c r="Y517" s="9"/>
    </row>
    <row r="518" spans="2:25" x14ac:dyDescent="0.2">
      <c r="B518" s="2"/>
      <c r="H518" s="2"/>
      <c r="I518" s="2"/>
      <c r="J518" s="2"/>
      <c r="N518" s="9"/>
      <c r="O518" s="5"/>
      <c r="P518" s="2"/>
      <c r="Q518" s="39"/>
      <c r="R518" s="9"/>
      <c r="T518" s="9"/>
      <c r="U518" s="2"/>
      <c r="X518" s="40"/>
      <c r="Y518" s="9"/>
    </row>
    <row r="519" spans="2:25" x14ac:dyDescent="0.2">
      <c r="B519" s="2"/>
      <c r="H519" s="2"/>
      <c r="I519" s="2"/>
      <c r="J519" s="2"/>
      <c r="N519" s="9"/>
      <c r="O519" s="5"/>
      <c r="P519" s="2"/>
      <c r="Q519" s="39"/>
      <c r="R519" s="9"/>
      <c r="T519" s="9"/>
      <c r="U519" s="2"/>
      <c r="X519" s="40"/>
      <c r="Y519" s="9"/>
    </row>
    <row r="520" spans="2:25" x14ac:dyDescent="0.2">
      <c r="B520" s="2"/>
      <c r="H520" s="2"/>
      <c r="I520" s="2"/>
      <c r="J520" s="2"/>
      <c r="N520" s="9"/>
      <c r="O520" s="5"/>
      <c r="P520" s="2"/>
      <c r="Q520" s="39"/>
      <c r="R520" s="9"/>
      <c r="T520" s="9"/>
      <c r="U520" s="2"/>
      <c r="X520" s="40"/>
      <c r="Y520" s="9"/>
    </row>
    <row r="521" spans="2:25" x14ac:dyDescent="0.2">
      <c r="B521" s="2"/>
      <c r="H521" s="2"/>
      <c r="I521" s="2"/>
      <c r="J521" s="2"/>
      <c r="N521" s="9"/>
      <c r="O521" s="5"/>
      <c r="P521" s="2"/>
      <c r="Q521" s="39"/>
      <c r="R521" s="9"/>
      <c r="T521" s="9"/>
      <c r="U521" s="2"/>
      <c r="X521" s="40"/>
      <c r="Y521" s="9"/>
    </row>
    <row r="522" spans="2:25" x14ac:dyDescent="0.2">
      <c r="B522" s="2"/>
      <c r="H522" s="2"/>
      <c r="I522" s="2"/>
      <c r="J522" s="2"/>
      <c r="N522" s="9"/>
      <c r="O522" s="5"/>
      <c r="P522" s="2"/>
      <c r="Q522" s="39"/>
      <c r="R522" s="9"/>
      <c r="T522" s="9"/>
      <c r="U522" s="2"/>
      <c r="X522" s="40"/>
      <c r="Y522" s="9"/>
    </row>
    <row r="523" spans="2:25" x14ac:dyDescent="0.2">
      <c r="B523" s="2"/>
      <c r="H523" s="2"/>
      <c r="I523" s="2"/>
      <c r="J523" s="2"/>
      <c r="N523" s="9"/>
      <c r="O523" s="5"/>
      <c r="P523" s="2"/>
      <c r="Q523" s="39"/>
      <c r="R523" s="9"/>
      <c r="T523" s="9"/>
      <c r="U523" s="2"/>
      <c r="X523" s="40"/>
      <c r="Y523" s="9"/>
    </row>
    <row r="524" spans="2:25" x14ac:dyDescent="0.2">
      <c r="B524" s="2"/>
      <c r="H524" s="2"/>
      <c r="I524" s="2"/>
      <c r="J524" s="2"/>
      <c r="N524" s="9"/>
      <c r="O524" s="5"/>
      <c r="P524" s="2"/>
      <c r="Q524" s="39"/>
      <c r="R524" s="9"/>
      <c r="T524" s="9"/>
      <c r="U524" s="2"/>
      <c r="X524" s="40"/>
      <c r="Y524" s="9"/>
    </row>
    <row r="525" spans="2:25" x14ac:dyDescent="0.2">
      <c r="B525" s="2"/>
      <c r="H525" s="2"/>
      <c r="I525" s="2"/>
      <c r="J525" s="2"/>
      <c r="N525" s="9"/>
      <c r="O525" s="5"/>
      <c r="P525" s="2"/>
      <c r="Q525" s="39"/>
      <c r="R525" s="9"/>
      <c r="T525" s="9"/>
      <c r="U525" s="2"/>
      <c r="X525" s="40"/>
      <c r="Y525" s="9"/>
    </row>
    <row r="526" spans="2:25" x14ac:dyDescent="0.2">
      <c r="B526" s="2"/>
      <c r="H526" s="2"/>
      <c r="I526" s="2"/>
      <c r="J526" s="2"/>
      <c r="N526" s="9"/>
      <c r="O526" s="5"/>
      <c r="P526" s="2"/>
      <c r="Q526" s="39"/>
      <c r="R526" s="9"/>
      <c r="T526" s="9"/>
      <c r="U526" s="2"/>
      <c r="X526" s="40"/>
      <c r="Y526" s="9"/>
    </row>
    <row r="527" spans="2:25" x14ac:dyDescent="0.2">
      <c r="B527" s="2"/>
      <c r="H527" s="2"/>
      <c r="I527" s="2"/>
      <c r="J527" s="2"/>
      <c r="N527" s="9"/>
      <c r="O527" s="5"/>
      <c r="P527" s="2"/>
      <c r="Q527" s="39"/>
      <c r="R527" s="9"/>
      <c r="T527" s="9"/>
      <c r="U527" s="2"/>
      <c r="X527" s="40"/>
      <c r="Y527" s="9"/>
    </row>
    <row r="528" spans="2:25" x14ac:dyDescent="0.2">
      <c r="B528" s="2"/>
      <c r="H528" s="2"/>
      <c r="I528" s="2"/>
      <c r="J528" s="2"/>
      <c r="N528" s="9"/>
      <c r="O528" s="5"/>
      <c r="P528" s="2"/>
      <c r="Q528" s="39"/>
      <c r="R528" s="9"/>
      <c r="T528" s="9"/>
      <c r="U528" s="2"/>
      <c r="X528" s="40"/>
      <c r="Y528" s="9"/>
    </row>
    <row r="529" spans="2:25" x14ac:dyDescent="0.2">
      <c r="B529" s="2"/>
      <c r="H529" s="2"/>
      <c r="I529" s="2"/>
      <c r="J529" s="2"/>
      <c r="N529" s="9"/>
      <c r="O529" s="5"/>
      <c r="P529" s="2"/>
      <c r="Q529" s="39"/>
      <c r="R529" s="9"/>
      <c r="T529" s="9"/>
      <c r="U529" s="2"/>
      <c r="X529" s="40"/>
      <c r="Y529" s="9"/>
    </row>
    <row r="530" spans="2:25" x14ac:dyDescent="0.2">
      <c r="B530" s="2"/>
      <c r="H530" s="2"/>
      <c r="I530" s="2"/>
      <c r="J530" s="2"/>
      <c r="N530" s="9"/>
      <c r="O530" s="5"/>
      <c r="P530" s="2"/>
      <c r="Q530" s="39"/>
      <c r="R530" s="9"/>
      <c r="T530" s="9"/>
      <c r="U530" s="2"/>
      <c r="X530" s="40"/>
      <c r="Y530" s="9"/>
    </row>
    <row r="531" spans="2:25" x14ac:dyDescent="0.2">
      <c r="B531" s="2"/>
      <c r="H531" s="2"/>
      <c r="I531" s="2"/>
      <c r="J531" s="2"/>
      <c r="N531" s="9"/>
      <c r="O531" s="5"/>
      <c r="P531" s="2"/>
      <c r="Q531" s="39"/>
      <c r="R531" s="9"/>
      <c r="T531" s="9"/>
      <c r="U531" s="2"/>
      <c r="X531" s="40"/>
      <c r="Y531" s="9"/>
    </row>
    <row r="532" spans="2:25" x14ac:dyDescent="0.2">
      <c r="B532" s="2"/>
      <c r="H532" s="2"/>
      <c r="I532" s="2"/>
      <c r="J532" s="2"/>
      <c r="N532" s="9"/>
      <c r="O532" s="5"/>
      <c r="P532" s="2"/>
      <c r="Q532" s="39"/>
      <c r="R532" s="9"/>
      <c r="T532" s="9"/>
      <c r="U532" s="2"/>
      <c r="X532" s="40"/>
      <c r="Y532" s="9"/>
    </row>
    <row r="533" spans="2:25" x14ac:dyDescent="0.2">
      <c r="B533" s="2"/>
      <c r="H533" s="2"/>
      <c r="I533" s="2"/>
      <c r="J533" s="2"/>
      <c r="N533" s="9"/>
      <c r="O533" s="5"/>
      <c r="P533" s="2"/>
      <c r="Q533" s="39"/>
      <c r="R533" s="9"/>
      <c r="T533" s="9"/>
      <c r="U533" s="2"/>
      <c r="X533" s="40"/>
      <c r="Y533" s="9"/>
    </row>
    <row r="534" spans="2:25" x14ac:dyDescent="0.2">
      <c r="B534" s="2"/>
      <c r="H534" s="2"/>
      <c r="I534" s="2"/>
      <c r="J534" s="2"/>
      <c r="N534" s="9"/>
      <c r="O534" s="5"/>
      <c r="P534" s="2"/>
      <c r="Q534" s="39"/>
      <c r="R534" s="9"/>
      <c r="T534" s="9"/>
      <c r="U534" s="2"/>
      <c r="X534" s="40"/>
      <c r="Y534" s="9"/>
    </row>
    <row r="535" spans="2:25" x14ac:dyDescent="0.2">
      <c r="B535" s="2"/>
      <c r="H535" s="2"/>
      <c r="I535" s="2"/>
      <c r="J535" s="2"/>
      <c r="N535" s="9"/>
      <c r="O535" s="5"/>
      <c r="P535" s="2"/>
      <c r="Q535" s="39"/>
      <c r="R535" s="9"/>
      <c r="T535" s="9"/>
      <c r="U535" s="2"/>
      <c r="X535" s="40"/>
      <c r="Y535" s="9"/>
    </row>
    <row r="536" spans="2:25" x14ac:dyDescent="0.2">
      <c r="B536" s="2"/>
      <c r="H536" s="2"/>
      <c r="I536" s="2"/>
      <c r="J536" s="2"/>
      <c r="N536" s="9"/>
      <c r="O536" s="5"/>
      <c r="P536" s="2"/>
      <c r="Q536" s="39"/>
      <c r="R536" s="9"/>
      <c r="T536" s="9"/>
      <c r="U536" s="2"/>
      <c r="X536" s="40"/>
      <c r="Y536" s="9"/>
    </row>
    <row r="537" spans="2:25" x14ac:dyDescent="0.2">
      <c r="B537" s="2"/>
      <c r="H537" s="2"/>
      <c r="I537" s="2"/>
      <c r="J537" s="2"/>
      <c r="N537" s="9"/>
      <c r="O537" s="5"/>
      <c r="P537" s="2"/>
      <c r="Q537" s="39"/>
      <c r="R537" s="9"/>
      <c r="T537" s="9"/>
      <c r="U537" s="2"/>
      <c r="X537" s="40"/>
      <c r="Y537" s="9"/>
    </row>
    <row r="538" spans="2:25" x14ac:dyDescent="0.2">
      <c r="B538" s="2"/>
      <c r="H538" s="2"/>
      <c r="I538" s="2"/>
      <c r="J538" s="2"/>
      <c r="N538" s="9"/>
      <c r="O538" s="5"/>
      <c r="P538" s="2"/>
      <c r="Q538" s="39"/>
      <c r="R538" s="9"/>
      <c r="T538" s="9"/>
      <c r="U538" s="2"/>
      <c r="X538" s="40"/>
      <c r="Y538" s="9"/>
    </row>
    <row r="539" spans="2:25" x14ac:dyDescent="0.2">
      <c r="B539" s="2"/>
      <c r="H539" s="2"/>
      <c r="I539" s="2"/>
      <c r="J539" s="2"/>
      <c r="N539" s="9"/>
      <c r="O539" s="5"/>
      <c r="P539" s="2"/>
      <c r="Q539" s="39"/>
      <c r="R539" s="9"/>
      <c r="T539" s="9"/>
      <c r="U539" s="2"/>
      <c r="X539" s="40"/>
      <c r="Y539" s="9"/>
    </row>
    <row r="540" spans="2:25" x14ac:dyDescent="0.2">
      <c r="B540" s="2"/>
      <c r="H540" s="2"/>
      <c r="I540" s="2"/>
      <c r="J540" s="2"/>
      <c r="N540" s="9"/>
      <c r="O540" s="5"/>
      <c r="P540" s="2"/>
      <c r="Q540" s="39"/>
      <c r="R540" s="9"/>
      <c r="T540" s="9"/>
      <c r="U540" s="2"/>
      <c r="X540" s="40"/>
      <c r="Y540" s="9"/>
    </row>
    <row r="541" spans="2:25" x14ac:dyDescent="0.2">
      <c r="B541" s="2"/>
      <c r="H541" s="2"/>
      <c r="I541" s="2"/>
      <c r="J541" s="2"/>
      <c r="N541" s="9"/>
      <c r="O541" s="5"/>
      <c r="P541" s="2"/>
      <c r="Q541" s="39"/>
      <c r="R541" s="9"/>
      <c r="T541" s="9"/>
      <c r="U541" s="2"/>
      <c r="X541" s="40"/>
      <c r="Y541" s="9"/>
    </row>
    <row r="542" spans="2:25" x14ac:dyDescent="0.2">
      <c r="B542" s="2"/>
      <c r="H542" s="2"/>
      <c r="I542" s="2"/>
      <c r="J542" s="2"/>
      <c r="N542" s="9"/>
      <c r="O542" s="5"/>
      <c r="P542" s="2"/>
      <c r="Q542" s="39"/>
      <c r="R542" s="9"/>
      <c r="T542" s="9"/>
      <c r="U542" s="2"/>
      <c r="X542" s="40"/>
      <c r="Y542" s="9"/>
    </row>
    <row r="543" spans="2:25" x14ac:dyDescent="0.2">
      <c r="B543" s="2"/>
      <c r="H543" s="2"/>
      <c r="I543" s="2"/>
      <c r="J543" s="2"/>
      <c r="N543" s="9"/>
      <c r="O543" s="5"/>
      <c r="P543" s="2"/>
      <c r="Q543" s="39"/>
      <c r="R543" s="9"/>
      <c r="T543" s="9"/>
      <c r="U543" s="2"/>
      <c r="X543" s="40"/>
      <c r="Y543" s="9"/>
    </row>
    <row r="544" spans="2:25" x14ac:dyDescent="0.2">
      <c r="B544" s="2"/>
      <c r="H544" s="2"/>
      <c r="I544" s="2"/>
      <c r="J544" s="2"/>
      <c r="N544" s="9"/>
      <c r="O544" s="5"/>
      <c r="P544" s="2"/>
      <c r="Q544" s="39"/>
      <c r="R544" s="9"/>
      <c r="T544" s="9"/>
      <c r="U544" s="2"/>
      <c r="X544" s="40"/>
      <c r="Y544" s="9"/>
    </row>
    <row r="545" spans="2:25" x14ac:dyDescent="0.2">
      <c r="B545" s="2"/>
      <c r="H545" s="2"/>
      <c r="I545" s="2"/>
      <c r="J545" s="2"/>
      <c r="N545" s="9"/>
      <c r="O545" s="5"/>
      <c r="P545" s="2"/>
      <c r="Q545" s="39"/>
      <c r="R545" s="9"/>
      <c r="T545" s="9"/>
      <c r="U545" s="2"/>
      <c r="X545" s="40"/>
      <c r="Y545" s="9"/>
    </row>
    <row r="546" spans="2:25" x14ac:dyDescent="0.2">
      <c r="B546" s="2"/>
      <c r="H546" s="2"/>
      <c r="I546" s="2"/>
      <c r="J546" s="2"/>
      <c r="N546" s="9"/>
      <c r="O546" s="5"/>
      <c r="P546" s="2"/>
      <c r="Q546" s="39"/>
      <c r="R546" s="9"/>
      <c r="T546" s="9"/>
      <c r="U546" s="2"/>
      <c r="X546" s="40"/>
      <c r="Y546" s="9"/>
    </row>
    <row r="547" spans="2:25" x14ac:dyDescent="0.2">
      <c r="B547" s="2"/>
      <c r="H547" s="2"/>
      <c r="I547" s="2"/>
      <c r="J547" s="2"/>
      <c r="N547" s="9"/>
      <c r="O547" s="5"/>
      <c r="P547" s="2"/>
      <c r="Q547" s="39"/>
      <c r="R547" s="9"/>
      <c r="T547" s="9"/>
      <c r="U547" s="2"/>
      <c r="X547" s="40"/>
      <c r="Y547" s="9"/>
    </row>
    <row r="548" spans="2:25" x14ac:dyDescent="0.2">
      <c r="B548" s="2"/>
      <c r="H548" s="2"/>
      <c r="I548" s="2"/>
      <c r="J548" s="2"/>
      <c r="N548" s="9"/>
      <c r="O548" s="5"/>
      <c r="P548" s="2"/>
      <c r="Q548" s="39"/>
      <c r="R548" s="9"/>
      <c r="T548" s="9"/>
      <c r="U548" s="2"/>
      <c r="X548" s="40"/>
      <c r="Y548" s="9"/>
    </row>
    <row r="549" spans="2:25" x14ac:dyDescent="0.2">
      <c r="B549" s="2"/>
      <c r="H549" s="2"/>
      <c r="I549" s="2"/>
      <c r="J549" s="2"/>
      <c r="N549" s="9"/>
      <c r="O549" s="5"/>
      <c r="P549" s="2"/>
      <c r="Q549" s="39"/>
      <c r="R549" s="9"/>
      <c r="T549" s="9"/>
      <c r="U549" s="2"/>
      <c r="X549" s="40"/>
      <c r="Y549" s="9"/>
    </row>
    <row r="550" spans="2:25" x14ac:dyDescent="0.2">
      <c r="B550" s="2"/>
      <c r="H550" s="2"/>
      <c r="I550" s="2"/>
      <c r="J550" s="2"/>
      <c r="N550" s="9"/>
      <c r="O550" s="5"/>
      <c r="P550" s="2"/>
      <c r="Q550" s="39"/>
      <c r="R550" s="9"/>
      <c r="T550" s="9"/>
      <c r="U550" s="2"/>
      <c r="X550" s="40"/>
      <c r="Y550" s="9"/>
    </row>
    <row r="551" spans="2:25" x14ac:dyDescent="0.2">
      <c r="B551" s="2"/>
      <c r="H551" s="2"/>
      <c r="I551" s="2"/>
      <c r="J551" s="2"/>
      <c r="N551" s="9"/>
      <c r="O551" s="5"/>
      <c r="P551" s="2"/>
      <c r="Q551" s="39"/>
      <c r="R551" s="9"/>
      <c r="T551" s="9"/>
      <c r="U551" s="2"/>
      <c r="X551" s="40"/>
      <c r="Y551" s="9"/>
    </row>
    <row r="552" spans="2:25" x14ac:dyDescent="0.2">
      <c r="B552" s="2"/>
      <c r="H552" s="2"/>
      <c r="I552" s="2"/>
      <c r="J552" s="2"/>
      <c r="N552" s="9"/>
      <c r="O552" s="5"/>
      <c r="P552" s="2"/>
      <c r="Q552" s="39"/>
      <c r="R552" s="9"/>
      <c r="T552" s="9"/>
      <c r="U552" s="2"/>
      <c r="X552" s="40"/>
      <c r="Y552" s="9"/>
    </row>
    <row r="553" spans="2:25" x14ac:dyDescent="0.2">
      <c r="B553" s="2"/>
      <c r="H553" s="2"/>
      <c r="I553" s="2"/>
      <c r="J553" s="2"/>
      <c r="N553" s="9"/>
      <c r="O553" s="5"/>
      <c r="P553" s="2"/>
      <c r="Q553" s="39"/>
      <c r="R553" s="9"/>
      <c r="T553" s="9"/>
      <c r="U553" s="2"/>
      <c r="X553" s="40"/>
      <c r="Y553" s="9"/>
    </row>
    <row r="554" spans="2:25" x14ac:dyDescent="0.2">
      <c r="B554" s="2"/>
      <c r="H554" s="2"/>
      <c r="I554" s="2"/>
      <c r="J554" s="2"/>
      <c r="N554" s="9"/>
      <c r="O554" s="5"/>
      <c r="P554" s="2"/>
      <c r="Q554" s="39"/>
      <c r="R554" s="9"/>
      <c r="T554" s="9"/>
      <c r="U554" s="2"/>
      <c r="X554" s="40"/>
      <c r="Y554" s="9"/>
    </row>
    <row r="555" spans="2:25" x14ac:dyDescent="0.2">
      <c r="B555" s="2"/>
      <c r="H555" s="2"/>
      <c r="I555" s="2"/>
      <c r="J555" s="2"/>
      <c r="N555" s="9"/>
      <c r="O555" s="5"/>
      <c r="P555" s="2"/>
      <c r="Q555" s="39"/>
      <c r="R555" s="9"/>
      <c r="T555" s="9"/>
      <c r="U555" s="2"/>
      <c r="X555" s="40"/>
      <c r="Y555" s="9"/>
    </row>
    <row r="556" spans="2:25" x14ac:dyDescent="0.2">
      <c r="B556" s="2"/>
      <c r="H556" s="2"/>
      <c r="I556" s="2"/>
      <c r="J556" s="2"/>
      <c r="N556" s="9"/>
      <c r="O556" s="5"/>
      <c r="P556" s="2"/>
      <c r="Q556" s="39"/>
      <c r="R556" s="9"/>
      <c r="T556" s="9"/>
      <c r="U556" s="2"/>
      <c r="X556" s="40"/>
      <c r="Y556" s="9"/>
    </row>
    <row r="557" spans="2:25" x14ac:dyDescent="0.2">
      <c r="B557" s="2"/>
      <c r="H557" s="2"/>
      <c r="I557" s="2"/>
      <c r="J557" s="2"/>
      <c r="N557" s="9"/>
      <c r="O557" s="5"/>
      <c r="P557" s="2"/>
      <c r="Q557" s="39"/>
      <c r="R557" s="9"/>
      <c r="T557" s="9"/>
      <c r="U557" s="2"/>
      <c r="X557" s="40"/>
      <c r="Y557" s="9"/>
    </row>
    <row r="558" spans="2:25" x14ac:dyDescent="0.2">
      <c r="B558" s="2"/>
      <c r="H558" s="2"/>
      <c r="I558" s="2"/>
      <c r="J558" s="2"/>
      <c r="N558" s="9"/>
      <c r="O558" s="5"/>
      <c r="P558" s="2"/>
      <c r="Q558" s="39"/>
      <c r="R558" s="9"/>
      <c r="T558" s="9"/>
      <c r="U558" s="2"/>
      <c r="X558" s="40"/>
      <c r="Y558" s="9"/>
    </row>
    <row r="559" spans="2:25" x14ac:dyDescent="0.2">
      <c r="B559" s="2"/>
      <c r="H559" s="2"/>
      <c r="I559" s="2"/>
      <c r="J559" s="2"/>
      <c r="N559" s="9"/>
      <c r="O559" s="5"/>
      <c r="P559" s="2"/>
      <c r="Q559" s="39"/>
      <c r="R559" s="9"/>
      <c r="T559" s="9"/>
      <c r="U559" s="2"/>
      <c r="X559" s="40"/>
      <c r="Y559" s="9"/>
    </row>
    <row r="560" spans="2:25" x14ac:dyDescent="0.2">
      <c r="B560" s="2"/>
      <c r="H560" s="2"/>
      <c r="I560" s="2"/>
      <c r="J560" s="2"/>
      <c r="N560" s="9"/>
      <c r="O560" s="5"/>
      <c r="P560" s="2"/>
      <c r="Q560" s="39"/>
      <c r="R560" s="9"/>
      <c r="T560" s="9"/>
      <c r="U560" s="2"/>
      <c r="X560" s="40"/>
      <c r="Y560" s="9"/>
    </row>
    <row r="561" spans="2:25" x14ac:dyDescent="0.2">
      <c r="B561" s="2"/>
      <c r="H561" s="2"/>
      <c r="I561" s="2"/>
      <c r="J561" s="2"/>
      <c r="N561" s="9"/>
      <c r="O561" s="5"/>
      <c r="P561" s="2"/>
      <c r="Q561" s="39"/>
      <c r="R561" s="9"/>
      <c r="T561" s="9"/>
      <c r="U561" s="2"/>
      <c r="X561" s="40"/>
      <c r="Y561" s="9"/>
    </row>
    <row r="562" spans="2:25" x14ac:dyDescent="0.2">
      <c r="B562" s="2"/>
      <c r="H562" s="2"/>
      <c r="I562" s="2"/>
      <c r="J562" s="2"/>
      <c r="N562" s="9"/>
      <c r="O562" s="5"/>
      <c r="P562" s="2"/>
      <c r="Q562" s="39"/>
      <c r="R562" s="9"/>
      <c r="T562" s="9"/>
      <c r="U562" s="2"/>
      <c r="X562" s="40"/>
      <c r="Y562" s="9"/>
    </row>
    <row r="563" spans="2:25" x14ac:dyDescent="0.2">
      <c r="B563" s="2"/>
      <c r="H563" s="2"/>
      <c r="I563" s="2"/>
      <c r="J563" s="2"/>
      <c r="N563" s="9"/>
      <c r="O563" s="5"/>
      <c r="P563" s="2"/>
      <c r="Q563" s="39"/>
      <c r="R563" s="9"/>
      <c r="T563" s="9"/>
      <c r="U563" s="2"/>
      <c r="X563" s="40"/>
      <c r="Y563" s="9"/>
    </row>
    <row r="564" spans="2:25" x14ac:dyDescent="0.2">
      <c r="B564" s="2"/>
      <c r="H564" s="2"/>
      <c r="I564" s="2"/>
      <c r="J564" s="2"/>
      <c r="N564" s="9"/>
      <c r="O564" s="5"/>
      <c r="P564" s="2"/>
      <c r="Q564" s="39"/>
      <c r="R564" s="9"/>
      <c r="T564" s="9"/>
      <c r="U564" s="2"/>
      <c r="X564" s="40"/>
      <c r="Y564" s="9"/>
    </row>
    <row r="565" spans="2:25" x14ac:dyDescent="0.2">
      <c r="B565" s="2"/>
      <c r="H565" s="2"/>
      <c r="I565" s="2"/>
      <c r="J565" s="2"/>
      <c r="N565" s="9"/>
      <c r="O565" s="5"/>
      <c r="P565" s="2"/>
      <c r="Q565" s="39"/>
      <c r="R565" s="9"/>
      <c r="T565" s="9"/>
      <c r="U565" s="2"/>
      <c r="X565" s="40"/>
      <c r="Y565" s="9"/>
    </row>
    <row r="566" spans="2:25" x14ac:dyDescent="0.2">
      <c r="B566" s="2"/>
      <c r="H566" s="2"/>
      <c r="I566" s="2"/>
      <c r="J566" s="2"/>
      <c r="N566" s="9"/>
      <c r="O566" s="5"/>
      <c r="P566" s="2"/>
      <c r="Q566" s="39"/>
      <c r="R566" s="9"/>
      <c r="T566" s="9"/>
      <c r="U566" s="2"/>
      <c r="X566" s="40"/>
      <c r="Y566" s="9"/>
    </row>
    <row r="567" spans="2:25" x14ac:dyDescent="0.2">
      <c r="B567" s="2"/>
      <c r="H567" s="2"/>
      <c r="I567" s="2"/>
      <c r="J567" s="2"/>
      <c r="N567" s="9"/>
      <c r="O567" s="5"/>
      <c r="P567" s="2"/>
      <c r="Q567" s="39"/>
      <c r="R567" s="9"/>
      <c r="T567" s="9"/>
      <c r="U567" s="2"/>
      <c r="X567" s="40"/>
      <c r="Y567" s="9"/>
    </row>
    <row r="568" spans="2:25" x14ac:dyDescent="0.2">
      <c r="B568" s="2"/>
      <c r="H568" s="2"/>
      <c r="I568" s="2"/>
      <c r="J568" s="2"/>
      <c r="N568" s="9"/>
      <c r="O568" s="5"/>
      <c r="P568" s="2"/>
      <c r="Q568" s="39"/>
      <c r="R568" s="9"/>
      <c r="T568" s="9"/>
      <c r="U568" s="2"/>
      <c r="X568" s="40"/>
      <c r="Y568" s="9"/>
    </row>
    <row r="569" spans="2:25" x14ac:dyDescent="0.2">
      <c r="B569" s="2"/>
      <c r="H569" s="2"/>
      <c r="I569" s="2"/>
      <c r="J569" s="2"/>
      <c r="N569" s="9"/>
      <c r="O569" s="5"/>
      <c r="P569" s="2"/>
      <c r="Q569" s="39"/>
      <c r="R569" s="9"/>
      <c r="T569" s="9"/>
      <c r="U569" s="2"/>
      <c r="X569" s="40"/>
      <c r="Y569" s="9"/>
    </row>
    <row r="570" spans="2:25" x14ac:dyDescent="0.2">
      <c r="B570" s="2"/>
      <c r="H570" s="2"/>
      <c r="I570" s="2"/>
      <c r="J570" s="2"/>
      <c r="N570" s="9"/>
      <c r="O570" s="5"/>
      <c r="P570" s="2"/>
      <c r="Q570" s="39"/>
      <c r="R570" s="9"/>
      <c r="T570" s="9"/>
      <c r="U570" s="2"/>
      <c r="X570" s="40"/>
      <c r="Y570" s="9"/>
    </row>
    <row r="571" spans="2:25" x14ac:dyDescent="0.2">
      <c r="B571" s="2"/>
      <c r="H571" s="2"/>
      <c r="I571" s="2"/>
      <c r="J571" s="2"/>
      <c r="N571" s="9"/>
      <c r="O571" s="5"/>
      <c r="P571" s="2"/>
      <c r="Q571" s="39"/>
      <c r="R571" s="9"/>
      <c r="T571" s="9"/>
      <c r="U571" s="2"/>
      <c r="X571" s="40"/>
      <c r="Y571" s="9"/>
    </row>
    <row r="572" spans="2:25" x14ac:dyDescent="0.2">
      <c r="B572" s="2"/>
      <c r="H572" s="2"/>
      <c r="I572" s="2"/>
      <c r="J572" s="2"/>
      <c r="N572" s="9"/>
      <c r="O572" s="5"/>
      <c r="P572" s="2"/>
      <c r="Q572" s="39"/>
      <c r="R572" s="9"/>
      <c r="T572" s="9"/>
      <c r="U572" s="2"/>
      <c r="X572" s="40"/>
      <c r="Y572" s="9"/>
    </row>
    <row r="573" spans="2:25" x14ac:dyDescent="0.2">
      <c r="B573" s="2"/>
      <c r="H573" s="2"/>
      <c r="I573" s="2"/>
      <c r="J573" s="2"/>
      <c r="N573" s="9"/>
      <c r="O573" s="5"/>
      <c r="P573" s="2"/>
      <c r="Q573" s="39"/>
      <c r="R573" s="9"/>
      <c r="T573" s="9"/>
      <c r="U573" s="2"/>
      <c r="X573" s="40"/>
      <c r="Y573" s="9"/>
    </row>
    <row r="574" spans="2:25" x14ac:dyDescent="0.2">
      <c r="B574" s="2"/>
      <c r="H574" s="2"/>
      <c r="I574" s="2"/>
      <c r="J574" s="2"/>
      <c r="N574" s="9"/>
      <c r="O574" s="5"/>
      <c r="P574" s="2"/>
      <c r="Q574" s="39"/>
      <c r="R574" s="9"/>
      <c r="T574" s="9"/>
      <c r="U574" s="2"/>
      <c r="X574" s="40"/>
      <c r="Y574" s="9"/>
    </row>
    <row r="575" spans="2:25" x14ac:dyDescent="0.2">
      <c r="B575" s="2"/>
      <c r="H575" s="2"/>
      <c r="I575" s="2"/>
      <c r="J575" s="2"/>
      <c r="N575" s="9"/>
      <c r="O575" s="5"/>
      <c r="P575" s="2"/>
      <c r="Q575" s="39"/>
      <c r="R575" s="9"/>
      <c r="T575" s="9"/>
      <c r="U575" s="2"/>
      <c r="X575" s="40"/>
      <c r="Y575" s="9"/>
    </row>
    <row r="576" spans="2:25" x14ac:dyDescent="0.2">
      <c r="B576" s="2"/>
      <c r="H576" s="2"/>
      <c r="I576" s="2"/>
      <c r="J576" s="2"/>
      <c r="N576" s="9"/>
      <c r="O576" s="5"/>
      <c r="P576" s="2"/>
      <c r="Q576" s="39"/>
      <c r="R576" s="9"/>
      <c r="T576" s="9"/>
      <c r="U576" s="2"/>
      <c r="X576" s="40"/>
      <c r="Y576" s="9"/>
    </row>
    <row r="577" spans="2:25" x14ac:dyDescent="0.2">
      <c r="B577" s="2"/>
      <c r="H577" s="2"/>
      <c r="I577" s="2"/>
      <c r="J577" s="2"/>
      <c r="N577" s="9"/>
      <c r="O577" s="5"/>
      <c r="P577" s="2"/>
      <c r="Q577" s="39"/>
      <c r="R577" s="9"/>
      <c r="T577" s="9"/>
      <c r="U577" s="2"/>
      <c r="X577" s="40"/>
      <c r="Y577" s="9"/>
    </row>
    <row r="578" spans="2:25" x14ac:dyDescent="0.2">
      <c r="B578" s="2"/>
      <c r="H578" s="2"/>
      <c r="I578" s="2"/>
      <c r="J578" s="2"/>
      <c r="N578" s="9"/>
      <c r="O578" s="5"/>
      <c r="P578" s="2"/>
      <c r="Q578" s="39"/>
      <c r="R578" s="9"/>
      <c r="T578" s="9"/>
      <c r="U578" s="2"/>
      <c r="X578" s="40"/>
      <c r="Y578" s="9"/>
    </row>
    <row r="579" spans="2:25" x14ac:dyDescent="0.2">
      <c r="B579" s="2"/>
      <c r="H579" s="2"/>
      <c r="I579" s="2"/>
      <c r="J579" s="2"/>
      <c r="N579" s="9"/>
      <c r="O579" s="5"/>
      <c r="P579" s="2"/>
      <c r="Q579" s="39"/>
      <c r="R579" s="9"/>
      <c r="T579" s="9"/>
      <c r="U579" s="2"/>
      <c r="X579" s="40"/>
      <c r="Y579" s="9"/>
    </row>
    <row r="580" spans="2:25" x14ac:dyDescent="0.2">
      <c r="B580" s="2"/>
      <c r="H580" s="2"/>
      <c r="I580" s="2"/>
      <c r="J580" s="2"/>
      <c r="N580" s="9"/>
      <c r="O580" s="5"/>
      <c r="P580" s="2"/>
      <c r="Q580" s="39"/>
      <c r="R580" s="9"/>
      <c r="T580" s="9"/>
      <c r="U580" s="2"/>
      <c r="X580" s="40"/>
      <c r="Y580" s="9"/>
    </row>
    <row r="581" spans="2:25" x14ac:dyDescent="0.2">
      <c r="B581" s="2"/>
      <c r="H581" s="2"/>
      <c r="I581" s="2"/>
      <c r="J581" s="2"/>
      <c r="N581" s="9"/>
      <c r="O581" s="5"/>
      <c r="P581" s="2"/>
      <c r="Q581" s="39"/>
      <c r="R581" s="9"/>
      <c r="T581" s="9"/>
      <c r="U581" s="2"/>
      <c r="X581" s="40"/>
      <c r="Y581" s="9"/>
    </row>
    <row r="582" spans="2:25" x14ac:dyDescent="0.2">
      <c r="B582" s="2"/>
      <c r="H582" s="2"/>
      <c r="I582" s="2"/>
      <c r="J582" s="2"/>
      <c r="N582" s="9"/>
      <c r="O582" s="5"/>
      <c r="P582" s="2"/>
      <c r="Q582" s="39"/>
      <c r="R582" s="9"/>
      <c r="T582" s="9"/>
      <c r="U582" s="2"/>
      <c r="X582" s="40"/>
      <c r="Y582" s="9"/>
    </row>
    <row r="583" spans="2:25" x14ac:dyDescent="0.2">
      <c r="B583" s="2"/>
      <c r="H583" s="2"/>
      <c r="I583" s="2"/>
      <c r="J583" s="2"/>
      <c r="N583" s="9"/>
      <c r="O583" s="5"/>
      <c r="P583" s="2"/>
      <c r="Q583" s="39"/>
      <c r="R583" s="9"/>
      <c r="T583" s="9"/>
      <c r="U583" s="2"/>
      <c r="X583" s="40"/>
      <c r="Y583" s="9"/>
    </row>
    <row r="584" spans="2:25" x14ac:dyDescent="0.2">
      <c r="B584" s="2"/>
      <c r="H584" s="2"/>
      <c r="I584" s="2"/>
      <c r="J584" s="2"/>
      <c r="N584" s="9"/>
      <c r="O584" s="5"/>
      <c r="P584" s="2"/>
      <c r="Q584" s="39"/>
      <c r="R584" s="9"/>
      <c r="T584" s="9"/>
      <c r="U584" s="2"/>
      <c r="X584" s="40"/>
      <c r="Y584" s="9"/>
    </row>
    <row r="585" spans="2:25" x14ac:dyDescent="0.2">
      <c r="B585" s="2"/>
      <c r="H585" s="2"/>
      <c r="I585" s="2"/>
      <c r="J585" s="2"/>
      <c r="N585" s="9"/>
      <c r="O585" s="5"/>
      <c r="P585" s="2"/>
      <c r="Q585" s="39"/>
      <c r="R585" s="9"/>
      <c r="T585" s="9"/>
      <c r="U585" s="2"/>
      <c r="X585" s="40"/>
      <c r="Y585" s="9"/>
    </row>
    <row r="586" spans="2:25" x14ac:dyDescent="0.2">
      <c r="B586" s="2"/>
      <c r="H586" s="2"/>
      <c r="I586" s="2"/>
      <c r="J586" s="2"/>
      <c r="N586" s="9"/>
      <c r="O586" s="5"/>
      <c r="P586" s="2"/>
      <c r="Q586" s="39"/>
      <c r="R586" s="9"/>
      <c r="T586" s="9"/>
      <c r="U586" s="2"/>
      <c r="X586" s="40"/>
      <c r="Y586" s="9"/>
    </row>
    <row r="587" spans="2:25" x14ac:dyDescent="0.2">
      <c r="B587" s="2"/>
      <c r="H587" s="2"/>
      <c r="I587" s="2"/>
      <c r="J587" s="2"/>
      <c r="N587" s="9"/>
      <c r="O587" s="5"/>
      <c r="P587" s="2"/>
      <c r="Q587" s="39"/>
      <c r="R587" s="9"/>
      <c r="T587" s="9"/>
      <c r="U587" s="2"/>
      <c r="X587" s="40"/>
      <c r="Y587" s="9"/>
    </row>
    <row r="588" spans="2:25" x14ac:dyDescent="0.2">
      <c r="B588" s="2"/>
      <c r="H588" s="2"/>
      <c r="I588" s="2"/>
      <c r="J588" s="2"/>
      <c r="N588" s="9"/>
      <c r="O588" s="5"/>
      <c r="P588" s="2"/>
      <c r="Q588" s="39"/>
      <c r="R588" s="9"/>
      <c r="T588" s="9"/>
      <c r="U588" s="2"/>
      <c r="X588" s="40"/>
      <c r="Y588" s="9"/>
    </row>
    <row r="589" spans="2:25" x14ac:dyDescent="0.2">
      <c r="B589" s="2"/>
      <c r="H589" s="2"/>
      <c r="I589" s="2"/>
      <c r="J589" s="2"/>
      <c r="N589" s="9"/>
      <c r="O589" s="5"/>
      <c r="P589" s="2"/>
      <c r="Q589" s="39"/>
      <c r="R589" s="9"/>
      <c r="T589" s="9"/>
      <c r="U589" s="2"/>
      <c r="X589" s="40"/>
      <c r="Y589" s="9"/>
    </row>
    <row r="590" spans="2:25" x14ac:dyDescent="0.2">
      <c r="B590" s="2"/>
      <c r="H590" s="2"/>
      <c r="I590" s="2"/>
      <c r="J590" s="2"/>
      <c r="N590" s="9"/>
      <c r="O590" s="5"/>
      <c r="P590" s="2"/>
      <c r="Q590" s="39"/>
      <c r="R590" s="9"/>
      <c r="T590" s="9"/>
      <c r="U590" s="2"/>
      <c r="X590" s="40"/>
      <c r="Y590" s="9"/>
    </row>
    <row r="591" spans="2:25" x14ac:dyDescent="0.2">
      <c r="B591" s="2"/>
      <c r="H591" s="2"/>
      <c r="I591" s="2"/>
      <c r="J591" s="2"/>
      <c r="N591" s="9"/>
      <c r="O591" s="5"/>
      <c r="P591" s="2"/>
      <c r="Q591" s="39"/>
      <c r="R591" s="9"/>
      <c r="T591" s="9"/>
      <c r="U591" s="2"/>
      <c r="X591" s="40"/>
      <c r="Y591" s="9"/>
    </row>
    <row r="592" spans="2:25" x14ac:dyDescent="0.2">
      <c r="B592" s="2"/>
      <c r="H592" s="2"/>
      <c r="I592" s="2"/>
      <c r="J592" s="2"/>
      <c r="N592" s="9"/>
      <c r="O592" s="5"/>
      <c r="P592" s="2"/>
      <c r="Q592" s="39"/>
      <c r="R592" s="9"/>
      <c r="T592" s="9"/>
      <c r="U592" s="2"/>
      <c r="X592" s="40"/>
      <c r="Y592" s="9"/>
    </row>
    <row r="593" spans="2:25" x14ac:dyDescent="0.2">
      <c r="B593" s="2"/>
      <c r="H593" s="2"/>
      <c r="I593" s="2"/>
      <c r="J593" s="2"/>
      <c r="N593" s="9"/>
      <c r="O593" s="5"/>
      <c r="P593" s="2"/>
      <c r="Q593" s="39"/>
      <c r="R593" s="9"/>
      <c r="T593" s="9"/>
      <c r="U593" s="2"/>
      <c r="X593" s="40"/>
      <c r="Y593" s="9"/>
    </row>
    <row r="594" spans="2:25" x14ac:dyDescent="0.2">
      <c r="B594" s="2"/>
      <c r="H594" s="2"/>
      <c r="I594" s="2"/>
      <c r="J594" s="2"/>
      <c r="N594" s="9"/>
      <c r="O594" s="5"/>
      <c r="P594" s="2"/>
      <c r="Q594" s="39"/>
      <c r="R594" s="9"/>
      <c r="T594" s="9"/>
      <c r="U594" s="2"/>
      <c r="X594" s="40"/>
      <c r="Y594" s="9"/>
    </row>
    <row r="595" spans="2:25" x14ac:dyDescent="0.2">
      <c r="B595" s="2"/>
      <c r="H595" s="2"/>
      <c r="I595" s="2"/>
      <c r="J595" s="2"/>
      <c r="N595" s="9"/>
      <c r="O595" s="5"/>
      <c r="P595" s="2"/>
      <c r="Q595" s="39"/>
      <c r="R595" s="9"/>
      <c r="T595" s="9"/>
      <c r="U595" s="2"/>
      <c r="X595" s="40"/>
      <c r="Y595" s="9"/>
    </row>
    <row r="596" spans="2:25" x14ac:dyDescent="0.2">
      <c r="B596" s="2"/>
      <c r="H596" s="2"/>
      <c r="I596" s="2"/>
      <c r="J596" s="2"/>
      <c r="N596" s="9"/>
      <c r="O596" s="5"/>
      <c r="P596" s="2"/>
      <c r="Q596" s="39"/>
      <c r="R596" s="9"/>
      <c r="T596" s="9"/>
      <c r="U596" s="2"/>
      <c r="X596" s="40"/>
      <c r="Y596" s="9"/>
    </row>
    <row r="597" spans="2:25" x14ac:dyDescent="0.2">
      <c r="B597" s="2"/>
      <c r="H597" s="2"/>
      <c r="I597" s="2"/>
      <c r="J597" s="2"/>
      <c r="N597" s="9"/>
      <c r="O597" s="5"/>
      <c r="P597" s="2"/>
      <c r="Q597" s="39"/>
      <c r="R597" s="9"/>
      <c r="T597" s="9"/>
      <c r="U597" s="2"/>
      <c r="X597" s="40"/>
      <c r="Y597" s="9"/>
    </row>
    <row r="598" spans="2:25" x14ac:dyDescent="0.2">
      <c r="B598" s="2"/>
      <c r="H598" s="2"/>
      <c r="I598" s="2"/>
      <c r="J598" s="2"/>
      <c r="N598" s="9"/>
      <c r="O598" s="5"/>
      <c r="P598" s="2"/>
      <c r="Q598" s="39"/>
      <c r="R598" s="9"/>
      <c r="T598" s="9"/>
      <c r="U598" s="2"/>
      <c r="X598" s="40"/>
      <c r="Y598" s="9"/>
    </row>
    <row r="599" spans="2:25" x14ac:dyDescent="0.2">
      <c r="B599" s="2"/>
      <c r="H599" s="2"/>
      <c r="I599" s="2"/>
      <c r="J599" s="2"/>
      <c r="N599" s="9"/>
      <c r="O599" s="5"/>
      <c r="P599" s="2"/>
      <c r="Q599" s="39"/>
      <c r="R599" s="9"/>
      <c r="T599" s="9"/>
      <c r="U599" s="2"/>
      <c r="X599" s="40"/>
      <c r="Y599" s="9"/>
    </row>
    <row r="600" spans="2:25" x14ac:dyDescent="0.2">
      <c r="B600" s="2"/>
      <c r="H600" s="2"/>
      <c r="I600" s="2"/>
      <c r="J600" s="2"/>
      <c r="N600" s="9"/>
      <c r="O600" s="5"/>
      <c r="P600" s="2"/>
      <c r="Q600" s="39"/>
      <c r="R600" s="9"/>
      <c r="T600" s="9"/>
      <c r="U600" s="2"/>
      <c r="X600" s="40"/>
      <c r="Y600" s="9"/>
    </row>
    <row r="601" spans="2:25" x14ac:dyDescent="0.2">
      <c r="B601" s="2"/>
      <c r="H601" s="2"/>
      <c r="I601" s="2"/>
      <c r="J601" s="2"/>
      <c r="N601" s="9"/>
      <c r="O601" s="5"/>
      <c r="P601" s="2"/>
      <c r="Q601" s="39"/>
      <c r="R601" s="9"/>
      <c r="T601" s="9"/>
      <c r="U601" s="2"/>
      <c r="X601" s="40"/>
      <c r="Y601" s="9"/>
    </row>
    <row r="602" spans="2:25" x14ac:dyDescent="0.2">
      <c r="B602" s="2"/>
      <c r="H602" s="2"/>
      <c r="I602" s="2"/>
      <c r="J602" s="2"/>
      <c r="N602" s="9"/>
      <c r="O602" s="5"/>
      <c r="P602" s="2"/>
      <c r="Q602" s="39"/>
      <c r="R602" s="9"/>
      <c r="T602" s="9"/>
      <c r="U602" s="2"/>
      <c r="X602" s="40"/>
      <c r="Y602" s="9"/>
    </row>
    <row r="603" spans="2:25" x14ac:dyDescent="0.2">
      <c r="B603" s="2"/>
      <c r="H603" s="2"/>
      <c r="I603" s="2"/>
      <c r="J603" s="2"/>
      <c r="N603" s="9"/>
      <c r="O603" s="5"/>
      <c r="P603" s="2"/>
      <c r="Q603" s="39"/>
      <c r="R603" s="9"/>
      <c r="T603" s="9"/>
      <c r="U603" s="2"/>
      <c r="X603" s="40"/>
      <c r="Y603" s="9"/>
    </row>
    <row r="604" spans="2:25" x14ac:dyDescent="0.2">
      <c r="B604" s="2"/>
      <c r="H604" s="2"/>
      <c r="I604" s="2"/>
      <c r="J604" s="2"/>
      <c r="N604" s="9"/>
      <c r="O604" s="5"/>
      <c r="P604" s="2"/>
      <c r="Q604" s="39"/>
      <c r="R604" s="9"/>
      <c r="T604" s="9"/>
      <c r="U604" s="2"/>
      <c r="X604" s="40"/>
      <c r="Y604" s="9"/>
    </row>
    <row r="605" spans="2:25" x14ac:dyDescent="0.2">
      <c r="B605" s="2"/>
      <c r="H605" s="2"/>
      <c r="I605" s="2"/>
      <c r="J605" s="2"/>
      <c r="N605" s="9"/>
      <c r="O605" s="5"/>
      <c r="P605" s="2"/>
      <c r="Q605" s="39"/>
      <c r="R605" s="9"/>
      <c r="T605" s="9"/>
      <c r="U605" s="2"/>
      <c r="X605" s="40"/>
      <c r="Y605" s="9"/>
    </row>
    <row r="606" spans="2:25" x14ac:dyDescent="0.2">
      <c r="B606" s="2"/>
      <c r="H606" s="2"/>
      <c r="I606" s="2"/>
      <c r="J606" s="2"/>
      <c r="N606" s="9"/>
      <c r="O606" s="5"/>
      <c r="P606" s="2"/>
      <c r="Q606" s="39"/>
      <c r="R606" s="9"/>
      <c r="T606" s="9"/>
      <c r="U606" s="2"/>
      <c r="X606" s="40"/>
      <c r="Y606" s="9"/>
    </row>
    <row r="607" spans="2:25" x14ac:dyDescent="0.2">
      <c r="B607" s="2"/>
      <c r="H607" s="2"/>
      <c r="I607" s="2"/>
      <c r="J607" s="2"/>
      <c r="N607" s="9"/>
      <c r="O607" s="5"/>
      <c r="P607" s="2"/>
      <c r="Q607" s="39"/>
      <c r="R607" s="9"/>
      <c r="T607" s="9"/>
      <c r="U607" s="2"/>
      <c r="X607" s="40"/>
      <c r="Y607" s="9"/>
    </row>
    <row r="608" spans="2:25" x14ac:dyDescent="0.2">
      <c r="B608" s="2"/>
      <c r="H608" s="2"/>
      <c r="I608" s="2"/>
      <c r="J608" s="2"/>
      <c r="N608" s="9"/>
      <c r="O608" s="5"/>
      <c r="P608" s="2"/>
      <c r="Q608" s="39"/>
      <c r="R608" s="9"/>
      <c r="T608" s="9"/>
      <c r="U608" s="2"/>
      <c r="X608" s="40"/>
      <c r="Y608" s="9"/>
    </row>
    <row r="609" spans="2:25" x14ac:dyDescent="0.2">
      <c r="B609" s="2"/>
      <c r="H609" s="2"/>
      <c r="I609" s="2"/>
      <c r="J609" s="2"/>
      <c r="N609" s="9"/>
      <c r="O609" s="5"/>
      <c r="P609" s="2"/>
      <c r="Q609" s="39"/>
      <c r="R609" s="9"/>
      <c r="T609" s="9"/>
      <c r="U609" s="2"/>
      <c r="X609" s="40"/>
      <c r="Y609" s="9"/>
    </row>
    <row r="610" spans="2:25" x14ac:dyDescent="0.2">
      <c r="B610" s="2"/>
      <c r="H610" s="2"/>
      <c r="I610" s="2"/>
      <c r="J610" s="2"/>
      <c r="N610" s="9"/>
      <c r="O610" s="5"/>
      <c r="P610" s="2"/>
      <c r="Q610" s="39"/>
      <c r="R610" s="9"/>
      <c r="T610" s="9"/>
      <c r="U610" s="2"/>
      <c r="X610" s="40"/>
      <c r="Y610" s="9"/>
    </row>
    <row r="611" spans="2:25" x14ac:dyDescent="0.2">
      <c r="B611" s="2"/>
      <c r="H611" s="2"/>
      <c r="I611" s="2"/>
      <c r="J611" s="2"/>
      <c r="N611" s="9"/>
      <c r="O611" s="5"/>
      <c r="P611" s="2"/>
      <c r="Q611" s="39"/>
      <c r="R611" s="9"/>
      <c r="T611" s="9"/>
      <c r="U611" s="2"/>
      <c r="X611" s="40"/>
      <c r="Y611" s="9"/>
    </row>
    <row r="612" spans="2:25" x14ac:dyDescent="0.2">
      <c r="B612" s="2"/>
      <c r="H612" s="2"/>
      <c r="I612" s="2"/>
      <c r="J612" s="2"/>
      <c r="N612" s="9"/>
      <c r="O612" s="5"/>
      <c r="P612" s="2"/>
      <c r="Q612" s="39"/>
      <c r="R612" s="9"/>
      <c r="T612" s="9"/>
      <c r="U612" s="2"/>
      <c r="X612" s="40"/>
      <c r="Y612" s="9"/>
    </row>
    <row r="613" spans="2:25" x14ac:dyDescent="0.2">
      <c r="B613" s="2"/>
      <c r="H613" s="2"/>
      <c r="I613" s="2"/>
      <c r="J613" s="2"/>
      <c r="N613" s="9"/>
      <c r="O613" s="5"/>
      <c r="P613" s="2"/>
      <c r="Q613" s="39"/>
      <c r="R613" s="9"/>
      <c r="T613" s="9"/>
      <c r="U613" s="2"/>
      <c r="X613" s="40"/>
      <c r="Y613" s="9"/>
    </row>
    <row r="614" spans="2:25" x14ac:dyDescent="0.2">
      <c r="B614" s="2"/>
      <c r="H614" s="2"/>
      <c r="I614" s="2"/>
      <c r="J614" s="2"/>
      <c r="N614" s="9"/>
      <c r="O614" s="5"/>
      <c r="P614" s="2"/>
      <c r="Q614" s="39"/>
      <c r="R614" s="9"/>
      <c r="T614" s="9"/>
      <c r="U614" s="2"/>
      <c r="X614" s="40"/>
      <c r="Y614" s="9"/>
    </row>
    <row r="615" spans="2:25" x14ac:dyDescent="0.2">
      <c r="B615" s="2"/>
      <c r="H615" s="2"/>
      <c r="I615" s="2"/>
      <c r="J615" s="2"/>
      <c r="N615" s="9"/>
      <c r="O615" s="5"/>
      <c r="P615" s="2"/>
      <c r="Q615" s="39"/>
      <c r="R615" s="9"/>
      <c r="T615" s="9"/>
      <c r="U615" s="2"/>
      <c r="X615" s="40"/>
      <c r="Y615" s="9"/>
    </row>
    <row r="616" spans="2:25" x14ac:dyDescent="0.2">
      <c r="B616" s="2"/>
      <c r="H616" s="2"/>
      <c r="I616" s="2"/>
      <c r="J616" s="2"/>
      <c r="N616" s="9"/>
      <c r="O616" s="5"/>
      <c r="P616" s="2"/>
      <c r="Q616" s="39"/>
      <c r="R616" s="9"/>
      <c r="T616" s="9"/>
      <c r="U616" s="2"/>
      <c r="X616" s="40"/>
      <c r="Y616" s="9"/>
    </row>
    <row r="617" spans="2:25" x14ac:dyDescent="0.2">
      <c r="B617" s="2"/>
      <c r="H617" s="2"/>
      <c r="I617" s="2"/>
      <c r="J617" s="2"/>
      <c r="N617" s="9"/>
      <c r="O617" s="5"/>
      <c r="P617" s="2"/>
      <c r="Q617" s="39"/>
      <c r="R617" s="9"/>
      <c r="T617" s="9"/>
      <c r="U617" s="2"/>
      <c r="X617" s="40"/>
      <c r="Y617" s="9"/>
    </row>
    <row r="618" spans="2:25" x14ac:dyDescent="0.2">
      <c r="B618" s="2"/>
      <c r="H618" s="2"/>
      <c r="I618" s="2"/>
      <c r="J618" s="2"/>
      <c r="N618" s="9"/>
      <c r="O618" s="5"/>
      <c r="P618" s="2"/>
      <c r="Q618" s="39"/>
      <c r="R618" s="9"/>
      <c r="T618" s="9"/>
      <c r="U618" s="2"/>
      <c r="X618" s="40"/>
      <c r="Y618" s="9"/>
    </row>
    <row r="619" spans="2:25" x14ac:dyDescent="0.2">
      <c r="B619" s="2"/>
      <c r="H619" s="2"/>
      <c r="I619" s="2"/>
      <c r="J619" s="2"/>
      <c r="N619" s="9"/>
      <c r="O619" s="5"/>
      <c r="P619" s="2"/>
      <c r="Q619" s="39"/>
      <c r="R619" s="9"/>
      <c r="T619" s="9"/>
      <c r="U619" s="2"/>
      <c r="X619" s="40"/>
      <c r="Y619" s="9"/>
    </row>
    <row r="620" spans="2:25" x14ac:dyDescent="0.2">
      <c r="B620" s="2"/>
      <c r="H620" s="2"/>
      <c r="I620" s="2"/>
      <c r="J620" s="2"/>
      <c r="N620" s="9"/>
      <c r="O620" s="5"/>
      <c r="P620" s="2"/>
      <c r="Q620" s="39"/>
      <c r="R620" s="9"/>
      <c r="T620" s="9"/>
      <c r="U620" s="2"/>
      <c r="X620" s="40"/>
      <c r="Y620" s="9"/>
    </row>
    <row r="621" spans="2:25" x14ac:dyDescent="0.2">
      <c r="B621" s="2"/>
      <c r="H621" s="2"/>
      <c r="I621" s="2"/>
      <c r="J621" s="2"/>
      <c r="N621" s="9"/>
      <c r="O621" s="5"/>
      <c r="P621" s="2"/>
      <c r="Q621" s="39"/>
      <c r="R621" s="9"/>
      <c r="T621" s="9"/>
      <c r="U621" s="2"/>
      <c r="X621" s="40"/>
      <c r="Y621" s="9"/>
    </row>
    <row r="622" spans="2:25" x14ac:dyDescent="0.2">
      <c r="B622" s="2"/>
      <c r="H622" s="2"/>
      <c r="I622" s="2"/>
      <c r="J622" s="2"/>
      <c r="N622" s="9"/>
      <c r="O622" s="5"/>
      <c r="P622" s="2"/>
      <c r="Q622" s="39"/>
      <c r="R622" s="9"/>
      <c r="T622" s="9"/>
      <c r="U622" s="2"/>
      <c r="X622" s="40"/>
      <c r="Y622" s="9"/>
    </row>
    <row r="623" spans="2:25" x14ac:dyDescent="0.2">
      <c r="B623" s="2"/>
      <c r="H623" s="2"/>
      <c r="I623" s="2"/>
      <c r="J623" s="2"/>
      <c r="N623" s="9"/>
      <c r="O623" s="5"/>
      <c r="P623" s="2"/>
      <c r="Q623" s="39"/>
      <c r="R623" s="9"/>
      <c r="T623" s="9"/>
      <c r="U623" s="2"/>
      <c r="X623" s="40"/>
      <c r="Y623" s="9"/>
    </row>
    <row r="624" spans="2:25" x14ac:dyDescent="0.2">
      <c r="B624" s="2"/>
      <c r="H624" s="2"/>
      <c r="I624" s="2"/>
      <c r="J624" s="2"/>
      <c r="N624" s="9"/>
      <c r="O624" s="5"/>
      <c r="P624" s="2"/>
      <c r="Q624" s="39"/>
      <c r="R624" s="9"/>
      <c r="T624" s="9"/>
      <c r="U624" s="2"/>
      <c r="X624" s="40"/>
      <c r="Y624" s="9"/>
    </row>
    <row r="625" spans="2:25" x14ac:dyDescent="0.2">
      <c r="B625" s="2"/>
      <c r="H625" s="2"/>
      <c r="I625" s="2"/>
      <c r="J625" s="2"/>
      <c r="N625" s="9"/>
      <c r="O625" s="5"/>
      <c r="P625" s="2"/>
      <c r="Q625" s="39"/>
      <c r="R625" s="9"/>
      <c r="T625" s="9"/>
      <c r="U625" s="2"/>
      <c r="X625" s="40"/>
      <c r="Y625" s="9"/>
    </row>
    <row r="626" spans="2:25" x14ac:dyDescent="0.2">
      <c r="B626" s="2"/>
      <c r="H626" s="2"/>
      <c r="I626" s="2"/>
      <c r="J626" s="2"/>
      <c r="N626" s="9"/>
      <c r="O626" s="5"/>
      <c r="P626" s="2"/>
      <c r="Q626" s="39"/>
      <c r="R626" s="9"/>
      <c r="T626" s="9"/>
      <c r="U626" s="2"/>
      <c r="X626" s="40"/>
      <c r="Y626" s="9"/>
    </row>
    <row r="627" spans="2:25" x14ac:dyDescent="0.2">
      <c r="B627" s="2"/>
      <c r="H627" s="2"/>
      <c r="I627" s="2"/>
      <c r="J627" s="2"/>
      <c r="N627" s="9"/>
      <c r="O627" s="5"/>
      <c r="P627" s="2"/>
      <c r="Q627" s="39"/>
      <c r="R627" s="9"/>
      <c r="T627" s="9"/>
      <c r="U627" s="2"/>
      <c r="X627" s="40"/>
      <c r="Y627" s="9"/>
    </row>
    <row r="628" spans="2:25" x14ac:dyDescent="0.2">
      <c r="B628" s="2"/>
      <c r="H628" s="2"/>
      <c r="I628" s="2"/>
      <c r="J628" s="2"/>
      <c r="N628" s="9"/>
      <c r="O628" s="5"/>
      <c r="P628" s="2"/>
      <c r="Q628" s="39"/>
      <c r="R628" s="9"/>
      <c r="T628" s="9"/>
      <c r="U628" s="2"/>
      <c r="X628" s="40"/>
      <c r="Y628" s="9"/>
    </row>
    <row r="629" spans="2:25" x14ac:dyDescent="0.2">
      <c r="B629" s="2"/>
      <c r="H629" s="2"/>
      <c r="I629" s="2"/>
      <c r="J629" s="2"/>
      <c r="N629" s="9"/>
      <c r="O629" s="5"/>
      <c r="P629" s="2"/>
      <c r="Q629" s="39"/>
      <c r="R629" s="9"/>
      <c r="T629" s="9"/>
      <c r="U629" s="2"/>
      <c r="X629" s="40"/>
      <c r="Y629" s="9"/>
    </row>
    <row r="630" spans="2:25" x14ac:dyDescent="0.2">
      <c r="B630" s="2"/>
      <c r="H630" s="2"/>
      <c r="I630" s="2"/>
      <c r="J630" s="2"/>
      <c r="N630" s="9"/>
      <c r="O630" s="5"/>
      <c r="P630" s="2"/>
      <c r="Q630" s="39"/>
      <c r="R630" s="9"/>
      <c r="T630" s="9"/>
      <c r="U630" s="2"/>
      <c r="X630" s="40"/>
      <c r="Y630" s="9"/>
    </row>
    <row r="631" spans="2:25" x14ac:dyDescent="0.2">
      <c r="B631" s="2"/>
      <c r="H631" s="2"/>
      <c r="I631" s="2"/>
      <c r="J631" s="2"/>
      <c r="N631" s="9"/>
      <c r="O631" s="5"/>
      <c r="P631" s="2"/>
      <c r="Q631" s="39"/>
      <c r="R631" s="9"/>
      <c r="T631" s="9"/>
      <c r="U631" s="2"/>
      <c r="X631" s="40"/>
      <c r="Y631" s="9"/>
    </row>
    <row r="632" spans="2:25" x14ac:dyDescent="0.2">
      <c r="B632" s="2"/>
      <c r="H632" s="2"/>
      <c r="I632" s="2"/>
      <c r="J632" s="2"/>
      <c r="N632" s="9"/>
      <c r="O632" s="5"/>
      <c r="P632" s="2"/>
      <c r="Q632" s="39"/>
      <c r="R632" s="9"/>
      <c r="T632" s="9"/>
      <c r="U632" s="2"/>
      <c r="X632" s="40"/>
      <c r="Y632" s="9"/>
    </row>
    <row r="633" spans="2:25" x14ac:dyDescent="0.2">
      <c r="B633" s="2"/>
      <c r="H633" s="2"/>
      <c r="I633" s="2"/>
      <c r="J633" s="2"/>
      <c r="N633" s="9"/>
      <c r="O633" s="5"/>
      <c r="P633" s="2"/>
      <c r="Q633" s="39"/>
      <c r="R633" s="9"/>
      <c r="T633" s="9"/>
      <c r="U633" s="2"/>
      <c r="X633" s="40"/>
      <c r="Y633" s="9"/>
    </row>
    <row r="634" spans="2:25" x14ac:dyDescent="0.2">
      <c r="B634" s="2"/>
      <c r="H634" s="2"/>
      <c r="I634" s="2"/>
      <c r="J634" s="2"/>
      <c r="N634" s="9"/>
      <c r="O634" s="5"/>
      <c r="P634" s="2"/>
      <c r="Q634" s="39"/>
      <c r="R634" s="9"/>
      <c r="T634" s="9"/>
      <c r="U634" s="2"/>
      <c r="X634" s="40"/>
      <c r="Y634" s="9"/>
    </row>
    <row r="635" spans="2:25" x14ac:dyDescent="0.2">
      <c r="B635" s="2"/>
      <c r="H635" s="2"/>
      <c r="I635" s="2"/>
      <c r="J635" s="2"/>
      <c r="N635" s="9"/>
      <c r="O635" s="5"/>
      <c r="P635" s="2"/>
      <c r="Q635" s="39"/>
      <c r="R635" s="9"/>
      <c r="T635" s="9"/>
      <c r="U635" s="2"/>
      <c r="X635" s="40"/>
      <c r="Y635" s="9"/>
    </row>
    <row r="636" spans="2:25" x14ac:dyDescent="0.2">
      <c r="B636" s="2"/>
      <c r="H636" s="2"/>
      <c r="I636" s="2"/>
      <c r="J636" s="2"/>
      <c r="N636" s="9"/>
      <c r="O636" s="5"/>
      <c r="P636" s="2"/>
      <c r="Q636" s="39"/>
      <c r="R636" s="9"/>
      <c r="T636" s="9"/>
      <c r="U636" s="2"/>
      <c r="X636" s="40"/>
      <c r="Y636" s="9"/>
    </row>
    <row r="637" spans="2:25" x14ac:dyDescent="0.2">
      <c r="B637" s="2"/>
      <c r="H637" s="2"/>
      <c r="I637" s="2"/>
      <c r="J637" s="2"/>
      <c r="N637" s="9"/>
      <c r="O637" s="5"/>
      <c r="P637" s="2"/>
      <c r="Q637" s="39"/>
      <c r="R637" s="9"/>
      <c r="T637" s="9"/>
      <c r="U637" s="2"/>
      <c r="X637" s="40"/>
      <c r="Y637" s="9"/>
    </row>
    <row r="638" spans="2:25" x14ac:dyDescent="0.2">
      <c r="B638" s="2"/>
      <c r="H638" s="2"/>
      <c r="I638" s="2"/>
      <c r="J638" s="2"/>
      <c r="N638" s="9"/>
      <c r="O638" s="5"/>
      <c r="P638" s="2"/>
      <c r="Q638" s="39"/>
      <c r="R638" s="9"/>
      <c r="T638" s="9"/>
      <c r="U638" s="2"/>
      <c r="X638" s="40"/>
      <c r="Y638" s="9"/>
    </row>
    <row r="639" spans="2:25" x14ac:dyDescent="0.2">
      <c r="B639" s="2"/>
      <c r="H639" s="2"/>
      <c r="I639" s="2"/>
      <c r="J639" s="2"/>
      <c r="N639" s="9"/>
      <c r="O639" s="5"/>
      <c r="P639" s="2"/>
      <c r="Q639" s="39"/>
      <c r="R639" s="9"/>
      <c r="T639" s="9"/>
      <c r="U639" s="2"/>
      <c r="X639" s="40"/>
      <c r="Y639" s="9"/>
    </row>
    <row r="640" spans="2:25" x14ac:dyDescent="0.2">
      <c r="B640" s="2"/>
      <c r="H640" s="2"/>
      <c r="I640" s="2"/>
      <c r="J640" s="2"/>
      <c r="N640" s="9"/>
      <c r="O640" s="5"/>
      <c r="P640" s="2"/>
      <c r="Q640" s="39"/>
      <c r="R640" s="9"/>
      <c r="T640" s="9"/>
      <c r="U640" s="2"/>
      <c r="X640" s="40"/>
      <c r="Y640" s="9"/>
    </row>
    <row r="641" spans="2:25" x14ac:dyDescent="0.2">
      <c r="B641" s="2"/>
      <c r="H641" s="2"/>
      <c r="I641" s="2"/>
      <c r="J641" s="2"/>
      <c r="N641" s="9"/>
      <c r="O641" s="5"/>
      <c r="P641" s="2"/>
      <c r="Q641" s="39"/>
      <c r="R641" s="9"/>
      <c r="T641" s="9"/>
      <c r="U641" s="2"/>
      <c r="X641" s="40"/>
      <c r="Y641" s="9"/>
    </row>
    <row r="642" spans="2:25" x14ac:dyDescent="0.2">
      <c r="B642" s="2"/>
      <c r="H642" s="2"/>
      <c r="I642" s="2"/>
      <c r="J642" s="2"/>
      <c r="N642" s="9"/>
      <c r="O642" s="5"/>
      <c r="P642" s="2"/>
      <c r="Q642" s="39"/>
      <c r="R642" s="9"/>
      <c r="T642" s="9"/>
      <c r="U642" s="2"/>
      <c r="X642" s="40"/>
      <c r="Y642" s="9"/>
    </row>
    <row r="643" spans="2:25" x14ac:dyDescent="0.2">
      <c r="B643" s="2"/>
      <c r="H643" s="2"/>
      <c r="I643" s="2"/>
      <c r="J643" s="2"/>
      <c r="N643" s="9"/>
      <c r="O643" s="5"/>
      <c r="P643" s="2"/>
      <c r="Q643" s="39"/>
      <c r="R643" s="9"/>
      <c r="T643" s="9"/>
      <c r="U643" s="2"/>
      <c r="X643" s="40"/>
      <c r="Y643" s="9"/>
    </row>
    <row r="644" spans="2:25" x14ac:dyDescent="0.2">
      <c r="B644" s="2"/>
      <c r="H644" s="2"/>
      <c r="I644" s="2"/>
      <c r="J644" s="2"/>
      <c r="N644" s="9"/>
      <c r="O644" s="5"/>
      <c r="P644" s="2"/>
      <c r="Q644" s="39"/>
      <c r="R644" s="9"/>
      <c r="T644" s="9"/>
      <c r="U644" s="2"/>
      <c r="X644" s="40"/>
      <c r="Y644" s="9"/>
    </row>
    <row r="645" spans="2:25" x14ac:dyDescent="0.2">
      <c r="B645" s="2"/>
      <c r="H645" s="2"/>
      <c r="I645" s="2"/>
      <c r="J645" s="2"/>
      <c r="N645" s="9"/>
      <c r="O645" s="5"/>
      <c r="P645" s="2"/>
      <c r="Q645" s="39"/>
      <c r="R645" s="9"/>
      <c r="T645" s="9"/>
      <c r="U645" s="2"/>
      <c r="X645" s="40"/>
      <c r="Y645" s="9"/>
    </row>
    <row r="646" spans="2:25" x14ac:dyDescent="0.2">
      <c r="B646" s="2"/>
      <c r="H646" s="2"/>
      <c r="I646" s="2"/>
      <c r="J646" s="2"/>
      <c r="N646" s="9"/>
      <c r="O646" s="5"/>
      <c r="P646" s="2"/>
      <c r="Q646" s="39"/>
      <c r="R646" s="9"/>
      <c r="T646" s="9"/>
      <c r="U646" s="2"/>
      <c r="X646" s="40"/>
      <c r="Y646" s="9"/>
    </row>
    <row r="647" spans="2:25" x14ac:dyDescent="0.2">
      <c r="B647" s="2"/>
      <c r="H647" s="2"/>
      <c r="I647" s="2"/>
      <c r="J647" s="2"/>
      <c r="N647" s="9"/>
      <c r="O647" s="5"/>
      <c r="P647" s="2"/>
      <c r="Q647" s="39"/>
      <c r="R647" s="9"/>
      <c r="T647" s="9"/>
      <c r="U647" s="2"/>
      <c r="X647" s="40"/>
      <c r="Y647" s="9"/>
    </row>
    <row r="648" spans="2:25" x14ac:dyDescent="0.2">
      <c r="B648" s="2"/>
      <c r="H648" s="2"/>
      <c r="I648" s="2"/>
      <c r="J648" s="2"/>
      <c r="N648" s="9"/>
      <c r="O648" s="5"/>
      <c r="P648" s="2"/>
      <c r="Q648" s="39"/>
      <c r="R648" s="9"/>
      <c r="T648" s="9"/>
      <c r="U648" s="2"/>
      <c r="X648" s="40"/>
      <c r="Y648" s="9"/>
    </row>
    <row r="649" spans="2:25" x14ac:dyDescent="0.2">
      <c r="B649" s="2"/>
      <c r="H649" s="2"/>
      <c r="I649" s="2"/>
      <c r="J649" s="2"/>
      <c r="N649" s="9"/>
      <c r="O649" s="5"/>
      <c r="P649" s="2"/>
      <c r="Q649" s="39"/>
      <c r="R649" s="9"/>
      <c r="T649" s="9"/>
      <c r="U649" s="2"/>
      <c r="X649" s="40"/>
      <c r="Y649" s="9"/>
    </row>
    <row r="650" spans="2:25" x14ac:dyDescent="0.2">
      <c r="B650" s="2"/>
      <c r="H650" s="2"/>
      <c r="I650" s="2"/>
      <c r="J650" s="2"/>
      <c r="N650" s="9"/>
      <c r="O650" s="5"/>
      <c r="P650" s="2"/>
      <c r="Q650" s="39"/>
      <c r="R650" s="9"/>
      <c r="T650" s="9"/>
      <c r="U650" s="2"/>
      <c r="X650" s="40"/>
      <c r="Y650" s="9"/>
    </row>
    <row r="651" spans="2:25" x14ac:dyDescent="0.2">
      <c r="B651" s="2"/>
      <c r="H651" s="2"/>
      <c r="I651" s="2"/>
      <c r="J651" s="2"/>
      <c r="N651" s="9"/>
      <c r="O651" s="5"/>
      <c r="P651" s="2"/>
      <c r="Q651" s="39"/>
      <c r="R651" s="9"/>
      <c r="T651" s="9"/>
      <c r="U651" s="2"/>
      <c r="X651" s="40"/>
      <c r="Y651" s="9"/>
    </row>
    <row r="652" spans="2:25" x14ac:dyDescent="0.2">
      <c r="B652" s="2"/>
      <c r="H652" s="2"/>
      <c r="I652" s="2"/>
      <c r="J652" s="2"/>
      <c r="N652" s="9"/>
      <c r="O652" s="5"/>
      <c r="P652" s="2"/>
      <c r="Q652" s="39"/>
      <c r="R652" s="9"/>
      <c r="T652" s="9"/>
      <c r="U652" s="2"/>
      <c r="X652" s="40"/>
      <c r="Y652" s="9"/>
    </row>
    <row r="653" spans="2:25" x14ac:dyDescent="0.2">
      <c r="B653" s="2"/>
      <c r="H653" s="2"/>
      <c r="I653" s="2"/>
      <c r="J653" s="2"/>
      <c r="N653" s="9"/>
      <c r="O653" s="5"/>
      <c r="P653" s="2"/>
      <c r="Q653" s="39"/>
      <c r="R653" s="9"/>
      <c r="T653" s="9"/>
      <c r="U653" s="2"/>
      <c r="X653" s="40"/>
      <c r="Y653" s="9"/>
    </row>
    <row r="654" spans="2:25" x14ac:dyDescent="0.2">
      <c r="B654" s="2"/>
      <c r="H654" s="2"/>
      <c r="I654" s="2"/>
      <c r="J654" s="2"/>
      <c r="N654" s="9"/>
      <c r="O654" s="5"/>
      <c r="P654" s="2"/>
      <c r="Q654" s="39"/>
      <c r="R654" s="9"/>
      <c r="T654" s="9"/>
      <c r="U654" s="2"/>
      <c r="X654" s="40"/>
      <c r="Y654" s="9"/>
    </row>
    <row r="655" spans="2:25" x14ac:dyDescent="0.2">
      <c r="B655" s="2"/>
      <c r="H655" s="2"/>
      <c r="I655" s="2"/>
      <c r="J655" s="2"/>
      <c r="N655" s="9"/>
      <c r="O655" s="5"/>
      <c r="P655" s="2"/>
      <c r="Q655" s="39"/>
      <c r="R655" s="9"/>
      <c r="T655" s="9"/>
      <c r="U655" s="2"/>
      <c r="X655" s="40"/>
      <c r="Y655" s="9"/>
    </row>
    <row r="656" spans="2:25" x14ac:dyDescent="0.2">
      <c r="B656" s="2"/>
      <c r="H656" s="2"/>
      <c r="I656" s="2"/>
      <c r="J656" s="2"/>
      <c r="N656" s="9"/>
      <c r="O656" s="5"/>
      <c r="P656" s="2"/>
      <c r="Q656" s="39"/>
      <c r="R656" s="9"/>
      <c r="T656" s="9"/>
      <c r="U656" s="2"/>
      <c r="X656" s="40"/>
      <c r="Y656" s="9"/>
    </row>
    <row r="657" spans="2:25" x14ac:dyDescent="0.2">
      <c r="B657" s="2"/>
      <c r="H657" s="2"/>
      <c r="I657" s="2"/>
      <c r="J657" s="2"/>
      <c r="N657" s="9"/>
      <c r="O657" s="5"/>
      <c r="P657" s="2"/>
      <c r="Q657" s="39"/>
      <c r="R657" s="9"/>
      <c r="T657" s="9"/>
      <c r="U657" s="2"/>
      <c r="X657" s="40"/>
      <c r="Y657" s="9"/>
    </row>
    <row r="658" spans="2:25" x14ac:dyDescent="0.2">
      <c r="B658" s="2"/>
      <c r="H658" s="2"/>
      <c r="I658" s="2"/>
      <c r="J658" s="2"/>
      <c r="N658" s="9"/>
      <c r="O658" s="5"/>
      <c r="P658" s="2"/>
      <c r="Q658" s="39"/>
      <c r="R658" s="9"/>
      <c r="T658" s="9"/>
      <c r="U658" s="2"/>
      <c r="X658" s="40"/>
      <c r="Y658" s="9"/>
    </row>
    <row r="659" spans="2:25" x14ac:dyDescent="0.2">
      <c r="B659" s="2"/>
      <c r="H659" s="2"/>
      <c r="I659" s="2"/>
      <c r="J659" s="2"/>
      <c r="N659" s="9"/>
      <c r="O659" s="5"/>
      <c r="P659" s="2"/>
      <c r="Q659" s="39"/>
      <c r="R659" s="9"/>
      <c r="T659" s="9"/>
      <c r="U659" s="2"/>
      <c r="X659" s="40"/>
      <c r="Y659" s="9"/>
    </row>
    <row r="660" spans="2:25" x14ac:dyDescent="0.2">
      <c r="B660" s="2"/>
      <c r="H660" s="2"/>
      <c r="I660" s="2"/>
      <c r="J660" s="2"/>
      <c r="N660" s="9"/>
      <c r="O660" s="5"/>
      <c r="P660" s="2"/>
      <c r="Q660" s="39"/>
      <c r="R660" s="9"/>
      <c r="T660" s="9"/>
      <c r="U660" s="2"/>
      <c r="X660" s="40"/>
      <c r="Y660" s="9"/>
    </row>
    <row r="661" spans="2:25" x14ac:dyDescent="0.2">
      <c r="B661" s="2"/>
      <c r="H661" s="2"/>
      <c r="I661" s="2"/>
      <c r="J661" s="2"/>
      <c r="N661" s="9"/>
      <c r="O661" s="5"/>
      <c r="P661" s="2"/>
      <c r="Q661" s="39"/>
      <c r="R661" s="9"/>
      <c r="T661" s="9"/>
      <c r="U661" s="2"/>
      <c r="X661" s="40"/>
      <c r="Y661" s="9"/>
    </row>
    <row r="662" spans="2:25" x14ac:dyDescent="0.2">
      <c r="B662" s="2"/>
      <c r="H662" s="2"/>
      <c r="I662" s="2"/>
      <c r="J662" s="2"/>
      <c r="N662" s="9"/>
      <c r="O662" s="5"/>
      <c r="P662" s="2"/>
      <c r="Q662" s="39"/>
      <c r="R662" s="9"/>
      <c r="T662" s="9"/>
      <c r="U662" s="2"/>
      <c r="X662" s="40"/>
      <c r="Y662" s="9"/>
    </row>
    <row r="663" spans="2:25" x14ac:dyDescent="0.2">
      <c r="B663" s="2"/>
      <c r="H663" s="2"/>
      <c r="I663" s="2"/>
      <c r="J663" s="2"/>
      <c r="N663" s="9"/>
      <c r="O663" s="5"/>
      <c r="P663" s="2"/>
      <c r="Q663" s="39"/>
      <c r="R663" s="9"/>
      <c r="T663" s="9"/>
      <c r="U663" s="2"/>
      <c r="X663" s="40"/>
      <c r="Y663" s="9"/>
    </row>
    <row r="664" spans="2:25" x14ac:dyDescent="0.2">
      <c r="B664" s="2"/>
      <c r="H664" s="2"/>
      <c r="I664" s="2"/>
      <c r="J664" s="2"/>
      <c r="N664" s="9"/>
      <c r="O664" s="5"/>
      <c r="P664" s="2"/>
      <c r="Q664" s="39"/>
      <c r="R664" s="9"/>
      <c r="T664" s="9"/>
      <c r="U664" s="2"/>
      <c r="X664" s="40"/>
      <c r="Y664" s="9"/>
    </row>
    <row r="665" spans="2:25" x14ac:dyDescent="0.2">
      <c r="B665" s="2"/>
      <c r="H665" s="2"/>
      <c r="I665" s="2"/>
      <c r="J665" s="2"/>
      <c r="N665" s="9"/>
      <c r="O665" s="5"/>
      <c r="P665" s="2"/>
      <c r="Q665" s="39"/>
      <c r="R665" s="9"/>
      <c r="T665" s="9"/>
      <c r="U665" s="2"/>
      <c r="X665" s="40"/>
      <c r="Y665" s="9"/>
    </row>
    <row r="666" spans="2:25" x14ac:dyDescent="0.2">
      <c r="B666" s="2"/>
      <c r="H666" s="2"/>
      <c r="I666" s="2"/>
      <c r="J666" s="2"/>
      <c r="N666" s="9"/>
      <c r="O666" s="5"/>
      <c r="P666" s="2"/>
      <c r="Q666" s="39"/>
      <c r="R666" s="9"/>
      <c r="T666" s="9"/>
      <c r="U666" s="2"/>
      <c r="X666" s="40"/>
      <c r="Y666" s="9"/>
    </row>
    <row r="667" spans="2:25" x14ac:dyDescent="0.2">
      <c r="B667" s="2"/>
      <c r="H667" s="2"/>
      <c r="I667" s="2"/>
      <c r="J667" s="2"/>
      <c r="N667" s="9"/>
      <c r="O667" s="5"/>
      <c r="P667" s="2"/>
      <c r="Q667" s="39"/>
      <c r="R667" s="9"/>
      <c r="T667" s="9"/>
      <c r="U667" s="2"/>
      <c r="X667" s="40"/>
      <c r="Y667" s="9"/>
    </row>
    <row r="668" spans="2:25" x14ac:dyDescent="0.2">
      <c r="B668" s="2"/>
      <c r="H668" s="2"/>
      <c r="I668" s="2"/>
      <c r="J668" s="2"/>
      <c r="N668" s="9"/>
      <c r="O668" s="5"/>
      <c r="P668" s="2"/>
      <c r="Q668" s="39"/>
      <c r="R668" s="9"/>
      <c r="T668" s="9"/>
      <c r="U668" s="2"/>
      <c r="X668" s="40"/>
      <c r="Y668" s="9"/>
    </row>
    <row r="669" spans="2:25" x14ac:dyDescent="0.2">
      <c r="B669" s="2"/>
      <c r="H669" s="2"/>
      <c r="I669" s="2"/>
      <c r="J669" s="2"/>
      <c r="N669" s="9"/>
      <c r="O669" s="5"/>
      <c r="P669" s="2"/>
      <c r="Q669" s="39"/>
      <c r="R669" s="9"/>
      <c r="T669" s="9"/>
      <c r="U669" s="2"/>
      <c r="X669" s="40"/>
      <c r="Y669" s="9"/>
    </row>
    <row r="670" spans="2:25" x14ac:dyDescent="0.2">
      <c r="B670" s="2"/>
      <c r="H670" s="2"/>
      <c r="I670" s="2"/>
      <c r="J670" s="2"/>
      <c r="N670" s="9"/>
      <c r="O670" s="5"/>
      <c r="P670" s="2"/>
      <c r="Q670" s="39"/>
      <c r="R670" s="9"/>
      <c r="T670" s="9"/>
      <c r="U670" s="2"/>
      <c r="X670" s="40"/>
      <c r="Y670" s="9"/>
    </row>
    <row r="671" spans="2:25" x14ac:dyDescent="0.2">
      <c r="B671" s="2"/>
      <c r="H671" s="2"/>
      <c r="I671" s="2"/>
      <c r="J671" s="2"/>
      <c r="N671" s="9"/>
      <c r="O671" s="5"/>
      <c r="P671" s="2"/>
      <c r="Q671" s="39"/>
      <c r="R671" s="9"/>
      <c r="T671" s="9"/>
      <c r="U671" s="2"/>
      <c r="X671" s="40"/>
      <c r="Y671" s="9"/>
    </row>
    <row r="672" spans="2:25" x14ac:dyDescent="0.2">
      <c r="B672" s="2"/>
      <c r="H672" s="2"/>
      <c r="I672" s="2"/>
      <c r="J672" s="2"/>
      <c r="N672" s="9"/>
      <c r="O672" s="5"/>
      <c r="P672" s="2"/>
      <c r="Q672" s="39"/>
      <c r="R672" s="9"/>
      <c r="T672" s="9"/>
      <c r="U672" s="2"/>
      <c r="X672" s="40"/>
      <c r="Y672" s="9"/>
    </row>
    <row r="673" spans="2:25" x14ac:dyDescent="0.2">
      <c r="B673" s="2"/>
      <c r="H673" s="2"/>
      <c r="I673" s="2"/>
      <c r="J673" s="2"/>
      <c r="N673" s="9"/>
      <c r="O673" s="5"/>
      <c r="P673" s="2"/>
      <c r="Q673" s="39"/>
      <c r="R673" s="9"/>
      <c r="T673" s="9"/>
      <c r="U673" s="2"/>
      <c r="X673" s="40"/>
      <c r="Y673" s="9"/>
    </row>
    <row r="674" spans="2:25" x14ac:dyDescent="0.2">
      <c r="B674" s="2"/>
      <c r="H674" s="2"/>
      <c r="I674" s="2"/>
      <c r="J674" s="2"/>
      <c r="N674" s="9"/>
      <c r="O674" s="5"/>
      <c r="P674" s="2"/>
      <c r="Q674" s="39"/>
      <c r="R674" s="9"/>
      <c r="T674" s="9"/>
      <c r="U674" s="2"/>
      <c r="X674" s="40"/>
      <c r="Y674" s="9"/>
    </row>
    <row r="675" spans="2:25" x14ac:dyDescent="0.2">
      <c r="B675" s="2"/>
      <c r="H675" s="2"/>
      <c r="I675" s="2"/>
      <c r="J675" s="2"/>
      <c r="N675" s="9"/>
      <c r="O675" s="5"/>
      <c r="P675" s="2"/>
      <c r="Q675" s="39"/>
      <c r="R675" s="9"/>
      <c r="T675" s="9"/>
      <c r="U675" s="2"/>
      <c r="X675" s="40"/>
      <c r="Y675" s="9"/>
    </row>
    <row r="676" spans="2:25" x14ac:dyDescent="0.2">
      <c r="B676" s="2"/>
      <c r="H676" s="2"/>
      <c r="I676" s="2"/>
      <c r="J676" s="2"/>
      <c r="N676" s="9"/>
      <c r="O676" s="5"/>
      <c r="P676" s="2"/>
      <c r="Q676" s="39"/>
      <c r="R676" s="9"/>
      <c r="T676" s="9"/>
      <c r="U676" s="2"/>
      <c r="X676" s="40"/>
      <c r="Y676" s="9"/>
    </row>
    <row r="677" spans="2:25" x14ac:dyDescent="0.2">
      <c r="B677" s="2"/>
      <c r="H677" s="2"/>
      <c r="I677" s="2"/>
      <c r="J677" s="2"/>
      <c r="N677" s="9"/>
      <c r="O677" s="5"/>
      <c r="P677" s="2"/>
      <c r="Q677" s="39"/>
      <c r="R677" s="9"/>
      <c r="T677" s="9"/>
      <c r="U677" s="2"/>
      <c r="X677" s="40"/>
      <c r="Y677" s="9"/>
    </row>
    <row r="678" spans="2:25" x14ac:dyDescent="0.2">
      <c r="B678" s="2"/>
      <c r="H678" s="2"/>
      <c r="I678" s="2"/>
      <c r="J678" s="2"/>
      <c r="N678" s="9"/>
      <c r="O678" s="5"/>
      <c r="P678" s="2"/>
      <c r="Q678" s="39"/>
      <c r="R678" s="9"/>
      <c r="T678" s="9"/>
      <c r="U678" s="2"/>
      <c r="X678" s="40"/>
      <c r="Y678" s="9"/>
    </row>
    <row r="679" spans="2:25" x14ac:dyDescent="0.2">
      <c r="B679" s="2"/>
      <c r="H679" s="2"/>
      <c r="I679" s="2"/>
      <c r="J679" s="2"/>
      <c r="N679" s="9"/>
      <c r="O679" s="5"/>
      <c r="P679" s="2"/>
      <c r="Q679" s="39"/>
      <c r="R679" s="9"/>
      <c r="T679" s="9"/>
      <c r="U679" s="2"/>
      <c r="X679" s="40"/>
      <c r="Y679" s="9"/>
    </row>
    <row r="680" spans="2:25" x14ac:dyDescent="0.2">
      <c r="B680" s="2"/>
      <c r="H680" s="2"/>
      <c r="I680" s="2"/>
      <c r="J680" s="2"/>
      <c r="N680" s="9"/>
      <c r="O680" s="5"/>
      <c r="P680" s="2"/>
      <c r="Q680" s="39"/>
      <c r="R680" s="9"/>
      <c r="T680" s="9"/>
      <c r="U680" s="2"/>
      <c r="X680" s="40"/>
      <c r="Y680" s="9"/>
    </row>
    <row r="681" spans="2:25" x14ac:dyDescent="0.2">
      <c r="B681" s="2"/>
      <c r="H681" s="2"/>
      <c r="I681" s="2"/>
      <c r="J681" s="2"/>
      <c r="N681" s="9"/>
      <c r="O681" s="5"/>
      <c r="P681" s="2"/>
      <c r="Q681" s="39"/>
      <c r="R681" s="9"/>
      <c r="T681" s="9"/>
      <c r="U681" s="2"/>
      <c r="X681" s="40"/>
      <c r="Y681" s="9"/>
    </row>
    <row r="682" spans="2:25" x14ac:dyDescent="0.2">
      <c r="B682" s="2"/>
      <c r="H682" s="2"/>
      <c r="I682" s="2"/>
      <c r="J682" s="2"/>
      <c r="N682" s="9"/>
      <c r="O682" s="5"/>
      <c r="P682" s="2"/>
      <c r="Q682" s="39"/>
      <c r="R682" s="9"/>
      <c r="T682" s="9"/>
      <c r="U682" s="2"/>
      <c r="X682" s="40"/>
      <c r="Y682" s="9"/>
    </row>
    <row r="683" spans="2:25" x14ac:dyDescent="0.2">
      <c r="B683" s="2"/>
      <c r="H683" s="2"/>
      <c r="I683" s="2"/>
      <c r="J683" s="2"/>
      <c r="N683" s="9"/>
      <c r="O683" s="5"/>
      <c r="P683" s="2"/>
      <c r="Q683" s="39"/>
      <c r="R683" s="9"/>
      <c r="T683" s="9"/>
      <c r="U683" s="2"/>
      <c r="X683" s="40"/>
      <c r="Y683" s="9"/>
    </row>
    <row r="684" spans="2:25" x14ac:dyDescent="0.2">
      <c r="B684" s="2"/>
      <c r="H684" s="2"/>
      <c r="I684" s="2"/>
      <c r="J684" s="2"/>
      <c r="N684" s="9"/>
      <c r="O684" s="5"/>
      <c r="P684" s="2"/>
      <c r="Q684" s="39"/>
      <c r="R684" s="9"/>
      <c r="T684" s="9"/>
      <c r="U684" s="2"/>
      <c r="X684" s="40"/>
      <c r="Y684" s="9"/>
    </row>
    <row r="685" spans="2:25" x14ac:dyDescent="0.2">
      <c r="B685" s="2"/>
      <c r="H685" s="2"/>
      <c r="I685" s="2"/>
      <c r="J685" s="2"/>
      <c r="N685" s="9"/>
      <c r="O685" s="5"/>
      <c r="P685" s="2"/>
      <c r="Q685" s="39"/>
      <c r="R685" s="9"/>
      <c r="T685" s="9"/>
      <c r="U685" s="2"/>
      <c r="X685" s="40"/>
      <c r="Y685" s="9"/>
    </row>
    <row r="686" spans="2:25" x14ac:dyDescent="0.2">
      <c r="B686" s="2"/>
      <c r="H686" s="2"/>
      <c r="I686" s="2"/>
      <c r="J686" s="2"/>
      <c r="N686" s="9"/>
      <c r="O686" s="5"/>
      <c r="P686" s="2"/>
      <c r="Q686" s="39"/>
      <c r="R686" s="9"/>
      <c r="T686" s="9"/>
      <c r="U686" s="2"/>
      <c r="X686" s="40"/>
      <c r="Y686" s="9"/>
    </row>
    <row r="687" spans="2:25" x14ac:dyDescent="0.2">
      <c r="B687" s="2"/>
      <c r="H687" s="2"/>
      <c r="I687" s="2"/>
      <c r="J687" s="2"/>
      <c r="N687" s="9"/>
      <c r="O687" s="5"/>
      <c r="P687" s="2"/>
      <c r="Q687" s="39"/>
      <c r="R687" s="9"/>
      <c r="T687" s="9"/>
      <c r="U687" s="2"/>
      <c r="X687" s="40"/>
      <c r="Y687" s="9"/>
    </row>
    <row r="688" spans="2:25" x14ac:dyDescent="0.2">
      <c r="B688" s="2"/>
      <c r="H688" s="2"/>
      <c r="I688" s="2"/>
      <c r="J688" s="2"/>
      <c r="N688" s="9"/>
      <c r="O688" s="5"/>
      <c r="P688" s="2"/>
      <c r="Q688" s="39"/>
      <c r="R688" s="9"/>
      <c r="T688" s="9"/>
      <c r="U688" s="2"/>
      <c r="X688" s="40"/>
      <c r="Y688" s="9"/>
    </row>
    <row r="689" spans="2:25" x14ac:dyDescent="0.2">
      <c r="B689" s="2"/>
      <c r="H689" s="2"/>
      <c r="I689" s="2"/>
      <c r="J689" s="2"/>
      <c r="N689" s="9"/>
      <c r="O689" s="5"/>
      <c r="P689" s="2"/>
      <c r="Q689" s="39"/>
      <c r="R689" s="9"/>
      <c r="T689" s="9"/>
      <c r="U689" s="2"/>
      <c r="X689" s="40"/>
      <c r="Y689" s="9"/>
    </row>
    <row r="690" spans="2:25" x14ac:dyDescent="0.2">
      <c r="B690" s="2"/>
      <c r="H690" s="2"/>
      <c r="I690" s="2"/>
      <c r="J690" s="2"/>
      <c r="N690" s="9"/>
      <c r="O690" s="5"/>
      <c r="P690" s="2"/>
      <c r="Q690" s="39"/>
      <c r="R690" s="9"/>
      <c r="T690" s="9"/>
      <c r="U690" s="2"/>
      <c r="X690" s="40"/>
      <c r="Y690" s="9"/>
    </row>
    <row r="691" spans="2:25" x14ac:dyDescent="0.2">
      <c r="B691" s="2"/>
      <c r="H691" s="2"/>
      <c r="I691" s="2"/>
      <c r="J691" s="2"/>
      <c r="N691" s="9"/>
      <c r="O691" s="5"/>
      <c r="P691" s="2"/>
      <c r="Q691" s="39"/>
      <c r="R691" s="9"/>
      <c r="T691" s="9"/>
      <c r="U691" s="2"/>
      <c r="X691" s="40"/>
      <c r="Y691" s="9"/>
    </row>
    <row r="692" spans="2:25" x14ac:dyDescent="0.2">
      <c r="B692" s="2"/>
      <c r="H692" s="2"/>
      <c r="I692" s="2"/>
      <c r="J692" s="2"/>
      <c r="N692" s="9"/>
      <c r="O692" s="5"/>
      <c r="P692" s="2"/>
      <c r="Q692" s="39"/>
      <c r="R692" s="9"/>
      <c r="T692" s="9"/>
      <c r="U692" s="2"/>
      <c r="X692" s="40"/>
      <c r="Y692" s="9"/>
    </row>
    <row r="693" spans="2:25" x14ac:dyDescent="0.2">
      <c r="B693" s="2"/>
      <c r="H693" s="2"/>
      <c r="I693" s="2"/>
      <c r="J693" s="2"/>
      <c r="N693" s="9"/>
      <c r="O693" s="5"/>
      <c r="P693" s="2"/>
      <c r="Q693" s="39"/>
      <c r="R693" s="9"/>
      <c r="T693" s="9"/>
      <c r="U693" s="2"/>
      <c r="X693" s="40"/>
      <c r="Y693" s="9"/>
    </row>
    <row r="694" spans="2:25" x14ac:dyDescent="0.2">
      <c r="B694" s="2"/>
      <c r="H694" s="2"/>
      <c r="I694" s="2"/>
      <c r="J694" s="2"/>
      <c r="N694" s="9"/>
      <c r="O694" s="5"/>
      <c r="P694" s="2"/>
      <c r="Q694" s="39"/>
      <c r="R694" s="9"/>
      <c r="T694" s="9"/>
      <c r="U694" s="2"/>
      <c r="X694" s="40"/>
      <c r="Y694" s="9"/>
    </row>
    <row r="695" spans="2:25" x14ac:dyDescent="0.2">
      <c r="B695" s="2"/>
      <c r="H695" s="2"/>
      <c r="I695" s="2"/>
      <c r="J695" s="2"/>
      <c r="N695" s="9"/>
      <c r="O695" s="5"/>
      <c r="P695" s="2"/>
      <c r="Q695" s="39"/>
      <c r="R695" s="9"/>
      <c r="T695" s="9"/>
      <c r="U695" s="2"/>
      <c r="X695" s="40"/>
      <c r="Y695" s="9"/>
    </row>
    <row r="696" spans="2:25" x14ac:dyDescent="0.2">
      <c r="B696" s="2"/>
      <c r="H696" s="2"/>
      <c r="I696" s="2"/>
      <c r="J696" s="2"/>
      <c r="N696" s="9"/>
      <c r="O696" s="5"/>
      <c r="P696" s="2"/>
      <c r="Q696" s="39"/>
      <c r="R696" s="9"/>
      <c r="T696" s="9"/>
      <c r="U696" s="2"/>
      <c r="X696" s="40"/>
      <c r="Y696" s="9"/>
    </row>
    <row r="697" spans="2:25" x14ac:dyDescent="0.2">
      <c r="B697" s="2"/>
      <c r="H697" s="2"/>
      <c r="I697" s="2"/>
      <c r="J697" s="2"/>
      <c r="N697" s="9"/>
      <c r="O697" s="5"/>
      <c r="P697" s="2"/>
      <c r="Q697" s="39"/>
      <c r="R697" s="9"/>
      <c r="T697" s="9"/>
      <c r="U697" s="2"/>
      <c r="X697" s="40"/>
      <c r="Y697" s="9"/>
    </row>
    <row r="698" spans="2:25" x14ac:dyDescent="0.2">
      <c r="B698" s="2"/>
      <c r="H698" s="2"/>
      <c r="I698" s="2"/>
      <c r="J698" s="2"/>
      <c r="N698" s="9"/>
      <c r="O698" s="5"/>
      <c r="P698" s="2"/>
      <c r="Q698" s="39"/>
      <c r="R698" s="9"/>
      <c r="T698" s="9"/>
      <c r="U698" s="2"/>
      <c r="X698" s="40"/>
      <c r="Y698" s="9"/>
    </row>
    <row r="699" spans="2:25" x14ac:dyDescent="0.2">
      <c r="B699" s="2"/>
      <c r="H699" s="2"/>
      <c r="I699" s="2"/>
      <c r="J699" s="2"/>
      <c r="N699" s="9"/>
      <c r="O699" s="5"/>
      <c r="P699" s="2"/>
      <c r="Q699" s="39"/>
      <c r="R699" s="9"/>
      <c r="T699" s="9"/>
      <c r="U699" s="2"/>
      <c r="X699" s="40"/>
      <c r="Y699" s="9"/>
    </row>
    <row r="700" spans="2:25" x14ac:dyDescent="0.2">
      <c r="B700" s="2"/>
      <c r="H700" s="2"/>
      <c r="I700" s="2"/>
      <c r="J700" s="2"/>
      <c r="N700" s="9"/>
      <c r="O700" s="5"/>
      <c r="P700" s="2"/>
      <c r="Q700" s="39"/>
      <c r="R700" s="9"/>
      <c r="T700" s="9"/>
      <c r="U700" s="2"/>
      <c r="X700" s="40"/>
      <c r="Y700" s="9"/>
    </row>
    <row r="701" spans="2:25" x14ac:dyDescent="0.2">
      <c r="B701" s="2"/>
      <c r="H701" s="2"/>
      <c r="I701" s="2"/>
      <c r="J701" s="2"/>
      <c r="N701" s="9"/>
      <c r="O701" s="5"/>
      <c r="P701" s="2"/>
      <c r="Q701" s="39"/>
      <c r="R701" s="9"/>
      <c r="T701" s="9"/>
      <c r="U701" s="2"/>
      <c r="X701" s="40"/>
      <c r="Y701" s="9"/>
    </row>
    <row r="702" spans="2:25" x14ac:dyDescent="0.2">
      <c r="B702" s="2"/>
      <c r="H702" s="2"/>
      <c r="I702" s="2"/>
      <c r="J702" s="2"/>
      <c r="N702" s="9"/>
      <c r="O702" s="5"/>
      <c r="P702" s="2"/>
      <c r="Q702" s="39"/>
      <c r="R702" s="9"/>
      <c r="T702" s="9"/>
      <c r="U702" s="2"/>
      <c r="X702" s="40"/>
      <c r="Y702" s="9"/>
    </row>
    <row r="703" spans="2:25" x14ac:dyDescent="0.2">
      <c r="B703" s="2"/>
      <c r="H703" s="2"/>
      <c r="I703" s="2"/>
      <c r="J703" s="2"/>
      <c r="N703" s="9"/>
      <c r="O703" s="5"/>
      <c r="P703" s="2"/>
      <c r="Q703" s="39"/>
      <c r="R703" s="9"/>
      <c r="T703" s="9"/>
      <c r="U703" s="2"/>
      <c r="X703" s="40"/>
      <c r="Y703" s="9"/>
    </row>
    <row r="704" spans="2:25" x14ac:dyDescent="0.2">
      <c r="B704" s="2"/>
      <c r="H704" s="2"/>
      <c r="I704" s="2"/>
      <c r="J704" s="2"/>
      <c r="N704" s="9"/>
      <c r="O704" s="5"/>
      <c r="P704" s="2"/>
      <c r="Q704" s="39"/>
      <c r="R704" s="9"/>
      <c r="T704" s="9"/>
      <c r="U704" s="2"/>
      <c r="X704" s="40"/>
      <c r="Y704" s="9"/>
    </row>
    <row r="705" spans="2:25" x14ac:dyDescent="0.2">
      <c r="B705" s="2"/>
      <c r="H705" s="2"/>
      <c r="I705" s="2"/>
      <c r="J705" s="2"/>
      <c r="N705" s="9"/>
      <c r="O705" s="5"/>
      <c r="P705" s="2"/>
      <c r="Q705" s="39"/>
      <c r="R705" s="9"/>
      <c r="T705" s="9"/>
      <c r="U705" s="2"/>
      <c r="X705" s="40"/>
      <c r="Y705" s="9"/>
    </row>
    <row r="706" spans="2:25" x14ac:dyDescent="0.2">
      <c r="B706" s="2"/>
      <c r="H706" s="2"/>
      <c r="I706" s="2"/>
      <c r="J706" s="2"/>
      <c r="N706" s="9"/>
      <c r="O706" s="5"/>
      <c r="P706" s="2"/>
      <c r="Q706" s="39"/>
      <c r="R706" s="9"/>
      <c r="T706" s="9"/>
      <c r="U706" s="2"/>
      <c r="X706" s="40"/>
      <c r="Y706" s="9"/>
    </row>
    <row r="707" spans="2:25" x14ac:dyDescent="0.2">
      <c r="B707" s="2"/>
      <c r="H707" s="2"/>
      <c r="I707" s="2"/>
      <c r="J707" s="2"/>
      <c r="N707" s="9"/>
      <c r="O707" s="5"/>
      <c r="P707" s="2"/>
      <c r="Q707" s="39"/>
      <c r="R707" s="9"/>
      <c r="T707" s="9"/>
      <c r="U707" s="2"/>
      <c r="X707" s="40"/>
      <c r="Y707" s="9"/>
    </row>
    <row r="708" spans="2:25" x14ac:dyDescent="0.2">
      <c r="B708" s="2"/>
      <c r="H708" s="2"/>
      <c r="I708" s="2"/>
      <c r="J708" s="2"/>
      <c r="N708" s="9"/>
      <c r="O708" s="5"/>
      <c r="P708" s="2"/>
      <c r="Q708" s="39"/>
      <c r="R708" s="9"/>
      <c r="T708" s="9"/>
      <c r="U708" s="2"/>
      <c r="X708" s="40"/>
      <c r="Y708" s="9"/>
    </row>
    <row r="709" spans="2:25" x14ac:dyDescent="0.2">
      <c r="B709" s="2"/>
      <c r="H709" s="2"/>
      <c r="I709" s="2"/>
      <c r="J709" s="2"/>
      <c r="N709" s="9"/>
      <c r="O709" s="5"/>
      <c r="P709" s="2"/>
      <c r="Q709" s="39"/>
      <c r="R709" s="9"/>
      <c r="T709" s="9"/>
      <c r="U709" s="2"/>
      <c r="X709" s="40"/>
      <c r="Y709" s="9"/>
    </row>
    <row r="710" spans="2:25" x14ac:dyDescent="0.2">
      <c r="B710" s="2"/>
      <c r="H710" s="2"/>
      <c r="I710" s="2"/>
      <c r="J710" s="2"/>
      <c r="N710" s="9"/>
      <c r="O710" s="5"/>
      <c r="P710" s="2"/>
      <c r="Q710" s="39"/>
      <c r="R710" s="9"/>
      <c r="T710" s="9"/>
      <c r="U710" s="2"/>
      <c r="X710" s="40"/>
      <c r="Y710" s="9"/>
    </row>
    <row r="711" spans="2:25" x14ac:dyDescent="0.2">
      <c r="B711" s="2"/>
      <c r="H711" s="2"/>
      <c r="I711" s="2"/>
      <c r="J711" s="2"/>
      <c r="N711" s="9"/>
      <c r="O711" s="5"/>
      <c r="P711" s="2"/>
      <c r="Q711" s="39"/>
      <c r="R711" s="9"/>
      <c r="T711" s="9"/>
      <c r="U711" s="2"/>
      <c r="X711" s="40"/>
      <c r="Y711" s="9"/>
    </row>
    <row r="712" spans="2:25" x14ac:dyDescent="0.2">
      <c r="B712" s="2"/>
      <c r="H712" s="2"/>
      <c r="I712" s="2"/>
      <c r="J712" s="2"/>
      <c r="N712" s="9"/>
      <c r="O712" s="5"/>
      <c r="P712" s="2"/>
      <c r="Q712" s="39"/>
      <c r="R712" s="9"/>
      <c r="T712" s="9"/>
      <c r="U712" s="2"/>
      <c r="X712" s="40"/>
      <c r="Y712" s="9"/>
    </row>
    <row r="713" spans="2:25" x14ac:dyDescent="0.2">
      <c r="B713" s="2"/>
      <c r="H713" s="2"/>
      <c r="I713" s="2"/>
      <c r="J713" s="2"/>
      <c r="N713" s="9"/>
      <c r="O713" s="5"/>
      <c r="P713" s="2"/>
      <c r="Q713" s="39"/>
      <c r="R713" s="9"/>
      <c r="T713" s="9"/>
      <c r="U713" s="2"/>
      <c r="X713" s="40"/>
      <c r="Y713" s="9"/>
    </row>
    <row r="714" spans="2:25" x14ac:dyDescent="0.2">
      <c r="B714" s="2"/>
      <c r="H714" s="2"/>
      <c r="I714" s="2"/>
      <c r="J714" s="2"/>
      <c r="N714" s="9"/>
      <c r="O714" s="5"/>
      <c r="P714" s="2"/>
      <c r="Q714" s="39"/>
      <c r="R714" s="9"/>
      <c r="T714" s="9"/>
      <c r="U714" s="2"/>
      <c r="X714" s="40"/>
      <c r="Y714" s="9"/>
    </row>
    <row r="715" spans="2:25" x14ac:dyDescent="0.2">
      <c r="B715" s="2"/>
      <c r="H715" s="2"/>
      <c r="I715" s="2"/>
      <c r="J715" s="2"/>
      <c r="N715" s="9"/>
      <c r="O715" s="5"/>
      <c r="P715" s="2"/>
      <c r="Q715" s="39"/>
      <c r="R715" s="9"/>
      <c r="T715" s="9"/>
      <c r="U715" s="2"/>
      <c r="X715" s="40"/>
      <c r="Y715" s="9"/>
    </row>
    <row r="716" spans="2:25" x14ac:dyDescent="0.2">
      <c r="B716" s="2"/>
      <c r="H716" s="2"/>
      <c r="I716" s="2"/>
      <c r="J716" s="2"/>
      <c r="N716" s="9"/>
      <c r="O716" s="5"/>
      <c r="P716" s="2"/>
      <c r="Q716" s="39"/>
      <c r="R716" s="9"/>
      <c r="T716" s="9"/>
      <c r="U716" s="2"/>
      <c r="X716" s="40"/>
      <c r="Y716" s="9"/>
    </row>
    <row r="717" spans="2:25" x14ac:dyDescent="0.2">
      <c r="B717" s="2"/>
      <c r="H717" s="2"/>
      <c r="I717" s="2"/>
      <c r="J717" s="2"/>
      <c r="N717" s="9"/>
      <c r="O717" s="5"/>
      <c r="P717" s="2"/>
      <c r="Q717" s="39"/>
      <c r="R717" s="9"/>
      <c r="T717" s="9"/>
      <c r="U717" s="2"/>
      <c r="X717" s="40"/>
      <c r="Y717" s="9"/>
    </row>
    <row r="718" spans="2:25" x14ac:dyDescent="0.2">
      <c r="B718" s="2"/>
      <c r="H718" s="2"/>
      <c r="I718" s="2"/>
      <c r="J718" s="2"/>
      <c r="N718" s="9"/>
      <c r="O718" s="5"/>
      <c r="P718" s="2"/>
      <c r="Q718" s="39"/>
      <c r="R718" s="9"/>
      <c r="T718" s="9"/>
      <c r="U718" s="2"/>
      <c r="X718" s="40"/>
      <c r="Y718" s="9"/>
    </row>
    <row r="719" spans="2:25" x14ac:dyDescent="0.2">
      <c r="B719" s="2"/>
      <c r="H719" s="2"/>
      <c r="I719" s="2"/>
      <c r="J719" s="2"/>
      <c r="N719" s="9"/>
      <c r="O719" s="5"/>
      <c r="P719" s="2"/>
      <c r="Q719" s="39"/>
      <c r="R719" s="9"/>
      <c r="T719" s="9"/>
      <c r="U719" s="2"/>
      <c r="X719" s="40"/>
      <c r="Y719" s="9"/>
    </row>
    <row r="720" spans="2:25" x14ac:dyDescent="0.2">
      <c r="B720" s="2"/>
      <c r="H720" s="2"/>
      <c r="I720" s="2"/>
      <c r="J720" s="2"/>
      <c r="N720" s="9"/>
      <c r="O720" s="5"/>
      <c r="P720" s="2"/>
      <c r="Q720" s="39"/>
      <c r="R720" s="9"/>
      <c r="T720" s="9"/>
      <c r="U720" s="2"/>
      <c r="X720" s="40"/>
      <c r="Y720" s="9"/>
    </row>
    <row r="721" spans="2:25" x14ac:dyDescent="0.2">
      <c r="B721" s="2"/>
      <c r="H721" s="2"/>
      <c r="I721" s="2"/>
      <c r="J721" s="2"/>
      <c r="N721" s="9"/>
      <c r="O721" s="5"/>
      <c r="P721" s="2"/>
      <c r="Q721" s="39"/>
      <c r="R721" s="9"/>
      <c r="T721" s="9"/>
      <c r="U721" s="2"/>
      <c r="X721" s="40"/>
      <c r="Y721" s="9"/>
    </row>
    <row r="722" spans="2:25" x14ac:dyDescent="0.2">
      <c r="B722" s="2"/>
      <c r="H722" s="2"/>
      <c r="I722" s="2"/>
      <c r="J722" s="2"/>
      <c r="N722" s="9"/>
      <c r="O722" s="5"/>
      <c r="P722" s="2"/>
      <c r="Q722" s="39"/>
      <c r="R722" s="9"/>
      <c r="T722" s="9"/>
      <c r="U722" s="2"/>
      <c r="X722" s="40"/>
      <c r="Y722" s="9"/>
    </row>
    <row r="723" spans="2:25" x14ac:dyDescent="0.2">
      <c r="B723" s="2"/>
      <c r="H723" s="2"/>
      <c r="I723" s="2"/>
      <c r="J723" s="2"/>
      <c r="N723" s="9"/>
      <c r="O723" s="5"/>
      <c r="P723" s="2"/>
      <c r="Q723" s="39"/>
      <c r="R723" s="9"/>
      <c r="T723" s="9"/>
      <c r="U723" s="2"/>
      <c r="X723" s="40"/>
      <c r="Y723" s="9"/>
    </row>
    <row r="724" spans="2:25" x14ac:dyDescent="0.2">
      <c r="B724" s="2"/>
      <c r="H724" s="2"/>
      <c r="I724" s="2"/>
      <c r="J724" s="2"/>
      <c r="N724" s="9"/>
      <c r="O724" s="5"/>
      <c r="P724" s="2"/>
      <c r="Q724" s="39"/>
      <c r="R724" s="9"/>
      <c r="T724" s="9"/>
      <c r="U724" s="2"/>
      <c r="X724" s="40"/>
      <c r="Y724" s="9"/>
    </row>
    <row r="725" spans="2:25" x14ac:dyDescent="0.2">
      <c r="B725" s="2"/>
      <c r="H725" s="2"/>
      <c r="I725" s="2"/>
      <c r="J725" s="2"/>
      <c r="N725" s="9"/>
      <c r="O725" s="5"/>
      <c r="P725" s="2"/>
      <c r="Q725" s="39"/>
      <c r="R725" s="9"/>
      <c r="T725" s="9"/>
      <c r="U725" s="2"/>
      <c r="X725" s="40"/>
      <c r="Y725" s="9"/>
    </row>
    <row r="726" spans="2:25" x14ac:dyDescent="0.2">
      <c r="B726" s="2"/>
      <c r="H726" s="2"/>
      <c r="I726" s="2"/>
      <c r="J726" s="2"/>
      <c r="N726" s="9"/>
      <c r="O726" s="5"/>
      <c r="P726" s="2"/>
      <c r="Q726" s="39"/>
      <c r="R726" s="9"/>
      <c r="T726" s="9"/>
      <c r="U726" s="2"/>
      <c r="X726" s="40"/>
      <c r="Y726" s="9"/>
    </row>
    <row r="727" spans="2:25" x14ac:dyDescent="0.2">
      <c r="B727" s="2"/>
      <c r="H727" s="2"/>
      <c r="I727" s="2"/>
      <c r="J727" s="2"/>
      <c r="N727" s="9"/>
      <c r="O727" s="5"/>
      <c r="P727" s="2"/>
      <c r="Q727" s="39"/>
      <c r="R727" s="9"/>
      <c r="T727" s="9"/>
      <c r="U727" s="2"/>
      <c r="X727" s="40"/>
      <c r="Y727" s="9"/>
    </row>
    <row r="728" spans="2:25" x14ac:dyDescent="0.2">
      <c r="B728" s="2"/>
      <c r="H728" s="2"/>
      <c r="I728" s="2"/>
      <c r="J728" s="2"/>
      <c r="N728" s="9"/>
      <c r="O728" s="5"/>
      <c r="P728" s="2"/>
      <c r="Q728" s="39"/>
      <c r="R728" s="9"/>
      <c r="T728" s="9"/>
      <c r="U728" s="2"/>
      <c r="X728" s="40"/>
      <c r="Y728" s="9"/>
    </row>
    <row r="729" spans="2:25" x14ac:dyDescent="0.2">
      <c r="B729" s="2"/>
      <c r="H729" s="2"/>
      <c r="I729" s="2"/>
      <c r="J729" s="2"/>
      <c r="N729" s="9"/>
      <c r="O729" s="5"/>
      <c r="P729" s="2"/>
      <c r="Q729" s="39"/>
      <c r="R729" s="9"/>
      <c r="T729" s="9"/>
      <c r="U729" s="2"/>
      <c r="X729" s="40"/>
      <c r="Y729" s="9"/>
    </row>
    <row r="730" spans="2:25" x14ac:dyDescent="0.2">
      <c r="B730" s="2"/>
      <c r="H730" s="2"/>
      <c r="I730" s="2"/>
      <c r="J730" s="2"/>
      <c r="N730" s="9"/>
      <c r="O730" s="5"/>
      <c r="P730" s="2"/>
      <c r="Q730" s="39"/>
      <c r="R730" s="9"/>
      <c r="T730" s="9"/>
      <c r="U730" s="2"/>
      <c r="X730" s="40"/>
      <c r="Y730" s="9"/>
    </row>
    <row r="731" spans="2:25" x14ac:dyDescent="0.2">
      <c r="B731" s="2"/>
      <c r="H731" s="2"/>
      <c r="I731" s="2"/>
      <c r="J731" s="2"/>
      <c r="N731" s="9"/>
      <c r="O731" s="5"/>
      <c r="P731" s="2"/>
      <c r="Q731" s="39"/>
      <c r="R731" s="9"/>
      <c r="T731" s="9"/>
      <c r="U731" s="2"/>
      <c r="X731" s="40"/>
      <c r="Y731" s="9"/>
    </row>
    <row r="732" spans="2:25" x14ac:dyDescent="0.2">
      <c r="B732" s="2"/>
      <c r="H732" s="2"/>
      <c r="I732" s="2"/>
      <c r="J732" s="2"/>
      <c r="N732" s="9"/>
      <c r="O732" s="5"/>
      <c r="P732" s="2"/>
      <c r="Q732" s="39"/>
      <c r="R732" s="9"/>
      <c r="T732" s="9"/>
      <c r="U732" s="2"/>
      <c r="X732" s="40"/>
      <c r="Y732" s="9"/>
    </row>
    <row r="733" spans="2:25" x14ac:dyDescent="0.2">
      <c r="B733" s="2"/>
      <c r="H733" s="2"/>
      <c r="I733" s="2"/>
      <c r="J733" s="2"/>
      <c r="N733" s="9"/>
      <c r="O733" s="5"/>
      <c r="P733" s="2"/>
      <c r="Q733" s="39"/>
      <c r="R733" s="9"/>
      <c r="T733" s="9"/>
      <c r="U733" s="2"/>
      <c r="X733" s="40"/>
      <c r="Y733" s="9"/>
    </row>
    <row r="734" spans="2:25" x14ac:dyDescent="0.2">
      <c r="B734" s="2"/>
      <c r="H734" s="2"/>
      <c r="I734" s="2"/>
      <c r="J734" s="2"/>
      <c r="N734" s="9"/>
      <c r="O734" s="5"/>
      <c r="P734" s="2"/>
      <c r="Q734" s="39"/>
      <c r="R734" s="9"/>
      <c r="T734" s="9"/>
      <c r="U734" s="2"/>
      <c r="X734" s="40"/>
      <c r="Y734" s="9"/>
    </row>
    <row r="735" spans="2:25" x14ac:dyDescent="0.2">
      <c r="B735" s="2"/>
      <c r="H735" s="2"/>
      <c r="I735" s="2"/>
      <c r="J735" s="2"/>
      <c r="N735" s="9"/>
      <c r="O735" s="5"/>
      <c r="P735" s="2"/>
      <c r="Q735" s="39"/>
      <c r="R735" s="9"/>
      <c r="T735" s="9"/>
      <c r="U735" s="2"/>
      <c r="X735" s="40"/>
      <c r="Y735" s="9"/>
    </row>
    <row r="736" spans="2:25" x14ac:dyDescent="0.2">
      <c r="B736" s="2"/>
      <c r="H736" s="2"/>
      <c r="I736" s="2"/>
      <c r="J736" s="2"/>
      <c r="N736" s="9"/>
      <c r="O736" s="5"/>
      <c r="P736" s="2"/>
      <c r="Q736" s="39"/>
      <c r="R736" s="9"/>
      <c r="T736" s="9"/>
      <c r="U736" s="2"/>
      <c r="X736" s="40"/>
      <c r="Y736" s="9"/>
    </row>
    <row r="737" spans="2:25" x14ac:dyDescent="0.2">
      <c r="B737" s="2"/>
      <c r="H737" s="2"/>
      <c r="I737" s="2"/>
      <c r="J737" s="2"/>
      <c r="N737" s="9"/>
      <c r="O737" s="5"/>
      <c r="P737" s="2"/>
      <c r="Q737" s="39"/>
      <c r="R737" s="9"/>
      <c r="T737" s="9"/>
      <c r="U737" s="2"/>
      <c r="X737" s="40"/>
      <c r="Y737" s="9"/>
    </row>
    <row r="738" spans="2:25" x14ac:dyDescent="0.2">
      <c r="B738" s="2"/>
      <c r="H738" s="2"/>
      <c r="I738" s="2"/>
      <c r="J738" s="2"/>
      <c r="N738" s="9"/>
      <c r="O738" s="5"/>
      <c r="P738" s="2"/>
      <c r="Q738" s="39"/>
      <c r="R738" s="9"/>
      <c r="T738" s="9"/>
      <c r="U738" s="2"/>
      <c r="X738" s="40"/>
      <c r="Y738" s="9"/>
    </row>
    <row r="739" spans="2:25" x14ac:dyDescent="0.2">
      <c r="B739" s="2"/>
      <c r="H739" s="2"/>
      <c r="I739" s="2"/>
      <c r="J739" s="2"/>
      <c r="N739" s="9"/>
      <c r="O739" s="5"/>
      <c r="P739" s="2"/>
      <c r="Q739" s="39"/>
      <c r="R739" s="9"/>
      <c r="T739" s="9"/>
      <c r="U739" s="2"/>
      <c r="X739" s="40"/>
      <c r="Y739" s="9"/>
    </row>
    <row r="740" spans="2:25" x14ac:dyDescent="0.2">
      <c r="B740" s="2"/>
      <c r="H740" s="2"/>
      <c r="I740" s="2"/>
      <c r="J740" s="2"/>
      <c r="N740" s="9"/>
      <c r="O740" s="5"/>
      <c r="P740" s="2"/>
      <c r="Q740" s="39"/>
      <c r="R740" s="9"/>
      <c r="T740" s="9"/>
      <c r="U740" s="2"/>
      <c r="X740" s="40"/>
      <c r="Y740" s="9"/>
    </row>
    <row r="741" spans="2:25" x14ac:dyDescent="0.2">
      <c r="B741" s="2"/>
      <c r="H741" s="2"/>
      <c r="I741" s="2"/>
      <c r="J741" s="2"/>
      <c r="N741" s="9"/>
      <c r="O741" s="5"/>
      <c r="P741" s="2"/>
      <c r="Q741" s="39"/>
      <c r="R741" s="9"/>
      <c r="T741" s="9"/>
      <c r="U741" s="2"/>
      <c r="X741" s="40"/>
      <c r="Y741" s="9"/>
    </row>
    <row r="742" spans="2:25" x14ac:dyDescent="0.2">
      <c r="B742" s="2"/>
      <c r="H742" s="2"/>
      <c r="I742" s="2"/>
      <c r="J742" s="2"/>
      <c r="N742" s="9"/>
      <c r="O742" s="5"/>
      <c r="P742" s="2"/>
      <c r="Q742" s="39"/>
      <c r="R742" s="9"/>
      <c r="T742" s="9"/>
      <c r="U742" s="2"/>
      <c r="X742" s="40"/>
      <c r="Y742" s="9"/>
    </row>
    <row r="743" spans="2:25" x14ac:dyDescent="0.2">
      <c r="B743" s="2"/>
      <c r="H743" s="2"/>
      <c r="I743" s="2"/>
      <c r="J743" s="2"/>
      <c r="N743" s="9"/>
      <c r="O743" s="5"/>
      <c r="P743" s="2"/>
      <c r="Q743" s="39"/>
      <c r="R743" s="9"/>
      <c r="T743" s="9"/>
      <c r="U743" s="2"/>
      <c r="X743" s="40"/>
      <c r="Y743" s="9"/>
    </row>
    <row r="744" spans="2:25" x14ac:dyDescent="0.2">
      <c r="B744" s="2"/>
      <c r="H744" s="2"/>
      <c r="I744" s="2"/>
      <c r="J744" s="2"/>
      <c r="N744" s="9"/>
      <c r="O744" s="5"/>
      <c r="P744" s="2"/>
      <c r="Q744" s="39"/>
      <c r="R744" s="9"/>
      <c r="T744" s="9"/>
      <c r="U744" s="2"/>
      <c r="X744" s="40"/>
      <c r="Y744" s="9"/>
    </row>
    <row r="745" spans="2:25" x14ac:dyDescent="0.2">
      <c r="B745" s="2"/>
      <c r="H745" s="2"/>
      <c r="I745" s="2"/>
      <c r="J745" s="2"/>
      <c r="N745" s="9"/>
      <c r="O745" s="5"/>
      <c r="P745" s="2"/>
      <c r="Q745" s="39"/>
      <c r="R745" s="9"/>
      <c r="T745" s="9"/>
      <c r="U745" s="2"/>
      <c r="X745" s="40"/>
      <c r="Y745" s="9"/>
    </row>
    <row r="746" spans="2:25" x14ac:dyDescent="0.2">
      <c r="B746" s="2"/>
      <c r="H746" s="2"/>
      <c r="I746" s="2"/>
      <c r="J746" s="2"/>
      <c r="N746" s="9"/>
      <c r="O746" s="5"/>
      <c r="P746" s="2"/>
      <c r="Q746" s="39"/>
      <c r="R746" s="9"/>
      <c r="T746" s="9"/>
      <c r="U746" s="2"/>
      <c r="X746" s="40"/>
      <c r="Y746" s="9"/>
    </row>
    <row r="747" spans="2:25" x14ac:dyDescent="0.2">
      <c r="B747" s="2"/>
      <c r="H747" s="2"/>
      <c r="I747" s="2"/>
      <c r="J747" s="2"/>
      <c r="N747" s="9"/>
      <c r="O747" s="5"/>
      <c r="P747" s="2"/>
      <c r="Q747" s="39"/>
      <c r="R747" s="9"/>
      <c r="T747" s="9"/>
      <c r="U747" s="2"/>
      <c r="X747" s="40"/>
      <c r="Y747" s="9"/>
    </row>
    <row r="748" spans="2:25" x14ac:dyDescent="0.2">
      <c r="B748" s="2"/>
      <c r="H748" s="2"/>
      <c r="I748" s="2"/>
      <c r="J748" s="2"/>
      <c r="N748" s="9"/>
      <c r="O748" s="5"/>
      <c r="P748" s="2"/>
      <c r="Q748" s="39"/>
      <c r="R748" s="9"/>
      <c r="T748" s="9"/>
      <c r="U748" s="2"/>
      <c r="X748" s="40"/>
      <c r="Y748" s="9"/>
    </row>
    <row r="749" spans="2:25" x14ac:dyDescent="0.2">
      <c r="B749" s="2"/>
      <c r="H749" s="2"/>
      <c r="I749" s="2"/>
      <c r="J749" s="2"/>
      <c r="N749" s="9"/>
      <c r="O749" s="5"/>
      <c r="P749" s="2"/>
      <c r="Q749" s="39"/>
      <c r="R749" s="9"/>
      <c r="T749" s="9"/>
      <c r="U749" s="2"/>
      <c r="X749" s="40"/>
      <c r="Y749" s="9"/>
    </row>
    <row r="750" spans="2:25" x14ac:dyDescent="0.2">
      <c r="B750" s="2"/>
      <c r="H750" s="2"/>
      <c r="I750" s="2"/>
      <c r="J750" s="2"/>
      <c r="N750" s="9"/>
      <c r="O750" s="5"/>
      <c r="P750" s="2"/>
      <c r="Q750" s="39"/>
      <c r="R750" s="9"/>
      <c r="T750" s="9"/>
      <c r="U750" s="2"/>
      <c r="X750" s="40"/>
      <c r="Y750" s="9"/>
    </row>
    <row r="751" spans="2:25" x14ac:dyDescent="0.2">
      <c r="B751" s="2"/>
      <c r="H751" s="2"/>
      <c r="I751" s="2"/>
      <c r="J751" s="2"/>
      <c r="N751" s="9"/>
      <c r="O751" s="5"/>
      <c r="P751" s="2"/>
      <c r="Q751" s="39"/>
      <c r="R751" s="9"/>
      <c r="T751" s="9"/>
      <c r="U751" s="2"/>
      <c r="X751" s="40"/>
      <c r="Y751" s="9"/>
    </row>
    <row r="752" spans="2:25" x14ac:dyDescent="0.2">
      <c r="B752" s="2"/>
      <c r="H752" s="2"/>
      <c r="I752" s="2"/>
      <c r="J752" s="2"/>
      <c r="N752" s="9"/>
      <c r="O752" s="5"/>
      <c r="P752" s="2"/>
      <c r="Q752" s="39"/>
      <c r="R752" s="9"/>
      <c r="T752" s="9"/>
      <c r="U752" s="2"/>
      <c r="X752" s="40"/>
      <c r="Y752" s="9"/>
    </row>
    <row r="753" spans="2:25" x14ac:dyDescent="0.2">
      <c r="B753" s="2"/>
      <c r="H753" s="2"/>
      <c r="I753" s="2"/>
      <c r="J753" s="2"/>
      <c r="N753" s="9"/>
      <c r="O753" s="5"/>
      <c r="P753" s="2"/>
      <c r="Q753" s="39"/>
      <c r="R753" s="9"/>
      <c r="T753" s="9"/>
      <c r="U753" s="2"/>
      <c r="X753" s="40"/>
      <c r="Y753" s="9"/>
    </row>
    <row r="754" spans="2:25" x14ac:dyDescent="0.2">
      <c r="B754" s="2"/>
      <c r="H754" s="2"/>
      <c r="I754" s="2"/>
      <c r="J754" s="2"/>
      <c r="N754" s="9"/>
      <c r="O754" s="5"/>
      <c r="P754" s="2"/>
      <c r="Q754" s="39"/>
      <c r="R754" s="9"/>
      <c r="T754" s="9"/>
      <c r="U754" s="2"/>
      <c r="X754" s="40"/>
      <c r="Y754" s="9"/>
    </row>
    <row r="755" spans="2:25" x14ac:dyDescent="0.2">
      <c r="B755" s="2"/>
      <c r="H755" s="2"/>
      <c r="I755" s="2"/>
      <c r="J755" s="2"/>
      <c r="N755" s="9"/>
      <c r="O755" s="5"/>
      <c r="P755" s="2"/>
      <c r="Q755" s="39"/>
      <c r="R755" s="9"/>
      <c r="T755" s="9"/>
      <c r="U755" s="2"/>
      <c r="X755" s="40"/>
      <c r="Y755" s="9"/>
    </row>
    <row r="756" spans="2:25" x14ac:dyDescent="0.2">
      <c r="B756" s="2"/>
      <c r="H756" s="2"/>
      <c r="I756" s="2"/>
      <c r="J756" s="2"/>
      <c r="N756" s="9"/>
      <c r="O756" s="5"/>
      <c r="P756" s="2"/>
      <c r="Q756" s="39"/>
      <c r="R756" s="9"/>
      <c r="T756" s="9"/>
      <c r="U756" s="2"/>
      <c r="X756" s="40"/>
      <c r="Y756" s="9"/>
    </row>
    <row r="757" spans="2:25" x14ac:dyDescent="0.2">
      <c r="B757" s="2"/>
      <c r="H757" s="2"/>
      <c r="I757" s="2"/>
      <c r="J757" s="2"/>
      <c r="N757" s="9"/>
      <c r="O757" s="5"/>
      <c r="P757" s="2"/>
      <c r="Q757" s="39"/>
      <c r="R757" s="9"/>
      <c r="T757" s="9"/>
      <c r="U757" s="2"/>
      <c r="X757" s="40"/>
      <c r="Y757" s="9"/>
    </row>
    <row r="758" spans="2:25" x14ac:dyDescent="0.2">
      <c r="B758" s="2"/>
      <c r="H758" s="2"/>
      <c r="I758" s="2"/>
      <c r="J758" s="2"/>
      <c r="N758" s="9"/>
      <c r="O758" s="5"/>
      <c r="P758" s="2"/>
      <c r="Q758" s="39"/>
      <c r="R758" s="9"/>
      <c r="T758" s="9"/>
      <c r="U758" s="2"/>
      <c r="X758" s="40"/>
      <c r="Y758" s="9"/>
    </row>
    <row r="759" spans="2:25" x14ac:dyDescent="0.2">
      <c r="B759" s="2"/>
      <c r="H759" s="2"/>
      <c r="I759" s="2"/>
      <c r="J759" s="2"/>
      <c r="N759" s="9"/>
      <c r="O759" s="5"/>
      <c r="P759" s="2"/>
      <c r="Q759" s="39"/>
      <c r="R759" s="9"/>
      <c r="T759" s="9"/>
      <c r="U759" s="2"/>
      <c r="X759" s="40"/>
      <c r="Y759" s="9"/>
    </row>
    <row r="760" spans="2:25" x14ac:dyDescent="0.2">
      <c r="B760" s="2"/>
      <c r="H760" s="2"/>
      <c r="I760" s="2"/>
      <c r="J760" s="2"/>
      <c r="N760" s="9"/>
      <c r="O760" s="5"/>
      <c r="P760" s="2"/>
      <c r="Q760" s="39"/>
      <c r="R760" s="9"/>
      <c r="T760" s="9"/>
      <c r="U760" s="2"/>
      <c r="X760" s="40"/>
      <c r="Y760" s="9"/>
    </row>
    <row r="761" spans="2:25" x14ac:dyDescent="0.2">
      <c r="B761" s="2"/>
      <c r="H761" s="2"/>
      <c r="I761" s="2"/>
      <c r="J761" s="2"/>
      <c r="N761" s="9"/>
      <c r="O761" s="5"/>
      <c r="P761" s="2"/>
      <c r="Q761" s="39"/>
      <c r="R761" s="9"/>
      <c r="T761" s="9"/>
      <c r="U761" s="2"/>
      <c r="X761" s="40"/>
      <c r="Y761" s="9"/>
    </row>
    <row r="762" spans="2:25" x14ac:dyDescent="0.2">
      <c r="B762" s="2"/>
      <c r="H762" s="2"/>
      <c r="I762" s="2"/>
      <c r="J762" s="2"/>
      <c r="N762" s="9"/>
      <c r="O762" s="5"/>
      <c r="P762" s="2"/>
      <c r="Q762" s="39"/>
      <c r="R762" s="9"/>
      <c r="T762" s="9"/>
      <c r="U762" s="2"/>
      <c r="X762" s="40"/>
      <c r="Y762" s="9"/>
    </row>
    <row r="763" spans="2:25" x14ac:dyDescent="0.2">
      <c r="B763" s="2"/>
      <c r="H763" s="2"/>
      <c r="I763" s="2"/>
      <c r="J763" s="2"/>
      <c r="N763" s="9"/>
      <c r="O763" s="5"/>
      <c r="P763" s="2"/>
      <c r="Q763" s="39"/>
      <c r="R763" s="9"/>
      <c r="T763" s="9"/>
      <c r="U763" s="2"/>
      <c r="X763" s="40"/>
      <c r="Y763" s="9"/>
    </row>
    <row r="764" spans="2:25" x14ac:dyDescent="0.2">
      <c r="B764" s="2"/>
      <c r="H764" s="2"/>
      <c r="I764" s="2"/>
      <c r="J764" s="2"/>
      <c r="N764" s="9"/>
      <c r="O764" s="5"/>
      <c r="P764" s="2"/>
      <c r="Q764" s="39"/>
      <c r="R764" s="9"/>
      <c r="T764" s="9"/>
      <c r="U764" s="2"/>
      <c r="X764" s="40"/>
      <c r="Y764" s="9"/>
    </row>
    <row r="765" spans="2:25" x14ac:dyDescent="0.2">
      <c r="B765" s="2"/>
      <c r="H765" s="2"/>
      <c r="I765" s="2"/>
      <c r="J765" s="2"/>
      <c r="N765" s="9"/>
      <c r="O765" s="5"/>
      <c r="P765" s="2"/>
      <c r="Q765" s="39"/>
      <c r="R765" s="9"/>
      <c r="T765" s="9"/>
      <c r="U765" s="2"/>
      <c r="X765" s="40"/>
      <c r="Y765" s="9"/>
    </row>
    <row r="766" spans="2:25" x14ac:dyDescent="0.2">
      <c r="B766" s="2"/>
      <c r="H766" s="2"/>
      <c r="I766" s="2"/>
      <c r="J766" s="2"/>
      <c r="N766" s="9"/>
      <c r="O766" s="5"/>
      <c r="P766" s="2"/>
      <c r="Q766" s="39"/>
      <c r="R766" s="9"/>
      <c r="T766" s="9"/>
      <c r="U766" s="2"/>
      <c r="X766" s="40"/>
      <c r="Y766" s="9"/>
    </row>
    <row r="767" spans="2:25" x14ac:dyDescent="0.2">
      <c r="B767" s="2"/>
      <c r="H767" s="2"/>
      <c r="I767" s="2"/>
      <c r="J767" s="2"/>
      <c r="N767" s="9"/>
      <c r="O767" s="5"/>
      <c r="P767" s="2"/>
      <c r="Q767" s="39"/>
      <c r="R767" s="9"/>
      <c r="T767" s="9"/>
      <c r="U767" s="2"/>
      <c r="X767" s="40"/>
      <c r="Y767" s="9"/>
    </row>
    <row r="768" spans="2:25" x14ac:dyDescent="0.2">
      <c r="B768" s="2"/>
      <c r="H768" s="2"/>
      <c r="I768" s="2"/>
      <c r="J768" s="2"/>
      <c r="N768" s="9"/>
      <c r="O768" s="5"/>
      <c r="P768" s="2"/>
      <c r="Q768" s="39"/>
      <c r="R768" s="9"/>
      <c r="T768" s="9"/>
      <c r="U768" s="2"/>
      <c r="X768" s="40"/>
      <c r="Y768" s="9"/>
    </row>
    <row r="769" spans="2:25" x14ac:dyDescent="0.2">
      <c r="B769" s="2"/>
      <c r="H769" s="2"/>
      <c r="I769" s="2"/>
      <c r="J769" s="2"/>
      <c r="N769" s="9"/>
      <c r="O769" s="5"/>
      <c r="P769" s="2"/>
      <c r="Q769" s="39"/>
      <c r="R769" s="9"/>
      <c r="T769" s="9"/>
      <c r="U769" s="2"/>
      <c r="X769" s="40"/>
      <c r="Y769" s="9"/>
    </row>
    <row r="770" spans="2:25" x14ac:dyDescent="0.2">
      <c r="B770" s="2"/>
      <c r="H770" s="2"/>
      <c r="I770" s="2"/>
      <c r="J770" s="2"/>
      <c r="N770" s="9"/>
      <c r="O770" s="5"/>
      <c r="P770" s="2"/>
      <c r="Q770" s="39"/>
      <c r="R770" s="9"/>
      <c r="T770" s="9"/>
      <c r="U770" s="2"/>
      <c r="X770" s="40"/>
      <c r="Y770" s="9"/>
    </row>
    <row r="771" spans="2:25" x14ac:dyDescent="0.2">
      <c r="B771" s="2"/>
      <c r="H771" s="2"/>
      <c r="I771" s="2"/>
      <c r="J771" s="2"/>
      <c r="N771" s="9"/>
      <c r="O771" s="5"/>
      <c r="P771" s="2"/>
      <c r="Q771" s="39"/>
      <c r="R771" s="9"/>
      <c r="T771" s="9"/>
      <c r="U771" s="2"/>
      <c r="X771" s="40"/>
      <c r="Y771" s="9"/>
    </row>
    <row r="772" spans="2:25" x14ac:dyDescent="0.2">
      <c r="B772" s="2"/>
      <c r="H772" s="2"/>
      <c r="I772" s="2"/>
      <c r="J772" s="2"/>
      <c r="N772" s="9"/>
      <c r="O772" s="5"/>
      <c r="P772" s="2"/>
      <c r="Q772" s="39"/>
      <c r="R772" s="9"/>
      <c r="T772" s="9"/>
      <c r="U772" s="2"/>
      <c r="X772" s="40"/>
      <c r="Y772" s="9"/>
    </row>
    <row r="773" spans="2:25" x14ac:dyDescent="0.2">
      <c r="B773" s="2"/>
      <c r="H773" s="2"/>
      <c r="I773" s="2"/>
      <c r="J773" s="2"/>
      <c r="N773" s="9"/>
      <c r="O773" s="5"/>
      <c r="P773" s="2"/>
      <c r="Q773" s="39"/>
      <c r="R773" s="9"/>
      <c r="T773" s="9"/>
      <c r="U773" s="2"/>
      <c r="X773" s="40"/>
      <c r="Y773" s="9"/>
    </row>
    <row r="774" spans="2:25" x14ac:dyDescent="0.2">
      <c r="B774" s="2"/>
      <c r="H774" s="2"/>
      <c r="I774" s="2"/>
      <c r="J774" s="2"/>
      <c r="N774" s="9"/>
      <c r="O774" s="5"/>
      <c r="P774" s="2"/>
      <c r="Q774" s="39"/>
      <c r="R774" s="9"/>
      <c r="T774" s="9"/>
      <c r="U774" s="2"/>
      <c r="X774" s="40"/>
      <c r="Y774" s="9"/>
    </row>
    <row r="775" spans="2:25" x14ac:dyDescent="0.2">
      <c r="B775" s="2"/>
      <c r="H775" s="2"/>
      <c r="I775" s="2"/>
      <c r="J775" s="2"/>
      <c r="N775" s="9"/>
      <c r="O775" s="5"/>
      <c r="P775" s="2"/>
      <c r="Q775" s="39"/>
      <c r="R775" s="9"/>
      <c r="T775" s="9"/>
      <c r="U775" s="2"/>
      <c r="X775" s="40"/>
      <c r="Y775" s="9"/>
    </row>
    <row r="776" spans="2:25" x14ac:dyDescent="0.2">
      <c r="B776" s="2"/>
      <c r="H776" s="2"/>
      <c r="I776" s="2"/>
      <c r="J776" s="2"/>
      <c r="N776" s="9"/>
      <c r="O776" s="5"/>
      <c r="P776" s="2"/>
      <c r="Q776" s="39"/>
      <c r="R776" s="9"/>
      <c r="T776" s="9"/>
      <c r="U776" s="2"/>
      <c r="X776" s="40"/>
      <c r="Y776" s="9"/>
    </row>
    <row r="777" spans="2:25" x14ac:dyDescent="0.2">
      <c r="B777" s="2"/>
      <c r="H777" s="2"/>
      <c r="I777" s="2"/>
      <c r="J777" s="2"/>
      <c r="N777" s="9"/>
      <c r="O777" s="5"/>
      <c r="P777" s="2"/>
      <c r="Q777" s="39"/>
      <c r="R777" s="9"/>
      <c r="T777" s="9"/>
      <c r="U777" s="2"/>
      <c r="X777" s="40"/>
      <c r="Y777" s="9"/>
    </row>
    <row r="778" spans="2:25" x14ac:dyDescent="0.2">
      <c r="B778" s="2"/>
      <c r="H778" s="2"/>
      <c r="I778" s="2"/>
      <c r="J778" s="2"/>
      <c r="N778" s="9"/>
      <c r="O778" s="5"/>
      <c r="P778" s="2"/>
      <c r="Q778" s="39"/>
      <c r="R778" s="9"/>
      <c r="T778" s="9"/>
      <c r="U778" s="2"/>
      <c r="X778" s="40"/>
      <c r="Y778" s="9"/>
    </row>
    <row r="779" spans="2:25" x14ac:dyDescent="0.2">
      <c r="B779" s="2"/>
      <c r="H779" s="2"/>
      <c r="I779" s="2"/>
      <c r="J779" s="2"/>
      <c r="N779" s="9"/>
      <c r="O779" s="5"/>
      <c r="P779" s="2"/>
      <c r="Q779" s="39"/>
      <c r="R779" s="9"/>
      <c r="T779" s="9"/>
      <c r="U779" s="2"/>
      <c r="X779" s="40"/>
      <c r="Y779" s="9"/>
    </row>
    <row r="780" spans="2:25" x14ac:dyDescent="0.2">
      <c r="B780" s="2"/>
      <c r="H780" s="2"/>
      <c r="I780" s="2"/>
      <c r="J780" s="2"/>
      <c r="N780" s="9"/>
      <c r="O780" s="5"/>
      <c r="P780" s="2"/>
      <c r="Q780" s="39"/>
      <c r="R780" s="9"/>
      <c r="T780" s="9"/>
      <c r="U780" s="2"/>
      <c r="X780" s="40"/>
      <c r="Y780" s="9"/>
    </row>
    <row r="781" spans="2:25" x14ac:dyDescent="0.2">
      <c r="B781" s="2"/>
      <c r="H781" s="2"/>
      <c r="I781" s="2"/>
      <c r="J781" s="2"/>
      <c r="N781" s="9"/>
      <c r="O781" s="5"/>
      <c r="P781" s="2"/>
      <c r="Q781" s="39"/>
      <c r="R781" s="9"/>
      <c r="T781" s="9"/>
      <c r="U781" s="2"/>
      <c r="X781" s="40"/>
      <c r="Y781" s="9"/>
    </row>
    <row r="782" spans="2:25" x14ac:dyDescent="0.2">
      <c r="B782" s="2"/>
      <c r="H782" s="2"/>
      <c r="I782" s="2"/>
      <c r="J782" s="2"/>
      <c r="N782" s="9"/>
      <c r="O782" s="5"/>
      <c r="P782" s="2"/>
      <c r="Q782" s="39"/>
      <c r="R782" s="9"/>
      <c r="T782" s="9"/>
      <c r="U782" s="2"/>
      <c r="X782" s="40"/>
      <c r="Y782" s="9"/>
    </row>
    <row r="783" spans="2:25" x14ac:dyDescent="0.2">
      <c r="B783" s="2"/>
      <c r="H783" s="2"/>
      <c r="I783" s="2"/>
      <c r="J783" s="2"/>
      <c r="N783" s="9"/>
      <c r="O783" s="5"/>
      <c r="P783" s="2"/>
      <c r="Q783" s="39"/>
      <c r="R783" s="9"/>
      <c r="T783" s="9"/>
      <c r="U783" s="2"/>
      <c r="X783" s="40"/>
      <c r="Y783" s="9"/>
    </row>
    <row r="784" spans="2:25" x14ac:dyDescent="0.2">
      <c r="B784" s="2"/>
      <c r="H784" s="2"/>
      <c r="I784" s="2"/>
      <c r="J784" s="2"/>
      <c r="N784" s="9"/>
      <c r="O784" s="5"/>
      <c r="P784" s="2"/>
      <c r="Q784" s="39"/>
      <c r="R784" s="9"/>
      <c r="T784" s="9"/>
      <c r="U784" s="2"/>
      <c r="X784" s="40"/>
      <c r="Y784" s="9"/>
    </row>
    <row r="785" spans="2:25" x14ac:dyDescent="0.2">
      <c r="B785" s="2"/>
      <c r="H785" s="2"/>
      <c r="I785" s="2"/>
      <c r="J785" s="2"/>
      <c r="N785" s="9"/>
      <c r="O785" s="5"/>
      <c r="P785" s="2"/>
      <c r="Q785" s="39"/>
      <c r="R785" s="9"/>
      <c r="T785" s="9"/>
      <c r="U785" s="2"/>
      <c r="X785" s="40"/>
      <c r="Y785" s="9"/>
    </row>
    <row r="786" spans="2:25" x14ac:dyDescent="0.2">
      <c r="B786" s="2"/>
      <c r="H786" s="2"/>
      <c r="I786" s="2"/>
      <c r="J786" s="2"/>
      <c r="N786" s="9"/>
      <c r="O786" s="5"/>
      <c r="P786" s="2"/>
      <c r="Q786" s="39"/>
      <c r="R786" s="9"/>
      <c r="T786" s="9"/>
      <c r="U786" s="2"/>
      <c r="X786" s="40"/>
      <c r="Y786" s="9"/>
    </row>
    <row r="787" spans="2:25" x14ac:dyDescent="0.2">
      <c r="B787" s="2"/>
      <c r="H787" s="2"/>
      <c r="I787" s="2"/>
      <c r="J787" s="2"/>
      <c r="N787" s="9"/>
      <c r="O787" s="5"/>
      <c r="P787" s="2"/>
      <c r="Q787" s="39"/>
      <c r="R787" s="9"/>
      <c r="T787" s="9"/>
      <c r="U787" s="2"/>
      <c r="X787" s="40"/>
      <c r="Y787" s="9"/>
    </row>
    <row r="788" spans="2:25" x14ac:dyDescent="0.2">
      <c r="B788" s="2"/>
      <c r="H788" s="2"/>
      <c r="I788" s="2"/>
      <c r="J788" s="2"/>
      <c r="N788" s="9"/>
      <c r="O788" s="5"/>
      <c r="P788" s="2"/>
      <c r="Q788" s="39"/>
      <c r="R788" s="9"/>
      <c r="T788" s="9"/>
      <c r="U788" s="2"/>
      <c r="X788" s="40"/>
      <c r="Y788" s="9"/>
    </row>
    <row r="789" spans="2:25" x14ac:dyDescent="0.2">
      <c r="B789" s="2"/>
      <c r="H789" s="2"/>
      <c r="I789" s="2"/>
      <c r="J789" s="2"/>
      <c r="N789" s="9"/>
      <c r="O789" s="5"/>
      <c r="P789" s="2"/>
      <c r="Q789" s="39"/>
      <c r="R789" s="9"/>
      <c r="T789" s="9"/>
      <c r="U789" s="2"/>
      <c r="X789" s="40"/>
      <c r="Y789" s="9"/>
    </row>
    <row r="790" spans="2:25" x14ac:dyDescent="0.2">
      <c r="B790" s="2"/>
      <c r="H790" s="2"/>
      <c r="I790" s="2"/>
      <c r="J790" s="2"/>
      <c r="N790" s="9"/>
      <c r="O790" s="5"/>
      <c r="P790" s="2"/>
      <c r="Q790" s="39"/>
      <c r="R790" s="9"/>
      <c r="T790" s="9"/>
      <c r="U790" s="2"/>
      <c r="X790" s="40"/>
      <c r="Y790" s="9"/>
    </row>
    <row r="791" spans="2:25" x14ac:dyDescent="0.2">
      <c r="B791" s="2"/>
      <c r="H791" s="2"/>
      <c r="I791" s="2"/>
      <c r="J791" s="2"/>
      <c r="N791" s="9"/>
      <c r="O791" s="5"/>
      <c r="P791" s="2"/>
      <c r="Q791" s="39"/>
      <c r="R791" s="9"/>
      <c r="T791" s="9"/>
      <c r="U791" s="2"/>
      <c r="X791" s="40"/>
      <c r="Y791" s="9"/>
    </row>
    <row r="792" spans="2:25" x14ac:dyDescent="0.2">
      <c r="B792" s="2"/>
      <c r="H792" s="2"/>
      <c r="I792" s="2"/>
      <c r="J792" s="2"/>
      <c r="N792" s="9"/>
      <c r="O792" s="5"/>
      <c r="P792" s="2"/>
      <c r="Q792" s="39"/>
      <c r="R792" s="9"/>
      <c r="T792" s="9"/>
      <c r="U792" s="2"/>
      <c r="X792" s="40"/>
      <c r="Y792" s="9"/>
    </row>
    <row r="793" spans="2:25" x14ac:dyDescent="0.2">
      <c r="B793" s="2"/>
      <c r="H793" s="2"/>
      <c r="I793" s="2"/>
      <c r="J793" s="2"/>
      <c r="N793" s="9"/>
      <c r="O793" s="5"/>
      <c r="P793" s="2"/>
      <c r="Q793" s="39"/>
      <c r="R793" s="9"/>
      <c r="T793" s="9"/>
      <c r="U793" s="2"/>
      <c r="X793" s="40"/>
      <c r="Y793" s="9"/>
    </row>
    <row r="794" spans="2:25" x14ac:dyDescent="0.2">
      <c r="B794" s="2"/>
      <c r="H794" s="2"/>
      <c r="I794" s="2"/>
      <c r="J794" s="2"/>
      <c r="N794" s="9"/>
      <c r="O794" s="5"/>
      <c r="P794" s="2"/>
      <c r="Q794" s="39"/>
      <c r="R794" s="9"/>
      <c r="T794" s="9"/>
      <c r="U794" s="2"/>
      <c r="X794" s="40"/>
      <c r="Y794" s="9"/>
    </row>
    <row r="795" spans="2:25" x14ac:dyDescent="0.2">
      <c r="B795" s="2"/>
      <c r="H795" s="2"/>
      <c r="I795" s="2"/>
      <c r="J795" s="2"/>
      <c r="N795" s="9"/>
      <c r="O795" s="5"/>
      <c r="P795" s="2"/>
      <c r="Q795" s="39"/>
      <c r="R795" s="9"/>
      <c r="T795" s="9"/>
      <c r="U795" s="2"/>
      <c r="X795" s="40"/>
      <c r="Y795" s="9"/>
    </row>
    <row r="796" spans="2:25" x14ac:dyDescent="0.2">
      <c r="B796" s="2"/>
      <c r="H796" s="2"/>
      <c r="I796" s="2"/>
      <c r="J796" s="2"/>
      <c r="N796" s="9"/>
      <c r="O796" s="5"/>
      <c r="P796" s="2"/>
      <c r="Q796" s="39"/>
      <c r="R796" s="9"/>
      <c r="T796" s="9"/>
      <c r="U796" s="2"/>
      <c r="X796" s="40"/>
      <c r="Y796" s="9"/>
    </row>
    <row r="797" spans="2:25" x14ac:dyDescent="0.2">
      <c r="B797" s="2"/>
      <c r="H797" s="2"/>
      <c r="I797" s="2"/>
      <c r="J797" s="2"/>
      <c r="N797" s="9"/>
      <c r="O797" s="5"/>
      <c r="P797" s="2"/>
      <c r="Q797" s="39"/>
      <c r="R797" s="9"/>
      <c r="T797" s="9"/>
      <c r="U797" s="2"/>
      <c r="X797" s="40"/>
      <c r="Y797" s="9"/>
    </row>
    <row r="798" spans="2:25" x14ac:dyDescent="0.2">
      <c r="B798" s="2"/>
      <c r="H798" s="2"/>
      <c r="I798" s="2"/>
      <c r="J798" s="2"/>
      <c r="N798" s="9"/>
      <c r="O798" s="5"/>
      <c r="P798" s="2"/>
      <c r="Q798" s="39"/>
      <c r="R798" s="9"/>
      <c r="T798" s="9"/>
      <c r="U798" s="2"/>
      <c r="X798" s="40"/>
      <c r="Y798" s="9"/>
    </row>
    <row r="799" spans="2:25" x14ac:dyDescent="0.2">
      <c r="B799" s="2"/>
      <c r="H799" s="2"/>
      <c r="I799" s="2"/>
      <c r="J799" s="2"/>
      <c r="N799" s="9"/>
      <c r="O799" s="5"/>
      <c r="P799" s="2"/>
      <c r="Q799" s="39"/>
      <c r="R799" s="9"/>
      <c r="T799" s="9"/>
      <c r="U799" s="2"/>
      <c r="X799" s="40"/>
      <c r="Y799" s="9"/>
    </row>
    <row r="800" spans="2:25" x14ac:dyDescent="0.2">
      <c r="B800" s="2"/>
      <c r="H800" s="2"/>
      <c r="I800" s="2"/>
      <c r="J800" s="2"/>
      <c r="N800" s="9"/>
      <c r="O800" s="5"/>
      <c r="P800" s="2"/>
      <c r="Q800" s="39"/>
      <c r="R800" s="9"/>
      <c r="T800" s="9"/>
      <c r="U800" s="2"/>
      <c r="X800" s="40"/>
      <c r="Y800" s="9"/>
    </row>
    <row r="801" spans="2:25" x14ac:dyDescent="0.2">
      <c r="B801" s="2"/>
      <c r="H801" s="2"/>
      <c r="I801" s="2"/>
      <c r="J801" s="2"/>
      <c r="N801" s="9"/>
      <c r="O801" s="5"/>
      <c r="P801" s="2"/>
      <c r="Q801" s="39"/>
      <c r="R801" s="9"/>
      <c r="T801" s="9"/>
      <c r="U801" s="2"/>
      <c r="X801" s="40"/>
      <c r="Y801" s="9"/>
    </row>
    <row r="802" spans="2:25" x14ac:dyDescent="0.2">
      <c r="B802" s="2"/>
      <c r="H802" s="2"/>
      <c r="I802" s="2"/>
      <c r="J802" s="2"/>
      <c r="N802" s="9"/>
      <c r="O802" s="5"/>
      <c r="P802" s="2"/>
      <c r="Q802" s="39"/>
      <c r="R802" s="9"/>
      <c r="T802" s="9"/>
      <c r="U802" s="2"/>
      <c r="X802" s="40"/>
      <c r="Y802" s="9"/>
    </row>
    <row r="803" spans="2:25" x14ac:dyDescent="0.2">
      <c r="B803" s="2"/>
      <c r="H803" s="2"/>
      <c r="I803" s="2"/>
      <c r="J803" s="2"/>
      <c r="N803" s="9"/>
      <c r="O803" s="5"/>
      <c r="P803" s="2"/>
      <c r="Q803" s="39"/>
      <c r="R803" s="9"/>
      <c r="T803" s="9"/>
      <c r="U803" s="2"/>
      <c r="X803" s="40"/>
      <c r="Y803" s="9"/>
    </row>
    <row r="804" spans="2:25" x14ac:dyDescent="0.2">
      <c r="B804" s="2"/>
      <c r="H804" s="2"/>
      <c r="I804" s="2"/>
      <c r="J804" s="2"/>
      <c r="N804" s="9"/>
      <c r="O804" s="5"/>
      <c r="P804" s="2"/>
      <c r="Q804" s="39"/>
      <c r="R804" s="9"/>
      <c r="T804" s="9"/>
      <c r="U804" s="2"/>
      <c r="X804" s="40"/>
      <c r="Y804" s="9"/>
    </row>
    <row r="805" spans="2:25" x14ac:dyDescent="0.2">
      <c r="B805" s="2"/>
      <c r="H805" s="2"/>
      <c r="I805" s="2"/>
      <c r="J805" s="2"/>
      <c r="N805" s="9"/>
      <c r="O805" s="5"/>
      <c r="P805" s="2"/>
      <c r="Q805" s="39"/>
      <c r="R805" s="9"/>
      <c r="T805" s="9"/>
      <c r="U805" s="2"/>
      <c r="X805" s="40"/>
      <c r="Y805" s="9"/>
    </row>
    <row r="806" spans="2:25" x14ac:dyDescent="0.2">
      <c r="B806" s="2"/>
      <c r="H806" s="2"/>
      <c r="I806" s="2"/>
      <c r="J806" s="2"/>
      <c r="N806" s="9"/>
      <c r="O806" s="5"/>
      <c r="P806" s="2"/>
      <c r="Q806" s="39"/>
      <c r="R806" s="9"/>
      <c r="T806" s="9"/>
      <c r="U806" s="2"/>
      <c r="X806" s="40"/>
      <c r="Y806" s="9"/>
    </row>
    <row r="807" spans="2:25" x14ac:dyDescent="0.2">
      <c r="B807" s="2"/>
      <c r="H807" s="2"/>
      <c r="I807" s="2"/>
      <c r="J807" s="2"/>
      <c r="N807" s="9"/>
      <c r="O807" s="5"/>
      <c r="P807" s="2"/>
      <c r="Q807" s="39"/>
      <c r="R807" s="9"/>
      <c r="T807" s="9"/>
      <c r="U807" s="2"/>
      <c r="X807" s="40"/>
      <c r="Y807" s="9"/>
    </row>
    <row r="808" spans="2:25" x14ac:dyDescent="0.2">
      <c r="B808" s="2"/>
      <c r="H808" s="2"/>
      <c r="I808" s="2"/>
      <c r="J808" s="2"/>
      <c r="N808" s="9"/>
      <c r="O808" s="5"/>
      <c r="P808" s="2"/>
      <c r="Q808" s="39"/>
      <c r="R808" s="9"/>
      <c r="T808" s="9"/>
      <c r="U808" s="2"/>
      <c r="X808" s="40"/>
      <c r="Y808" s="9"/>
    </row>
    <row r="809" spans="2:25" x14ac:dyDescent="0.2">
      <c r="B809" s="2"/>
      <c r="H809" s="2"/>
      <c r="I809" s="2"/>
      <c r="J809" s="2"/>
      <c r="N809" s="9"/>
      <c r="O809" s="5"/>
      <c r="P809" s="2"/>
      <c r="Q809" s="39"/>
      <c r="R809" s="9"/>
      <c r="T809" s="9"/>
      <c r="U809" s="2"/>
      <c r="X809" s="40"/>
      <c r="Y809" s="9"/>
    </row>
    <row r="810" spans="2:25" x14ac:dyDescent="0.2">
      <c r="B810" s="2"/>
      <c r="H810" s="2"/>
      <c r="I810" s="2"/>
      <c r="J810" s="2"/>
      <c r="N810" s="9"/>
      <c r="O810" s="5"/>
      <c r="P810" s="2"/>
      <c r="Q810" s="39"/>
      <c r="R810" s="9"/>
      <c r="T810" s="9"/>
      <c r="U810" s="2"/>
      <c r="X810" s="40"/>
      <c r="Y810" s="9"/>
    </row>
    <row r="811" spans="2:25" x14ac:dyDescent="0.2">
      <c r="B811" s="2"/>
      <c r="H811" s="2"/>
      <c r="I811" s="2"/>
      <c r="J811" s="2"/>
      <c r="N811" s="9"/>
      <c r="O811" s="5"/>
      <c r="P811" s="2"/>
      <c r="Q811" s="39"/>
      <c r="R811" s="9"/>
      <c r="T811" s="9"/>
      <c r="U811" s="2"/>
      <c r="X811" s="40"/>
      <c r="Y811" s="9"/>
    </row>
    <row r="812" spans="2:25" x14ac:dyDescent="0.2">
      <c r="B812" s="2"/>
      <c r="H812" s="2"/>
      <c r="I812" s="2"/>
      <c r="J812" s="2"/>
      <c r="N812" s="9"/>
      <c r="O812" s="5"/>
      <c r="P812" s="2"/>
      <c r="Q812" s="39"/>
      <c r="R812" s="9"/>
      <c r="T812" s="9"/>
      <c r="U812" s="2"/>
      <c r="X812" s="40"/>
      <c r="Y812" s="9"/>
    </row>
    <row r="813" spans="2:25" x14ac:dyDescent="0.2">
      <c r="B813" s="2"/>
      <c r="H813" s="2"/>
      <c r="I813" s="2"/>
      <c r="J813" s="2"/>
      <c r="N813" s="9"/>
      <c r="O813" s="5"/>
      <c r="P813" s="2"/>
      <c r="Q813" s="39"/>
      <c r="R813" s="9"/>
      <c r="T813" s="9"/>
      <c r="U813" s="2"/>
      <c r="X813" s="40"/>
      <c r="Y813" s="9"/>
    </row>
    <row r="814" spans="2:25" x14ac:dyDescent="0.2">
      <c r="B814" s="2"/>
      <c r="H814" s="2"/>
      <c r="I814" s="2"/>
      <c r="J814" s="2"/>
      <c r="N814" s="9"/>
      <c r="O814" s="5"/>
      <c r="P814" s="2"/>
      <c r="Q814" s="39"/>
      <c r="R814" s="9"/>
      <c r="T814" s="9"/>
      <c r="U814" s="2"/>
      <c r="X814" s="40"/>
      <c r="Y814" s="9"/>
    </row>
    <row r="815" spans="2:25" x14ac:dyDescent="0.2">
      <c r="B815" s="2"/>
      <c r="H815" s="2"/>
      <c r="I815" s="2"/>
      <c r="J815" s="2"/>
      <c r="N815" s="9"/>
      <c r="O815" s="5"/>
      <c r="P815" s="2"/>
      <c r="Q815" s="39"/>
      <c r="R815" s="9"/>
      <c r="T815" s="9"/>
      <c r="U815" s="2"/>
      <c r="X815" s="40"/>
      <c r="Y815" s="9"/>
    </row>
    <row r="816" spans="2:25" x14ac:dyDescent="0.2">
      <c r="B816" s="2"/>
      <c r="H816" s="2"/>
      <c r="I816" s="2"/>
      <c r="J816" s="2"/>
      <c r="N816" s="9"/>
      <c r="O816" s="5"/>
      <c r="P816" s="2"/>
      <c r="Q816" s="39"/>
      <c r="R816" s="9"/>
      <c r="T816" s="9"/>
      <c r="U816" s="2"/>
      <c r="X816" s="40"/>
      <c r="Y816" s="9"/>
    </row>
    <row r="817" spans="2:25" x14ac:dyDescent="0.2">
      <c r="B817" s="2"/>
      <c r="H817" s="2"/>
      <c r="I817" s="2"/>
      <c r="J817" s="2"/>
      <c r="N817" s="9"/>
      <c r="O817" s="5"/>
      <c r="P817" s="2"/>
      <c r="Q817" s="39"/>
      <c r="R817" s="9"/>
      <c r="T817" s="9"/>
      <c r="U817" s="2"/>
      <c r="X817" s="40"/>
      <c r="Y817" s="9"/>
    </row>
    <row r="818" spans="2:25" x14ac:dyDescent="0.2">
      <c r="B818" s="2"/>
      <c r="H818" s="2"/>
      <c r="I818" s="2"/>
      <c r="J818" s="2"/>
      <c r="N818" s="9"/>
      <c r="O818" s="5"/>
      <c r="P818" s="2"/>
      <c r="Q818" s="39"/>
      <c r="R818" s="9"/>
      <c r="T818" s="9"/>
      <c r="U818" s="2"/>
      <c r="X818" s="40"/>
      <c r="Y818" s="9"/>
    </row>
    <row r="819" spans="2:25" x14ac:dyDescent="0.2">
      <c r="B819" s="2"/>
      <c r="H819" s="2"/>
      <c r="I819" s="2"/>
      <c r="J819" s="2"/>
      <c r="N819" s="9"/>
      <c r="O819" s="5"/>
      <c r="P819" s="2"/>
      <c r="Q819" s="39"/>
      <c r="R819" s="9"/>
      <c r="T819" s="9"/>
      <c r="U819" s="2"/>
      <c r="X819" s="40"/>
      <c r="Y819" s="9"/>
    </row>
    <row r="820" spans="2:25" x14ac:dyDescent="0.2">
      <c r="B820" s="2"/>
      <c r="H820" s="2"/>
      <c r="I820" s="2"/>
      <c r="J820" s="2"/>
      <c r="N820" s="9"/>
      <c r="O820" s="5"/>
      <c r="P820" s="2"/>
      <c r="Q820" s="39"/>
      <c r="R820" s="9"/>
      <c r="T820" s="9"/>
      <c r="U820" s="2"/>
      <c r="X820" s="40"/>
      <c r="Y820" s="9"/>
    </row>
    <row r="821" spans="2:25" x14ac:dyDescent="0.2">
      <c r="B821" s="2"/>
      <c r="H821" s="2"/>
      <c r="I821" s="2"/>
      <c r="J821" s="2"/>
      <c r="N821" s="9"/>
      <c r="O821" s="5"/>
      <c r="P821" s="2"/>
      <c r="Q821" s="39"/>
      <c r="R821" s="9"/>
      <c r="T821" s="9"/>
      <c r="U821" s="2"/>
      <c r="X821" s="40"/>
      <c r="Y821" s="9"/>
    </row>
    <row r="822" spans="2:25" x14ac:dyDescent="0.2">
      <c r="B822" s="2"/>
      <c r="H822" s="2"/>
      <c r="I822" s="2"/>
      <c r="J822" s="2"/>
      <c r="N822" s="9"/>
      <c r="O822" s="5"/>
      <c r="P822" s="2"/>
      <c r="Q822" s="39"/>
      <c r="R822" s="9"/>
      <c r="T822" s="9"/>
      <c r="U822" s="2"/>
      <c r="X822" s="40"/>
      <c r="Y822" s="9"/>
    </row>
    <row r="823" spans="2:25" x14ac:dyDescent="0.2">
      <c r="B823" s="2"/>
      <c r="H823" s="2"/>
      <c r="I823" s="2"/>
      <c r="J823" s="2"/>
      <c r="N823" s="9"/>
      <c r="O823" s="5"/>
      <c r="P823" s="2"/>
      <c r="Q823" s="39"/>
      <c r="R823" s="9"/>
      <c r="T823" s="9"/>
      <c r="U823" s="2"/>
      <c r="X823" s="40"/>
      <c r="Y823" s="9"/>
    </row>
    <row r="824" spans="2:25" x14ac:dyDescent="0.2">
      <c r="B824" s="2"/>
      <c r="H824" s="2"/>
      <c r="I824" s="2"/>
      <c r="J824" s="2"/>
      <c r="N824" s="9"/>
      <c r="O824" s="5"/>
      <c r="P824" s="2"/>
      <c r="Q824" s="39"/>
      <c r="R824" s="9"/>
      <c r="T824" s="9"/>
      <c r="U824" s="2"/>
      <c r="X824" s="40"/>
      <c r="Y824" s="9"/>
    </row>
    <row r="825" spans="2:25" x14ac:dyDescent="0.2">
      <c r="B825" s="2"/>
      <c r="H825" s="2"/>
      <c r="I825" s="2"/>
      <c r="J825" s="2"/>
      <c r="N825" s="9"/>
      <c r="O825" s="5"/>
      <c r="P825" s="2"/>
      <c r="Q825" s="39"/>
      <c r="R825" s="9"/>
      <c r="T825" s="9"/>
      <c r="U825" s="2"/>
      <c r="X825" s="40"/>
      <c r="Y825" s="9"/>
    </row>
    <row r="826" spans="2:25" x14ac:dyDescent="0.2">
      <c r="B826" s="2"/>
      <c r="H826" s="2"/>
      <c r="I826" s="2"/>
      <c r="J826" s="2"/>
      <c r="N826" s="9"/>
      <c r="O826" s="5"/>
      <c r="P826" s="2"/>
      <c r="Q826" s="39"/>
      <c r="R826" s="9"/>
      <c r="T826" s="9"/>
      <c r="U826" s="2"/>
      <c r="X826" s="40"/>
      <c r="Y826" s="9"/>
    </row>
    <row r="827" spans="2:25" x14ac:dyDescent="0.2">
      <c r="B827" s="2"/>
      <c r="H827" s="2"/>
      <c r="I827" s="2"/>
      <c r="J827" s="2"/>
      <c r="N827" s="9"/>
      <c r="O827" s="5"/>
      <c r="P827" s="2"/>
      <c r="Q827" s="39"/>
      <c r="R827" s="9"/>
      <c r="T827" s="9"/>
      <c r="U827" s="2"/>
      <c r="X827" s="40"/>
      <c r="Y827" s="9"/>
    </row>
    <row r="828" spans="2:25" x14ac:dyDescent="0.2">
      <c r="B828" s="2"/>
      <c r="H828" s="2"/>
      <c r="I828" s="2"/>
      <c r="J828" s="2"/>
      <c r="N828" s="9"/>
      <c r="O828" s="5"/>
      <c r="P828" s="2"/>
      <c r="Q828" s="39"/>
      <c r="R828" s="9"/>
      <c r="T828" s="9"/>
      <c r="U828" s="2"/>
      <c r="X828" s="40"/>
      <c r="Y828" s="9"/>
    </row>
    <row r="829" spans="2:25" x14ac:dyDescent="0.2">
      <c r="B829" s="2"/>
      <c r="H829" s="2"/>
      <c r="I829" s="2"/>
      <c r="J829" s="2"/>
      <c r="N829" s="9"/>
      <c r="O829" s="5"/>
      <c r="P829" s="2"/>
      <c r="Q829" s="39"/>
      <c r="R829" s="9"/>
      <c r="T829" s="9"/>
      <c r="U829" s="2"/>
      <c r="X829" s="40"/>
      <c r="Y829" s="9"/>
    </row>
    <row r="830" spans="2:25" x14ac:dyDescent="0.2">
      <c r="B830" s="2"/>
      <c r="H830" s="2"/>
      <c r="I830" s="2"/>
      <c r="J830" s="2"/>
      <c r="N830" s="9"/>
      <c r="O830" s="5"/>
      <c r="P830" s="2"/>
      <c r="Q830" s="39"/>
      <c r="R830" s="9"/>
      <c r="T830" s="9"/>
      <c r="U830" s="2"/>
      <c r="X830" s="40"/>
      <c r="Y830" s="9"/>
    </row>
    <row r="831" spans="2:25" x14ac:dyDescent="0.2">
      <c r="B831" s="2"/>
      <c r="H831" s="2"/>
      <c r="I831" s="2"/>
      <c r="J831" s="2"/>
      <c r="N831" s="9"/>
      <c r="O831" s="5"/>
      <c r="P831" s="2"/>
      <c r="Q831" s="39"/>
      <c r="R831" s="9"/>
      <c r="T831" s="9"/>
      <c r="U831" s="2"/>
      <c r="X831" s="40"/>
      <c r="Y831" s="9"/>
    </row>
    <row r="832" spans="2:25" x14ac:dyDescent="0.2">
      <c r="B832" s="2"/>
      <c r="H832" s="2"/>
      <c r="I832" s="2"/>
      <c r="J832" s="2"/>
      <c r="N832" s="9"/>
      <c r="O832" s="5"/>
      <c r="P832" s="2"/>
      <c r="Q832" s="39"/>
      <c r="R832" s="9"/>
      <c r="T832" s="9"/>
      <c r="U832" s="2"/>
      <c r="X832" s="40"/>
      <c r="Y832" s="9"/>
    </row>
    <row r="833" spans="2:25" x14ac:dyDescent="0.2">
      <c r="B833" s="2"/>
      <c r="H833" s="2"/>
      <c r="I833" s="2"/>
      <c r="J833" s="2"/>
      <c r="N833" s="9"/>
      <c r="O833" s="5"/>
      <c r="P833" s="2"/>
      <c r="Q833" s="39"/>
      <c r="R833" s="9"/>
      <c r="T833" s="9"/>
      <c r="U833" s="2"/>
      <c r="X833" s="40"/>
      <c r="Y833" s="9"/>
    </row>
    <row r="834" spans="2:25" x14ac:dyDescent="0.2">
      <c r="B834" s="2"/>
      <c r="H834" s="2"/>
      <c r="I834" s="2"/>
      <c r="J834" s="2"/>
      <c r="N834" s="9"/>
      <c r="O834" s="5"/>
      <c r="P834" s="2"/>
      <c r="Q834" s="39"/>
      <c r="R834" s="9"/>
      <c r="T834" s="9"/>
      <c r="U834" s="2"/>
      <c r="X834" s="40"/>
      <c r="Y834" s="9"/>
    </row>
    <row r="835" spans="2:25" x14ac:dyDescent="0.2">
      <c r="B835" s="2"/>
      <c r="H835" s="2"/>
      <c r="I835" s="2"/>
      <c r="J835" s="2"/>
      <c r="N835" s="9"/>
      <c r="O835" s="5"/>
      <c r="P835" s="2"/>
      <c r="Q835" s="39"/>
      <c r="R835" s="9"/>
      <c r="T835" s="9"/>
      <c r="U835" s="2"/>
      <c r="X835" s="40"/>
      <c r="Y835" s="9"/>
    </row>
    <row r="836" spans="2:25" x14ac:dyDescent="0.2">
      <c r="B836" s="2"/>
      <c r="H836" s="2"/>
      <c r="I836" s="2"/>
      <c r="J836" s="2"/>
      <c r="N836" s="9"/>
      <c r="O836" s="5"/>
      <c r="P836" s="2"/>
      <c r="Q836" s="39"/>
      <c r="R836" s="9"/>
      <c r="T836" s="9"/>
      <c r="U836" s="2"/>
      <c r="X836" s="40"/>
      <c r="Y836" s="9"/>
    </row>
    <row r="837" spans="2:25" x14ac:dyDescent="0.2">
      <c r="B837" s="2"/>
      <c r="H837" s="2"/>
      <c r="I837" s="2"/>
      <c r="J837" s="2"/>
      <c r="N837" s="9"/>
      <c r="O837" s="5"/>
      <c r="P837" s="2"/>
      <c r="Q837" s="39"/>
      <c r="R837" s="9"/>
      <c r="T837" s="9"/>
      <c r="U837" s="2"/>
      <c r="X837" s="40"/>
      <c r="Y837" s="9"/>
    </row>
    <row r="838" spans="2:25" x14ac:dyDescent="0.2">
      <c r="B838" s="2"/>
      <c r="H838" s="2"/>
      <c r="I838" s="2"/>
      <c r="J838" s="2"/>
      <c r="N838" s="9"/>
      <c r="O838" s="5"/>
      <c r="P838" s="2"/>
      <c r="Q838" s="39"/>
      <c r="R838" s="9"/>
      <c r="T838" s="9"/>
      <c r="U838" s="2"/>
      <c r="X838" s="40"/>
      <c r="Y838" s="9"/>
    </row>
    <row r="839" spans="2:25" x14ac:dyDescent="0.2">
      <c r="B839" s="2"/>
      <c r="H839" s="2"/>
      <c r="I839" s="2"/>
      <c r="J839" s="2"/>
      <c r="N839" s="9"/>
      <c r="O839" s="5"/>
      <c r="P839" s="2"/>
      <c r="Q839" s="39"/>
      <c r="R839" s="9"/>
      <c r="T839" s="9"/>
      <c r="U839" s="2"/>
      <c r="X839" s="40"/>
      <c r="Y839" s="9"/>
    </row>
    <row r="840" spans="2:25" x14ac:dyDescent="0.2">
      <c r="B840" s="2"/>
      <c r="H840" s="2"/>
      <c r="I840" s="2"/>
      <c r="J840" s="2"/>
      <c r="N840" s="9"/>
      <c r="O840" s="5"/>
      <c r="P840" s="2"/>
      <c r="Q840" s="39"/>
      <c r="R840" s="9"/>
      <c r="T840" s="9"/>
      <c r="U840" s="2"/>
      <c r="X840" s="40"/>
      <c r="Y840" s="9"/>
    </row>
    <row r="841" spans="2:25" x14ac:dyDescent="0.2">
      <c r="B841" s="2"/>
      <c r="H841" s="2"/>
      <c r="I841" s="2"/>
      <c r="J841" s="2"/>
      <c r="N841" s="9"/>
      <c r="O841" s="5"/>
      <c r="P841" s="2"/>
      <c r="Q841" s="39"/>
      <c r="R841" s="9"/>
      <c r="T841" s="9"/>
      <c r="U841" s="2"/>
      <c r="X841" s="40"/>
      <c r="Y841" s="9"/>
    </row>
    <row r="842" spans="2:25" x14ac:dyDescent="0.2">
      <c r="B842" s="2"/>
      <c r="H842" s="2"/>
      <c r="I842" s="2"/>
      <c r="J842" s="2"/>
      <c r="N842" s="9"/>
      <c r="O842" s="5"/>
      <c r="P842" s="2"/>
      <c r="Q842" s="39"/>
      <c r="R842" s="9"/>
      <c r="T842" s="9"/>
      <c r="U842" s="2"/>
      <c r="X842" s="40"/>
      <c r="Y842" s="9"/>
    </row>
    <row r="843" spans="2:25" x14ac:dyDescent="0.2">
      <c r="B843" s="2"/>
      <c r="H843" s="2"/>
      <c r="I843" s="2"/>
      <c r="J843" s="2"/>
      <c r="N843" s="9"/>
      <c r="O843" s="5"/>
      <c r="P843" s="2"/>
      <c r="Q843" s="39"/>
      <c r="R843" s="9"/>
      <c r="T843" s="9"/>
      <c r="U843" s="2"/>
      <c r="X843" s="40"/>
      <c r="Y843" s="9"/>
    </row>
    <row r="844" spans="2:25" x14ac:dyDescent="0.2">
      <c r="B844" s="2"/>
      <c r="H844" s="2"/>
      <c r="I844" s="2"/>
      <c r="J844" s="2"/>
      <c r="N844" s="9"/>
      <c r="O844" s="5"/>
      <c r="P844" s="2"/>
      <c r="Q844" s="39"/>
      <c r="R844" s="9"/>
      <c r="T844" s="9"/>
      <c r="U844" s="2"/>
      <c r="X844" s="40"/>
      <c r="Y844" s="9"/>
    </row>
    <row r="845" spans="2:25" x14ac:dyDescent="0.2">
      <c r="B845" s="2"/>
      <c r="H845" s="2"/>
      <c r="I845" s="2"/>
      <c r="J845" s="2"/>
      <c r="N845" s="9"/>
      <c r="O845" s="5"/>
      <c r="P845" s="2"/>
      <c r="Q845" s="39"/>
      <c r="R845" s="9"/>
      <c r="T845" s="9"/>
      <c r="U845" s="2"/>
      <c r="X845" s="40"/>
      <c r="Y845" s="9"/>
    </row>
    <row r="846" spans="2:25" x14ac:dyDescent="0.2">
      <c r="B846" s="2"/>
      <c r="H846" s="2"/>
      <c r="I846" s="2"/>
      <c r="J846" s="2"/>
      <c r="N846" s="9"/>
      <c r="O846" s="5"/>
      <c r="P846" s="2"/>
      <c r="Q846" s="39"/>
      <c r="R846" s="9"/>
      <c r="T846" s="9"/>
      <c r="U846" s="2"/>
      <c r="X846" s="40"/>
      <c r="Y846" s="9"/>
    </row>
    <row r="847" spans="2:25" x14ac:dyDescent="0.2">
      <c r="B847" s="2"/>
      <c r="H847" s="2"/>
      <c r="I847" s="2"/>
      <c r="J847" s="2"/>
      <c r="N847" s="9"/>
      <c r="O847" s="5"/>
      <c r="P847" s="2"/>
      <c r="Q847" s="39"/>
      <c r="R847" s="9"/>
      <c r="T847" s="9"/>
      <c r="U847" s="2"/>
      <c r="X847" s="40"/>
      <c r="Y847" s="9"/>
    </row>
    <row r="848" spans="2:25" x14ac:dyDescent="0.2">
      <c r="B848" s="2"/>
      <c r="H848" s="2"/>
      <c r="I848" s="2"/>
      <c r="J848" s="2"/>
      <c r="N848" s="9"/>
      <c r="O848" s="5"/>
      <c r="P848" s="2"/>
      <c r="Q848" s="39"/>
      <c r="R848" s="9"/>
      <c r="T848" s="9"/>
      <c r="U848" s="2"/>
      <c r="X848" s="40"/>
      <c r="Y848" s="9"/>
    </row>
    <row r="849" spans="2:25" x14ac:dyDescent="0.2">
      <c r="B849" s="2"/>
      <c r="H849" s="2"/>
      <c r="I849" s="2"/>
      <c r="J849" s="2"/>
      <c r="N849" s="9"/>
      <c r="O849" s="5"/>
      <c r="P849" s="2"/>
      <c r="Q849" s="39"/>
      <c r="R849" s="9"/>
      <c r="T849" s="9"/>
      <c r="U849" s="2"/>
      <c r="X849" s="40"/>
      <c r="Y849" s="9"/>
    </row>
    <row r="850" spans="2:25" x14ac:dyDescent="0.2">
      <c r="B850" s="2"/>
      <c r="H850" s="2"/>
      <c r="I850" s="2"/>
      <c r="J850" s="2"/>
      <c r="N850" s="9"/>
      <c r="O850" s="5"/>
      <c r="P850" s="2"/>
      <c r="Q850" s="39"/>
      <c r="R850" s="9"/>
      <c r="T850" s="9"/>
      <c r="U850" s="2"/>
      <c r="X850" s="40"/>
      <c r="Y850" s="9"/>
    </row>
    <row r="851" spans="2:25" x14ac:dyDescent="0.2">
      <c r="B851" s="2"/>
      <c r="H851" s="2"/>
      <c r="I851" s="2"/>
      <c r="J851" s="2"/>
      <c r="N851" s="9"/>
      <c r="O851" s="5"/>
      <c r="P851" s="2"/>
      <c r="Q851" s="39"/>
      <c r="R851" s="9"/>
      <c r="T851" s="9"/>
      <c r="U851" s="2"/>
      <c r="X851" s="40"/>
      <c r="Y851" s="9"/>
    </row>
    <row r="852" spans="2:25" x14ac:dyDescent="0.2">
      <c r="B852" s="2"/>
      <c r="H852" s="2"/>
      <c r="I852" s="2"/>
      <c r="J852" s="2"/>
      <c r="N852" s="9"/>
      <c r="O852" s="5"/>
      <c r="P852" s="2"/>
      <c r="Q852" s="39"/>
      <c r="R852" s="9"/>
      <c r="T852" s="9"/>
      <c r="U852" s="2"/>
      <c r="X852" s="40"/>
      <c r="Y852" s="9"/>
    </row>
    <row r="853" spans="2:25" x14ac:dyDescent="0.2">
      <c r="B853" s="2"/>
      <c r="H853" s="2"/>
      <c r="I853" s="2"/>
      <c r="J853" s="2"/>
      <c r="N853" s="9"/>
      <c r="O853" s="5"/>
      <c r="P853" s="2"/>
      <c r="Q853" s="39"/>
      <c r="R853" s="9"/>
      <c r="T853" s="9"/>
      <c r="U853" s="2"/>
      <c r="X853" s="40"/>
      <c r="Y853" s="9"/>
    </row>
    <row r="854" spans="2:25" x14ac:dyDescent="0.2">
      <c r="B854" s="2"/>
      <c r="H854" s="2"/>
      <c r="I854" s="2"/>
      <c r="J854" s="2"/>
      <c r="N854" s="9"/>
      <c r="O854" s="5"/>
      <c r="P854" s="2"/>
      <c r="Q854" s="39"/>
      <c r="R854" s="9"/>
      <c r="T854" s="9"/>
      <c r="U854" s="2"/>
      <c r="X854" s="40"/>
      <c r="Y854" s="9"/>
    </row>
    <row r="855" spans="2:25" x14ac:dyDescent="0.2">
      <c r="B855" s="2"/>
      <c r="H855" s="2"/>
      <c r="I855" s="2"/>
      <c r="J855" s="2"/>
      <c r="N855" s="9"/>
      <c r="O855" s="5"/>
      <c r="P855" s="2"/>
      <c r="Q855" s="39"/>
      <c r="R855" s="9"/>
      <c r="T855" s="9"/>
      <c r="U855" s="2"/>
      <c r="X855" s="40"/>
      <c r="Y855" s="9"/>
    </row>
    <row r="856" spans="2:25" x14ac:dyDescent="0.2">
      <c r="B856" s="2"/>
      <c r="H856" s="2"/>
      <c r="I856" s="2"/>
      <c r="J856" s="2"/>
      <c r="N856" s="9"/>
      <c r="O856" s="5"/>
      <c r="P856" s="2"/>
      <c r="Q856" s="39"/>
      <c r="R856" s="9"/>
      <c r="T856" s="9"/>
      <c r="U856" s="2"/>
      <c r="X856" s="40"/>
      <c r="Y856" s="9"/>
    </row>
    <row r="857" spans="2:25" x14ac:dyDescent="0.2">
      <c r="B857" s="2"/>
      <c r="H857" s="2"/>
      <c r="I857" s="2"/>
      <c r="J857" s="2"/>
      <c r="N857" s="9"/>
      <c r="O857" s="5"/>
      <c r="P857" s="2"/>
      <c r="Q857" s="39"/>
      <c r="R857" s="9"/>
      <c r="T857" s="9"/>
      <c r="U857" s="2"/>
      <c r="X857" s="40"/>
      <c r="Y857" s="9"/>
    </row>
    <row r="858" spans="2:25" x14ac:dyDescent="0.2">
      <c r="B858" s="2"/>
      <c r="H858" s="2"/>
      <c r="I858" s="2"/>
      <c r="J858" s="2"/>
      <c r="N858" s="9"/>
      <c r="O858" s="5"/>
      <c r="P858" s="2"/>
      <c r="Q858" s="39"/>
      <c r="R858" s="9"/>
      <c r="T858" s="9"/>
      <c r="U858" s="2"/>
      <c r="X858" s="40"/>
      <c r="Y858" s="9"/>
    </row>
    <row r="859" spans="2:25" x14ac:dyDescent="0.2">
      <c r="B859" s="2"/>
      <c r="H859" s="2"/>
      <c r="I859" s="2"/>
      <c r="J859" s="2"/>
      <c r="N859" s="9"/>
      <c r="O859" s="5"/>
      <c r="P859" s="2"/>
      <c r="Q859" s="39"/>
      <c r="R859" s="9"/>
      <c r="T859" s="9"/>
      <c r="U859" s="2"/>
      <c r="X859" s="40"/>
      <c r="Y859" s="9"/>
    </row>
    <row r="860" spans="2:25" x14ac:dyDescent="0.2">
      <c r="B860" s="2"/>
      <c r="H860" s="2"/>
      <c r="I860" s="2"/>
      <c r="J860" s="2"/>
      <c r="N860" s="9"/>
      <c r="O860" s="5"/>
      <c r="P860" s="2"/>
      <c r="Q860" s="39"/>
      <c r="R860" s="9"/>
      <c r="T860" s="9"/>
      <c r="U860" s="2"/>
      <c r="X860" s="40"/>
      <c r="Y860" s="9"/>
    </row>
    <row r="861" spans="2:25" x14ac:dyDescent="0.2">
      <c r="B861" s="2"/>
      <c r="H861" s="2"/>
      <c r="I861" s="2"/>
      <c r="J861" s="2"/>
      <c r="N861" s="9"/>
      <c r="O861" s="5"/>
      <c r="P861" s="2"/>
      <c r="Q861" s="39"/>
      <c r="R861" s="9"/>
      <c r="T861" s="9"/>
      <c r="U861" s="2"/>
      <c r="X861" s="40"/>
      <c r="Y861" s="9"/>
    </row>
    <row r="862" spans="2:25" x14ac:dyDescent="0.2">
      <c r="B862" s="2"/>
      <c r="H862" s="2"/>
      <c r="I862" s="2"/>
      <c r="J862" s="2"/>
      <c r="N862" s="9"/>
      <c r="O862" s="5"/>
      <c r="P862" s="2"/>
      <c r="Q862" s="39"/>
      <c r="R862" s="9"/>
      <c r="T862" s="9"/>
      <c r="U862" s="2"/>
      <c r="X862" s="40"/>
      <c r="Y862" s="9"/>
    </row>
    <row r="863" spans="2:25" x14ac:dyDescent="0.2">
      <c r="B863" s="2"/>
      <c r="H863" s="2"/>
      <c r="I863" s="2"/>
      <c r="J863" s="2"/>
      <c r="N863" s="9"/>
      <c r="O863" s="5"/>
      <c r="P863" s="2"/>
      <c r="Q863" s="39"/>
      <c r="R863" s="9"/>
      <c r="T863" s="9"/>
      <c r="U863" s="2"/>
      <c r="X863" s="40"/>
      <c r="Y863" s="9"/>
    </row>
    <row r="864" spans="2:25" x14ac:dyDescent="0.2">
      <c r="B864" s="2"/>
      <c r="H864" s="2"/>
      <c r="I864" s="2"/>
      <c r="J864" s="2"/>
      <c r="N864" s="9"/>
      <c r="O864" s="5"/>
      <c r="P864" s="2"/>
      <c r="Q864" s="39"/>
      <c r="R864" s="9"/>
      <c r="T864" s="9"/>
      <c r="U864" s="2"/>
      <c r="X864" s="40"/>
      <c r="Y864" s="9"/>
    </row>
    <row r="865" spans="2:25" x14ac:dyDescent="0.2">
      <c r="B865" s="2"/>
      <c r="H865" s="2"/>
      <c r="I865" s="2"/>
      <c r="J865" s="2"/>
      <c r="N865" s="9"/>
      <c r="O865" s="5"/>
      <c r="P865" s="2"/>
      <c r="Q865" s="39"/>
      <c r="R865" s="9"/>
      <c r="T865" s="9"/>
      <c r="U865" s="2"/>
      <c r="X865" s="40"/>
      <c r="Y865" s="9"/>
    </row>
    <row r="866" spans="2:25" x14ac:dyDescent="0.2">
      <c r="B866" s="2"/>
      <c r="H866" s="2"/>
      <c r="I866" s="2"/>
      <c r="J866" s="2"/>
      <c r="N866" s="9"/>
      <c r="O866" s="5"/>
      <c r="P866" s="2"/>
      <c r="Q866" s="39"/>
      <c r="R866" s="9"/>
      <c r="T866" s="9"/>
      <c r="U866" s="2"/>
      <c r="X866" s="40"/>
      <c r="Y866" s="9"/>
    </row>
    <row r="867" spans="2:25" x14ac:dyDescent="0.2">
      <c r="B867" s="2"/>
      <c r="H867" s="2"/>
      <c r="I867" s="2"/>
      <c r="J867" s="2"/>
      <c r="N867" s="9"/>
      <c r="O867" s="5"/>
      <c r="P867" s="2"/>
      <c r="Q867" s="39"/>
      <c r="R867" s="9"/>
      <c r="T867" s="9"/>
      <c r="U867" s="2"/>
      <c r="X867" s="40"/>
      <c r="Y867" s="9"/>
    </row>
    <row r="868" spans="2:25" x14ac:dyDescent="0.2">
      <c r="B868" s="2"/>
      <c r="H868" s="2"/>
      <c r="I868" s="2"/>
      <c r="J868" s="2"/>
      <c r="N868" s="9"/>
      <c r="O868" s="5"/>
      <c r="P868" s="2"/>
      <c r="Q868" s="39"/>
      <c r="R868" s="9"/>
      <c r="T868" s="9"/>
      <c r="U868" s="2"/>
      <c r="X868" s="40"/>
      <c r="Y868" s="9"/>
    </row>
    <row r="869" spans="2:25" x14ac:dyDescent="0.2">
      <c r="B869" s="2"/>
      <c r="H869" s="2"/>
      <c r="I869" s="2"/>
      <c r="J869" s="2"/>
      <c r="N869" s="9"/>
      <c r="O869" s="5"/>
      <c r="P869" s="2"/>
      <c r="Q869" s="39"/>
      <c r="R869" s="9"/>
      <c r="T869" s="9"/>
      <c r="U869" s="2"/>
      <c r="X869" s="40"/>
      <c r="Y869" s="9"/>
    </row>
    <row r="870" spans="2:25" x14ac:dyDescent="0.2">
      <c r="B870" s="2"/>
      <c r="H870" s="2"/>
      <c r="I870" s="2"/>
      <c r="J870" s="2"/>
      <c r="N870" s="9"/>
      <c r="O870" s="5"/>
      <c r="P870" s="2"/>
      <c r="Q870" s="39"/>
      <c r="R870" s="9"/>
      <c r="T870" s="9"/>
      <c r="U870" s="2"/>
      <c r="X870" s="40"/>
      <c r="Y870" s="9"/>
    </row>
    <row r="871" spans="2:25" x14ac:dyDescent="0.2">
      <c r="B871" s="2"/>
      <c r="H871" s="2"/>
      <c r="I871" s="2"/>
      <c r="J871" s="2"/>
      <c r="N871" s="9"/>
      <c r="O871" s="5"/>
      <c r="P871" s="2"/>
      <c r="Q871" s="39"/>
      <c r="R871" s="9"/>
      <c r="T871" s="9"/>
      <c r="U871" s="2"/>
      <c r="X871" s="40"/>
      <c r="Y871" s="9"/>
    </row>
    <row r="872" spans="2:25" x14ac:dyDescent="0.2">
      <c r="B872" s="2"/>
      <c r="H872" s="2"/>
      <c r="I872" s="2"/>
      <c r="J872" s="2"/>
      <c r="N872" s="9"/>
      <c r="O872" s="5"/>
      <c r="P872" s="2"/>
      <c r="Q872" s="39"/>
      <c r="R872" s="9"/>
      <c r="T872" s="9"/>
      <c r="U872" s="2"/>
      <c r="X872" s="40"/>
      <c r="Y872" s="9"/>
    </row>
    <row r="873" spans="2:25" x14ac:dyDescent="0.2">
      <c r="B873" s="2"/>
      <c r="H873" s="2"/>
      <c r="I873" s="2"/>
      <c r="J873" s="2"/>
      <c r="N873" s="9"/>
      <c r="O873" s="5"/>
      <c r="P873" s="2"/>
      <c r="Q873" s="39"/>
      <c r="R873" s="9"/>
      <c r="T873" s="9"/>
      <c r="U873" s="2"/>
      <c r="X873" s="40"/>
      <c r="Y873" s="9"/>
    </row>
    <row r="874" spans="2:25" x14ac:dyDescent="0.2">
      <c r="B874" s="2"/>
      <c r="H874" s="2"/>
      <c r="I874" s="2"/>
      <c r="J874" s="2"/>
      <c r="N874" s="9"/>
      <c r="O874" s="5"/>
      <c r="P874" s="2"/>
      <c r="Q874" s="39"/>
      <c r="R874" s="9"/>
      <c r="T874" s="9"/>
      <c r="U874" s="2"/>
      <c r="X874" s="40"/>
      <c r="Y874" s="9"/>
    </row>
    <row r="875" spans="2:25" x14ac:dyDescent="0.2">
      <c r="B875" s="2"/>
      <c r="H875" s="2"/>
      <c r="I875" s="2"/>
      <c r="J875" s="2"/>
      <c r="N875" s="9"/>
      <c r="O875" s="5"/>
      <c r="P875" s="2"/>
      <c r="Q875" s="39"/>
      <c r="R875" s="9"/>
      <c r="T875" s="9"/>
      <c r="U875" s="2"/>
      <c r="X875" s="40"/>
      <c r="Y875" s="9"/>
    </row>
    <row r="876" spans="2:25" x14ac:dyDescent="0.2">
      <c r="B876" s="2"/>
      <c r="H876" s="2"/>
      <c r="I876" s="2"/>
      <c r="J876" s="2"/>
      <c r="N876" s="9"/>
      <c r="O876" s="5"/>
      <c r="P876" s="2"/>
      <c r="Q876" s="39"/>
      <c r="R876" s="9"/>
      <c r="T876" s="9"/>
      <c r="U876" s="2"/>
      <c r="X876" s="40"/>
      <c r="Y876" s="9"/>
    </row>
    <row r="877" spans="2:25" x14ac:dyDescent="0.2">
      <c r="B877" s="2"/>
      <c r="H877" s="2"/>
      <c r="I877" s="2"/>
      <c r="J877" s="2"/>
      <c r="N877" s="9"/>
      <c r="O877" s="5"/>
      <c r="P877" s="2"/>
      <c r="Q877" s="39"/>
      <c r="R877" s="9"/>
      <c r="T877" s="9"/>
      <c r="U877" s="2"/>
      <c r="X877" s="40"/>
      <c r="Y877" s="9"/>
    </row>
    <row r="878" spans="2:25" x14ac:dyDescent="0.2">
      <c r="B878" s="2"/>
      <c r="H878" s="2"/>
      <c r="I878" s="2"/>
      <c r="J878" s="2"/>
      <c r="N878" s="9"/>
      <c r="O878" s="5"/>
      <c r="P878" s="2"/>
      <c r="Q878" s="39"/>
      <c r="R878" s="9"/>
      <c r="T878" s="9"/>
      <c r="U878" s="2"/>
      <c r="X878" s="40"/>
      <c r="Y878" s="9"/>
    </row>
    <row r="879" spans="2:25" x14ac:dyDescent="0.2">
      <c r="B879" s="2"/>
      <c r="H879" s="2"/>
      <c r="I879" s="2"/>
      <c r="J879" s="2"/>
      <c r="N879" s="9"/>
      <c r="O879" s="5"/>
      <c r="P879" s="2"/>
      <c r="Q879" s="39"/>
      <c r="R879" s="9"/>
      <c r="T879" s="9"/>
      <c r="U879" s="2"/>
      <c r="X879" s="40"/>
      <c r="Y879" s="9"/>
    </row>
    <row r="880" spans="2:25" x14ac:dyDescent="0.2">
      <c r="B880" s="2"/>
      <c r="H880" s="2"/>
      <c r="I880" s="2"/>
      <c r="J880" s="2"/>
      <c r="N880" s="9"/>
      <c r="O880" s="5"/>
      <c r="P880" s="2"/>
      <c r="Q880" s="39"/>
      <c r="R880" s="9"/>
      <c r="T880" s="9"/>
      <c r="U880" s="2"/>
      <c r="X880" s="40"/>
      <c r="Y880" s="9"/>
    </row>
    <row r="881" spans="2:25" x14ac:dyDescent="0.2">
      <c r="B881" s="2"/>
      <c r="H881" s="2"/>
      <c r="I881" s="2"/>
      <c r="J881" s="2"/>
      <c r="N881" s="9"/>
      <c r="O881" s="5"/>
      <c r="P881" s="2"/>
      <c r="Q881" s="39"/>
      <c r="R881" s="9"/>
      <c r="T881" s="9"/>
      <c r="U881" s="2"/>
      <c r="X881" s="40"/>
      <c r="Y881" s="9"/>
    </row>
    <row r="882" spans="2:25" x14ac:dyDescent="0.2">
      <c r="B882" s="2"/>
      <c r="H882" s="2"/>
      <c r="I882" s="2"/>
      <c r="J882" s="2"/>
      <c r="N882" s="9"/>
      <c r="O882" s="5"/>
      <c r="P882" s="2"/>
      <c r="Q882" s="39"/>
      <c r="R882" s="9"/>
      <c r="T882" s="9"/>
      <c r="U882" s="2"/>
      <c r="X882" s="40"/>
      <c r="Y882" s="9"/>
    </row>
    <row r="883" spans="2:25" x14ac:dyDescent="0.2">
      <c r="B883" s="2"/>
      <c r="H883" s="2"/>
      <c r="I883" s="2"/>
      <c r="J883" s="2"/>
      <c r="N883" s="9"/>
      <c r="O883" s="5"/>
      <c r="P883" s="2"/>
      <c r="Q883" s="39"/>
      <c r="R883" s="9"/>
      <c r="T883" s="9"/>
      <c r="U883" s="2"/>
      <c r="X883" s="40"/>
      <c r="Y883" s="9"/>
    </row>
    <row r="884" spans="2:25" x14ac:dyDescent="0.2">
      <c r="B884" s="2"/>
      <c r="H884" s="2"/>
      <c r="I884" s="2"/>
      <c r="J884" s="2"/>
      <c r="N884" s="9"/>
      <c r="O884" s="5"/>
      <c r="P884" s="2"/>
      <c r="Q884" s="39"/>
      <c r="R884" s="9"/>
      <c r="T884" s="9"/>
      <c r="U884" s="2"/>
      <c r="X884" s="40"/>
      <c r="Y884" s="9"/>
    </row>
    <row r="885" spans="2:25" x14ac:dyDescent="0.2">
      <c r="B885" s="2"/>
      <c r="H885" s="2"/>
      <c r="I885" s="2"/>
      <c r="J885" s="2"/>
      <c r="N885" s="9"/>
      <c r="O885" s="5"/>
      <c r="P885" s="2"/>
      <c r="Q885" s="39"/>
      <c r="R885" s="9"/>
      <c r="T885" s="9"/>
      <c r="U885" s="2"/>
      <c r="X885" s="40"/>
      <c r="Y885" s="9"/>
    </row>
    <row r="886" spans="2:25" x14ac:dyDescent="0.2">
      <c r="B886" s="2"/>
      <c r="H886" s="2"/>
      <c r="I886" s="2"/>
      <c r="J886" s="2"/>
      <c r="N886" s="9"/>
      <c r="O886" s="5"/>
      <c r="P886" s="2"/>
      <c r="Q886" s="39"/>
      <c r="R886" s="9"/>
      <c r="T886" s="9"/>
      <c r="U886" s="2"/>
      <c r="X886" s="40"/>
      <c r="Y886" s="9"/>
    </row>
    <row r="887" spans="2:25" x14ac:dyDescent="0.2">
      <c r="B887" s="2"/>
      <c r="H887" s="2"/>
      <c r="I887" s="2"/>
      <c r="J887" s="2"/>
      <c r="N887" s="9"/>
      <c r="O887" s="5"/>
      <c r="P887" s="2"/>
      <c r="Q887" s="39"/>
      <c r="R887" s="9"/>
      <c r="T887" s="9"/>
      <c r="U887" s="2"/>
      <c r="X887" s="40"/>
      <c r="Y887" s="9"/>
    </row>
    <row r="888" spans="2:25" x14ac:dyDescent="0.2">
      <c r="B888" s="2"/>
      <c r="H888" s="2"/>
      <c r="I888" s="2"/>
      <c r="J888" s="2"/>
      <c r="N888" s="9"/>
      <c r="O888" s="5"/>
      <c r="P888" s="2"/>
      <c r="Q888" s="39"/>
      <c r="R888" s="9"/>
      <c r="T888" s="9"/>
      <c r="U888" s="2"/>
      <c r="X888" s="40"/>
      <c r="Y888" s="9"/>
    </row>
    <row r="889" spans="2:25" x14ac:dyDescent="0.2">
      <c r="B889" s="2"/>
      <c r="H889" s="2"/>
      <c r="I889" s="2"/>
      <c r="J889" s="2"/>
      <c r="N889" s="9"/>
      <c r="O889" s="5"/>
      <c r="P889" s="2"/>
      <c r="Q889" s="39"/>
      <c r="R889" s="9"/>
      <c r="T889" s="9"/>
      <c r="U889" s="2"/>
      <c r="X889" s="40"/>
      <c r="Y889" s="9"/>
    </row>
    <row r="890" spans="2:25" x14ac:dyDescent="0.2">
      <c r="B890" s="2"/>
      <c r="H890" s="2"/>
      <c r="I890" s="2"/>
      <c r="J890" s="2"/>
      <c r="N890" s="9"/>
      <c r="O890" s="5"/>
      <c r="P890" s="2"/>
      <c r="Q890" s="39"/>
      <c r="R890" s="9"/>
      <c r="T890" s="9"/>
      <c r="U890" s="2"/>
      <c r="X890" s="40"/>
      <c r="Y890" s="9"/>
    </row>
    <row r="891" spans="2:25" x14ac:dyDescent="0.2">
      <c r="B891" s="2"/>
      <c r="H891" s="2"/>
      <c r="I891" s="2"/>
      <c r="J891" s="2"/>
      <c r="N891" s="9"/>
      <c r="O891" s="5"/>
      <c r="P891" s="2"/>
      <c r="Q891" s="39"/>
      <c r="R891" s="9"/>
      <c r="T891" s="9"/>
      <c r="U891" s="2"/>
      <c r="X891" s="40"/>
      <c r="Y891" s="9"/>
    </row>
    <row r="892" spans="2:25" x14ac:dyDescent="0.2">
      <c r="B892" s="2"/>
      <c r="H892" s="2"/>
      <c r="I892" s="2"/>
      <c r="J892" s="2"/>
      <c r="N892" s="9"/>
      <c r="O892" s="5"/>
      <c r="P892" s="2"/>
      <c r="Q892" s="39"/>
      <c r="R892" s="9"/>
      <c r="T892" s="9"/>
      <c r="U892" s="2"/>
      <c r="X892" s="40"/>
      <c r="Y892" s="9"/>
    </row>
    <row r="893" spans="2:25" x14ac:dyDescent="0.2">
      <c r="B893" s="2"/>
      <c r="H893" s="2"/>
      <c r="I893" s="2"/>
      <c r="J893" s="2"/>
      <c r="N893" s="9"/>
      <c r="O893" s="5"/>
      <c r="P893" s="2"/>
      <c r="Q893" s="39"/>
      <c r="R893" s="9"/>
      <c r="T893" s="9"/>
      <c r="U893" s="2"/>
      <c r="X893" s="40"/>
      <c r="Y893" s="9"/>
    </row>
    <row r="894" spans="2:25" x14ac:dyDescent="0.2">
      <c r="B894" s="2"/>
      <c r="H894" s="2"/>
      <c r="I894" s="2"/>
      <c r="J894" s="2"/>
      <c r="N894" s="9"/>
      <c r="O894" s="5"/>
      <c r="P894" s="2"/>
      <c r="Q894" s="39"/>
      <c r="R894" s="9"/>
      <c r="T894" s="9"/>
      <c r="U894" s="2"/>
      <c r="X894" s="40"/>
      <c r="Y894" s="9"/>
    </row>
    <row r="895" spans="2:25" x14ac:dyDescent="0.2">
      <c r="B895" s="2"/>
      <c r="H895" s="2"/>
      <c r="I895" s="2"/>
      <c r="J895" s="2"/>
      <c r="N895" s="9"/>
      <c r="O895" s="5"/>
      <c r="P895" s="2"/>
      <c r="Q895" s="39"/>
      <c r="R895" s="9"/>
      <c r="T895" s="9"/>
      <c r="U895" s="2"/>
      <c r="X895" s="40"/>
      <c r="Y895" s="9"/>
    </row>
    <row r="896" spans="2:25" x14ac:dyDescent="0.2">
      <c r="B896" s="2"/>
      <c r="H896" s="2"/>
      <c r="I896" s="2"/>
      <c r="J896" s="2"/>
      <c r="N896" s="9"/>
      <c r="O896" s="5"/>
      <c r="P896" s="2"/>
      <c r="Q896" s="39"/>
      <c r="R896" s="9"/>
      <c r="T896" s="9"/>
      <c r="U896" s="2"/>
      <c r="X896" s="40"/>
      <c r="Y896" s="9"/>
    </row>
    <row r="897" spans="2:25" x14ac:dyDescent="0.2">
      <c r="B897" s="2"/>
      <c r="H897" s="2"/>
      <c r="I897" s="2"/>
      <c r="J897" s="2"/>
      <c r="N897" s="9"/>
      <c r="O897" s="5"/>
      <c r="P897" s="2"/>
      <c r="Q897" s="39"/>
      <c r="R897" s="9"/>
      <c r="T897" s="9"/>
      <c r="U897" s="2"/>
      <c r="X897" s="40"/>
      <c r="Y897" s="9"/>
    </row>
    <row r="898" spans="2:25" x14ac:dyDescent="0.2">
      <c r="B898" s="2"/>
      <c r="H898" s="2"/>
      <c r="I898" s="2"/>
      <c r="J898" s="2"/>
      <c r="N898" s="9"/>
      <c r="O898" s="5"/>
      <c r="P898" s="2"/>
      <c r="Q898" s="39"/>
      <c r="R898" s="9"/>
      <c r="T898" s="9"/>
      <c r="U898" s="2"/>
      <c r="X898" s="40"/>
      <c r="Y898" s="9"/>
    </row>
    <row r="899" spans="2:25" x14ac:dyDescent="0.2">
      <c r="B899" s="2"/>
      <c r="H899" s="2"/>
      <c r="I899" s="2"/>
      <c r="J899" s="2"/>
      <c r="N899" s="9"/>
      <c r="O899" s="5"/>
      <c r="P899" s="2"/>
      <c r="Q899" s="39"/>
      <c r="R899" s="9"/>
      <c r="T899" s="9"/>
      <c r="U899" s="2"/>
      <c r="X899" s="40"/>
      <c r="Y899" s="9"/>
    </row>
    <row r="900" spans="2:25" x14ac:dyDescent="0.2">
      <c r="B900" s="2"/>
      <c r="H900" s="2"/>
      <c r="I900" s="2"/>
      <c r="J900" s="2"/>
      <c r="N900" s="9"/>
      <c r="O900" s="5"/>
      <c r="P900" s="2"/>
      <c r="Q900" s="39"/>
      <c r="R900" s="9"/>
      <c r="T900" s="9"/>
      <c r="U900" s="2"/>
      <c r="X900" s="40"/>
      <c r="Y900" s="9"/>
    </row>
    <row r="901" spans="2:25" x14ac:dyDescent="0.2">
      <c r="B901" s="2"/>
      <c r="H901" s="2"/>
      <c r="I901" s="2"/>
      <c r="J901" s="2"/>
      <c r="N901" s="9"/>
      <c r="O901" s="5"/>
      <c r="P901" s="2"/>
      <c r="Q901" s="39"/>
      <c r="R901" s="9"/>
      <c r="T901" s="9"/>
      <c r="U901" s="2"/>
      <c r="X901" s="40"/>
      <c r="Y901" s="9"/>
    </row>
    <row r="902" spans="2:25" x14ac:dyDescent="0.2">
      <c r="B902" s="2"/>
      <c r="H902" s="2"/>
      <c r="I902" s="2"/>
      <c r="J902" s="2"/>
      <c r="N902" s="9"/>
      <c r="O902" s="5"/>
      <c r="P902" s="2"/>
      <c r="Q902" s="39"/>
      <c r="R902" s="9"/>
      <c r="T902" s="9"/>
      <c r="U902" s="2"/>
      <c r="X902" s="40"/>
      <c r="Y902" s="9"/>
    </row>
    <row r="903" spans="2:25" x14ac:dyDescent="0.2">
      <c r="B903" s="2"/>
      <c r="H903" s="2"/>
      <c r="I903" s="2"/>
      <c r="J903" s="2"/>
      <c r="N903" s="9"/>
      <c r="O903" s="5"/>
      <c r="P903" s="2"/>
      <c r="Q903" s="39"/>
      <c r="R903" s="9"/>
      <c r="T903" s="9"/>
      <c r="U903" s="2"/>
      <c r="X903" s="40"/>
      <c r="Y903" s="9"/>
    </row>
    <row r="904" spans="2:25" x14ac:dyDescent="0.2">
      <c r="B904" s="2"/>
      <c r="H904" s="2"/>
      <c r="I904" s="2"/>
      <c r="J904" s="2"/>
      <c r="N904" s="9"/>
      <c r="O904" s="5"/>
      <c r="P904" s="2"/>
      <c r="Q904" s="39"/>
      <c r="R904" s="9"/>
      <c r="T904" s="9"/>
      <c r="U904" s="2"/>
      <c r="X904" s="40"/>
      <c r="Y904" s="9"/>
    </row>
    <row r="905" spans="2:25" x14ac:dyDescent="0.2">
      <c r="B905" s="2"/>
      <c r="H905" s="2"/>
      <c r="I905" s="2"/>
      <c r="J905" s="2"/>
      <c r="N905" s="9"/>
      <c r="O905" s="5"/>
      <c r="P905" s="2"/>
      <c r="Q905" s="39"/>
      <c r="R905" s="9"/>
      <c r="T905" s="9"/>
      <c r="U905" s="2"/>
      <c r="X905" s="40"/>
      <c r="Y905" s="9"/>
    </row>
    <row r="906" spans="2:25" x14ac:dyDescent="0.2">
      <c r="B906" s="2"/>
      <c r="H906" s="2"/>
      <c r="I906" s="2"/>
      <c r="J906" s="2"/>
      <c r="N906" s="9"/>
      <c r="O906" s="5"/>
      <c r="P906" s="2"/>
      <c r="Q906" s="39"/>
      <c r="R906" s="9"/>
      <c r="T906" s="9"/>
      <c r="U906" s="2"/>
      <c r="X906" s="40"/>
      <c r="Y906" s="9"/>
    </row>
    <row r="907" spans="2:25" x14ac:dyDescent="0.2">
      <c r="B907" s="2"/>
      <c r="H907" s="2"/>
      <c r="I907" s="2"/>
      <c r="J907" s="2"/>
      <c r="N907" s="9"/>
      <c r="O907" s="5"/>
      <c r="P907" s="2"/>
      <c r="Q907" s="39"/>
      <c r="R907" s="9"/>
      <c r="T907" s="9"/>
      <c r="U907" s="2"/>
      <c r="X907" s="40"/>
      <c r="Y907" s="9"/>
    </row>
    <row r="908" spans="2:25" x14ac:dyDescent="0.2">
      <c r="B908" s="2"/>
      <c r="H908" s="2"/>
      <c r="I908" s="2"/>
      <c r="J908" s="2"/>
      <c r="N908" s="9"/>
      <c r="O908" s="5"/>
      <c r="P908" s="2"/>
      <c r="Q908" s="39"/>
      <c r="R908" s="9"/>
      <c r="T908" s="9"/>
      <c r="U908" s="2"/>
      <c r="X908" s="40"/>
      <c r="Y908" s="9"/>
    </row>
    <row r="909" spans="2:25" x14ac:dyDescent="0.2">
      <c r="B909" s="2"/>
      <c r="H909" s="2"/>
      <c r="I909" s="2"/>
      <c r="J909" s="2"/>
      <c r="N909" s="9"/>
      <c r="O909" s="5"/>
      <c r="P909" s="2"/>
      <c r="Q909" s="39"/>
      <c r="R909" s="9"/>
      <c r="T909" s="9"/>
      <c r="U909" s="2"/>
      <c r="X909" s="40"/>
      <c r="Y909" s="9"/>
    </row>
    <row r="910" spans="2:25" x14ac:dyDescent="0.2">
      <c r="B910" s="2"/>
      <c r="H910" s="2"/>
      <c r="I910" s="2"/>
      <c r="J910" s="2"/>
      <c r="N910" s="9"/>
      <c r="O910" s="5"/>
      <c r="P910" s="2"/>
      <c r="Q910" s="39"/>
      <c r="R910" s="9"/>
      <c r="T910" s="9"/>
      <c r="U910" s="2"/>
      <c r="X910" s="40"/>
      <c r="Y910" s="9"/>
    </row>
    <row r="911" spans="2:25" x14ac:dyDescent="0.2">
      <c r="B911" s="2"/>
      <c r="H911" s="2"/>
      <c r="I911" s="2"/>
      <c r="J911" s="2"/>
      <c r="N911" s="9"/>
      <c r="O911" s="5"/>
      <c r="P911" s="2"/>
      <c r="Q911" s="39"/>
      <c r="R911" s="9"/>
      <c r="T911" s="9"/>
      <c r="U911" s="2"/>
      <c r="X911" s="40"/>
      <c r="Y911" s="9"/>
    </row>
    <row r="912" spans="2:25" x14ac:dyDescent="0.2">
      <c r="B912" s="2"/>
      <c r="H912" s="2"/>
      <c r="I912" s="2"/>
      <c r="J912" s="2"/>
      <c r="N912" s="9"/>
      <c r="O912" s="5"/>
      <c r="P912" s="2"/>
      <c r="Q912" s="39"/>
      <c r="R912" s="9"/>
      <c r="T912" s="9"/>
      <c r="U912" s="2"/>
      <c r="X912" s="40"/>
      <c r="Y912" s="9"/>
    </row>
    <row r="913" spans="2:25" x14ac:dyDescent="0.2">
      <c r="B913" s="2"/>
      <c r="H913" s="2"/>
      <c r="I913" s="2"/>
      <c r="J913" s="2"/>
      <c r="N913" s="9"/>
      <c r="O913" s="5"/>
      <c r="P913" s="2"/>
      <c r="Q913" s="39"/>
      <c r="R913" s="9"/>
      <c r="T913" s="9"/>
      <c r="U913" s="2"/>
      <c r="X913" s="40"/>
      <c r="Y913" s="9"/>
    </row>
    <row r="914" spans="2:25" x14ac:dyDescent="0.2">
      <c r="B914" s="2"/>
      <c r="H914" s="2"/>
      <c r="I914" s="2"/>
      <c r="J914" s="2"/>
      <c r="N914" s="9"/>
      <c r="O914" s="5"/>
      <c r="P914" s="2"/>
      <c r="Q914" s="39"/>
      <c r="R914" s="9"/>
      <c r="T914" s="9"/>
      <c r="U914" s="2"/>
      <c r="X914" s="40"/>
      <c r="Y914" s="9"/>
    </row>
    <row r="915" spans="2:25" x14ac:dyDescent="0.2">
      <c r="B915" s="2"/>
      <c r="H915" s="2"/>
      <c r="I915" s="2"/>
      <c r="J915" s="2"/>
      <c r="N915" s="9"/>
      <c r="O915" s="5"/>
      <c r="P915" s="2"/>
      <c r="Q915" s="39"/>
      <c r="R915" s="9"/>
      <c r="T915" s="9"/>
      <c r="U915" s="2"/>
      <c r="X915" s="40"/>
      <c r="Y915" s="9"/>
    </row>
    <row r="916" spans="2:25" x14ac:dyDescent="0.2">
      <c r="B916" s="2"/>
      <c r="H916" s="2"/>
      <c r="I916" s="2"/>
      <c r="J916" s="2"/>
      <c r="N916" s="9"/>
      <c r="O916" s="5"/>
      <c r="P916" s="2"/>
      <c r="Q916" s="39"/>
      <c r="R916" s="9"/>
      <c r="T916" s="9"/>
      <c r="U916" s="2"/>
      <c r="X916" s="40"/>
      <c r="Y916" s="9"/>
    </row>
    <row r="917" spans="2:25" x14ac:dyDescent="0.2">
      <c r="B917" s="2"/>
      <c r="H917" s="2"/>
      <c r="I917" s="2"/>
      <c r="J917" s="2"/>
      <c r="N917" s="9"/>
      <c r="O917" s="5"/>
      <c r="P917" s="2"/>
      <c r="Q917" s="39"/>
      <c r="R917" s="9"/>
      <c r="T917" s="9"/>
      <c r="U917" s="2"/>
      <c r="X917" s="40"/>
      <c r="Y917" s="9"/>
    </row>
    <row r="918" spans="2:25" x14ac:dyDescent="0.2">
      <c r="B918" s="2"/>
      <c r="H918" s="2"/>
      <c r="I918" s="2"/>
      <c r="J918" s="2"/>
      <c r="N918" s="9"/>
      <c r="O918" s="5"/>
      <c r="P918" s="2"/>
      <c r="Q918" s="39"/>
      <c r="R918" s="9"/>
      <c r="T918" s="9"/>
      <c r="U918" s="2"/>
      <c r="X918" s="40"/>
      <c r="Y918" s="9"/>
    </row>
    <row r="919" spans="2:25" x14ac:dyDescent="0.2">
      <c r="B919" s="2"/>
      <c r="H919" s="2"/>
      <c r="I919" s="2"/>
      <c r="J919" s="2"/>
      <c r="N919" s="9"/>
      <c r="O919" s="5"/>
      <c r="P919" s="2"/>
      <c r="Q919" s="39"/>
      <c r="R919" s="9"/>
      <c r="T919" s="9"/>
      <c r="U919" s="2"/>
      <c r="X919" s="40"/>
      <c r="Y919" s="9"/>
    </row>
    <row r="920" spans="2:25" x14ac:dyDescent="0.2">
      <c r="B920" s="2"/>
      <c r="H920" s="2"/>
      <c r="I920" s="2"/>
      <c r="J920" s="2"/>
      <c r="N920" s="9"/>
      <c r="O920" s="5"/>
      <c r="P920" s="2"/>
      <c r="Q920" s="39"/>
      <c r="R920" s="9"/>
      <c r="T920" s="9"/>
      <c r="U920" s="2"/>
      <c r="X920" s="40"/>
      <c r="Y920" s="9"/>
    </row>
    <row r="921" spans="2:25" x14ac:dyDescent="0.2">
      <c r="B921" s="2"/>
      <c r="H921" s="2"/>
      <c r="I921" s="2"/>
      <c r="J921" s="2"/>
      <c r="N921" s="9"/>
      <c r="O921" s="5"/>
      <c r="P921" s="2"/>
      <c r="Q921" s="39"/>
      <c r="R921" s="9"/>
      <c r="T921" s="9"/>
      <c r="U921" s="2"/>
      <c r="X921" s="40"/>
      <c r="Y921" s="9"/>
    </row>
    <row r="922" spans="2:25" x14ac:dyDescent="0.2">
      <c r="B922" s="2"/>
      <c r="H922" s="2"/>
      <c r="I922" s="2"/>
      <c r="J922" s="2"/>
      <c r="N922" s="9"/>
      <c r="O922" s="5"/>
      <c r="P922" s="2"/>
      <c r="Q922" s="39"/>
      <c r="R922" s="9"/>
      <c r="T922" s="9"/>
      <c r="U922" s="2"/>
      <c r="X922" s="40"/>
      <c r="Y922" s="9"/>
    </row>
    <row r="923" spans="2:25" x14ac:dyDescent="0.2">
      <c r="B923" s="2"/>
      <c r="H923" s="2"/>
      <c r="I923" s="2"/>
      <c r="J923" s="2"/>
      <c r="N923" s="9"/>
      <c r="O923" s="5"/>
      <c r="P923" s="2"/>
      <c r="Q923" s="39"/>
      <c r="R923" s="9"/>
      <c r="T923" s="9"/>
      <c r="U923" s="2"/>
      <c r="X923" s="40"/>
      <c r="Y923" s="9"/>
    </row>
    <row r="924" spans="2:25" x14ac:dyDescent="0.2">
      <c r="B924" s="2"/>
      <c r="H924" s="2"/>
      <c r="I924" s="2"/>
      <c r="J924" s="2"/>
      <c r="N924" s="9"/>
      <c r="O924" s="5"/>
      <c r="P924" s="2"/>
      <c r="Q924" s="39"/>
      <c r="R924" s="9"/>
      <c r="T924" s="9"/>
      <c r="U924" s="2"/>
      <c r="X924" s="40"/>
      <c r="Y924" s="9"/>
    </row>
    <row r="925" spans="2:25" x14ac:dyDescent="0.2">
      <c r="B925" s="2"/>
      <c r="H925" s="2"/>
      <c r="I925" s="2"/>
      <c r="J925" s="2"/>
      <c r="N925" s="9"/>
      <c r="O925" s="5"/>
      <c r="P925" s="2"/>
      <c r="Q925" s="39"/>
      <c r="R925" s="9"/>
      <c r="T925" s="9"/>
      <c r="U925" s="2"/>
      <c r="X925" s="40"/>
      <c r="Y925" s="9"/>
    </row>
    <row r="926" spans="2:25" x14ac:dyDescent="0.2">
      <c r="B926" s="2"/>
      <c r="H926" s="2"/>
      <c r="I926" s="2"/>
      <c r="J926" s="2"/>
      <c r="N926" s="9"/>
      <c r="O926" s="5"/>
      <c r="P926" s="2"/>
      <c r="Q926" s="39"/>
      <c r="R926" s="9"/>
      <c r="T926" s="9"/>
      <c r="U926" s="2"/>
      <c r="X926" s="40"/>
      <c r="Y926" s="9"/>
    </row>
    <row r="927" spans="2:25" x14ac:dyDescent="0.2">
      <c r="B927" s="2"/>
      <c r="H927" s="2"/>
      <c r="I927" s="2"/>
      <c r="J927" s="2"/>
      <c r="N927" s="9"/>
      <c r="O927" s="5"/>
      <c r="P927" s="2"/>
      <c r="Q927" s="39"/>
      <c r="R927" s="9"/>
      <c r="T927" s="9"/>
      <c r="U927" s="2"/>
      <c r="X927" s="40"/>
      <c r="Y927" s="9"/>
    </row>
    <row r="928" spans="2:25" x14ac:dyDescent="0.2">
      <c r="B928" s="2"/>
      <c r="H928" s="2"/>
      <c r="I928" s="2"/>
      <c r="J928" s="2"/>
      <c r="N928" s="9"/>
      <c r="O928" s="5"/>
      <c r="P928" s="2"/>
      <c r="Q928" s="39"/>
      <c r="R928" s="9"/>
      <c r="T928" s="9"/>
      <c r="U928" s="2"/>
      <c r="X928" s="40"/>
      <c r="Y928" s="9"/>
    </row>
    <row r="929" spans="2:25" x14ac:dyDescent="0.2">
      <c r="B929" s="2"/>
      <c r="H929" s="2"/>
      <c r="I929" s="2"/>
      <c r="J929" s="2"/>
      <c r="N929" s="9"/>
      <c r="O929" s="5"/>
      <c r="P929" s="2"/>
      <c r="Q929" s="39"/>
      <c r="R929" s="9"/>
      <c r="T929" s="9"/>
      <c r="U929" s="2"/>
      <c r="X929" s="40"/>
      <c r="Y929" s="9"/>
    </row>
    <row r="930" spans="2:25" x14ac:dyDescent="0.2">
      <c r="B930" s="2"/>
      <c r="H930" s="2"/>
      <c r="I930" s="2"/>
      <c r="J930" s="2"/>
      <c r="N930" s="9"/>
      <c r="O930" s="5"/>
      <c r="P930" s="2"/>
      <c r="Q930" s="39"/>
      <c r="R930" s="9"/>
      <c r="T930" s="9"/>
      <c r="U930" s="2"/>
      <c r="X930" s="40"/>
      <c r="Y930" s="9"/>
    </row>
    <row r="931" spans="2:25" x14ac:dyDescent="0.2">
      <c r="B931" s="2"/>
      <c r="H931" s="2"/>
      <c r="I931" s="2"/>
      <c r="J931" s="2"/>
      <c r="N931" s="9"/>
      <c r="O931" s="5"/>
      <c r="P931" s="2"/>
      <c r="Q931" s="39"/>
      <c r="R931" s="9"/>
      <c r="T931" s="9"/>
      <c r="U931" s="2"/>
      <c r="X931" s="40"/>
      <c r="Y931" s="9"/>
    </row>
    <row r="932" spans="2:25" x14ac:dyDescent="0.2">
      <c r="B932" s="2"/>
      <c r="H932" s="2"/>
      <c r="I932" s="2"/>
      <c r="J932" s="2"/>
      <c r="N932" s="9"/>
      <c r="O932" s="5"/>
      <c r="P932" s="2"/>
      <c r="Q932" s="39"/>
      <c r="R932" s="9"/>
      <c r="T932" s="9"/>
      <c r="U932" s="2"/>
      <c r="X932" s="40"/>
      <c r="Y932" s="9"/>
    </row>
    <row r="933" spans="2:25" x14ac:dyDescent="0.2">
      <c r="B933" s="2"/>
      <c r="H933" s="2"/>
      <c r="I933" s="2"/>
      <c r="J933" s="2"/>
      <c r="N933" s="9"/>
      <c r="O933" s="5"/>
      <c r="P933" s="2"/>
      <c r="Q933" s="39"/>
      <c r="R933" s="9"/>
      <c r="T933" s="9"/>
      <c r="U933" s="2"/>
      <c r="X933" s="40"/>
      <c r="Y933" s="9"/>
    </row>
    <row r="934" spans="2:25" x14ac:dyDescent="0.2">
      <c r="B934" s="2"/>
      <c r="H934" s="2"/>
      <c r="I934" s="2"/>
      <c r="J934" s="2"/>
      <c r="N934" s="9"/>
      <c r="O934" s="5"/>
      <c r="P934" s="2"/>
      <c r="Q934" s="39"/>
      <c r="R934" s="9"/>
      <c r="T934" s="9"/>
      <c r="U934" s="2"/>
      <c r="X934" s="40"/>
      <c r="Y934" s="9"/>
    </row>
    <row r="935" spans="2:25" x14ac:dyDescent="0.2">
      <c r="B935" s="2"/>
      <c r="H935" s="2"/>
      <c r="I935" s="2"/>
      <c r="J935" s="2"/>
      <c r="N935" s="9"/>
      <c r="O935" s="5"/>
      <c r="P935" s="2"/>
      <c r="Q935" s="39"/>
      <c r="R935" s="9"/>
      <c r="T935" s="9"/>
      <c r="U935" s="2"/>
      <c r="X935" s="40"/>
      <c r="Y935" s="9"/>
    </row>
    <row r="936" spans="2:25" x14ac:dyDescent="0.2">
      <c r="B936" s="2"/>
      <c r="H936" s="2"/>
      <c r="I936" s="2"/>
      <c r="J936" s="2"/>
      <c r="N936" s="9"/>
      <c r="O936" s="5"/>
      <c r="P936" s="2"/>
      <c r="Q936" s="39"/>
      <c r="R936" s="9"/>
      <c r="T936" s="9"/>
      <c r="U936" s="2"/>
      <c r="X936" s="40"/>
      <c r="Y936" s="9"/>
    </row>
    <row r="937" spans="2:25" x14ac:dyDescent="0.2">
      <c r="B937" s="2"/>
      <c r="H937" s="2"/>
      <c r="I937" s="2"/>
      <c r="J937" s="2"/>
      <c r="N937" s="9"/>
      <c r="O937" s="5"/>
      <c r="P937" s="2"/>
      <c r="Q937" s="39"/>
      <c r="R937" s="9"/>
      <c r="T937" s="9"/>
      <c r="U937" s="2"/>
      <c r="X937" s="40"/>
      <c r="Y937" s="9"/>
    </row>
    <row r="938" spans="2:25" x14ac:dyDescent="0.2">
      <c r="B938" s="2"/>
      <c r="H938" s="2"/>
      <c r="I938" s="2"/>
      <c r="J938" s="2"/>
      <c r="N938" s="9"/>
      <c r="O938" s="5"/>
      <c r="P938" s="2"/>
      <c r="Q938" s="39"/>
      <c r="R938" s="9"/>
      <c r="T938" s="9"/>
      <c r="U938" s="2"/>
      <c r="X938" s="40"/>
      <c r="Y938" s="9"/>
    </row>
    <row r="939" spans="2:25" x14ac:dyDescent="0.2">
      <c r="B939" s="2"/>
      <c r="H939" s="2"/>
      <c r="I939" s="2"/>
      <c r="J939" s="2"/>
      <c r="N939" s="9"/>
      <c r="O939" s="5"/>
      <c r="P939" s="2"/>
      <c r="Q939" s="39"/>
      <c r="R939" s="9"/>
      <c r="T939" s="9"/>
      <c r="U939" s="2"/>
      <c r="X939" s="40"/>
      <c r="Y939" s="9"/>
    </row>
    <row r="940" spans="2:25" x14ac:dyDescent="0.2">
      <c r="B940" s="2"/>
      <c r="H940" s="2"/>
      <c r="I940" s="2"/>
      <c r="J940" s="2"/>
      <c r="N940" s="9"/>
      <c r="O940" s="5"/>
      <c r="P940" s="2"/>
      <c r="Q940" s="39"/>
      <c r="R940" s="9"/>
      <c r="T940" s="9"/>
      <c r="U940" s="2"/>
      <c r="X940" s="40"/>
      <c r="Y940" s="9"/>
    </row>
    <row r="941" spans="2:25" x14ac:dyDescent="0.2">
      <c r="B941" s="2"/>
      <c r="H941" s="2"/>
      <c r="I941" s="2"/>
      <c r="J941" s="2"/>
      <c r="N941" s="9"/>
      <c r="O941" s="5"/>
      <c r="P941" s="2"/>
      <c r="Q941" s="39"/>
      <c r="R941" s="9"/>
      <c r="T941" s="9"/>
      <c r="U941" s="2"/>
      <c r="X941" s="40"/>
      <c r="Y941" s="9"/>
    </row>
    <row r="942" spans="2:25" x14ac:dyDescent="0.2">
      <c r="B942" s="2"/>
      <c r="H942" s="2"/>
      <c r="I942" s="2"/>
      <c r="J942" s="2"/>
      <c r="N942" s="9"/>
      <c r="O942" s="5"/>
      <c r="P942" s="2"/>
      <c r="Q942" s="39"/>
      <c r="R942" s="9"/>
      <c r="T942" s="9"/>
      <c r="U942" s="2"/>
      <c r="X942" s="40"/>
      <c r="Y942" s="9"/>
    </row>
    <row r="943" spans="2:25" x14ac:dyDescent="0.2">
      <c r="B943" s="2"/>
      <c r="H943" s="2"/>
      <c r="I943" s="2"/>
      <c r="J943" s="2"/>
      <c r="N943" s="9"/>
      <c r="O943" s="5"/>
      <c r="P943" s="2"/>
      <c r="Q943" s="39"/>
      <c r="R943" s="9"/>
      <c r="T943" s="9"/>
      <c r="U943" s="2"/>
      <c r="X943" s="40"/>
      <c r="Y943" s="9"/>
    </row>
    <row r="944" spans="2:25" x14ac:dyDescent="0.2">
      <c r="B944" s="2"/>
      <c r="H944" s="2"/>
      <c r="I944" s="2"/>
      <c r="J944" s="2"/>
      <c r="N944" s="9"/>
      <c r="O944" s="5"/>
      <c r="P944" s="2"/>
      <c r="Q944" s="39"/>
      <c r="R944" s="9"/>
      <c r="T944" s="9"/>
      <c r="U944" s="2"/>
      <c r="X944" s="40"/>
      <c r="Y944" s="9"/>
    </row>
    <row r="945" spans="2:25" x14ac:dyDescent="0.2">
      <c r="B945" s="2"/>
      <c r="H945" s="2"/>
      <c r="I945" s="2"/>
      <c r="J945" s="2"/>
      <c r="N945" s="9"/>
      <c r="O945" s="5"/>
      <c r="P945" s="2"/>
      <c r="Q945" s="39"/>
      <c r="R945" s="9"/>
      <c r="T945" s="9"/>
      <c r="U945" s="2"/>
      <c r="X945" s="40"/>
      <c r="Y945" s="9"/>
    </row>
    <row r="946" spans="2:25" x14ac:dyDescent="0.2">
      <c r="B946" s="2"/>
      <c r="H946" s="2"/>
      <c r="I946" s="2"/>
      <c r="J946" s="2"/>
      <c r="N946" s="9"/>
      <c r="O946" s="5"/>
      <c r="P946" s="2"/>
      <c r="Q946" s="39"/>
      <c r="R946" s="9"/>
      <c r="T946" s="9"/>
      <c r="U946" s="2"/>
      <c r="X946" s="40"/>
      <c r="Y946" s="9"/>
    </row>
    <row r="947" spans="2:25" x14ac:dyDescent="0.2">
      <c r="B947" s="2"/>
      <c r="H947" s="2"/>
      <c r="I947" s="2"/>
      <c r="J947" s="2"/>
      <c r="N947" s="9"/>
      <c r="O947" s="5"/>
      <c r="P947" s="2"/>
      <c r="Q947" s="39"/>
      <c r="R947" s="9"/>
      <c r="T947" s="9"/>
      <c r="U947" s="2"/>
      <c r="X947" s="40"/>
      <c r="Y947" s="9"/>
    </row>
    <row r="948" spans="2:25" x14ac:dyDescent="0.2">
      <c r="B948" s="2"/>
      <c r="H948" s="2"/>
      <c r="I948" s="2"/>
      <c r="J948" s="2"/>
      <c r="N948" s="9"/>
      <c r="O948" s="5"/>
      <c r="P948" s="2"/>
      <c r="Q948" s="39"/>
      <c r="R948" s="9"/>
      <c r="T948" s="9"/>
      <c r="U948" s="2"/>
      <c r="X948" s="40"/>
      <c r="Y948" s="9"/>
    </row>
    <row r="949" spans="2:25" x14ac:dyDescent="0.2">
      <c r="B949" s="2"/>
      <c r="H949" s="2"/>
      <c r="I949" s="2"/>
      <c r="J949" s="2"/>
      <c r="N949" s="9"/>
      <c r="O949" s="5"/>
      <c r="P949" s="2"/>
      <c r="Q949" s="39"/>
      <c r="R949" s="9"/>
      <c r="T949" s="9"/>
      <c r="U949" s="2"/>
      <c r="X949" s="40"/>
      <c r="Y949" s="9"/>
    </row>
    <row r="950" spans="2:25" x14ac:dyDescent="0.2">
      <c r="B950" s="2"/>
      <c r="H950" s="2"/>
      <c r="I950" s="2"/>
      <c r="J950" s="2"/>
      <c r="N950" s="9"/>
      <c r="O950" s="5"/>
      <c r="P950" s="2"/>
      <c r="Q950" s="39"/>
      <c r="R950" s="9"/>
      <c r="T950" s="9"/>
      <c r="U950" s="2"/>
      <c r="X950" s="40"/>
      <c r="Y950" s="9"/>
    </row>
    <row r="951" spans="2:25" x14ac:dyDescent="0.2">
      <c r="B951" s="2"/>
      <c r="H951" s="2"/>
      <c r="I951" s="2"/>
      <c r="J951" s="2"/>
      <c r="N951" s="9"/>
      <c r="O951" s="5"/>
      <c r="P951" s="2"/>
      <c r="Q951" s="39"/>
      <c r="R951" s="9"/>
      <c r="T951" s="9"/>
      <c r="U951" s="2"/>
      <c r="X951" s="40"/>
      <c r="Y951" s="9"/>
    </row>
    <row r="952" spans="2:25" x14ac:dyDescent="0.2">
      <c r="B952" s="2"/>
      <c r="H952" s="2"/>
      <c r="I952" s="2"/>
      <c r="J952" s="2"/>
      <c r="N952" s="9"/>
      <c r="O952" s="5"/>
      <c r="P952" s="2"/>
      <c r="Q952" s="39"/>
      <c r="R952" s="9"/>
      <c r="T952" s="9"/>
      <c r="U952" s="2"/>
      <c r="X952" s="40"/>
      <c r="Y952" s="9"/>
    </row>
    <row r="953" spans="2:25" x14ac:dyDescent="0.2">
      <c r="B953" s="2"/>
      <c r="H953" s="2"/>
      <c r="I953" s="2"/>
      <c r="J953" s="2"/>
      <c r="N953" s="9"/>
      <c r="O953" s="5"/>
      <c r="P953" s="2"/>
      <c r="Q953" s="39"/>
      <c r="R953" s="9"/>
      <c r="T953" s="9"/>
      <c r="U953" s="2"/>
      <c r="X953" s="40"/>
      <c r="Y953" s="9"/>
    </row>
    <row r="954" spans="2:25" x14ac:dyDescent="0.2">
      <c r="B954" s="2"/>
      <c r="H954" s="2"/>
      <c r="I954" s="2"/>
      <c r="J954" s="2"/>
      <c r="N954" s="9"/>
      <c r="O954" s="5"/>
      <c r="P954" s="2"/>
      <c r="Q954" s="39"/>
      <c r="R954" s="9"/>
      <c r="T954" s="9"/>
      <c r="U954" s="2"/>
      <c r="X954" s="40"/>
      <c r="Y954" s="9"/>
    </row>
    <row r="955" spans="2:25" x14ac:dyDescent="0.2">
      <c r="B955" s="2"/>
      <c r="H955" s="2"/>
      <c r="I955" s="2"/>
      <c r="J955" s="2"/>
      <c r="N955" s="9"/>
      <c r="O955" s="5"/>
      <c r="P955" s="2"/>
      <c r="Q955" s="39"/>
      <c r="R955" s="9"/>
      <c r="T955" s="9"/>
      <c r="U955" s="2"/>
      <c r="X955" s="40"/>
      <c r="Y955" s="9"/>
    </row>
    <row r="956" spans="2:25" x14ac:dyDescent="0.2">
      <c r="B956" s="2"/>
      <c r="H956" s="2"/>
      <c r="I956" s="2"/>
      <c r="J956" s="2"/>
      <c r="N956" s="9"/>
      <c r="O956" s="5"/>
      <c r="P956" s="2"/>
      <c r="Q956" s="39"/>
      <c r="R956" s="9"/>
      <c r="T956" s="9"/>
      <c r="U956" s="2"/>
      <c r="X956" s="40"/>
      <c r="Y956" s="9"/>
    </row>
    <row r="957" spans="2:25" x14ac:dyDescent="0.2">
      <c r="B957" s="2"/>
      <c r="H957" s="2"/>
      <c r="I957" s="2"/>
      <c r="J957" s="2"/>
      <c r="N957" s="9"/>
      <c r="O957" s="5"/>
      <c r="P957" s="2"/>
      <c r="Q957" s="39"/>
      <c r="R957" s="9"/>
      <c r="T957" s="9"/>
      <c r="U957" s="2"/>
      <c r="X957" s="40"/>
      <c r="Y957" s="9"/>
    </row>
    <row r="958" spans="2:25" x14ac:dyDescent="0.2">
      <c r="B958" s="2"/>
      <c r="H958" s="2"/>
      <c r="I958" s="2"/>
      <c r="J958" s="2"/>
      <c r="N958" s="9"/>
      <c r="O958" s="5"/>
      <c r="P958" s="2"/>
      <c r="Q958" s="39"/>
      <c r="R958" s="9"/>
      <c r="T958" s="9"/>
      <c r="U958" s="2"/>
      <c r="X958" s="40"/>
      <c r="Y958" s="9"/>
    </row>
    <row r="959" spans="2:25" x14ac:dyDescent="0.2">
      <c r="B959" s="2"/>
      <c r="H959" s="2"/>
      <c r="I959" s="2"/>
      <c r="J959" s="2"/>
      <c r="N959" s="9"/>
      <c r="O959" s="5"/>
      <c r="P959" s="2"/>
      <c r="Q959" s="39"/>
      <c r="R959" s="9"/>
      <c r="T959" s="9"/>
      <c r="U959" s="2"/>
      <c r="X959" s="40"/>
      <c r="Y959" s="9"/>
    </row>
    <row r="960" spans="2:25" x14ac:dyDescent="0.2">
      <c r="B960" s="2"/>
      <c r="H960" s="2"/>
      <c r="I960" s="2"/>
      <c r="J960" s="2"/>
      <c r="N960" s="9"/>
      <c r="O960" s="5"/>
      <c r="P960" s="2"/>
      <c r="Q960" s="39"/>
      <c r="R960" s="9"/>
      <c r="T960" s="9"/>
      <c r="U960" s="2"/>
      <c r="X960" s="40"/>
      <c r="Y960" s="9"/>
    </row>
    <row r="961" spans="2:25" x14ac:dyDescent="0.2">
      <c r="B961" s="2"/>
      <c r="H961" s="2"/>
      <c r="I961" s="2"/>
      <c r="J961" s="2"/>
      <c r="N961" s="9"/>
      <c r="O961" s="5"/>
      <c r="P961" s="2"/>
      <c r="Q961" s="39"/>
      <c r="R961" s="9"/>
      <c r="T961" s="9"/>
      <c r="U961" s="2"/>
      <c r="X961" s="40"/>
      <c r="Y961" s="9"/>
    </row>
    <row r="962" spans="2:25" x14ac:dyDescent="0.2">
      <c r="B962" s="2"/>
      <c r="H962" s="2"/>
      <c r="I962" s="2"/>
      <c r="J962" s="2"/>
      <c r="N962" s="9"/>
      <c r="O962" s="5"/>
      <c r="P962" s="2"/>
      <c r="Q962" s="39"/>
      <c r="R962" s="9"/>
      <c r="T962" s="9"/>
      <c r="U962" s="2"/>
      <c r="X962" s="40"/>
      <c r="Y962" s="9"/>
    </row>
    <row r="963" spans="2:25" x14ac:dyDescent="0.2">
      <c r="B963" s="2"/>
      <c r="H963" s="2"/>
      <c r="I963" s="2"/>
      <c r="J963" s="2"/>
      <c r="N963" s="9"/>
      <c r="O963" s="5"/>
      <c r="P963" s="2"/>
      <c r="Q963" s="39"/>
      <c r="R963" s="9"/>
      <c r="T963" s="9"/>
      <c r="U963" s="2"/>
      <c r="X963" s="40"/>
      <c r="Y963" s="9"/>
    </row>
    <row r="964" spans="2:25" x14ac:dyDescent="0.2">
      <c r="B964" s="2"/>
      <c r="H964" s="2"/>
      <c r="I964" s="2"/>
      <c r="J964" s="2"/>
      <c r="N964" s="9"/>
      <c r="O964" s="5"/>
      <c r="P964" s="2"/>
      <c r="Q964" s="39"/>
      <c r="R964" s="9"/>
      <c r="T964" s="9"/>
      <c r="U964" s="2"/>
      <c r="X964" s="40"/>
      <c r="Y964" s="9"/>
    </row>
    <row r="965" spans="2:25" x14ac:dyDescent="0.2">
      <c r="B965" s="2"/>
      <c r="H965" s="2"/>
      <c r="I965" s="2"/>
      <c r="J965" s="2"/>
      <c r="N965" s="9"/>
      <c r="O965" s="5"/>
      <c r="P965" s="2"/>
      <c r="Q965" s="39"/>
      <c r="R965" s="9"/>
      <c r="T965" s="9"/>
      <c r="U965" s="2"/>
      <c r="X965" s="40"/>
      <c r="Y965" s="9"/>
    </row>
    <row r="966" spans="2:25" x14ac:dyDescent="0.2">
      <c r="B966" s="2"/>
      <c r="H966" s="2"/>
      <c r="I966" s="2"/>
      <c r="J966" s="2"/>
      <c r="N966" s="9"/>
      <c r="O966" s="5"/>
      <c r="P966" s="2"/>
      <c r="Q966" s="39"/>
      <c r="R966" s="9"/>
      <c r="T966" s="9"/>
      <c r="U966" s="2"/>
      <c r="X966" s="40"/>
      <c r="Y966" s="9"/>
    </row>
    <row r="967" spans="2:25" x14ac:dyDescent="0.2">
      <c r="B967" s="2"/>
      <c r="H967" s="2"/>
      <c r="I967" s="2"/>
      <c r="J967" s="2"/>
      <c r="N967" s="9"/>
      <c r="O967" s="5"/>
      <c r="P967" s="2"/>
      <c r="Q967" s="39"/>
      <c r="R967" s="9"/>
      <c r="T967" s="9"/>
      <c r="U967" s="2"/>
      <c r="X967" s="40"/>
      <c r="Y967" s="9"/>
    </row>
    <row r="968" spans="2:25" x14ac:dyDescent="0.2">
      <c r="B968" s="2"/>
      <c r="H968" s="2"/>
      <c r="I968" s="2"/>
      <c r="J968" s="2"/>
      <c r="N968" s="9"/>
      <c r="O968" s="5"/>
      <c r="P968" s="2"/>
      <c r="Q968" s="39"/>
      <c r="R968" s="9"/>
      <c r="T968" s="9"/>
      <c r="U968" s="2"/>
      <c r="X968" s="40"/>
      <c r="Y968" s="9"/>
    </row>
    <row r="969" spans="2:25" x14ac:dyDescent="0.2">
      <c r="B969" s="2"/>
      <c r="H969" s="2"/>
      <c r="I969" s="2"/>
      <c r="J969" s="2"/>
      <c r="N969" s="9"/>
      <c r="O969" s="5"/>
      <c r="P969" s="2"/>
      <c r="Q969" s="39"/>
      <c r="R969" s="9"/>
      <c r="T969" s="9"/>
      <c r="U969" s="2"/>
      <c r="X969" s="40"/>
      <c r="Y969" s="9"/>
    </row>
    <row r="970" spans="2:25" x14ac:dyDescent="0.2">
      <c r="B970" s="2"/>
      <c r="H970" s="2"/>
      <c r="I970" s="2"/>
      <c r="J970" s="2"/>
      <c r="N970" s="9"/>
      <c r="O970" s="5"/>
      <c r="P970" s="2"/>
      <c r="Q970" s="39"/>
      <c r="R970" s="9"/>
      <c r="T970" s="9"/>
      <c r="U970" s="2"/>
      <c r="X970" s="40"/>
      <c r="Y970" s="9"/>
    </row>
    <row r="971" spans="2:25" x14ac:dyDescent="0.2">
      <c r="B971" s="2"/>
      <c r="H971" s="2"/>
      <c r="I971" s="2"/>
      <c r="J971" s="2"/>
      <c r="N971" s="9"/>
      <c r="O971" s="5"/>
      <c r="P971" s="2"/>
      <c r="Q971" s="39"/>
      <c r="R971" s="9"/>
      <c r="T971" s="9"/>
      <c r="U971" s="2"/>
      <c r="X971" s="40"/>
      <c r="Y971" s="9"/>
    </row>
    <row r="972" spans="2:25" x14ac:dyDescent="0.2">
      <c r="B972" s="2"/>
      <c r="H972" s="2"/>
      <c r="I972" s="2"/>
      <c r="J972" s="2"/>
      <c r="N972" s="9"/>
      <c r="O972" s="5"/>
      <c r="P972" s="2"/>
      <c r="Q972" s="39"/>
      <c r="R972" s="9"/>
      <c r="T972" s="9"/>
      <c r="U972" s="2"/>
      <c r="X972" s="40"/>
      <c r="Y972" s="9"/>
    </row>
    <row r="973" spans="2:25" x14ac:dyDescent="0.2">
      <c r="B973" s="2"/>
      <c r="H973" s="2"/>
      <c r="I973" s="2"/>
      <c r="J973" s="2"/>
      <c r="N973" s="9"/>
      <c r="O973" s="5"/>
      <c r="P973" s="2"/>
      <c r="Q973" s="39"/>
      <c r="R973" s="9"/>
      <c r="T973" s="9"/>
      <c r="U973" s="2"/>
      <c r="X973" s="40"/>
      <c r="Y973" s="9"/>
    </row>
    <row r="974" spans="2:25" x14ac:dyDescent="0.2">
      <c r="B974" s="2"/>
      <c r="H974" s="2"/>
      <c r="I974" s="2"/>
      <c r="J974" s="2"/>
      <c r="N974" s="9"/>
      <c r="O974" s="5"/>
      <c r="P974" s="2"/>
      <c r="Q974" s="39"/>
      <c r="R974" s="9"/>
      <c r="T974" s="9"/>
      <c r="U974" s="2"/>
      <c r="X974" s="40"/>
      <c r="Y974" s="9"/>
    </row>
    <row r="975" spans="2:25" x14ac:dyDescent="0.2">
      <c r="B975" s="2"/>
      <c r="H975" s="2"/>
      <c r="I975" s="2"/>
      <c r="J975" s="2"/>
      <c r="N975" s="9"/>
      <c r="O975" s="5"/>
      <c r="P975" s="2"/>
      <c r="Q975" s="39"/>
      <c r="R975" s="9"/>
      <c r="T975" s="9"/>
      <c r="U975" s="2"/>
      <c r="X975" s="40"/>
      <c r="Y975" s="9"/>
    </row>
    <row r="976" spans="2:25" x14ac:dyDescent="0.2">
      <c r="B976" s="2"/>
      <c r="H976" s="2"/>
      <c r="I976" s="2"/>
      <c r="J976" s="2"/>
      <c r="N976" s="9"/>
      <c r="O976" s="5"/>
      <c r="P976" s="2"/>
      <c r="Q976" s="39"/>
      <c r="R976" s="9"/>
      <c r="T976" s="9"/>
      <c r="U976" s="2"/>
      <c r="X976" s="40"/>
      <c r="Y976" s="9"/>
    </row>
    <row r="977" spans="2:25" x14ac:dyDescent="0.2">
      <c r="B977" s="2"/>
      <c r="H977" s="2"/>
      <c r="I977" s="2"/>
      <c r="J977" s="2"/>
      <c r="N977" s="9"/>
      <c r="O977" s="5"/>
      <c r="P977" s="2"/>
      <c r="Q977" s="39"/>
      <c r="R977" s="9"/>
      <c r="T977" s="9"/>
      <c r="U977" s="2"/>
      <c r="X977" s="40"/>
      <c r="Y977" s="9"/>
    </row>
    <row r="978" spans="2:25" x14ac:dyDescent="0.2">
      <c r="B978" s="2"/>
      <c r="H978" s="2"/>
      <c r="I978" s="2"/>
      <c r="J978" s="2"/>
      <c r="N978" s="9"/>
      <c r="O978" s="5"/>
      <c r="P978" s="2"/>
      <c r="Q978" s="39"/>
      <c r="R978" s="9"/>
      <c r="T978" s="9"/>
      <c r="U978" s="2"/>
      <c r="X978" s="40"/>
      <c r="Y978" s="9"/>
    </row>
    <row r="979" spans="2:25" x14ac:dyDescent="0.2">
      <c r="B979" s="2"/>
      <c r="H979" s="2"/>
      <c r="I979" s="2"/>
      <c r="J979" s="2"/>
      <c r="N979" s="9"/>
      <c r="O979" s="5"/>
      <c r="P979" s="2"/>
      <c r="Q979" s="39"/>
      <c r="R979" s="9"/>
      <c r="T979" s="9"/>
      <c r="U979" s="2"/>
      <c r="X979" s="40"/>
      <c r="Y979" s="9"/>
    </row>
    <row r="980" spans="2:25" x14ac:dyDescent="0.2">
      <c r="B980" s="2"/>
      <c r="H980" s="2"/>
      <c r="I980" s="2"/>
      <c r="J980" s="2"/>
      <c r="N980" s="9"/>
      <c r="O980" s="5"/>
      <c r="P980" s="2"/>
      <c r="Q980" s="39"/>
      <c r="R980" s="9"/>
      <c r="T980" s="9"/>
      <c r="U980" s="2"/>
      <c r="X980" s="40"/>
      <c r="Y980" s="9"/>
    </row>
    <row r="981" spans="2:25" x14ac:dyDescent="0.2">
      <c r="B981" s="2"/>
      <c r="H981" s="2"/>
      <c r="I981" s="2"/>
      <c r="J981" s="2"/>
      <c r="N981" s="9"/>
      <c r="O981" s="5"/>
      <c r="P981" s="2"/>
      <c r="Q981" s="39"/>
      <c r="R981" s="9"/>
      <c r="T981" s="9"/>
      <c r="U981" s="2"/>
      <c r="X981" s="40"/>
      <c r="Y981" s="9"/>
    </row>
    <row r="982" spans="2:25" x14ac:dyDescent="0.2">
      <c r="B982" s="2"/>
      <c r="H982" s="2"/>
      <c r="I982" s="2"/>
      <c r="J982" s="2"/>
      <c r="N982" s="9"/>
      <c r="O982" s="5"/>
      <c r="P982" s="2"/>
      <c r="Q982" s="39"/>
      <c r="R982" s="9"/>
      <c r="T982" s="9"/>
      <c r="U982" s="2"/>
      <c r="X982" s="40"/>
      <c r="Y982" s="9"/>
    </row>
    <row r="983" spans="2:25" x14ac:dyDescent="0.2">
      <c r="B983" s="2"/>
      <c r="H983" s="2"/>
      <c r="I983" s="2"/>
      <c r="J983" s="2"/>
      <c r="N983" s="9"/>
      <c r="O983" s="5"/>
      <c r="P983" s="2"/>
      <c r="Q983" s="39"/>
      <c r="R983" s="9"/>
      <c r="T983" s="9"/>
      <c r="U983" s="2"/>
      <c r="X983" s="40"/>
      <c r="Y983" s="9"/>
    </row>
    <row r="984" spans="2:25" x14ac:dyDescent="0.2">
      <c r="B984" s="2"/>
      <c r="H984" s="2"/>
      <c r="I984" s="2"/>
      <c r="J984" s="2"/>
      <c r="N984" s="9"/>
      <c r="O984" s="5"/>
      <c r="P984" s="2"/>
      <c r="Q984" s="39"/>
      <c r="R984" s="9"/>
      <c r="T984" s="9"/>
      <c r="U984" s="2"/>
      <c r="X984" s="40"/>
      <c r="Y984" s="9"/>
    </row>
    <row r="985" spans="2:25" x14ac:dyDescent="0.2">
      <c r="B985" s="2"/>
      <c r="H985" s="2"/>
      <c r="I985" s="2"/>
      <c r="J985" s="2"/>
      <c r="N985" s="9"/>
      <c r="O985" s="5"/>
      <c r="P985" s="2"/>
      <c r="Q985" s="39"/>
      <c r="R985" s="9"/>
      <c r="T985" s="9"/>
      <c r="U985" s="2"/>
      <c r="X985" s="40"/>
      <c r="Y985" s="9"/>
    </row>
    <row r="986" spans="2:25" x14ac:dyDescent="0.2">
      <c r="B986" s="2"/>
      <c r="H986" s="2"/>
      <c r="I986" s="2"/>
      <c r="J986" s="2"/>
      <c r="N986" s="9"/>
      <c r="O986" s="5"/>
      <c r="P986" s="2"/>
      <c r="Q986" s="39"/>
      <c r="R986" s="9"/>
      <c r="T986" s="9"/>
      <c r="U986" s="2"/>
      <c r="X986" s="40"/>
      <c r="Y986" s="9"/>
    </row>
    <row r="987" spans="2:25" x14ac:dyDescent="0.2">
      <c r="B987" s="2"/>
      <c r="H987" s="2"/>
      <c r="I987" s="2"/>
      <c r="J987" s="2"/>
      <c r="N987" s="9"/>
      <c r="O987" s="5"/>
      <c r="P987" s="2"/>
      <c r="Q987" s="39"/>
      <c r="R987" s="9"/>
      <c r="T987" s="9"/>
      <c r="U987" s="2"/>
      <c r="X987" s="40"/>
      <c r="Y987" s="9"/>
    </row>
    <row r="988" spans="2:25" x14ac:dyDescent="0.2">
      <c r="B988" s="2"/>
      <c r="H988" s="2"/>
      <c r="I988" s="2"/>
      <c r="J988" s="2"/>
      <c r="N988" s="9"/>
      <c r="O988" s="5"/>
      <c r="P988" s="2"/>
      <c r="Q988" s="39"/>
      <c r="R988" s="9"/>
      <c r="T988" s="9"/>
      <c r="U988" s="2"/>
      <c r="X988" s="40"/>
      <c r="Y988" s="9"/>
    </row>
    <row r="989" spans="2:25" x14ac:dyDescent="0.2">
      <c r="B989" s="2"/>
      <c r="H989" s="2"/>
      <c r="I989" s="2"/>
      <c r="J989" s="2"/>
      <c r="N989" s="9"/>
      <c r="O989" s="5"/>
      <c r="P989" s="2"/>
      <c r="Q989" s="39"/>
      <c r="R989" s="9"/>
      <c r="T989" s="9"/>
      <c r="U989" s="2"/>
      <c r="X989" s="40"/>
      <c r="Y989" s="9"/>
    </row>
    <row r="990" spans="2:25" x14ac:dyDescent="0.2">
      <c r="B990" s="2"/>
      <c r="H990" s="2"/>
      <c r="I990" s="2"/>
      <c r="J990" s="2"/>
      <c r="N990" s="9"/>
      <c r="O990" s="5"/>
      <c r="P990" s="2"/>
      <c r="Q990" s="39"/>
      <c r="R990" s="9"/>
      <c r="T990" s="9"/>
      <c r="U990" s="2"/>
      <c r="X990" s="40"/>
      <c r="Y990" s="9"/>
    </row>
    <row r="991" spans="2:25" x14ac:dyDescent="0.2">
      <c r="B991" s="2"/>
      <c r="H991" s="2"/>
      <c r="I991" s="2"/>
      <c r="J991" s="2"/>
      <c r="N991" s="9"/>
      <c r="O991" s="5"/>
      <c r="P991" s="2"/>
      <c r="Q991" s="39"/>
      <c r="R991" s="9"/>
      <c r="T991" s="9"/>
      <c r="U991" s="2"/>
      <c r="X991" s="40"/>
      <c r="Y991" s="9"/>
    </row>
    <row r="992" spans="2:25" x14ac:dyDescent="0.2">
      <c r="B992" s="2"/>
      <c r="H992" s="2"/>
      <c r="I992" s="2"/>
      <c r="J992" s="2"/>
      <c r="N992" s="9"/>
      <c r="O992" s="5"/>
      <c r="P992" s="2"/>
      <c r="Q992" s="39"/>
      <c r="R992" s="9"/>
      <c r="T992" s="9"/>
      <c r="U992" s="2"/>
      <c r="X992" s="40"/>
      <c r="Y992" s="9"/>
    </row>
    <row r="993" spans="2:25" x14ac:dyDescent="0.2">
      <c r="B993" s="2"/>
      <c r="H993" s="2"/>
      <c r="I993" s="2"/>
      <c r="J993" s="2"/>
      <c r="N993" s="9"/>
      <c r="O993" s="5"/>
      <c r="P993" s="2"/>
      <c r="Q993" s="39"/>
      <c r="R993" s="9"/>
      <c r="T993" s="9"/>
      <c r="U993" s="2"/>
      <c r="X993" s="40"/>
      <c r="Y993" s="9"/>
    </row>
    <row r="994" spans="2:25" x14ac:dyDescent="0.2">
      <c r="B994" s="2"/>
      <c r="H994" s="2"/>
      <c r="I994" s="2"/>
      <c r="J994" s="2"/>
      <c r="N994" s="9"/>
      <c r="O994" s="5"/>
      <c r="P994" s="2"/>
      <c r="Q994" s="39"/>
      <c r="R994" s="9"/>
      <c r="T994" s="9"/>
      <c r="U994" s="2"/>
      <c r="X994" s="40"/>
      <c r="Y994" s="9"/>
    </row>
    <row r="995" spans="2:25" x14ac:dyDescent="0.2">
      <c r="B995" s="2"/>
      <c r="H995" s="2"/>
      <c r="I995" s="2"/>
      <c r="J995" s="2"/>
      <c r="N995" s="9"/>
      <c r="O995" s="5"/>
      <c r="P995" s="2"/>
      <c r="Q995" s="39"/>
      <c r="R995" s="9"/>
      <c r="T995" s="9"/>
      <c r="U995" s="2"/>
      <c r="X995" s="40"/>
      <c r="Y995" s="9"/>
    </row>
    <row r="996" spans="2:25" x14ac:dyDescent="0.2">
      <c r="B996" s="2"/>
      <c r="H996" s="2"/>
      <c r="I996" s="2"/>
      <c r="J996" s="2"/>
      <c r="N996" s="9"/>
      <c r="O996" s="5"/>
      <c r="P996" s="2"/>
      <c r="Q996" s="39"/>
      <c r="R996" s="9"/>
      <c r="T996" s="9"/>
      <c r="U996" s="2"/>
      <c r="X996" s="40"/>
      <c r="Y996" s="9"/>
    </row>
    <row r="997" spans="2:25" x14ac:dyDescent="0.2">
      <c r="B997" s="2"/>
      <c r="H997" s="2"/>
      <c r="I997" s="2"/>
      <c r="J997" s="2"/>
      <c r="N997" s="9"/>
      <c r="O997" s="5"/>
      <c r="P997" s="2"/>
      <c r="Q997" s="39"/>
      <c r="R997" s="9"/>
      <c r="T997" s="9"/>
      <c r="U997" s="2"/>
      <c r="X997" s="40"/>
      <c r="Y997" s="9"/>
    </row>
    <row r="998" spans="2:25" x14ac:dyDescent="0.2">
      <c r="B998" s="2"/>
      <c r="H998" s="2"/>
      <c r="I998" s="2"/>
      <c r="J998" s="2"/>
      <c r="N998" s="9"/>
      <c r="O998" s="5"/>
      <c r="P998" s="2"/>
      <c r="Q998" s="39"/>
      <c r="R998" s="9"/>
      <c r="T998" s="9"/>
      <c r="U998" s="2"/>
      <c r="X998" s="40"/>
      <c r="Y998" s="9"/>
    </row>
    <row r="999" spans="2:25" x14ac:dyDescent="0.2">
      <c r="B999" s="2"/>
      <c r="H999" s="2"/>
      <c r="I999" s="2"/>
      <c r="J999" s="2"/>
      <c r="N999" s="9"/>
      <c r="O999" s="5"/>
      <c r="P999" s="2"/>
      <c r="Q999" s="39"/>
      <c r="R999" s="9"/>
      <c r="T999" s="9"/>
      <c r="U999" s="2"/>
      <c r="X999" s="40"/>
      <c r="Y999" s="9"/>
    </row>
    <row r="1000" spans="2:25" x14ac:dyDescent="0.2">
      <c r="B1000" s="2"/>
      <c r="H1000" s="2"/>
      <c r="I1000" s="2"/>
      <c r="J1000" s="2"/>
      <c r="N1000" s="9"/>
      <c r="O1000" s="5"/>
      <c r="P1000" s="2"/>
      <c r="Q1000" s="39"/>
      <c r="R1000" s="9"/>
      <c r="T1000" s="9"/>
      <c r="U1000" s="2"/>
      <c r="X1000" s="40"/>
      <c r="Y1000" s="9"/>
    </row>
    <row r="1001" spans="2:25" x14ac:dyDescent="0.2">
      <c r="B1001" s="2"/>
      <c r="H1001" s="2"/>
      <c r="I1001" s="2"/>
      <c r="J1001" s="2"/>
      <c r="N1001" s="9"/>
      <c r="O1001" s="5"/>
      <c r="P1001" s="2"/>
      <c r="Q1001" s="39"/>
      <c r="R1001" s="9"/>
      <c r="T1001" s="9"/>
      <c r="U1001" s="2"/>
      <c r="X1001" s="40"/>
      <c r="Y1001" s="9"/>
    </row>
    <row r="1002" spans="2:25" x14ac:dyDescent="0.2">
      <c r="B1002" s="2"/>
      <c r="H1002" s="2"/>
      <c r="I1002" s="2"/>
      <c r="J1002" s="2"/>
      <c r="N1002" s="9"/>
      <c r="O1002" s="5"/>
      <c r="P1002" s="2"/>
      <c r="Q1002" s="39"/>
      <c r="R1002" s="9"/>
      <c r="T1002" s="9"/>
      <c r="U1002" s="2"/>
      <c r="X1002" s="40"/>
      <c r="Y1002" s="9"/>
    </row>
    <row r="1003" spans="2:25" x14ac:dyDescent="0.2">
      <c r="B1003" s="2"/>
      <c r="H1003" s="2"/>
      <c r="I1003" s="2"/>
      <c r="J1003" s="2"/>
      <c r="N1003" s="9"/>
      <c r="O1003" s="5"/>
      <c r="P1003" s="2"/>
      <c r="Q1003" s="39"/>
      <c r="R1003" s="9"/>
      <c r="T1003" s="9"/>
      <c r="U1003" s="2"/>
      <c r="X1003" s="40"/>
      <c r="Y1003" s="9"/>
    </row>
    <row r="1004" spans="2:25" x14ac:dyDescent="0.2">
      <c r="B1004" s="2"/>
      <c r="H1004" s="2"/>
      <c r="I1004" s="2"/>
      <c r="J1004" s="2"/>
      <c r="N1004" s="9"/>
      <c r="O1004" s="5"/>
      <c r="P1004" s="2"/>
      <c r="Q1004" s="39"/>
      <c r="R1004" s="9"/>
      <c r="T1004" s="9"/>
      <c r="U1004" s="2"/>
      <c r="X1004" s="40"/>
      <c r="Y1004" s="9"/>
    </row>
    <row r="1005" spans="2:25" x14ac:dyDescent="0.2">
      <c r="B1005" s="2"/>
      <c r="H1005" s="2"/>
      <c r="I1005" s="2"/>
      <c r="J1005" s="2"/>
      <c r="N1005" s="9"/>
      <c r="O1005" s="5"/>
      <c r="P1005" s="2"/>
      <c r="Q1005" s="39"/>
      <c r="R1005" s="9"/>
      <c r="T1005" s="9"/>
      <c r="U1005" s="2"/>
      <c r="X1005" s="40"/>
      <c r="Y1005" s="9"/>
    </row>
    <row r="1006" spans="2:25" x14ac:dyDescent="0.2">
      <c r="B1006" s="2"/>
      <c r="H1006" s="2"/>
      <c r="I1006" s="2"/>
      <c r="J1006" s="2"/>
      <c r="N1006" s="9"/>
      <c r="O1006" s="5"/>
      <c r="P1006" s="2"/>
      <c r="Q1006" s="39"/>
      <c r="R1006" s="9"/>
      <c r="T1006" s="9"/>
      <c r="U1006" s="2"/>
      <c r="X1006" s="40"/>
      <c r="Y1006" s="9"/>
    </row>
    <row r="1007" spans="2:25" x14ac:dyDescent="0.2">
      <c r="B1007" s="2"/>
      <c r="H1007" s="2"/>
      <c r="I1007" s="2"/>
      <c r="J1007" s="2"/>
      <c r="N1007" s="9"/>
      <c r="O1007" s="5"/>
      <c r="P1007" s="2"/>
      <c r="Q1007" s="39"/>
      <c r="R1007" s="9"/>
      <c r="T1007" s="9"/>
      <c r="U1007" s="2"/>
      <c r="X1007" s="40"/>
      <c r="Y1007" s="9"/>
    </row>
    <row r="1008" spans="2:25" x14ac:dyDescent="0.2">
      <c r="B1008" s="2"/>
      <c r="H1008" s="2"/>
      <c r="I1008" s="2"/>
      <c r="J1008" s="2"/>
      <c r="N1008" s="9"/>
      <c r="O1008" s="5"/>
      <c r="P1008" s="2"/>
      <c r="Q1008" s="39"/>
      <c r="R1008" s="9"/>
      <c r="T1008" s="9"/>
      <c r="U1008" s="2"/>
      <c r="X1008" s="40"/>
      <c r="Y1008" s="9"/>
    </row>
    <row r="1009" spans="2:25" x14ac:dyDescent="0.2">
      <c r="B1009" s="2"/>
      <c r="H1009" s="2"/>
      <c r="I1009" s="2"/>
      <c r="J1009" s="2"/>
      <c r="N1009" s="9"/>
      <c r="O1009" s="5"/>
      <c r="P1009" s="2"/>
      <c r="Q1009" s="39"/>
      <c r="R1009" s="9"/>
      <c r="T1009" s="9"/>
      <c r="U1009" s="2"/>
      <c r="X1009" s="40"/>
      <c r="Y1009" s="9"/>
    </row>
    <row r="1010" spans="2:25" x14ac:dyDescent="0.2">
      <c r="B1010" s="2"/>
      <c r="H1010" s="2"/>
      <c r="I1010" s="2"/>
      <c r="J1010" s="2"/>
      <c r="N1010" s="9"/>
      <c r="O1010" s="5"/>
      <c r="P1010" s="2"/>
      <c r="Q1010" s="39"/>
      <c r="R1010" s="9"/>
      <c r="T1010" s="9"/>
      <c r="U1010" s="2"/>
      <c r="X1010" s="40"/>
      <c r="Y1010" s="9"/>
    </row>
    <row r="1011" spans="2:25" x14ac:dyDescent="0.2">
      <c r="B1011" s="2"/>
      <c r="H1011" s="2"/>
      <c r="I1011" s="2"/>
      <c r="J1011" s="2"/>
      <c r="N1011" s="9"/>
      <c r="O1011" s="5"/>
      <c r="P1011" s="2"/>
      <c r="Q1011" s="39"/>
      <c r="R1011" s="9"/>
      <c r="T1011" s="9"/>
      <c r="U1011" s="2"/>
      <c r="X1011" s="40"/>
      <c r="Y1011" s="9"/>
    </row>
    <row r="1012" spans="2:25" x14ac:dyDescent="0.2">
      <c r="B1012" s="2"/>
      <c r="H1012" s="2"/>
      <c r="I1012" s="2"/>
      <c r="J1012" s="2"/>
      <c r="N1012" s="9"/>
      <c r="O1012" s="5"/>
      <c r="P1012" s="2"/>
      <c r="Q1012" s="39"/>
      <c r="R1012" s="9"/>
      <c r="T1012" s="9"/>
      <c r="U1012" s="2"/>
      <c r="X1012" s="40"/>
      <c r="Y1012" s="9"/>
    </row>
    <row r="1013" spans="2:25" x14ac:dyDescent="0.2">
      <c r="B1013" s="2"/>
      <c r="H1013" s="2"/>
      <c r="I1013" s="2"/>
      <c r="J1013" s="2"/>
      <c r="N1013" s="9"/>
      <c r="O1013" s="5"/>
      <c r="P1013" s="2"/>
      <c r="Q1013" s="39"/>
      <c r="R1013" s="9"/>
      <c r="T1013" s="9"/>
      <c r="U1013" s="2"/>
      <c r="X1013" s="40"/>
      <c r="Y1013" s="9"/>
    </row>
    <row r="1014" spans="2:25" x14ac:dyDescent="0.2">
      <c r="B1014" s="2"/>
      <c r="H1014" s="2"/>
      <c r="I1014" s="2"/>
      <c r="J1014" s="2"/>
      <c r="N1014" s="9"/>
      <c r="O1014" s="5"/>
      <c r="P1014" s="2"/>
      <c r="Q1014" s="39"/>
      <c r="R1014" s="9"/>
      <c r="T1014" s="9"/>
      <c r="U1014" s="2"/>
      <c r="X1014" s="40"/>
      <c r="Y1014" s="9"/>
    </row>
    <row r="1015" spans="2:25" x14ac:dyDescent="0.2">
      <c r="B1015" s="2"/>
      <c r="H1015" s="2"/>
      <c r="I1015" s="2"/>
      <c r="J1015" s="2"/>
      <c r="N1015" s="9"/>
      <c r="O1015" s="5"/>
      <c r="P1015" s="2"/>
      <c r="Q1015" s="39"/>
      <c r="R1015" s="9"/>
      <c r="T1015" s="9"/>
      <c r="U1015" s="2"/>
      <c r="X1015" s="40"/>
      <c r="Y1015" s="9"/>
    </row>
    <row r="1016" spans="2:25" x14ac:dyDescent="0.2">
      <c r="B1016" s="2"/>
      <c r="H1016" s="2"/>
      <c r="I1016" s="2"/>
      <c r="J1016" s="2"/>
      <c r="N1016" s="9"/>
      <c r="O1016" s="5"/>
      <c r="P1016" s="2"/>
      <c r="Q1016" s="39"/>
      <c r="R1016" s="9"/>
      <c r="T1016" s="9"/>
      <c r="U1016" s="2"/>
      <c r="X1016" s="40"/>
      <c r="Y1016" s="9"/>
    </row>
    <row r="1017" spans="2:25" x14ac:dyDescent="0.2">
      <c r="B1017" s="2"/>
      <c r="H1017" s="2"/>
      <c r="I1017" s="2"/>
      <c r="J1017" s="2"/>
      <c r="N1017" s="9"/>
      <c r="O1017" s="5"/>
      <c r="P1017" s="2"/>
      <c r="Q1017" s="39"/>
      <c r="R1017" s="9"/>
      <c r="T1017" s="9"/>
      <c r="U1017" s="2"/>
      <c r="X1017" s="40"/>
      <c r="Y1017" s="9"/>
    </row>
    <row r="1018" spans="2:25" x14ac:dyDescent="0.2">
      <c r="B1018" s="2"/>
      <c r="H1018" s="2"/>
      <c r="I1018" s="2"/>
      <c r="J1018" s="2"/>
      <c r="N1018" s="9"/>
      <c r="O1018" s="5"/>
      <c r="P1018" s="2"/>
      <c r="Q1018" s="39"/>
      <c r="R1018" s="9"/>
      <c r="T1018" s="9"/>
      <c r="U1018" s="2"/>
      <c r="X1018" s="40"/>
      <c r="Y1018" s="9"/>
    </row>
    <row r="1019" spans="2:25" x14ac:dyDescent="0.2">
      <c r="B1019" s="2"/>
      <c r="H1019" s="2"/>
      <c r="I1019" s="2"/>
      <c r="J1019" s="2"/>
      <c r="N1019" s="9"/>
      <c r="O1019" s="5"/>
      <c r="P1019" s="2"/>
      <c r="Q1019" s="39"/>
      <c r="R1019" s="9"/>
      <c r="T1019" s="9"/>
      <c r="U1019" s="2"/>
      <c r="X1019" s="40"/>
      <c r="Y1019" s="9"/>
    </row>
    <row r="1020" spans="2:25" x14ac:dyDescent="0.2">
      <c r="B1020" s="2"/>
      <c r="H1020" s="2"/>
      <c r="I1020" s="2"/>
      <c r="J1020" s="2"/>
      <c r="N1020" s="9"/>
      <c r="O1020" s="5"/>
      <c r="P1020" s="2"/>
      <c r="Q1020" s="39"/>
      <c r="R1020" s="9"/>
      <c r="T1020" s="9"/>
      <c r="U1020" s="2"/>
      <c r="X1020" s="40"/>
      <c r="Y1020" s="9"/>
    </row>
    <row r="1021" spans="2:25" x14ac:dyDescent="0.2">
      <c r="B1021" s="2"/>
      <c r="H1021" s="2"/>
      <c r="I1021" s="2"/>
      <c r="J1021" s="2"/>
      <c r="N1021" s="9"/>
      <c r="O1021" s="5"/>
      <c r="P1021" s="2"/>
      <c r="Q1021" s="39"/>
      <c r="R1021" s="9"/>
      <c r="T1021" s="9"/>
      <c r="U1021" s="2"/>
      <c r="X1021" s="40"/>
      <c r="Y1021" s="9"/>
    </row>
    <row r="1022" spans="2:25" x14ac:dyDescent="0.2">
      <c r="B1022" s="2"/>
      <c r="H1022" s="2"/>
      <c r="I1022" s="2"/>
      <c r="J1022" s="2"/>
      <c r="N1022" s="9"/>
      <c r="O1022" s="5"/>
      <c r="P1022" s="2"/>
      <c r="Q1022" s="39"/>
      <c r="R1022" s="9"/>
      <c r="T1022" s="9"/>
      <c r="U1022" s="2"/>
      <c r="X1022" s="40"/>
      <c r="Y1022" s="9"/>
    </row>
    <row r="1023" spans="2:25" x14ac:dyDescent="0.2">
      <c r="B1023" s="2"/>
      <c r="H1023" s="2"/>
      <c r="I1023" s="2"/>
      <c r="J1023" s="2"/>
      <c r="N1023" s="9"/>
      <c r="O1023" s="5"/>
      <c r="P1023" s="2"/>
      <c r="Q1023" s="39"/>
      <c r="R1023" s="9"/>
      <c r="T1023" s="9"/>
      <c r="U1023" s="2"/>
      <c r="X1023" s="40"/>
      <c r="Y1023" s="9"/>
    </row>
    <row r="1024" spans="2:25" x14ac:dyDescent="0.2">
      <c r="B1024" s="2"/>
      <c r="H1024" s="2"/>
      <c r="I1024" s="2"/>
      <c r="J1024" s="2"/>
      <c r="N1024" s="9"/>
      <c r="O1024" s="5"/>
      <c r="P1024" s="2"/>
      <c r="Q1024" s="39"/>
      <c r="R1024" s="9"/>
      <c r="T1024" s="9"/>
      <c r="U1024" s="2"/>
      <c r="X1024" s="40"/>
      <c r="Y1024" s="9"/>
    </row>
    <row r="1025" spans="2:25" x14ac:dyDescent="0.2">
      <c r="B1025" s="2"/>
      <c r="H1025" s="2"/>
      <c r="I1025" s="2"/>
      <c r="J1025" s="2"/>
      <c r="N1025" s="9"/>
      <c r="O1025" s="5"/>
      <c r="P1025" s="2"/>
      <c r="Q1025" s="39"/>
      <c r="R1025" s="9"/>
      <c r="T1025" s="9"/>
      <c r="U1025" s="2"/>
      <c r="X1025" s="40"/>
      <c r="Y1025" s="9"/>
    </row>
    <row r="1026" spans="2:25" x14ac:dyDescent="0.2">
      <c r="B1026" s="2"/>
      <c r="H1026" s="2"/>
      <c r="I1026" s="2"/>
      <c r="J1026" s="2"/>
      <c r="N1026" s="9"/>
      <c r="O1026" s="5"/>
      <c r="P1026" s="2"/>
      <c r="Q1026" s="39"/>
      <c r="R1026" s="9"/>
      <c r="T1026" s="9"/>
      <c r="U1026" s="2"/>
      <c r="X1026" s="40"/>
      <c r="Y1026" s="9"/>
    </row>
    <row r="1027" spans="2:25" x14ac:dyDescent="0.2">
      <c r="B1027" s="2"/>
      <c r="H1027" s="2"/>
      <c r="I1027" s="2"/>
      <c r="J1027" s="2"/>
      <c r="N1027" s="9"/>
      <c r="O1027" s="5"/>
      <c r="P1027" s="2"/>
      <c r="Q1027" s="39"/>
      <c r="R1027" s="9"/>
      <c r="T1027" s="9"/>
      <c r="U1027" s="2"/>
      <c r="X1027" s="40"/>
      <c r="Y1027" s="9"/>
    </row>
    <row r="1028" spans="2:25" x14ac:dyDescent="0.2">
      <c r="B1028" s="2"/>
      <c r="H1028" s="2"/>
      <c r="I1028" s="2"/>
      <c r="J1028" s="2"/>
      <c r="N1028" s="9"/>
      <c r="O1028" s="5"/>
      <c r="P1028" s="2"/>
      <c r="Q1028" s="39"/>
      <c r="R1028" s="9"/>
      <c r="T1028" s="9"/>
      <c r="U1028" s="2"/>
      <c r="X1028" s="40"/>
      <c r="Y1028" s="9"/>
    </row>
    <row r="1029" spans="2:25" x14ac:dyDescent="0.2">
      <c r="B1029" s="2"/>
      <c r="H1029" s="2"/>
      <c r="I1029" s="2"/>
      <c r="J1029" s="2"/>
      <c r="N1029" s="9"/>
      <c r="O1029" s="5"/>
      <c r="P1029" s="2"/>
      <c r="Q1029" s="39"/>
      <c r="R1029" s="9"/>
      <c r="T1029" s="9"/>
      <c r="U1029" s="2"/>
      <c r="X1029" s="40"/>
      <c r="Y1029" s="9"/>
    </row>
    <row r="1030" spans="2:25" x14ac:dyDescent="0.2">
      <c r="B1030" s="2"/>
      <c r="H1030" s="2"/>
      <c r="I1030" s="2"/>
      <c r="J1030" s="2"/>
      <c r="N1030" s="9"/>
      <c r="O1030" s="5"/>
      <c r="P1030" s="2"/>
      <c r="Q1030" s="39"/>
      <c r="R1030" s="9"/>
      <c r="T1030" s="9"/>
      <c r="U1030" s="2"/>
      <c r="X1030" s="40"/>
      <c r="Y1030" s="9"/>
    </row>
    <row r="1031" spans="2:25" x14ac:dyDescent="0.2">
      <c r="B1031" s="2"/>
      <c r="H1031" s="2"/>
      <c r="I1031" s="2"/>
      <c r="J1031" s="2"/>
      <c r="N1031" s="9"/>
      <c r="O1031" s="5"/>
      <c r="P1031" s="2"/>
      <c r="Q1031" s="39"/>
      <c r="R1031" s="9"/>
      <c r="T1031" s="9"/>
      <c r="U1031" s="2"/>
      <c r="X1031" s="40"/>
      <c r="Y1031" s="9"/>
    </row>
    <row r="1032" spans="2:25" x14ac:dyDescent="0.2">
      <c r="B1032" s="2"/>
      <c r="H1032" s="2"/>
      <c r="I1032" s="2"/>
      <c r="J1032" s="2"/>
      <c r="N1032" s="9"/>
      <c r="O1032" s="5"/>
      <c r="P1032" s="2"/>
      <c r="Q1032" s="39"/>
      <c r="R1032" s="9"/>
      <c r="T1032" s="9"/>
      <c r="U1032" s="2"/>
      <c r="X1032" s="40"/>
      <c r="Y1032" s="9"/>
    </row>
    <row r="1033" spans="2:25" x14ac:dyDescent="0.2">
      <c r="B1033" s="2"/>
      <c r="H1033" s="2"/>
      <c r="I1033" s="2"/>
      <c r="J1033" s="2"/>
      <c r="N1033" s="9"/>
      <c r="O1033" s="5"/>
      <c r="P1033" s="2"/>
      <c r="Q1033" s="39"/>
      <c r="R1033" s="9"/>
      <c r="T1033" s="9"/>
      <c r="U1033" s="2"/>
      <c r="X1033" s="40"/>
      <c r="Y1033" s="9"/>
    </row>
    <row r="1034" spans="2:25" x14ac:dyDescent="0.2">
      <c r="B1034" s="2"/>
      <c r="H1034" s="2"/>
      <c r="I1034" s="2"/>
      <c r="J1034" s="2"/>
      <c r="N1034" s="9"/>
      <c r="O1034" s="5"/>
      <c r="P1034" s="2"/>
      <c r="Q1034" s="39"/>
      <c r="R1034" s="9"/>
      <c r="T1034" s="9"/>
      <c r="U1034" s="2"/>
      <c r="X1034" s="40"/>
      <c r="Y1034" s="9"/>
    </row>
    <row r="1035" spans="2:25" x14ac:dyDescent="0.2">
      <c r="B1035" s="2"/>
      <c r="H1035" s="2"/>
      <c r="I1035" s="2"/>
      <c r="J1035" s="2"/>
      <c r="N1035" s="9"/>
      <c r="O1035" s="5"/>
      <c r="P1035" s="2"/>
      <c r="Q1035" s="39"/>
      <c r="R1035" s="9"/>
      <c r="T1035" s="9"/>
      <c r="U1035" s="2"/>
      <c r="X1035" s="40"/>
      <c r="Y1035" s="9"/>
    </row>
    <row r="1036" spans="2:25" x14ac:dyDescent="0.2">
      <c r="B1036" s="2"/>
      <c r="H1036" s="2"/>
      <c r="I1036" s="2"/>
      <c r="J1036" s="2"/>
      <c r="N1036" s="9"/>
      <c r="O1036" s="5"/>
      <c r="P1036" s="2"/>
      <c r="Q1036" s="39"/>
      <c r="R1036" s="9"/>
      <c r="T1036" s="9"/>
      <c r="U1036" s="2"/>
      <c r="X1036" s="40"/>
      <c r="Y1036" s="9"/>
    </row>
    <row r="1037" spans="2:25" x14ac:dyDescent="0.2">
      <c r="B1037" s="2"/>
      <c r="H1037" s="2"/>
      <c r="I1037" s="2"/>
      <c r="J1037" s="2"/>
      <c r="N1037" s="9"/>
      <c r="O1037" s="5"/>
      <c r="P1037" s="2"/>
      <c r="Q1037" s="39"/>
      <c r="R1037" s="9"/>
      <c r="T1037" s="9"/>
      <c r="U1037" s="2"/>
      <c r="X1037" s="40"/>
      <c r="Y1037" s="9"/>
    </row>
    <row r="1038" spans="2:25" x14ac:dyDescent="0.2">
      <c r="B1038" s="2"/>
      <c r="H1038" s="2"/>
      <c r="I1038" s="2"/>
      <c r="J1038" s="2"/>
      <c r="N1038" s="9"/>
      <c r="O1038" s="5"/>
      <c r="P1038" s="2"/>
      <c r="Q1038" s="39"/>
      <c r="R1038" s="9"/>
      <c r="T1038" s="9"/>
      <c r="U1038" s="2"/>
      <c r="X1038" s="40"/>
      <c r="Y1038" s="9"/>
    </row>
    <row r="1039" spans="2:25" x14ac:dyDescent="0.2">
      <c r="B1039" s="2"/>
      <c r="H1039" s="2"/>
      <c r="I1039" s="2"/>
      <c r="J1039" s="2"/>
      <c r="N1039" s="9"/>
      <c r="O1039" s="5"/>
      <c r="P1039" s="2"/>
      <c r="Q1039" s="39"/>
      <c r="R1039" s="9"/>
      <c r="T1039" s="9"/>
      <c r="U1039" s="2"/>
      <c r="X1039" s="40"/>
      <c r="Y1039" s="9"/>
    </row>
    <row r="1040" spans="2:25" x14ac:dyDescent="0.2">
      <c r="B1040" s="2"/>
      <c r="H1040" s="2"/>
      <c r="I1040" s="2"/>
      <c r="J1040" s="2"/>
      <c r="N1040" s="9"/>
      <c r="O1040" s="5"/>
      <c r="P1040" s="2"/>
      <c r="Q1040" s="39"/>
      <c r="R1040" s="9"/>
      <c r="T1040" s="9"/>
      <c r="U1040" s="2"/>
      <c r="X1040" s="40"/>
      <c r="Y1040" s="9"/>
    </row>
    <row r="1041" spans="2:25" x14ac:dyDescent="0.2">
      <c r="B1041" s="2"/>
      <c r="H1041" s="2"/>
      <c r="I1041" s="2"/>
      <c r="J1041" s="2"/>
      <c r="N1041" s="9"/>
      <c r="O1041" s="5"/>
      <c r="P1041" s="2"/>
      <c r="Q1041" s="39"/>
      <c r="R1041" s="9"/>
      <c r="T1041" s="9"/>
      <c r="U1041" s="2"/>
      <c r="X1041" s="40"/>
      <c r="Y1041" s="9"/>
    </row>
    <row r="1042" spans="2:25" x14ac:dyDescent="0.2">
      <c r="B1042" s="2"/>
      <c r="H1042" s="2"/>
      <c r="I1042" s="2"/>
      <c r="J1042" s="2"/>
      <c r="N1042" s="9"/>
      <c r="O1042" s="5"/>
      <c r="P1042" s="2"/>
      <c r="Q1042" s="39"/>
      <c r="R1042" s="9"/>
      <c r="T1042" s="9"/>
      <c r="U1042" s="2"/>
      <c r="X1042" s="40"/>
      <c r="Y1042" s="9"/>
    </row>
    <row r="1043" spans="2:25" x14ac:dyDescent="0.2">
      <c r="B1043" s="2"/>
      <c r="H1043" s="2"/>
      <c r="I1043" s="2"/>
      <c r="J1043" s="2"/>
      <c r="N1043" s="9"/>
      <c r="O1043" s="5"/>
      <c r="P1043" s="2"/>
      <c r="Q1043" s="39"/>
      <c r="R1043" s="9"/>
      <c r="T1043" s="9"/>
      <c r="U1043" s="2"/>
      <c r="X1043" s="40"/>
      <c r="Y1043" s="9"/>
    </row>
    <row r="1044" spans="2:25" x14ac:dyDescent="0.2">
      <c r="B1044" s="2"/>
      <c r="H1044" s="2"/>
      <c r="I1044" s="2"/>
      <c r="J1044" s="2"/>
      <c r="N1044" s="9"/>
      <c r="O1044" s="5"/>
      <c r="P1044" s="2"/>
      <c r="Q1044" s="39"/>
      <c r="R1044" s="9"/>
      <c r="T1044" s="9"/>
      <c r="U1044" s="2"/>
      <c r="X1044" s="40"/>
      <c r="Y1044" s="9"/>
    </row>
    <row r="1045" spans="2:25" x14ac:dyDescent="0.2">
      <c r="B1045" s="2"/>
      <c r="H1045" s="2"/>
      <c r="I1045" s="2"/>
      <c r="J1045" s="2"/>
      <c r="N1045" s="9"/>
      <c r="O1045" s="5"/>
      <c r="P1045" s="2"/>
      <c r="Q1045" s="39"/>
      <c r="R1045" s="9"/>
      <c r="T1045" s="9"/>
      <c r="U1045" s="2"/>
      <c r="X1045" s="40"/>
      <c r="Y1045" s="9"/>
    </row>
    <row r="1046" spans="2:25" x14ac:dyDescent="0.2">
      <c r="B1046" s="2"/>
      <c r="H1046" s="2"/>
      <c r="I1046" s="2"/>
      <c r="J1046" s="2"/>
      <c r="N1046" s="9"/>
      <c r="O1046" s="5"/>
      <c r="P1046" s="2"/>
      <c r="Q1046" s="39"/>
      <c r="R1046" s="9"/>
      <c r="T1046" s="9"/>
      <c r="U1046" s="2"/>
      <c r="X1046" s="40"/>
      <c r="Y1046" s="9"/>
    </row>
    <row r="1047" spans="2:25" x14ac:dyDescent="0.2">
      <c r="B1047" s="2"/>
      <c r="H1047" s="2"/>
      <c r="I1047" s="2"/>
      <c r="J1047" s="2"/>
      <c r="N1047" s="9"/>
      <c r="O1047" s="5"/>
      <c r="P1047" s="2"/>
      <c r="Q1047" s="39"/>
      <c r="R1047" s="9"/>
      <c r="T1047" s="9"/>
      <c r="U1047" s="2"/>
      <c r="X1047" s="40"/>
      <c r="Y1047" s="9"/>
    </row>
    <row r="1048" spans="2:25" x14ac:dyDescent="0.2">
      <c r="B1048" s="2"/>
      <c r="H1048" s="2"/>
      <c r="I1048" s="2"/>
      <c r="J1048" s="2"/>
      <c r="N1048" s="9"/>
      <c r="O1048" s="5"/>
      <c r="P1048" s="2"/>
      <c r="Q1048" s="39"/>
      <c r="R1048" s="9"/>
      <c r="T1048" s="9"/>
      <c r="U1048" s="2"/>
      <c r="X1048" s="40"/>
      <c r="Y1048" s="9"/>
    </row>
    <row r="1049" spans="2:25" x14ac:dyDescent="0.2">
      <c r="B1049" s="2"/>
      <c r="H1049" s="2"/>
      <c r="I1049" s="2"/>
      <c r="J1049" s="2"/>
      <c r="N1049" s="9"/>
      <c r="O1049" s="5"/>
      <c r="P1049" s="2"/>
      <c r="Q1049" s="39"/>
      <c r="R1049" s="9"/>
      <c r="T1049" s="9"/>
      <c r="U1049" s="2"/>
      <c r="X1049" s="40"/>
      <c r="Y1049" s="9"/>
    </row>
    <row r="1050" spans="2:25" x14ac:dyDescent="0.2">
      <c r="B1050" s="2"/>
      <c r="H1050" s="2"/>
      <c r="I1050" s="2"/>
      <c r="J1050" s="2"/>
      <c r="N1050" s="9"/>
      <c r="O1050" s="5"/>
      <c r="P1050" s="2"/>
      <c r="Q1050" s="39"/>
      <c r="R1050" s="9"/>
      <c r="T1050" s="9"/>
      <c r="U1050" s="2"/>
      <c r="X1050" s="40"/>
      <c r="Y1050" s="9"/>
    </row>
    <row r="1051" spans="2:25" x14ac:dyDescent="0.2">
      <c r="B1051" s="2"/>
      <c r="H1051" s="2"/>
      <c r="I1051" s="2"/>
      <c r="J1051" s="2"/>
      <c r="N1051" s="9"/>
      <c r="O1051" s="5"/>
      <c r="P1051" s="2"/>
      <c r="Q1051" s="39"/>
      <c r="R1051" s="9"/>
      <c r="T1051" s="9"/>
      <c r="U1051" s="2"/>
      <c r="X1051" s="40"/>
      <c r="Y1051" s="9"/>
    </row>
    <row r="1052" spans="2:25" x14ac:dyDescent="0.2">
      <c r="B1052" s="2"/>
      <c r="H1052" s="2"/>
      <c r="I1052" s="2"/>
      <c r="J1052" s="2"/>
      <c r="N1052" s="9"/>
      <c r="O1052" s="5"/>
      <c r="P1052" s="2"/>
      <c r="Q1052" s="39"/>
      <c r="R1052" s="9"/>
      <c r="T1052" s="9"/>
      <c r="U1052" s="2"/>
      <c r="X1052" s="40"/>
      <c r="Y1052" s="9"/>
    </row>
    <row r="1053" spans="2:25" x14ac:dyDescent="0.2">
      <c r="B1053" s="2"/>
      <c r="H1053" s="2"/>
      <c r="I1053" s="2"/>
      <c r="J1053" s="2"/>
      <c r="N1053" s="9"/>
      <c r="O1053" s="5"/>
      <c r="P1053" s="2"/>
      <c r="Q1053" s="39"/>
      <c r="R1053" s="9"/>
      <c r="T1053" s="9"/>
      <c r="U1053" s="2"/>
      <c r="X1053" s="40"/>
      <c r="Y1053" s="9"/>
    </row>
    <row r="1054" spans="2:25" x14ac:dyDescent="0.2">
      <c r="B1054" s="2"/>
      <c r="H1054" s="2"/>
      <c r="I1054" s="2"/>
      <c r="J1054" s="2"/>
      <c r="N1054" s="9"/>
      <c r="O1054" s="5"/>
      <c r="P1054" s="2"/>
      <c r="Q1054" s="39"/>
      <c r="R1054" s="9"/>
      <c r="T1054" s="9"/>
      <c r="U1054" s="2"/>
      <c r="X1054" s="40"/>
      <c r="Y1054" s="9"/>
    </row>
    <row r="1055" spans="2:25" x14ac:dyDescent="0.2">
      <c r="B1055" s="2"/>
      <c r="H1055" s="2"/>
      <c r="I1055" s="2"/>
      <c r="J1055" s="2"/>
      <c r="N1055" s="9"/>
      <c r="O1055" s="5"/>
      <c r="P1055" s="2"/>
      <c r="Q1055" s="39"/>
      <c r="R1055" s="9"/>
      <c r="T1055" s="9"/>
      <c r="U1055" s="2"/>
      <c r="X1055" s="40"/>
      <c r="Y1055" s="9"/>
    </row>
    <row r="1056" spans="2:25" x14ac:dyDescent="0.2">
      <c r="B1056" s="2"/>
      <c r="H1056" s="2"/>
      <c r="I1056" s="2"/>
      <c r="J1056" s="2"/>
      <c r="N1056" s="9"/>
      <c r="O1056" s="5"/>
      <c r="P1056" s="2"/>
      <c r="Q1056" s="39"/>
      <c r="R1056" s="9"/>
      <c r="T1056" s="9"/>
      <c r="U1056" s="2"/>
      <c r="X1056" s="40"/>
      <c r="Y1056" s="9"/>
    </row>
    <row r="1057" spans="2:25" x14ac:dyDescent="0.2">
      <c r="B1057" s="2"/>
      <c r="H1057" s="2"/>
      <c r="I1057" s="2"/>
      <c r="J1057" s="2"/>
      <c r="N1057" s="9"/>
      <c r="O1057" s="5"/>
      <c r="P1057" s="2"/>
      <c r="Q1057" s="39"/>
      <c r="R1057" s="9"/>
      <c r="T1057" s="9"/>
      <c r="U1057" s="2"/>
      <c r="X1057" s="40"/>
      <c r="Y1057" s="9"/>
    </row>
    <row r="1058" spans="2:25" x14ac:dyDescent="0.2">
      <c r="B1058" s="2"/>
      <c r="H1058" s="2"/>
      <c r="I1058" s="2"/>
      <c r="J1058" s="2"/>
      <c r="N1058" s="9"/>
      <c r="O1058" s="5"/>
      <c r="P1058" s="2"/>
      <c r="Q1058" s="39"/>
      <c r="R1058" s="9"/>
      <c r="T1058" s="9"/>
      <c r="U1058" s="2"/>
      <c r="X1058" s="40"/>
      <c r="Y1058" s="9"/>
    </row>
    <row r="1059" spans="2:25" x14ac:dyDescent="0.2">
      <c r="B1059" s="2"/>
      <c r="H1059" s="2"/>
      <c r="I1059" s="2"/>
      <c r="J1059" s="2"/>
      <c r="N1059" s="9"/>
      <c r="O1059" s="5"/>
      <c r="P1059" s="2"/>
      <c r="Q1059" s="39"/>
      <c r="R1059" s="9"/>
      <c r="T1059" s="9"/>
      <c r="U1059" s="2"/>
      <c r="X1059" s="40"/>
      <c r="Y1059" s="9"/>
    </row>
    <row r="1060" spans="2:25" x14ac:dyDescent="0.2">
      <c r="B1060" s="2"/>
      <c r="H1060" s="2"/>
      <c r="I1060" s="2"/>
      <c r="J1060" s="2"/>
      <c r="N1060" s="9"/>
      <c r="O1060" s="5"/>
      <c r="P1060" s="2"/>
      <c r="Q1060" s="39"/>
      <c r="R1060" s="9"/>
      <c r="T1060" s="9"/>
      <c r="U1060" s="2"/>
      <c r="X1060" s="40"/>
      <c r="Y1060" s="9"/>
    </row>
    <row r="1061" spans="2:25" x14ac:dyDescent="0.2">
      <c r="B1061" s="2"/>
      <c r="H1061" s="2"/>
      <c r="I1061" s="2"/>
      <c r="J1061" s="2"/>
      <c r="N1061" s="9"/>
      <c r="O1061" s="5"/>
      <c r="P1061" s="2"/>
      <c r="Q1061" s="39"/>
      <c r="R1061" s="9"/>
      <c r="T1061" s="9"/>
      <c r="U1061" s="2"/>
      <c r="X1061" s="40"/>
      <c r="Y1061" s="9"/>
    </row>
    <row r="1062" spans="2:25" x14ac:dyDescent="0.2">
      <c r="B1062" s="2"/>
      <c r="H1062" s="2"/>
      <c r="I1062" s="2"/>
      <c r="J1062" s="2"/>
      <c r="N1062" s="9"/>
      <c r="O1062" s="5"/>
      <c r="P1062" s="2"/>
      <c r="Q1062" s="39"/>
      <c r="R1062" s="9"/>
      <c r="T1062" s="9"/>
      <c r="U1062" s="2"/>
      <c r="X1062" s="40"/>
      <c r="Y1062" s="9"/>
    </row>
    <row r="1063" spans="2:25" x14ac:dyDescent="0.2">
      <c r="B1063" s="2"/>
      <c r="H1063" s="2"/>
      <c r="I1063" s="2"/>
      <c r="J1063" s="2"/>
      <c r="N1063" s="9"/>
      <c r="O1063" s="5"/>
      <c r="P1063" s="2"/>
      <c r="Q1063" s="39"/>
      <c r="R1063" s="9"/>
      <c r="T1063" s="9"/>
      <c r="U1063" s="2"/>
      <c r="X1063" s="40"/>
      <c r="Y1063" s="9"/>
    </row>
    <row r="1064" spans="2:25" x14ac:dyDescent="0.2">
      <c r="B1064" s="2"/>
      <c r="H1064" s="2"/>
      <c r="I1064" s="2"/>
      <c r="J1064" s="2"/>
      <c r="N1064" s="9"/>
      <c r="O1064" s="5"/>
      <c r="P1064" s="2"/>
      <c r="Q1064" s="39"/>
      <c r="R1064" s="9"/>
      <c r="T1064" s="9"/>
      <c r="U1064" s="2"/>
      <c r="X1064" s="40"/>
      <c r="Y1064" s="9"/>
    </row>
    <row r="1065" spans="2:25" x14ac:dyDescent="0.2">
      <c r="B1065" s="2"/>
      <c r="H1065" s="2"/>
      <c r="I1065" s="2"/>
      <c r="J1065" s="2"/>
      <c r="N1065" s="9"/>
      <c r="O1065" s="5"/>
      <c r="P1065" s="2"/>
      <c r="Q1065" s="39"/>
      <c r="R1065" s="9"/>
      <c r="T1065" s="9"/>
      <c r="U1065" s="2"/>
      <c r="X1065" s="40"/>
      <c r="Y1065" s="9"/>
    </row>
    <row r="1066" spans="2:25" x14ac:dyDescent="0.2">
      <c r="B1066" s="2"/>
      <c r="H1066" s="2"/>
      <c r="I1066" s="2"/>
      <c r="J1066" s="2"/>
      <c r="N1066" s="9"/>
      <c r="O1066" s="5"/>
      <c r="P1066" s="2"/>
      <c r="Q1066" s="39"/>
      <c r="R1066" s="9"/>
      <c r="T1066" s="9"/>
      <c r="U1066" s="2"/>
      <c r="X1066" s="40"/>
      <c r="Y1066" s="9"/>
    </row>
    <row r="1067" spans="2:25" x14ac:dyDescent="0.2">
      <c r="B1067" s="2"/>
      <c r="H1067" s="2"/>
      <c r="I1067" s="2"/>
      <c r="J1067" s="2"/>
      <c r="N1067" s="9"/>
      <c r="O1067" s="5"/>
      <c r="P1067" s="2"/>
      <c r="Q1067" s="39"/>
      <c r="R1067" s="9"/>
      <c r="T1067" s="9"/>
      <c r="U1067" s="2"/>
      <c r="X1067" s="40"/>
      <c r="Y1067" s="9"/>
    </row>
    <row r="1068" spans="2:25" x14ac:dyDescent="0.2">
      <c r="B1068" s="2"/>
      <c r="H1068" s="2"/>
      <c r="I1068" s="2"/>
      <c r="J1068" s="2"/>
      <c r="N1068" s="9"/>
      <c r="O1068" s="5"/>
      <c r="P1068" s="2"/>
      <c r="Q1068" s="39"/>
      <c r="R1068" s="9"/>
      <c r="T1068" s="9"/>
      <c r="U1068" s="2"/>
      <c r="X1068" s="40"/>
      <c r="Y1068" s="9"/>
    </row>
    <row r="1069" spans="2:25" x14ac:dyDescent="0.2">
      <c r="B1069" s="2"/>
      <c r="H1069" s="2"/>
      <c r="I1069" s="2"/>
      <c r="J1069" s="2"/>
      <c r="N1069" s="9"/>
      <c r="O1069" s="5"/>
      <c r="P1069" s="2"/>
      <c r="Q1069" s="39"/>
      <c r="R1069" s="9"/>
      <c r="T1069" s="9"/>
      <c r="U1069" s="2"/>
      <c r="X1069" s="40"/>
      <c r="Y1069" s="9"/>
    </row>
    <row r="1070" spans="2:25" x14ac:dyDescent="0.2">
      <c r="B1070" s="2"/>
      <c r="H1070" s="2"/>
      <c r="I1070" s="2"/>
      <c r="J1070" s="2"/>
      <c r="N1070" s="9"/>
      <c r="O1070" s="5"/>
      <c r="P1070" s="2"/>
      <c r="Q1070" s="39"/>
      <c r="R1070" s="9"/>
      <c r="T1070" s="9"/>
      <c r="U1070" s="2"/>
      <c r="X1070" s="40"/>
      <c r="Y1070" s="9"/>
    </row>
    <row r="1071" spans="2:25" x14ac:dyDescent="0.2">
      <c r="B1071" s="2"/>
      <c r="H1071" s="2"/>
      <c r="I1071" s="2"/>
      <c r="J1071" s="2"/>
      <c r="N1071" s="9"/>
      <c r="O1071" s="5"/>
      <c r="P1071" s="2"/>
      <c r="Q1071" s="39"/>
      <c r="R1071" s="9"/>
      <c r="T1071" s="9"/>
      <c r="U1071" s="2"/>
      <c r="X1071" s="40"/>
      <c r="Y1071" s="9"/>
    </row>
    <row r="1072" spans="2:25" x14ac:dyDescent="0.2">
      <c r="B1072" s="2"/>
      <c r="H1072" s="2"/>
      <c r="I1072" s="2"/>
      <c r="J1072" s="2"/>
      <c r="N1072" s="9"/>
      <c r="O1072" s="5"/>
      <c r="P1072" s="2"/>
      <c r="Q1072" s="39"/>
      <c r="R1072" s="9"/>
      <c r="T1072" s="9"/>
      <c r="U1072" s="2"/>
      <c r="X1072" s="40"/>
      <c r="Y1072" s="9"/>
    </row>
    <row r="1073" spans="2:25" x14ac:dyDescent="0.2">
      <c r="B1073" s="2"/>
      <c r="H1073" s="2"/>
      <c r="I1073" s="2"/>
      <c r="J1073" s="2"/>
      <c r="N1073" s="9"/>
      <c r="O1073" s="5"/>
      <c r="P1073" s="2"/>
      <c r="Q1073" s="39"/>
      <c r="R1073" s="9"/>
      <c r="T1073" s="9"/>
      <c r="U1073" s="2"/>
      <c r="X1073" s="40"/>
      <c r="Y1073" s="9"/>
    </row>
    <row r="1074" spans="2:25" x14ac:dyDescent="0.2">
      <c r="B1074" s="2"/>
      <c r="H1074" s="2"/>
      <c r="I1074" s="2"/>
      <c r="J1074" s="2"/>
      <c r="N1074" s="9"/>
      <c r="O1074" s="5"/>
      <c r="P1074" s="2"/>
      <c r="Q1074" s="39"/>
      <c r="R1074" s="9"/>
      <c r="T1074" s="9"/>
      <c r="U1074" s="2"/>
      <c r="X1074" s="40"/>
      <c r="Y1074" s="9"/>
    </row>
    <row r="1075" spans="2:25" x14ac:dyDescent="0.2">
      <c r="B1075" s="2"/>
      <c r="H1075" s="2"/>
      <c r="I1075" s="2"/>
      <c r="J1075" s="2"/>
      <c r="N1075" s="9"/>
      <c r="O1075" s="5"/>
      <c r="P1075" s="2"/>
      <c r="Q1075" s="39"/>
      <c r="R1075" s="9"/>
      <c r="T1075" s="9"/>
      <c r="U1075" s="2"/>
      <c r="X1075" s="40"/>
      <c r="Y1075" s="9"/>
    </row>
    <row r="1076" spans="2:25" x14ac:dyDescent="0.2">
      <c r="B1076" s="2"/>
      <c r="H1076" s="2"/>
      <c r="I1076" s="2"/>
      <c r="J1076" s="2"/>
      <c r="N1076" s="9"/>
      <c r="O1076" s="5"/>
      <c r="P1076" s="2"/>
      <c r="Q1076" s="39"/>
      <c r="R1076" s="9"/>
      <c r="T1076" s="9"/>
      <c r="U1076" s="2"/>
      <c r="X1076" s="40"/>
      <c r="Y1076" s="9"/>
    </row>
    <row r="1077" spans="2:25" x14ac:dyDescent="0.2">
      <c r="B1077" s="2"/>
      <c r="H1077" s="2"/>
      <c r="I1077" s="2"/>
      <c r="J1077" s="2"/>
      <c r="N1077" s="9"/>
      <c r="O1077" s="5"/>
      <c r="P1077" s="2"/>
      <c r="Q1077" s="39"/>
      <c r="R1077" s="9"/>
      <c r="T1077" s="9"/>
      <c r="U1077" s="2"/>
      <c r="X1077" s="40"/>
      <c r="Y1077" s="9"/>
    </row>
    <row r="1078" spans="2:25" x14ac:dyDescent="0.2">
      <c r="B1078" s="2"/>
      <c r="H1078" s="2"/>
      <c r="I1078" s="2"/>
      <c r="J1078" s="2"/>
      <c r="N1078" s="9"/>
      <c r="O1078" s="5"/>
      <c r="P1078" s="2"/>
      <c r="Q1078" s="39"/>
      <c r="R1078" s="9"/>
      <c r="T1078" s="9"/>
      <c r="U1078" s="2"/>
      <c r="X1078" s="40"/>
      <c r="Y1078" s="9"/>
    </row>
    <row r="1079" spans="2:25" x14ac:dyDescent="0.2">
      <c r="B1079" s="2"/>
      <c r="H1079" s="2"/>
      <c r="I1079" s="2"/>
      <c r="J1079" s="2"/>
      <c r="N1079" s="9"/>
      <c r="O1079" s="5"/>
      <c r="P1079" s="2"/>
      <c r="Q1079" s="39"/>
      <c r="R1079" s="9"/>
      <c r="T1079" s="9"/>
      <c r="U1079" s="2"/>
      <c r="X1079" s="40"/>
      <c r="Y1079" s="9"/>
    </row>
    <row r="1080" spans="2:25" x14ac:dyDescent="0.2">
      <c r="B1080" s="2"/>
      <c r="H1080" s="2"/>
      <c r="I1080" s="2"/>
      <c r="J1080" s="2"/>
      <c r="N1080" s="9"/>
      <c r="O1080" s="5"/>
      <c r="P1080" s="2"/>
      <c r="Q1080" s="39"/>
      <c r="R1080" s="9"/>
      <c r="T1080" s="9"/>
      <c r="U1080" s="2"/>
      <c r="X1080" s="40"/>
      <c r="Y1080" s="9"/>
    </row>
    <row r="1081" spans="2:25" x14ac:dyDescent="0.2">
      <c r="B1081" s="2"/>
      <c r="H1081" s="2"/>
      <c r="I1081" s="2"/>
      <c r="J1081" s="2"/>
      <c r="N1081" s="9"/>
      <c r="O1081" s="5"/>
      <c r="P1081" s="2"/>
      <c r="Q1081" s="39"/>
      <c r="R1081" s="9"/>
      <c r="T1081" s="9"/>
      <c r="U1081" s="2"/>
      <c r="X1081" s="40"/>
      <c r="Y1081" s="9"/>
    </row>
    <row r="1082" spans="2:25" x14ac:dyDescent="0.2">
      <c r="B1082" s="2"/>
      <c r="H1082" s="2"/>
      <c r="I1082" s="2"/>
      <c r="J1082" s="2"/>
      <c r="N1082" s="9"/>
      <c r="O1082" s="5"/>
      <c r="P1082" s="2"/>
      <c r="Q1082" s="39"/>
      <c r="R1082" s="9"/>
      <c r="T1082" s="9"/>
      <c r="U1082" s="2"/>
      <c r="X1082" s="40"/>
      <c r="Y1082" s="9"/>
    </row>
    <row r="1083" spans="2:25" x14ac:dyDescent="0.2">
      <c r="B1083" s="2"/>
      <c r="H1083" s="2"/>
      <c r="I1083" s="2"/>
      <c r="J1083" s="2"/>
      <c r="N1083" s="9"/>
      <c r="O1083" s="5"/>
      <c r="P1083" s="2"/>
      <c r="Q1083" s="39"/>
      <c r="R1083" s="9"/>
      <c r="T1083" s="9"/>
      <c r="U1083" s="2"/>
      <c r="X1083" s="40"/>
      <c r="Y1083" s="9"/>
    </row>
    <row r="1084" spans="2:25" x14ac:dyDescent="0.2">
      <c r="B1084" s="2"/>
      <c r="H1084" s="2"/>
      <c r="I1084" s="2"/>
      <c r="J1084" s="2"/>
      <c r="N1084" s="9"/>
      <c r="O1084" s="5"/>
      <c r="P1084" s="2"/>
      <c r="Q1084" s="39"/>
      <c r="R1084" s="9"/>
      <c r="T1084" s="9"/>
      <c r="U1084" s="2"/>
      <c r="X1084" s="40"/>
      <c r="Y1084" s="9"/>
    </row>
    <row r="1085" spans="2:25" x14ac:dyDescent="0.2">
      <c r="B1085" s="2"/>
      <c r="H1085" s="2"/>
      <c r="I1085" s="2"/>
      <c r="J1085" s="2"/>
      <c r="N1085" s="9"/>
      <c r="O1085" s="5"/>
      <c r="P1085" s="2"/>
      <c r="Q1085" s="39"/>
      <c r="R1085" s="9"/>
      <c r="T1085" s="9"/>
      <c r="U1085" s="2"/>
      <c r="X1085" s="40"/>
      <c r="Y1085" s="9"/>
    </row>
    <row r="1086" spans="2:25" x14ac:dyDescent="0.2">
      <c r="B1086" s="2"/>
      <c r="H1086" s="2"/>
      <c r="I1086" s="2"/>
      <c r="J1086" s="2"/>
      <c r="N1086" s="9"/>
      <c r="O1086" s="5"/>
      <c r="P1086" s="2"/>
      <c r="Q1086" s="39"/>
      <c r="R1086" s="9"/>
      <c r="T1086" s="9"/>
      <c r="U1086" s="2"/>
      <c r="X1086" s="40"/>
      <c r="Y1086" s="9"/>
    </row>
    <row r="1087" spans="2:25" x14ac:dyDescent="0.2">
      <c r="B1087" s="2"/>
      <c r="H1087" s="2"/>
      <c r="I1087" s="2"/>
      <c r="J1087" s="2"/>
      <c r="N1087" s="9"/>
      <c r="O1087" s="5"/>
      <c r="P1087" s="2"/>
      <c r="Q1087" s="39"/>
      <c r="R1087" s="9"/>
      <c r="T1087" s="9"/>
      <c r="U1087" s="2"/>
      <c r="X1087" s="40"/>
      <c r="Y1087" s="9"/>
    </row>
    <row r="1088" spans="2:25" x14ac:dyDescent="0.2">
      <c r="B1088" s="2"/>
      <c r="H1088" s="2"/>
      <c r="I1088" s="2"/>
      <c r="J1088" s="2"/>
      <c r="N1088" s="9"/>
      <c r="O1088" s="5"/>
      <c r="P1088" s="2"/>
      <c r="Q1088" s="39"/>
      <c r="R1088" s="9"/>
      <c r="T1088" s="9"/>
      <c r="U1088" s="2"/>
      <c r="X1088" s="40"/>
      <c r="Y1088" s="9"/>
    </row>
    <row r="1089" spans="2:25" x14ac:dyDescent="0.2">
      <c r="B1089" s="2"/>
      <c r="H1089" s="2"/>
      <c r="I1089" s="2"/>
      <c r="J1089" s="2"/>
      <c r="N1089" s="9"/>
      <c r="O1089" s="5"/>
      <c r="P1089" s="2"/>
      <c r="Q1089" s="39"/>
      <c r="R1089" s="9"/>
      <c r="T1089" s="9"/>
      <c r="U1089" s="2"/>
      <c r="X1089" s="40"/>
      <c r="Y1089" s="9"/>
    </row>
    <row r="1090" spans="2:25" x14ac:dyDescent="0.2">
      <c r="B1090" s="2"/>
      <c r="H1090" s="2"/>
      <c r="I1090" s="2"/>
      <c r="J1090" s="2"/>
      <c r="N1090" s="9"/>
      <c r="O1090" s="5"/>
      <c r="P1090" s="2"/>
      <c r="Q1090" s="39"/>
      <c r="R1090" s="9"/>
      <c r="T1090" s="9"/>
      <c r="U1090" s="2"/>
      <c r="X1090" s="40"/>
      <c r="Y1090" s="9"/>
    </row>
    <row r="1091" spans="2:25" x14ac:dyDescent="0.2">
      <c r="B1091" s="2"/>
      <c r="H1091" s="2"/>
      <c r="I1091" s="2"/>
      <c r="J1091" s="2"/>
      <c r="N1091" s="9"/>
      <c r="O1091" s="5"/>
      <c r="P1091" s="2"/>
      <c r="Q1091" s="39"/>
      <c r="R1091" s="9"/>
      <c r="T1091" s="9"/>
      <c r="U1091" s="2"/>
      <c r="X1091" s="40"/>
      <c r="Y1091" s="9"/>
    </row>
    <row r="1092" spans="2:25" x14ac:dyDescent="0.2">
      <c r="B1092" s="2"/>
      <c r="H1092" s="2"/>
      <c r="I1092" s="2"/>
      <c r="J1092" s="2"/>
      <c r="N1092" s="9"/>
      <c r="O1092" s="5"/>
      <c r="P1092" s="2"/>
      <c r="Q1092" s="39"/>
      <c r="R1092" s="9"/>
      <c r="T1092" s="9"/>
      <c r="U1092" s="2"/>
      <c r="X1092" s="40"/>
      <c r="Y1092" s="9"/>
    </row>
    <row r="1093" spans="2:25" x14ac:dyDescent="0.2">
      <c r="B1093" s="2"/>
      <c r="H1093" s="2"/>
      <c r="I1093" s="2"/>
      <c r="J1093" s="2"/>
      <c r="N1093" s="9"/>
      <c r="O1093" s="5"/>
      <c r="P1093" s="2"/>
      <c r="Q1093" s="39"/>
      <c r="R1093" s="9"/>
      <c r="T1093" s="9"/>
      <c r="U1093" s="2"/>
      <c r="X1093" s="40"/>
      <c r="Y1093" s="9"/>
    </row>
    <row r="1094" spans="2:25" x14ac:dyDescent="0.2">
      <c r="B1094" s="2"/>
      <c r="H1094" s="2"/>
      <c r="I1094" s="2"/>
      <c r="J1094" s="2"/>
      <c r="N1094" s="9"/>
      <c r="O1094" s="5"/>
      <c r="P1094" s="2"/>
      <c r="Q1094" s="39"/>
      <c r="R1094" s="9"/>
      <c r="T1094" s="9"/>
      <c r="U1094" s="2"/>
      <c r="X1094" s="40"/>
      <c r="Y1094" s="9"/>
    </row>
    <row r="1095" spans="2:25" x14ac:dyDescent="0.2">
      <c r="B1095" s="2"/>
      <c r="H1095" s="2"/>
      <c r="I1095" s="2"/>
      <c r="J1095" s="2"/>
      <c r="N1095" s="9"/>
      <c r="O1095" s="5"/>
      <c r="P1095" s="2"/>
      <c r="Q1095" s="39"/>
      <c r="R1095" s="9"/>
      <c r="T1095" s="9"/>
      <c r="U1095" s="2"/>
      <c r="X1095" s="40"/>
      <c r="Y1095" s="9"/>
    </row>
    <row r="1096" spans="2:25" x14ac:dyDescent="0.2">
      <c r="B1096" s="2"/>
      <c r="H1096" s="2"/>
      <c r="I1096" s="2"/>
      <c r="J1096" s="2"/>
      <c r="N1096" s="9"/>
      <c r="O1096" s="5"/>
      <c r="P1096" s="2"/>
      <c r="Q1096" s="39"/>
      <c r="R1096" s="9"/>
      <c r="T1096" s="9"/>
      <c r="U1096" s="2"/>
      <c r="X1096" s="40"/>
      <c r="Y1096" s="9"/>
    </row>
    <row r="1097" spans="2:25" x14ac:dyDescent="0.2">
      <c r="B1097" s="2"/>
      <c r="H1097" s="2"/>
      <c r="I1097" s="2"/>
      <c r="J1097" s="2"/>
      <c r="N1097" s="9"/>
      <c r="O1097" s="5"/>
      <c r="P1097" s="2"/>
      <c r="Q1097" s="39"/>
      <c r="R1097" s="9"/>
      <c r="T1097" s="9"/>
      <c r="U1097" s="2"/>
      <c r="X1097" s="40"/>
      <c r="Y1097" s="9"/>
    </row>
    <row r="1098" spans="2:25" x14ac:dyDescent="0.2">
      <c r="B1098" s="2"/>
      <c r="H1098" s="2"/>
      <c r="I1098" s="2"/>
      <c r="J1098" s="2"/>
      <c r="N1098" s="9"/>
      <c r="O1098" s="5"/>
      <c r="P1098" s="2"/>
      <c r="Q1098" s="39"/>
      <c r="R1098" s="9"/>
      <c r="T1098" s="9"/>
      <c r="U1098" s="2"/>
      <c r="X1098" s="40"/>
      <c r="Y1098" s="9"/>
    </row>
    <row r="1099" spans="2:25" x14ac:dyDescent="0.2">
      <c r="B1099" s="2"/>
      <c r="H1099" s="2"/>
      <c r="I1099" s="2"/>
      <c r="J1099" s="2"/>
      <c r="N1099" s="9"/>
      <c r="O1099" s="5"/>
      <c r="P1099" s="2"/>
      <c r="Q1099" s="39"/>
      <c r="R1099" s="9"/>
      <c r="T1099" s="9"/>
      <c r="U1099" s="2"/>
      <c r="X1099" s="40"/>
      <c r="Y1099" s="9"/>
    </row>
    <row r="1100" spans="2:25" x14ac:dyDescent="0.2">
      <c r="B1100" s="2"/>
      <c r="H1100" s="2"/>
      <c r="I1100" s="2"/>
      <c r="J1100" s="2"/>
      <c r="N1100" s="9"/>
      <c r="O1100" s="5"/>
      <c r="P1100" s="2"/>
      <c r="Q1100" s="39"/>
      <c r="R1100" s="9"/>
      <c r="T1100" s="9"/>
      <c r="U1100" s="2"/>
      <c r="X1100" s="40"/>
      <c r="Y1100" s="9"/>
    </row>
    <row r="1101" spans="2:25" x14ac:dyDescent="0.2">
      <c r="B1101" s="2"/>
      <c r="H1101" s="2"/>
      <c r="I1101" s="2"/>
      <c r="J1101" s="2"/>
      <c r="N1101" s="9"/>
      <c r="O1101" s="5"/>
      <c r="P1101" s="2"/>
      <c r="Q1101" s="39"/>
      <c r="R1101" s="9"/>
      <c r="T1101" s="9"/>
      <c r="U1101" s="2"/>
      <c r="X1101" s="40"/>
      <c r="Y1101" s="9"/>
    </row>
    <row r="1102" spans="2:25" x14ac:dyDescent="0.2">
      <c r="B1102" s="2"/>
      <c r="H1102" s="2"/>
      <c r="I1102" s="2"/>
      <c r="J1102" s="2"/>
      <c r="N1102" s="9"/>
      <c r="O1102" s="5"/>
      <c r="P1102" s="2"/>
      <c r="Q1102" s="39"/>
      <c r="R1102" s="9"/>
      <c r="T1102" s="9"/>
      <c r="U1102" s="2"/>
      <c r="X1102" s="40"/>
      <c r="Y1102" s="9"/>
    </row>
    <row r="1103" spans="2:25" x14ac:dyDescent="0.2">
      <c r="B1103" s="2"/>
      <c r="H1103" s="2"/>
      <c r="I1103" s="2"/>
      <c r="J1103" s="2"/>
      <c r="N1103" s="9"/>
      <c r="O1103" s="5"/>
      <c r="P1103" s="2"/>
      <c r="Q1103" s="39"/>
      <c r="R1103" s="9"/>
      <c r="T1103" s="9"/>
      <c r="U1103" s="2"/>
      <c r="X1103" s="40"/>
      <c r="Y1103" s="9"/>
    </row>
    <row r="1104" spans="2:25" x14ac:dyDescent="0.2">
      <c r="B1104" s="2"/>
      <c r="H1104" s="2"/>
      <c r="I1104" s="2"/>
      <c r="J1104" s="2"/>
      <c r="N1104" s="9"/>
      <c r="O1104" s="5"/>
      <c r="P1104" s="2"/>
      <c r="Q1104" s="39"/>
      <c r="R1104" s="9"/>
      <c r="T1104" s="9"/>
      <c r="U1104" s="2"/>
      <c r="X1104" s="40"/>
      <c r="Y1104" s="9"/>
    </row>
    <row r="1105" spans="2:25" x14ac:dyDescent="0.2">
      <c r="B1105" s="2"/>
      <c r="H1105" s="2"/>
      <c r="I1105" s="2"/>
      <c r="J1105" s="2"/>
      <c r="N1105" s="9"/>
      <c r="O1105" s="5"/>
      <c r="P1105" s="2"/>
      <c r="Q1105" s="39"/>
      <c r="R1105" s="9"/>
      <c r="T1105" s="9"/>
      <c r="U1105" s="2"/>
      <c r="X1105" s="40"/>
      <c r="Y1105" s="9"/>
    </row>
    <row r="1106" spans="2:25" x14ac:dyDescent="0.2">
      <c r="B1106" s="2"/>
      <c r="H1106" s="2"/>
      <c r="I1106" s="2"/>
      <c r="J1106" s="2"/>
      <c r="N1106" s="9"/>
      <c r="O1106" s="5"/>
      <c r="P1106" s="2"/>
      <c r="Q1106" s="39"/>
      <c r="R1106" s="9"/>
      <c r="T1106" s="9"/>
      <c r="U1106" s="2"/>
      <c r="X1106" s="40"/>
      <c r="Y1106" s="9"/>
    </row>
    <row r="1107" spans="2:25" x14ac:dyDescent="0.2">
      <c r="B1107" s="2"/>
      <c r="H1107" s="2"/>
      <c r="I1107" s="2"/>
      <c r="J1107" s="2"/>
      <c r="N1107" s="9"/>
      <c r="O1107" s="5"/>
      <c r="P1107" s="2"/>
      <c r="Q1107" s="39"/>
      <c r="R1107" s="9"/>
      <c r="T1107" s="9"/>
      <c r="U1107" s="2"/>
      <c r="X1107" s="40"/>
      <c r="Y1107" s="9"/>
    </row>
    <row r="1108" spans="2:25" x14ac:dyDescent="0.2">
      <c r="B1108" s="2"/>
      <c r="H1108" s="2"/>
      <c r="I1108" s="2"/>
      <c r="J1108" s="2"/>
      <c r="N1108" s="9"/>
      <c r="O1108" s="5"/>
      <c r="P1108" s="2"/>
      <c r="Q1108" s="39"/>
      <c r="R1108" s="9"/>
      <c r="T1108" s="9"/>
      <c r="U1108" s="2"/>
      <c r="X1108" s="40"/>
      <c r="Y1108" s="9"/>
    </row>
    <row r="1109" spans="2:25" x14ac:dyDescent="0.2">
      <c r="B1109" s="2"/>
      <c r="H1109" s="2"/>
      <c r="I1109" s="2"/>
      <c r="J1109" s="2"/>
      <c r="N1109" s="9"/>
      <c r="O1109" s="5"/>
      <c r="P1109" s="2"/>
      <c r="Q1109" s="39"/>
      <c r="R1109" s="9"/>
      <c r="T1109" s="9"/>
      <c r="U1109" s="2"/>
      <c r="X1109" s="40"/>
      <c r="Y1109" s="9"/>
    </row>
    <row r="1110" spans="2:25" x14ac:dyDescent="0.2">
      <c r="B1110" s="2"/>
      <c r="H1110" s="2"/>
      <c r="I1110" s="2"/>
      <c r="J1110" s="2"/>
      <c r="N1110" s="9"/>
      <c r="O1110" s="5"/>
      <c r="P1110" s="2"/>
      <c r="Q1110" s="39"/>
      <c r="R1110" s="9"/>
      <c r="T1110" s="9"/>
      <c r="U1110" s="2"/>
      <c r="X1110" s="40"/>
      <c r="Y1110" s="9"/>
    </row>
    <row r="1111" spans="2:25" x14ac:dyDescent="0.2">
      <c r="B1111" s="2"/>
      <c r="H1111" s="2"/>
      <c r="I1111" s="2"/>
      <c r="J1111" s="2"/>
      <c r="N1111" s="9"/>
      <c r="O1111" s="5"/>
      <c r="P1111" s="2"/>
      <c r="Q1111" s="39"/>
      <c r="R1111" s="9"/>
      <c r="T1111" s="9"/>
      <c r="U1111" s="2"/>
      <c r="X1111" s="40"/>
      <c r="Y1111" s="9"/>
    </row>
    <row r="1112" spans="2:25" x14ac:dyDescent="0.2">
      <c r="B1112" s="2"/>
      <c r="H1112" s="2"/>
      <c r="I1112" s="2"/>
      <c r="J1112" s="2"/>
      <c r="N1112" s="9"/>
      <c r="O1112" s="5"/>
      <c r="P1112" s="2"/>
      <c r="Q1112" s="39"/>
      <c r="R1112" s="9"/>
      <c r="T1112" s="9"/>
      <c r="U1112" s="2"/>
      <c r="X1112" s="40"/>
      <c r="Y1112" s="9"/>
    </row>
    <row r="1113" spans="2:25" x14ac:dyDescent="0.2">
      <c r="B1113" s="2"/>
      <c r="H1113" s="2"/>
      <c r="I1113" s="2"/>
      <c r="J1113" s="2"/>
      <c r="N1113" s="9"/>
      <c r="O1113" s="5"/>
      <c r="P1113" s="2"/>
      <c r="Q1113" s="39"/>
      <c r="R1113" s="9"/>
      <c r="T1113" s="9"/>
      <c r="U1113" s="2"/>
      <c r="X1113" s="40"/>
      <c r="Y1113" s="9"/>
    </row>
    <row r="1114" spans="2:25" x14ac:dyDescent="0.2">
      <c r="B1114" s="2"/>
      <c r="H1114" s="2"/>
      <c r="I1114" s="2"/>
      <c r="J1114" s="2"/>
      <c r="N1114" s="9"/>
      <c r="O1114" s="5"/>
      <c r="P1114" s="2"/>
      <c r="Q1114" s="39"/>
      <c r="R1114" s="9"/>
      <c r="T1114" s="9"/>
      <c r="U1114" s="2"/>
      <c r="X1114" s="40"/>
      <c r="Y1114" s="9"/>
    </row>
    <row r="1115" spans="2:25" x14ac:dyDescent="0.2">
      <c r="B1115" s="2"/>
      <c r="H1115" s="2"/>
      <c r="I1115" s="2"/>
      <c r="J1115" s="2"/>
      <c r="N1115" s="9"/>
      <c r="O1115" s="5"/>
      <c r="P1115" s="2"/>
      <c r="Q1115" s="39"/>
      <c r="R1115" s="9"/>
      <c r="T1115" s="9"/>
      <c r="U1115" s="2"/>
      <c r="X1115" s="40"/>
      <c r="Y1115" s="9"/>
    </row>
    <row r="1116" spans="2:25" x14ac:dyDescent="0.2">
      <c r="B1116" s="2"/>
      <c r="H1116" s="2"/>
      <c r="I1116" s="2"/>
      <c r="J1116" s="2"/>
      <c r="N1116" s="9"/>
      <c r="O1116" s="5"/>
      <c r="P1116" s="2"/>
      <c r="Q1116" s="39"/>
      <c r="R1116" s="9"/>
      <c r="T1116" s="9"/>
      <c r="U1116" s="2"/>
      <c r="X1116" s="40"/>
      <c r="Y1116" s="9"/>
    </row>
    <row r="1117" spans="2:25" x14ac:dyDescent="0.2">
      <c r="B1117" s="2"/>
      <c r="H1117" s="2"/>
      <c r="I1117" s="2"/>
      <c r="J1117" s="2"/>
      <c r="N1117" s="9"/>
      <c r="O1117" s="5"/>
      <c r="P1117" s="2"/>
      <c r="Q1117" s="39"/>
      <c r="R1117" s="9"/>
      <c r="T1117" s="9"/>
      <c r="U1117" s="2"/>
      <c r="X1117" s="40"/>
      <c r="Y1117" s="9"/>
    </row>
    <row r="1118" spans="2:25" x14ac:dyDescent="0.2">
      <c r="B1118" s="2"/>
      <c r="H1118" s="2"/>
      <c r="I1118" s="2"/>
      <c r="J1118" s="2"/>
      <c r="N1118" s="9"/>
      <c r="O1118" s="5"/>
      <c r="P1118" s="2"/>
      <c r="Q1118" s="39"/>
      <c r="R1118" s="9"/>
      <c r="T1118" s="9"/>
      <c r="U1118" s="2"/>
      <c r="X1118" s="40"/>
      <c r="Y1118" s="9"/>
    </row>
    <row r="1119" spans="2:25" x14ac:dyDescent="0.2">
      <c r="B1119" s="2"/>
      <c r="H1119" s="2"/>
      <c r="I1119" s="2"/>
      <c r="J1119" s="2"/>
      <c r="N1119" s="9"/>
      <c r="O1119" s="5"/>
      <c r="P1119" s="2"/>
      <c r="Q1119" s="39"/>
      <c r="R1119" s="9"/>
      <c r="T1119" s="9"/>
      <c r="U1119" s="2"/>
      <c r="X1119" s="40"/>
      <c r="Y1119" s="9"/>
    </row>
    <row r="1120" spans="2:25" x14ac:dyDescent="0.2">
      <c r="B1120" s="2"/>
      <c r="H1120" s="2"/>
      <c r="I1120" s="2"/>
      <c r="J1120" s="2"/>
      <c r="N1120" s="9"/>
      <c r="O1120" s="5"/>
      <c r="P1120" s="2"/>
      <c r="Q1120" s="39"/>
      <c r="R1120" s="9"/>
      <c r="T1120" s="9"/>
      <c r="U1120" s="2"/>
      <c r="X1120" s="40"/>
      <c r="Y1120" s="9"/>
    </row>
    <row r="1121" spans="2:25" x14ac:dyDescent="0.2">
      <c r="B1121" s="2"/>
      <c r="H1121" s="2"/>
      <c r="I1121" s="2"/>
      <c r="J1121" s="2"/>
      <c r="N1121" s="9"/>
      <c r="O1121" s="5"/>
      <c r="P1121" s="2"/>
      <c r="Q1121" s="39"/>
      <c r="R1121" s="9"/>
      <c r="T1121" s="9"/>
      <c r="U1121" s="2"/>
      <c r="X1121" s="40"/>
      <c r="Y1121" s="9"/>
    </row>
    <row r="1122" spans="2:25" x14ac:dyDescent="0.2">
      <c r="B1122" s="2"/>
      <c r="H1122" s="2"/>
      <c r="I1122" s="2"/>
      <c r="J1122" s="2"/>
      <c r="N1122" s="9"/>
      <c r="O1122" s="5"/>
      <c r="P1122" s="2"/>
      <c r="Q1122" s="39"/>
      <c r="R1122" s="9"/>
      <c r="T1122" s="9"/>
      <c r="U1122" s="2"/>
      <c r="X1122" s="40"/>
      <c r="Y1122" s="9"/>
    </row>
    <row r="1123" spans="2:25" x14ac:dyDescent="0.2">
      <c r="B1123" s="2"/>
      <c r="H1123" s="2"/>
      <c r="I1123" s="2"/>
      <c r="J1123" s="2"/>
      <c r="N1123" s="9"/>
      <c r="O1123" s="5"/>
      <c r="P1123" s="2"/>
      <c r="Q1123" s="39"/>
      <c r="R1123" s="9"/>
      <c r="T1123" s="9"/>
      <c r="U1123" s="2"/>
      <c r="X1123" s="40"/>
      <c r="Y1123" s="9"/>
    </row>
    <row r="1124" spans="2:25" x14ac:dyDescent="0.2">
      <c r="B1124" s="2"/>
      <c r="H1124" s="2"/>
      <c r="I1124" s="2"/>
      <c r="J1124" s="2"/>
      <c r="N1124" s="9"/>
      <c r="O1124" s="5"/>
      <c r="P1124" s="2"/>
      <c r="Q1124" s="39"/>
      <c r="R1124" s="9"/>
      <c r="T1124" s="9"/>
      <c r="U1124" s="2"/>
      <c r="X1124" s="40"/>
      <c r="Y1124" s="9"/>
    </row>
    <row r="1125" spans="2:25" x14ac:dyDescent="0.2">
      <c r="B1125" s="2"/>
      <c r="H1125" s="2"/>
      <c r="I1125" s="2"/>
      <c r="J1125" s="2"/>
      <c r="N1125" s="9"/>
      <c r="O1125" s="5"/>
      <c r="P1125" s="2"/>
      <c r="Q1125" s="39"/>
      <c r="R1125" s="9"/>
      <c r="T1125" s="9"/>
      <c r="U1125" s="2"/>
      <c r="X1125" s="40"/>
      <c r="Y1125" s="9"/>
    </row>
    <row r="1126" spans="2:25" x14ac:dyDescent="0.2">
      <c r="B1126" s="2"/>
      <c r="H1126" s="2"/>
      <c r="I1126" s="2"/>
      <c r="J1126" s="2"/>
      <c r="N1126" s="9"/>
      <c r="O1126" s="5"/>
      <c r="P1126" s="2"/>
      <c r="Q1126" s="39"/>
      <c r="R1126" s="9"/>
      <c r="T1126" s="9"/>
      <c r="U1126" s="2"/>
      <c r="X1126" s="40"/>
      <c r="Y1126" s="9"/>
    </row>
    <row r="1127" spans="2:25" x14ac:dyDescent="0.2">
      <c r="B1127" s="2"/>
      <c r="H1127" s="2"/>
      <c r="I1127" s="2"/>
      <c r="J1127" s="2"/>
      <c r="N1127" s="9"/>
      <c r="O1127" s="5"/>
      <c r="P1127" s="2"/>
      <c r="Q1127" s="39"/>
      <c r="R1127" s="9"/>
      <c r="T1127" s="9"/>
      <c r="U1127" s="2"/>
      <c r="X1127" s="40"/>
      <c r="Y1127" s="9"/>
    </row>
    <row r="1128" spans="2:25" x14ac:dyDescent="0.2">
      <c r="B1128" s="2"/>
      <c r="H1128" s="2"/>
      <c r="I1128" s="2"/>
      <c r="J1128" s="2"/>
      <c r="N1128" s="9"/>
      <c r="O1128" s="5"/>
      <c r="P1128" s="2"/>
      <c r="Q1128" s="39"/>
      <c r="R1128" s="9"/>
      <c r="T1128" s="9"/>
      <c r="U1128" s="2"/>
      <c r="X1128" s="40"/>
      <c r="Y1128" s="9"/>
    </row>
    <row r="1129" spans="2:25" x14ac:dyDescent="0.2">
      <c r="B1129" s="2"/>
      <c r="H1129" s="2"/>
      <c r="I1129" s="2"/>
      <c r="J1129" s="2"/>
      <c r="N1129" s="9"/>
      <c r="O1129" s="5"/>
      <c r="P1129" s="2"/>
      <c r="Q1129" s="39"/>
      <c r="R1129" s="9"/>
      <c r="T1129" s="9"/>
      <c r="U1129" s="2"/>
      <c r="X1129" s="40"/>
      <c r="Y1129" s="9"/>
    </row>
    <row r="1130" spans="2:25" x14ac:dyDescent="0.2">
      <c r="B1130" s="2"/>
      <c r="H1130" s="2"/>
      <c r="I1130" s="2"/>
      <c r="J1130" s="2"/>
      <c r="N1130" s="9"/>
      <c r="O1130" s="5"/>
      <c r="P1130" s="2"/>
      <c r="Q1130" s="39"/>
      <c r="R1130" s="9"/>
      <c r="T1130" s="9"/>
      <c r="U1130" s="2"/>
      <c r="X1130" s="40"/>
      <c r="Y1130" s="9"/>
    </row>
    <row r="1131" spans="2:25" x14ac:dyDescent="0.2">
      <c r="B1131" s="2"/>
      <c r="H1131" s="2"/>
      <c r="I1131" s="2"/>
      <c r="J1131" s="2"/>
      <c r="N1131" s="9"/>
      <c r="O1131" s="5"/>
      <c r="P1131" s="2"/>
      <c r="Q1131" s="39"/>
      <c r="R1131" s="9"/>
      <c r="T1131" s="9"/>
      <c r="U1131" s="2"/>
      <c r="X1131" s="40"/>
      <c r="Y1131" s="9"/>
    </row>
    <row r="1132" spans="2:25" x14ac:dyDescent="0.2">
      <c r="B1132" s="2"/>
      <c r="H1132" s="2"/>
      <c r="I1132" s="2"/>
      <c r="J1132" s="2"/>
      <c r="N1132" s="9"/>
      <c r="O1132" s="5"/>
      <c r="P1132" s="2"/>
      <c r="Q1132" s="39"/>
      <c r="R1132" s="9"/>
      <c r="T1132" s="9"/>
      <c r="U1132" s="2"/>
      <c r="X1132" s="40"/>
      <c r="Y1132" s="9"/>
    </row>
    <row r="1133" spans="2:25" x14ac:dyDescent="0.2">
      <c r="B1133" s="2"/>
      <c r="H1133" s="2"/>
      <c r="I1133" s="2"/>
      <c r="J1133" s="2"/>
      <c r="N1133" s="9"/>
      <c r="O1133" s="5"/>
      <c r="P1133" s="2"/>
      <c r="Q1133" s="39"/>
      <c r="R1133" s="9"/>
      <c r="T1133" s="9"/>
      <c r="U1133" s="2"/>
      <c r="X1133" s="40"/>
      <c r="Y1133" s="9"/>
    </row>
    <row r="1134" spans="2:25" x14ac:dyDescent="0.2">
      <c r="B1134" s="2"/>
      <c r="H1134" s="2"/>
      <c r="I1134" s="2"/>
      <c r="J1134" s="2"/>
      <c r="N1134" s="9"/>
      <c r="O1134" s="5"/>
      <c r="P1134" s="2"/>
      <c r="Q1134" s="39"/>
      <c r="R1134" s="9"/>
      <c r="T1134" s="9"/>
      <c r="U1134" s="2"/>
      <c r="X1134" s="40"/>
      <c r="Y1134" s="9"/>
    </row>
    <row r="1135" spans="2:25" x14ac:dyDescent="0.2">
      <c r="B1135" s="2"/>
      <c r="H1135" s="2"/>
      <c r="I1135" s="2"/>
      <c r="J1135" s="2"/>
      <c r="N1135" s="9"/>
      <c r="O1135" s="5"/>
      <c r="P1135" s="2"/>
      <c r="Q1135" s="39"/>
      <c r="R1135" s="9"/>
      <c r="T1135" s="9"/>
      <c r="U1135" s="2"/>
      <c r="X1135" s="40"/>
      <c r="Y1135" s="9"/>
    </row>
    <row r="1136" spans="2:25" x14ac:dyDescent="0.2">
      <c r="B1136" s="2"/>
      <c r="H1136" s="2"/>
      <c r="I1136" s="2"/>
      <c r="J1136" s="2"/>
      <c r="N1136" s="9"/>
      <c r="O1136" s="5"/>
      <c r="P1136" s="2"/>
      <c r="Q1136" s="39"/>
      <c r="R1136" s="9"/>
      <c r="T1136" s="9"/>
      <c r="U1136" s="2"/>
      <c r="X1136" s="40"/>
      <c r="Y1136" s="9"/>
    </row>
    <row r="1137" spans="2:25" x14ac:dyDescent="0.2">
      <c r="B1137" s="2"/>
      <c r="H1137" s="2"/>
      <c r="I1137" s="2"/>
      <c r="J1137" s="2"/>
      <c r="N1137" s="9"/>
      <c r="O1137" s="5"/>
      <c r="P1137" s="2"/>
      <c r="Q1137" s="39"/>
      <c r="R1137" s="9"/>
      <c r="T1137" s="9"/>
      <c r="U1137" s="2"/>
      <c r="X1137" s="40"/>
      <c r="Y1137" s="9"/>
    </row>
    <row r="1138" spans="2:25" x14ac:dyDescent="0.2">
      <c r="B1138" s="2"/>
      <c r="H1138" s="2"/>
      <c r="I1138" s="2"/>
      <c r="J1138" s="2"/>
      <c r="N1138" s="9"/>
      <c r="O1138" s="5"/>
      <c r="P1138" s="2"/>
      <c r="Q1138" s="39"/>
      <c r="R1138" s="9"/>
      <c r="T1138" s="9"/>
      <c r="U1138" s="2"/>
      <c r="X1138" s="40"/>
      <c r="Y1138" s="9"/>
    </row>
    <row r="1139" spans="2:25" x14ac:dyDescent="0.2">
      <c r="B1139" s="2"/>
      <c r="H1139" s="2"/>
      <c r="I1139" s="2"/>
      <c r="J1139" s="2"/>
      <c r="N1139" s="9"/>
      <c r="O1139" s="5"/>
      <c r="P1139" s="2"/>
      <c r="Q1139" s="39"/>
      <c r="R1139" s="9"/>
      <c r="T1139" s="9"/>
      <c r="U1139" s="2"/>
      <c r="X1139" s="40"/>
      <c r="Y1139" s="9"/>
    </row>
    <row r="1140" spans="2:25" x14ac:dyDescent="0.2">
      <c r="B1140" s="2"/>
      <c r="H1140" s="2"/>
      <c r="I1140" s="2"/>
      <c r="J1140" s="2"/>
      <c r="N1140" s="9"/>
      <c r="O1140" s="5"/>
      <c r="P1140" s="2"/>
      <c r="Q1140" s="39"/>
      <c r="R1140" s="9"/>
      <c r="T1140" s="9"/>
      <c r="U1140" s="2"/>
      <c r="X1140" s="40"/>
      <c r="Y1140" s="9"/>
    </row>
    <row r="1141" spans="2:25" x14ac:dyDescent="0.2">
      <c r="B1141" s="2"/>
      <c r="H1141" s="2"/>
      <c r="I1141" s="2"/>
      <c r="J1141" s="2"/>
      <c r="N1141" s="9"/>
      <c r="O1141" s="5"/>
      <c r="P1141" s="2"/>
      <c r="Q1141" s="39"/>
      <c r="R1141" s="9"/>
      <c r="T1141" s="9"/>
      <c r="U1141" s="2"/>
      <c r="X1141" s="40"/>
      <c r="Y1141" s="9"/>
    </row>
    <row r="1142" spans="2:25" x14ac:dyDescent="0.2">
      <c r="B1142" s="2"/>
      <c r="H1142" s="2"/>
      <c r="I1142" s="2"/>
      <c r="J1142" s="2"/>
      <c r="N1142" s="9"/>
      <c r="O1142" s="5"/>
      <c r="P1142" s="2"/>
      <c r="Q1142" s="39"/>
      <c r="R1142" s="9"/>
      <c r="T1142" s="9"/>
      <c r="U1142" s="2"/>
      <c r="X1142" s="40"/>
      <c r="Y1142" s="9"/>
    </row>
    <row r="1143" spans="2:25" x14ac:dyDescent="0.2">
      <c r="B1143" s="2"/>
      <c r="H1143" s="2"/>
      <c r="I1143" s="2"/>
      <c r="J1143" s="2"/>
      <c r="N1143" s="9"/>
      <c r="O1143" s="5"/>
      <c r="P1143" s="2"/>
      <c r="Q1143" s="39"/>
      <c r="R1143" s="9"/>
      <c r="T1143" s="9"/>
      <c r="U1143" s="2"/>
      <c r="X1143" s="40"/>
      <c r="Y1143" s="9"/>
    </row>
    <row r="1144" spans="2:25" x14ac:dyDescent="0.2">
      <c r="B1144" s="2"/>
      <c r="H1144" s="2"/>
      <c r="I1144" s="2"/>
      <c r="J1144" s="2"/>
      <c r="N1144" s="9"/>
      <c r="O1144" s="5"/>
      <c r="P1144" s="2"/>
      <c r="Q1144" s="39"/>
      <c r="R1144" s="9"/>
      <c r="T1144" s="9"/>
      <c r="U1144" s="2"/>
      <c r="X1144" s="40"/>
      <c r="Y1144" s="9"/>
    </row>
    <row r="1145" spans="2:25" x14ac:dyDescent="0.2">
      <c r="B1145" s="2"/>
      <c r="H1145" s="2"/>
      <c r="I1145" s="2"/>
      <c r="J1145" s="2"/>
      <c r="N1145" s="9"/>
      <c r="O1145" s="5"/>
      <c r="P1145" s="2"/>
      <c r="Q1145" s="39"/>
      <c r="R1145" s="9"/>
      <c r="T1145" s="9"/>
      <c r="U1145" s="2"/>
      <c r="X1145" s="40"/>
      <c r="Y1145" s="9"/>
    </row>
    <row r="1146" spans="2:25" x14ac:dyDescent="0.2">
      <c r="B1146" s="2"/>
      <c r="H1146" s="2"/>
      <c r="I1146" s="2"/>
      <c r="J1146" s="2"/>
      <c r="N1146" s="9"/>
      <c r="O1146" s="5"/>
      <c r="P1146" s="2"/>
      <c r="Q1146" s="39"/>
      <c r="R1146" s="9"/>
      <c r="T1146" s="9"/>
      <c r="U1146" s="2"/>
      <c r="X1146" s="40"/>
      <c r="Y1146" s="9"/>
    </row>
    <row r="1147" spans="2:25" x14ac:dyDescent="0.2">
      <c r="B1147" s="2"/>
      <c r="H1147" s="2"/>
      <c r="I1147" s="2"/>
      <c r="J1147" s="2"/>
      <c r="N1147" s="9"/>
      <c r="O1147" s="5"/>
      <c r="P1147" s="2"/>
      <c r="Q1147" s="39"/>
      <c r="R1147" s="9"/>
      <c r="T1147" s="9"/>
      <c r="U1147" s="2"/>
      <c r="X1147" s="40"/>
      <c r="Y1147" s="9"/>
    </row>
    <row r="1148" spans="2:25" x14ac:dyDescent="0.2">
      <c r="B1148" s="2"/>
      <c r="H1148" s="2"/>
      <c r="I1148" s="2"/>
      <c r="J1148" s="2"/>
      <c r="N1148" s="9"/>
      <c r="O1148" s="5"/>
      <c r="P1148" s="2"/>
      <c r="Q1148" s="39"/>
      <c r="R1148" s="9"/>
      <c r="T1148" s="9"/>
      <c r="U1148" s="2"/>
      <c r="X1148" s="40"/>
      <c r="Y1148" s="9"/>
    </row>
    <row r="1149" spans="2:25" x14ac:dyDescent="0.2">
      <c r="B1149" s="2"/>
      <c r="H1149" s="2"/>
      <c r="I1149" s="2"/>
      <c r="J1149" s="2"/>
      <c r="N1149" s="9"/>
      <c r="O1149" s="5"/>
      <c r="P1149" s="2"/>
      <c r="Q1149" s="39"/>
      <c r="R1149" s="9"/>
      <c r="T1149" s="9"/>
      <c r="U1149" s="2"/>
      <c r="X1149" s="40"/>
      <c r="Y1149" s="9"/>
    </row>
    <row r="1150" spans="2:25" x14ac:dyDescent="0.2">
      <c r="B1150" s="2"/>
      <c r="H1150" s="2"/>
      <c r="I1150" s="2"/>
      <c r="J1150" s="2"/>
      <c r="N1150" s="9"/>
      <c r="O1150" s="5"/>
      <c r="P1150" s="2"/>
      <c r="Q1150" s="39"/>
      <c r="R1150" s="9"/>
      <c r="T1150" s="9"/>
      <c r="U1150" s="2"/>
      <c r="X1150" s="40"/>
      <c r="Y1150" s="9"/>
    </row>
    <row r="1151" spans="2:25" x14ac:dyDescent="0.2">
      <c r="B1151" s="2"/>
      <c r="H1151" s="2"/>
      <c r="I1151" s="2"/>
      <c r="J1151" s="2"/>
      <c r="N1151" s="9"/>
      <c r="O1151" s="5"/>
      <c r="P1151" s="2"/>
      <c r="Q1151" s="39"/>
      <c r="R1151" s="9"/>
      <c r="T1151" s="9"/>
      <c r="U1151" s="2"/>
      <c r="X1151" s="40"/>
      <c r="Y1151" s="9"/>
    </row>
    <row r="1152" spans="2:25" x14ac:dyDescent="0.2">
      <c r="B1152" s="2"/>
      <c r="H1152" s="2"/>
      <c r="I1152" s="2"/>
      <c r="J1152" s="2"/>
      <c r="N1152" s="9"/>
      <c r="O1152" s="5"/>
      <c r="P1152" s="2"/>
      <c r="Q1152" s="39"/>
      <c r="R1152" s="9"/>
      <c r="T1152" s="9"/>
      <c r="U1152" s="2"/>
      <c r="X1152" s="40"/>
      <c r="Y1152" s="9"/>
    </row>
    <row r="1153" spans="2:25" x14ac:dyDescent="0.2">
      <c r="B1153" s="2"/>
      <c r="H1153" s="2"/>
      <c r="I1153" s="2"/>
      <c r="J1153" s="2"/>
      <c r="N1153" s="9"/>
      <c r="O1153" s="5"/>
      <c r="P1153" s="2"/>
      <c r="Q1153" s="39"/>
      <c r="R1153" s="9"/>
      <c r="T1153" s="9"/>
      <c r="U1153" s="2"/>
      <c r="X1153" s="40"/>
      <c r="Y1153" s="9"/>
    </row>
    <row r="1154" spans="2:25" x14ac:dyDescent="0.2">
      <c r="B1154" s="2"/>
      <c r="H1154" s="2"/>
      <c r="I1154" s="2"/>
      <c r="J1154" s="2"/>
      <c r="N1154" s="9"/>
      <c r="O1154" s="5"/>
      <c r="P1154" s="2"/>
      <c r="Q1154" s="39"/>
      <c r="R1154" s="9"/>
      <c r="T1154" s="9"/>
      <c r="U1154" s="2"/>
      <c r="X1154" s="40"/>
      <c r="Y1154" s="9"/>
    </row>
    <row r="1155" spans="2:25" x14ac:dyDescent="0.2">
      <c r="B1155" s="2"/>
      <c r="H1155" s="2"/>
      <c r="I1155" s="2"/>
      <c r="J1155" s="2"/>
      <c r="N1155" s="9"/>
      <c r="O1155" s="5"/>
      <c r="P1155" s="2"/>
      <c r="Q1155" s="39"/>
      <c r="R1155" s="9"/>
      <c r="T1155" s="9"/>
      <c r="U1155" s="2"/>
      <c r="X1155" s="40"/>
      <c r="Y1155" s="9"/>
    </row>
    <row r="1156" spans="2:25" x14ac:dyDescent="0.2">
      <c r="B1156" s="2"/>
      <c r="H1156" s="2"/>
      <c r="I1156" s="2"/>
      <c r="J1156" s="2"/>
      <c r="N1156" s="9"/>
      <c r="O1156" s="5"/>
      <c r="P1156" s="2"/>
      <c r="Q1156" s="39"/>
      <c r="R1156" s="9"/>
      <c r="T1156" s="9"/>
      <c r="U1156" s="2"/>
      <c r="X1156" s="40"/>
      <c r="Y1156" s="9"/>
    </row>
    <row r="1157" spans="2:25" x14ac:dyDescent="0.2">
      <c r="B1157" s="2"/>
      <c r="H1157" s="2"/>
      <c r="I1157" s="2"/>
      <c r="J1157" s="2"/>
      <c r="N1157" s="9"/>
      <c r="O1157" s="5"/>
      <c r="P1157" s="2"/>
      <c r="Q1157" s="39"/>
      <c r="R1157" s="9"/>
      <c r="T1157" s="9"/>
      <c r="U1157" s="2"/>
      <c r="X1157" s="40"/>
      <c r="Y1157" s="9"/>
    </row>
    <row r="1158" spans="2:25" x14ac:dyDescent="0.2">
      <c r="B1158" s="2"/>
      <c r="H1158" s="2"/>
      <c r="I1158" s="2"/>
      <c r="J1158" s="2"/>
      <c r="N1158" s="9"/>
      <c r="O1158" s="5"/>
      <c r="P1158" s="2"/>
      <c r="Q1158" s="39"/>
      <c r="R1158" s="9"/>
      <c r="T1158" s="9"/>
      <c r="U1158" s="2"/>
      <c r="X1158" s="40"/>
      <c r="Y1158" s="9"/>
    </row>
    <row r="1159" spans="2:25" x14ac:dyDescent="0.2">
      <c r="B1159" s="2"/>
      <c r="H1159" s="2"/>
      <c r="I1159" s="2"/>
      <c r="J1159" s="2"/>
      <c r="N1159" s="9"/>
      <c r="O1159" s="5"/>
      <c r="P1159" s="2"/>
      <c r="Q1159" s="39"/>
      <c r="R1159" s="9"/>
      <c r="T1159" s="9"/>
      <c r="U1159" s="2"/>
      <c r="X1159" s="40"/>
      <c r="Y1159" s="9"/>
    </row>
    <row r="1160" spans="2:25" x14ac:dyDescent="0.2">
      <c r="B1160" s="2"/>
      <c r="H1160" s="2"/>
      <c r="I1160" s="2"/>
      <c r="J1160" s="2"/>
      <c r="N1160" s="9"/>
      <c r="O1160" s="5"/>
      <c r="P1160" s="2"/>
      <c r="Q1160" s="39"/>
      <c r="R1160" s="9"/>
      <c r="T1160" s="9"/>
      <c r="U1160" s="2"/>
      <c r="X1160" s="40"/>
      <c r="Y1160" s="9"/>
    </row>
    <row r="1161" spans="2:25" x14ac:dyDescent="0.2">
      <c r="B1161" s="2"/>
      <c r="H1161" s="2"/>
      <c r="I1161" s="2"/>
      <c r="J1161" s="2"/>
      <c r="N1161" s="9"/>
      <c r="O1161" s="5"/>
      <c r="P1161" s="2"/>
      <c r="Q1161" s="39"/>
      <c r="R1161" s="9"/>
      <c r="T1161" s="9"/>
      <c r="U1161" s="2"/>
      <c r="X1161" s="40"/>
      <c r="Y1161" s="9"/>
    </row>
    <row r="1162" spans="2:25" x14ac:dyDescent="0.2">
      <c r="B1162" s="2"/>
      <c r="H1162" s="2"/>
      <c r="I1162" s="2"/>
      <c r="J1162" s="2"/>
      <c r="N1162" s="9"/>
      <c r="O1162" s="5"/>
      <c r="P1162" s="2"/>
      <c r="Q1162" s="39"/>
      <c r="R1162" s="9"/>
      <c r="T1162" s="9"/>
      <c r="U1162" s="2"/>
      <c r="X1162" s="40"/>
      <c r="Y1162" s="9"/>
    </row>
    <row r="1163" spans="2:25" x14ac:dyDescent="0.2">
      <c r="B1163" s="2"/>
      <c r="H1163" s="2"/>
      <c r="I1163" s="2"/>
      <c r="J1163" s="2"/>
      <c r="N1163" s="9"/>
      <c r="O1163" s="5"/>
      <c r="P1163" s="2"/>
      <c r="Q1163" s="39"/>
      <c r="R1163" s="9"/>
      <c r="T1163" s="9"/>
      <c r="U1163" s="2"/>
      <c r="X1163" s="40"/>
      <c r="Y1163" s="9"/>
    </row>
    <row r="1164" spans="2:25" x14ac:dyDescent="0.2">
      <c r="B1164" s="2"/>
      <c r="H1164" s="2"/>
      <c r="I1164" s="2"/>
      <c r="J1164" s="2"/>
      <c r="N1164" s="9"/>
      <c r="O1164" s="5"/>
      <c r="P1164" s="2"/>
      <c r="Q1164" s="39"/>
      <c r="R1164" s="9"/>
      <c r="T1164" s="9"/>
      <c r="U1164" s="2"/>
      <c r="X1164" s="40"/>
      <c r="Y1164" s="9"/>
    </row>
    <row r="1165" spans="2:25" x14ac:dyDescent="0.2">
      <c r="B1165" s="2"/>
      <c r="H1165" s="2"/>
      <c r="I1165" s="2"/>
      <c r="J1165" s="2"/>
      <c r="N1165" s="9"/>
      <c r="O1165" s="5"/>
      <c r="P1165" s="2"/>
      <c r="Q1165" s="39"/>
      <c r="R1165" s="9"/>
      <c r="T1165" s="9"/>
      <c r="U1165" s="2"/>
      <c r="X1165" s="40"/>
      <c r="Y1165" s="9"/>
    </row>
    <row r="1166" spans="2:25" x14ac:dyDescent="0.2">
      <c r="B1166" s="2"/>
      <c r="H1166" s="2"/>
      <c r="I1166" s="2"/>
      <c r="J1166" s="2"/>
      <c r="N1166" s="9"/>
      <c r="O1166" s="5"/>
      <c r="P1166" s="2"/>
      <c r="Q1166" s="39"/>
      <c r="R1166" s="9"/>
      <c r="T1166" s="9"/>
      <c r="U1166" s="2"/>
      <c r="X1166" s="40"/>
      <c r="Y1166" s="9"/>
    </row>
    <row r="1167" spans="2:25" x14ac:dyDescent="0.2">
      <c r="B1167" s="2"/>
      <c r="H1167" s="2"/>
      <c r="I1167" s="2"/>
      <c r="J1167" s="2"/>
      <c r="N1167" s="9"/>
      <c r="O1167" s="5"/>
      <c r="P1167" s="2"/>
      <c r="Q1167" s="39"/>
      <c r="R1167" s="9"/>
      <c r="T1167" s="9"/>
      <c r="U1167" s="2"/>
      <c r="X1167" s="40"/>
      <c r="Y1167" s="9"/>
    </row>
    <row r="1168" spans="2:25" x14ac:dyDescent="0.2">
      <c r="B1168" s="2"/>
      <c r="H1168" s="2"/>
      <c r="I1168" s="2"/>
      <c r="J1168" s="2"/>
      <c r="N1168" s="9"/>
      <c r="O1168" s="5"/>
      <c r="P1168" s="2"/>
      <c r="Q1168" s="39"/>
      <c r="R1168" s="9"/>
      <c r="T1168" s="9"/>
      <c r="U1168" s="2"/>
      <c r="X1168" s="40"/>
      <c r="Y1168" s="9"/>
    </row>
    <row r="1169" spans="2:25" x14ac:dyDescent="0.2">
      <c r="B1169" s="2"/>
      <c r="H1169" s="2"/>
      <c r="I1169" s="2"/>
      <c r="J1169" s="2"/>
      <c r="N1169" s="9"/>
      <c r="O1169" s="5"/>
      <c r="P1169" s="2"/>
      <c r="Q1169" s="39"/>
      <c r="R1169" s="9"/>
      <c r="T1169" s="9"/>
      <c r="U1169" s="2"/>
      <c r="X1169" s="40"/>
      <c r="Y1169" s="9"/>
    </row>
    <row r="1170" spans="2:25" x14ac:dyDescent="0.2">
      <c r="B1170" s="2"/>
      <c r="H1170" s="2"/>
      <c r="I1170" s="2"/>
      <c r="J1170" s="2"/>
      <c r="N1170" s="9"/>
      <c r="O1170" s="5"/>
      <c r="P1170" s="2"/>
      <c r="Q1170" s="39"/>
      <c r="R1170" s="9"/>
      <c r="T1170" s="9"/>
      <c r="U1170" s="2"/>
      <c r="X1170" s="40"/>
      <c r="Y1170" s="9"/>
    </row>
    <row r="1171" spans="2:25" x14ac:dyDescent="0.2">
      <c r="B1171" s="2"/>
      <c r="H1171" s="2"/>
      <c r="I1171" s="2"/>
      <c r="J1171" s="2"/>
      <c r="N1171" s="9"/>
      <c r="O1171" s="5"/>
      <c r="P1171" s="2"/>
      <c r="Q1171" s="39"/>
      <c r="R1171" s="9"/>
      <c r="T1171" s="9"/>
      <c r="U1171" s="2"/>
      <c r="X1171" s="40"/>
      <c r="Y1171" s="9"/>
    </row>
    <row r="1172" spans="2:25" x14ac:dyDescent="0.2">
      <c r="B1172" s="2"/>
      <c r="H1172" s="2"/>
      <c r="I1172" s="2"/>
      <c r="J1172" s="2"/>
      <c r="N1172" s="9"/>
      <c r="O1172" s="5"/>
      <c r="P1172" s="2"/>
      <c r="Q1172" s="39"/>
      <c r="R1172" s="9"/>
      <c r="T1172" s="9"/>
      <c r="U1172" s="2"/>
      <c r="X1172" s="40"/>
      <c r="Y1172" s="9"/>
    </row>
    <row r="1173" spans="2:25" x14ac:dyDescent="0.2">
      <c r="B1173" s="2"/>
      <c r="H1173" s="2"/>
      <c r="I1173" s="2"/>
      <c r="J1173" s="2"/>
      <c r="N1173" s="9"/>
      <c r="O1173" s="5"/>
      <c r="P1173" s="2"/>
      <c r="Q1173" s="39"/>
      <c r="R1173" s="9"/>
      <c r="T1173" s="9"/>
      <c r="U1173" s="2"/>
      <c r="X1173" s="40"/>
      <c r="Y1173" s="9"/>
    </row>
    <row r="1174" spans="2:25" x14ac:dyDescent="0.2">
      <c r="B1174" s="2"/>
      <c r="H1174" s="2"/>
      <c r="I1174" s="2"/>
      <c r="J1174" s="2"/>
      <c r="N1174" s="9"/>
      <c r="O1174" s="5"/>
      <c r="P1174" s="2"/>
      <c r="Q1174" s="39"/>
      <c r="R1174" s="9"/>
      <c r="T1174" s="9"/>
      <c r="U1174" s="2"/>
      <c r="X1174" s="40"/>
      <c r="Y1174" s="9"/>
    </row>
    <row r="1175" spans="2:25" x14ac:dyDescent="0.2">
      <c r="B1175" s="2"/>
      <c r="H1175" s="2"/>
      <c r="I1175" s="2"/>
      <c r="J1175" s="2"/>
      <c r="N1175" s="9"/>
      <c r="O1175" s="5"/>
      <c r="P1175" s="2"/>
      <c r="Q1175" s="39"/>
      <c r="R1175" s="9"/>
      <c r="T1175" s="9"/>
      <c r="U1175" s="2"/>
      <c r="X1175" s="40"/>
      <c r="Y1175" s="9"/>
    </row>
    <row r="1176" spans="2:25" x14ac:dyDescent="0.2">
      <c r="B1176" s="2"/>
      <c r="H1176" s="2"/>
      <c r="I1176" s="2"/>
      <c r="J1176" s="2"/>
      <c r="N1176" s="9"/>
      <c r="O1176" s="5"/>
      <c r="P1176" s="2"/>
      <c r="Q1176" s="39"/>
      <c r="R1176" s="9"/>
      <c r="T1176" s="9"/>
      <c r="U1176" s="2"/>
      <c r="X1176" s="40"/>
      <c r="Y1176" s="9"/>
    </row>
    <row r="1177" spans="2:25" x14ac:dyDescent="0.2">
      <c r="B1177" s="2"/>
      <c r="H1177" s="2"/>
      <c r="I1177" s="2"/>
      <c r="J1177" s="2"/>
      <c r="N1177" s="9"/>
      <c r="O1177" s="5"/>
      <c r="P1177" s="2"/>
      <c r="Q1177" s="39"/>
      <c r="R1177" s="9"/>
      <c r="T1177" s="9"/>
      <c r="U1177" s="2"/>
      <c r="X1177" s="40"/>
      <c r="Y1177" s="9"/>
    </row>
    <row r="1178" spans="2:25" x14ac:dyDescent="0.2">
      <c r="B1178" s="2"/>
      <c r="H1178" s="2"/>
      <c r="I1178" s="2"/>
      <c r="J1178" s="2"/>
      <c r="N1178" s="9"/>
      <c r="O1178" s="5"/>
      <c r="P1178" s="2"/>
      <c r="Q1178" s="39"/>
      <c r="R1178" s="9"/>
      <c r="T1178" s="9"/>
      <c r="U1178" s="2"/>
      <c r="X1178" s="40"/>
      <c r="Y1178" s="9"/>
    </row>
    <row r="1179" spans="2:25" x14ac:dyDescent="0.2">
      <c r="B1179" s="2"/>
      <c r="H1179" s="2"/>
      <c r="I1179" s="2"/>
      <c r="J1179" s="2"/>
      <c r="N1179" s="9"/>
      <c r="O1179" s="5"/>
      <c r="P1179" s="2"/>
      <c r="Q1179" s="39"/>
      <c r="R1179" s="9"/>
      <c r="T1179" s="9"/>
      <c r="U1179" s="2"/>
      <c r="X1179" s="40"/>
      <c r="Y1179" s="9"/>
    </row>
    <row r="1180" spans="2:25" x14ac:dyDescent="0.2">
      <c r="B1180" s="2"/>
      <c r="H1180" s="2"/>
      <c r="I1180" s="2"/>
      <c r="J1180" s="2"/>
      <c r="N1180" s="9"/>
      <c r="O1180" s="5"/>
      <c r="P1180" s="2"/>
      <c r="Q1180" s="39"/>
      <c r="R1180" s="9"/>
      <c r="T1180" s="9"/>
      <c r="U1180" s="2"/>
      <c r="X1180" s="40"/>
      <c r="Y1180" s="9"/>
    </row>
    <row r="1181" spans="2:25" x14ac:dyDescent="0.2">
      <c r="B1181" s="2"/>
      <c r="H1181" s="2"/>
      <c r="I1181" s="2"/>
      <c r="J1181" s="2"/>
      <c r="N1181" s="9"/>
      <c r="O1181" s="5"/>
      <c r="P1181" s="2"/>
      <c r="Q1181" s="39"/>
      <c r="R1181" s="9"/>
      <c r="T1181" s="9"/>
      <c r="U1181" s="2"/>
      <c r="X1181" s="40"/>
      <c r="Y1181" s="9"/>
    </row>
    <row r="1182" spans="2:25" x14ac:dyDescent="0.2">
      <c r="B1182" s="2"/>
      <c r="H1182" s="2"/>
      <c r="I1182" s="2"/>
      <c r="J1182" s="2"/>
      <c r="N1182" s="9"/>
      <c r="O1182" s="5"/>
      <c r="P1182" s="2"/>
      <c r="Q1182" s="39"/>
      <c r="R1182" s="9"/>
      <c r="T1182" s="9"/>
      <c r="U1182" s="2"/>
      <c r="X1182" s="40"/>
      <c r="Y1182" s="9"/>
    </row>
    <row r="1183" spans="2:25" x14ac:dyDescent="0.2">
      <c r="B1183" s="2"/>
      <c r="H1183" s="2"/>
      <c r="I1183" s="2"/>
      <c r="J1183" s="2"/>
      <c r="N1183" s="9"/>
      <c r="O1183" s="5"/>
      <c r="P1183" s="2"/>
      <c r="Q1183" s="39"/>
      <c r="R1183" s="9"/>
      <c r="T1183" s="9"/>
      <c r="U1183" s="2"/>
      <c r="X1183" s="40"/>
      <c r="Y1183" s="9"/>
    </row>
    <row r="1184" spans="2:25" x14ac:dyDescent="0.2">
      <c r="B1184" s="2"/>
      <c r="H1184" s="2"/>
      <c r="I1184" s="2"/>
      <c r="J1184" s="2"/>
      <c r="N1184" s="9"/>
      <c r="O1184" s="5"/>
      <c r="P1184" s="2"/>
      <c r="Q1184" s="39"/>
      <c r="R1184" s="9"/>
      <c r="T1184" s="9"/>
      <c r="U1184" s="2"/>
      <c r="X1184" s="40"/>
      <c r="Y1184" s="9"/>
    </row>
    <row r="1185" spans="2:25" x14ac:dyDescent="0.2">
      <c r="B1185" s="2"/>
      <c r="H1185" s="2"/>
      <c r="I1185" s="2"/>
      <c r="J1185" s="2"/>
      <c r="N1185" s="9"/>
      <c r="O1185" s="5"/>
      <c r="P1185" s="2"/>
      <c r="Q1185" s="39"/>
      <c r="R1185" s="9"/>
      <c r="T1185" s="9"/>
      <c r="U1185" s="2"/>
      <c r="X1185" s="40"/>
      <c r="Y1185" s="9"/>
    </row>
    <row r="1186" spans="2:25" x14ac:dyDescent="0.2">
      <c r="B1186" s="2"/>
      <c r="H1186" s="2"/>
      <c r="I1186" s="2"/>
      <c r="J1186" s="2"/>
      <c r="N1186" s="9"/>
      <c r="O1186" s="5"/>
      <c r="P1186" s="2"/>
      <c r="Q1186" s="39"/>
      <c r="R1186" s="9"/>
      <c r="T1186" s="9"/>
      <c r="U1186" s="2"/>
      <c r="X1186" s="40"/>
      <c r="Y1186" s="9"/>
    </row>
    <row r="1187" spans="2:25" x14ac:dyDescent="0.2">
      <c r="B1187" s="2"/>
      <c r="H1187" s="2"/>
      <c r="I1187" s="2"/>
      <c r="J1187" s="2"/>
      <c r="N1187" s="9"/>
      <c r="O1187" s="5"/>
      <c r="P1187" s="2"/>
      <c r="Q1187" s="39"/>
      <c r="R1187" s="9"/>
      <c r="T1187" s="9"/>
      <c r="U1187" s="2"/>
      <c r="X1187" s="40"/>
      <c r="Y1187" s="9"/>
    </row>
    <row r="1188" spans="2:25" x14ac:dyDescent="0.2">
      <c r="B1188" s="2"/>
      <c r="H1188" s="2"/>
      <c r="I1188" s="2"/>
      <c r="J1188" s="2"/>
      <c r="N1188" s="9"/>
      <c r="O1188" s="5"/>
      <c r="P1188" s="2"/>
      <c r="Q1188" s="39"/>
      <c r="R1188" s="9"/>
      <c r="T1188" s="9"/>
      <c r="U1188" s="2"/>
      <c r="X1188" s="40"/>
      <c r="Y1188" s="9"/>
    </row>
    <row r="1189" spans="2:25" x14ac:dyDescent="0.2">
      <c r="B1189" s="2"/>
      <c r="H1189" s="2"/>
      <c r="I1189" s="2"/>
      <c r="J1189" s="2"/>
      <c r="N1189" s="9"/>
      <c r="O1189" s="5"/>
      <c r="P1189" s="2"/>
      <c r="Q1189" s="39"/>
      <c r="R1189" s="9"/>
      <c r="T1189" s="9"/>
      <c r="U1189" s="2"/>
      <c r="X1189" s="40"/>
      <c r="Y1189" s="9"/>
    </row>
    <row r="1190" spans="2:25" x14ac:dyDescent="0.2">
      <c r="B1190" s="2"/>
      <c r="H1190" s="2"/>
      <c r="I1190" s="2"/>
      <c r="J1190" s="2"/>
      <c r="N1190" s="9"/>
      <c r="O1190" s="5"/>
      <c r="P1190" s="2"/>
      <c r="Q1190" s="39"/>
      <c r="R1190" s="9"/>
      <c r="T1190" s="9"/>
      <c r="U1190" s="2"/>
      <c r="X1190" s="40"/>
      <c r="Y1190" s="9"/>
    </row>
    <row r="1191" spans="2:25" x14ac:dyDescent="0.2">
      <c r="B1191" s="2"/>
      <c r="H1191" s="2"/>
      <c r="I1191" s="2"/>
      <c r="J1191" s="2"/>
      <c r="N1191" s="9"/>
      <c r="O1191" s="5"/>
      <c r="P1191" s="2"/>
      <c r="Q1191" s="39"/>
      <c r="R1191" s="9"/>
      <c r="T1191" s="9"/>
      <c r="U1191" s="2"/>
      <c r="X1191" s="40"/>
      <c r="Y1191" s="9"/>
    </row>
    <row r="1192" spans="2:25" x14ac:dyDescent="0.2">
      <c r="B1192" s="2"/>
      <c r="H1192" s="2"/>
      <c r="I1192" s="2"/>
      <c r="J1192" s="2"/>
      <c r="N1192" s="9"/>
      <c r="O1192" s="5"/>
      <c r="P1192" s="2"/>
      <c r="Q1192" s="39"/>
      <c r="R1192" s="9"/>
      <c r="T1192" s="9"/>
      <c r="U1192" s="2"/>
      <c r="X1192" s="40"/>
      <c r="Y1192" s="9"/>
    </row>
    <row r="1193" spans="2:25" x14ac:dyDescent="0.2">
      <c r="B1193" s="2"/>
      <c r="H1193" s="2"/>
      <c r="I1193" s="2"/>
      <c r="J1193" s="2"/>
      <c r="N1193" s="9"/>
      <c r="O1193" s="5"/>
      <c r="P1193" s="2"/>
      <c r="Q1193" s="39"/>
      <c r="R1193" s="9"/>
      <c r="T1193" s="9"/>
      <c r="U1193" s="2"/>
      <c r="X1193" s="40"/>
      <c r="Y1193" s="9"/>
    </row>
    <row r="1194" spans="2:25" x14ac:dyDescent="0.2">
      <c r="B1194" s="2"/>
      <c r="H1194" s="2"/>
      <c r="I1194" s="2"/>
      <c r="J1194" s="2"/>
      <c r="N1194" s="9"/>
      <c r="O1194" s="5"/>
      <c r="P1194" s="2"/>
      <c r="Q1194" s="39"/>
      <c r="R1194" s="9"/>
      <c r="T1194" s="9"/>
      <c r="U1194" s="2"/>
      <c r="X1194" s="40"/>
      <c r="Y1194" s="9"/>
    </row>
    <row r="1195" spans="2:25" x14ac:dyDescent="0.2">
      <c r="B1195" s="2"/>
      <c r="H1195" s="2"/>
      <c r="I1195" s="2"/>
      <c r="J1195" s="2"/>
      <c r="N1195" s="9"/>
      <c r="O1195" s="5"/>
      <c r="P1195" s="2"/>
      <c r="Q1195" s="39"/>
      <c r="R1195" s="9"/>
      <c r="T1195" s="9"/>
      <c r="U1195" s="2"/>
      <c r="X1195" s="40"/>
      <c r="Y1195" s="9"/>
    </row>
    <row r="1196" spans="2:25" x14ac:dyDescent="0.2">
      <c r="B1196" s="2"/>
      <c r="H1196" s="2"/>
      <c r="I1196" s="2"/>
      <c r="J1196" s="2"/>
      <c r="N1196" s="9"/>
      <c r="O1196" s="5"/>
      <c r="P1196" s="2"/>
      <c r="Q1196" s="39"/>
      <c r="R1196" s="9"/>
      <c r="T1196" s="9"/>
      <c r="U1196" s="2"/>
      <c r="X1196" s="40"/>
      <c r="Y1196" s="9"/>
    </row>
    <row r="1197" spans="2:25" x14ac:dyDescent="0.2">
      <c r="B1197" s="2"/>
      <c r="H1197" s="2"/>
      <c r="I1197" s="2"/>
      <c r="J1197" s="2"/>
      <c r="N1197" s="9"/>
      <c r="O1197" s="5"/>
      <c r="P1197" s="2"/>
      <c r="Q1197" s="39"/>
      <c r="R1197" s="9"/>
      <c r="T1197" s="9"/>
      <c r="U1197" s="2"/>
      <c r="X1197" s="40"/>
      <c r="Y1197" s="9"/>
    </row>
    <row r="1198" spans="2:25" x14ac:dyDescent="0.2">
      <c r="B1198" s="2"/>
      <c r="H1198" s="2"/>
      <c r="I1198" s="2"/>
      <c r="J1198" s="2"/>
      <c r="N1198" s="9"/>
      <c r="O1198" s="5"/>
      <c r="P1198" s="2"/>
      <c r="Q1198" s="39"/>
      <c r="R1198" s="9"/>
      <c r="T1198" s="9"/>
      <c r="U1198" s="2"/>
      <c r="X1198" s="40"/>
      <c r="Y1198" s="9"/>
    </row>
    <row r="1199" spans="2:25" x14ac:dyDescent="0.2">
      <c r="B1199" s="2"/>
      <c r="H1199" s="2"/>
      <c r="I1199" s="2"/>
      <c r="J1199" s="2"/>
      <c r="N1199" s="9"/>
      <c r="O1199" s="5"/>
      <c r="P1199" s="2"/>
      <c r="Q1199" s="39"/>
      <c r="R1199" s="9"/>
      <c r="T1199" s="9"/>
      <c r="U1199" s="2"/>
      <c r="X1199" s="40"/>
      <c r="Y1199" s="9"/>
    </row>
    <row r="1200" spans="2:25" x14ac:dyDescent="0.2">
      <c r="B1200" s="2"/>
      <c r="H1200" s="2"/>
      <c r="I1200" s="2"/>
      <c r="J1200" s="2"/>
      <c r="N1200" s="9"/>
      <c r="O1200" s="5"/>
      <c r="P1200" s="2"/>
      <c r="Q1200" s="39"/>
      <c r="R1200" s="9"/>
      <c r="T1200" s="9"/>
      <c r="U1200" s="2"/>
      <c r="X1200" s="40"/>
      <c r="Y1200" s="9"/>
    </row>
    <row r="1201" spans="2:25" x14ac:dyDescent="0.2">
      <c r="B1201" s="2"/>
      <c r="H1201" s="2"/>
      <c r="I1201" s="2"/>
      <c r="J1201" s="2"/>
      <c r="N1201" s="9"/>
      <c r="O1201" s="5"/>
      <c r="P1201" s="2"/>
      <c r="Q1201" s="39"/>
      <c r="R1201" s="9"/>
      <c r="T1201" s="9"/>
      <c r="U1201" s="2"/>
      <c r="X1201" s="40"/>
      <c r="Y1201" s="9"/>
    </row>
    <row r="1202" spans="2:25" x14ac:dyDescent="0.2">
      <c r="B1202" s="2"/>
      <c r="H1202" s="2"/>
      <c r="I1202" s="2"/>
      <c r="J1202" s="2"/>
      <c r="N1202" s="9"/>
      <c r="O1202" s="5"/>
      <c r="P1202" s="2"/>
      <c r="Q1202" s="39"/>
      <c r="R1202" s="9"/>
      <c r="T1202" s="9"/>
      <c r="U1202" s="2"/>
      <c r="X1202" s="40"/>
      <c r="Y1202" s="9"/>
    </row>
    <row r="1203" spans="2:25" x14ac:dyDescent="0.2">
      <c r="B1203" s="2"/>
      <c r="H1203" s="2"/>
      <c r="I1203" s="2"/>
      <c r="J1203" s="2"/>
      <c r="N1203" s="9"/>
      <c r="O1203" s="5"/>
      <c r="P1203" s="2"/>
      <c r="Q1203" s="39"/>
      <c r="R1203" s="9"/>
      <c r="T1203" s="9"/>
      <c r="U1203" s="2"/>
      <c r="X1203" s="40"/>
      <c r="Y1203" s="9"/>
    </row>
    <row r="1204" spans="2:25" x14ac:dyDescent="0.2">
      <c r="B1204" s="2"/>
      <c r="H1204" s="2"/>
      <c r="I1204" s="2"/>
      <c r="J1204" s="2"/>
      <c r="N1204" s="9"/>
      <c r="O1204" s="5"/>
      <c r="P1204" s="2"/>
      <c r="Q1204" s="39"/>
      <c r="R1204" s="9"/>
      <c r="T1204" s="9"/>
      <c r="U1204" s="2"/>
      <c r="X1204" s="40"/>
      <c r="Y1204" s="9"/>
    </row>
    <row r="1205" spans="2:25" x14ac:dyDescent="0.2">
      <c r="B1205" s="2"/>
      <c r="H1205" s="2"/>
      <c r="I1205" s="2"/>
      <c r="J1205" s="2"/>
      <c r="N1205" s="9"/>
      <c r="O1205" s="5"/>
      <c r="P1205" s="2"/>
      <c r="Q1205" s="39"/>
      <c r="R1205" s="9"/>
      <c r="T1205" s="9"/>
      <c r="U1205" s="2"/>
      <c r="X1205" s="40"/>
      <c r="Y1205" s="9"/>
    </row>
    <row r="1206" spans="2:25" x14ac:dyDescent="0.2">
      <c r="B1206" s="2"/>
      <c r="H1206" s="2"/>
      <c r="I1206" s="2"/>
      <c r="J1206" s="2"/>
      <c r="N1206" s="9"/>
      <c r="O1206" s="5"/>
      <c r="P1206" s="2"/>
      <c r="Q1206" s="39"/>
      <c r="R1206" s="9"/>
      <c r="T1206" s="9"/>
      <c r="U1206" s="2"/>
      <c r="X1206" s="40"/>
      <c r="Y1206" s="9"/>
    </row>
    <row r="1207" spans="2:25" x14ac:dyDescent="0.2">
      <c r="B1207" s="2"/>
      <c r="H1207" s="2"/>
      <c r="I1207" s="2"/>
      <c r="J1207" s="2"/>
      <c r="N1207" s="9"/>
      <c r="O1207" s="5"/>
      <c r="P1207" s="2"/>
      <c r="Q1207" s="39"/>
      <c r="R1207" s="9"/>
      <c r="T1207" s="9"/>
      <c r="U1207" s="2"/>
      <c r="X1207" s="40"/>
      <c r="Y1207" s="9"/>
    </row>
    <row r="1208" spans="2:25" x14ac:dyDescent="0.2">
      <c r="B1208" s="2"/>
      <c r="H1208" s="2"/>
      <c r="I1208" s="2"/>
      <c r="J1208" s="2"/>
      <c r="N1208" s="9"/>
      <c r="O1208" s="5"/>
      <c r="P1208" s="2"/>
      <c r="Q1208" s="39"/>
      <c r="R1208" s="9"/>
      <c r="T1208" s="9"/>
      <c r="U1208" s="2"/>
      <c r="X1208" s="40"/>
      <c r="Y1208" s="9"/>
    </row>
    <row r="1209" spans="2:25" x14ac:dyDescent="0.2">
      <c r="B1209" s="2"/>
      <c r="H1209" s="2"/>
      <c r="I1209" s="2"/>
      <c r="J1209" s="2"/>
      <c r="N1209" s="9"/>
      <c r="O1209" s="5"/>
      <c r="P1209" s="2"/>
      <c r="Q1209" s="39"/>
      <c r="R1209" s="9"/>
      <c r="T1209" s="9"/>
      <c r="U1209" s="2"/>
      <c r="X1209" s="40"/>
      <c r="Y1209" s="9"/>
    </row>
    <row r="1210" spans="2:25" x14ac:dyDescent="0.2">
      <c r="B1210" s="2"/>
      <c r="H1210" s="2"/>
      <c r="I1210" s="2"/>
      <c r="J1210" s="2"/>
      <c r="N1210" s="9"/>
      <c r="O1210" s="5"/>
      <c r="P1210" s="2"/>
      <c r="Q1210" s="39"/>
      <c r="R1210" s="9"/>
      <c r="T1210" s="9"/>
      <c r="U1210" s="2"/>
      <c r="X1210" s="40"/>
      <c r="Y1210" s="9"/>
    </row>
    <row r="1211" spans="2:25" x14ac:dyDescent="0.2">
      <c r="B1211" s="2"/>
      <c r="H1211" s="2"/>
      <c r="I1211" s="2"/>
      <c r="J1211" s="2"/>
      <c r="N1211" s="9"/>
      <c r="O1211" s="5"/>
      <c r="P1211" s="2"/>
      <c r="Q1211" s="39"/>
      <c r="R1211" s="9"/>
      <c r="T1211" s="9"/>
      <c r="U1211" s="2"/>
      <c r="X1211" s="40"/>
      <c r="Y1211" s="9"/>
    </row>
    <row r="1212" spans="2:25" x14ac:dyDescent="0.2">
      <c r="B1212" s="2"/>
      <c r="H1212" s="2"/>
      <c r="I1212" s="2"/>
      <c r="J1212" s="2"/>
      <c r="N1212" s="9"/>
      <c r="O1212" s="5"/>
      <c r="P1212" s="2"/>
      <c r="Q1212" s="39"/>
      <c r="R1212" s="9"/>
      <c r="T1212" s="9"/>
      <c r="U1212" s="2"/>
      <c r="X1212" s="40"/>
      <c r="Y1212" s="9"/>
    </row>
    <row r="1213" spans="2:25" x14ac:dyDescent="0.2">
      <c r="B1213" s="2"/>
      <c r="H1213" s="2"/>
      <c r="I1213" s="2"/>
      <c r="J1213" s="2"/>
      <c r="N1213" s="9"/>
      <c r="O1213" s="5"/>
      <c r="P1213" s="2"/>
      <c r="Q1213" s="39"/>
      <c r="R1213" s="9"/>
      <c r="T1213" s="9"/>
      <c r="U1213" s="2"/>
      <c r="X1213" s="40"/>
      <c r="Y1213" s="9"/>
    </row>
    <row r="1214" spans="2:25" x14ac:dyDescent="0.2">
      <c r="B1214" s="2"/>
      <c r="H1214" s="2"/>
      <c r="I1214" s="2"/>
      <c r="J1214" s="2"/>
      <c r="N1214" s="9"/>
      <c r="O1214" s="5"/>
      <c r="P1214" s="2"/>
      <c r="Q1214" s="39"/>
      <c r="R1214" s="9"/>
      <c r="T1214" s="9"/>
      <c r="U1214" s="2"/>
      <c r="X1214" s="40"/>
      <c r="Y1214" s="9"/>
    </row>
    <row r="1215" spans="2:25" x14ac:dyDescent="0.2">
      <c r="B1215" s="2"/>
      <c r="H1215" s="2"/>
      <c r="I1215" s="2"/>
      <c r="J1215" s="2"/>
      <c r="N1215" s="9"/>
      <c r="O1215" s="5"/>
      <c r="P1215" s="2"/>
      <c r="Q1215" s="39"/>
      <c r="R1215" s="9"/>
      <c r="T1215" s="9"/>
      <c r="U1215" s="2"/>
      <c r="X1215" s="40"/>
      <c r="Y1215" s="9"/>
    </row>
    <row r="1216" spans="2:25" x14ac:dyDescent="0.2">
      <c r="B1216" s="2"/>
      <c r="H1216" s="2"/>
      <c r="I1216" s="2"/>
      <c r="J1216" s="2"/>
      <c r="N1216" s="9"/>
      <c r="O1216" s="5"/>
      <c r="P1216" s="2"/>
      <c r="Q1216" s="39"/>
      <c r="R1216" s="9"/>
      <c r="T1216" s="9"/>
      <c r="U1216" s="2"/>
      <c r="X1216" s="40"/>
      <c r="Y1216" s="9"/>
    </row>
    <row r="1217" spans="2:25" x14ac:dyDescent="0.2">
      <c r="B1217" s="2"/>
      <c r="H1217" s="2"/>
      <c r="I1217" s="2"/>
      <c r="J1217" s="2"/>
      <c r="N1217" s="9"/>
      <c r="O1217" s="5"/>
      <c r="P1217" s="2"/>
      <c r="Q1217" s="39"/>
      <c r="R1217" s="9"/>
      <c r="T1217" s="9"/>
      <c r="U1217" s="2"/>
      <c r="X1217" s="40"/>
      <c r="Y1217" s="9"/>
    </row>
    <row r="1218" spans="2:25" x14ac:dyDescent="0.2">
      <c r="B1218" s="2"/>
      <c r="H1218" s="2"/>
      <c r="I1218" s="2"/>
      <c r="J1218" s="2"/>
      <c r="N1218" s="9"/>
      <c r="O1218" s="5"/>
      <c r="P1218" s="2"/>
      <c r="Q1218" s="39"/>
      <c r="R1218" s="9"/>
      <c r="T1218" s="9"/>
      <c r="U1218" s="2"/>
      <c r="X1218" s="40"/>
      <c r="Y1218" s="9"/>
    </row>
    <row r="1219" spans="2:25" x14ac:dyDescent="0.2">
      <c r="B1219" s="2"/>
      <c r="H1219" s="2"/>
      <c r="I1219" s="2"/>
      <c r="J1219" s="2"/>
      <c r="N1219" s="9"/>
      <c r="O1219" s="5"/>
      <c r="P1219" s="2"/>
      <c r="Q1219" s="39"/>
      <c r="R1219" s="9"/>
      <c r="T1219" s="9"/>
      <c r="U1219" s="2"/>
      <c r="X1219" s="40"/>
      <c r="Y1219" s="9"/>
    </row>
    <row r="1220" spans="2:25" x14ac:dyDescent="0.2">
      <c r="B1220" s="2"/>
      <c r="H1220" s="2"/>
      <c r="I1220" s="2"/>
      <c r="J1220" s="2"/>
      <c r="N1220" s="9"/>
      <c r="O1220" s="5"/>
      <c r="P1220" s="2"/>
      <c r="Q1220" s="39"/>
      <c r="R1220" s="9"/>
      <c r="T1220" s="9"/>
      <c r="U1220" s="2"/>
      <c r="X1220" s="40"/>
      <c r="Y1220" s="9"/>
    </row>
    <row r="1221" spans="2:25" x14ac:dyDescent="0.2">
      <c r="B1221" s="2"/>
      <c r="H1221" s="2"/>
      <c r="I1221" s="2"/>
      <c r="J1221" s="2"/>
      <c r="N1221" s="9"/>
      <c r="O1221" s="5"/>
      <c r="P1221" s="2"/>
      <c r="Q1221" s="39"/>
      <c r="R1221" s="9"/>
      <c r="T1221" s="9"/>
      <c r="U1221" s="2"/>
      <c r="X1221" s="40"/>
      <c r="Y1221" s="9"/>
    </row>
    <row r="1222" spans="2:25" x14ac:dyDescent="0.2">
      <c r="B1222" s="2"/>
      <c r="H1222" s="2"/>
      <c r="I1222" s="2"/>
      <c r="J1222" s="2"/>
      <c r="N1222" s="9"/>
      <c r="O1222" s="5"/>
      <c r="P1222" s="2"/>
      <c r="Q1222" s="39"/>
      <c r="R1222" s="9"/>
      <c r="T1222" s="9"/>
      <c r="U1222" s="2"/>
      <c r="X1222" s="40"/>
      <c r="Y1222" s="9"/>
    </row>
    <row r="1223" spans="2:25" x14ac:dyDescent="0.2">
      <c r="B1223" s="2"/>
      <c r="H1223" s="2"/>
      <c r="I1223" s="2"/>
      <c r="J1223" s="2"/>
      <c r="N1223" s="9"/>
      <c r="O1223" s="5"/>
      <c r="P1223" s="2"/>
      <c r="Q1223" s="39"/>
      <c r="R1223" s="9"/>
      <c r="T1223" s="9"/>
      <c r="U1223" s="2"/>
      <c r="X1223" s="40"/>
      <c r="Y1223" s="9"/>
    </row>
    <row r="1224" spans="2:25" x14ac:dyDescent="0.2">
      <c r="B1224" s="2"/>
      <c r="H1224" s="2"/>
      <c r="I1224" s="2"/>
      <c r="J1224" s="2"/>
      <c r="N1224" s="9"/>
      <c r="O1224" s="5"/>
      <c r="P1224" s="2"/>
      <c r="Q1224" s="39"/>
      <c r="R1224" s="9"/>
      <c r="T1224" s="9"/>
      <c r="U1224" s="2"/>
      <c r="X1224" s="40"/>
      <c r="Y1224" s="9"/>
    </row>
    <row r="1225" spans="2:25" x14ac:dyDescent="0.2">
      <c r="B1225" s="2"/>
      <c r="H1225" s="2"/>
      <c r="I1225" s="2"/>
      <c r="J1225" s="2"/>
      <c r="N1225" s="9"/>
      <c r="O1225" s="5"/>
      <c r="P1225" s="2"/>
      <c r="Q1225" s="39"/>
      <c r="R1225" s="9"/>
      <c r="T1225" s="9"/>
      <c r="U1225" s="2"/>
      <c r="X1225" s="40"/>
      <c r="Y1225" s="9"/>
    </row>
    <row r="1226" spans="2:25" x14ac:dyDescent="0.2">
      <c r="B1226" s="2"/>
      <c r="H1226" s="2"/>
      <c r="I1226" s="2"/>
      <c r="J1226" s="2"/>
      <c r="N1226" s="9"/>
      <c r="O1226" s="5"/>
      <c r="P1226" s="2"/>
      <c r="Q1226" s="39"/>
      <c r="R1226" s="9"/>
      <c r="T1226" s="9"/>
      <c r="U1226" s="2"/>
      <c r="X1226" s="40"/>
      <c r="Y1226" s="9"/>
    </row>
    <row r="1227" spans="2:25" x14ac:dyDescent="0.2">
      <c r="B1227" s="2"/>
      <c r="H1227" s="2"/>
      <c r="I1227" s="2"/>
      <c r="J1227" s="2"/>
      <c r="N1227" s="9"/>
      <c r="O1227" s="5"/>
      <c r="P1227" s="2"/>
      <c r="Q1227" s="39"/>
      <c r="R1227" s="9"/>
      <c r="T1227" s="9"/>
      <c r="U1227" s="2"/>
      <c r="X1227" s="40"/>
      <c r="Y1227" s="9"/>
    </row>
    <row r="1228" spans="2:25" x14ac:dyDescent="0.2">
      <c r="B1228" s="2"/>
      <c r="H1228" s="2"/>
      <c r="I1228" s="2"/>
      <c r="J1228" s="2"/>
      <c r="N1228" s="9"/>
      <c r="O1228" s="5"/>
      <c r="P1228" s="2"/>
      <c r="Q1228" s="39"/>
      <c r="R1228" s="9"/>
      <c r="T1228" s="9"/>
      <c r="U1228" s="2"/>
      <c r="X1228" s="40"/>
      <c r="Y1228" s="9"/>
    </row>
    <row r="1229" spans="2:25" x14ac:dyDescent="0.2">
      <c r="B1229" s="2"/>
      <c r="H1229" s="2"/>
      <c r="I1229" s="2"/>
      <c r="J1229" s="2"/>
      <c r="N1229" s="9"/>
      <c r="O1229" s="5"/>
      <c r="P1229" s="2"/>
      <c r="Q1229" s="39"/>
      <c r="R1229" s="9"/>
      <c r="T1229" s="9"/>
      <c r="U1229" s="2"/>
      <c r="X1229" s="40"/>
      <c r="Y1229" s="9"/>
    </row>
    <row r="1230" spans="2:25" x14ac:dyDescent="0.2">
      <c r="B1230" s="2"/>
      <c r="H1230" s="2"/>
      <c r="I1230" s="2"/>
      <c r="J1230" s="2"/>
      <c r="N1230" s="9"/>
      <c r="O1230" s="5"/>
      <c r="P1230" s="2"/>
      <c r="Q1230" s="39"/>
      <c r="R1230" s="9"/>
      <c r="T1230" s="9"/>
      <c r="U1230" s="2"/>
      <c r="X1230" s="40"/>
      <c r="Y1230" s="9"/>
    </row>
    <row r="1231" spans="2:25" x14ac:dyDescent="0.2">
      <c r="B1231" s="2"/>
      <c r="H1231" s="2"/>
      <c r="I1231" s="2"/>
      <c r="J1231" s="2"/>
      <c r="N1231" s="9"/>
      <c r="O1231" s="5"/>
      <c r="P1231" s="2"/>
      <c r="Q1231" s="39"/>
      <c r="R1231" s="9"/>
      <c r="T1231" s="9"/>
      <c r="U1231" s="2"/>
      <c r="X1231" s="40"/>
      <c r="Y1231" s="9"/>
    </row>
    <row r="1232" spans="2:25" x14ac:dyDescent="0.2">
      <c r="B1232" s="2"/>
      <c r="H1232" s="2"/>
      <c r="I1232" s="2"/>
      <c r="J1232" s="2"/>
      <c r="N1232" s="9"/>
      <c r="O1232" s="5"/>
      <c r="P1232" s="2"/>
      <c r="Q1232" s="39"/>
      <c r="R1232" s="9"/>
      <c r="T1232" s="9"/>
      <c r="U1232" s="2"/>
      <c r="X1232" s="40"/>
      <c r="Y1232" s="9"/>
    </row>
    <row r="1233" spans="2:25" x14ac:dyDescent="0.2">
      <c r="B1233" s="2"/>
      <c r="H1233" s="2"/>
      <c r="I1233" s="2"/>
      <c r="J1233" s="2"/>
      <c r="N1233" s="9"/>
      <c r="O1233" s="5"/>
      <c r="P1233" s="2"/>
      <c r="Q1233" s="39"/>
      <c r="R1233" s="9"/>
      <c r="T1233" s="9"/>
      <c r="U1233" s="2"/>
      <c r="X1233" s="40"/>
      <c r="Y1233" s="9"/>
    </row>
    <row r="1234" spans="2:25" x14ac:dyDescent="0.2">
      <c r="B1234" s="2"/>
      <c r="H1234" s="2"/>
      <c r="I1234" s="2"/>
      <c r="J1234" s="2"/>
      <c r="N1234" s="9"/>
      <c r="O1234" s="5"/>
      <c r="P1234" s="2"/>
      <c r="Q1234" s="39"/>
      <c r="R1234" s="9"/>
      <c r="T1234" s="9"/>
      <c r="U1234" s="2"/>
      <c r="X1234" s="40"/>
      <c r="Y1234" s="9"/>
    </row>
    <row r="1235" spans="2:25" x14ac:dyDescent="0.2">
      <c r="B1235" s="2"/>
      <c r="H1235" s="2"/>
      <c r="I1235" s="2"/>
      <c r="J1235" s="2"/>
      <c r="N1235" s="9"/>
      <c r="O1235" s="5"/>
      <c r="P1235" s="2"/>
      <c r="Q1235" s="39"/>
      <c r="R1235" s="9"/>
      <c r="T1235" s="9"/>
      <c r="U1235" s="2"/>
      <c r="X1235" s="40"/>
      <c r="Y1235" s="9"/>
    </row>
    <row r="1236" spans="2:25" x14ac:dyDescent="0.2">
      <c r="B1236" s="2"/>
      <c r="H1236" s="2"/>
      <c r="I1236" s="2"/>
      <c r="J1236" s="2"/>
      <c r="N1236" s="9"/>
      <c r="O1236" s="5"/>
      <c r="P1236" s="2"/>
      <c r="Q1236" s="39"/>
      <c r="R1236" s="9"/>
      <c r="T1236" s="9"/>
      <c r="U1236" s="2"/>
      <c r="X1236" s="40"/>
      <c r="Y1236" s="9"/>
    </row>
    <row r="1237" spans="2:25" x14ac:dyDescent="0.2">
      <c r="B1237" s="2"/>
      <c r="H1237" s="2"/>
      <c r="I1237" s="2"/>
      <c r="J1237" s="2"/>
      <c r="N1237" s="9"/>
      <c r="O1237" s="5"/>
      <c r="P1237" s="2"/>
      <c r="Q1237" s="39"/>
      <c r="R1237" s="9"/>
      <c r="T1237" s="9"/>
      <c r="U1237" s="2"/>
      <c r="X1237" s="40"/>
      <c r="Y1237" s="9"/>
    </row>
    <row r="1238" spans="2:25" x14ac:dyDescent="0.2">
      <c r="B1238" s="2"/>
      <c r="H1238" s="2"/>
      <c r="I1238" s="2"/>
      <c r="J1238" s="2"/>
      <c r="N1238" s="9"/>
      <c r="O1238" s="5"/>
      <c r="P1238" s="2"/>
      <c r="Q1238" s="39"/>
      <c r="R1238" s="9"/>
      <c r="T1238" s="9"/>
      <c r="U1238" s="2"/>
      <c r="X1238" s="40"/>
      <c r="Y1238" s="9"/>
    </row>
    <row r="1239" spans="2:25" x14ac:dyDescent="0.2">
      <c r="B1239" s="2"/>
      <c r="H1239" s="2"/>
      <c r="I1239" s="2"/>
      <c r="J1239" s="2"/>
      <c r="N1239" s="9"/>
      <c r="O1239" s="5"/>
      <c r="P1239" s="2"/>
      <c r="Q1239" s="39"/>
      <c r="R1239" s="9"/>
      <c r="T1239" s="9"/>
      <c r="U1239" s="2"/>
      <c r="X1239" s="40"/>
      <c r="Y1239" s="9"/>
    </row>
    <row r="1240" spans="2:25" x14ac:dyDescent="0.2">
      <c r="B1240" s="2"/>
      <c r="H1240" s="2"/>
      <c r="I1240" s="2"/>
      <c r="J1240" s="2"/>
      <c r="N1240" s="9"/>
      <c r="O1240" s="5"/>
      <c r="P1240" s="2"/>
      <c r="Q1240" s="39"/>
      <c r="R1240" s="9"/>
      <c r="T1240" s="9"/>
      <c r="U1240" s="2"/>
      <c r="X1240" s="40"/>
      <c r="Y1240" s="9"/>
    </row>
    <row r="1241" spans="2:25" x14ac:dyDescent="0.2">
      <c r="B1241" s="2"/>
      <c r="H1241" s="2"/>
      <c r="I1241" s="2"/>
      <c r="J1241" s="2"/>
      <c r="N1241" s="9"/>
      <c r="O1241" s="5"/>
      <c r="P1241" s="2"/>
      <c r="Q1241" s="39"/>
      <c r="R1241" s="9"/>
      <c r="T1241" s="9"/>
      <c r="U1241" s="2"/>
      <c r="X1241" s="40"/>
      <c r="Y1241" s="9"/>
    </row>
    <row r="1242" spans="2:25" x14ac:dyDescent="0.2">
      <c r="B1242" s="2"/>
      <c r="H1242" s="2"/>
      <c r="I1242" s="2"/>
      <c r="J1242" s="2"/>
      <c r="N1242" s="9"/>
      <c r="O1242" s="5"/>
      <c r="P1242" s="2"/>
      <c r="Q1242" s="39"/>
      <c r="R1242" s="9"/>
      <c r="T1242" s="9"/>
      <c r="U1242" s="2"/>
      <c r="X1242" s="40"/>
      <c r="Y1242" s="9"/>
    </row>
    <row r="1243" spans="2:25" x14ac:dyDescent="0.2">
      <c r="B1243" s="2"/>
      <c r="H1243" s="2"/>
      <c r="I1243" s="2"/>
      <c r="J1243" s="2"/>
      <c r="N1243" s="9"/>
      <c r="O1243" s="5"/>
      <c r="P1243" s="2"/>
      <c r="Q1243" s="39"/>
      <c r="R1243" s="9"/>
      <c r="T1243" s="9"/>
      <c r="U1243" s="2"/>
      <c r="X1243" s="40"/>
      <c r="Y1243" s="9"/>
    </row>
    <row r="1244" spans="2:25" x14ac:dyDescent="0.2">
      <c r="B1244" s="2"/>
      <c r="H1244" s="2"/>
      <c r="I1244" s="2"/>
      <c r="J1244" s="2"/>
      <c r="N1244" s="9"/>
      <c r="O1244" s="5"/>
      <c r="P1244" s="2"/>
      <c r="Q1244" s="39"/>
      <c r="R1244" s="9"/>
      <c r="T1244" s="9"/>
      <c r="U1244" s="2"/>
      <c r="X1244" s="40"/>
      <c r="Y1244" s="9"/>
    </row>
    <row r="1245" spans="2:25" x14ac:dyDescent="0.2">
      <c r="B1245" s="2"/>
      <c r="H1245" s="2"/>
      <c r="I1245" s="2"/>
      <c r="J1245" s="2"/>
      <c r="N1245" s="9"/>
      <c r="O1245" s="5"/>
      <c r="P1245" s="2"/>
      <c r="Q1245" s="39"/>
      <c r="R1245" s="9"/>
      <c r="T1245" s="9"/>
      <c r="U1245" s="2"/>
      <c r="X1245" s="40"/>
      <c r="Y1245" s="9"/>
    </row>
    <row r="1246" spans="2:25" x14ac:dyDescent="0.2">
      <c r="B1246" s="2"/>
      <c r="H1246" s="2"/>
      <c r="I1246" s="2"/>
      <c r="J1246" s="2"/>
      <c r="N1246" s="9"/>
      <c r="O1246" s="5"/>
      <c r="P1246" s="2"/>
      <c r="Q1246" s="39"/>
      <c r="R1246" s="9"/>
      <c r="T1246" s="9"/>
      <c r="U1246" s="2"/>
      <c r="X1246" s="40"/>
      <c r="Y1246" s="9"/>
    </row>
    <row r="1247" spans="2:25" x14ac:dyDescent="0.2">
      <c r="B1247" s="2"/>
      <c r="H1247" s="2"/>
      <c r="I1247" s="2"/>
      <c r="J1247" s="2"/>
      <c r="N1247" s="9"/>
      <c r="O1247" s="5"/>
      <c r="P1247" s="2"/>
      <c r="Q1247" s="39"/>
      <c r="R1247" s="9"/>
      <c r="T1247" s="9"/>
      <c r="U1247" s="2"/>
      <c r="X1247" s="40"/>
      <c r="Y1247" s="9"/>
    </row>
    <row r="1248" spans="2:25" x14ac:dyDescent="0.2">
      <c r="B1248" s="2"/>
      <c r="H1248" s="2"/>
      <c r="I1248" s="2"/>
      <c r="J1248" s="2"/>
      <c r="N1248" s="9"/>
      <c r="O1248" s="5"/>
      <c r="P1248" s="2"/>
      <c r="Q1248" s="39"/>
      <c r="R1248" s="9"/>
      <c r="T1248" s="9"/>
      <c r="U1248" s="2"/>
      <c r="X1248" s="40"/>
      <c r="Y1248" s="9"/>
    </row>
    <row r="1249" spans="2:25" x14ac:dyDescent="0.2">
      <c r="B1249" s="2"/>
      <c r="H1249" s="2"/>
      <c r="I1249" s="2"/>
      <c r="J1249" s="2"/>
      <c r="N1249" s="9"/>
      <c r="O1249" s="5"/>
      <c r="P1249" s="2"/>
      <c r="Q1249" s="39"/>
      <c r="R1249" s="9"/>
      <c r="T1249" s="9"/>
      <c r="U1249" s="2"/>
      <c r="X1249" s="40"/>
      <c r="Y1249" s="9"/>
    </row>
    <row r="1250" spans="2:25" x14ac:dyDescent="0.2">
      <c r="B1250" s="2"/>
      <c r="H1250" s="2"/>
      <c r="I1250" s="2"/>
      <c r="J1250" s="2"/>
      <c r="N1250" s="9"/>
      <c r="O1250" s="5"/>
      <c r="P1250" s="2"/>
      <c r="Q1250" s="39"/>
      <c r="R1250" s="9"/>
      <c r="T1250" s="9"/>
      <c r="U1250" s="2"/>
      <c r="X1250" s="40"/>
      <c r="Y1250" s="9"/>
    </row>
    <row r="1251" spans="2:25" x14ac:dyDescent="0.2">
      <c r="B1251" s="2"/>
      <c r="H1251" s="2"/>
      <c r="I1251" s="2"/>
      <c r="J1251" s="2"/>
      <c r="N1251" s="9"/>
      <c r="O1251" s="5"/>
      <c r="P1251" s="2"/>
      <c r="Q1251" s="39"/>
      <c r="R1251" s="9"/>
      <c r="T1251" s="9"/>
      <c r="U1251" s="2"/>
      <c r="X1251" s="40"/>
      <c r="Y1251" s="9"/>
    </row>
    <row r="1252" spans="2:25" x14ac:dyDescent="0.2">
      <c r="B1252" s="2"/>
      <c r="H1252" s="2"/>
      <c r="I1252" s="2"/>
      <c r="J1252" s="2"/>
      <c r="N1252" s="9"/>
      <c r="O1252" s="5"/>
      <c r="P1252" s="2"/>
      <c r="Q1252" s="39"/>
      <c r="R1252" s="9"/>
      <c r="T1252" s="9"/>
      <c r="U1252" s="2"/>
      <c r="X1252" s="40"/>
      <c r="Y1252" s="9"/>
    </row>
    <row r="1253" spans="2:25" x14ac:dyDescent="0.2">
      <c r="B1253" s="2"/>
      <c r="H1253" s="2"/>
      <c r="I1253" s="2"/>
      <c r="J1253" s="2"/>
      <c r="N1253" s="9"/>
      <c r="O1253" s="5"/>
      <c r="P1253" s="2"/>
      <c r="Q1253" s="39"/>
      <c r="R1253" s="9"/>
      <c r="T1253" s="9"/>
      <c r="U1253" s="2"/>
      <c r="X1253" s="40"/>
      <c r="Y1253" s="9"/>
    </row>
    <row r="1254" spans="2:25" x14ac:dyDescent="0.2">
      <c r="B1254" s="2"/>
      <c r="H1254" s="2"/>
      <c r="I1254" s="2"/>
      <c r="J1254" s="2"/>
      <c r="N1254" s="9"/>
      <c r="O1254" s="5"/>
      <c r="P1254" s="2"/>
      <c r="Q1254" s="39"/>
      <c r="R1254" s="9"/>
      <c r="T1254" s="9"/>
      <c r="U1254" s="2"/>
      <c r="X1254" s="40"/>
      <c r="Y1254" s="9"/>
    </row>
    <row r="1255" spans="2:25" x14ac:dyDescent="0.2">
      <c r="B1255" s="2"/>
      <c r="H1255" s="2"/>
      <c r="I1255" s="2"/>
      <c r="J1255" s="2"/>
      <c r="N1255" s="9"/>
      <c r="O1255" s="5"/>
      <c r="P1255" s="2"/>
      <c r="Q1255" s="39"/>
      <c r="R1255" s="9"/>
      <c r="T1255" s="9"/>
      <c r="U1255" s="2"/>
      <c r="X1255" s="40"/>
      <c r="Y1255" s="9"/>
    </row>
    <row r="1256" spans="2:25" x14ac:dyDescent="0.2">
      <c r="B1256" s="2"/>
      <c r="H1256" s="2"/>
      <c r="I1256" s="2"/>
      <c r="J1256" s="2"/>
      <c r="N1256" s="9"/>
      <c r="O1256" s="5"/>
      <c r="P1256" s="2"/>
      <c r="Q1256" s="39"/>
      <c r="R1256" s="9"/>
      <c r="T1256" s="9"/>
      <c r="U1256" s="2"/>
      <c r="X1256" s="40"/>
      <c r="Y1256" s="9"/>
    </row>
    <row r="1257" spans="2:25" x14ac:dyDescent="0.2">
      <c r="B1257" s="2"/>
      <c r="H1257" s="2"/>
      <c r="I1257" s="2"/>
      <c r="J1257" s="2"/>
      <c r="N1257" s="9"/>
      <c r="O1257" s="5"/>
      <c r="P1257" s="2"/>
      <c r="Q1257" s="39"/>
      <c r="R1257" s="9"/>
      <c r="T1257" s="9"/>
      <c r="U1257" s="2"/>
      <c r="X1257" s="40"/>
      <c r="Y1257" s="9"/>
    </row>
    <row r="1258" spans="2:25" x14ac:dyDescent="0.2">
      <c r="B1258" s="2"/>
      <c r="H1258" s="2"/>
      <c r="I1258" s="2"/>
      <c r="J1258" s="2"/>
      <c r="N1258" s="9"/>
      <c r="O1258" s="5"/>
      <c r="P1258" s="2"/>
      <c r="Q1258" s="39"/>
      <c r="R1258" s="9"/>
      <c r="T1258" s="9"/>
      <c r="U1258" s="2"/>
      <c r="X1258" s="40"/>
      <c r="Y1258" s="9"/>
    </row>
    <row r="1259" spans="2:25" x14ac:dyDescent="0.2">
      <c r="B1259" s="2"/>
      <c r="H1259" s="2"/>
      <c r="I1259" s="2"/>
      <c r="J1259" s="2"/>
      <c r="N1259" s="9"/>
      <c r="O1259" s="5"/>
      <c r="P1259" s="2"/>
      <c r="Q1259" s="39"/>
      <c r="R1259" s="9"/>
      <c r="T1259" s="9"/>
      <c r="U1259" s="2"/>
      <c r="X1259" s="40"/>
      <c r="Y1259" s="9"/>
    </row>
    <row r="1260" spans="2:25" x14ac:dyDescent="0.2">
      <c r="B1260" s="2"/>
      <c r="H1260" s="2"/>
      <c r="I1260" s="2"/>
      <c r="J1260" s="2"/>
      <c r="N1260" s="9"/>
      <c r="O1260" s="5"/>
      <c r="P1260" s="2"/>
      <c r="Q1260" s="39"/>
      <c r="R1260" s="9"/>
      <c r="T1260" s="9"/>
      <c r="U1260" s="2"/>
      <c r="X1260" s="40"/>
      <c r="Y1260" s="9"/>
    </row>
    <row r="1261" spans="2:25" x14ac:dyDescent="0.2">
      <c r="B1261" s="2"/>
      <c r="H1261" s="2"/>
      <c r="I1261" s="2"/>
      <c r="J1261" s="2"/>
      <c r="N1261" s="9"/>
      <c r="O1261" s="5"/>
      <c r="P1261" s="2"/>
      <c r="Q1261" s="39"/>
      <c r="R1261" s="9"/>
      <c r="T1261" s="9"/>
      <c r="U1261" s="2"/>
      <c r="X1261" s="40"/>
      <c r="Y1261" s="9"/>
    </row>
    <row r="1262" spans="2:25" x14ac:dyDescent="0.2">
      <c r="B1262" s="2"/>
      <c r="H1262" s="2"/>
      <c r="I1262" s="2"/>
      <c r="J1262" s="2"/>
      <c r="N1262" s="9"/>
      <c r="O1262" s="5"/>
      <c r="P1262" s="2"/>
      <c r="Q1262" s="39"/>
      <c r="R1262" s="9"/>
      <c r="T1262" s="9"/>
      <c r="U1262" s="2"/>
      <c r="X1262" s="40"/>
      <c r="Y1262" s="9"/>
    </row>
    <row r="1263" spans="2:25" x14ac:dyDescent="0.2">
      <c r="B1263" s="2"/>
      <c r="H1263" s="2"/>
      <c r="I1263" s="2"/>
      <c r="J1263" s="2"/>
      <c r="N1263" s="9"/>
      <c r="O1263" s="5"/>
      <c r="P1263" s="2"/>
      <c r="Q1263" s="39"/>
      <c r="R1263" s="9"/>
      <c r="T1263" s="9"/>
      <c r="U1263" s="2"/>
      <c r="X1263" s="40"/>
      <c r="Y1263" s="9"/>
    </row>
    <row r="1264" spans="2:25" x14ac:dyDescent="0.2">
      <c r="B1264" s="2"/>
      <c r="H1264" s="2"/>
      <c r="I1264" s="2"/>
      <c r="J1264" s="2"/>
      <c r="N1264" s="9"/>
      <c r="O1264" s="5"/>
      <c r="P1264" s="2"/>
      <c r="Q1264" s="39"/>
      <c r="R1264" s="9"/>
      <c r="T1264" s="9"/>
      <c r="U1264" s="2"/>
      <c r="X1264" s="40"/>
      <c r="Y1264" s="9"/>
    </row>
    <row r="1265" spans="2:25" x14ac:dyDescent="0.2">
      <c r="B1265" s="2"/>
      <c r="H1265" s="2"/>
      <c r="I1265" s="2"/>
      <c r="J1265" s="2"/>
      <c r="N1265" s="9"/>
      <c r="O1265" s="5"/>
      <c r="P1265" s="2"/>
      <c r="Q1265" s="39"/>
      <c r="R1265" s="9"/>
      <c r="T1265" s="9"/>
      <c r="U1265" s="2"/>
      <c r="X1265" s="40"/>
      <c r="Y1265" s="9"/>
    </row>
    <row r="1266" spans="2:25" x14ac:dyDescent="0.2">
      <c r="B1266" s="2"/>
      <c r="H1266" s="2"/>
      <c r="I1266" s="2"/>
      <c r="J1266" s="2"/>
      <c r="N1266" s="9"/>
      <c r="O1266" s="5"/>
      <c r="P1266" s="2"/>
      <c r="Q1266" s="39"/>
      <c r="R1266" s="9"/>
      <c r="T1266" s="9"/>
      <c r="U1266" s="2"/>
      <c r="X1266" s="40"/>
      <c r="Y1266" s="9"/>
    </row>
    <row r="1267" spans="2:25" x14ac:dyDescent="0.2">
      <c r="B1267" s="2"/>
      <c r="H1267" s="2"/>
      <c r="I1267" s="2"/>
      <c r="J1267" s="2"/>
      <c r="N1267" s="9"/>
      <c r="O1267" s="5"/>
      <c r="P1267" s="2"/>
      <c r="Q1267" s="39"/>
      <c r="R1267" s="9"/>
      <c r="T1267" s="9"/>
      <c r="U1267" s="2"/>
      <c r="X1267" s="40"/>
      <c r="Y1267" s="9"/>
    </row>
    <row r="1268" spans="2:25" x14ac:dyDescent="0.2">
      <c r="B1268" s="2"/>
      <c r="H1268" s="2"/>
      <c r="I1268" s="2"/>
      <c r="J1268" s="2"/>
      <c r="N1268" s="9"/>
      <c r="O1268" s="5"/>
      <c r="P1268" s="2"/>
      <c r="Q1268" s="39"/>
      <c r="R1268" s="9"/>
      <c r="T1268" s="9"/>
      <c r="U1268" s="2"/>
      <c r="X1268" s="40"/>
      <c r="Y1268" s="9"/>
    </row>
    <row r="1269" spans="2:25" x14ac:dyDescent="0.2">
      <c r="B1269" s="2"/>
      <c r="H1269" s="2"/>
      <c r="I1269" s="2"/>
      <c r="J1269" s="2"/>
      <c r="N1269" s="9"/>
      <c r="O1269" s="5"/>
      <c r="P1269" s="2"/>
      <c r="Q1269" s="39"/>
      <c r="R1269" s="9"/>
      <c r="T1269" s="9"/>
      <c r="U1269" s="2"/>
      <c r="X1269" s="40"/>
      <c r="Y1269" s="9"/>
    </row>
    <row r="1270" spans="2:25" x14ac:dyDescent="0.2">
      <c r="B1270" s="2"/>
      <c r="H1270" s="2"/>
      <c r="I1270" s="2"/>
      <c r="J1270" s="2"/>
      <c r="N1270" s="9"/>
      <c r="O1270" s="5"/>
      <c r="P1270" s="2"/>
      <c r="Q1270" s="39"/>
      <c r="R1270" s="9"/>
      <c r="T1270" s="9"/>
      <c r="U1270" s="2"/>
      <c r="X1270" s="40"/>
      <c r="Y1270" s="9"/>
    </row>
    <row r="1271" spans="2:25" x14ac:dyDescent="0.2">
      <c r="B1271" s="2"/>
      <c r="H1271" s="2"/>
      <c r="I1271" s="2"/>
      <c r="J1271" s="2"/>
      <c r="N1271" s="9"/>
      <c r="O1271" s="5"/>
      <c r="P1271" s="2"/>
      <c r="Q1271" s="39"/>
      <c r="R1271" s="9"/>
      <c r="T1271" s="9"/>
      <c r="U1271" s="2"/>
      <c r="X1271" s="40"/>
      <c r="Y1271" s="9"/>
    </row>
    <row r="1272" spans="2:25" x14ac:dyDescent="0.2">
      <c r="B1272" s="2"/>
      <c r="H1272" s="2"/>
      <c r="I1272" s="2"/>
      <c r="J1272" s="2"/>
      <c r="N1272" s="9"/>
      <c r="O1272" s="5"/>
      <c r="P1272" s="2"/>
      <c r="Q1272" s="39"/>
      <c r="R1272" s="9"/>
      <c r="T1272" s="9"/>
      <c r="U1272" s="2"/>
      <c r="X1272" s="40"/>
      <c r="Y1272" s="9"/>
    </row>
    <row r="1273" spans="2:25" x14ac:dyDescent="0.2">
      <c r="B1273" s="2"/>
      <c r="H1273" s="2"/>
      <c r="I1273" s="2"/>
      <c r="J1273" s="2"/>
      <c r="N1273" s="9"/>
      <c r="O1273" s="5"/>
      <c r="P1273" s="2"/>
      <c r="Q1273" s="39"/>
      <c r="R1273" s="9"/>
      <c r="T1273" s="9"/>
      <c r="U1273" s="2"/>
      <c r="X1273" s="40"/>
      <c r="Y1273" s="9"/>
    </row>
    <row r="1274" spans="2:25" x14ac:dyDescent="0.2">
      <c r="B1274" s="2"/>
      <c r="H1274" s="2"/>
      <c r="I1274" s="2"/>
      <c r="J1274" s="2"/>
      <c r="N1274" s="9"/>
      <c r="O1274" s="5"/>
      <c r="P1274" s="2"/>
      <c r="Q1274" s="39"/>
      <c r="R1274" s="9"/>
      <c r="T1274" s="9"/>
      <c r="U1274" s="2"/>
      <c r="X1274" s="40"/>
      <c r="Y1274" s="9"/>
    </row>
    <row r="1275" spans="2:25" x14ac:dyDescent="0.2">
      <c r="B1275" s="2"/>
      <c r="H1275" s="2"/>
      <c r="I1275" s="2"/>
      <c r="J1275" s="2"/>
      <c r="N1275" s="9"/>
      <c r="O1275" s="5"/>
      <c r="P1275" s="2"/>
      <c r="Q1275" s="39"/>
      <c r="R1275" s="9"/>
      <c r="T1275" s="9"/>
      <c r="U1275" s="2"/>
      <c r="X1275" s="40"/>
      <c r="Y1275" s="9"/>
    </row>
    <row r="1276" spans="2:25" x14ac:dyDescent="0.2">
      <c r="B1276" s="2"/>
      <c r="H1276" s="2"/>
      <c r="I1276" s="2"/>
      <c r="J1276" s="2"/>
      <c r="N1276" s="9"/>
      <c r="O1276" s="5"/>
      <c r="P1276" s="2"/>
      <c r="Q1276" s="39"/>
      <c r="R1276" s="9"/>
      <c r="T1276" s="9"/>
      <c r="U1276" s="2"/>
      <c r="X1276" s="40"/>
      <c r="Y1276" s="9"/>
    </row>
    <row r="1277" spans="2:25" x14ac:dyDescent="0.2">
      <c r="B1277" s="2"/>
      <c r="H1277" s="2"/>
      <c r="I1277" s="2"/>
      <c r="J1277" s="2"/>
      <c r="N1277" s="9"/>
      <c r="O1277" s="5"/>
      <c r="P1277" s="2"/>
      <c r="Q1277" s="39"/>
      <c r="R1277" s="9"/>
      <c r="T1277" s="9"/>
      <c r="U1277" s="2"/>
      <c r="X1277" s="40"/>
      <c r="Y1277" s="9"/>
    </row>
    <row r="1278" spans="2:25" x14ac:dyDescent="0.2">
      <c r="B1278" s="2"/>
      <c r="H1278" s="2"/>
      <c r="I1278" s="2"/>
      <c r="J1278" s="2"/>
      <c r="N1278" s="9"/>
      <c r="O1278" s="5"/>
      <c r="P1278" s="2"/>
      <c r="Q1278" s="39"/>
      <c r="R1278" s="9"/>
      <c r="T1278" s="9"/>
      <c r="U1278" s="2"/>
      <c r="X1278" s="40"/>
      <c r="Y1278" s="9"/>
    </row>
    <row r="1279" spans="2:25" x14ac:dyDescent="0.2">
      <c r="B1279" s="2"/>
      <c r="H1279" s="2"/>
      <c r="I1279" s="2"/>
      <c r="J1279" s="2"/>
      <c r="N1279" s="9"/>
      <c r="O1279" s="5"/>
      <c r="P1279" s="2"/>
      <c r="Q1279" s="39"/>
      <c r="R1279" s="9"/>
      <c r="T1279" s="9"/>
      <c r="U1279" s="2"/>
      <c r="X1279" s="40"/>
      <c r="Y1279" s="9"/>
    </row>
    <row r="1280" spans="2:25" x14ac:dyDescent="0.2">
      <c r="B1280" s="2"/>
      <c r="H1280" s="2"/>
      <c r="I1280" s="2"/>
      <c r="J1280" s="2"/>
      <c r="N1280" s="9"/>
      <c r="O1280" s="5"/>
      <c r="P1280" s="2"/>
      <c r="Q1280" s="39"/>
      <c r="R1280" s="9"/>
      <c r="T1280" s="9"/>
      <c r="U1280" s="2"/>
      <c r="X1280" s="40"/>
      <c r="Y1280" s="9"/>
    </row>
    <row r="1281" spans="2:25" x14ac:dyDescent="0.2">
      <c r="B1281" s="2"/>
      <c r="H1281" s="2"/>
      <c r="I1281" s="2"/>
      <c r="J1281" s="2"/>
      <c r="N1281" s="9"/>
      <c r="O1281" s="5"/>
      <c r="P1281" s="2"/>
      <c r="Q1281" s="39"/>
      <c r="R1281" s="9"/>
      <c r="T1281" s="9"/>
      <c r="U1281" s="2"/>
      <c r="X1281" s="40"/>
      <c r="Y1281" s="9"/>
    </row>
    <row r="1282" spans="2:25" x14ac:dyDescent="0.2">
      <c r="B1282" s="2"/>
      <c r="H1282" s="2"/>
      <c r="I1282" s="2"/>
      <c r="J1282" s="2"/>
      <c r="N1282" s="9"/>
      <c r="O1282" s="5"/>
      <c r="P1282" s="2"/>
      <c r="Q1282" s="39"/>
      <c r="R1282" s="9"/>
      <c r="T1282" s="9"/>
      <c r="U1282" s="2"/>
      <c r="X1282" s="40"/>
      <c r="Y1282" s="9"/>
    </row>
    <row r="1283" spans="2:25" x14ac:dyDescent="0.2">
      <c r="B1283" s="2"/>
      <c r="H1283" s="2"/>
      <c r="I1283" s="2"/>
      <c r="J1283" s="2"/>
      <c r="N1283" s="9"/>
      <c r="O1283" s="5"/>
      <c r="P1283" s="2"/>
      <c r="Q1283" s="39"/>
      <c r="R1283" s="9"/>
      <c r="T1283" s="9"/>
      <c r="U1283" s="2"/>
      <c r="X1283" s="40"/>
      <c r="Y1283" s="9"/>
    </row>
    <row r="1284" spans="2:25" x14ac:dyDescent="0.2">
      <c r="B1284" s="2"/>
      <c r="H1284" s="2"/>
      <c r="I1284" s="2"/>
      <c r="J1284" s="2"/>
      <c r="N1284" s="9"/>
      <c r="O1284" s="5"/>
      <c r="P1284" s="2"/>
      <c r="Q1284" s="39"/>
      <c r="R1284" s="9"/>
      <c r="T1284" s="9"/>
      <c r="U1284" s="2"/>
      <c r="X1284" s="40"/>
      <c r="Y1284" s="9"/>
    </row>
    <row r="1285" spans="2:25" x14ac:dyDescent="0.2">
      <c r="B1285" s="2"/>
      <c r="H1285" s="2"/>
      <c r="I1285" s="2"/>
      <c r="J1285" s="2"/>
      <c r="N1285" s="9"/>
      <c r="O1285" s="5"/>
      <c r="P1285" s="2"/>
      <c r="Q1285" s="39"/>
      <c r="R1285" s="9"/>
      <c r="T1285" s="9"/>
      <c r="U1285" s="2"/>
      <c r="X1285" s="40"/>
      <c r="Y1285" s="9"/>
    </row>
    <row r="1286" spans="2:25" x14ac:dyDescent="0.2">
      <c r="B1286" s="2"/>
      <c r="H1286" s="2"/>
      <c r="I1286" s="2"/>
      <c r="J1286" s="2"/>
      <c r="N1286" s="9"/>
      <c r="O1286" s="5"/>
      <c r="P1286" s="2"/>
      <c r="Q1286" s="39"/>
      <c r="R1286" s="9"/>
      <c r="T1286" s="9"/>
      <c r="U1286" s="2"/>
      <c r="X1286" s="40"/>
      <c r="Y1286" s="9"/>
    </row>
    <row r="1287" spans="2:25" x14ac:dyDescent="0.2">
      <c r="B1287" s="2"/>
      <c r="H1287" s="2"/>
      <c r="I1287" s="2"/>
      <c r="J1287" s="2"/>
      <c r="N1287" s="9"/>
      <c r="O1287" s="5"/>
      <c r="P1287" s="2"/>
      <c r="Q1287" s="39"/>
      <c r="R1287" s="9"/>
      <c r="T1287" s="9"/>
      <c r="U1287" s="2"/>
      <c r="X1287" s="40"/>
      <c r="Y1287" s="9"/>
    </row>
    <row r="1288" spans="2:25" x14ac:dyDescent="0.2">
      <c r="B1288" s="2"/>
      <c r="H1288" s="2"/>
      <c r="I1288" s="2"/>
      <c r="J1288" s="2"/>
      <c r="N1288" s="9"/>
      <c r="O1288" s="5"/>
      <c r="P1288" s="2"/>
      <c r="Q1288" s="39"/>
      <c r="R1288" s="9"/>
      <c r="T1288" s="9"/>
      <c r="U1288" s="2"/>
      <c r="X1288" s="40"/>
      <c r="Y1288" s="9"/>
    </row>
    <row r="1289" spans="2:25" x14ac:dyDescent="0.2">
      <c r="B1289" s="2"/>
      <c r="H1289" s="2"/>
      <c r="I1289" s="2"/>
      <c r="J1289" s="2"/>
      <c r="N1289" s="9"/>
      <c r="O1289" s="5"/>
      <c r="P1289" s="2"/>
      <c r="Q1289" s="39"/>
      <c r="R1289" s="9"/>
      <c r="T1289" s="9"/>
      <c r="U1289" s="2"/>
      <c r="X1289" s="40"/>
      <c r="Y1289" s="9"/>
    </row>
    <row r="1290" spans="2:25" x14ac:dyDescent="0.2">
      <c r="B1290" s="2"/>
      <c r="H1290" s="2"/>
      <c r="I1290" s="2"/>
      <c r="J1290" s="2"/>
      <c r="N1290" s="9"/>
      <c r="O1290" s="5"/>
      <c r="P1290" s="2"/>
      <c r="Q1290" s="39"/>
      <c r="R1290" s="9"/>
      <c r="T1290" s="9"/>
      <c r="U1290" s="2"/>
      <c r="X1290" s="40"/>
      <c r="Y1290" s="9"/>
    </row>
    <row r="1291" spans="2:25" x14ac:dyDescent="0.2">
      <c r="B1291" s="2"/>
      <c r="H1291" s="2"/>
      <c r="I1291" s="2"/>
      <c r="J1291" s="2"/>
      <c r="N1291" s="9"/>
      <c r="O1291" s="5"/>
      <c r="P1291" s="2"/>
      <c r="Q1291" s="39"/>
      <c r="R1291" s="9"/>
      <c r="T1291" s="9"/>
      <c r="U1291" s="2"/>
      <c r="X1291" s="40"/>
      <c r="Y1291" s="9"/>
    </row>
    <row r="1292" spans="2:25" x14ac:dyDescent="0.2">
      <c r="B1292" s="2"/>
      <c r="H1292" s="2"/>
      <c r="I1292" s="2"/>
      <c r="J1292" s="2"/>
      <c r="N1292" s="9"/>
      <c r="O1292" s="5"/>
      <c r="P1292" s="2"/>
      <c r="Q1292" s="39"/>
      <c r="R1292" s="9"/>
      <c r="T1292" s="9"/>
      <c r="U1292" s="2"/>
      <c r="X1292" s="40"/>
      <c r="Y1292" s="9"/>
    </row>
    <row r="1293" spans="2:25" x14ac:dyDescent="0.2">
      <c r="B1293" s="2"/>
      <c r="H1293" s="2"/>
      <c r="I1293" s="2"/>
      <c r="J1293" s="2"/>
      <c r="N1293" s="9"/>
      <c r="O1293" s="5"/>
      <c r="P1293" s="2"/>
      <c r="Q1293" s="39"/>
      <c r="R1293" s="9"/>
      <c r="T1293" s="9"/>
      <c r="U1293" s="2"/>
      <c r="X1293" s="40"/>
      <c r="Y1293" s="9"/>
    </row>
    <row r="1294" spans="2:25" x14ac:dyDescent="0.2">
      <c r="B1294" s="2"/>
      <c r="H1294" s="2"/>
      <c r="I1294" s="2"/>
      <c r="J1294" s="2"/>
      <c r="N1294" s="9"/>
      <c r="O1294" s="5"/>
      <c r="P1294" s="2"/>
      <c r="Q1294" s="39"/>
      <c r="R1294" s="9"/>
      <c r="T1294" s="9"/>
      <c r="U1294" s="2"/>
      <c r="X1294" s="40"/>
      <c r="Y1294" s="9"/>
    </row>
    <row r="1295" spans="2:25" x14ac:dyDescent="0.2">
      <c r="B1295" s="2"/>
      <c r="H1295" s="2"/>
      <c r="I1295" s="2"/>
      <c r="J1295" s="2"/>
      <c r="N1295" s="9"/>
      <c r="O1295" s="5"/>
      <c r="P1295" s="2"/>
      <c r="Q1295" s="39"/>
      <c r="R1295" s="9"/>
      <c r="T1295" s="9"/>
      <c r="U1295" s="2"/>
      <c r="X1295" s="40"/>
      <c r="Y1295" s="9"/>
    </row>
    <row r="1296" spans="2:25" x14ac:dyDescent="0.2">
      <c r="B1296" s="2"/>
      <c r="H1296" s="2"/>
      <c r="I1296" s="2"/>
      <c r="J1296" s="2"/>
      <c r="N1296" s="9"/>
      <c r="O1296" s="5"/>
      <c r="P1296" s="2"/>
      <c r="Q1296" s="39"/>
      <c r="R1296" s="9"/>
      <c r="T1296" s="9"/>
      <c r="U1296" s="2"/>
      <c r="X1296" s="40"/>
      <c r="Y1296" s="9"/>
    </row>
    <row r="1297" spans="2:25" x14ac:dyDescent="0.2">
      <c r="B1297" s="2"/>
      <c r="H1297" s="2"/>
      <c r="I1297" s="2"/>
      <c r="J1297" s="2"/>
      <c r="N1297" s="9"/>
      <c r="O1297" s="5"/>
      <c r="P1297" s="2"/>
      <c r="Q1297" s="39"/>
      <c r="R1297" s="9"/>
      <c r="T1297" s="9"/>
      <c r="U1297" s="2"/>
      <c r="X1297" s="40"/>
      <c r="Y1297" s="9"/>
    </row>
    <row r="1298" spans="2:25" x14ac:dyDescent="0.2">
      <c r="B1298" s="2"/>
      <c r="H1298" s="2"/>
      <c r="I1298" s="2"/>
      <c r="J1298" s="2"/>
      <c r="N1298" s="9"/>
      <c r="O1298" s="5"/>
      <c r="P1298" s="2"/>
      <c r="Q1298" s="39"/>
      <c r="R1298" s="9"/>
      <c r="T1298" s="9"/>
      <c r="U1298" s="2"/>
      <c r="X1298" s="40"/>
      <c r="Y1298" s="9"/>
    </row>
    <row r="1299" spans="2:25" x14ac:dyDescent="0.2">
      <c r="B1299" s="2"/>
      <c r="H1299" s="2"/>
      <c r="I1299" s="2"/>
      <c r="J1299" s="2"/>
      <c r="N1299" s="9"/>
      <c r="O1299" s="5"/>
      <c r="P1299" s="2"/>
      <c r="Q1299" s="39"/>
      <c r="R1299" s="9"/>
      <c r="T1299" s="9"/>
      <c r="U1299" s="2"/>
      <c r="X1299" s="40"/>
      <c r="Y1299" s="9"/>
    </row>
    <row r="1300" spans="2:25" x14ac:dyDescent="0.2">
      <c r="B1300" s="2"/>
      <c r="H1300" s="2"/>
      <c r="I1300" s="2"/>
      <c r="J1300" s="2"/>
      <c r="N1300" s="9"/>
      <c r="O1300" s="5"/>
      <c r="P1300" s="2"/>
      <c r="Q1300" s="39"/>
      <c r="R1300" s="9"/>
      <c r="T1300" s="9"/>
      <c r="U1300" s="2"/>
      <c r="X1300" s="40"/>
      <c r="Y1300" s="9"/>
    </row>
    <row r="1301" spans="2:25" x14ac:dyDescent="0.2">
      <c r="B1301" s="2"/>
      <c r="H1301" s="2"/>
      <c r="I1301" s="2"/>
      <c r="J1301" s="2"/>
      <c r="N1301" s="9"/>
      <c r="O1301" s="5"/>
      <c r="P1301" s="2"/>
      <c r="Q1301" s="39"/>
      <c r="R1301" s="9"/>
      <c r="T1301" s="9"/>
      <c r="U1301" s="2"/>
      <c r="X1301" s="40"/>
      <c r="Y1301" s="9"/>
    </row>
    <row r="1302" spans="2:25" x14ac:dyDescent="0.2">
      <c r="B1302" s="2"/>
      <c r="H1302" s="2"/>
      <c r="I1302" s="2"/>
      <c r="J1302" s="2"/>
      <c r="N1302" s="9"/>
      <c r="O1302" s="5"/>
      <c r="P1302" s="2"/>
      <c r="Q1302" s="39"/>
      <c r="R1302" s="9"/>
      <c r="T1302" s="9"/>
      <c r="U1302" s="2"/>
      <c r="X1302" s="40"/>
      <c r="Y1302" s="9"/>
    </row>
    <row r="1303" spans="2:25" x14ac:dyDescent="0.2">
      <c r="B1303" s="2"/>
      <c r="H1303" s="2"/>
      <c r="I1303" s="2"/>
      <c r="J1303" s="2"/>
      <c r="N1303" s="9"/>
      <c r="O1303" s="5"/>
      <c r="P1303" s="2"/>
      <c r="Q1303" s="39"/>
      <c r="R1303" s="9"/>
      <c r="T1303" s="9"/>
      <c r="U1303" s="2"/>
      <c r="X1303" s="40"/>
      <c r="Y1303" s="9"/>
    </row>
    <row r="1304" spans="2:25" x14ac:dyDescent="0.2">
      <c r="B1304" s="2"/>
      <c r="H1304" s="2"/>
      <c r="I1304" s="2"/>
      <c r="J1304" s="2"/>
      <c r="N1304" s="9"/>
      <c r="O1304" s="5"/>
      <c r="P1304" s="2"/>
      <c r="Q1304" s="39"/>
      <c r="R1304" s="9"/>
      <c r="T1304" s="9"/>
      <c r="U1304" s="2"/>
      <c r="X1304" s="40"/>
      <c r="Y1304" s="9"/>
    </row>
    <row r="1305" spans="2:25" x14ac:dyDescent="0.2">
      <c r="B1305" s="2"/>
      <c r="H1305" s="2"/>
      <c r="I1305" s="2"/>
      <c r="J1305" s="2"/>
      <c r="N1305" s="9"/>
      <c r="O1305" s="5"/>
      <c r="P1305" s="2"/>
      <c r="Q1305" s="39"/>
      <c r="R1305" s="9"/>
      <c r="T1305" s="9"/>
      <c r="U1305" s="2"/>
      <c r="X1305" s="40"/>
      <c r="Y1305" s="9"/>
    </row>
    <row r="1306" spans="2:25" x14ac:dyDescent="0.2">
      <c r="B1306" s="2"/>
      <c r="H1306" s="2"/>
      <c r="I1306" s="2"/>
      <c r="J1306" s="2"/>
      <c r="N1306" s="9"/>
      <c r="O1306" s="5"/>
      <c r="P1306" s="2"/>
      <c r="Q1306" s="39"/>
      <c r="R1306" s="9"/>
      <c r="T1306" s="9"/>
      <c r="U1306" s="2"/>
      <c r="X1306" s="40"/>
      <c r="Y1306" s="9"/>
    </row>
    <row r="1307" spans="2:25" x14ac:dyDescent="0.2">
      <c r="B1307" s="2"/>
      <c r="H1307" s="2"/>
      <c r="I1307" s="2"/>
      <c r="J1307" s="2"/>
      <c r="N1307" s="9"/>
      <c r="O1307" s="5"/>
      <c r="P1307" s="2"/>
      <c r="Q1307" s="39"/>
      <c r="R1307" s="9"/>
      <c r="T1307" s="9"/>
      <c r="U1307" s="2"/>
      <c r="X1307" s="40"/>
      <c r="Y1307" s="9"/>
    </row>
    <row r="1308" spans="2:25" x14ac:dyDescent="0.2">
      <c r="B1308" s="2"/>
      <c r="H1308" s="2"/>
      <c r="I1308" s="2"/>
      <c r="J1308" s="2"/>
      <c r="N1308" s="9"/>
      <c r="O1308" s="5"/>
      <c r="P1308" s="2"/>
      <c r="Q1308" s="39"/>
      <c r="R1308" s="9"/>
      <c r="T1308" s="9"/>
      <c r="U1308" s="2"/>
      <c r="X1308" s="40"/>
      <c r="Y1308" s="9"/>
    </row>
    <row r="1309" spans="2:25" x14ac:dyDescent="0.2">
      <c r="B1309" s="2"/>
      <c r="H1309" s="2"/>
      <c r="I1309" s="2"/>
      <c r="J1309" s="2"/>
      <c r="N1309" s="9"/>
      <c r="O1309" s="5"/>
      <c r="P1309" s="2"/>
      <c r="Q1309" s="39"/>
      <c r="R1309" s="9"/>
      <c r="T1309" s="9"/>
      <c r="U1309" s="2"/>
      <c r="X1309" s="40"/>
      <c r="Y1309" s="9"/>
    </row>
    <row r="1310" spans="2:25" x14ac:dyDescent="0.2">
      <c r="B1310" s="2"/>
      <c r="H1310" s="2"/>
      <c r="I1310" s="2"/>
      <c r="J1310" s="2"/>
      <c r="N1310" s="9"/>
      <c r="O1310" s="5"/>
      <c r="P1310" s="2"/>
      <c r="Q1310" s="39"/>
      <c r="R1310" s="9"/>
      <c r="T1310" s="9"/>
      <c r="U1310" s="2"/>
      <c r="X1310" s="40"/>
      <c r="Y1310" s="9"/>
    </row>
    <row r="1311" spans="2:25" x14ac:dyDescent="0.2">
      <c r="B1311" s="2"/>
      <c r="H1311" s="2"/>
      <c r="I1311" s="2"/>
      <c r="J1311" s="2"/>
      <c r="N1311" s="9"/>
      <c r="O1311" s="5"/>
      <c r="P1311" s="2"/>
      <c r="Q1311" s="39"/>
      <c r="R1311" s="9"/>
      <c r="T1311" s="9"/>
      <c r="U1311" s="2"/>
      <c r="X1311" s="40"/>
      <c r="Y1311" s="9"/>
    </row>
    <row r="1312" spans="2:25" x14ac:dyDescent="0.2">
      <c r="B1312" s="2"/>
      <c r="H1312" s="2"/>
      <c r="I1312" s="2"/>
      <c r="J1312" s="2"/>
      <c r="N1312" s="9"/>
      <c r="O1312" s="5"/>
      <c r="P1312" s="2"/>
      <c r="Q1312" s="39"/>
      <c r="R1312" s="9"/>
      <c r="T1312" s="9"/>
      <c r="U1312" s="2"/>
      <c r="X1312" s="40"/>
      <c r="Y1312" s="9"/>
    </row>
    <row r="1313" spans="2:25" x14ac:dyDescent="0.2">
      <c r="B1313" s="2"/>
      <c r="H1313" s="2"/>
      <c r="I1313" s="2"/>
      <c r="J1313" s="2"/>
      <c r="N1313" s="9"/>
      <c r="O1313" s="5"/>
      <c r="P1313" s="2"/>
      <c r="Q1313" s="39"/>
      <c r="R1313" s="9"/>
      <c r="T1313" s="9"/>
      <c r="U1313" s="2"/>
      <c r="X1313" s="40"/>
      <c r="Y1313" s="9"/>
    </row>
    <row r="1314" spans="2:25" x14ac:dyDescent="0.2">
      <c r="B1314" s="2"/>
      <c r="H1314" s="2"/>
      <c r="I1314" s="2"/>
      <c r="J1314" s="2"/>
      <c r="N1314" s="9"/>
      <c r="O1314" s="5"/>
      <c r="P1314" s="2"/>
      <c r="Q1314" s="39"/>
      <c r="R1314" s="9"/>
      <c r="T1314" s="9"/>
      <c r="U1314" s="2"/>
      <c r="X1314" s="40"/>
      <c r="Y1314" s="9"/>
    </row>
    <row r="1315" spans="2:25" x14ac:dyDescent="0.2">
      <c r="B1315" s="2"/>
      <c r="H1315" s="2"/>
      <c r="I1315" s="2"/>
      <c r="J1315" s="2"/>
      <c r="N1315" s="9"/>
      <c r="O1315" s="5"/>
      <c r="P1315" s="2"/>
      <c r="Q1315" s="39"/>
      <c r="R1315" s="9"/>
      <c r="T1315" s="9"/>
      <c r="U1315" s="2"/>
      <c r="X1315" s="40"/>
      <c r="Y1315" s="9"/>
    </row>
    <row r="1316" spans="2:25" x14ac:dyDescent="0.2">
      <c r="B1316" s="2"/>
      <c r="H1316" s="2"/>
      <c r="I1316" s="2"/>
      <c r="J1316" s="2"/>
      <c r="N1316" s="9"/>
      <c r="O1316" s="5"/>
      <c r="P1316" s="2"/>
      <c r="Q1316" s="39"/>
      <c r="R1316" s="9"/>
      <c r="T1316" s="9"/>
      <c r="U1316" s="2"/>
      <c r="X1316" s="40"/>
      <c r="Y1316" s="9"/>
    </row>
    <row r="1317" spans="2:25" x14ac:dyDescent="0.2">
      <c r="B1317" s="2"/>
      <c r="H1317" s="2"/>
      <c r="I1317" s="2"/>
      <c r="J1317" s="2"/>
      <c r="N1317" s="9"/>
      <c r="O1317" s="5"/>
      <c r="P1317" s="2"/>
      <c r="Q1317" s="39"/>
      <c r="R1317" s="9"/>
      <c r="T1317" s="9"/>
      <c r="U1317" s="2"/>
      <c r="X1317" s="40"/>
      <c r="Y1317" s="9"/>
    </row>
    <row r="1318" spans="2:25" x14ac:dyDescent="0.2">
      <c r="B1318" s="2"/>
      <c r="H1318" s="2"/>
      <c r="I1318" s="2"/>
      <c r="J1318" s="2"/>
      <c r="N1318" s="9"/>
      <c r="O1318" s="5"/>
      <c r="P1318" s="2"/>
      <c r="Q1318" s="39"/>
      <c r="R1318" s="9"/>
      <c r="T1318" s="9"/>
      <c r="U1318" s="2"/>
      <c r="X1318" s="40"/>
      <c r="Y1318" s="9"/>
    </row>
    <row r="1319" spans="2:25" x14ac:dyDescent="0.2">
      <c r="B1319" s="2"/>
      <c r="H1319" s="2"/>
      <c r="I1319" s="2"/>
      <c r="J1319" s="2"/>
      <c r="N1319" s="9"/>
      <c r="O1319" s="5"/>
      <c r="P1319" s="2"/>
      <c r="Q1319" s="39"/>
      <c r="R1319" s="9"/>
      <c r="T1319" s="9"/>
      <c r="U1319" s="2"/>
      <c r="X1319" s="40"/>
      <c r="Y1319" s="9"/>
    </row>
    <row r="1320" spans="2:25" x14ac:dyDescent="0.2">
      <c r="B1320" s="2"/>
      <c r="H1320" s="2"/>
      <c r="I1320" s="2"/>
      <c r="J1320" s="2"/>
      <c r="N1320" s="9"/>
      <c r="O1320" s="5"/>
      <c r="P1320" s="2"/>
      <c r="Q1320" s="39"/>
      <c r="R1320" s="9"/>
      <c r="T1320" s="9"/>
      <c r="U1320" s="2"/>
      <c r="X1320" s="40"/>
      <c r="Y1320" s="9"/>
    </row>
    <row r="1321" spans="2:25" x14ac:dyDescent="0.2">
      <c r="B1321" s="2"/>
      <c r="H1321" s="2"/>
      <c r="I1321" s="2"/>
      <c r="J1321" s="2"/>
      <c r="N1321" s="9"/>
      <c r="O1321" s="5"/>
      <c r="P1321" s="2"/>
      <c r="Q1321" s="39"/>
      <c r="R1321" s="9"/>
      <c r="T1321" s="9"/>
      <c r="U1321" s="2"/>
      <c r="X1321" s="40"/>
      <c r="Y1321" s="9"/>
    </row>
    <row r="1322" spans="2:25" x14ac:dyDescent="0.2">
      <c r="B1322" s="2"/>
      <c r="H1322" s="2"/>
      <c r="I1322" s="2"/>
      <c r="J1322" s="2"/>
      <c r="N1322" s="9"/>
      <c r="O1322" s="5"/>
      <c r="P1322" s="2"/>
      <c r="Q1322" s="39"/>
      <c r="R1322" s="9"/>
      <c r="T1322" s="9"/>
      <c r="U1322" s="2"/>
      <c r="X1322" s="40"/>
      <c r="Y1322" s="9"/>
    </row>
    <row r="1323" spans="2:25" x14ac:dyDescent="0.2">
      <c r="B1323" s="2"/>
      <c r="H1323" s="2"/>
      <c r="I1323" s="2"/>
      <c r="J1323" s="2"/>
      <c r="N1323" s="9"/>
      <c r="O1323" s="5"/>
      <c r="P1323" s="2"/>
      <c r="Q1323" s="39"/>
      <c r="R1323" s="9"/>
      <c r="T1323" s="9"/>
      <c r="U1323" s="2"/>
      <c r="X1323" s="40"/>
      <c r="Y1323" s="9"/>
    </row>
    <row r="1324" spans="2:25" x14ac:dyDescent="0.2">
      <c r="B1324" s="2"/>
      <c r="H1324" s="2"/>
      <c r="I1324" s="2"/>
      <c r="J1324" s="2"/>
      <c r="N1324" s="9"/>
      <c r="O1324" s="5"/>
      <c r="P1324" s="2"/>
      <c r="Q1324" s="39"/>
      <c r="R1324" s="9"/>
      <c r="T1324" s="9"/>
      <c r="U1324" s="2"/>
      <c r="X1324" s="40"/>
      <c r="Y1324" s="9"/>
    </row>
    <row r="1325" spans="2:25" x14ac:dyDescent="0.2">
      <c r="B1325" s="2"/>
      <c r="H1325" s="2"/>
      <c r="I1325" s="2"/>
      <c r="J1325" s="2"/>
      <c r="N1325" s="9"/>
      <c r="O1325" s="5"/>
      <c r="P1325" s="2"/>
      <c r="Q1325" s="39"/>
      <c r="R1325" s="9"/>
      <c r="T1325" s="9"/>
      <c r="U1325" s="2"/>
      <c r="X1325" s="40"/>
      <c r="Y1325" s="9"/>
    </row>
    <row r="1326" spans="2:25" x14ac:dyDescent="0.2">
      <c r="B1326" s="2"/>
      <c r="H1326" s="2"/>
      <c r="I1326" s="2"/>
      <c r="J1326" s="2"/>
      <c r="N1326" s="9"/>
      <c r="O1326" s="5"/>
      <c r="P1326" s="2"/>
      <c r="Q1326" s="39"/>
      <c r="R1326" s="9"/>
      <c r="T1326" s="9"/>
      <c r="U1326" s="2"/>
      <c r="X1326" s="40"/>
      <c r="Y1326" s="9"/>
    </row>
    <row r="1327" spans="2:25" x14ac:dyDescent="0.2">
      <c r="B1327" s="2"/>
      <c r="H1327" s="2"/>
      <c r="I1327" s="2"/>
      <c r="J1327" s="2"/>
      <c r="N1327" s="9"/>
      <c r="O1327" s="5"/>
      <c r="P1327" s="2"/>
      <c r="Q1327" s="39"/>
      <c r="R1327" s="9"/>
      <c r="T1327" s="9"/>
      <c r="U1327" s="2"/>
      <c r="X1327" s="40"/>
      <c r="Y1327" s="9"/>
    </row>
    <row r="1328" spans="2:25" x14ac:dyDescent="0.2">
      <c r="B1328" s="2"/>
      <c r="H1328" s="2"/>
      <c r="I1328" s="2"/>
      <c r="J1328" s="2"/>
      <c r="N1328" s="9"/>
      <c r="O1328" s="5"/>
      <c r="P1328" s="2"/>
      <c r="Q1328" s="39"/>
      <c r="R1328" s="9"/>
      <c r="T1328" s="9"/>
      <c r="U1328" s="2"/>
      <c r="X1328" s="40"/>
      <c r="Y1328" s="9"/>
    </row>
    <row r="1329" spans="2:25" x14ac:dyDescent="0.2">
      <c r="B1329" s="2"/>
      <c r="H1329" s="2"/>
      <c r="I1329" s="2"/>
      <c r="J1329" s="2"/>
      <c r="N1329" s="9"/>
      <c r="O1329" s="5"/>
      <c r="P1329" s="2"/>
      <c r="Q1329" s="39"/>
      <c r="R1329" s="9"/>
      <c r="T1329" s="9"/>
      <c r="U1329" s="2"/>
      <c r="X1329" s="40"/>
      <c r="Y1329" s="9"/>
    </row>
    <row r="1330" spans="2:25" x14ac:dyDescent="0.2">
      <c r="B1330" s="2"/>
      <c r="H1330" s="2"/>
      <c r="I1330" s="2"/>
      <c r="J1330" s="2"/>
      <c r="N1330" s="9"/>
      <c r="O1330" s="5"/>
      <c r="P1330" s="2"/>
      <c r="Q1330" s="39"/>
      <c r="R1330" s="9"/>
      <c r="T1330" s="9"/>
      <c r="U1330" s="2"/>
      <c r="X1330" s="40"/>
      <c r="Y1330" s="9"/>
    </row>
    <row r="1331" spans="2:25" x14ac:dyDescent="0.2">
      <c r="B1331" s="2"/>
      <c r="H1331" s="2"/>
      <c r="I1331" s="2"/>
      <c r="J1331" s="2"/>
      <c r="N1331" s="9"/>
      <c r="O1331" s="5"/>
      <c r="P1331" s="2"/>
      <c r="Q1331" s="39"/>
      <c r="R1331" s="9"/>
      <c r="T1331" s="9"/>
      <c r="U1331" s="2"/>
      <c r="X1331" s="40"/>
      <c r="Y1331" s="9"/>
    </row>
    <row r="1332" spans="2:25" x14ac:dyDescent="0.2">
      <c r="B1332" s="2"/>
      <c r="H1332" s="2"/>
      <c r="I1332" s="2"/>
      <c r="J1332" s="2"/>
      <c r="N1332" s="9"/>
      <c r="O1332" s="5"/>
      <c r="P1332" s="2"/>
      <c r="Q1332" s="39"/>
      <c r="R1332" s="9"/>
      <c r="T1332" s="9"/>
      <c r="U1332" s="2"/>
      <c r="X1332" s="40"/>
      <c r="Y1332" s="9"/>
    </row>
    <row r="1333" spans="2:25" x14ac:dyDescent="0.2">
      <c r="B1333" s="2"/>
      <c r="H1333" s="2"/>
      <c r="I1333" s="2"/>
      <c r="J1333" s="2"/>
      <c r="N1333" s="9"/>
      <c r="O1333" s="5"/>
      <c r="P1333" s="2"/>
      <c r="Q1333" s="39"/>
      <c r="R1333" s="9"/>
      <c r="T1333" s="9"/>
      <c r="U1333" s="2"/>
      <c r="X1333" s="40"/>
      <c r="Y1333" s="9"/>
    </row>
    <row r="1334" spans="2:25" x14ac:dyDescent="0.2">
      <c r="B1334" s="2"/>
      <c r="H1334" s="2"/>
      <c r="I1334" s="2"/>
      <c r="J1334" s="2"/>
      <c r="N1334" s="9"/>
      <c r="O1334" s="5"/>
      <c r="P1334" s="2"/>
      <c r="Q1334" s="39"/>
      <c r="R1334" s="9"/>
      <c r="T1334" s="9"/>
      <c r="U1334" s="2"/>
      <c r="X1334" s="40"/>
      <c r="Y1334" s="9"/>
    </row>
    <row r="1335" spans="2:25" x14ac:dyDescent="0.2">
      <c r="B1335" s="2"/>
      <c r="H1335" s="2"/>
      <c r="I1335" s="2"/>
      <c r="J1335" s="2"/>
      <c r="N1335" s="9"/>
      <c r="O1335" s="5"/>
      <c r="P1335" s="2"/>
      <c r="Q1335" s="39"/>
      <c r="R1335" s="9"/>
      <c r="T1335" s="9"/>
      <c r="U1335" s="2"/>
      <c r="X1335" s="40"/>
      <c r="Y1335" s="9"/>
    </row>
    <row r="1336" spans="2:25" x14ac:dyDescent="0.2">
      <c r="B1336" s="2"/>
      <c r="H1336" s="2"/>
      <c r="I1336" s="2"/>
      <c r="J1336" s="2"/>
      <c r="N1336" s="9"/>
      <c r="O1336" s="5"/>
      <c r="P1336" s="2"/>
      <c r="Q1336" s="39"/>
      <c r="R1336" s="9"/>
      <c r="T1336" s="9"/>
      <c r="U1336" s="2"/>
      <c r="X1336" s="40"/>
      <c r="Y1336" s="9"/>
    </row>
    <row r="1337" spans="2:25" x14ac:dyDescent="0.2">
      <c r="B1337" s="2"/>
      <c r="H1337" s="2"/>
      <c r="I1337" s="2"/>
      <c r="J1337" s="2"/>
      <c r="N1337" s="9"/>
      <c r="O1337" s="5"/>
      <c r="P1337" s="2"/>
      <c r="Q1337" s="39"/>
      <c r="R1337" s="9"/>
      <c r="T1337" s="9"/>
      <c r="U1337" s="2"/>
      <c r="X1337" s="40"/>
      <c r="Y1337" s="9"/>
    </row>
    <row r="1338" spans="2:25" x14ac:dyDescent="0.2">
      <c r="B1338" s="2"/>
      <c r="H1338" s="2"/>
      <c r="I1338" s="2"/>
      <c r="J1338" s="2"/>
      <c r="N1338" s="9"/>
      <c r="O1338" s="5"/>
      <c r="P1338" s="2"/>
      <c r="Q1338" s="39"/>
      <c r="R1338" s="9"/>
      <c r="T1338" s="9"/>
      <c r="U1338" s="2"/>
      <c r="X1338" s="40"/>
      <c r="Y1338" s="9"/>
    </row>
    <row r="1339" spans="2:25" x14ac:dyDescent="0.2">
      <c r="B1339" s="2"/>
      <c r="H1339" s="2"/>
      <c r="I1339" s="2"/>
      <c r="J1339" s="2"/>
      <c r="N1339" s="9"/>
      <c r="O1339" s="5"/>
      <c r="P1339" s="2"/>
      <c r="Q1339" s="39"/>
      <c r="R1339" s="9"/>
      <c r="T1339" s="9"/>
      <c r="U1339" s="2"/>
      <c r="X1339" s="40"/>
      <c r="Y1339" s="9"/>
    </row>
    <row r="1340" spans="2:25" x14ac:dyDescent="0.2">
      <c r="B1340" s="2"/>
      <c r="H1340" s="2"/>
      <c r="I1340" s="2"/>
      <c r="J1340" s="2"/>
      <c r="N1340" s="9"/>
      <c r="O1340" s="5"/>
      <c r="P1340" s="2"/>
      <c r="Q1340" s="39"/>
      <c r="R1340" s="9"/>
      <c r="T1340" s="9"/>
      <c r="U1340" s="2"/>
      <c r="X1340" s="40"/>
      <c r="Y1340" s="9"/>
    </row>
    <row r="1341" spans="2:25" x14ac:dyDescent="0.2">
      <c r="B1341" s="2"/>
      <c r="H1341" s="2"/>
      <c r="I1341" s="2"/>
      <c r="J1341" s="2"/>
      <c r="N1341" s="9"/>
      <c r="O1341" s="5"/>
      <c r="P1341" s="2"/>
      <c r="Q1341" s="39"/>
      <c r="R1341" s="9"/>
      <c r="T1341" s="9"/>
      <c r="U1341" s="2"/>
      <c r="X1341" s="40"/>
      <c r="Y1341" s="9"/>
    </row>
    <row r="1342" spans="2:25" x14ac:dyDescent="0.2">
      <c r="B1342" s="2"/>
      <c r="H1342" s="2"/>
      <c r="I1342" s="2"/>
      <c r="J1342" s="2"/>
      <c r="N1342" s="9"/>
      <c r="O1342" s="5"/>
      <c r="P1342" s="2"/>
      <c r="Q1342" s="39"/>
      <c r="R1342" s="9"/>
      <c r="T1342" s="9"/>
      <c r="U1342" s="2"/>
      <c r="X1342" s="40"/>
      <c r="Y1342" s="9"/>
    </row>
    <row r="1343" spans="2:25" x14ac:dyDescent="0.2">
      <c r="B1343" s="2"/>
      <c r="H1343" s="2"/>
      <c r="I1343" s="2"/>
      <c r="J1343" s="2"/>
      <c r="N1343" s="9"/>
      <c r="O1343" s="5"/>
      <c r="P1343" s="2"/>
      <c r="Q1343" s="39"/>
      <c r="R1343" s="9"/>
      <c r="T1343" s="9"/>
      <c r="U1343" s="2"/>
      <c r="X1343" s="40"/>
      <c r="Y1343" s="9"/>
    </row>
    <row r="1344" spans="2:25" x14ac:dyDescent="0.2">
      <c r="B1344" s="2"/>
      <c r="H1344" s="2"/>
      <c r="I1344" s="2"/>
      <c r="J1344" s="2"/>
      <c r="N1344" s="9"/>
      <c r="O1344" s="5"/>
      <c r="P1344" s="2"/>
      <c r="Q1344" s="39"/>
      <c r="R1344" s="9"/>
      <c r="T1344" s="9"/>
      <c r="U1344" s="2"/>
      <c r="X1344" s="40"/>
      <c r="Y1344" s="9"/>
    </row>
    <row r="1345" spans="2:25" x14ac:dyDescent="0.2">
      <c r="B1345" s="2"/>
      <c r="H1345" s="2"/>
      <c r="I1345" s="2"/>
      <c r="J1345" s="2"/>
      <c r="N1345" s="9"/>
      <c r="O1345" s="5"/>
      <c r="P1345" s="2"/>
      <c r="Q1345" s="39"/>
      <c r="R1345" s="9"/>
      <c r="T1345" s="9"/>
      <c r="U1345" s="2"/>
      <c r="X1345" s="40"/>
      <c r="Y1345" s="9"/>
    </row>
    <row r="1346" spans="2:25" x14ac:dyDescent="0.2">
      <c r="B1346" s="2"/>
      <c r="H1346" s="2"/>
      <c r="I1346" s="2"/>
      <c r="J1346" s="2"/>
      <c r="N1346" s="9"/>
      <c r="O1346" s="5"/>
      <c r="P1346" s="2"/>
      <c r="Q1346" s="39"/>
      <c r="R1346" s="9"/>
      <c r="T1346" s="9"/>
      <c r="U1346" s="2"/>
      <c r="X1346" s="40"/>
      <c r="Y1346" s="9"/>
    </row>
    <row r="1347" spans="2:25" x14ac:dyDescent="0.2">
      <c r="B1347" s="2"/>
      <c r="H1347" s="2"/>
      <c r="I1347" s="2"/>
      <c r="J1347" s="2"/>
      <c r="N1347" s="9"/>
      <c r="O1347" s="5"/>
      <c r="P1347" s="2"/>
      <c r="Q1347" s="39"/>
      <c r="R1347" s="9"/>
      <c r="T1347" s="9"/>
      <c r="U1347" s="2"/>
      <c r="X1347" s="40"/>
      <c r="Y1347" s="9"/>
    </row>
    <row r="1348" spans="2:25" x14ac:dyDescent="0.2">
      <c r="B1348" s="2"/>
      <c r="H1348" s="2"/>
      <c r="I1348" s="2"/>
      <c r="J1348" s="2"/>
      <c r="N1348" s="9"/>
      <c r="O1348" s="5"/>
      <c r="P1348" s="2"/>
      <c r="Q1348" s="39"/>
      <c r="R1348" s="9"/>
      <c r="T1348" s="9"/>
      <c r="U1348" s="2"/>
      <c r="X1348" s="40"/>
      <c r="Y1348" s="9"/>
    </row>
    <row r="1349" spans="2:25" x14ac:dyDescent="0.2">
      <c r="B1349" s="2"/>
      <c r="H1349" s="2"/>
      <c r="I1349" s="2"/>
      <c r="J1349" s="2"/>
      <c r="N1349" s="9"/>
      <c r="O1349" s="5"/>
      <c r="P1349" s="2"/>
      <c r="Q1349" s="39"/>
      <c r="R1349" s="9"/>
      <c r="T1349" s="9"/>
      <c r="U1349" s="2"/>
      <c r="X1349" s="40"/>
      <c r="Y1349" s="9"/>
    </row>
    <row r="1350" spans="2:25" x14ac:dyDescent="0.2">
      <c r="B1350" s="2"/>
      <c r="H1350" s="2"/>
      <c r="I1350" s="2"/>
      <c r="J1350" s="2"/>
      <c r="N1350" s="9"/>
      <c r="O1350" s="5"/>
      <c r="P1350" s="2"/>
      <c r="Q1350" s="39"/>
      <c r="R1350" s="9"/>
      <c r="T1350" s="9"/>
      <c r="U1350" s="2"/>
      <c r="X1350" s="40"/>
      <c r="Y1350" s="9"/>
    </row>
    <row r="1351" spans="2:25" x14ac:dyDescent="0.2">
      <c r="B1351" s="2"/>
      <c r="H1351" s="2"/>
      <c r="I1351" s="2"/>
      <c r="J1351" s="2"/>
      <c r="N1351" s="9"/>
      <c r="O1351" s="5"/>
      <c r="P1351" s="2"/>
      <c r="Q1351" s="39"/>
      <c r="R1351" s="9"/>
      <c r="T1351" s="9"/>
      <c r="U1351" s="2"/>
      <c r="X1351" s="40"/>
      <c r="Y1351" s="9"/>
    </row>
    <row r="1352" spans="2:25" x14ac:dyDescent="0.2">
      <c r="B1352" s="2"/>
      <c r="H1352" s="2"/>
      <c r="I1352" s="2"/>
      <c r="J1352" s="2"/>
      <c r="N1352" s="9"/>
      <c r="O1352" s="5"/>
      <c r="P1352" s="2"/>
      <c r="Q1352" s="39"/>
      <c r="R1352" s="9"/>
      <c r="T1352" s="9"/>
      <c r="U1352" s="2"/>
      <c r="X1352" s="40"/>
      <c r="Y1352" s="9"/>
    </row>
    <row r="1353" spans="2:25" x14ac:dyDescent="0.2">
      <c r="B1353" s="2"/>
      <c r="H1353" s="2"/>
      <c r="I1353" s="2"/>
      <c r="J1353" s="2"/>
      <c r="N1353" s="9"/>
      <c r="O1353" s="5"/>
      <c r="P1353" s="2"/>
      <c r="Q1353" s="39"/>
      <c r="R1353" s="9"/>
      <c r="T1353" s="9"/>
      <c r="U1353" s="2"/>
      <c r="X1353" s="40"/>
      <c r="Y1353" s="9"/>
    </row>
    <row r="1354" spans="2:25" x14ac:dyDescent="0.2">
      <c r="B1354" s="2"/>
      <c r="H1354" s="2"/>
      <c r="I1354" s="2"/>
      <c r="J1354" s="2"/>
      <c r="N1354" s="9"/>
      <c r="O1354" s="5"/>
      <c r="P1354" s="2"/>
      <c r="Q1354" s="39"/>
      <c r="R1354" s="9"/>
      <c r="T1354" s="9"/>
      <c r="U1354" s="2"/>
      <c r="X1354" s="40"/>
      <c r="Y1354" s="9"/>
    </row>
    <row r="1355" spans="2:25" x14ac:dyDescent="0.2">
      <c r="B1355" s="2"/>
      <c r="H1355" s="2"/>
      <c r="I1355" s="2"/>
      <c r="J1355" s="2"/>
      <c r="N1355" s="9"/>
      <c r="O1355" s="5"/>
      <c r="P1355" s="2"/>
      <c r="Q1355" s="39"/>
      <c r="R1355" s="9"/>
      <c r="T1355" s="9"/>
      <c r="U1355" s="2"/>
      <c r="X1355" s="40"/>
      <c r="Y1355" s="9"/>
    </row>
    <row r="1356" spans="2:25" x14ac:dyDescent="0.2">
      <c r="B1356" s="2"/>
      <c r="H1356" s="2"/>
      <c r="I1356" s="2"/>
      <c r="J1356" s="2"/>
      <c r="N1356" s="9"/>
      <c r="O1356" s="5"/>
      <c r="P1356" s="2"/>
      <c r="Q1356" s="39"/>
      <c r="R1356" s="9"/>
      <c r="T1356" s="9"/>
      <c r="U1356" s="2"/>
      <c r="X1356" s="40"/>
      <c r="Y1356" s="9"/>
    </row>
    <row r="1357" spans="2:25" x14ac:dyDescent="0.2">
      <c r="B1357" s="2"/>
      <c r="H1357" s="2"/>
      <c r="I1357" s="2"/>
      <c r="J1357" s="2"/>
      <c r="N1357" s="9"/>
      <c r="O1357" s="5"/>
      <c r="P1357" s="2"/>
      <c r="Q1357" s="39"/>
      <c r="R1357" s="9"/>
      <c r="T1357" s="9"/>
      <c r="U1357" s="2"/>
      <c r="X1357" s="40"/>
      <c r="Y1357" s="9"/>
    </row>
    <row r="1358" spans="2:25" x14ac:dyDescent="0.2">
      <c r="B1358" s="2"/>
      <c r="H1358" s="2"/>
      <c r="I1358" s="2"/>
      <c r="J1358" s="2"/>
      <c r="N1358" s="9"/>
      <c r="O1358" s="5"/>
      <c r="P1358" s="2"/>
      <c r="Q1358" s="39"/>
      <c r="R1358" s="9"/>
      <c r="T1358" s="9"/>
      <c r="U1358" s="2"/>
      <c r="X1358" s="40"/>
      <c r="Y1358" s="9"/>
    </row>
    <row r="1359" spans="2:25" x14ac:dyDescent="0.2">
      <c r="B1359" s="2"/>
      <c r="H1359" s="2"/>
      <c r="I1359" s="2"/>
      <c r="J1359" s="2"/>
      <c r="N1359" s="9"/>
      <c r="O1359" s="5"/>
      <c r="P1359" s="2"/>
      <c r="Q1359" s="39"/>
      <c r="R1359" s="9"/>
      <c r="T1359" s="9"/>
      <c r="U1359" s="2"/>
      <c r="X1359" s="40"/>
      <c r="Y1359" s="9"/>
    </row>
    <row r="1360" spans="2:25" x14ac:dyDescent="0.2">
      <c r="B1360" s="2"/>
      <c r="H1360" s="2"/>
      <c r="I1360" s="2"/>
      <c r="J1360" s="2"/>
      <c r="N1360" s="9"/>
      <c r="O1360" s="5"/>
      <c r="P1360" s="2"/>
      <c r="Q1360" s="39"/>
      <c r="R1360" s="9"/>
      <c r="T1360" s="9"/>
      <c r="U1360" s="2"/>
      <c r="X1360" s="40"/>
      <c r="Y1360" s="9"/>
    </row>
    <row r="1361" spans="2:25" x14ac:dyDescent="0.2">
      <c r="B1361" s="2"/>
      <c r="H1361" s="2"/>
      <c r="I1361" s="2"/>
      <c r="J1361" s="2"/>
      <c r="N1361" s="9"/>
      <c r="O1361" s="5"/>
      <c r="P1361" s="2"/>
      <c r="Q1361" s="39"/>
      <c r="R1361" s="9"/>
      <c r="T1361" s="9"/>
      <c r="U1361" s="2"/>
      <c r="X1361" s="40"/>
      <c r="Y1361" s="9"/>
    </row>
    <row r="1362" spans="2:25" x14ac:dyDescent="0.2">
      <c r="B1362" s="2"/>
      <c r="H1362" s="2"/>
      <c r="I1362" s="2"/>
      <c r="J1362" s="2"/>
      <c r="N1362" s="9"/>
      <c r="O1362" s="5"/>
      <c r="P1362" s="2"/>
      <c r="Q1362" s="39"/>
      <c r="R1362" s="9"/>
      <c r="T1362" s="9"/>
      <c r="U1362" s="2"/>
      <c r="X1362" s="40"/>
      <c r="Y1362" s="9"/>
    </row>
    <row r="1363" spans="2:25" x14ac:dyDescent="0.2">
      <c r="B1363" s="2"/>
      <c r="H1363" s="2"/>
      <c r="I1363" s="2"/>
      <c r="J1363" s="2"/>
      <c r="N1363" s="9"/>
      <c r="O1363" s="5"/>
      <c r="P1363" s="2"/>
      <c r="Q1363" s="39"/>
      <c r="R1363" s="9"/>
      <c r="T1363" s="9"/>
      <c r="U1363" s="2"/>
      <c r="X1363" s="40"/>
      <c r="Y1363" s="9"/>
    </row>
    <row r="1364" spans="2:25" x14ac:dyDescent="0.2">
      <c r="B1364" s="2"/>
      <c r="H1364" s="2"/>
      <c r="I1364" s="2"/>
      <c r="J1364" s="2"/>
      <c r="N1364" s="9"/>
      <c r="O1364" s="5"/>
      <c r="P1364" s="2"/>
      <c r="Q1364" s="39"/>
      <c r="R1364" s="9"/>
      <c r="T1364" s="9"/>
      <c r="U1364" s="2"/>
      <c r="X1364" s="40"/>
      <c r="Y1364" s="9"/>
    </row>
    <row r="1365" spans="2:25" x14ac:dyDescent="0.2">
      <c r="B1365" s="2"/>
      <c r="H1365" s="2"/>
      <c r="I1365" s="2"/>
      <c r="J1365" s="2"/>
      <c r="N1365" s="9"/>
      <c r="O1365" s="5"/>
      <c r="P1365" s="2"/>
      <c r="Q1365" s="39"/>
      <c r="R1365" s="9"/>
      <c r="T1365" s="9"/>
      <c r="U1365" s="2"/>
      <c r="X1365" s="40"/>
      <c r="Y1365" s="9"/>
    </row>
    <row r="1366" spans="2:25" x14ac:dyDescent="0.2">
      <c r="B1366" s="2"/>
      <c r="H1366" s="2"/>
      <c r="I1366" s="2"/>
      <c r="J1366" s="2"/>
      <c r="N1366" s="9"/>
      <c r="O1366" s="5"/>
      <c r="P1366" s="2"/>
      <c r="Q1366" s="39"/>
      <c r="R1366" s="9"/>
      <c r="T1366" s="9"/>
      <c r="U1366" s="2"/>
      <c r="X1366" s="40"/>
      <c r="Y1366" s="9"/>
    </row>
    <row r="1367" spans="2:25" x14ac:dyDescent="0.2">
      <c r="B1367" s="2"/>
      <c r="H1367" s="2"/>
      <c r="I1367" s="2"/>
      <c r="J1367" s="2"/>
      <c r="N1367" s="9"/>
      <c r="O1367" s="5"/>
      <c r="P1367" s="2"/>
      <c r="Q1367" s="39"/>
      <c r="R1367" s="9"/>
      <c r="T1367" s="9"/>
      <c r="U1367" s="2"/>
      <c r="X1367" s="40"/>
      <c r="Y1367" s="9"/>
    </row>
    <row r="1368" spans="2:25" x14ac:dyDescent="0.2">
      <c r="B1368" s="2"/>
      <c r="H1368" s="2"/>
      <c r="I1368" s="2"/>
      <c r="J1368" s="2"/>
      <c r="N1368" s="9"/>
      <c r="O1368" s="5"/>
      <c r="P1368" s="2"/>
      <c r="Q1368" s="39"/>
      <c r="R1368" s="9"/>
      <c r="T1368" s="9"/>
      <c r="U1368" s="2"/>
      <c r="X1368" s="40"/>
      <c r="Y1368" s="9"/>
    </row>
    <row r="1369" spans="2:25" x14ac:dyDescent="0.2">
      <c r="B1369" s="2"/>
      <c r="H1369" s="2"/>
      <c r="I1369" s="2"/>
      <c r="J1369" s="2"/>
      <c r="N1369" s="9"/>
      <c r="O1369" s="5"/>
      <c r="P1369" s="2"/>
      <c r="Q1369" s="39"/>
      <c r="R1369" s="9"/>
      <c r="T1369" s="9"/>
      <c r="U1369" s="2"/>
      <c r="X1369" s="40"/>
      <c r="Y1369" s="9"/>
    </row>
    <row r="1370" spans="2:25" x14ac:dyDescent="0.2">
      <c r="B1370" s="2"/>
      <c r="H1370" s="2"/>
      <c r="I1370" s="2"/>
      <c r="J1370" s="2"/>
      <c r="N1370" s="9"/>
      <c r="O1370" s="5"/>
      <c r="P1370" s="2"/>
      <c r="Q1370" s="39"/>
      <c r="R1370" s="9"/>
      <c r="T1370" s="9"/>
      <c r="U1370" s="2"/>
      <c r="X1370" s="40"/>
      <c r="Y1370" s="9"/>
    </row>
    <row r="1371" spans="2:25" x14ac:dyDescent="0.2">
      <c r="B1371" s="2"/>
      <c r="H1371" s="2"/>
      <c r="I1371" s="2"/>
      <c r="J1371" s="2"/>
      <c r="N1371" s="9"/>
      <c r="O1371" s="5"/>
      <c r="P1371" s="2"/>
      <c r="Q1371" s="39"/>
      <c r="R1371" s="9"/>
      <c r="T1371" s="9"/>
      <c r="U1371" s="2"/>
      <c r="X1371" s="40"/>
      <c r="Y1371" s="9"/>
    </row>
    <row r="1372" spans="2:25" x14ac:dyDescent="0.2">
      <c r="B1372" s="2"/>
      <c r="H1372" s="2"/>
      <c r="I1372" s="2"/>
      <c r="J1372" s="2"/>
      <c r="N1372" s="9"/>
      <c r="O1372" s="5"/>
      <c r="P1372" s="2"/>
      <c r="Q1372" s="39"/>
      <c r="R1372" s="9"/>
      <c r="T1372" s="9"/>
      <c r="U1372" s="2"/>
      <c r="X1372" s="40"/>
      <c r="Y1372" s="9"/>
    </row>
    <row r="1373" spans="2:25" x14ac:dyDescent="0.2">
      <c r="B1373" s="2"/>
      <c r="H1373" s="2"/>
      <c r="I1373" s="2"/>
      <c r="J1373" s="2"/>
      <c r="N1373" s="9"/>
      <c r="O1373" s="5"/>
      <c r="P1373" s="2"/>
      <c r="Q1373" s="39"/>
      <c r="R1373" s="9"/>
      <c r="T1373" s="9"/>
      <c r="U1373" s="2"/>
      <c r="X1373" s="40"/>
      <c r="Y1373" s="9"/>
    </row>
    <row r="1374" spans="2:25" x14ac:dyDescent="0.2">
      <c r="B1374" s="2"/>
      <c r="H1374" s="2"/>
      <c r="I1374" s="2"/>
      <c r="J1374" s="2"/>
      <c r="N1374" s="9"/>
      <c r="O1374" s="5"/>
      <c r="P1374" s="2"/>
      <c r="Q1374" s="39"/>
      <c r="R1374" s="9"/>
      <c r="T1374" s="9"/>
      <c r="U1374" s="2"/>
      <c r="X1374" s="40"/>
      <c r="Y1374" s="9"/>
    </row>
    <row r="1375" spans="2:25" x14ac:dyDescent="0.2">
      <c r="B1375" s="2"/>
      <c r="H1375" s="2"/>
      <c r="I1375" s="2"/>
      <c r="J1375" s="2"/>
      <c r="N1375" s="9"/>
      <c r="O1375" s="5"/>
      <c r="P1375" s="2"/>
      <c r="Q1375" s="39"/>
      <c r="R1375" s="9"/>
      <c r="T1375" s="9"/>
      <c r="U1375" s="2"/>
      <c r="X1375" s="40"/>
      <c r="Y1375" s="9"/>
    </row>
    <row r="1376" spans="2:25" x14ac:dyDescent="0.2">
      <c r="B1376" s="2"/>
      <c r="H1376" s="2"/>
      <c r="I1376" s="2"/>
      <c r="J1376" s="2"/>
      <c r="N1376" s="9"/>
      <c r="O1376" s="5"/>
      <c r="P1376" s="2"/>
      <c r="Q1376" s="39"/>
      <c r="R1376" s="9"/>
      <c r="T1376" s="9"/>
      <c r="U1376" s="2"/>
      <c r="X1376" s="40"/>
      <c r="Y1376" s="9"/>
    </row>
    <row r="1377" spans="2:25" x14ac:dyDescent="0.2">
      <c r="B1377" s="2"/>
      <c r="H1377" s="2"/>
      <c r="I1377" s="2"/>
      <c r="J1377" s="2"/>
      <c r="N1377" s="9"/>
      <c r="O1377" s="5"/>
      <c r="P1377" s="2"/>
      <c r="Q1377" s="39"/>
      <c r="R1377" s="9"/>
      <c r="T1377" s="9"/>
      <c r="U1377" s="2"/>
      <c r="X1377" s="40"/>
      <c r="Y1377" s="9"/>
    </row>
    <row r="1378" spans="2:25" x14ac:dyDescent="0.2">
      <c r="B1378" s="2"/>
      <c r="H1378" s="2"/>
      <c r="I1378" s="2"/>
      <c r="J1378" s="2"/>
      <c r="N1378" s="9"/>
      <c r="O1378" s="5"/>
      <c r="P1378" s="2"/>
      <c r="Q1378" s="39"/>
      <c r="R1378" s="9"/>
      <c r="T1378" s="9"/>
      <c r="U1378" s="2"/>
      <c r="X1378" s="40"/>
      <c r="Y1378" s="9"/>
    </row>
    <row r="1379" spans="2:25" x14ac:dyDescent="0.2">
      <c r="B1379" s="2"/>
      <c r="H1379" s="2"/>
      <c r="I1379" s="2"/>
      <c r="J1379" s="2"/>
      <c r="N1379" s="9"/>
      <c r="O1379" s="5"/>
      <c r="P1379" s="2"/>
      <c r="Q1379" s="39"/>
      <c r="R1379" s="9"/>
      <c r="T1379" s="9"/>
      <c r="U1379" s="2"/>
      <c r="X1379" s="40"/>
      <c r="Y1379" s="9"/>
    </row>
    <row r="1380" spans="2:25" x14ac:dyDescent="0.2">
      <c r="B1380" s="2"/>
      <c r="H1380" s="2"/>
      <c r="I1380" s="2"/>
      <c r="J1380" s="2"/>
      <c r="N1380" s="9"/>
      <c r="O1380" s="5"/>
      <c r="P1380" s="2"/>
      <c r="Q1380" s="39"/>
      <c r="R1380" s="9"/>
      <c r="T1380" s="9"/>
      <c r="U1380" s="2"/>
      <c r="X1380" s="40"/>
      <c r="Y1380" s="9"/>
    </row>
    <row r="1381" spans="2:25" x14ac:dyDescent="0.2">
      <c r="B1381" s="2"/>
      <c r="H1381" s="2"/>
      <c r="I1381" s="2"/>
      <c r="J1381" s="2"/>
      <c r="N1381" s="9"/>
      <c r="O1381" s="5"/>
      <c r="P1381" s="2"/>
      <c r="Q1381" s="39"/>
      <c r="R1381" s="9"/>
      <c r="T1381" s="9"/>
      <c r="U1381" s="2"/>
      <c r="X1381" s="40"/>
      <c r="Y1381" s="9"/>
    </row>
    <row r="1382" spans="2:25" x14ac:dyDescent="0.2">
      <c r="B1382" s="2"/>
      <c r="H1382" s="2"/>
      <c r="I1382" s="2"/>
      <c r="J1382" s="2"/>
      <c r="N1382" s="9"/>
      <c r="O1382" s="5"/>
      <c r="P1382" s="2"/>
      <c r="Q1382" s="39"/>
      <c r="R1382" s="9"/>
      <c r="T1382" s="9"/>
      <c r="U1382" s="2"/>
      <c r="X1382" s="40"/>
      <c r="Y1382" s="9"/>
    </row>
    <row r="1383" spans="2:25" x14ac:dyDescent="0.2">
      <c r="B1383" s="2"/>
      <c r="H1383" s="2"/>
      <c r="I1383" s="2"/>
      <c r="J1383" s="2"/>
      <c r="N1383" s="9"/>
      <c r="O1383" s="5"/>
      <c r="P1383" s="2"/>
      <c r="Q1383" s="39"/>
      <c r="R1383" s="9"/>
      <c r="T1383" s="9"/>
      <c r="U1383" s="2"/>
      <c r="X1383" s="40"/>
      <c r="Y1383" s="9"/>
    </row>
    <row r="1384" spans="2:25" x14ac:dyDescent="0.2">
      <c r="B1384" s="2"/>
      <c r="H1384" s="2"/>
      <c r="I1384" s="2"/>
      <c r="J1384" s="2"/>
      <c r="N1384" s="9"/>
      <c r="O1384" s="5"/>
      <c r="P1384" s="2"/>
      <c r="Q1384" s="39"/>
      <c r="R1384" s="9"/>
      <c r="T1384" s="9"/>
      <c r="U1384" s="2"/>
      <c r="X1384" s="40"/>
      <c r="Y1384" s="9"/>
    </row>
    <row r="1385" spans="2:25" x14ac:dyDescent="0.2">
      <c r="B1385" s="2"/>
      <c r="H1385" s="2"/>
      <c r="I1385" s="2"/>
      <c r="J1385" s="2"/>
      <c r="N1385" s="9"/>
      <c r="O1385" s="5"/>
      <c r="P1385" s="2"/>
      <c r="Q1385" s="39"/>
      <c r="R1385" s="9"/>
      <c r="T1385" s="9"/>
      <c r="U1385" s="2"/>
      <c r="X1385" s="40"/>
      <c r="Y1385" s="9"/>
    </row>
    <row r="1386" spans="2:25" x14ac:dyDescent="0.2">
      <c r="B1386" s="2"/>
      <c r="H1386" s="2"/>
      <c r="I1386" s="2"/>
      <c r="J1386" s="2"/>
      <c r="N1386" s="9"/>
      <c r="O1386" s="5"/>
      <c r="P1386" s="2"/>
      <c r="Q1386" s="39"/>
      <c r="R1386" s="9"/>
      <c r="T1386" s="9"/>
      <c r="U1386" s="2"/>
      <c r="X1386" s="40"/>
      <c r="Y1386" s="9"/>
    </row>
    <row r="1387" spans="2:25" x14ac:dyDescent="0.2">
      <c r="B1387" s="2"/>
      <c r="H1387" s="2"/>
      <c r="I1387" s="2"/>
      <c r="J1387" s="2"/>
      <c r="N1387" s="9"/>
      <c r="O1387" s="5"/>
      <c r="P1387" s="2"/>
      <c r="Q1387" s="39"/>
      <c r="R1387" s="9"/>
      <c r="T1387" s="9"/>
      <c r="U1387" s="2"/>
      <c r="X1387" s="40"/>
      <c r="Y1387" s="9"/>
    </row>
    <row r="1388" spans="2:25" x14ac:dyDescent="0.2">
      <c r="B1388" s="2"/>
      <c r="H1388" s="2"/>
      <c r="I1388" s="2"/>
      <c r="J1388" s="2"/>
      <c r="N1388" s="9"/>
      <c r="O1388" s="5"/>
      <c r="P1388" s="2"/>
      <c r="Q1388" s="39"/>
      <c r="R1388" s="9"/>
      <c r="T1388" s="9"/>
      <c r="U1388" s="2"/>
      <c r="X1388" s="40"/>
      <c r="Y1388" s="9"/>
    </row>
    <row r="1389" spans="2:25" x14ac:dyDescent="0.2">
      <c r="B1389" s="2"/>
      <c r="H1389" s="2"/>
      <c r="I1389" s="2"/>
      <c r="J1389" s="2"/>
      <c r="N1389" s="9"/>
      <c r="O1389" s="5"/>
      <c r="P1389" s="2"/>
      <c r="Q1389" s="39"/>
      <c r="R1389" s="9"/>
      <c r="T1389" s="9"/>
      <c r="U1389" s="2"/>
      <c r="X1389" s="40"/>
      <c r="Y1389" s="9"/>
    </row>
    <row r="1390" spans="2:25" x14ac:dyDescent="0.2">
      <c r="B1390" s="2"/>
      <c r="H1390" s="2"/>
      <c r="I1390" s="2"/>
      <c r="J1390" s="2"/>
      <c r="N1390" s="9"/>
      <c r="O1390" s="5"/>
      <c r="P1390" s="2"/>
      <c r="Q1390" s="39"/>
      <c r="R1390" s="9"/>
      <c r="T1390" s="9"/>
      <c r="U1390" s="2"/>
      <c r="X1390" s="40"/>
      <c r="Y1390" s="9"/>
    </row>
    <row r="1391" spans="2:25" x14ac:dyDescent="0.2">
      <c r="B1391" s="2"/>
      <c r="H1391" s="2"/>
      <c r="I1391" s="2"/>
      <c r="J1391" s="2"/>
      <c r="N1391" s="9"/>
      <c r="O1391" s="5"/>
      <c r="P1391" s="2"/>
      <c r="Q1391" s="39"/>
      <c r="R1391" s="9"/>
      <c r="T1391" s="9"/>
      <c r="U1391" s="2"/>
      <c r="X1391" s="40"/>
      <c r="Y1391" s="9"/>
    </row>
    <row r="1392" spans="2:25" x14ac:dyDescent="0.2">
      <c r="B1392" s="2"/>
      <c r="H1392" s="2"/>
      <c r="I1392" s="2"/>
      <c r="J1392" s="2"/>
      <c r="N1392" s="9"/>
      <c r="O1392" s="5"/>
      <c r="P1392" s="2"/>
      <c r="Q1392" s="39"/>
      <c r="R1392" s="9"/>
      <c r="T1392" s="9"/>
      <c r="U1392" s="2"/>
      <c r="X1392" s="40"/>
      <c r="Y1392" s="9"/>
    </row>
    <row r="1393" spans="2:25" x14ac:dyDescent="0.2">
      <c r="B1393" s="2"/>
      <c r="H1393" s="2"/>
      <c r="I1393" s="2"/>
      <c r="J1393" s="2"/>
      <c r="N1393" s="9"/>
      <c r="O1393" s="5"/>
      <c r="P1393" s="2"/>
      <c r="Q1393" s="39"/>
      <c r="R1393" s="9"/>
      <c r="T1393" s="9"/>
      <c r="U1393" s="2"/>
      <c r="X1393" s="40"/>
      <c r="Y1393" s="9"/>
    </row>
    <row r="1394" spans="2:25" x14ac:dyDescent="0.2">
      <c r="B1394" s="2"/>
      <c r="H1394" s="2"/>
      <c r="I1394" s="2"/>
      <c r="J1394" s="2"/>
      <c r="N1394" s="9"/>
      <c r="O1394" s="5"/>
      <c r="P1394" s="2"/>
      <c r="Q1394" s="39"/>
      <c r="R1394" s="9"/>
      <c r="T1394" s="9"/>
      <c r="U1394" s="2"/>
      <c r="X1394" s="40"/>
      <c r="Y1394" s="9"/>
    </row>
    <row r="1395" spans="2:25" x14ac:dyDescent="0.2">
      <c r="B1395" s="2"/>
      <c r="H1395" s="2"/>
      <c r="I1395" s="2"/>
      <c r="J1395" s="2"/>
      <c r="N1395" s="9"/>
      <c r="O1395" s="5"/>
      <c r="P1395" s="2"/>
      <c r="Q1395" s="39"/>
      <c r="R1395" s="9"/>
      <c r="T1395" s="9"/>
      <c r="U1395" s="2"/>
      <c r="X1395" s="40"/>
      <c r="Y1395" s="9"/>
    </row>
    <row r="1396" spans="2:25" x14ac:dyDescent="0.2">
      <c r="B1396" s="2"/>
      <c r="H1396" s="2"/>
      <c r="I1396" s="2"/>
      <c r="J1396" s="2"/>
      <c r="N1396" s="9"/>
      <c r="O1396" s="5"/>
      <c r="P1396" s="2"/>
      <c r="Q1396" s="39"/>
      <c r="R1396" s="9"/>
      <c r="T1396" s="9"/>
      <c r="U1396" s="2"/>
      <c r="X1396" s="40"/>
      <c r="Y1396" s="9"/>
    </row>
    <row r="1397" spans="2:25" x14ac:dyDescent="0.2">
      <c r="B1397" s="2"/>
      <c r="H1397" s="2"/>
      <c r="I1397" s="2"/>
      <c r="J1397" s="2"/>
      <c r="N1397" s="9"/>
      <c r="O1397" s="5"/>
      <c r="P1397" s="2"/>
      <c r="Q1397" s="39"/>
      <c r="R1397" s="9"/>
      <c r="T1397" s="9"/>
      <c r="U1397" s="2"/>
      <c r="X1397" s="40"/>
      <c r="Y1397" s="9"/>
    </row>
    <row r="1398" spans="2:25" x14ac:dyDescent="0.2">
      <c r="B1398" s="2"/>
      <c r="H1398" s="2"/>
      <c r="I1398" s="2"/>
      <c r="J1398" s="2"/>
      <c r="N1398" s="9"/>
      <c r="O1398" s="5"/>
      <c r="P1398" s="2"/>
      <c r="Q1398" s="39"/>
      <c r="R1398" s="9"/>
      <c r="T1398" s="9"/>
      <c r="U1398" s="2"/>
      <c r="X1398" s="40"/>
      <c r="Y1398" s="9"/>
    </row>
    <row r="1399" spans="2:25" x14ac:dyDescent="0.2">
      <c r="B1399" s="2"/>
      <c r="H1399" s="2"/>
      <c r="I1399" s="2"/>
      <c r="J1399" s="2"/>
      <c r="N1399" s="9"/>
      <c r="O1399" s="5"/>
      <c r="P1399" s="2"/>
      <c r="Q1399" s="39"/>
      <c r="R1399" s="9"/>
      <c r="T1399" s="9"/>
      <c r="U1399" s="2"/>
      <c r="X1399" s="40"/>
      <c r="Y1399" s="9"/>
    </row>
    <row r="1400" spans="2:25" x14ac:dyDescent="0.2">
      <c r="B1400" s="2"/>
      <c r="H1400" s="2"/>
      <c r="I1400" s="2"/>
      <c r="J1400" s="2"/>
      <c r="N1400" s="9"/>
      <c r="O1400" s="5"/>
      <c r="P1400" s="2"/>
      <c r="Q1400" s="39"/>
      <c r="R1400" s="9"/>
      <c r="T1400" s="9"/>
      <c r="U1400" s="2"/>
      <c r="X1400" s="40"/>
      <c r="Y1400" s="9"/>
    </row>
    <row r="1401" spans="2:25" x14ac:dyDescent="0.2">
      <c r="B1401" s="2"/>
      <c r="H1401" s="2"/>
      <c r="I1401" s="2"/>
      <c r="J1401" s="2"/>
      <c r="N1401" s="9"/>
      <c r="O1401" s="5"/>
      <c r="P1401" s="2"/>
      <c r="Q1401" s="39"/>
      <c r="R1401" s="9"/>
      <c r="T1401" s="9"/>
      <c r="U1401" s="2"/>
      <c r="X1401" s="40"/>
      <c r="Y1401" s="9"/>
    </row>
    <row r="1402" spans="2:25" x14ac:dyDescent="0.2">
      <c r="B1402" s="2"/>
      <c r="H1402" s="2"/>
      <c r="I1402" s="2"/>
      <c r="J1402" s="2"/>
      <c r="N1402" s="9"/>
      <c r="O1402" s="5"/>
      <c r="P1402" s="2"/>
      <c r="Q1402" s="39"/>
      <c r="R1402" s="9"/>
      <c r="T1402" s="9"/>
      <c r="U1402" s="2"/>
      <c r="X1402" s="40"/>
      <c r="Y1402" s="9"/>
    </row>
    <row r="1403" spans="2:25" x14ac:dyDescent="0.2">
      <c r="B1403" s="2"/>
      <c r="H1403" s="2"/>
      <c r="I1403" s="2"/>
      <c r="J1403" s="2"/>
      <c r="N1403" s="9"/>
      <c r="O1403" s="5"/>
      <c r="P1403" s="2"/>
      <c r="Q1403" s="39"/>
      <c r="R1403" s="9"/>
      <c r="T1403" s="9"/>
      <c r="U1403" s="2"/>
      <c r="X1403" s="40"/>
      <c r="Y1403" s="9"/>
    </row>
    <row r="1404" spans="2:25" x14ac:dyDescent="0.2">
      <c r="B1404" s="2"/>
      <c r="H1404" s="2"/>
      <c r="I1404" s="2"/>
      <c r="J1404" s="2"/>
      <c r="N1404" s="9"/>
      <c r="O1404" s="5"/>
      <c r="P1404" s="2"/>
      <c r="Q1404" s="39"/>
      <c r="R1404" s="9"/>
      <c r="T1404" s="9"/>
      <c r="U1404" s="2"/>
      <c r="X1404" s="40"/>
      <c r="Y1404" s="9"/>
    </row>
    <row r="1405" spans="2:25" x14ac:dyDescent="0.2">
      <c r="B1405" s="2"/>
      <c r="H1405" s="2"/>
      <c r="I1405" s="2"/>
      <c r="J1405" s="2"/>
      <c r="N1405" s="9"/>
      <c r="O1405" s="5"/>
      <c r="P1405" s="2"/>
      <c r="Q1405" s="39"/>
      <c r="R1405" s="9"/>
      <c r="T1405" s="9"/>
      <c r="U1405" s="2"/>
      <c r="X1405" s="40"/>
      <c r="Y1405" s="9"/>
    </row>
    <row r="1406" spans="2:25" x14ac:dyDescent="0.2">
      <c r="B1406" s="2"/>
      <c r="H1406" s="2"/>
      <c r="I1406" s="2"/>
      <c r="J1406" s="2"/>
      <c r="N1406" s="9"/>
      <c r="O1406" s="5"/>
      <c r="P1406" s="2"/>
      <c r="Q1406" s="39"/>
      <c r="R1406" s="9"/>
      <c r="T1406" s="9"/>
      <c r="U1406" s="2"/>
      <c r="X1406" s="40"/>
      <c r="Y1406" s="9"/>
    </row>
    <row r="1407" spans="2:25" x14ac:dyDescent="0.2">
      <c r="B1407" s="2"/>
      <c r="H1407" s="2"/>
      <c r="I1407" s="2"/>
      <c r="J1407" s="2"/>
      <c r="N1407" s="9"/>
      <c r="O1407" s="5"/>
      <c r="P1407" s="2"/>
      <c r="Q1407" s="39"/>
      <c r="R1407" s="9"/>
      <c r="T1407" s="9"/>
      <c r="U1407" s="2"/>
      <c r="X1407" s="40"/>
      <c r="Y1407" s="9"/>
    </row>
    <row r="1408" spans="2:25" x14ac:dyDescent="0.2">
      <c r="B1408" s="2"/>
      <c r="H1408" s="2"/>
      <c r="I1408" s="2"/>
      <c r="J1408" s="2"/>
      <c r="N1408" s="9"/>
      <c r="O1408" s="5"/>
      <c r="P1408" s="2"/>
      <c r="Q1408" s="39"/>
      <c r="R1408" s="9"/>
      <c r="T1408" s="9"/>
      <c r="U1408" s="2"/>
      <c r="X1408" s="40"/>
      <c r="Y1408" s="9"/>
    </row>
    <row r="1409" spans="2:25" x14ac:dyDescent="0.2">
      <c r="B1409" s="2"/>
      <c r="H1409" s="2"/>
      <c r="I1409" s="2"/>
      <c r="J1409" s="2"/>
      <c r="N1409" s="9"/>
      <c r="O1409" s="5"/>
      <c r="P1409" s="2"/>
      <c r="Q1409" s="39"/>
      <c r="R1409" s="9"/>
      <c r="T1409" s="9"/>
      <c r="U1409" s="2"/>
      <c r="X1409" s="40"/>
      <c r="Y1409" s="9"/>
    </row>
    <row r="1410" spans="2:25" x14ac:dyDescent="0.2">
      <c r="B1410" s="2"/>
      <c r="H1410" s="2"/>
      <c r="I1410" s="2"/>
      <c r="J1410" s="2"/>
      <c r="N1410" s="9"/>
      <c r="O1410" s="5"/>
      <c r="P1410" s="2"/>
      <c r="Q1410" s="39"/>
      <c r="R1410" s="9"/>
      <c r="T1410" s="9"/>
      <c r="U1410" s="2"/>
      <c r="X1410" s="40"/>
      <c r="Y1410" s="9"/>
    </row>
    <row r="1411" spans="2:25" x14ac:dyDescent="0.2">
      <c r="B1411" s="2"/>
      <c r="H1411" s="2"/>
      <c r="I1411" s="2"/>
      <c r="J1411" s="2"/>
      <c r="N1411" s="9"/>
      <c r="O1411" s="5"/>
      <c r="P1411" s="2"/>
      <c r="Q1411" s="39"/>
      <c r="R1411" s="9"/>
      <c r="T1411" s="9"/>
      <c r="U1411" s="2"/>
      <c r="X1411" s="40"/>
      <c r="Y1411" s="9"/>
    </row>
    <row r="1412" spans="2:25" x14ac:dyDescent="0.2">
      <c r="B1412" s="2"/>
      <c r="H1412" s="2"/>
      <c r="I1412" s="2"/>
      <c r="J1412" s="2"/>
      <c r="N1412" s="9"/>
      <c r="O1412" s="5"/>
      <c r="P1412" s="2"/>
      <c r="Q1412" s="39"/>
      <c r="R1412" s="9"/>
      <c r="T1412" s="9"/>
      <c r="U1412" s="2"/>
      <c r="X1412" s="40"/>
      <c r="Y1412" s="9"/>
    </row>
    <row r="1413" spans="2:25" x14ac:dyDescent="0.2">
      <c r="B1413" s="2"/>
      <c r="H1413" s="2"/>
      <c r="I1413" s="2"/>
      <c r="J1413" s="2"/>
      <c r="N1413" s="9"/>
      <c r="O1413" s="5"/>
      <c r="P1413" s="2"/>
      <c r="Q1413" s="39"/>
      <c r="R1413" s="9"/>
      <c r="T1413" s="9"/>
      <c r="U1413" s="2"/>
      <c r="X1413" s="40"/>
      <c r="Y1413" s="9"/>
    </row>
    <row r="1414" spans="2:25" x14ac:dyDescent="0.2">
      <c r="B1414" s="2"/>
      <c r="H1414" s="2"/>
      <c r="I1414" s="2"/>
      <c r="J1414" s="2"/>
      <c r="N1414" s="9"/>
      <c r="O1414" s="5"/>
      <c r="P1414" s="2"/>
      <c r="Q1414" s="39"/>
      <c r="R1414" s="9"/>
      <c r="T1414" s="9"/>
      <c r="U1414" s="2"/>
      <c r="X1414" s="40"/>
      <c r="Y1414" s="9"/>
    </row>
    <row r="1415" spans="2:25" x14ac:dyDescent="0.2">
      <c r="B1415" s="2"/>
      <c r="H1415" s="2"/>
      <c r="I1415" s="2"/>
      <c r="J1415" s="2"/>
      <c r="N1415" s="9"/>
      <c r="O1415" s="5"/>
      <c r="P1415" s="2"/>
      <c r="Q1415" s="39"/>
      <c r="R1415" s="9"/>
      <c r="T1415" s="9"/>
      <c r="U1415" s="2"/>
      <c r="X1415" s="40"/>
      <c r="Y1415" s="9"/>
    </row>
    <row r="1416" spans="2:25" x14ac:dyDescent="0.2">
      <c r="B1416" s="2"/>
      <c r="H1416" s="2"/>
      <c r="I1416" s="2"/>
      <c r="J1416" s="2"/>
      <c r="N1416" s="9"/>
      <c r="O1416" s="5"/>
      <c r="P1416" s="2"/>
      <c r="Q1416" s="39"/>
      <c r="R1416" s="9"/>
      <c r="T1416" s="9"/>
      <c r="U1416" s="2"/>
      <c r="X1416" s="40"/>
      <c r="Y1416" s="9"/>
    </row>
    <row r="1417" spans="2:25" x14ac:dyDescent="0.2">
      <c r="B1417" s="2"/>
      <c r="H1417" s="2"/>
      <c r="I1417" s="2"/>
      <c r="J1417" s="2"/>
      <c r="N1417" s="9"/>
      <c r="O1417" s="5"/>
      <c r="P1417" s="2"/>
      <c r="Q1417" s="39"/>
      <c r="R1417" s="9"/>
      <c r="T1417" s="9"/>
      <c r="U1417" s="2"/>
      <c r="X1417" s="40"/>
      <c r="Y1417" s="9"/>
    </row>
    <row r="1418" spans="2:25" x14ac:dyDescent="0.2">
      <c r="B1418" s="2"/>
      <c r="H1418" s="2"/>
      <c r="I1418" s="2"/>
      <c r="J1418" s="2"/>
      <c r="N1418" s="9"/>
      <c r="O1418" s="5"/>
      <c r="P1418" s="2"/>
      <c r="Q1418" s="39"/>
      <c r="R1418" s="9"/>
      <c r="T1418" s="9"/>
      <c r="U1418" s="2"/>
      <c r="X1418" s="40"/>
      <c r="Y1418" s="9"/>
    </row>
    <row r="1419" spans="2:25" x14ac:dyDescent="0.2">
      <c r="B1419" s="2"/>
      <c r="H1419" s="2"/>
      <c r="I1419" s="2"/>
      <c r="J1419" s="2"/>
      <c r="N1419" s="9"/>
      <c r="O1419" s="5"/>
      <c r="P1419" s="2"/>
      <c r="Q1419" s="39"/>
      <c r="R1419" s="9"/>
      <c r="T1419" s="9"/>
      <c r="U1419" s="2"/>
      <c r="X1419" s="40"/>
      <c r="Y1419" s="9"/>
    </row>
    <row r="1420" spans="2:25" x14ac:dyDescent="0.2">
      <c r="B1420" s="2"/>
      <c r="H1420" s="2"/>
      <c r="I1420" s="2"/>
      <c r="J1420" s="2"/>
      <c r="N1420" s="9"/>
      <c r="O1420" s="5"/>
      <c r="P1420" s="2"/>
      <c r="Q1420" s="39"/>
      <c r="R1420" s="9"/>
      <c r="T1420" s="9"/>
      <c r="U1420" s="2"/>
      <c r="X1420" s="40"/>
      <c r="Y1420" s="9"/>
    </row>
    <row r="1421" spans="2:25" x14ac:dyDescent="0.2">
      <c r="B1421" s="2"/>
      <c r="H1421" s="2"/>
      <c r="I1421" s="2"/>
      <c r="J1421" s="2"/>
      <c r="N1421" s="9"/>
      <c r="O1421" s="5"/>
      <c r="P1421" s="2"/>
      <c r="Q1421" s="39"/>
      <c r="R1421" s="9"/>
      <c r="T1421" s="9"/>
      <c r="U1421" s="2"/>
      <c r="X1421" s="40"/>
      <c r="Y1421" s="9"/>
    </row>
    <row r="1422" spans="2:25" x14ac:dyDescent="0.2">
      <c r="B1422" s="2"/>
      <c r="H1422" s="2"/>
      <c r="I1422" s="2"/>
      <c r="J1422" s="2"/>
      <c r="N1422" s="9"/>
      <c r="O1422" s="5"/>
      <c r="P1422" s="2"/>
      <c r="Q1422" s="39"/>
      <c r="R1422" s="9"/>
      <c r="T1422" s="9"/>
      <c r="U1422" s="2"/>
      <c r="X1422" s="40"/>
      <c r="Y1422" s="9"/>
    </row>
    <row r="1423" spans="2:25" x14ac:dyDescent="0.2">
      <c r="B1423" s="2"/>
      <c r="H1423" s="2"/>
      <c r="I1423" s="2"/>
      <c r="J1423" s="2"/>
      <c r="N1423" s="9"/>
      <c r="O1423" s="5"/>
      <c r="P1423" s="2"/>
      <c r="Q1423" s="39"/>
      <c r="R1423" s="9"/>
      <c r="T1423" s="9"/>
      <c r="U1423" s="2"/>
      <c r="X1423" s="40"/>
      <c r="Y1423" s="9"/>
    </row>
    <row r="1424" spans="2:25" x14ac:dyDescent="0.2">
      <c r="B1424" s="2"/>
      <c r="H1424" s="2"/>
      <c r="I1424" s="2"/>
      <c r="J1424" s="2"/>
      <c r="N1424" s="9"/>
      <c r="O1424" s="5"/>
      <c r="P1424" s="2"/>
      <c r="Q1424" s="39"/>
      <c r="R1424" s="9"/>
      <c r="T1424" s="9"/>
      <c r="U1424" s="2"/>
      <c r="X1424" s="40"/>
      <c r="Y1424" s="9"/>
    </row>
    <row r="1425" spans="2:25" x14ac:dyDescent="0.2">
      <c r="B1425" s="2"/>
      <c r="H1425" s="2"/>
      <c r="I1425" s="2"/>
      <c r="J1425" s="2"/>
      <c r="N1425" s="9"/>
      <c r="O1425" s="5"/>
      <c r="P1425" s="2"/>
      <c r="Q1425" s="39"/>
      <c r="R1425" s="9"/>
      <c r="T1425" s="9"/>
      <c r="U1425" s="2"/>
      <c r="X1425" s="40"/>
      <c r="Y1425" s="9"/>
    </row>
    <row r="1426" spans="2:25" x14ac:dyDescent="0.2">
      <c r="B1426" s="2"/>
      <c r="H1426" s="2"/>
      <c r="I1426" s="2"/>
      <c r="J1426" s="2"/>
      <c r="N1426" s="9"/>
      <c r="O1426" s="5"/>
      <c r="P1426" s="2"/>
      <c r="Q1426" s="39"/>
      <c r="R1426" s="9"/>
      <c r="T1426" s="9"/>
      <c r="U1426" s="2"/>
      <c r="X1426" s="40"/>
      <c r="Y1426" s="9"/>
    </row>
    <row r="1427" spans="2:25" x14ac:dyDescent="0.2">
      <c r="B1427" s="2"/>
      <c r="H1427" s="2"/>
      <c r="I1427" s="2"/>
      <c r="J1427" s="2"/>
      <c r="N1427" s="9"/>
      <c r="O1427" s="5"/>
      <c r="P1427" s="2"/>
      <c r="Q1427" s="39"/>
      <c r="R1427" s="9"/>
      <c r="T1427" s="9"/>
      <c r="U1427" s="2"/>
      <c r="X1427" s="40"/>
      <c r="Y1427" s="9"/>
    </row>
    <row r="1428" spans="2:25" x14ac:dyDescent="0.2">
      <c r="B1428" s="2"/>
      <c r="H1428" s="2"/>
      <c r="I1428" s="2"/>
      <c r="J1428" s="2"/>
      <c r="N1428" s="9"/>
      <c r="O1428" s="5"/>
      <c r="P1428" s="2"/>
      <c r="Q1428" s="39"/>
      <c r="R1428" s="9"/>
      <c r="T1428" s="9"/>
      <c r="U1428" s="2"/>
      <c r="X1428" s="40"/>
      <c r="Y1428" s="9"/>
    </row>
    <row r="1429" spans="2:25" x14ac:dyDescent="0.2">
      <c r="B1429" s="2"/>
      <c r="H1429" s="2"/>
      <c r="I1429" s="2"/>
      <c r="J1429" s="2"/>
      <c r="N1429" s="9"/>
      <c r="O1429" s="5"/>
      <c r="P1429" s="2"/>
      <c r="Q1429" s="39"/>
      <c r="R1429" s="9"/>
      <c r="T1429" s="9"/>
      <c r="U1429" s="2"/>
      <c r="X1429" s="40"/>
      <c r="Y1429" s="9"/>
    </row>
    <row r="1430" spans="2:25" x14ac:dyDescent="0.2">
      <c r="B1430" s="2"/>
      <c r="H1430" s="2"/>
      <c r="I1430" s="2"/>
      <c r="J1430" s="2"/>
      <c r="N1430" s="9"/>
      <c r="O1430" s="5"/>
      <c r="P1430" s="2"/>
      <c r="Q1430" s="39"/>
      <c r="R1430" s="9"/>
      <c r="T1430" s="9"/>
      <c r="U1430" s="2"/>
      <c r="X1430" s="40"/>
      <c r="Y1430" s="9"/>
    </row>
    <row r="1431" spans="2:25" x14ac:dyDescent="0.2">
      <c r="B1431" s="2"/>
      <c r="H1431" s="2"/>
      <c r="I1431" s="2"/>
      <c r="J1431" s="2"/>
      <c r="N1431" s="9"/>
      <c r="O1431" s="5"/>
      <c r="P1431" s="2"/>
      <c r="Q1431" s="39"/>
      <c r="R1431" s="9"/>
      <c r="T1431" s="9"/>
      <c r="U1431" s="2"/>
      <c r="X1431" s="40"/>
      <c r="Y1431" s="9"/>
    </row>
    <row r="1432" spans="2:25" x14ac:dyDescent="0.2">
      <c r="B1432" s="2"/>
      <c r="H1432" s="2"/>
      <c r="I1432" s="2"/>
      <c r="J1432" s="2"/>
      <c r="N1432" s="9"/>
      <c r="O1432" s="5"/>
      <c r="P1432" s="2"/>
      <c r="Q1432" s="39"/>
      <c r="R1432" s="9"/>
      <c r="T1432" s="9"/>
      <c r="U1432" s="2"/>
      <c r="X1432" s="40"/>
      <c r="Y1432" s="9"/>
    </row>
    <row r="1433" spans="2:25" x14ac:dyDescent="0.2">
      <c r="B1433" s="2"/>
      <c r="H1433" s="2"/>
      <c r="I1433" s="2"/>
      <c r="J1433" s="2"/>
      <c r="N1433" s="9"/>
      <c r="O1433" s="5"/>
      <c r="P1433" s="2"/>
      <c r="Q1433" s="39"/>
      <c r="R1433" s="9"/>
      <c r="T1433" s="9"/>
      <c r="U1433" s="2"/>
      <c r="X1433" s="40"/>
      <c r="Y1433" s="9"/>
    </row>
    <row r="1434" spans="2:25" x14ac:dyDescent="0.2">
      <c r="B1434" s="2"/>
      <c r="H1434" s="2"/>
      <c r="I1434" s="2"/>
      <c r="J1434" s="2"/>
      <c r="N1434" s="9"/>
      <c r="O1434" s="5"/>
      <c r="P1434" s="2"/>
      <c r="Q1434" s="39"/>
      <c r="R1434" s="9"/>
      <c r="T1434" s="9"/>
      <c r="U1434" s="2"/>
      <c r="X1434" s="40"/>
      <c r="Y1434" s="9"/>
    </row>
    <row r="1435" spans="2:25" x14ac:dyDescent="0.2">
      <c r="B1435" s="2"/>
      <c r="H1435" s="2"/>
      <c r="I1435" s="2"/>
      <c r="J1435" s="2"/>
      <c r="N1435" s="9"/>
      <c r="O1435" s="5"/>
      <c r="P1435" s="2"/>
      <c r="Q1435" s="39"/>
      <c r="R1435" s="9"/>
      <c r="T1435" s="9"/>
      <c r="U1435" s="2"/>
      <c r="X1435" s="40"/>
      <c r="Y1435" s="9"/>
    </row>
    <row r="1436" spans="2:25" x14ac:dyDescent="0.2">
      <c r="B1436" s="2"/>
      <c r="H1436" s="2"/>
      <c r="I1436" s="2"/>
      <c r="J1436" s="2"/>
      <c r="N1436" s="9"/>
      <c r="O1436" s="5"/>
      <c r="P1436" s="2"/>
      <c r="Q1436" s="39"/>
      <c r="R1436" s="9"/>
      <c r="T1436" s="9"/>
      <c r="U1436" s="2"/>
      <c r="X1436" s="40"/>
      <c r="Y1436" s="9"/>
    </row>
    <row r="1437" spans="2:25" x14ac:dyDescent="0.2">
      <c r="B1437" s="2"/>
      <c r="H1437" s="2"/>
      <c r="I1437" s="2"/>
      <c r="J1437" s="2"/>
      <c r="N1437" s="9"/>
      <c r="O1437" s="5"/>
      <c r="P1437" s="2"/>
      <c r="Q1437" s="39"/>
      <c r="R1437" s="9"/>
      <c r="T1437" s="9"/>
      <c r="U1437" s="2"/>
      <c r="X1437" s="40"/>
      <c r="Y1437" s="9"/>
    </row>
    <row r="1438" spans="2:25" x14ac:dyDescent="0.2">
      <c r="B1438" s="2"/>
      <c r="H1438" s="2"/>
      <c r="I1438" s="2"/>
      <c r="J1438" s="2"/>
      <c r="N1438" s="9"/>
      <c r="O1438" s="5"/>
      <c r="P1438" s="2"/>
      <c r="Q1438" s="39"/>
      <c r="R1438" s="9"/>
      <c r="T1438" s="9"/>
      <c r="U1438" s="2"/>
      <c r="X1438" s="40"/>
      <c r="Y1438" s="9"/>
    </row>
    <row r="1439" spans="2:25" x14ac:dyDescent="0.2">
      <c r="B1439" s="2"/>
      <c r="H1439" s="2"/>
      <c r="I1439" s="2"/>
      <c r="J1439" s="2"/>
      <c r="N1439" s="9"/>
      <c r="O1439" s="5"/>
      <c r="P1439" s="2"/>
      <c r="Q1439" s="39"/>
      <c r="R1439" s="9"/>
      <c r="T1439" s="9"/>
      <c r="U1439" s="2"/>
      <c r="X1439" s="40"/>
      <c r="Y1439" s="9"/>
    </row>
    <row r="1440" spans="2:25" x14ac:dyDescent="0.2">
      <c r="B1440" s="2"/>
      <c r="H1440" s="2"/>
      <c r="I1440" s="2"/>
      <c r="J1440" s="2"/>
      <c r="N1440" s="9"/>
      <c r="O1440" s="5"/>
      <c r="P1440" s="2"/>
      <c r="Q1440" s="39"/>
      <c r="R1440" s="9"/>
      <c r="T1440" s="9"/>
      <c r="U1440" s="2"/>
      <c r="X1440" s="40"/>
      <c r="Y1440" s="9"/>
    </row>
    <row r="1441" spans="2:25" x14ac:dyDescent="0.2">
      <c r="B1441" s="2"/>
      <c r="H1441" s="2"/>
      <c r="I1441" s="2"/>
      <c r="J1441" s="2"/>
      <c r="N1441" s="9"/>
      <c r="O1441" s="5"/>
      <c r="P1441" s="2"/>
      <c r="Q1441" s="39"/>
      <c r="R1441" s="9"/>
      <c r="T1441" s="9"/>
      <c r="U1441" s="2"/>
      <c r="X1441" s="40"/>
      <c r="Y1441" s="9"/>
    </row>
    <row r="1442" spans="2:25" x14ac:dyDescent="0.2">
      <c r="B1442" s="2"/>
      <c r="H1442" s="2"/>
      <c r="I1442" s="2"/>
      <c r="J1442" s="2"/>
      <c r="N1442" s="9"/>
      <c r="O1442" s="5"/>
      <c r="P1442" s="2"/>
      <c r="Q1442" s="39"/>
      <c r="R1442" s="9"/>
      <c r="T1442" s="9"/>
      <c r="U1442" s="2"/>
      <c r="X1442" s="40"/>
      <c r="Y1442" s="9"/>
    </row>
    <row r="1443" spans="2:25" x14ac:dyDescent="0.2">
      <c r="B1443" s="2"/>
      <c r="H1443" s="2"/>
      <c r="I1443" s="2"/>
      <c r="J1443" s="2"/>
      <c r="N1443" s="9"/>
      <c r="O1443" s="5"/>
      <c r="P1443" s="2"/>
      <c r="Q1443" s="39"/>
      <c r="R1443" s="9"/>
      <c r="T1443" s="9"/>
      <c r="U1443" s="2"/>
      <c r="X1443" s="40"/>
      <c r="Y1443" s="9"/>
    </row>
    <row r="1444" spans="2:25" x14ac:dyDescent="0.2">
      <c r="B1444" s="2"/>
      <c r="H1444" s="2"/>
      <c r="I1444" s="2"/>
      <c r="J1444" s="2"/>
      <c r="N1444" s="9"/>
      <c r="O1444" s="5"/>
      <c r="P1444" s="2"/>
      <c r="Q1444" s="39"/>
      <c r="R1444" s="9"/>
      <c r="T1444" s="9"/>
      <c r="U1444" s="2"/>
      <c r="X1444" s="40"/>
      <c r="Y1444" s="9"/>
    </row>
    <row r="1445" spans="2:25" x14ac:dyDescent="0.2">
      <c r="B1445" s="2"/>
      <c r="H1445" s="2"/>
      <c r="I1445" s="2"/>
      <c r="J1445" s="2"/>
      <c r="N1445" s="9"/>
      <c r="O1445" s="5"/>
      <c r="P1445" s="2"/>
      <c r="Q1445" s="39"/>
      <c r="R1445" s="9"/>
      <c r="T1445" s="9"/>
      <c r="U1445" s="2"/>
      <c r="X1445" s="40"/>
      <c r="Y1445" s="9"/>
    </row>
    <row r="1446" spans="2:25" x14ac:dyDescent="0.2">
      <c r="B1446" s="2"/>
      <c r="H1446" s="2"/>
      <c r="I1446" s="2"/>
      <c r="J1446" s="2"/>
      <c r="N1446" s="9"/>
      <c r="O1446" s="5"/>
      <c r="P1446" s="2"/>
      <c r="Q1446" s="39"/>
      <c r="R1446" s="9"/>
      <c r="T1446" s="9"/>
      <c r="U1446" s="2"/>
      <c r="X1446" s="40"/>
      <c r="Y1446" s="9"/>
    </row>
    <row r="1447" spans="2:25" x14ac:dyDescent="0.2">
      <c r="B1447" s="2"/>
      <c r="H1447" s="2"/>
      <c r="I1447" s="2"/>
      <c r="J1447" s="2"/>
      <c r="N1447" s="9"/>
      <c r="O1447" s="5"/>
      <c r="P1447" s="2"/>
      <c r="Q1447" s="39"/>
      <c r="R1447" s="9"/>
      <c r="T1447" s="9"/>
      <c r="U1447" s="2"/>
      <c r="X1447" s="40"/>
      <c r="Y1447" s="9"/>
    </row>
    <row r="1448" spans="2:25" x14ac:dyDescent="0.2">
      <c r="B1448" s="2"/>
      <c r="H1448" s="2"/>
      <c r="I1448" s="2"/>
      <c r="J1448" s="2"/>
      <c r="N1448" s="9"/>
      <c r="O1448" s="5"/>
      <c r="P1448" s="2"/>
      <c r="Q1448" s="39"/>
      <c r="R1448" s="9"/>
      <c r="T1448" s="9"/>
      <c r="U1448" s="2"/>
      <c r="X1448" s="40"/>
      <c r="Y1448" s="9"/>
    </row>
    <row r="1449" spans="2:25" x14ac:dyDescent="0.2">
      <c r="B1449" s="2"/>
      <c r="H1449" s="2"/>
      <c r="I1449" s="2"/>
      <c r="J1449" s="2"/>
      <c r="N1449" s="9"/>
      <c r="O1449" s="5"/>
      <c r="P1449" s="2"/>
      <c r="Q1449" s="39"/>
      <c r="R1449" s="9"/>
      <c r="T1449" s="9"/>
      <c r="U1449" s="2"/>
      <c r="X1449" s="40"/>
      <c r="Y1449" s="9"/>
    </row>
    <row r="1450" spans="2:25" x14ac:dyDescent="0.2">
      <c r="B1450" s="2"/>
      <c r="H1450" s="2"/>
      <c r="I1450" s="2"/>
      <c r="J1450" s="2"/>
      <c r="N1450" s="9"/>
      <c r="O1450" s="5"/>
      <c r="P1450" s="2"/>
      <c r="Q1450" s="39"/>
      <c r="R1450" s="9"/>
      <c r="T1450" s="9"/>
      <c r="U1450" s="2"/>
      <c r="X1450" s="40"/>
      <c r="Y1450" s="9"/>
    </row>
    <row r="1451" spans="2:25" x14ac:dyDescent="0.2">
      <c r="B1451" s="2"/>
      <c r="H1451" s="2"/>
      <c r="I1451" s="2"/>
      <c r="J1451" s="2"/>
      <c r="N1451" s="9"/>
      <c r="O1451" s="5"/>
      <c r="P1451" s="2"/>
      <c r="Q1451" s="39"/>
      <c r="R1451" s="9"/>
      <c r="T1451" s="9"/>
      <c r="U1451" s="2"/>
      <c r="X1451" s="40"/>
      <c r="Y1451" s="9"/>
    </row>
    <row r="1452" spans="2:25" x14ac:dyDescent="0.2">
      <c r="B1452" s="2"/>
      <c r="H1452" s="2"/>
      <c r="I1452" s="2"/>
      <c r="J1452" s="2"/>
      <c r="N1452" s="9"/>
      <c r="O1452" s="5"/>
      <c r="P1452" s="2"/>
      <c r="Q1452" s="39"/>
      <c r="R1452" s="9"/>
      <c r="T1452" s="9"/>
      <c r="U1452" s="2"/>
      <c r="X1452" s="40"/>
      <c r="Y1452" s="9"/>
    </row>
    <row r="1453" spans="2:25" x14ac:dyDescent="0.2">
      <c r="B1453" s="2"/>
      <c r="H1453" s="2"/>
      <c r="I1453" s="2"/>
      <c r="J1453" s="2"/>
      <c r="N1453" s="9"/>
      <c r="O1453" s="5"/>
      <c r="P1453" s="2"/>
      <c r="Q1453" s="39"/>
      <c r="R1453" s="9"/>
      <c r="T1453" s="9"/>
      <c r="U1453" s="2"/>
      <c r="X1453" s="40"/>
      <c r="Y1453" s="9"/>
    </row>
    <row r="1454" spans="2:25" x14ac:dyDescent="0.2">
      <c r="B1454" s="2"/>
      <c r="H1454" s="2"/>
      <c r="I1454" s="2"/>
      <c r="J1454" s="2"/>
      <c r="N1454" s="9"/>
      <c r="O1454" s="5"/>
      <c r="P1454" s="2"/>
      <c r="Q1454" s="39"/>
      <c r="R1454" s="9"/>
      <c r="T1454" s="9"/>
      <c r="U1454" s="2"/>
      <c r="X1454" s="40"/>
      <c r="Y1454" s="9"/>
    </row>
    <row r="1455" spans="2:25" x14ac:dyDescent="0.2">
      <c r="B1455" s="2"/>
      <c r="H1455" s="2"/>
      <c r="I1455" s="2"/>
      <c r="J1455" s="2"/>
      <c r="N1455" s="9"/>
      <c r="O1455" s="5"/>
      <c r="P1455" s="2"/>
      <c r="Q1455" s="39"/>
      <c r="R1455" s="9"/>
      <c r="T1455" s="9"/>
      <c r="U1455" s="2"/>
      <c r="X1455" s="40"/>
      <c r="Y1455" s="9"/>
    </row>
    <row r="1456" spans="2:25" x14ac:dyDescent="0.2">
      <c r="B1456" s="2"/>
      <c r="H1456" s="2"/>
      <c r="I1456" s="2"/>
      <c r="J1456" s="2"/>
      <c r="N1456" s="9"/>
      <c r="O1456" s="5"/>
      <c r="P1456" s="2"/>
      <c r="Q1456" s="39"/>
      <c r="R1456" s="9"/>
      <c r="T1456" s="9"/>
      <c r="U1456" s="2"/>
      <c r="X1456" s="40"/>
      <c r="Y1456" s="9"/>
    </row>
    <row r="1457" spans="2:25" x14ac:dyDescent="0.2">
      <c r="B1457" s="2"/>
      <c r="H1457" s="2"/>
      <c r="I1457" s="2"/>
      <c r="J1457" s="2"/>
      <c r="N1457" s="9"/>
      <c r="O1457" s="5"/>
      <c r="P1457" s="2"/>
      <c r="Q1457" s="39"/>
      <c r="R1457" s="9"/>
      <c r="T1457" s="9"/>
      <c r="U1457" s="2"/>
      <c r="X1457" s="40"/>
      <c r="Y1457" s="9"/>
    </row>
    <row r="1458" spans="2:25" x14ac:dyDescent="0.2">
      <c r="B1458" s="2"/>
      <c r="H1458" s="2"/>
      <c r="I1458" s="2"/>
      <c r="J1458" s="2"/>
      <c r="N1458" s="9"/>
      <c r="O1458" s="5"/>
      <c r="P1458" s="2"/>
      <c r="Q1458" s="39"/>
      <c r="R1458" s="9"/>
      <c r="T1458" s="9"/>
      <c r="U1458" s="2"/>
      <c r="X1458" s="40"/>
      <c r="Y1458" s="9"/>
    </row>
    <row r="1459" spans="2:25" x14ac:dyDescent="0.2">
      <c r="B1459" s="2"/>
      <c r="H1459" s="2"/>
      <c r="I1459" s="2"/>
      <c r="J1459" s="2"/>
      <c r="N1459" s="9"/>
      <c r="O1459" s="5"/>
      <c r="P1459" s="2"/>
      <c r="Q1459" s="39"/>
      <c r="R1459" s="9"/>
      <c r="T1459" s="9"/>
      <c r="U1459" s="2"/>
      <c r="X1459" s="40"/>
      <c r="Y1459" s="9"/>
    </row>
    <row r="1460" spans="2:25" x14ac:dyDescent="0.2">
      <c r="B1460" s="2"/>
      <c r="H1460" s="2"/>
      <c r="I1460" s="2"/>
      <c r="J1460" s="2"/>
      <c r="N1460" s="9"/>
      <c r="O1460" s="5"/>
      <c r="P1460" s="2"/>
      <c r="Q1460" s="39"/>
      <c r="R1460" s="9"/>
      <c r="T1460" s="9"/>
      <c r="U1460" s="2"/>
      <c r="X1460" s="40"/>
      <c r="Y1460" s="9"/>
    </row>
    <row r="1461" spans="2:25" x14ac:dyDescent="0.2">
      <c r="B1461" s="2"/>
      <c r="H1461" s="2"/>
      <c r="I1461" s="2"/>
      <c r="J1461" s="2"/>
      <c r="N1461" s="9"/>
      <c r="O1461" s="5"/>
      <c r="P1461" s="2"/>
      <c r="Q1461" s="39"/>
      <c r="R1461" s="9"/>
      <c r="T1461" s="9"/>
      <c r="U1461" s="2"/>
      <c r="X1461" s="40"/>
      <c r="Y1461" s="9"/>
    </row>
    <row r="1462" spans="2:25" x14ac:dyDescent="0.2">
      <c r="B1462" s="2"/>
      <c r="H1462" s="2"/>
      <c r="I1462" s="2"/>
      <c r="J1462" s="2"/>
      <c r="N1462" s="9"/>
      <c r="O1462" s="5"/>
      <c r="P1462" s="2"/>
      <c r="Q1462" s="39"/>
      <c r="R1462" s="9"/>
      <c r="T1462" s="9"/>
      <c r="U1462" s="2"/>
      <c r="X1462" s="40"/>
      <c r="Y1462" s="9"/>
    </row>
    <row r="1463" spans="2:25" x14ac:dyDescent="0.2">
      <c r="B1463" s="2"/>
      <c r="H1463" s="2"/>
      <c r="I1463" s="2"/>
      <c r="J1463" s="2"/>
      <c r="N1463" s="9"/>
      <c r="O1463" s="5"/>
      <c r="P1463" s="2"/>
      <c r="Q1463" s="39"/>
      <c r="R1463" s="9"/>
      <c r="T1463" s="9"/>
      <c r="U1463" s="2"/>
      <c r="X1463" s="40"/>
      <c r="Y1463" s="9"/>
    </row>
    <row r="1464" spans="2:25" x14ac:dyDescent="0.2">
      <c r="B1464" s="2"/>
      <c r="H1464" s="2"/>
      <c r="I1464" s="2"/>
      <c r="J1464" s="2"/>
      <c r="N1464" s="9"/>
      <c r="O1464" s="5"/>
      <c r="P1464" s="2"/>
      <c r="Q1464" s="39"/>
      <c r="R1464" s="9"/>
      <c r="T1464" s="9"/>
      <c r="U1464" s="2"/>
      <c r="X1464" s="40"/>
      <c r="Y1464" s="9"/>
    </row>
    <row r="1465" spans="2:25" x14ac:dyDescent="0.2">
      <c r="B1465" s="2"/>
      <c r="H1465" s="2"/>
      <c r="I1465" s="2"/>
      <c r="J1465" s="2"/>
      <c r="N1465" s="9"/>
      <c r="O1465" s="5"/>
      <c r="P1465" s="2"/>
      <c r="Q1465" s="39"/>
      <c r="R1465" s="9"/>
      <c r="T1465" s="9"/>
      <c r="U1465" s="2"/>
      <c r="X1465" s="40"/>
      <c r="Y1465" s="9"/>
    </row>
    <row r="1466" spans="2:25" x14ac:dyDescent="0.2">
      <c r="B1466" s="2"/>
      <c r="H1466" s="2"/>
      <c r="I1466" s="2"/>
      <c r="J1466" s="2"/>
      <c r="N1466" s="9"/>
      <c r="O1466" s="5"/>
      <c r="P1466" s="2"/>
      <c r="Q1466" s="39"/>
      <c r="R1466" s="9"/>
      <c r="T1466" s="9"/>
      <c r="U1466" s="2"/>
      <c r="X1466" s="40"/>
      <c r="Y1466" s="9"/>
    </row>
    <row r="1467" spans="2:25" x14ac:dyDescent="0.2">
      <c r="B1467" s="2"/>
      <c r="H1467" s="2"/>
      <c r="I1467" s="2"/>
      <c r="J1467" s="2"/>
      <c r="N1467" s="9"/>
      <c r="O1467" s="5"/>
      <c r="P1467" s="2"/>
      <c r="Q1467" s="39"/>
      <c r="R1467" s="9"/>
      <c r="T1467" s="9"/>
      <c r="U1467" s="2"/>
      <c r="X1467" s="40"/>
      <c r="Y1467" s="9"/>
    </row>
    <row r="1468" spans="2:25" x14ac:dyDescent="0.2">
      <c r="B1468" s="2"/>
      <c r="H1468" s="2"/>
      <c r="I1468" s="2"/>
      <c r="J1468" s="2"/>
      <c r="N1468" s="9"/>
      <c r="O1468" s="5"/>
      <c r="P1468" s="2"/>
      <c r="Q1468" s="39"/>
      <c r="R1468" s="9"/>
      <c r="T1468" s="9"/>
      <c r="U1468" s="2"/>
      <c r="X1468" s="40"/>
      <c r="Y1468" s="9"/>
    </row>
    <row r="1469" spans="2:25" x14ac:dyDescent="0.2">
      <c r="B1469" s="2"/>
      <c r="H1469" s="2"/>
      <c r="I1469" s="2"/>
      <c r="J1469" s="2"/>
      <c r="N1469" s="9"/>
      <c r="O1469" s="5"/>
      <c r="P1469" s="2"/>
      <c r="Q1469" s="39"/>
      <c r="R1469" s="9"/>
      <c r="T1469" s="9"/>
      <c r="U1469" s="2"/>
      <c r="X1469" s="40"/>
      <c r="Y1469" s="9"/>
    </row>
    <row r="1470" spans="2:25" x14ac:dyDescent="0.2">
      <c r="B1470" s="2"/>
      <c r="H1470" s="2"/>
      <c r="I1470" s="2"/>
      <c r="J1470" s="2"/>
      <c r="N1470" s="9"/>
      <c r="O1470" s="5"/>
      <c r="P1470" s="2"/>
      <c r="Q1470" s="39"/>
      <c r="R1470" s="9"/>
      <c r="T1470" s="9"/>
      <c r="U1470" s="2"/>
      <c r="X1470" s="40"/>
      <c r="Y1470" s="9"/>
    </row>
    <row r="1471" spans="2:25" x14ac:dyDescent="0.2">
      <c r="B1471" s="2"/>
      <c r="H1471" s="2"/>
      <c r="I1471" s="2"/>
      <c r="J1471" s="2"/>
      <c r="N1471" s="9"/>
      <c r="O1471" s="5"/>
      <c r="P1471" s="2"/>
      <c r="Q1471" s="39"/>
      <c r="R1471" s="9"/>
      <c r="T1471" s="9"/>
      <c r="U1471" s="2"/>
      <c r="X1471" s="40"/>
      <c r="Y1471" s="9"/>
    </row>
    <row r="1472" spans="2:25" x14ac:dyDescent="0.2">
      <c r="B1472" s="2"/>
      <c r="H1472" s="2"/>
      <c r="I1472" s="2"/>
      <c r="J1472" s="2"/>
      <c r="N1472" s="9"/>
      <c r="O1472" s="5"/>
      <c r="P1472" s="2"/>
      <c r="Q1472" s="39"/>
      <c r="R1472" s="9"/>
      <c r="T1472" s="9"/>
      <c r="U1472" s="2"/>
      <c r="X1472" s="40"/>
      <c r="Y1472" s="9"/>
    </row>
    <row r="1473" spans="2:25" x14ac:dyDescent="0.2">
      <c r="B1473" s="2"/>
      <c r="H1473" s="2"/>
      <c r="I1473" s="2"/>
      <c r="J1473" s="2"/>
      <c r="N1473" s="9"/>
      <c r="O1473" s="5"/>
      <c r="P1473" s="2"/>
      <c r="Q1473" s="39"/>
      <c r="R1473" s="9"/>
      <c r="T1473" s="9"/>
      <c r="U1473" s="2"/>
      <c r="X1473" s="40"/>
      <c r="Y1473" s="9"/>
    </row>
    <row r="1474" spans="2:25" x14ac:dyDescent="0.2">
      <c r="B1474" s="2"/>
      <c r="H1474" s="2"/>
      <c r="I1474" s="2"/>
      <c r="J1474" s="2"/>
      <c r="N1474" s="9"/>
      <c r="O1474" s="5"/>
      <c r="P1474" s="2"/>
      <c r="Q1474" s="39"/>
      <c r="R1474" s="9"/>
      <c r="T1474" s="9"/>
      <c r="U1474" s="2"/>
      <c r="X1474" s="40"/>
      <c r="Y1474" s="9"/>
    </row>
    <row r="1475" spans="2:25" x14ac:dyDescent="0.2">
      <c r="B1475" s="2"/>
      <c r="H1475" s="2"/>
      <c r="I1475" s="2"/>
      <c r="J1475" s="2"/>
      <c r="N1475" s="9"/>
      <c r="O1475" s="5"/>
      <c r="P1475" s="2"/>
      <c r="Q1475" s="39"/>
      <c r="R1475" s="9"/>
      <c r="T1475" s="9"/>
      <c r="U1475" s="2"/>
      <c r="X1475" s="40"/>
      <c r="Y1475" s="9"/>
    </row>
    <row r="1476" spans="2:25" x14ac:dyDescent="0.2">
      <c r="B1476" s="2"/>
      <c r="H1476" s="2"/>
      <c r="I1476" s="2"/>
      <c r="J1476" s="2"/>
      <c r="N1476" s="9"/>
      <c r="O1476" s="5"/>
      <c r="P1476" s="2"/>
      <c r="Q1476" s="39"/>
      <c r="R1476" s="9"/>
      <c r="T1476" s="9"/>
      <c r="U1476" s="2"/>
      <c r="X1476" s="40"/>
      <c r="Y1476" s="9"/>
    </row>
    <row r="1477" spans="2:25" x14ac:dyDescent="0.2">
      <c r="B1477" s="2"/>
      <c r="H1477" s="2"/>
      <c r="I1477" s="2"/>
      <c r="J1477" s="2"/>
      <c r="N1477" s="9"/>
      <c r="O1477" s="5"/>
      <c r="P1477" s="2"/>
      <c r="Q1477" s="39"/>
      <c r="R1477" s="9"/>
      <c r="T1477" s="9"/>
      <c r="U1477" s="2"/>
      <c r="X1477" s="40"/>
      <c r="Y1477" s="9"/>
    </row>
    <row r="1478" spans="2:25" x14ac:dyDescent="0.2">
      <c r="B1478" s="2"/>
      <c r="H1478" s="2"/>
      <c r="I1478" s="2"/>
      <c r="J1478" s="2"/>
      <c r="N1478" s="9"/>
      <c r="O1478" s="5"/>
      <c r="P1478" s="2"/>
      <c r="Q1478" s="39"/>
      <c r="R1478" s="9"/>
      <c r="T1478" s="9"/>
      <c r="U1478" s="2"/>
      <c r="X1478" s="40"/>
      <c r="Y1478" s="9"/>
    </row>
    <row r="1479" spans="2:25" x14ac:dyDescent="0.2">
      <c r="B1479" s="2"/>
      <c r="H1479" s="2"/>
      <c r="I1479" s="2"/>
      <c r="J1479" s="2"/>
      <c r="N1479" s="9"/>
      <c r="O1479" s="5"/>
      <c r="P1479" s="2"/>
      <c r="Q1479" s="39"/>
      <c r="R1479" s="9"/>
      <c r="T1479" s="9"/>
      <c r="U1479" s="2"/>
      <c r="X1479" s="40"/>
      <c r="Y1479" s="9"/>
    </row>
    <row r="1480" spans="2:25" x14ac:dyDescent="0.2">
      <c r="B1480" s="2"/>
      <c r="H1480" s="2"/>
      <c r="I1480" s="2"/>
      <c r="J1480" s="2"/>
      <c r="N1480" s="9"/>
      <c r="O1480" s="5"/>
      <c r="P1480" s="2"/>
      <c r="Q1480" s="39"/>
      <c r="R1480" s="9"/>
      <c r="T1480" s="9"/>
      <c r="U1480" s="2"/>
      <c r="X1480" s="40"/>
      <c r="Y1480" s="9"/>
    </row>
    <row r="1481" spans="2:25" x14ac:dyDescent="0.2">
      <c r="B1481" s="2"/>
      <c r="H1481" s="2"/>
      <c r="I1481" s="2"/>
      <c r="J1481" s="2"/>
      <c r="N1481" s="9"/>
      <c r="O1481" s="5"/>
      <c r="P1481" s="2"/>
      <c r="Q1481" s="39"/>
      <c r="R1481" s="9"/>
      <c r="T1481" s="9"/>
      <c r="U1481" s="2"/>
      <c r="X1481" s="40"/>
      <c r="Y1481" s="9"/>
    </row>
    <row r="1482" spans="2:25" x14ac:dyDescent="0.2">
      <c r="B1482" s="2"/>
      <c r="H1482" s="2"/>
      <c r="I1482" s="2"/>
      <c r="J1482" s="2"/>
      <c r="N1482" s="9"/>
      <c r="O1482" s="5"/>
      <c r="P1482" s="2"/>
      <c r="Q1482" s="39"/>
      <c r="R1482" s="9"/>
      <c r="T1482" s="9"/>
      <c r="U1482" s="2"/>
      <c r="X1482" s="40"/>
      <c r="Y1482" s="9"/>
    </row>
    <row r="1483" spans="2:25" x14ac:dyDescent="0.2">
      <c r="B1483" s="2"/>
      <c r="H1483" s="2"/>
      <c r="I1483" s="2"/>
      <c r="J1483" s="2"/>
      <c r="N1483" s="9"/>
      <c r="O1483" s="5"/>
      <c r="P1483" s="2"/>
      <c r="Q1483" s="39"/>
      <c r="R1483" s="9"/>
      <c r="T1483" s="9"/>
      <c r="U1483" s="2"/>
      <c r="X1483" s="40"/>
      <c r="Y1483" s="9"/>
    </row>
    <row r="1484" spans="2:25" x14ac:dyDescent="0.2">
      <c r="B1484" s="2"/>
      <c r="H1484" s="2"/>
      <c r="I1484" s="2"/>
      <c r="J1484" s="2"/>
      <c r="N1484" s="9"/>
      <c r="O1484" s="5"/>
      <c r="P1484" s="2"/>
      <c r="Q1484" s="39"/>
      <c r="R1484" s="9"/>
      <c r="T1484" s="9"/>
      <c r="U1484" s="2"/>
      <c r="X1484" s="40"/>
      <c r="Y1484" s="9"/>
    </row>
    <row r="1485" spans="2:25" x14ac:dyDescent="0.2">
      <c r="B1485" s="2"/>
      <c r="H1485" s="2"/>
      <c r="I1485" s="2"/>
      <c r="J1485" s="2"/>
      <c r="N1485" s="9"/>
      <c r="O1485" s="5"/>
      <c r="P1485" s="2"/>
      <c r="Q1485" s="39"/>
      <c r="R1485" s="9"/>
      <c r="T1485" s="9"/>
      <c r="U1485" s="2"/>
      <c r="X1485" s="40"/>
      <c r="Y1485" s="9"/>
    </row>
    <row r="1486" spans="2:25" x14ac:dyDescent="0.2">
      <c r="B1486" s="2"/>
      <c r="H1486" s="2"/>
      <c r="I1486" s="2"/>
      <c r="J1486" s="2"/>
      <c r="N1486" s="9"/>
      <c r="O1486" s="5"/>
      <c r="P1486" s="2"/>
      <c r="Q1486" s="39"/>
      <c r="R1486" s="9"/>
      <c r="T1486" s="9"/>
      <c r="U1486" s="2"/>
      <c r="X1486" s="40"/>
      <c r="Y1486" s="9"/>
    </row>
    <row r="1487" spans="2:25" x14ac:dyDescent="0.2">
      <c r="B1487" s="2"/>
      <c r="H1487" s="2"/>
      <c r="I1487" s="2"/>
      <c r="J1487" s="2"/>
      <c r="N1487" s="9"/>
      <c r="O1487" s="5"/>
      <c r="P1487" s="2"/>
      <c r="Q1487" s="39"/>
      <c r="R1487" s="9"/>
      <c r="T1487" s="9"/>
      <c r="U1487" s="2"/>
      <c r="X1487" s="40"/>
      <c r="Y1487" s="9"/>
    </row>
    <row r="1488" spans="2:25" x14ac:dyDescent="0.2">
      <c r="B1488" s="2"/>
      <c r="H1488" s="2"/>
      <c r="I1488" s="2"/>
      <c r="J1488" s="2"/>
      <c r="N1488" s="9"/>
      <c r="O1488" s="5"/>
      <c r="P1488" s="2"/>
      <c r="Q1488" s="39"/>
      <c r="R1488" s="9"/>
      <c r="T1488" s="9"/>
      <c r="U1488" s="2"/>
      <c r="X1488" s="40"/>
      <c r="Y1488" s="9"/>
    </row>
    <row r="1489" spans="2:25" x14ac:dyDescent="0.2">
      <c r="B1489" s="2"/>
      <c r="H1489" s="2"/>
      <c r="I1489" s="2"/>
      <c r="J1489" s="2"/>
      <c r="N1489" s="9"/>
      <c r="O1489" s="5"/>
      <c r="P1489" s="2"/>
      <c r="Q1489" s="39"/>
      <c r="R1489" s="9"/>
      <c r="T1489" s="9"/>
      <c r="U1489" s="2"/>
      <c r="X1489" s="40"/>
      <c r="Y1489" s="9"/>
    </row>
    <row r="1490" spans="2:25" x14ac:dyDescent="0.2">
      <c r="B1490" s="2"/>
      <c r="H1490" s="2"/>
      <c r="I1490" s="2"/>
      <c r="J1490" s="2"/>
      <c r="N1490" s="9"/>
      <c r="O1490" s="5"/>
      <c r="P1490" s="2"/>
      <c r="Q1490" s="39"/>
      <c r="R1490" s="9"/>
      <c r="T1490" s="9"/>
      <c r="U1490" s="2"/>
      <c r="X1490" s="40"/>
      <c r="Y1490" s="9"/>
    </row>
    <row r="1491" spans="2:25" x14ac:dyDescent="0.2">
      <c r="B1491" s="2"/>
      <c r="H1491" s="2"/>
      <c r="I1491" s="2"/>
      <c r="J1491" s="2"/>
      <c r="N1491" s="9"/>
      <c r="O1491" s="5"/>
      <c r="P1491" s="2"/>
      <c r="Q1491" s="39"/>
      <c r="R1491" s="9"/>
      <c r="T1491" s="9"/>
      <c r="U1491" s="2"/>
      <c r="X1491" s="40"/>
      <c r="Y1491" s="9"/>
    </row>
    <row r="1492" spans="2:25" x14ac:dyDescent="0.2">
      <c r="B1492" s="2"/>
      <c r="H1492" s="2"/>
      <c r="I1492" s="2"/>
      <c r="J1492" s="2"/>
      <c r="N1492" s="9"/>
      <c r="O1492" s="5"/>
      <c r="P1492" s="2"/>
      <c r="Q1492" s="39"/>
      <c r="R1492" s="9"/>
      <c r="T1492" s="9"/>
      <c r="U1492" s="2"/>
      <c r="X1492" s="40"/>
      <c r="Y1492" s="9"/>
    </row>
    <row r="1493" spans="2:25" x14ac:dyDescent="0.2">
      <c r="B1493" s="2"/>
      <c r="H1493" s="2"/>
      <c r="I1493" s="2"/>
      <c r="J1493" s="2"/>
      <c r="N1493" s="9"/>
      <c r="O1493" s="5"/>
      <c r="P1493" s="2"/>
      <c r="Q1493" s="39"/>
      <c r="R1493" s="9"/>
      <c r="T1493" s="9"/>
      <c r="U1493" s="2"/>
      <c r="X1493" s="40"/>
      <c r="Y1493" s="9"/>
    </row>
    <row r="1494" spans="2:25" x14ac:dyDescent="0.2">
      <c r="B1494" s="2"/>
      <c r="H1494" s="2"/>
      <c r="I1494" s="2"/>
      <c r="J1494" s="2"/>
      <c r="N1494" s="9"/>
      <c r="O1494" s="5"/>
      <c r="P1494" s="2"/>
      <c r="Q1494" s="39"/>
      <c r="R1494" s="9"/>
      <c r="T1494" s="9"/>
      <c r="U1494" s="2"/>
      <c r="X1494" s="40"/>
      <c r="Y1494" s="9"/>
    </row>
    <row r="1495" spans="2:25" x14ac:dyDescent="0.2">
      <c r="B1495" s="2"/>
      <c r="H1495" s="2"/>
      <c r="I1495" s="2"/>
      <c r="J1495" s="2"/>
      <c r="N1495" s="9"/>
      <c r="O1495" s="5"/>
      <c r="P1495" s="2"/>
      <c r="Q1495" s="39"/>
      <c r="R1495" s="9"/>
      <c r="T1495" s="9"/>
      <c r="U1495" s="2"/>
      <c r="X1495" s="40"/>
      <c r="Y1495" s="9"/>
    </row>
    <row r="1496" spans="2:25" x14ac:dyDescent="0.2">
      <c r="B1496" s="2"/>
      <c r="H1496" s="2"/>
      <c r="I1496" s="2"/>
      <c r="J1496" s="2"/>
      <c r="N1496" s="9"/>
      <c r="O1496" s="5"/>
      <c r="P1496" s="2"/>
      <c r="Q1496" s="39"/>
      <c r="R1496" s="9"/>
      <c r="T1496" s="9"/>
      <c r="U1496" s="2"/>
      <c r="X1496" s="40"/>
      <c r="Y1496" s="9"/>
    </row>
    <row r="1497" spans="2:25" x14ac:dyDescent="0.2">
      <c r="B1497" s="2"/>
      <c r="H1497" s="2"/>
      <c r="I1497" s="2"/>
      <c r="J1497" s="2"/>
      <c r="N1497" s="9"/>
      <c r="O1497" s="5"/>
      <c r="P1497" s="2"/>
      <c r="Q1497" s="39"/>
      <c r="R1497" s="9"/>
      <c r="T1497" s="9"/>
      <c r="U1497" s="2"/>
      <c r="X1497" s="40"/>
      <c r="Y1497" s="9"/>
    </row>
    <row r="1498" spans="2:25" x14ac:dyDescent="0.2">
      <c r="B1498" s="2"/>
      <c r="H1498" s="2"/>
      <c r="I1498" s="2"/>
      <c r="J1498" s="2"/>
      <c r="N1498" s="9"/>
      <c r="O1498" s="5"/>
      <c r="P1498" s="2"/>
      <c r="Q1498" s="39"/>
      <c r="R1498" s="9"/>
      <c r="T1498" s="9"/>
      <c r="U1498" s="2"/>
      <c r="X1498" s="40"/>
      <c r="Y1498" s="9"/>
    </row>
    <row r="1499" spans="2:25" x14ac:dyDescent="0.2">
      <c r="B1499" s="2"/>
      <c r="H1499" s="2"/>
      <c r="I1499" s="2"/>
      <c r="J1499" s="2"/>
      <c r="N1499" s="9"/>
      <c r="O1499" s="5"/>
      <c r="P1499" s="2"/>
      <c r="Q1499" s="39"/>
      <c r="R1499" s="9"/>
      <c r="T1499" s="9"/>
      <c r="U1499" s="2"/>
      <c r="X1499" s="40"/>
      <c r="Y1499" s="9"/>
    </row>
    <row r="1500" spans="2:25" x14ac:dyDescent="0.2">
      <c r="B1500" s="2"/>
      <c r="H1500" s="2"/>
      <c r="I1500" s="2"/>
      <c r="J1500" s="2"/>
      <c r="N1500" s="9"/>
      <c r="O1500" s="5"/>
      <c r="P1500" s="2"/>
      <c r="Q1500" s="39"/>
      <c r="R1500" s="9"/>
      <c r="T1500" s="9"/>
      <c r="U1500" s="2"/>
      <c r="X1500" s="40"/>
      <c r="Y1500" s="9"/>
    </row>
    <row r="1501" spans="2:25" x14ac:dyDescent="0.2">
      <c r="B1501" s="2"/>
      <c r="H1501" s="2"/>
      <c r="I1501" s="2"/>
      <c r="J1501" s="2"/>
      <c r="N1501" s="9"/>
      <c r="O1501" s="5"/>
      <c r="P1501" s="2"/>
      <c r="Q1501" s="39"/>
      <c r="R1501" s="9"/>
      <c r="T1501" s="9"/>
      <c r="U1501" s="2"/>
      <c r="X1501" s="40"/>
      <c r="Y1501" s="9"/>
    </row>
    <row r="1502" spans="2:25" x14ac:dyDescent="0.2">
      <c r="B1502" s="2"/>
      <c r="H1502" s="2"/>
      <c r="I1502" s="2"/>
      <c r="J1502" s="2"/>
      <c r="N1502" s="9"/>
      <c r="O1502" s="5"/>
      <c r="P1502" s="2"/>
      <c r="Q1502" s="39"/>
      <c r="R1502" s="9"/>
      <c r="T1502" s="9"/>
      <c r="U1502" s="2"/>
      <c r="X1502" s="40"/>
      <c r="Y1502" s="9"/>
    </row>
    <row r="1503" spans="2:25" x14ac:dyDescent="0.2">
      <c r="B1503" s="2"/>
      <c r="H1503" s="2"/>
      <c r="I1503" s="2"/>
      <c r="J1503" s="2"/>
      <c r="N1503" s="9"/>
      <c r="O1503" s="5"/>
      <c r="P1503" s="2"/>
      <c r="Q1503" s="39"/>
      <c r="R1503" s="9"/>
      <c r="T1503" s="9"/>
      <c r="U1503" s="2"/>
      <c r="X1503" s="40"/>
      <c r="Y1503" s="9"/>
    </row>
    <row r="1504" spans="2:25" x14ac:dyDescent="0.2">
      <c r="B1504" s="2"/>
      <c r="H1504" s="2"/>
      <c r="I1504" s="2"/>
      <c r="J1504" s="2"/>
      <c r="N1504" s="9"/>
      <c r="O1504" s="5"/>
      <c r="P1504" s="2"/>
      <c r="Q1504" s="39"/>
      <c r="R1504" s="9"/>
      <c r="T1504" s="9"/>
      <c r="U1504" s="2"/>
      <c r="X1504" s="40"/>
      <c r="Y1504" s="9"/>
    </row>
    <row r="1505" spans="2:25" x14ac:dyDescent="0.2">
      <c r="B1505" s="2"/>
      <c r="H1505" s="2"/>
      <c r="I1505" s="2"/>
      <c r="J1505" s="2"/>
      <c r="N1505" s="9"/>
      <c r="O1505" s="5"/>
      <c r="P1505" s="2"/>
      <c r="Q1505" s="39"/>
      <c r="R1505" s="9"/>
      <c r="T1505" s="9"/>
      <c r="U1505" s="2"/>
      <c r="X1505" s="40"/>
      <c r="Y1505" s="9"/>
    </row>
    <row r="1506" spans="2:25" x14ac:dyDescent="0.2">
      <c r="B1506" s="2"/>
      <c r="H1506" s="2"/>
      <c r="I1506" s="2"/>
      <c r="J1506" s="2"/>
      <c r="N1506" s="9"/>
      <c r="O1506" s="5"/>
      <c r="P1506" s="2"/>
      <c r="Q1506" s="39"/>
      <c r="R1506" s="9"/>
      <c r="T1506" s="9"/>
      <c r="U1506" s="2"/>
      <c r="X1506" s="40"/>
      <c r="Y1506" s="9"/>
    </row>
    <row r="1507" spans="2:25" x14ac:dyDescent="0.2">
      <c r="B1507" s="2"/>
      <c r="H1507" s="2"/>
      <c r="I1507" s="2"/>
      <c r="J1507" s="2"/>
      <c r="N1507" s="9"/>
      <c r="O1507" s="5"/>
      <c r="P1507" s="2"/>
      <c r="Q1507" s="39"/>
      <c r="R1507" s="9"/>
      <c r="T1507" s="9"/>
      <c r="U1507" s="2"/>
      <c r="X1507" s="40"/>
      <c r="Y1507" s="9"/>
    </row>
    <row r="1508" spans="2:25" x14ac:dyDescent="0.2">
      <c r="B1508" s="2"/>
      <c r="H1508" s="2"/>
      <c r="I1508" s="2"/>
      <c r="J1508" s="2"/>
      <c r="N1508" s="9"/>
      <c r="O1508" s="5"/>
      <c r="P1508" s="2"/>
      <c r="Q1508" s="39"/>
      <c r="R1508" s="9"/>
      <c r="T1508" s="9"/>
      <c r="U1508" s="2"/>
      <c r="X1508" s="40"/>
      <c r="Y1508" s="9"/>
    </row>
    <row r="1509" spans="2:25" x14ac:dyDescent="0.2">
      <c r="B1509" s="2"/>
      <c r="H1509" s="2"/>
      <c r="I1509" s="2"/>
      <c r="J1509" s="2"/>
      <c r="N1509" s="9"/>
      <c r="O1509" s="5"/>
      <c r="P1509" s="2"/>
      <c r="Q1509" s="39"/>
      <c r="R1509" s="9"/>
      <c r="T1509" s="9"/>
      <c r="U1509" s="2"/>
      <c r="X1509" s="40"/>
      <c r="Y1509" s="9"/>
    </row>
    <row r="1510" spans="2:25" x14ac:dyDescent="0.2">
      <c r="B1510" s="2"/>
      <c r="H1510" s="2"/>
      <c r="I1510" s="2"/>
      <c r="J1510" s="2"/>
      <c r="N1510" s="9"/>
      <c r="O1510" s="5"/>
      <c r="P1510" s="2"/>
      <c r="Q1510" s="39"/>
      <c r="R1510" s="9"/>
      <c r="T1510" s="9"/>
      <c r="U1510" s="2"/>
      <c r="X1510" s="40"/>
      <c r="Y1510" s="9"/>
    </row>
    <row r="1511" spans="2:25" x14ac:dyDescent="0.2">
      <c r="B1511" s="2"/>
      <c r="H1511" s="2"/>
      <c r="I1511" s="2"/>
      <c r="J1511" s="2"/>
      <c r="N1511" s="9"/>
      <c r="O1511" s="5"/>
      <c r="P1511" s="2"/>
      <c r="Q1511" s="39"/>
      <c r="R1511" s="9"/>
      <c r="T1511" s="9"/>
      <c r="U1511" s="2"/>
      <c r="X1511" s="40"/>
      <c r="Y1511" s="9"/>
    </row>
    <row r="1512" spans="2:25" x14ac:dyDescent="0.2">
      <c r="B1512" s="2"/>
      <c r="H1512" s="2"/>
      <c r="I1512" s="2"/>
      <c r="J1512" s="2"/>
      <c r="N1512" s="9"/>
      <c r="O1512" s="5"/>
      <c r="P1512" s="2"/>
      <c r="Q1512" s="39"/>
      <c r="R1512" s="9"/>
      <c r="T1512" s="9"/>
      <c r="U1512" s="2"/>
      <c r="X1512" s="40"/>
      <c r="Y1512" s="9"/>
    </row>
    <row r="1513" spans="2:25" x14ac:dyDescent="0.2">
      <c r="B1513" s="2"/>
      <c r="H1513" s="2"/>
      <c r="I1513" s="2"/>
      <c r="J1513" s="2"/>
      <c r="N1513" s="9"/>
      <c r="O1513" s="5"/>
      <c r="P1513" s="2"/>
      <c r="Q1513" s="39"/>
      <c r="R1513" s="9"/>
      <c r="T1513" s="9"/>
      <c r="U1513" s="2"/>
      <c r="X1513" s="40"/>
      <c r="Y1513" s="9"/>
    </row>
    <row r="1514" spans="2:25" x14ac:dyDescent="0.2">
      <c r="B1514" s="2"/>
      <c r="H1514" s="2"/>
      <c r="I1514" s="2"/>
      <c r="J1514" s="2"/>
      <c r="N1514" s="9"/>
      <c r="O1514" s="5"/>
      <c r="P1514" s="2"/>
      <c r="Q1514" s="39"/>
      <c r="R1514" s="9"/>
      <c r="T1514" s="9"/>
      <c r="U1514" s="2"/>
      <c r="X1514" s="40"/>
      <c r="Y1514" s="9"/>
    </row>
    <row r="1515" spans="2:25" x14ac:dyDescent="0.2">
      <c r="B1515" s="2"/>
      <c r="H1515" s="2"/>
      <c r="I1515" s="2"/>
      <c r="J1515" s="2"/>
      <c r="N1515" s="9"/>
      <c r="O1515" s="5"/>
      <c r="P1515" s="2"/>
      <c r="Q1515" s="39"/>
      <c r="R1515" s="9"/>
      <c r="T1515" s="9"/>
      <c r="U1515" s="2"/>
      <c r="X1515" s="40"/>
      <c r="Y1515" s="9"/>
    </row>
    <row r="1516" spans="2:25" x14ac:dyDescent="0.2">
      <c r="B1516" s="2"/>
      <c r="H1516" s="2"/>
      <c r="I1516" s="2"/>
      <c r="J1516" s="2"/>
      <c r="N1516" s="9"/>
      <c r="O1516" s="5"/>
      <c r="P1516" s="2"/>
      <c r="Q1516" s="39"/>
      <c r="R1516" s="9"/>
      <c r="T1516" s="9"/>
      <c r="U1516" s="2"/>
      <c r="X1516" s="40"/>
      <c r="Y1516" s="9"/>
    </row>
    <row r="1517" spans="2:25" x14ac:dyDescent="0.2">
      <c r="B1517" s="2"/>
      <c r="H1517" s="2"/>
      <c r="I1517" s="2"/>
      <c r="J1517" s="2"/>
      <c r="N1517" s="9"/>
      <c r="O1517" s="5"/>
      <c r="P1517" s="2"/>
      <c r="Q1517" s="39"/>
      <c r="R1517" s="9"/>
      <c r="T1517" s="9"/>
      <c r="U1517" s="2"/>
      <c r="X1517" s="40"/>
      <c r="Y1517" s="9"/>
    </row>
    <row r="1518" spans="2:25" x14ac:dyDescent="0.2">
      <c r="B1518" s="2"/>
      <c r="H1518" s="2"/>
      <c r="I1518" s="2"/>
      <c r="J1518" s="2"/>
      <c r="N1518" s="9"/>
      <c r="O1518" s="5"/>
      <c r="P1518" s="2"/>
      <c r="Q1518" s="39"/>
      <c r="R1518" s="9"/>
      <c r="T1518" s="9"/>
      <c r="U1518" s="2"/>
      <c r="X1518" s="40"/>
      <c r="Y1518" s="9"/>
    </row>
    <row r="1519" spans="2:25" x14ac:dyDescent="0.2">
      <c r="B1519" s="2"/>
      <c r="H1519" s="2"/>
      <c r="I1519" s="2"/>
      <c r="J1519" s="2"/>
      <c r="N1519" s="9"/>
      <c r="O1519" s="5"/>
      <c r="P1519" s="2"/>
      <c r="Q1519" s="39"/>
      <c r="R1519" s="9"/>
      <c r="T1519" s="9"/>
      <c r="U1519" s="2"/>
      <c r="X1519" s="40"/>
      <c r="Y1519" s="9"/>
    </row>
    <row r="1520" spans="2:25" x14ac:dyDescent="0.2">
      <c r="B1520" s="2"/>
      <c r="H1520" s="2"/>
      <c r="I1520" s="2"/>
      <c r="J1520" s="2"/>
      <c r="N1520" s="9"/>
      <c r="O1520" s="5"/>
      <c r="P1520" s="2"/>
      <c r="Q1520" s="39"/>
      <c r="R1520" s="9"/>
      <c r="T1520" s="9"/>
      <c r="U1520" s="2"/>
      <c r="X1520" s="40"/>
      <c r="Y1520" s="9"/>
    </row>
    <row r="1521" spans="2:25" x14ac:dyDescent="0.2">
      <c r="B1521" s="2"/>
      <c r="H1521" s="2"/>
      <c r="I1521" s="2"/>
      <c r="J1521" s="2"/>
      <c r="N1521" s="9"/>
      <c r="O1521" s="5"/>
      <c r="P1521" s="2"/>
      <c r="Q1521" s="39"/>
      <c r="R1521" s="9"/>
      <c r="T1521" s="9"/>
      <c r="U1521" s="2"/>
      <c r="X1521" s="40"/>
      <c r="Y1521" s="9"/>
    </row>
    <row r="1522" spans="2:25" x14ac:dyDescent="0.2">
      <c r="B1522" s="2"/>
      <c r="H1522" s="2"/>
      <c r="I1522" s="2"/>
      <c r="J1522" s="2"/>
      <c r="N1522" s="9"/>
      <c r="O1522" s="5"/>
      <c r="P1522" s="2"/>
      <c r="Q1522" s="39"/>
      <c r="R1522" s="9"/>
      <c r="T1522" s="9"/>
      <c r="U1522" s="2"/>
      <c r="X1522" s="40"/>
      <c r="Y1522" s="9"/>
    </row>
    <row r="1523" spans="2:25" x14ac:dyDescent="0.2">
      <c r="B1523" s="2"/>
      <c r="H1523" s="2"/>
      <c r="I1523" s="2"/>
      <c r="J1523" s="2"/>
      <c r="N1523" s="9"/>
      <c r="O1523" s="5"/>
      <c r="P1523" s="2"/>
      <c r="Q1523" s="39"/>
      <c r="R1523" s="9"/>
      <c r="T1523" s="9"/>
      <c r="U1523" s="2"/>
      <c r="X1523" s="40"/>
      <c r="Y1523" s="9"/>
    </row>
    <row r="1524" spans="2:25" x14ac:dyDescent="0.2">
      <c r="B1524" s="2"/>
      <c r="H1524" s="2"/>
      <c r="I1524" s="2"/>
      <c r="J1524" s="2"/>
      <c r="N1524" s="9"/>
      <c r="O1524" s="5"/>
      <c r="P1524" s="2"/>
      <c r="Q1524" s="39"/>
      <c r="R1524" s="9"/>
      <c r="T1524" s="9"/>
      <c r="U1524" s="2"/>
      <c r="X1524" s="40"/>
      <c r="Y1524" s="9"/>
    </row>
    <row r="1525" spans="2:25" x14ac:dyDescent="0.2">
      <c r="B1525" s="2"/>
      <c r="H1525" s="2"/>
      <c r="I1525" s="2"/>
      <c r="J1525" s="2"/>
      <c r="N1525" s="9"/>
      <c r="O1525" s="5"/>
      <c r="P1525" s="2"/>
      <c r="Q1525" s="39"/>
      <c r="R1525" s="9"/>
      <c r="T1525" s="9"/>
      <c r="U1525" s="2"/>
      <c r="X1525" s="40"/>
      <c r="Y1525" s="9"/>
    </row>
    <row r="1526" spans="2:25" x14ac:dyDescent="0.2">
      <c r="B1526" s="2"/>
      <c r="H1526" s="2"/>
      <c r="I1526" s="2"/>
      <c r="J1526" s="2"/>
      <c r="N1526" s="9"/>
      <c r="O1526" s="5"/>
      <c r="P1526" s="2"/>
      <c r="Q1526" s="39"/>
      <c r="R1526" s="9"/>
      <c r="T1526" s="9"/>
      <c r="U1526" s="2"/>
      <c r="X1526" s="40"/>
      <c r="Y1526" s="9"/>
    </row>
    <row r="1527" spans="2:25" x14ac:dyDescent="0.2">
      <c r="B1527" s="2"/>
      <c r="H1527" s="2"/>
      <c r="I1527" s="2"/>
      <c r="J1527" s="2"/>
      <c r="N1527" s="9"/>
      <c r="O1527" s="5"/>
      <c r="P1527" s="2"/>
      <c r="Q1527" s="39"/>
      <c r="R1527" s="9"/>
      <c r="T1527" s="9"/>
      <c r="U1527" s="2"/>
      <c r="X1527" s="40"/>
      <c r="Y1527" s="9"/>
    </row>
    <row r="1528" spans="2:25" x14ac:dyDescent="0.2">
      <c r="B1528" s="2"/>
      <c r="H1528" s="2"/>
      <c r="I1528" s="2"/>
      <c r="J1528" s="2"/>
      <c r="N1528" s="9"/>
      <c r="O1528" s="5"/>
      <c r="P1528" s="2"/>
      <c r="Q1528" s="39"/>
      <c r="R1528" s="9"/>
      <c r="T1528" s="9"/>
      <c r="U1528" s="2"/>
      <c r="X1528" s="40"/>
      <c r="Y1528" s="9"/>
    </row>
    <row r="1529" spans="2:25" x14ac:dyDescent="0.2">
      <c r="B1529" s="2"/>
      <c r="H1529" s="2"/>
      <c r="I1529" s="2"/>
      <c r="J1529" s="2"/>
      <c r="N1529" s="9"/>
      <c r="O1529" s="5"/>
      <c r="P1529" s="2"/>
      <c r="Q1529" s="39"/>
      <c r="R1529" s="9"/>
      <c r="T1529" s="9"/>
      <c r="U1529" s="2"/>
      <c r="X1529" s="40"/>
      <c r="Y1529" s="9"/>
    </row>
    <row r="1530" spans="2:25" x14ac:dyDescent="0.2">
      <c r="B1530" s="2"/>
      <c r="H1530" s="2"/>
      <c r="I1530" s="2"/>
      <c r="J1530" s="2"/>
      <c r="N1530" s="9"/>
      <c r="O1530" s="5"/>
      <c r="P1530" s="2"/>
      <c r="Q1530" s="39"/>
      <c r="R1530" s="9"/>
      <c r="T1530" s="9"/>
      <c r="U1530" s="2"/>
      <c r="X1530" s="40"/>
      <c r="Y1530" s="9"/>
    </row>
    <row r="1531" spans="2:25" x14ac:dyDescent="0.2">
      <c r="B1531" s="2"/>
      <c r="H1531" s="2"/>
      <c r="I1531" s="2"/>
      <c r="J1531" s="2"/>
      <c r="N1531" s="9"/>
      <c r="O1531" s="5"/>
      <c r="P1531" s="2"/>
      <c r="Q1531" s="39"/>
      <c r="R1531" s="9"/>
      <c r="T1531" s="9"/>
      <c r="U1531" s="2"/>
      <c r="X1531" s="40"/>
      <c r="Y1531" s="9"/>
    </row>
    <row r="1532" spans="2:25" x14ac:dyDescent="0.2">
      <c r="B1532" s="2"/>
      <c r="H1532" s="2"/>
      <c r="I1532" s="2"/>
      <c r="J1532" s="2"/>
      <c r="N1532" s="9"/>
      <c r="O1532" s="5"/>
      <c r="P1532" s="2"/>
      <c r="Q1532" s="39"/>
      <c r="R1532" s="9"/>
      <c r="T1532" s="9"/>
      <c r="U1532" s="2"/>
      <c r="X1532" s="40"/>
      <c r="Y1532" s="9"/>
    </row>
    <row r="1533" spans="2:25" x14ac:dyDescent="0.2">
      <c r="B1533" s="2"/>
      <c r="H1533" s="2"/>
      <c r="I1533" s="2"/>
      <c r="J1533" s="2"/>
      <c r="N1533" s="9"/>
      <c r="O1533" s="5"/>
      <c r="P1533" s="2"/>
      <c r="Q1533" s="39"/>
      <c r="R1533" s="9"/>
      <c r="T1533" s="9"/>
      <c r="U1533" s="2"/>
      <c r="X1533" s="40"/>
      <c r="Y1533" s="9"/>
    </row>
    <row r="1534" spans="2:25" x14ac:dyDescent="0.2">
      <c r="B1534" s="2"/>
      <c r="H1534" s="2"/>
      <c r="I1534" s="2"/>
      <c r="J1534" s="2"/>
      <c r="N1534" s="9"/>
      <c r="O1534" s="5"/>
      <c r="P1534" s="2"/>
      <c r="Q1534" s="39"/>
      <c r="R1534" s="9"/>
      <c r="T1534" s="9"/>
      <c r="U1534" s="2"/>
      <c r="X1534" s="40"/>
      <c r="Y1534" s="9"/>
    </row>
    <row r="1535" spans="2:25" x14ac:dyDescent="0.2">
      <c r="B1535" s="2"/>
      <c r="H1535" s="2"/>
      <c r="I1535" s="2"/>
      <c r="J1535" s="2"/>
      <c r="N1535" s="9"/>
      <c r="O1535" s="5"/>
      <c r="P1535" s="2"/>
      <c r="Q1535" s="39"/>
      <c r="R1535" s="9"/>
      <c r="T1535" s="9"/>
      <c r="U1535" s="2"/>
      <c r="X1535" s="40"/>
      <c r="Y1535" s="9"/>
    </row>
    <row r="1536" spans="2:25" x14ac:dyDescent="0.2">
      <c r="B1536" s="2"/>
      <c r="H1536" s="2"/>
      <c r="I1536" s="2"/>
      <c r="J1536" s="2"/>
      <c r="N1536" s="9"/>
      <c r="O1536" s="5"/>
      <c r="P1536" s="2"/>
      <c r="Q1536" s="39"/>
      <c r="R1536" s="9"/>
      <c r="T1536" s="9"/>
      <c r="U1536" s="2"/>
      <c r="X1536" s="40"/>
      <c r="Y1536" s="9"/>
    </row>
    <row r="1537" spans="2:25" x14ac:dyDescent="0.2">
      <c r="B1537" s="2"/>
      <c r="H1537" s="2"/>
      <c r="I1537" s="2"/>
      <c r="J1537" s="2"/>
      <c r="N1537" s="9"/>
      <c r="O1537" s="5"/>
      <c r="P1537" s="2"/>
      <c r="Q1537" s="39"/>
      <c r="R1537" s="9"/>
      <c r="T1537" s="9"/>
      <c r="U1537" s="2"/>
      <c r="X1537" s="40"/>
      <c r="Y1537" s="9"/>
    </row>
    <row r="1538" spans="2:25" x14ac:dyDescent="0.2">
      <c r="B1538" s="2"/>
      <c r="H1538" s="2"/>
      <c r="I1538" s="2"/>
      <c r="J1538" s="2"/>
      <c r="N1538" s="9"/>
      <c r="O1538" s="5"/>
      <c r="P1538" s="2"/>
      <c r="Q1538" s="39"/>
      <c r="R1538" s="9"/>
      <c r="T1538" s="9"/>
      <c r="U1538" s="2"/>
      <c r="X1538" s="40"/>
      <c r="Y1538" s="9"/>
    </row>
    <row r="1539" spans="2:25" x14ac:dyDescent="0.2">
      <c r="B1539" s="2"/>
      <c r="H1539" s="2"/>
      <c r="I1539" s="2"/>
      <c r="J1539" s="2"/>
      <c r="N1539" s="9"/>
      <c r="O1539" s="5"/>
      <c r="P1539" s="2"/>
      <c r="Q1539" s="39"/>
      <c r="R1539" s="9"/>
      <c r="T1539" s="9"/>
      <c r="U1539" s="2"/>
      <c r="X1539" s="40"/>
      <c r="Y1539" s="9"/>
    </row>
    <row r="1540" spans="2:25" x14ac:dyDescent="0.2">
      <c r="B1540" s="2"/>
      <c r="H1540" s="2"/>
      <c r="I1540" s="2"/>
      <c r="J1540" s="2"/>
      <c r="N1540" s="9"/>
      <c r="O1540" s="5"/>
      <c r="P1540" s="2"/>
      <c r="Q1540" s="39"/>
      <c r="R1540" s="9"/>
      <c r="T1540" s="9"/>
      <c r="U1540" s="2"/>
      <c r="X1540" s="40"/>
      <c r="Y1540" s="9"/>
    </row>
    <row r="1541" spans="2:25" x14ac:dyDescent="0.2">
      <c r="B1541" s="2"/>
      <c r="H1541" s="2"/>
      <c r="I1541" s="2"/>
      <c r="J1541" s="2"/>
      <c r="N1541" s="9"/>
      <c r="O1541" s="5"/>
      <c r="P1541" s="2"/>
      <c r="Q1541" s="39"/>
      <c r="R1541" s="9"/>
      <c r="T1541" s="9"/>
      <c r="U1541" s="2"/>
      <c r="X1541" s="40"/>
      <c r="Y1541" s="9"/>
    </row>
    <row r="1542" spans="2:25" x14ac:dyDescent="0.2">
      <c r="B1542" s="2"/>
      <c r="H1542" s="2"/>
      <c r="I1542" s="2"/>
      <c r="J1542" s="2"/>
      <c r="N1542" s="9"/>
      <c r="O1542" s="5"/>
      <c r="P1542" s="2"/>
      <c r="Q1542" s="39"/>
      <c r="R1542" s="9"/>
      <c r="T1542" s="9"/>
      <c r="U1542" s="2"/>
      <c r="X1542" s="40"/>
      <c r="Y1542" s="9"/>
    </row>
    <row r="1543" spans="2:25" x14ac:dyDescent="0.2">
      <c r="B1543" s="2"/>
      <c r="H1543" s="2"/>
      <c r="I1543" s="2"/>
      <c r="J1543" s="2"/>
      <c r="N1543" s="9"/>
      <c r="O1543" s="5"/>
      <c r="P1543" s="2"/>
      <c r="Q1543" s="39"/>
      <c r="R1543" s="9"/>
      <c r="T1543" s="9"/>
      <c r="U1543" s="2"/>
      <c r="X1543" s="40"/>
      <c r="Y1543" s="9"/>
    </row>
    <row r="1544" spans="2:25" x14ac:dyDescent="0.2">
      <c r="B1544" s="2"/>
      <c r="H1544" s="2"/>
      <c r="I1544" s="2"/>
      <c r="J1544" s="2"/>
      <c r="N1544" s="9"/>
      <c r="O1544" s="5"/>
      <c r="P1544" s="2"/>
      <c r="Q1544" s="39"/>
      <c r="R1544" s="9"/>
      <c r="T1544" s="9"/>
      <c r="U1544" s="2"/>
      <c r="X1544" s="40"/>
      <c r="Y1544" s="9"/>
    </row>
    <row r="1545" spans="2:25" x14ac:dyDescent="0.2">
      <c r="B1545" s="2"/>
      <c r="H1545" s="2"/>
      <c r="I1545" s="2"/>
      <c r="J1545" s="2"/>
      <c r="N1545" s="9"/>
      <c r="O1545" s="5"/>
      <c r="P1545" s="2"/>
      <c r="Q1545" s="39"/>
      <c r="R1545" s="9"/>
      <c r="T1545" s="9"/>
      <c r="U1545" s="2"/>
      <c r="X1545" s="40"/>
      <c r="Y1545" s="9"/>
    </row>
    <row r="1546" spans="2:25" x14ac:dyDescent="0.2">
      <c r="B1546" s="2"/>
      <c r="H1546" s="2"/>
      <c r="I1546" s="2"/>
      <c r="J1546" s="2"/>
      <c r="N1546" s="9"/>
      <c r="O1546" s="5"/>
      <c r="P1546" s="2"/>
      <c r="Q1546" s="39"/>
      <c r="R1546" s="9"/>
      <c r="T1546" s="9"/>
      <c r="U1546" s="2"/>
      <c r="X1546" s="40"/>
      <c r="Y1546" s="9"/>
    </row>
    <row r="1547" spans="2:25" x14ac:dyDescent="0.2">
      <c r="B1547" s="2"/>
      <c r="H1547" s="2"/>
      <c r="I1547" s="2"/>
      <c r="J1547" s="2"/>
      <c r="N1547" s="9"/>
      <c r="O1547" s="5"/>
      <c r="P1547" s="2"/>
      <c r="Q1547" s="39"/>
      <c r="R1547" s="9"/>
      <c r="T1547" s="9"/>
      <c r="U1547" s="2"/>
      <c r="X1547" s="40"/>
      <c r="Y1547" s="9"/>
    </row>
    <row r="1548" spans="2:25" x14ac:dyDescent="0.2">
      <c r="B1548" s="2"/>
      <c r="H1548" s="2"/>
      <c r="I1548" s="2"/>
      <c r="J1548" s="2"/>
      <c r="N1548" s="9"/>
      <c r="O1548" s="5"/>
      <c r="P1548" s="2"/>
      <c r="Q1548" s="39"/>
      <c r="R1548" s="9"/>
      <c r="T1548" s="9"/>
      <c r="U1548" s="2"/>
      <c r="X1548" s="40"/>
      <c r="Y1548" s="9"/>
    </row>
    <row r="1549" spans="2:25" x14ac:dyDescent="0.2">
      <c r="B1549" s="2"/>
      <c r="H1549" s="2"/>
      <c r="I1549" s="2"/>
      <c r="J1549" s="2"/>
      <c r="N1549" s="9"/>
      <c r="O1549" s="5"/>
      <c r="P1549" s="2"/>
      <c r="Q1549" s="39"/>
      <c r="R1549" s="9"/>
      <c r="T1549" s="9"/>
      <c r="U1549" s="2"/>
      <c r="X1549" s="40"/>
      <c r="Y1549" s="9"/>
    </row>
    <row r="1550" spans="2:25" x14ac:dyDescent="0.2">
      <c r="B1550" s="2"/>
      <c r="H1550" s="2"/>
      <c r="I1550" s="2"/>
      <c r="J1550" s="2"/>
      <c r="N1550" s="9"/>
      <c r="O1550" s="5"/>
      <c r="P1550" s="2"/>
      <c r="Q1550" s="39"/>
      <c r="R1550" s="9"/>
      <c r="T1550" s="9"/>
      <c r="U1550" s="2"/>
      <c r="X1550" s="40"/>
      <c r="Y1550" s="9"/>
    </row>
    <row r="1551" spans="2:25" x14ac:dyDescent="0.2">
      <c r="B1551" s="2"/>
      <c r="H1551" s="2"/>
      <c r="I1551" s="2"/>
      <c r="J1551" s="2"/>
      <c r="N1551" s="9"/>
      <c r="O1551" s="5"/>
      <c r="P1551" s="2"/>
      <c r="Q1551" s="39"/>
      <c r="R1551" s="9"/>
      <c r="T1551" s="9"/>
      <c r="U1551" s="2"/>
      <c r="X1551" s="40"/>
      <c r="Y1551" s="9"/>
    </row>
    <row r="1552" spans="2:25" x14ac:dyDescent="0.2">
      <c r="B1552" s="2"/>
      <c r="H1552" s="2"/>
      <c r="I1552" s="2"/>
      <c r="J1552" s="2"/>
      <c r="N1552" s="9"/>
      <c r="O1552" s="5"/>
      <c r="P1552" s="2"/>
      <c r="Q1552" s="39"/>
      <c r="R1552" s="9"/>
      <c r="T1552" s="9"/>
      <c r="U1552" s="2"/>
      <c r="X1552" s="40"/>
      <c r="Y1552" s="9"/>
    </row>
    <row r="1553" spans="2:25" x14ac:dyDescent="0.2">
      <c r="B1553" s="2"/>
      <c r="H1553" s="2"/>
      <c r="I1553" s="2"/>
      <c r="J1553" s="2"/>
      <c r="N1553" s="9"/>
      <c r="O1553" s="5"/>
      <c r="P1553" s="2"/>
      <c r="Q1553" s="39"/>
      <c r="R1553" s="9"/>
      <c r="T1553" s="9"/>
      <c r="U1553" s="2"/>
      <c r="X1553" s="40"/>
      <c r="Y1553" s="9"/>
    </row>
    <row r="1554" spans="2:25" x14ac:dyDescent="0.2">
      <c r="B1554" s="2"/>
      <c r="H1554" s="2"/>
      <c r="I1554" s="2"/>
      <c r="J1554" s="2"/>
      <c r="N1554" s="9"/>
      <c r="O1554" s="5"/>
      <c r="P1554" s="2"/>
      <c r="Q1554" s="39"/>
      <c r="R1554" s="9"/>
      <c r="T1554" s="9"/>
      <c r="U1554" s="2"/>
      <c r="X1554" s="40"/>
      <c r="Y1554" s="9"/>
    </row>
    <row r="1555" spans="2:25" x14ac:dyDescent="0.2">
      <c r="B1555" s="2"/>
      <c r="H1555" s="2"/>
      <c r="I1555" s="2"/>
      <c r="J1555" s="2"/>
      <c r="N1555" s="9"/>
      <c r="O1555" s="5"/>
      <c r="P1555" s="2"/>
      <c r="Q1555" s="39"/>
      <c r="R1555" s="9"/>
      <c r="T1555" s="9"/>
      <c r="U1555" s="2"/>
      <c r="X1555" s="40"/>
      <c r="Y1555" s="9"/>
    </row>
    <row r="1556" spans="2:25" x14ac:dyDescent="0.2">
      <c r="B1556" s="2"/>
      <c r="H1556" s="2"/>
      <c r="I1556" s="2"/>
      <c r="J1556" s="2"/>
      <c r="N1556" s="9"/>
      <c r="O1556" s="5"/>
      <c r="P1556" s="2"/>
      <c r="Q1556" s="39"/>
      <c r="R1556" s="9"/>
      <c r="T1556" s="9"/>
      <c r="U1556" s="2"/>
      <c r="X1556" s="40"/>
      <c r="Y1556" s="9"/>
    </row>
    <row r="1557" spans="2:25" x14ac:dyDescent="0.2">
      <c r="B1557" s="2"/>
      <c r="H1557" s="2"/>
      <c r="I1557" s="2"/>
      <c r="J1557" s="2"/>
      <c r="N1557" s="9"/>
      <c r="O1557" s="5"/>
      <c r="P1557" s="2"/>
      <c r="Q1557" s="39"/>
      <c r="R1557" s="9"/>
      <c r="T1557" s="9"/>
      <c r="U1557" s="2"/>
      <c r="X1557" s="40"/>
      <c r="Y1557" s="9"/>
    </row>
    <row r="1558" spans="2:25" x14ac:dyDescent="0.2">
      <c r="B1558" s="2"/>
      <c r="H1558" s="2"/>
      <c r="I1558" s="2"/>
      <c r="J1558" s="2"/>
      <c r="N1558" s="9"/>
      <c r="O1558" s="5"/>
      <c r="P1558" s="2"/>
      <c r="Q1558" s="39"/>
      <c r="R1558" s="9"/>
      <c r="T1558" s="9"/>
      <c r="U1558" s="2"/>
      <c r="X1558" s="40"/>
      <c r="Y1558" s="9"/>
    </row>
    <row r="1559" spans="2:25" x14ac:dyDescent="0.2">
      <c r="B1559" s="2"/>
      <c r="H1559" s="2"/>
      <c r="I1559" s="2"/>
      <c r="J1559" s="2"/>
      <c r="N1559" s="9"/>
      <c r="O1559" s="5"/>
      <c r="P1559" s="2"/>
      <c r="Q1559" s="39"/>
      <c r="R1559" s="9"/>
      <c r="T1559" s="9"/>
      <c r="U1559" s="2"/>
      <c r="X1559" s="40"/>
      <c r="Y1559" s="9"/>
    </row>
    <row r="1560" spans="2:25" x14ac:dyDescent="0.2">
      <c r="B1560" s="2"/>
      <c r="H1560" s="2"/>
      <c r="I1560" s="2"/>
      <c r="J1560" s="2"/>
      <c r="N1560" s="9"/>
      <c r="O1560" s="5"/>
      <c r="P1560" s="2"/>
      <c r="Q1560" s="39"/>
      <c r="R1560" s="9"/>
      <c r="T1560" s="9"/>
      <c r="U1560" s="2"/>
      <c r="X1560" s="40"/>
      <c r="Y1560" s="9"/>
    </row>
    <row r="1561" spans="2:25" x14ac:dyDescent="0.2">
      <c r="B1561" s="2"/>
      <c r="H1561" s="2"/>
      <c r="I1561" s="2"/>
      <c r="J1561" s="2"/>
      <c r="N1561" s="9"/>
      <c r="O1561" s="5"/>
      <c r="P1561" s="2"/>
      <c r="Q1561" s="39"/>
      <c r="R1561" s="9"/>
      <c r="T1561" s="9"/>
      <c r="U1561" s="2"/>
      <c r="X1561" s="40"/>
      <c r="Y1561" s="9"/>
    </row>
    <row r="1562" spans="2:25" x14ac:dyDescent="0.2">
      <c r="B1562" s="2"/>
      <c r="H1562" s="2"/>
      <c r="I1562" s="2"/>
      <c r="J1562" s="2"/>
      <c r="N1562" s="9"/>
      <c r="O1562" s="5"/>
      <c r="P1562" s="2"/>
      <c r="Q1562" s="39"/>
      <c r="R1562" s="9"/>
      <c r="T1562" s="9"/>
      <c r="U1562" s="2"/>
      <c r="X1562" s="40"/>
      <c r="Y1562" s="9"/>
    </row>
    <row r="1563" spans="2:25" x14ac:dyDescent="0.2">
      <c r="B1563" s="2"/>
      <c r="H1563" s="2"/>
      <c r="I1563" s="2"/>
      <c r="J1563" s="2"/>
      <c r="N1563" s="9"/>
      <c r="O1563" s="5"/>
      <c r="P1563" s="2"/>
      <c r="Q1563" s="39"/>
      <c r="R1563" s="9"/>
      <c r="T1563" s="9"/>
      <c r="U1563" s="2"/>
      <c r="X1563" s="40"/>
      <c r="Y1563" s="9"/>
    </row>
    <row r="1564" spans="2:25" x14ac:dyDescent="0.2">
      <c r="B1564" s="2"/>
      <c r="H1564" s="2"/>
      <c r="I1564" s="2"/>
      <c r="J1564" s="2"/>
      <c r="N1564" s="9"/>
      <c r="O1564" s="5"/>
      <c r="P1564" s="2"/>
      <c r="Q1564" s="39"/>
      <c r="R1564" s="9"/>
      <c r="T1564" s="9"/>
      <c r="U1564" s="2"/>
      <c r="X1564" s="40"/>
      <c r="Y1564" s="9"/>
    </row>
    <row r="1565" spans="2:25" x14ac:dyDescent="0.2">
      <c r="B1565" s="2"/>
      <c r="H1565" s="2"/>
      <c r="I1565" s="2"/>
      <c r="J1565" s="2"/>
      <c r="N1565" s="9"/>
      <c r="O1565" s="5"/>
      <c r="P1565" s="2"/>
      <c r="Q1565" s="39"/>
      <c r="R1565" s="9"/>
      <c r="T1565" s="9"/>
      <c r="U1565" s="2"/>
      <c r="X1565" s="40"/>
      <c r="Y1565" s="9"/>
    </row>
    <row r="1566" spans="2:25" x14ac:dyDescent="0.2">
      <c r="B1566" s="2"/>
      <c r="H1566" s="2"/>
      <c r="I1566" s="2"/>
      <c r="J1566" s="2"/>
      <c r="N1566" s="9"/>
      <c r="O1566" s="5"/>
      <c r="P1566" s="2"/>
      <c r="Q1566" s="39"/>
      <c r="R1566" s="9"/>
      <c r="T1566" s="9"/>
      <c r="U1566" s="2"/>
      <c r="X1566" s="40"/>
      <c r="Y1566" s="9"/>
    </row>
    <row r="1567" spans="2:25" x14ac:dyDescent="0.2">
      <c r="B1567" s="2"/>
      <c r="H1567" s="2"/>
      <c r="I1567" s="2"/>
      <c r="J1567" s="2"/>
      <c r="N1567" s="9"/>
      <c r="O1567" s="5"/>
      <c r="P1567" s="2"/>
      <c r="Q1567" s="39"/>
      <c r="R1567" s="9"/>
      <c r="T1567" s="9"/>
      <c r="U1567" s="2"/>
      <c r="X1567" s="40"/>
      <c r="Y1567" s="9"/>
    </row>
    <row r="1568" spans="2:25" x14ac:dyDescent="0.2">
      <c r="B1568" s="2"/>
      <c r="H1568" s="2"/>
      <c r="I1568" s="2"/>
      <c r="J1568" s="2"/>
      <c r="N1568" s="9"/>
      <c r="O1568" s="5"/>
      <c r="P1568" s="2"/>
      <c r="Q1568" s="39"/>
      <c r="R1568" s="9"/>
      <c r="T1568" s="9"/>
      <c r="U1568" s="2"/>
      <c r="X1568" s="40"/>
      <c r="Y1568" s="9"/>
    </row>
    <row r="1569" spans="2:25" x14ac:dyDescent="0.2">
      <c r="B1569" s="2"/>
      <c r="H1569" s="2"/>
      <c r="I1569" s="2"/>
      <c r="J1569" s="2"/>
      <c r="N1569" s="9"/>
      <c r="O1569" s="5"/>
      <c r="P1569" s="2"/>
      <c r="Q1569" s="39"/>
      <c r="R1569" s="9"/>
      <c r="T1569" s="9"/>
      <c r="U1569" s="2"/>
      <c r="X1569" s="40"/>
      <c r="Y1569" s="9"/>
    </row>
    <row r="1570" spans="2:25" x14ac:dyDescent="0.2">
      <c r="B1570" s="2"/>
      <c r="H1570" s="2"/>
      <c r="I1570" s="2"/>
      <c r="J1570" s="2"/>
      <c r="N1570" s="9"/>
      <c r="O1570" s="5"/>
      <c r="P1570" s="2"/>
      <c r="Q1570" s="39"/>
      <c r="R1570" s="9"/>
      <c r="T1570" s="9"/>
      <c r="U1570" s="2"/>
      <c r="X1570" s="40"/>
      <c r="Y1570" s="9"/>
    </row>
    <row r="1571" spans="2:25" x14ac:dyDescent="0.2">
      <c r="B1571" s="2"/>
      <c r="H1571" s="2"/>
      <c r="I1571" s="2"/>
      <c r="J1571" s="2"/>
      <c r="N1571" s="9"/>
      <c r="O1571" s="5"/>
      <c r="P1571" s="2"/>
      <c r="Q1571" s="39"/>
      <c r="R1571" s="9"/>
      <c r="T1571" s="9"/>
      <c r="U1571" s="2"/>
      <c r="X1571" s="40"/>
      <c r="Y1571" s="9"/>
    </row>
    <row r="1572" spans="2:25" x14ac:dyDescent="0.2">
      <c r="B1572" s="2"/>
      <c r="H1572" s="2"/>
      <c r="I1572" s="2"/>
      <c r="J1572" s="2"/>
      <c r="N1572" s="9"/>
      <c r="O1572" s="5"/>
      <c r="P1572" s="2"/>
      <c r="Q1572" s="39"/>
      <c r="R1572" s="9"/>
      <c r="T1572" s="9"/>
      <c r="U1572" s="2"/>
      <c r="X1572" s="40"/>
      <c r="Y1572" s="9"/>
    </row>
    <row r="1573" spans="2:25" x14ac:dyDescent="0.2">
      <c r="B1573" s="2"/>
      <c r="H1573" s="2"/>
      <c r="I1573" s="2"/>
      <c r="J1573" s="2"/>
      <c r="N1573" s="9"/>
      <c r="O1573" s="5"/>
      <c r="P1573" s="2"/>
      <c r="Q1573" s="39"/>
      <c r="R1573" s="9"/>
      <c r="T1573" s="9"/>
      <c r="U1573" s="2"/>
      <c r="X1573" s="40"/>
      <c r="Y1573" s="9"/>
    </row>
    <row r="1574" spans="2:25" x14ac:dyDescent="0.2">
      <c r="B1574" s="2"/>
      <c r="H1574" s="2"/>
      <c r="I1574" s="2"/>
      <c r="J1574" s="2"/>
      <c r="N1574" s="9"/>
      <c r="O1574" s="5"/>
      <c r="P1574" s="2"/>
      <c r="Q1574" s="39"/>
      <c r="R1574" s="9"/>
      <c r="T1574" s="9"/>
      <c r="U1574" s="2"/>
      <c r="X1574" s="40"/>
      <c r="Y1574" s="9"/>
    </row>
    <row r="1575" spans="2:25" x14ac:dyDescent="0.2">
      <c r="B1575" s="2"/>
      <c r="H1575" s="2"/>
      <c r="I1575" s="2"/>
      <c r="J1575" s="2"/>
      <c r="N1575" s="9"/>
      <c r="O1575" s="5"/>
      <c r="P1575" s="2"/>
      <c r="Q1575" s="39"/>
      <c r="R1575" s="9"/>
      <c r="T1575" s="9"/>
      <c r="U1575" s="2"/>
      <c r="X1575" s="40"/>
      <c r="Y1575" s="9"/>
    </row>
    <row r="1576" spans="2:25" x14ac:dyDescent="0.2">
      <c r="B1576" s="2"/>
      <c r="H1576" s="2"/>
      <c r="I1576" s="2"/>
      <c r="J1576" s="2"/>
      <c r="N1576" s="9"/>
      <c r="O1576" s="5"/>
      <c r="P1576" s="2"/>
      <c r="Q1576" s="39"/>
      <c r="R1576" s="9"/>
      <c r="T1576" s="9"/>
      <c r="U1576" s="2"/>
      <c r="X1576" s="40"/>
      <c r="Y1576" s="9"/>
    </row>
    <row r="1577" spans="2:25" x14ac:dyDescent="0.2">
      <c r="B1577" s="2"/>
      <c r="H1577" s="2"/>
      <c r="I1577" s="2"/>
      <c r="J1577" s="2"/>
      <c r="N1577" s="9"/>
      <c r="O1577" s="5"/>
      <c r="P1577" s="2"/>
      <c r="Q1577" s="39"/>
      <c r="R1577" s="9"/>
      <c r="T1577" s="9"/>
      <c r="U1577" s="2"/>
      <c r="X1577" s="40"/>
      <c r="Y1577" s="9"/>
    </row>
    <row r="1578" spans="2:25" x14ac:dyDescent="0.2">
      <c r="B1578" s="2"/>
      <c r="H1578" s="2"/>
      <c r="I1578" s="2"/>
      <c r="J1578" s="2"/>
      <c r="N1578" s="9"/>
      <c r="O1578" s="5"/>
      <c r="P1578" s="2"/>
      <c r="Q1578" s="39"/>
      <c r="R1578" s="9"/>
      <c r="T1578" s="9"/>
      <c r="U1578" s="2"/>
      <c r="X1578" s="40"/>
      <c r="Y1578" s="9"/>
    </row>
    <row r="1579" spans="2:25" x14ac:dyDescent="0.2">
      <c r="B1579" s="2"/>
      <c r="H1579" s="2"/>
      <c r="I1579" s="2"/>
      <c r="J1579" s="2"/>
      <c r="N1579" s="9"/>
      <c r="O1579" s="5"/>
      <c r="P1579" s="2"/>
      <c r="Q1579" s="39"/>
      <c r="R1579" s="9"/>
      <c r="T1579" s="9"/>
      <c r="U1579" s="2"/>
      <c r="X1579" s="40"/>
      <c r="Y1579" s="9"/>
    </row>
    <row r="1580" spans="2:25" x14ac:dyDescent="0.2">
      <c r="B1580" s="2"/>
      <c r="H1580" s="2"/>
      <c r="I1580" s="2"/>
      <c r="J1580" s="2"/>
      <c r="N1580" s="9"/>
      <c r="O1580" s="5"/>
      <c r="P1580" s="2"/>
      <c r="Q1580" s="39"/>
      <c r="R1580" s="9"/>
      <c r="T1580" s="9"/>
      <c r="U1580" s="2"/>
      <c r="X1580" s="40"/>
      <c r="Y1580" s="9"/>
    </row>
    <row r="1581" spans="2:25" x14ac:dyDescent="0.2">
      <c r="B1581" s="2"/>
      <c r="H1581" s="2"/>
      <c r="I1581" s="2"/>
      <c r="J1581" s="2"/>
      <c r="N1581" s="9"/>
      <c r="O1581" s="5"/>
      <c r="P1581" s="2"/>
      <c r="Q1581" s="39"/>
      <c r="R1581" s="9"/>
      <c r="T1581" s="9"/>
      <c r="U1581" s="2"/>
      <c r="X1581" s="40"/>
      <c r="Y1581" s="9"/>
    </row>
    <row r="1582" spans="2:25" x14ac:dyDescent="0.2">
      <c r="B1582" s="2"/>
      <c r="H1582" s="2"/>
      <c r="I1582" s="2"/>
      <c r="J1582" s="2"/>
      <c r="N1582" s="9"/>
      <c r="O1582" s="5"/>
      <c r="P1582" s="2"/>
      <c r="Q1582" s="39"/>
      <c r="R1582" s="9"/>
      <c r="T1582" s="9"/>
      <c r="U1582" s="2"/>
      <c r="X1582" s="40"/>
      <c r="Y1582" s="9"/>
    </row>
    <row r="1583" spans="2:25" x14ac:dyDescent="0.2">
      <c r="B1583" s="2"/>
      <c r="H1583" s="2"/>
      <c r="I1583" s="2"/>
      <c r="J1583" s="2"/>
      <c r="N1583" s="9"/>
      <c r="O1583" s="5"/>
      <c r="P1583" s="2"/>
      <c r="Q1583" s="39"/>
      <c r="R1583" s="9"/>
      <c r="T1583" s="9"/>
      <c r="U1583" s="2"/>
      <c r="X1583" s="40"/>
      <c r="Y1583" s="9"/>
    </row>
    <row r="1584" spans="2:25" x14ac:dyDescent="0.2">
      <c r="B1584" s="2"/>
      <c r="H1584" s="2"/>
      <c r="I1584" s="2"/>
      <c r="J1584" s="2"/>
      <c r="N1584" s="9"/>
      <c r="O1584" s="5"/>
      <c r="P1584" s="2"/>
      <c r="Q1584" s="39"/>
      <c r="R1584" s="9"/>
      <c r="T1584" s="9"/>
      <c r="U1584" s="2"/>
      <c r="X1584" s="40"/>
      <c r="Y1584" s="9"/>
    </row>
    <row r="1585" spans="2:25" x14ac:dyDescent="0.2">
      <c r="B1585" s="2"/>
      <c r="H1585" s="2"/>
      <c r="I1585" s="2"/>
      <c r="J1585" s="2"/>
      <c r="N1585" s="9"/>
      <c r="O1585" s="5"/>
      <c r="P1585" s="2"/>
      <c r="Q1585" s="39"/>
      <c r="R1585" s="9"/>
      <c r="T1585" s="9"/>
      <c r="U1585" s="2"/>
      <c r="X1585" s="40"/>
      <c r="Y1585" s="9"/>
    </row>
    <row r="1586" spans="2:25" x14ac:dyDescent="0.2">
      <c r="B1586" s="2"/>
      <c r="H1586" s="2"/>
      <c r="I1586" s="2"/>
      <c r="J1586" s="2"/>
      <c r="N1586" s="9"/>
      <c r="O1586" s="5"/>
      <c r="P1586" s="2"/>
      <c r="Q1586" s="39"/>
      <c r="R1586" s="9"/>
      <c r="T1586" s="9"/>
      <c r="U1586" s="2"/>
      <c r="X1586" s="40"/>
      <c r="Y1586" s="9"/>
    </row>
    <row r="1587" spans="2:25" x14ac:dyDescent="0.2">
      <c r="B1587" s="2"/>
      <c r="H1587" s="2"/>
      <c r="I1587" s="2"/>
      <c r="J1587" s="2"/>
      <c r="N1587" s="9"/>
      <c r="O1587" s="5"/>
      <c r="P1587" s="2"/>
      <c r="Q1587" s="39"/>
      <c r="R1587" s="9"/>
      <c r="T1587" s="9"/>
      <c r="U1587" s="2"/>
      <c r="X1587" s="40"/>
      <c r="Y1587" s="9"/>
    </row>
    <row r="1588" spans="2:25" x14ac:dyDescent="0.2">
      <c r="B1588" s="2"/>
      <c r="H1588" s="2"/>
      <c r="I1588" s="2"/>
      <c r="J1588" s="2"/>
      <c r="N1588" s="9"/>
      <c r="O1588" s="5"/>
      <c r="P1588" s="2"/>
      <c r="Q1588" s="39"/>
      <c r="R1588" s="9"/>
      <c r="T1588" s="9"/>
      <c r="U1588" s="2"/>
      <c r="X1588" s="40"/>
      <c r="Y1588" s="9"/>
    </row>
    <row r="1589" spans="2:25" x14ac:dyDescent="0.2">
      <c r="B1589" s="2"/>
      <c r="H1589" s="2"/>
      <c r="I1589" s="2"/>
      <c r="J1589" s="2"/>
      <c r="N1589" s="9"/>
      <c r="O1589" s="5"/>
      <c r="P1589" s="2"/>
      <c r="Q1589" s="39"/>
      <c r="R1589" s="9"/>
      <c r="T1589" s="9"/>
      <c r="U1589" s="2"/>
      <c r="X1589" s="40"/>
      <c r="Y1589" s="9"/>
    </row>
    <row r="1590" spans="2:25" x14ac:dyDescent="0.2">
      <c r="B1590" s="2"/>
      <c r="H1590" s="2"/>
      <c r="I1590" s="2"/>
      <c r="J1590" s="2"/>
      <c r="N1590" s="9"/>
      <c r="O1590" s="5"/>
      <c r="P1590" s="2"/>
      <c r="Q1590" s="39"/>
      <c r="R1590" s="9"/>
      <c r="T1590" s="9"/>
      <c r="U1590" s="2"/>
      <c r="X1590" s="40"/>
      <c r="Y1590" s="9"/>
    </row>
    <row r="1591" spans="2:25" x14ac:dyDescent="0.2">
      <c r="B1591" s="2"/>
      <c r="H1591" s="2"/>
      <c r="I1591" s="2"/>
      <c r="J1591" s="2"/>
      <c r="N1591" s="9"/>
      <c r="O1591" s="5"/>
      <c r="P1591" s="2"/>
      <c r="Q1591" s="39"/>
      <c r="R1591" s="9"/>
      <c r="T1591" s="9"/>
      <c r="U1591" s="2"/>
      <c r="X1591" s="40"/>
      <c r="Y1591" s="9"/>
    </row>
    <row r="1592" spans="2:25" x14ac:dyDescent="0.2">
      <c r="B1592" s="2"/>
      <c r="H1592" s="2"/>
      <c r="I1592" s="2"/>
      <c r="J1592" s="2"/>
      <c r="N1592" s="9"/>
      <c r="O1592" s="5"/>
      <c r="P1592" s="2"/>
      <c r="Q1592" s="39"/>
      <c r="R1592" s="9"/>
      <c r="T1592" s="9"/>
      <c r="U1592" s="2"/>
      <c r="X1592" s="40"/>
      <c r="Y1592" s="9"/>
    </row>
    <row r="1593" spans="2:25" x14ac:dyDescent="0.2">
      <c r="B1593" s="2"/>
      <c r="H1593" s="2"/>
      <c r="I1593" s="2"/>
      <c r="J1593" s="2"/>
      <c r="N1593" s="9"/>
      <c r="O1593" s="5"/>
      <c r="P1593" s="2"/>
      <c r="Q1593" s="39"/>
      <c r="R1593" s="9"/>
      <c r="T1593" s="9"/>
      <c r="U1593" s="2"/>
      <c r="X1593" s="40"/>
      <c r="Y1593" s="9"/>
    </row>
    <row r="1594" spans="2:25" x14ac:dyDescent="0.2">
      <c r="B1594" s="2"/>
      <c r="H1594" s="2"/>
      <c r="I1594" s="2"/>
      <c r="J1594" s="2"/>
      <c r="N1594" s="9"/>
      <c r="O1594" s="5"/>
      <c r="P1594" s="2"/>
      <c r="Q1594" s="39"/>
      <c r="R1594" s="9"/>
      <c r="T1594" s="9"/>
      <c r="U1594" s="2"/>
      <c r="X1594" s="40"/>
      <c r="Y1594" s="9"/>
    </row>
    <row r="1595" spans="2:25" x14ac:dyDescent="0.2">
      <c r="B1595" s="2"/>
      <c r="H1595" s="2"/>
      <c r="I1595" s="2"/>
      <c r="J1595" s="2"/>
      <c r="N1595" s="9"/>
      <c r="O1595" s="5"/>
      <c r="P1595" s="2"/>
      <c r="Q1595" s="39"/>
      <c r="R1595" s="9"/>
      <c r="T1595" s="9"/>
      <c r="U1595" s="2"/>
      <c r="X1595" s="40"/>
      <c r="Y1595" s="9"/>
    </row>
    <row r="1596" spans="2:25" x14ac:dyDescent="0.2">
      <c r="B1596" s="2"/>
      <c r="H1596" s="2"/>
      <c r="I1596" s="2"/>
      <c r="J1596" s="2"/>
      <c r="N1596" s="9"/>
      <c r="O1596" s="5"/>
      <c r="P1596" s="2"/>
      <c r="Q1596" s="39"/>
      <c r="R1596" s="9"/>
      <c r="T1596" s="9"/>
      <c r="U1596" s="2"/>
      <c r="X1596" s="40"/>
      <c r="Y1596" s="9"/>
    </row>
    <row r="1597" spans="2:25" x14ac:dyDescent="0.2">
      <c r="B1597" s="2"/>
      <c r="H1597" s="2"/>
      <c r="I1597" s="2"/>
      <c r="J1597" s="2"/>
      <c r="N1597" s="9"/>
      <c r="O1597" s="5"/>
      <c r="P1597" s="2"/>
      <c r="Q1597" s="39"/>
      <c r="R1597" s="9"/>
      <c r="T1597" s="9"/>
      <c r="U1597" s="2"/>
      <c r="X1597" s="40"/>
      <c r="Y1597" s="9"/>
    </row>
    <row r="1598" spans="2:25" x14ac:dyDescent="0.2">
      <c r="B1598" s="2"/>
      <c r="H1598" s="2"/>
      <c r="I1598" s="2"/>
      <c r="J1598" s="2"/>
      <c r="N1598" s="9"/>
      <c r="O1598" s="5"/>
      <c r="P1598" s="2"/>
      <c r="Q1598" s="39"/>
      <c r="R1598" s="9"/>
      <c r="T1598" s="9"/>
      <c r="U1598" s="2"/>
      <c r="X1598" s="40"/>
      <c r="Y1598" s="9"/>
    </row>
    <row r="1599" spans="2:25" x14ac:dyDescent="0.2">
      <c r="B1599" s="2"/>
      <c r="H1599" s="2"/>
      <c r="I1599" s="2"/>
      <c r="J1599" s="2"/>
      <c r="N1599" s="9"/>
      <c r="O1599" s="5"/>
      <c r="P1599" s="2"/>
      <c r="Q1599" s="39"/>
      <c r="R1599" s="9"/>
      <c r="T1599" s="9"/>
      <c r="U1599" s="2"/>
      <c r="X1599" s="40"/>
      <c r="Y1599" s="9"/>
    </row>
    <row r="1600" spans="2:25" x14ac:dyDescent="0.2">
      <c r="B1600" s="2"/>
      <c r="H1600" s="2"/>
      <c r="I1600" s="2"/>
      <c r="J1600" s="2"/>
      <c r="N1600" s="9"/>
      <c r="O1600" s="5"/>
      <c r="P1600" s="2"/>
      <c r="Q1600" s="39"/>
      <c r="R1600" s="9"/>
      <c r="T1600" s="9"/>
      <c r="U1600" s="2"/>
      <c r="X1600" s="40"/>
      <c r="Y1600" s="9"/>
    </row>
    <row r="1601" spans="2:25" x14ac:dyDescent="0.2">
      <c r="B1601" s="2"/>
      <c r="H1601" s="2"/>
      <c r="I1601" s="2"/>
      <c r="J1601" s="2"/>
      <c r="N1601" s="9"/>
      <c r="O1601" s="5"/>
      <c r="P1601" s="2"/>
      <c r="Q1601" s="39"/>
      <c r="R1601" s="9"/>
      <c r="T1601" s="9"/>
      <c r="U1601" s="2"/>
      <c r="X1601" s="40"/>
      <c r="Y1601" s="9"/>
    </row>
    <row r="1602" spans="2:25" x14ac:dyDescent="0.2">
      <c r="B1602" s="2"/>
      <c r="H1602" s="2"/>
      <c r="I1602" s="2"/>
      <c r="J1602" s="2"/>
      <c r="N1602" s="9"/>
      <c r="O1602" s="5"/>
      <c r="P1602" s="2"/>
      <c r="Q1602" s="39"/>
      <c r="R1602" s="9"/>
      <c r="T1602" s="9"/>
      <c r="U1602" s="2"/>
      <c r="X1602" s="40"/>
      <c r="Y1602" s="9"/>
    </row>
    <row r="1603" spans="2:25" x14ac:dyDescent="0.2">
      <c r="B1603" s="2"/>
      <c r="H1603" s="2"/>
      <c r="I1603" s="2"/>
      <c r="J1603" s="2"/>
      <c r="N1603" s="9"/>
      <c r="O1603" s="5"/>
      <c r="P1603" s="2"/>
      <c r="Q1603" s="39"/>
      <c r="R1603" s="9"/>
      <c r="T1603" s="9"/>
      <c r="U1603" s="2"/>
      <c r="X1603" s="40"/>
      <c r="Y1603" s="9"/>
    </row>
    <row r="1604" spans="2:25" x14ac:dyDescent="0.2">
      <c r="B1604" s="2"/>
      <c r="H1604" s="2"/>
      <c r="I1604" s="2"/>
      <c r="J1604" s="2"/>
      <c r="N1604" s="9"/>
      <c r="O1604" s="5"/>
      <c r="P1604" s="2"/>
      <c r="Q1604" s="39"/>
      <c r="R1604" s="9"/>
      <c r="T1604" s="9"/>
      <c r="U1604" s="2"/>
      <c r="X1604" s="40"/>
      <c r="Y1604" s="9"/>
    </row>
    <row r="1605" spans="2:25" x14ac:dyDescent="0.2">
      <c r="B1605" s="2"/>
      <c r="H1605" s="2"/>
      <c r="I1605" s="2"/>
      <c r="J1605" s="2"/>
      <c r="N1605" s="9"/>
      <c r="O1605" s="5"/>
      <c r="P1605" s="2"/>
      <c r="Q1605" s="39"/>
      <c r="R1605" s="9"/>
      <c r="T1605" s="9"/>
      <c r="U1605" s="2"/>
      <c r="X1605" s="40"/>
      <c r="Y1605" s="9"/>
    </row>
    <row r="1606" spans="2:25" x14ac:dyDescent="0.2">
      <c r="B1606" s="2"/>
      <c r="H1606" s="2"/>
      <c r="I1606" s="2"/>
      <c r="J1606" s="2"/>
      <c r="N1606" s="9"/>
      <c r="O1606" s="5"/>
      <c r="P1606" s="2"/>
      <c r="Q1606" s="39"/>
      <c r="R1606" s="9"/>
      <c r="T1606" s="9"/>
      <c r="U1606" s="2"/>
      <c r="X1606" s="40"/>
      <c r="Y1606" s="9"/>
    </row>
    <row r="1607" spans="2:25" x14ac:dyDescent="0.2">
      <c r="B1607" s="2"/>
      <c r="H1607" s="2"/>
      <c r="I1607" s="2"/>
      <c r="J1607" s="2"/>
      <c r="N1607" s="9"/>
      <c r="O1607" s="5"/>
      <c r="P1607" s="2"/>
      <c r="Q1607" s="39"/>
      <c r="R1607" s="9"/>
      <c r="T1607" s="9"/>
      <c r="U1607" s="2"/>
      <c r="X1607" s="40"/>
      <c r="Y1607" s="9"/>
    </row>
    <row r="1608" spans="2:25" x14ac:dyDescent="0.2">
      <c r="B1608" s="2"/>
      <c r="H1608" s="2"/>
      <c r="I1608" s="2"/>
      <c r="J1608" s="2"/>
      <c r="N1608" s="9"/>
      <c r="O1608" s="5"/>
      <c r="P1608" s="2"/>
      <c r="Q1608" s="39"/>
      <c r="R1608" s="9"/>
      <c r="T1608" s="9"/>
      <c r="U1608" s="2"/>
      <c r="X1608" s="40"/>
      <c r="Y1608" s="9"/>
    </row>
    <row r="1609" spans="2:25" x14ac:dyDescent="0.2">
      <c r="B1609" s="2"/>
      <c r="H1609" s="2"/>
      <c r="I1609" s="2"/>
      <c r="J1609" s="2"/>
      <c r="N1609" s="9"/>
      <c r="O1609" s="5"/>
      <c r="P1609" s="2"/>
      <c r="Q1609" s="39"/>
      <c r="R1609" s="9"/>
      <c r="T1609" s="9"/>
      <c r="U1609" s="2"/>
      <c r="X1609" s="40"/>
      <c r="Y1609" s="9"/>
    </row>
    <row r="1610" spans="2:25" x14ac:dyDescent="0.2">
      <c r="B1610" s="2"/>
      <c r="H1610" s="2"/>
      <c r="I1610" s="2"/>
      <c r="J1610" s="2"/>
      <c r="N1610" s="9"/>
      <c r="O1610" s="5"/>
      <c r="P1610" s="2"/>
      <c r="Q1610" s="39"/>
      <c r="R1610" s="9"/>
      <c r="T1610" s="9"/>
      <c r="U1610" s="2"/>
      <c r="X1610" s="40"/>
      <c r="Y1610" s="9"/>
    </row>
    <row r="1611" spans="2:25" x14ac:dyDescent="0.2">
      <c r="B1611" s="2"/>
      <c r="H1611" s="2"/>
      <c r="I1611" s="2"/>
      <c r="J1611" s="2"/>
      <c r="N1611" s="9"/>
      <c r="O1611" s="5"/>
      <c r="P1611" s="2"/>
      <c r="Q1611" s="39"/>
      <c r="R1611" s="9"/>
      <c r="T1611" s="9"/>
      <c r="U1611" s="2"/>
      <c r="X1611" s="40"/>
      <c r="Y1611" s="9"/>
    </row>
    <row r="1612" spans="2:25" x14ac:dyDescent="0.2">
      <c r="B1612" s="2"/>
      <c r="H1612" s="2"/>
      <c r="I1612" s="2"/>
      <c r="J1612" s="2"/>
      <c r="N1612" s="9"/>
      <c r="O1612" s="5"/>
      <c r="P1612" s="2"/>
      <c r="Q1612" s="39"/>
      <c r="R1612" s="9"/>
      <c r="T1612" s="9"/>
      <c r="U1612" s="2"/>
      <c r="X1612" s="40"/>
      <c r="Y1612" s="9"/>
    </row>
    <row r="1613" spans="2:25" x14ac:dyDescent="0.2">
      <c r="B1613" s="2"/>
      <c r="H1613" s="2"/>
      <c r="I1613" s="2"/>
      <c r="J1613" s="2"/>
      <c r="N1613" s="9"/>
      <c r="O1613" s="5"/>
      <c r="P1613" s="2"/>
      <c r="Q1613" s="39"/>
      <c r="R1613" s="9"/>
      <c r="T1613" s="9"/>
      <c r="U1613" s="2"/>
      <c r="X1613" s="40"/>
      <c r="Y1613" s="9"/>
    </row>
    <row r="1614" spans="2:25" x14ac:dyDescent="0.2">
      <c r="B1614" s="2"/>
      <c r="H1614" s="2"/>
      <c r="I1614" s="2"/>
      <c r="J1614" s="2"/>
      <c r="N1614" s="9"/>
      <c r="O1614" s="5"/>
      <c r="P1614" s="2"/>
      <c r="Q1614" s="39"/>
      <c r="R1614" s="9"/>
      <c r="T1614" s="9"/>
      <c r="U1614" s="2"/>
      <c r="X1614" s="40"/>
      <c r="Y1614" s="9"/>
    </row>
    <row r="1615" spans="2:25" x14ac:dyDescent="0.2">
      <c r="B1615" s="2"/>
      <c r="H1615" s="2"/>
      <c r="I1615" s="2"/>
      <c r="J1615" s="2"/>
      <c r="N1615" s="9"/>
      <c r="O1615" s="5"/>
      <c r="P1615" s="2"/>
      <c r="Q1615" s="39"/>
      <c r="R1615" s="9"/>
      <c r="T1615" s="9"/>
      <c r="U1615" s="2"/>
      <c r="X1615" s="40"/>
      <c r="Y1615" s="9"/>
    </row>
    <row r="1616" spans="2:25" x14ac:dyDescent="0.2">
      <c r="B1616" s="2"/>
      <c r="H1616" s="2"/>
      <c r="I1616" s="2"/>
      <c r="J1616" s="2"/>
      <c r="N1616" s="9"/>
      <c r="O1616" s="5"/>
      <c r="P1616" s="2"/>
      <c r="Q1616" s="39"/>
      <c r="R1616" s="9"/>
      <c r="T1616" s="9"/>
      <c r="U1616" s="2"/>
      <c r="X1616" s="40"/>
      <c r="Y1616" s="9"/>
    </row>
    <row r="1617" spans="2:25" x14ac:dyDescent="0.2">
      <c r="B1617" s="2"/>
      <c r="H1617" s="2"/>
      <c r="I1617" s="2"/>
      <c r="J1617" s="2"/>
      <c r="N1617" s="9"/>
      <c r="O1617" s="5"/>
      <c r="P1617" s="2"/>
      <c r="Q1617" s="39"/>
      <c r="R1617" s="9"/>
      <c r="T1617" s="9"/>
      <c r="U1617" s="2"/>
      <c r="X1617" s="40"/>
      <c r="Y1617" s="9"/>
    </row>
    <row r="1618" spans="2:25" x14ac:dyDescent="0.2">
      <c r="B1618" s="2"/>
      <c r="H1618" s="2"/>
      <c r="I1618" s="2"/>
      <c r="J1618" s="2"/>
      <c r="N1618" s="9"/>
      <c r="O1618" s="5"/>
      <c r="P1618" s="2"/>
      <c r="Q1618" s="39"/>
      <c r="R1618" s="9"/>
      <c r="T1618" s="9"/>
      <c r="U1618" s="2"/>
      <c r="X1618" s="40"/>
      <c r="Y1618" s="9"/>
    </row>
    <row r="1619" spans="2:25" x14ac:dyDescent="0.2">
      <c r="B1619" s="2"/>
      <c r="H1619" s="2"/>
      <c r="I1619" s="2"/>
      <c r="J1619" s="2"/>
      <c r="N1619" s="9"/>
      <c r="O1619" s="5"/>
      <c r="P1619" s="2"/>
      <c r="Q1619" s="39"/>
      <c r="R1619" s="9"/>
      <c r="T1619" s="9"/>
      <c r="U1619" s="2"/>
      <c r="X1619" s="40"/>
      <c r="Y1619" s="9"/>
    </row>
    <row r="1620" spans="2:25" x14ac:dyDescent="0.2">
      <c r="B1620" s="2"/>
      <c r="H1620" s="2"/>
      <c r="I1620" s="2"/>
      <c r="J1620" s="2"/>
      <c r="N1620" s="9"/>
      <c r="O1620" s="5"/>
      <c r="P1620" s="2"/>
      <c r="Q1620" s="39"/>
      <c r="R1620" s="9"/>
      <c r="T1620" s="9"/>
      <c r="U1620" s="2"/>
      <c r="X1620" s="40"/>
      <c r="Y1620" s="9"/>
    </row>
    <row r="1621" spans="2:25" x14ac:dyDescent="0.2">
      <c r="B1621" s="2"/>
      <c r="H1621" s="2"/>
      <c r="I1621" s="2"/>
      <c r="J1621" s="2"/>
      <c r="N1621" s="9"/>
      <c r="O1621" s="5"/>
      <c r="P1621" s="2"/>
      <c r="Q1621" s="39"/>
      <c r="R1621" s="9"/>
      <c r="T1621" s="9"/>
      <c r="U1621" s="2"/>
      <c r="X1621" s="40"/>
      <c r="Y1621" s="9"/>
    </row>
    <row r="1622" spans="2:25" x14ac:dyDescent="0.2">
      <c r="B1622" s="2"/>
      <c r="H1622" s="2"/>
      <c r="I1622" s="2"/>
      <c r="J1622" s="2"/>
      <c r="N1622" s="9"/>
      <c r="O1622" s="5"/>
      <c r="P1622" s="2"/>
      <c r="Q1622" s="39"/>
      <c r="R1622" s="9"/>
      <c r="T1622" s="9"/>
      <c r="U1622" s="2"/>
      <c r="X1622" s="40"/>
      <c r="Y1622" s="9"/>
    </row>
    <row r="1623" spans="2:25" x14ac:dyDescent="0.2">
      <c r="B1623" s="2"/>
      <c r="H1623" s="2"/>
      <c r="I1623" s="2"/>
      <c r="J1623" s="2"/>
      <c r="N1623" s="9"/>
      <c r="O1623" s="5"/>
      <c r="P1623" s="2"/>
      <c r="Q1623" s="39"/>
      <c r="R1623" s="9"/>
      <c r="T1623" s="9"/>
      <c r="U1623" s="2"/>
      <c r="X1623" s="40"/>
      <c r="Y1623" s="9"/>
    </row>
    <row r="1624" spans="2:25" x14ac:dyDescent="0.2">
      <c r="B1624" s="2"/>
      <c r="H1624" s="2"/>
      <c r="I1624" s="2"/>
      <c r="J1624" s="2"/>
      <c r="N1624" s="9"/>
      <c r="O1624" s="5"/>
      <c r="P1624" s="2"/>
      <c r="Q1624" s="39"/>
      <c r="R1624" s="9"/>
      <c r="T1624" s="9"/>
      <c r="U1624" s="2"/>
      <c r="X1624" s="40"/>
      <c r="Y1624" s="9"/>
    </row>
    <row r="1625" spans="2:25" x14ac:dyDescent="0.2">
      <c r="B1625" s="2"/>
      <c r="H1625" s="2"/>
      <c r="I1625" s="2"/>
      <c r="J1625" s="2"/>
      <c r="N1625" s="9"/>
      <c r="O1625" s="5"/>
      <c r="P1625" s="2"/>
      <c r="Q1625" s="39"/>
      <c r="R1625" s="9"/>
      <c r="T1625" s="9"/>
      <c r="U1625" s="2"/>
      <c r="X1625" s="40"/>
      <c r="Y1625" s="9"/>
    </row>
    <row r="1626" spans="2:25" x14ac:dyDescent="0.2">
      <c r="B1626" s="2"/>
      <c r="H1626" s="2"/>
      <c r="I1626" s="2"/>
      <c r="J1626" s="2"/>
      <c r="N1626" s="9"/>
      <c r="O1626" s="5"/>
      <c r="P1626" s="2"/>
      <c r="Q1626" s="39"/>
      <c r="R1626" s="9"/>
      <c r="T1626" s="9"/>
      <c r="U1626" s="2"/>
      <c r="X1626" s="40"/>
      <c r="Y1626" s="9"/>
    </row>
    <row r="1627" spans="2:25" x14ac:dyDescent="0.2">
      <c r="B1627" s="2"/>
      <c r="H1627" s="2"/>
      <c r="I1627" s="2"/>
      <c r="J1627" s="2"/>
      <c r="N1627" s="9"/>
      <c r="O1627" s="5"/>
      <c r="P1627" s="2"/>
      <c r="Q1627" s="39"/>
      <c r="R1627" s="9"/>
      <c r="T1627" s="9"/>
      <c r="U1627" s="2"/>
      <c r="X1627" s="40"/>
      <c r="Y1627" s="9"/>
    </row>
    <row r="1628" spans="2:25" x14ac:dyDescent="0.2">
      <c r="B1628" s="2"/>
      <c r="H1628" s="2"/>
      <c r="I1628" s="2"/>
      <c r="J1628" s="2"/>
      <c r="N1628" s="9"/>
      <c r="O1628" s="5"/>
      <c r="P1628" s="2"/>
      <c r="Q1628" s="39"/>
      <c r="R1628" s="9"/>
      <c r="T1628" s="9"/>
      <c r="U1628" s="2"/>
      <c r="X1628" s="40"/>
      <c r="Y1628" s="9"/>
    </row>
    <row r="1629" spans="2:25" x14ac:dyDescent="0.2">
      <c r="B1629" s="2"/>
      <c r="H1629" s="2"/>
      <c r="I1629" s="2"/>
      <c r="J1629" s="2"/>
      <c r="N1629" s="9"/>
      <c r="O1629" s="5"/>
      <c r="P1629" s="2"/>
      <c r="Q1629" s="39"/>
      <c r="R1629" s="9"/>
      <c r="T1629" s="9"/>
      <c r="U1629" s="2"/>
      <c r="X1629" s="40"/>
      <c r="Y1629" s="9"/>
    </row>
    <row r="1630" spans="2:25" x14ac:dyDescent="0.2">
      <c r="B1630" s="2"/>
      <c r="H1630" s="2"/>
      <c r="I1630" s="2"/>
      <c r="J1630" s="2"/>
      <c r="N1630" s="9"/>
      <c r="O1630" s="5"/>
      <c r="P1630" s="2"/>
      <c r="Q1630" s="39"/>
      <c r="R1630" s="9"/>
      <c r="T1630" s="9"/>
      <c r="U1630" s="2"/>
      <c r="X1630" s="40"/>
      <c r="Y1630" s="9"/>
    </row>
    <row r="1631" spans="2:25" x14ac:dyDescent="0.2">
      <c r="B1631" s="2"/>
      <c r="H1631" s="2"/>
      <c r="I1631" s="2"/>
      <c r="J1631" s="2"/>
      <c r="N1631" s="9"/>
      <c r="O1631" s="5"/>
      <c r="P1631" s="2"/>
      <c r="Q1631" s="39"/>
      <c r="R1631" s="9"/>
      <c r="T1631" s="9"/>
      <c r="U1631" s="2"/>
      <c r="X1631" s="40"/>
      <c r="Y1631" s="9"/>
    </row>
    <row r="1632" spans="2:25" x14ac:dyDescent="0.2">
      <c r="B1632" s="2"/>
      <c r="H1632" s="2"/>
      <c r="I1632" s="2"/>
      <c r="J1632" s="2"/>
      <c r="N1632" s="9"/>
      <c r="O1632" s="5"/>
      <c r="P1632" s="2"/>
      <c r="Q1632" s="39"/>
      <c r="R1632" s="9"/>
      <c r="T1632" s="9"/>
      <c r="U1632" s="2"/>
      <c r="X1632" s="40"/>
      <c r="Y1632" s="9"/>
    </row>
    <row r="1633" spans="2:25" x14ac:dyDescent="0.2">
      <c r="B1633" s="2"/>
      <c r="H1633" s="2"/>
      <c r="I1633" s="2"/>
      <c r="J1633" s="2"/>
      <c r="N1633" s="9"/>
      <c r="O1633" s="5"/>
      <c r="P1633" s="2"/>
      <c r="Q1633" s="39"/>
      <c r="R1633" s="9"/>
      <c r="T1633" s="9"/>
      <c r="U1633" s="2"/>
      <c r="X1633" s="40"/>
      <c r="Y1633" s="9"/>
    </row>
    <row r="1634" spans="2:25" x14ac:dyDescent="0.2">
      <c r="B1634" s="2"/>
      <c r="H1634" s="2"/>
      <c r="I1634" s="2"/>
      <c r="J1634" s="2"/>
      <c r="N1634" s="9"/>
      <c r="O1634" s="5"/>
      <c r="P1634" s="2"/>
      <c r="Q1634" s="39"/>
      <c r="R1634" s="9"/>
      <c r="T1634" s="9"/>
      <c r="U1634" s="2"/>
      <c r="X1634" s="40"/>
      <c r="Y1634" s="9"/>
    </row>
    <row r="1635" spans="2:25" x14ac:dyDescent="0.2">
      <c r="B1635" s="2"/>
      <c r="H1635" s="2"/>
      <c r="I1635" s="2"/>
      <c r="J1635" s="2"/>
      <c r="N1635" s="9"/>
      <c r="O1635" s="5"/>
      <c r="P1635" s="2"/>
      <c r="Q1635" s="39"/>
      <c r="R1635" s="9"/>
      <c r="T1635" s="9"/>
      <c r="U1635" s="2"/>
      <c r="X1635" s="40"/>
      <c r="Y1635" s="9"/>
    </row>
    <row r="1636" spans="2:25" x14ac:dyDescent="0.2">
      <c r="B1636" s="2"/>
      <c r="H1636" s="2"/>
      <c r="I1636" s="2"/>
      <c r="J1636" s="2"/>
      <c r="N1636" s="9"/>
      <c r="O1636" s="5"/>
      <c r="P1636" s="2"/>
      <c r="Q1636" s="39"/>
      <c r="R1636" s="9"/>
      <c r="T1636" s="9"/>
      <c r="U1636" s="2"/>
      <c r="X1636" s="40"/>
      <c r="Y1636" s="9"/>
    </row>
    <row r="1637" spans="2:25" x14ac:dyDescent="0.2">
      <c r="B1637" s="2"/>
      <c r="H1637" s="2"/>
      <c r="I1637" s="2"/>
      <c r="J1637" s="2"/>
      <c r="N1637" s="9"/>
      <c r="O1637" s="5"/>
      <c r="P1637" s="2"/>
      <c r="Q1637" s="39"/>
      <c r="R1637" s="9"/>
      <c r="T1637" s="9"/>
      <c r="U1637" s="2"/>
      <c r="X1637" s="40"/>
      <c r="Y1637" s="9"/>
    </row>
    <row r="1638" spans="2:25" x14ac:dyDescent="0.2">
      <c r="B1638" s="2"/>
      <c r="H1638" s="2"/>
      <c r="I1638" s="2"/>
      <c r="J1638" s="2"/>
      <c r="N1638" s="9"/>
      <c r="O1638" s="5"/>
      <c r="P1638" s="2"/>
      <c r="Q1638" s="39"/>
      <c r="R1638" s="9"/>
      <c r="T1638" s="9"/>
      <c r="U1638" s="2"/>
      <c r="X1638" s="40"/>
      <c r="Y1638" s="9"/>
    </row>
    <row r="1639" spans="2:25" x14ac:dyDescent="0.2">
      <c r="B1639" s="2"/>
      <c r="H1639" s="2"/>
      <c r="I1639" s="2"/>
      <c r="J1639" s="2"/>
      <c r="N1639" s="9"/>
      <c r="O1639" s="5"/>
      <c r="P1639" s="2"/>
      <c r="Q1639" s="39"/>
      <c r="R1639" s="9"/>
      <c r="T1639" s="9"/>
      <c r="U1639" s="2"/>
      <c r="X1639" s="40"/>
      <c r="Y1639" s="9"/>
    </row>
    <row r="1640" spans="2:25" x14ac:dyDescent="0.2">
      <c r="B1640" s="2"/>
      <c r="H1640" s="2"/>
      <c r="I1640" s="2"/>
      <c r="J1640" s="2"/>
      <c r="N1640" s="9"/>
      <c r="O1640" s="5"/>
      <c r="P1640" s="2"/>
      <c r="Q1640" s="39"/>
      <c r="R1640" s="9"/>
      <c r="T1640" s="9"/>
      <c r="U1640" s="2"/>
      <c r="X1640" s="40"/>
      <c r="Y1640" s="9"/>
    </row>
    <row r="1641" spans="2:25" x14ac:dyDescent="0.2">
      <c r="B1641" s="2"/>
      <c r="H1641" s="2"/>
      <c r="I1641" s="2"/>
      <c r="J1641" s="2"/>
      <c r="N1641" s="9"/>
      <c r="O1641" s="5"/>
      <c r="P1641" s="2"/>
      <c r="Q1641" s="39"/>
      <c r="R1641" s="9"/>
      <c r="T1641" s="9"/>
      <c r="U1641" s="2"/>
      <c r="X1641" s="40"/>
      <c r="Y1641" s="9"/>
    </row>
    <row r="1642" spans="2:25" x14ac:dyDescent="0.2">
      <c r="B1642" s="2"/>
      <c r="H1642" s="2"/>
      <c r="I1642" s="2"/>
      <c r="J1642" s="2"/>
      <c r="N1642" s="9"/>
      <c r="O1642" s="5"/>
      <c r="P1642" s="2"/>
      <c r="Q1642" s="39"/>
      <c r="R1642" s="9"/>
      <c r="T1642" s="9"/>
      <c r="U1642" s="2"/>
      <c r="X1642" s="40"/>
      <c r="Y1642" s="9"/>
    </row>
    <row r="1643" spans="2:25" x14ac:dyDescent="0.2">
      <c r="B1643" s="2"/>
      <c r="H1643" s="2"/>
      <c r="I1643" s="2"/>
      <c r="J1643" s="2"/>
      <c r="N1643" s="9"/>
      <c r="O1643" s="5"/>
      <c r="P1643" s="2"/>
      <c r="Q1643" s="39"/>
      <c r="R1643" s="9"/>
      <c r="T1643" s="9"/>
      <c r="U1643" s="2"/>
      <c r="X1643" s="40"/>
      <c r="Y1643" s="9"/>
    </row>
    <row r="1644" spans="2:25" x14ac:dyDescent="0.2">
      <c r="B1644" s="2"/>
      <c r="H1644" s="2"/>
      <c r="I1644" s="2"/>
      <c r="J1644" s="2"/>
      <c r="N1644" s="9"/>
      <c r="O1644" s="5"/>
      <c r="P1644" s="2"/>
      <c r="Q1644" s="39"/>
      <c r="R1644" s="9"/>
      <c r="T1644" s="9"/>
      <c r="U1644" s="2"/>
      <c r="X1644" s="40"/>
      <c r="Y1644" s="9"/>
    </row>
    <row r="1645" spans="2:25" x14ac:dyDescent="0.2">
      <c r="B1645" s="2"/>
      <c r="H1645" s="2"/>
      <c r="I1645" s="2"/>
      <c r="J1645" s="2"/>
      <c r="N1645" s="9"/>
      <c r="O1645" s="5"/>
      <c r="P1645" s="2"/>
      <c r="Q1645" s="39"/>
      <c r="R1645" s="9"/>
      <c r="T1645" s="9"/>
      <c r="U1645" s="2"/>
      <c r="X1645" s="40"/>
      <c r="Y1645" s="9"/>
    </row>
    <row r="1646" spans="2:25" x14ac:dyDescent="0.2">
      <c r="B1646" s="2"/>
      <c r="H1646" s="2"/>
      <c r="I1646" s="2"/>
      <c r="J1646" s="2"/>
      <c r="N1646" s="9"/>
      <c r="O1646" s="5"/>
      <c r="P1646" s="2"/>
      <c r="Q1646" s="39"/>
      <c r="R1646" s="9"/>
      <c r="T1646" s="9"/>
      <c r="U1646" s="2"/>
      <c r="X1646" s="40"/>
      <c r="Y1646" s="9"/>
    </row>
    <row r="1647" spans="2:25" x14ac:dyDescent="0.2">
      <c r="B1647" s="2"/>
      <c r="H1647" s="2"/>
      <c r="I1647" s="2"/>
      <c r="J1647" s="2"/>
      <c r="N1647" s="9"/>
      <c r="O1647" s="5"/>
      <c r="P1647" s="2"/>
      <c r="Q1647" s="39"/>
      <c r="R1647" s="9"/>
      <c r="T1647" s="9"/>
      <c r="U1647" s="2"/>
      <c r="X1647" s="40"/>
      <c r="Y1647" s="9"/>
    </row>
    <row r="1648" spans="2:25" x14ac:dyDescent="0.2">
      <c r="B1648" s="2"/>
      <c r="H1648" s="2"/>
      <c r="I1648" s="2"/>
      <c r="J1648" s="2"/>
      <c r="N1648" s="9"/>
      <c r="O1648" s="5"/>
      <c r="P1648" s="2"/>
      <c r="Q1648" s="39"/>
      <c r="R1648" s="9"/>
      <c r="T1648" s="9"/>
      <c r="U1648" s="2"/>
      <c r="X1648" s="40"/>
      <c r="Y1648" s="9"/>
    </row>
    <row r="1649" spans="2:25" x14ac:dyDescent="0.2">
      <c r="B1649" s="2"/>
      <c r="H1649" s="2"/>
      <c r="I1649" s="2"/>
      <c r="J1649" s="2"/>
      <c r="N1649" s="9"/>
      <c r="O1649" s="5"/>
      <c r="P1649" s="2"/>
      <c r="Q1649" s="39"/>
      <c r="R1649" s="9"/>
      <c r="T1649" s="9"/>
      <c r="U1649" s="2"/>
      <c r="X1649" s="40"/>
      <c r="Y1649" s="9"/>
    </row>
    <row r="1650" spans="2:25" x14ac:dyDescent="0.2">
      <c r="B1650" s="2"/>
      <c r="H1650" s="2"/>
      <c r="I1650" s="2"/>
      <c r="J1650" s="2"/>
      <c r="N1650" s="9"/>
      <c r="O1650" s="5"/>
      <c r="P1650" s="2"/>
      <c r="Q1650" s="39"/>
      <c r="R1650" s="9"/>
      <c r="T1650" s="9"/>
      <c r="U1650" s="2"/>
      <c r="X1650" s="40"/>
      <c r="Y1650" s="9"/>
    </row>
    <row r="1651" spans="2:25" x14ac:dyDescent="0.2">
      <c r="B1651" s="2"/>
      <c r="H1651" s="2"/>
      <c r="I1651" s="2"/>
      <c r="J1651" s="2"/>
      <c r="N1651" s="9"/>
      <c r="O1651" s="5"/>
      <c r="P1651" s="2"/>
      <c r="Q1651" s="39"/>
      <c r="R1651" s="9"/>
      <c r="T1651" s="9"/>
      <c r="U1651" s="2"/>
      <c r="X1651" s="40"/>
      <c r="Y1651" s="9"/>
    </row>
    <row r="1652" spans="2:25" x14ac:dyDescent="0.2">
      <c r="B1652" s="2"/>
      <c r="H1652" s="2"/>
      <c r="I1652" s="2"/>
      <c r="J1652" s="2"/>
      <c r="N1652" s="9"/>
      <c r="O1652" s="5"/>
      <c r="P1652" s="2"/>
      <c r="Q1652" s="39"/>
      <c r="R1652" s="9"/>
      <c r="T1652" s="9"/>
      <c r="U1652" s="2"/>
      <c r="X1652" s="40"/>
      <c r="Y1652" s="9"/>
    </row>
    <row r="1653" spans="2:25" x14ac:dyDescent="0.2">
      <c r="B1653" s="2"/>
      <c r="H1653" s="2"/>
      <c r="I1653" s="2"/>
      <c r="J1653" s="2"/>
      <c r="N1653" s="9"/>
      <c r="O1653" s="5"/>
      <c r="P1653" s="2"/>
      <c r="Q1653" s="39"/>
      <c r="R1653" s="9"/>
      <c r="T1653" s="9"/>
      <c r="U1653" s="2"/>
      <c r="X1653" s="40"/>
      <c r="Y1653" s="9"/>
    </row>
    <row r="1654" spans="2:25" x14ac:dyDescent="0.2">
      <c r="B1654" s="2"/>
      <c r="H1654" s="2"/>
      <c r="I1654" s="2"/>
      <c r="J1654" s="2"/>
      <c r="N1654" s="9"/>
      <c r="O1654" s="5"/>
      <c r="P1654" s="2"/>
      <c r="Q1654" s="39"/>
      <c r="R1654" s="9"/>
      <c r="T1654" s="9"/>
      <c r="U1654" s="2"/>
      <c r="X1654" s="40"/>
      <c r="Y1654" s="9"/>
    </row>
    <row r="1655" spans="2:25" x14ac:dyDescent="0.2">
      <c r="B1655" s="2"/>
      <c r="H1655" s="2"/>
      <c r="I1655" s="2"/>
      <c r="J1655" s="2"/>
      <c r="N1655" s="9"/>
      <c r="O1655" s="5"/>
      <c r="P1655" s="2"/>
      <c r="Q1655" s="39"/>
      <c r="R1655" s="9"/>
      <c r="T1655" s="9"/>
      <c r="U1655" s="2"/>
      <c r="X1655" s="40"/>
      <c r="Y1655" s="9"/>
    </row>
    <row r="1656" spans="2:25" x14ac:dyDescent="0.2">
      <c r="B1656" s="2"/>
      <c r="H1656" s="2"/>
      <c r="I1656" s="2"/>
      <c r="J1656" s="2"/>
      <c r="N1656" s="9"/>
      <c r="O1656" s="5"/>
      <c r="P1656" s="2"/>
      <c r="Q1656" s="39"/>
      <c r="R1656" s="9"/>
      <c r="T1656" s="9"/>
      <c r="U1656" s="2"/>
      <c r="X1656" s="40"/>
      <c r="Y1656" s="9"/>
    </row>
    <row r="1657" spans="2:25" x14ac:dyDescent="0.2">
      <c r="B1657" s="2"/>
      <c r="H1657" s="2"/>
      <c r="I1657" s="2"/>
      <c r="J1657" s="2"/>
      <c r="N1657" s="9"/>
      <c r="O1657" s="5"/>
      <c r="P1657" s="2"/>
      <c r="Q1657" s="39"/>
      <c r="R1657" s="9"/>
      <c r="T1657" s="9"/>
      <c r="U1657" s="2"/>
      <c r="X1657" s="40"/>
      <c r="Y1657" s="9"/>
    </row>
    <row r="1658" spans="2:25" x14ac:dyDescent="0.2">
      <c r="B1658" s="2"/>
      <c r="H1658" s="2"/>
      <c r="I1658" s="2"/>
      <c r="J1658" s="2"/>
      <c r="N1658" s="9"/>
      <c r="O1658" s="5"/>
      <c r="P1658" s="2"/>
      <c r="Q1658" s="39"/>
      <c r="R1658" s="9"/>
      <c r="T1658" s="9"/>
      <c r="U1658" s="2"/>
      <c r="X1658" s="40"/>
      <c r="Y1658" s="9"/>
    </row>
    <row r="1659" spans="2:25" x14ac:dyDescent="0.2">
      <c r="B1659" s="2"/>
      <c r="H1659" s="2"/>
      <c r="I1659" s="2"/>
      <c r="J1659" s="2"/>
      <c r="N1659" s="9"/>
      <c r="O1659" s="5"/>
      <c r="P1659" s="2"/>
      <c r="Q1659" s="39"/>
      <c r="R1659" s="9"/>
      <c r="T1659" s="9"/>
      <c r="U1659" s="2"/>
      <c r="X1659" s="40"/>
      <c r="Y1659" s="9"/>
    </row>
    <row r="1660" spans="2:25" x14ac:dyDescent="0.2">
      <c r="B1660" s="2"/>
      <c r="H1660" s="2"/>
      <c r="I1660" s="2"/>
      <c r="J1660" s="2"/>
      <c r="N1660" s="9"/>
      <c r="O1660" s="5"/>
      <c r="P1660" s="2"/>
      <c r="Q1660" s="39"/>
      <c r="R1660" s="9"/>
      <c r="T1660" s="9"/>
      <c r="U1660" s="2"/>
      <c r="X1660" s="40"/>
      <c r="Y1660" s="9"/>
    </row>
    <row r="1661" spans="2:25" x14ac:dyDescent="0.2">
      <c r="B1661" s="2"/>
      <c r="H1661" s="2"/>
      <c r="I1661" s="2"/>
      <c r="J1661" s="2"/>
      <c r="N1661" s="9"/>
      <c r="O1661" s="5"/>
      <c r="P1661" s="2"/>
      <c r="Q1661" s="39"/>
      <c r="R1661" s="9"/>
      <c r="T1661" s="9"/>
      <c r="U1661" s="2"/>
      <c r="X1661" s="40"/>
      <c r="Y1661" s="9"/>
    </row>
    <row r="1662" spans="2:25" x14ac:dyDescent="0.2">
      <c r="B1662" s="2"/>
      <c r="H1662" s="2"/>
      <c r="I1662" s="2"/>
      <c r="J1662" s="2"/>
      <c r="N1662" s="9"/>
      <c r="O1662" s="5"/>
      <c r="P1662" s="2"/>
      <c r="Q1662" s="39"/>
      <c r="R1662" s="9"/>
      <c r="T1662" s="9"/>
      <c r="U1662" s="2"/>
      <c r="X1662" s="40"/>
      <c r="Y1662" s="9"/>
    </row>
    <row r="1663" spans="2:25" x14ac:dyDescent="0.2">
      <c r="B1663" s="2"/>
      <c r="H1663" s="2"/>
      <c r="I1663" s="2"/>
      <c r="J1663" s="2"/>
      <c r="N1663" s="9"/>
      <c r="O1663" s="5"/>
      <c r="P1663" s="2"/>
      <c r="Q1663" s="39"/>
      <c r="R1663" s="9"/>
      <c r="T1663" s="9"/>
      <c r="U1663" s="2"/>
      <c r="X1663" s="40"/>
      <c r="Y1663" s="9"/>
    </row>
    <row r="1664" spans="2:25" x14ac:dyDescent="0.2">
      <c r="B1664" s="2"/>
      <c r="H1664" s="2"/>
      <c r="I1664" s="2"/>
      <c r="J1664" s="2"/>
      <c r="N1664" s="9"/>
      <c r="O1664" s="5"/>
      <c r="P1664" s="2"/>
      <c r="Q1664" s="39"/>
      <c r="R1664" s="9"/>
      <c r="T1664" s="9"/>
      <c r="U1664" s="2"/>
      <c r="X1664" s="40"/>
      <c r="Y1664" s="9"/>
    </row>
    <row r="1665" spans="2:25" x14ac:dyDescent="0.2">
      <c r="B1665" s="2"/>
      <c r="H1665" s="2"/>
      <c r="I1665" s="2"/>
      <c r="J1665" s="2"/>
      <c r="N1665" s="9"/>
      <c r="O1665" s="5"/>
      <c r="P1665" s="2"/>
      <c r="Q1665" s="39"/>
      <c r="R1665" s="9"/>
      <c r="T1665" s="9"/>
      <c r="U1665" s="2"/>
      <c r="X1665" s="40"/>
      <c r="Y1665" s="9"/>
    </row>
    <row r="1666" spans="2:25" x14ac:dyDescent="0.2">
      <c r="B1666" s="2"/>
      <c r="H1666" s="2"/>
      <c r="I1666" s="2"/>
      <c r="J1666" s="2"/>
      <c r="N1666" s="9"/>
      <c r="O1666" s="5"/>
      <c r="P1666" s="2"/>
      <c r="Q1666" s="39"/>
      <c r="R1666" s="9"/>
      <c r="T1666" s="9"/>
      <c r="U1666" s="2"/>
      <c r="X1666" s="40"/>
      <c r="Y1666" s="9"/>
    </row>
    <row r="1667" spans="2:25" x14ac:dyDescent="0.2">
      <c r="B1667" s="2"/>
      <c r="H1667" s="2"/>
      <c r="I1667" s="2"/>
      <c r="J1667" s="2"/>
      <c r="N1667" s="9"/>
      <c r="O1667" s="5"/>
      <c r="P1667" s="2"/>
      <c r="Q1667" s="39"/>
      <c r="R1667" s="9"/>
      <c r="T1667" s="9"/>
      <c r="U1667" s="2"/>
      <c r="X1667" s="40"/>
      <c r="Y1667" s="9"/>
    </row>
    <row r="1668" spans="2:25" x14ac:dyDescent="0.2">
      <c r="B1668" s="2"/>
      <c r="H1668" s="2"/>
      <c r="I1668" s="2"/>
      <c r="J1668" s="2"/>
      <c r="N1668" s="9"/>
      <c r="O1668" s="5"/>
      <c r="P1668" s="2"/>
      <c r="Q1668" s="39"/>
      <c r="R1668" s="9"/>
      <c r="T1668" s="9"/>
      <c r="U1668" s="2"/>
      <c r="X1668" s="40"/>
      <c r="Y1668" s="9"/>
    </row>
    <row r="1669" spans="2:25" x14ac:dyDescent="0.2">
      <c r="B1669" s="2"/>
      <c r="H1669" s="2"/>
      <c r="I1669" s="2"/>
      <c r="J1669" s="2"/>
      <c r="N1669" s="9"/>
      <c r="O1669" s="5"/>
      <c r="P1669" s="2"/>
      <c r="Q1669" s="39"/>
      <c r="R1669" s="9"/>
      <c r="T1669" s="9"/>
      <c r="U1669" s="2"/>
      <c r="X1669" s="40"/>
      <c r="Y1669" s="9"/>
    </row>
    <row r="1670" spans="2:25" x14ac:dyDescent="0.2">
      <c r="B1670" s="2"/>
      <c r="H1670" s="2"/>
      <c r="I1670" s="2"/>
      <c r="J1670" s="2"/>
      <c r="N1670" s="9"/>
      <c r="O1670" s="5"/>
      <c r="P1670" s="2"/>
      <c r="Q1670" s="39"/>
      <c r="R1670" s="9"/>
      <c r="T1670" s="9"/>
      <c r="U1670" s="2"/>
      <c r="X1670" s="40"/>
      <c r="Y1670" s="9"/>
    </row>
    <row r="1671" spans="2:25" x14ac:dyDescent="0.2">
      <c r="B1671" s="2"/>
      <c r="H1671" s="2"/>
      <c r="I1671" s="2"/>
      <c r="J1671" s="2"/>
      <c r="N1671" s="9"/>
      <c r="O1671" s="5"/>
      <c r="P1671" s="2"/>
      <c r="Q1671" s="39"/>
      <c r="R1671" s="9"/>
      <c r="T1671" s="9"/>
      <c r="U1671" s="2"/>
      <c r="X1671" s="40"/>
      <c r="Y1671" s="9"/>
    </row>
    <row r="1672" spans="2:25" x14ac:dyDescent="0.2">
      <c r="B1672" s="2"/>
      <c r="H1672" s="2"/>
      <c r="I1672" s="2"/>
      <c r="J1672" s="2"/>
      <c r="N1672" s="9"/>
      <c r="O1672" s="5"/>
      <c r="P1672" s="2"/>
      <c r="Q1672" s="39"/>
      <c r="R1672" s="9"/>
      <c r="T1672" s="9"/>
      <c r="U1672" s="2"/>
      <c r="X1672" s="40"/>
      <c r="Y1672" s="9"/>
    </row>
    <row r="1673" spans="2:25" x14ac:dyDescent="0.2">
      <c r="B1673" s="2"/>
      <c r="H1673" s="2"/>
      <c r="I1673" s="2"/>
      <c r="J1673" s="2"/>
      <c r="N1673" s="9"/>
      <c r="O1673" s="5"/>
      <c r="P1673" s="2"/>
      <c r="Q1673" s="39"/>
      <c r="R1673" s="9"/>
      <c r="T1673" s="9"/>
      <c r="U1673" s="2"/>
      <c r="X1673" s="40"/>
      <c r="Y1673" s="9"/>
    </row>
    <row r="1674" spans="2:25" x14ac:dyDescent="0.2">
      <c r="B1674" s="2"/>
      <c r="H1674" s="2"/>
      <c r="I1674" s="2"/>
      <c r="J1674" s="2"/>
      <c r="N1674" s="9"/>
      <c r="O1674" s="5"/>
      <c r="P1674" s="2"/>
      <c r="Q1674" s="39"/>
      <c r="R1674" s="9"/>
      <c r="T1674" s="9"/>
      <c r="U1674" s="2"/>
      <c r="X1674" s="40"/>
      <c r="Y1674" s="9"/>
    </row>
    <row r="1675" spans="2:25" x14ac:dyDescent="0.2">
      <c r="B1675" s="2"/>
      <c r="H1675" s="2"/>
      <c r="I1675" s="2"/>
      <c r="J1675" s="2"/>
      <c r="N1675" s="9"/>
      <c r="O1675" s="5"/>
      <c r="P1675" s="2"/>
      <c r="Q1675" s="39"/>
      <c r="R1675" s="9"/>
      <c r="T1675" s="9"/>
      <c r="U1675" s="2"/>
      <c r="X1675" s="40"/>
      <c r="Y1675" s="9"/>
    </row>
    <row r="1676" spans="2:25" x14ac:dyDescent="0.2">
      <c r="B1676" s="2"/>
      <c r="H1676" s="2"/>
      <c r="I1676" s="2"/>
      <c r="J1676" s="2"/>
      <c r="N1676" s="9"/>
      <c r="O1676" s="5"/>
      <c r="P1676" s="2"/>
      <c r="Q1676" s="39"/>
      <c r="R1676" s="9"/>
      <c r="T1676" s="9"/>
      <c r="U1676" s="2"/>
      <c r="X1676" s="40"/>
      <c r="Y1676" s="9"/>
    </row>
    <row r="1677" spans="2:25" x14ac:dyDescent="0.2">
      <c r="B1677" s="2"/>
      <c r="H1677" s="2"/>
      <c r="I1677" s="2"/>
      <c r="J1677" s="2"/>
      <c r="N1677" s="9"/>
      <c r="O1677" s="5"/>
      <c r="P1677" s="2"/>
      <c r="Q1677" s="39"/>
      <c r="R1677" s="9"/>
      <c r="T1677" s="9"/>
      <c r="U1677" s="2"/>
      <c r="X1677" s="40"/>
      <c r="Y1677" s="9"/>
    </row>
    <row r="1678" spans="2:25" x14ac:dyDescent="0.2">
      <c r="B1678" s="2"/>
      <c r="H1678" s="2"/>
      <c r="I1678" s="2"/>
      <c r="J1678" s="2"/>
      <c r="N1678" s="9"/>
      <c r="O1678" s="5"/>
      <c r="P1678" s="2"/>
      <c r="Q1678" s="39"/>
      <c r="R1678" s="9"/>
      <c r="T1678" s="9"/>
      <c r="U1678" s="2"/>
      <c r="X1678" s="40"/>
      <c r="Y1678" s="9"/>
    </row>
    <row r="1679" spans="2:25" x14ac:dyDescent="0.2">
      <c r="B1679" s="2"/>
      <c r="H1679" s="2"/>
      <c r="I1679" s="2"/>
      <c r="J1679" s="2"/>
      <c r="N1679" s="9"/>
      <c r="O1679" s="5"/>
      <c r="P1679" s="2"/>
      <c r="Q1679" s="39"/>
      <c r="R1679" s="9"/>
      <c r="T1679" s="9"/>
      <c r="U1679" s="2"/>
      <c r="X1679" s="40"/>
      <c r="Y1679" s="9"/>
    </row>
    <row r="1680" spans="2:25" x14ac:dyDescent="0.2">
      <c r="B1680" s="2"/>
      <c r="H1680" s="2"/>
      <c r="I1680" s="2"/>
      <c r="J1680" s="2"/>
      <c r="N1680" s="9"/>
      <c r="O1680" s="5"/>
      <c r="P1680" s="2"/>
      <c r="Q1680" s="39"/>
      <c r="R1680" s="9"/>
      <c r="T1680" s="9"/>
      <c r="U1680" s="2"/>
      <c r="X1680" s="40"/>
      <c r="Y1680" s="9"/>
    </row>
    <row r="1681" spans="2:25" x14ac:dyDescent="0.2">
      <c r="B1681" s="2"/>
      <c r="H1681" s="2"/>
      <c r="I1681" s="2"/>
      <c r="J1681" s="2"/>
      <c r="N1681" s="9"/>
      <c r="O1681" s="5"/>
      <c r="P1681" s="2"/>
      <c r="Q1681" s="39"/>
      <c r="R1681" s="9"/>
      <c r="T1681" s="9"/>
      <c r="U1681" s="2"/>
      <c r="X1681" s="40"/>
      <c r="Y1681" s="9"/>
    </row>
    <row r="1682" spans="2:25" x14ac:dyDescent="0.2">
      <c r="B1682" s="2"/>
      <c r="H1682" s="2"/>
      <c r="I1682" s="2"/>
      <c r="J1682" s="2"/>
      <c r="N1682" s="9"/>
      <c r="O1682" s="5"/>
      <c r="P1682" s="2"/>
      <c r="Q1682" s="39"/>
      <c r="R1682" s="9"/>
      <c r="T1682" s="9"/>
      <c r="U1682" s="2"/>
      <c r="X1682" s="40"/>
      <c r="Y1682" s="9"/>
    </row>
    <row r="1683" spans="2:25" x14ac:dyDescent="0.2">
      <c r="B1683" s="2"/>
      <c r="H1683" s="2"/>
      <c r="I1683" s="2"/>
      <c r="J1683" s="2"/>
      <c r="N1683" s="9"/>
      <c r="O1683" s="5"/>
      <c r="P1683" s="2"/>
      <c r="Q1683" s="39"/>
      <c r="R1683" s="9"/>
      <c r="T1683" s="9"/>
      <c r="U1683" s="2"/>
      <c r="X1683" s="40"/>
      <c r="Y1683" s="9"/>
    </row>
    <row r="1684" spans="2:25" x14ac:dyDescent="0.2">
      <c r="B1684" s="2"/>
      <c r="H1684" s="2"/>
      <c r="I1684" s="2"/>
      <c r="J1684" s="2"/>
      <c r="N1684" s="9"/>
      <c r="O1684" s="5"/>
      <c r="P1684" s="2"/>
      <c r="Q1684" s="39"/>
      <c r="R1684" s="9"/>
      <c r="T1684" s="9"/>
      <c r="U1684" s="2"/>
      <c r="X1684" s="40"/>
      <c r="Y1684" s="9"/>
    </row>
    <row r="1685" spans="2:25" x14ac:dyDescent="0.2">
      <c r="B1685" s="2"/>
      <c r="H1685" s="2"/>
      <c r="I1685" s="2"/>
      <c r="J1685" s="2"/>
      <c r="N1685" s="9"/>
      <c r="O1685" s="5"/>
      <c r="P1685" s="2"/>
      <c r="Q1685" s="39"/>
      <c r="R1685" s="9"/>
      <c r="T1685" s="9"/>
      <c r="U1685" s="2"/>
      <c r="X1685" s="40"/>
      <c r="Y1685" s="9"/>
    </row>
    <row r="1686" spans="2:25" x14ac:dyDescent="0.2">
      <c r="B1686" s="2"/>
      <c r="H1686" s="2"/>
      <c r="I1686" s="2"/>
      <c r="J1686" s="2"/>
      <c r="N1686" s="9"/>
      <c r="O1686" s="5"/>
      <c r="P1686" s="2"/>
      <c r="Q1686" s="39"/>
      <c r="R1686" s="9"/>
      <c r="T1686" s="9"/>
      <c r="U1686" s="2"/>
      <c r="X1686" s="40"/>
      <c r="Y1686" s="9"/>
    </row>
    <row r="1687" spans="2:25" x14ac:dyDescent="0.2">
      <c r="B1687" s="2"/>
      <c r="H1687" s="2"/>
      <c r="I1687" s="2"/>
      <c r="J1687" s="2"/>
      <c r="N1687" s="9"/>
      <c r="O1687" s="5"/>
      <c r="P1687" s="2"/>
      <c r="Q1687" s="39"/>
      <c r="R1687" s="9"/>
      <c r="T1687" s="9"/>
      <c r="U1687" s="2"/>
      <c r="X1687" s="40"/>
      <c r="Y1687" s="9"/>
    </row>
    <row r="1688" spans="2:25" x14ac:dyDescent="0.2">
      <c r="B1688" s="2"/>
      <c r="H1688" s="2"/>
      <c r="I1688" s="2"/>
      <c r="J1688" s="2"/>
      <c r="N1688" s="9"/>
      <c r="O1688" s="5"/>
      <c r="P1688" s="2"/>
      <c r="Q1688" s="39"/>
      <c r="R1688" s="9"/>
      <c r="T1688" s="9"/>
      <c r="U1688" s="2"/>
      <c r="X1688" s="40"/>
      <c r="Y1688" s="9"/>
    </row>
    <row r="1689" spans="2:25" x14ac:dyDescent="0.2">
      <c r="B1689" s="2"/>
      <c r="H1689" s="2"/>
      <c r="I1689" s="2"/>
      <c r="J1689" s="2"/>
      <c r="N1689" s="9"/>
      <c r="O1689" s="5"/>
      <c r="P1689" s="2"/>
      <c r="Q1689" s="39"/>
      <c r="R1689" s="9"/>
      <c r="T1689" s="9"/>
      <c r="U1689" s="2"/>
      <c r="X1689" s="40"/>
      <c r="Y1689" s="9"/>
    </row>
    <row r="1690" spans="2:25" x14ac:dyDescent="0.2">
      <c r="B1690" s="2"/>
      <c r="H1690" s="2"/>
      <c r="I1690" s="2"/>
      <c r="J1690" s="2"/>
      <c r="N1690" s="9"/>
      <c r="O1690" s="5"/>
      <c r="P1690" s="2"/>
      <c r="Q1690" s="39"/>
      <c r="R1690" s="9"/>
      <c r="T1690" s="9"/>
      <c r="U1690" s="2"/>
      <c r="X1690" s="40"/>
      <c r="Y1690" s="9"/>
    </row>
    <row r="1691" spans="2:25" x14ac:dyDescent="0.2">
      <c r="B1691" s="2"/>
      <c r="H1691" s="2"/>
      <c r="I1691" s="2"/>
      <c r="J1691" s="2"/>
      <c r="N1691" s="9"/>
      <c r="O1691" s="5"/>
      <c r="P1691" s="2"/>
      <c r="Q1691" s="39"/>
      <c r="R1691" s="9"/>
      <c r="T1691" s="9"/>
      <c r="U1691" s="2"/>
      <c r="X1691" s="40"/>
      <c r="Y1691" s="9"/>
    </row>
    <row r="1692" spans="2:25" x14ac:dyDescent="0.2">
      <c r="B1692" s="2"/>
      <c r="H1692" s="2"/>
      <c r="I1692" s="2"/>
      <c r="J1692" s="2"/>
      <c r="N1692" s="9"/>
      <c r="O1692" s="5"/>
      <c r="P1692" s="2"/>
      <c r="Q1692" s="39"/>
      <c r="R1692" s="9"/>
      <c r="T1692" s="9"/>
      <c r="U1692" s="2"/>
      <c r="X1692" s="40"/>
      <c r="Y1692" s="9"/>
    </row>
    <row r="1693" spans="2:25" x14ac:dyDescent="0.2">
      <c r="B1693" s="2"/>
      <c r="H1693" s="2"/>
      <c r="I1693" s="2"/>
      <c r="J1693" s="2"/>
      <c r="N1693" s="9"/>
      <c r="O1693" s="5"/>
      <c r="P1693" s="2"/>
      <c r="Q1693" s="39"/>
      <c r="R1693" s="9"/>
      <c r="T1693" s="9"/>
      <c r="U1693" s="2"/>
      <c r="X1693" s="40"/>
      <c r="Y1693" s="9"/>
    </row>
    <row r="1694" spans="2:25" x14ac:dyDescent="0.2">
      <c r="B1694" s="2"/>
      <c r="H1694" s="2"/>
      <c r="I1694" s="2"/>
      <c r="J1694" s="2"/>
      <c r="N1694" s="9"/>
      <c r="O1694" s="5"/>
      <c r="P1694" s="2"/>
      <c r="Q1694" s="39"/>
      <c r="R1694" s="9"/>
      <c r="T1694" s="9"/>
      <c r="U1694" s="2"/>
      <c r="X1694" s="40"/>
      <c r="Y1694" s="9"/>
    </row>
    <row r="1695" spans="2:25" x14ac:dyDescent="0.2">
      <c r="B1695" s="2"/>
      <c r="H1695" s="2"/>
      <c r="I1695" s="2"/>
      <c r="J1695" s="2"/>
      <c r="N1695" s="9"/>
      <c r="O1695" s="5"/>
      <c r="P1695" s="2"/>
      <c r="Q1695" s="39"/>
      <c r="R1695" s="9"/>
      <c r="T1695" s="9"/>
      <c r="U1695" s="2"/>
      <c r="X1695" s="40"/>
      <c r="Y1695" s="9"/>
    </row>
    <row r="1696" spans="2:25" x14ac:dyDescent="0.2">
      <c r="B1696" s="2"/>
      <c r="H1696" s="2"/>
      <c r="I1696" s="2"/>
      <c r="J1696" s="2"/>
      <c r="N1696" s="9"/>
      <c r="O1696" s="5"/>
      <c r="P1696" s="2"/>
      <c r="Q1696" s="39"/>
      <c r="R1696" s="9"/>
      <c r="T1696" s="9"/>
      <c r="U1696" s="2"/>
      <c r="X1696" s="40"/>
      <c r="Y1696" s="9"/>
    </row>
    <row r="1697" spans="2:25" x14ac:dyDescent="0.2">
      <c r="B1697" s="2"/>
      <c r="H1697" s="2"/>
      <c r="I1697" s="2"/>
      <c r="J1697" s="2"/>
      <c r="N1697" s="9"/>
      <c r="O1697" s="5"/>
      <c r="P1697" s="2"/>
      <c r="Q1697" s="39"/>
      <c r="R1697" s="9"/>
      <c r="T1697" s="9"/>
      <c r="U1697" s="2"/>
      <c r="X1697" s="40"/>
      <c r="Y1697" s="9"/>
    </row>
    <row r="1698" spans="2:25" x14ac:dyDescent="0.2">
      <c r="B1698" s="2"/>
      <c r="H1698" s="2"/>
      <c r="I1698" s="2"/>
      <c r="J1698" s="2"/>
      <c r="N1698" s="9"/>
      <c r="O1698" s="5"/>
      <c r="P1698" s="2"/>
      <c r="Q1698" s="39"/>
      <c r="R1698" s="9"/>
      <c r="T1698" s="9"/>
      <c r="U1698" s="2"/>
      <c r="X1698" s="40"/>
      <c r="Y1698" s="9"/>
    </row>
    <row r="1699" spans="2:25" x14ac:dyDescent="0.2">
      <c r="B1699" s="2"/>
      <c r="H1699" s="2"/>
      <c r="I1699" s="2"/>
      <c r="J1699" s="2"/>
      <c r="N1699" s="9"/>
      <c r="O1699" s="5"/>
      <c r="P1699" s="2"/>
      <c r="Q1699" s="39"/>
      <c r="R1699" s="9"/>
      <c r="T1699" s="9"/>
      <c r="U1699" s="2"/>
      <c r="X1699" s="40"/>
      <c r="Y1699" s="9"/>
    </row>
    <row r="1700" spans="2:25" x14ac:dyDescent="0.2">
      <c r="B1700" s="2"/>
      <c r="H1700" s="2"/>
      <c r="I1700" s="2"/>
      <c r="J1700" s="2"/>
      <c r="N1700" s="9"/>
      <c r="O1700" s="5"/>
      <c r="P1700" s="2"/>
      <c r="Q1700" s="39"/>
      <c r="R1700" s="9"/>
      <c r="T1700" s="9"/>
      <c r="U1700" s="2"/>
      <c r="X1700" s="40"/>
      <c r="Y1700" s="9"/>
    </row>
    <row r="1701" spans="2:25" x14ac:dyDescent="0.2">
      <c r="B1701" s="2"/>
      <c r="H1701" s="2"/>
      <c r="I1701" s="2"/>
      <c r="J1701" s="2"/>
      <c r="N1701" s="9"/>
      <c r="O1701" s="5"/>
      <c r="P1701" s="2"/>
      <c r="Q1701" s="39"/>
      <c r="R1701" s="9"/>
      <c r="T1701" s="9"/>
      <c r="U1701" s="2"/>
      <c r="X1701" s="40"/>
      <c r="Y1701" s="9"/>
    </row>
    <row r="1702" spans="2:25" x14ac:dyDescent="0.2">
      <c r="B1702" s="2"/>
      <c r="H1702" s="2"/>
      <c r="I1702" s="2"/>
      <c r="J1702" s="2"/>
      <c r="N1702" s="9"/>
      <c r="O1702" s="5"/>
      <c r="P1702" s="2"/>
      <c r="Q1702" s="39"/>
      <c r="R1702" s="9"/>
      <c r="T1702" s="9"/>
      <c r="U1702" s="2"/>
      <c r="X1702" s="40"/>
      <c r="Y1702" s="9"/>
    </row>
    <row r="1703" spans="2:25" x14ac:dyDescent="0.2">
      <c r="B1703" s="2"/>
      <c r="H1703" s="2"/>
      <c r="I1703" s="2"/>
      <c r="J1703" s="2"/>
      <c r="N1703" s="9"/>
      <c r="O1703" s="5"/>
      <c r="P1703" s="2"/>
      <c r="Q1703" s="39"/>
      <c r="R1703" s="9"/>
      <c r="T1703" s="9"/>
      <c r="U1703" s="2"/>
      <c r="X1703" s="40"/>
      <c r="Y1703" s="9"/>
    </row>
    <row r="1704" spans="2:25" x14ac:dyDescent="0.2">
      <c r="B1704" s="2"/>
      <c r="H1704" s="2"/>
      <c r="I1704" s="2"/>
      <c r="J1704" s="2"/>
      <c r="N1704" s="9"/>
      <c r="O1704" s="5"/>
      <c r="P1704" s="2"/>
      <c r="Q1704" s="39"/>
      <c r="R1704" s="9"/>
      <c r="T1704" s="9"/>
      <c r="U1704" s="2"/>
      <c r="X1704" s="40"/>
      <c r="Y1704" s="9"/>
    </row>
    <row r="1705" spans="2:25" x14ac:dyDescent="0.2">
      <c r="B1705" s="2"/>
      <c r="H1705" s="2"/>
      <c r="I1705" s="2"/>
      <c r="J1705" s="2"/>
      <c r="N1705" s="9"/>
      <c r="O1705" s="5"/>
      <c r="P1705" s="2"/>
      <c r="Q1705" s="39"/>
      <c r="R1705" s="9"/>
      <c r="T1705" s="9"/>
      <c r="U1705" s="2"/>
      <c r="X1705" s="40"/>
      <c r="Y1705" s="9"/>
    </row>
    <row r="1706" spans="2:25" x14ac:dyDescent="0.2">
      <c r="B1706" s="2"/>
      <c r="H1706" s="2"/>
      <c r="I1706" s="2"/>
      <c r="J1706" s="2"/>
      <c r="N1706" s="9"/>
      <c r="O1706" s="5"/>
      <c r="P1706" s="2"/>
      <c r="Q1706" s="39"/>
      <c r="R1706" s="9"/>
      <c r="T1706" s="9"/>
      <c r="U1706" s="2"/>
      <c r="X1706" s="40"/>
      <c r="Y1706" s="9"/>
    </row>
    <row r="1707" spans="2:25" x14ac:dyDescent="0.2">
      <c r="B1707" s="2"/>
      <c r="H1707" s="2"/>
      <c r="I1707" s="2"/>
      <c r="J1707" s="2"/>
      <c r="N1707" s="9"/>
      <c r="O1707" s="5"/>
      <c r="P1707" s="2"/>
      <c r="Q1707" s="39"/>
      <c r="R1707" s="9"/>
      <c r="T1707" s="9"/>
      <c r="U1707" s="2"/>
      <c r="X1707" s="40"/>
      <c r="Y1707" s="9"/>
    </row>
    <row r="1708" spans="2:25" x14ac:dyDescent="0.2">
      <c r="B1708" s="2"/>
      <c r="H1708" s="2"/>
      <c r="I1708" s="2"/>
      <c r="J1708" s="2"/>
      <c r="N1708" s="9"/>
      <c r="O1708" s="5"/>
      <c r="P1708" s="2"/>
      <c r="Q1708" s="39"/>
      <c r="R1708" s="9"/>
      <c r="T1708" s="9"/>
      <c r="U1708" s="2"/>
      <c r="X1708" s="40"/>
      <c r="Y1708" s="9"/>
    </row>
    <row r="1709" spans="2:25" x14ac:dyDescent="0.2">
      <c r="B1709" s="2"/>
      <c r="H1709" s="2"/>
      <c r="I1709" s="2"/>
      <c r="J1709" s="2"/>
      <c r="N1709" s="9"/>
      <c r="O1709" s="5"/>
      <c r="P1709" s="2"/>
      <c r="Q1709" s="39"/>
      <c r="R1709" s="9"/>
      <c r="T1709" s="9"/>
      <c r="U1709" s="2"/>
      <c r="X1709" s="40"/>
      <c r="Y1709" s="9"/>
    </row>
    <row r="1710" spans="2:25" x14ac:dyDescent="0.2">
      <c r="B1710" s="2"/>
      <c r="H1710" s="2"/>
      <c r="I1710" s="2"/>
      <c r="J1710" s="2"/>
      <c r="N1710" s="9"/>
      <c r="O1710" s="5"/>
      <c r="P1710" s="2"/>
      <c r="Q1710" s="39"/>
      <c r="R1710" s="9"/>
      <c r="T1710" s="9"/>
      <c r="U1710" s="2"/>
      <c r="X1710" s="40"/>
      <c r="Y1710" s="9"/>
    </row>
    <row r="1711" spans="2:25" x14ac:dyDescent="0.2">
      <c r="B1711" s="2"/>
      <c r="H1711" s="2"/>
      <c r="I1711" s="2"/>
      <c r="J1711" s="2"/>
      <c r="N1711" s="9"/>
      <c r="O1711" s="5"/>
      <c r="P1711" s="2"/>
      <c r="Q1711" s="39"/>
      <c r="R1711" s="9"/>
      <c r="T1711" s="9"/>
      <c r="U1711" s="2"/>
      <c r="X1711" s="40"/>
      <c r="Y1711" s="9"/>
    </row>
    <row r="1712" spans="2:25" x14ac:dyDescent="0.2">
      <c r="B1712" s="2"/>
      <c r="H1712" s="2"/>
      <c r="I1712" s="2"/>
      <c r="J1712" s="2"/>
      <c r="N1712" s="9"/>
      <c r="O1712" s="5"/>
      <c r="P1712" s="2"/>
      <c r="Q1712" s="39"/>
      <c r="R1712" s="9"/>
      <c r="T1712" s="9"/>
      <c r="U1712" s="2"/>
      <c r="X1712" s="40"/>
      <c r="Y1712" s="9"/>
    </row>
    <row r="1713" spans="2:25" x14ac:dyDescent="0.2">
      <c r="B1713" s="2"/>
      <c r="H1713" s="2"/>
      <c r="I1713" s="2"/>
      <c r="J1713" s="2"/>
      <c r="N1713" s="9"/>
      <c r="O1713" s="5"/>
      <c r="P1713" s="2"/>
      <c r="Q1713" s="39"/>
      <c r="R1713" s="9"/>
      <c r="T1713" s="9"/>
      <c r="U1713" s="2"/>
      <c r="X1713" s="40"/>
      <c r="Y1713" s="9"/>
    </row>
    <row r="1714" spans="2:25" x14ac:dyDescent="0.2">
      <c r="B1714" s="2"/>
      <c r="H1714" s="2"/>
      <c r="I1714" s="2"/>
      <c r="J1714" s="2"/>
      <c r="N1714" s="9"/>
      <c r="O1714" s="5"/>
      <c r="P1714" s="2"/>
      <c r="Q1714" s="39"/>
      <c r="R1714" s="9"/>
      <c r="T1714" s="9"/>
      <c r="U1714" s="2"/>
      <c r="X1714" s="40"/>
      <c r="Y1714" s="9"/>
    </row>
    <row r="1715" spans="2:25" x14ac:dyDescent="0.2">
      <c r="B1715" s="2"/>
      <c r="H1715" s="2"/>
      <c r="I1715" s="2"/>
      <c r="J1715" s="2"/>
      <c r="N1715" s="9"/>
      <c r="O1715" s="5"/>
      <c r="P1715" s="2"/>
      <c r="Q1715" s="39"/>
      <c r="R1715" s="9"/>
      <c r="T1715" s="9"/>
      <c r="U1715" s="2"/>
      <c r="X1715" s="40"/>
      <c r="Y1715" s="9"/>
    </row>
    <row r="1716" spans="2:25" x14ac:dyDescent="0.2">
      <c r="B1716" s="2"/>
      <c r="H1716" s="2"/>
      <c r="I1716" s="2"/>
      <c r="J1716" s="2"/>
      <c r="N1716" s="9"/>
      <c r="O1716" s="5"/>
      <c r="P1716" s="2"/>
      <c r="Q1716" s="39"/>
      <c r="R1716" s="9"/>
      <c r="T1716" s="9"/>
      <c r="U1716" s="2"/>
      <c r="X1716" s="40"/>
      <c r="Y1716" s="9"/>
    </row>
    <row r="1717" spans="2:25" x14ac:dyDescent="0.2">
      <c r="B1717" s="2"/>
      <c r="H1717" s="2"/>
      <c r="I1717" s="2"/>
      <c r="J1717" s="2"/>
      <c r="N1717" s="9"/>
      <c r="O1717" s="5"/>
      <c r="P1717" s="2"/>
      <c r="Q1717" s="39"/>
      <c r="R1717" s="9"/>
      <c r="T1717" s="9"/>
      <c r="U1717" s="2"/>
      <c r="X1717" s="40"/>
      <c r="Y1717" s="9"/>
    </row>
    <row r="1718" spans="2:25" x14ac:dyDescent="0.2">
      <c r="B1718" s="2"/>
      <c r="H1718" s="2"/>
      <c r="I1718" s="2"/>
      <c r="J1718" s="2"/>
      <c r="N1718" s="9"/>
      <c r="O1718" s="5"/>
      <c r="P1718" s="2"/>
      <c r="Q1718" s="39"/>
      <c r="R1718" s="9"/>
      <c r="T1718" s="9"/>
      <c r="U1718" s="2"/>
      <c r="X1718" s="40"/>
      <c r="Y1718" s="9"/>
    </row>
    <row r="1719" spans="2:25" x14ac:dyDescent="0.2">
      <c r="B1719" s="2"/>
      <c r="H1719" s="2"/>
      <c r="I1719" s="2"/>
      <c r="J1719" s="2"/>
      <c r="N1719" s="9"/>
      <c r="O1719" s="5"/>
      <c r="P1719" s="2"/>
      <c r="Q1719" s="39"/>
      <c r="R1719" s="9"/>
      <c r="T1719" s="9"/>
      <c r="U1719" s="2"/>
      <c r="X1719" s="40"/>
      <c r="Y1719" s="9"/>
    </row>
    <row r="1720" spans="2:25" x14ac:dyDescent="0.2">
      <c r="B1720" s="2"/>
      <c r="H1720" s="2"/>
      <c r="I1720" s="2"/>
      <c r="J1720" s="2"/>
      <c r="N1720" s="9"/>
      <c r="O1720" s="5"/>
      <c r="P1720" s="2"/>
      <c r="Q1720" s="39"/>
      <c r="R1720" s="9"/>
      <c r="T1720" s="9"/>
      <c r="U1720" s="2"/>
      <c r="X1720" s="40"/>
      <c r="Y1720" s="9"/>
    </row>
    <row r="1721" spans="2:25" x14ac:dyDescent="0.2">
      <c r="B1721" s="2"/>
      <c r="H1721" s="2"/>
      <c r="I1721" s="2"/>
      <c r="J1721" s="2"/>
      <c r="N1721" s="9"/>
      <c r="O1721" s="5"/>
      <c r="P1721" s="2"/>
      <c r="Q1721" s="39"/>
      <c r="R1721" s="9"/>
      <c r="T1721" s="9"/>
      <c r="U1721" s="2"/>
      <c r="X1721" s="40"/>
      <c r="Y1721" s="9"/>
    </row>
    <row r="1722" spans="2:25" x14ac:dyDescent="0.2">
      <c r="B1722" s="2"/>
      <c r="H1722" s="2"/>
      <c r="I1722" s="2"/>
      <c r="J1722" s="2"/>
      <c r="N1722" s="9"/>
      <c r="O1722" s="5"/>
      <c r="P1722" s="2"/>
      <c r="Q1722" s="39"/>
      <c r="R1722" s="9"/>
      <c r="T1722" s="9"/>
      <c r="U1722" s="2"/>
      <c r="X1722" s="40"/>
      <c r="Y1722" s="9"/>
    </row>
    <row r="1723" spans="2:25" x14ac:dyDescent="0.2">
      <c r="B1723" s="2"/>
      <c r="H1723" s="2"/>
      <c r="I1723" s="2"/>
      <c r="J1723" s="2"/>
      <c r="N1723" s="9"/>
      <c r="O1723" s="5"/>
      <c r="P1723" s="2"/>
      <c r="Q1723" s="39"/>
      <c r="R1723" s="9"/>
      <c r="T1723" s="9"/>
      <c r="U1723" s="2"/>
      <c r="X1723" s="40"/>
      <c r="Y1723" s="9"/>
    </row>
    <row r="1724" spans="2:25" x14ac:dyDescent="0.2">
      <c r="B1724" s="2"/>
      <c r="H1724" s="2"/>
      <c r="I1724" s="2"/>
      <c r="J1724" s="2"/>
      <c r="N1724" s="9"/>
      <c r="O1724" s="5"/>
      <c r="P1724" s="2"/>
      <c r="Q1724" s="39"/>
      <c r="R1724" s="9"/>
      <c r="T1724" s="9"/>
      <c r="U1724" s="2"/>
      <c r="X1724" s="40"/>
      <c r="Y1724" s="9"/>
    </row>
    <row r="1725" spans="2:25" x14ac:dyDescent="0.2">
      <c r="B1725" s="2"/>
      <c r="H1725" s="2"/>
      <c r="I1725" s="2"/>
      <c r="J1725" s="2"/>
      <c r="N1725" s="9"/>
      <c r="O1725" s="5"/>
      <c r="P1725" s="2"/>
      <c r="Q1725" s="39"/>
      <c r="R1725" s="9"/>
      <c r="T1725" s="9"/>
      <c r="U1725" s="2"/>
      <c r="X1725" s="40"/>
      <c r="Y1725" s="9"/>
    </row>
    <row r="1726" spans="2:25" x14ac:dyDescent="0.2">
      <c r="B1726" s="2"/>
      <c r="H1726" s="2"/>
      <c r="I1726" s="2"/>
      <c r="J1726" s="2"/>
      <c r="N1726" s="9"/>
      <c r="O1726" s="5"/>
      <c r="P1726" s="2"/>
      <c r="Q1726" s="39"/>
      <c r="R1726" s="9"/>
      <c r="T1726" s="9"/>
      <c r="U1726" s="2"/>
      <c r="X1726" s="40"/>
      <c r="Y1726" s="9"/>
    </row>
    <row r="1727" spans="2:25" x14ac:dyDescent="0.2">
      <c r="B1727" s="2"/>
      <c r="H1727" s="2"/>
      <c r="I1727" s="2"/>
      <c r="J1727" s="2"/>
      <c r="N1727" s="9"/>
      <c r="O1727" s="5"/>
      <c r="P1727" s="2"/>
      <c r="Q1727" s="39"/>
      <c r="R1727" s="9"/>
      <c r="T1727" s="9"/>
      <c r="U1727" s="2"/>
      <c r="X1727" s="40"/>
      <c r="Y1727" s="9"/>
    </row>
    <row r="1728" spans="2:25" x14ac:dyDescent="0.2">
      <c r="B1728" s="2"/>
      <c r="H1728" s="2"/>
      <c r="I1728" s="2"/>
      <c r="J1728" s="2"/>
      <c r="N1728" s="9"/>
      <c r="O1728" s="5"/>
      <c r="P1728" s="2"/>
      <c r="Q1728" s="39"/>
      <c r="R1728" s="9"/>
      <c r="T1728" s="9"/>
      <c r="U1728" s="2"/>
      <c r="X1728" s="40"/>
      <c r="Y1728" s="9"/>
    </row>
    <row r="1729" spans="2:25" x14ac:dyDescent="0.2">
      <c r="B1729" s="2"/>
      <c r="H1729" s="2"/>
      <c r="I1729" s="2"/>
      <c r="J1729" s="2"/>
      <c r="N1729" s="9"/>
      <c r="O1729" s="5"/>
      <c r="P1729" s="2"/>
      <c r="Q1729" s="39"/>
      <c r="R1729" s="9"/>
      <c r="T1729" s="9"/>
      <c r="U1729" s="2"/>
      <c r="X1729" s="40"/>
      <c r="Y1729" s="9"/>
    </row>
    <row r="1730" spans="2:25" x14ac:dyDescent="0.2">
      <c r="B1730" s="2"/>
      <c r="H1730" s="2"/>
      <c r="I1730" s="2"/>
      <c r="J1730" s="2"/>
      <c r="N1730" s="9"/>
      <c r="O1730" s="5"/>
      <c r="P1730" s="2"/>
      <c r="Q1730" s="39"/>
      <c r="R1730" s="9"/>
      <c r="T1730" s="9"/>
      <c r="U1730" s="2"/>
      <c r="X1730" s="40"/>
      <c r="Y1730" s="9"/>
    </row>
    <row r="1731" spans="2:25" x14ac:dyDescent="0.2">
      <c r="B1731" s="2"/>
      <c r="H1731" s="2"/>
      <c r="I1731" s="2"/>
      <c r="J1731" s="2"/>
      <c r="N1731" s="9"/>
      <c r="O1731" s="5"/>
      <c r="P1731" s="2"/>
      <c r="Q1731" s="39"/>
      <c r="R1731" s="9"/>
      <c r="T1731" s="9"/>
      <c r="U1731" s="2"/>
      <c r="X1731" s="40"/>
      <c r="Y1731" s="9"/>
    </row>
    <row r="1732" spans="2:25" x14ac:dyDescent="0.2">
      <c r="B1732" s="2"/>
      <c r="H1732" s="2"/>
      <c r="I1732" s="2"/>
      <c r="J1732" s="2"/>
      <c r="N1732" s="9"/>
      <c r="O1732" s="5"/>
      <c r="P1732" s="2"/>
      <c r="Q1732" s="39"/>
      <c r="R1732" s="9"/>
      <c r="T1732" s="9"/>
      <c r="U1732" s="2"/>
      <c r="X1732" s="40"/>
      <c r="Y1732" s="9"/>
    </row>
    <row r="1733" spans="2:25" x14ac:dyDescent="0.2">
      <c r="B1733" s="2"/>
      <c r="H1733" s="2"/>
      <c r="I1733" s="2"/>
      <c r="J1733" s="2"/>
      <c r="N1733" s="9"/>
      <c r="O1733" s="5"/>
      <c r="P1733" s="2"/>
      <c r="Q1733" s="39"/>
      <c r="R1733" s="9"/>
      <c r="T1733" s="9"/>
      <c r="U1733" s="2"/>
      <c r="X1733" s="40"/>
      <c r="Y1733" s="9"/>
    </row>
    <row r="1734" spans="2:25" x14ac:dyDescent="0.2">
      <c r="B1734" s="2"/>
      <c r="H1734" s="2"/>
      <c r="I1734" s="2"/>
      <c r="J1734" s="2"/>
      <c r="N1734" s="9"/>
      <c r="O1734" s="5"/>
      <c r="P1734" s="2"/>
      <c r="Q1734" s="39"/>
      <c r="R1734" s="9"/>
      <c r="T1734" s="9"/>
      <c r="U1734" s="2"/>
      <c r="X1734" s="40"/>
      <c r="Y1734" s="9"/>
    </row>
    <row r="1735" spans="2:25" x14ac:dyDescent="0.2">
      <c r="B1735" s="2"/>
      <c r="H1735" s="2"/>
      <c r="I1735" s="2"/>
      <c r="J1735" s="2"/>
      <c r="N1735" s="9"/>
      <c r="O1735" s="5"/>
      <c r="P1735" s="2"/>
      <c r="Q1735" s="39"/>
      <c r="R1735" s="9"/>
      <c r="T1735" s="9"/>
      <c r="U1735" s="2"/>
      <c r="X1735" s="40"/>
      <c r="Y1735" s="9"/>
    </row>
    <row r="1736" spans="2:25" x14ac:dyDescent="0.2">
      <c r="B1736" s="2"/>
      <c r="H1736" s="2"/>
      <c r="I1736" s="2"/>
      <c r="J1736" s="2"/>
      <c r="N1736" s="9"/>
      <c r="O1736" s="5"/>
      <c r="P1736" s="2"/>
      <c r="Q1736" s="39"/>
      <c r="R1736" s="9"/>
      <c r="T1736" s="9"/>
      <c r="U1736" s="2"/>
      <c r="X1736" s="40"/>
      <c r="Y1736" s="9"/>
    </row>
    <row r="1737" spans="2:25" x14ac:dyDescent="0.2">
      <c r="B1737" s="2"/>
      <c r="H1737" s="2"/>
      <c r="I1737" s="2"/>
      <c r="J1737" s="2"/>
      <c r="N1737" s="9"/>
      <c r="O1737" s="5"/>
      <c r="P1737" s="2"/>
      <c r="Q1737" s="39"/>
      <c r="R1737" s="9"/>
      <c r="T1737" s="9"/>
      <c r="U1737" s="2"/>
      <c r="X1737" s="40"/>
      <c r="Y1737" s="9"/>
    </row>
    <row r="1738" spans="2:25" x14ac:dyDescent="0.2">
      <c r="B1738" s="2"/>
      <c r="H1738" s="2"/>
      <c r="I1738" s="2"/>
      <c r="J1738" s="2"/>
      <c r="N1738" s="9"/>
      <c r="O1738" s="5"/>
      <c r="P1738" s="2"/>
      <c r="Q1738" s="39"/>
      <c r="R1738" s="9"/>
      <c r="T1738" s="9"/>
      <c r="U1738" s="2"/>
      <c r="X1738" s="40"/>
      <c r="Y1738" s="9"/>
    </row>
    <row r="1739" spans="2:25" x14ac:dyDescent="0.2">
      <c r="B1739" s="2"/>
      <c r="H1739" s="2"/>
      <c r="I1739" s="2"/>
      <c r="J1739" s="2"/>
      <c r="N1739" s="9"/>
      <c r="O1739" s="5"/>
      <c r="P1739" s="2"/>
      <c r="Q1739" s="39"/>
      <c r="R1739" s="9"/>
      <c r="T1739" s="9"/>
      <c r="U1739" s="2"/>
      <c r="X1739" s="40"/>
      <c r="Y1739" s="9"/>
    </row>
    <row r="1740" spans="2:25" x14ac:dyDescent="0.2">
      <c r="B1740" s="2"/>
      <c r="H1740" s="2"/>
      <c r="I1740" s="2"/>
      <c r="J1740" s="2"/>
      <c r="N1740" s="9"/>
      <c r="O1740" s="5"/>
      <c r="P1740" s="2"/>
      <c r="Q1740" s="39"/>
      <c r="R1740" s="9"/>
      <c r="T1740" s="9"/>
      <c r="U1740" s="2"/>
      <c r="X1740" s="40"/>
      <c r="Y1740" s="9"/>
    </row>
    <row r="1741" spans="2:25" x14ac:dyDescent="0.2">
      <c r="B1741" s="2"/>
      <c r="H1741" s="2"/>
      <c r="I1741" s="2"/>
      <c r="J1741" s="2"/>
      <c r="N1741" s="9"/>
      <c r="O1741" s="5"/>
      <c r="P1741" s="2"/>
      <c r="Q1741" s="39"/>
      <c r="R1741" s="9"/>
      <c r="T1741" s="9"/>
      <c r="U1741" s="2"/>
      <c r="X1741" s="40"/>
      <c r="Y1741" s="9"/>
    </row>
    <row r="1742" spans="2:25" x14ac:dyDescent="0.2">
      <c r="B1742" s="2"/>
      <c r="H1742" s="2"/>
      <c r="I1742" s="2"/>
      <c r="J1742" s="2"/>
      <c r="N1742" s="9"/>
      <c r="O1742" s="5"/>
      <c r="P1742" s="2"/>
      <c r="Q1742" s="39"/>
      <c r="R1742" s="9"/>
      <c r="T1742" s="9"/>
      <c r="U1742" s="2"/>
      <c r="X1742" s="40"/>
      <c r="Y1742" s="9"/>
    </row>
    <row r="1743" spans="2:25" x14ac:dyDescent="0.2">
      <c r="B1743" s="2"/>
      <c r="H1743" s="2"/>
      <c r="I1743" s="2"/>
      <c r="J1743" s="2"/>
      <c r="N1743" s="9"/>
      <c r="O1743" s="5"/>
      <c r="P1743" s="2"/>
      <c r="Q1743" s="39"/>
      <c r="R1743" s="9"/>
      <c r="T1743" s="9"/>
      <c r="U1743" s="2"/>
      <c r="X1743" s="40"/>
      <c r="Y1743" s="9"/>
    </row>
    <row r="1744" spans="2:25" x14ac:dyDescent="0.2">
      <c r="B1744" s="2"/>
      <c r="H1744" s="2"/>
      <c r="I1744" s="2"/>
      <c r="J1744" s="2"/>
      <c r="N1744" s="9"/>
      <c r="O1744" s="5"/>
      <c r="P1744" s="2"/>
      <c r="Q1744" s="39"/>
      <c r="R1744" s="9"/>
      <c r="T1744" s="9"/>
      <c r="U1744" s="2"/>
      <c r="X1744" s="40"/>
      <c r="Y1744" s="9"/>
    </row>
    <row r="1745" spans="2:25" x14ac:dyDescent="0.2">
      <c r="B1745" s="2"/>
      <c r="H1745" s="2"/>
      <c r="I1745" s="2"/>
      <c r="J1745" s="2"/>
      <c r="N1745" s="9"/>
      <c r="O1745" s="5"/>
      <c r="P1745" s="2"/>
      <c r="Q1745" s="39"/>
      <c r="R1745" s="9"/>
      <c r="T1745" s="9"/>
      <c r="U1745" s="2"/>
      <c r="X1745" s="40"/>
      <c r="Y1745" s="9"/>
    </row>
    <row r="1746" spans="2:25" x14ac:dyDescent="0.2">
      <c r="B1746" s="2"/>
      <c r="H1746" s="2"/>
      <c r="I1746" s="2"/>
      <c r="J1746" s="2"/>
      <c r="N1746" s="9"/>
      <c r="O1746" s="5"/>
      <c r="P1746" s="2"/>
      <c r="Q1746" s="39"/>
      <c r="R1746" s="9"/>
      <c r="T1746" s="9"/>
      <c r="U1746" s="2"/>
      <c r="X1746" s="40"/>
      <c r="Y1746" s="9"/>
    </row>
    <row r="1747" spans="2:25" x14ac:dyDescent="0.2">
      <c r="B1747" s="2"/>
      <c r="H1747" s="2"/>
      <c r="I1747" s="2"/>
      <c r="J1747" s="2"/>
      <c r="N1747" s="9"/>
      <c r="O1747" s="5"/>
      <c r="P1747" s="2"/>
      <c r="Q1747" s="39"/>
      <c r="R1747" s="9"/>
      <c r="T1747" s="9"/>
      <c r="U1747" s="2"/>
      <c r="X1747" s="40"/>
      <c r="Y1747" s="9"/>
    </row>
    <row r="1748" spans="2:25" x14ac:dyDescent="0.2">
      <c r="B1748" s="2"/>
      <c r="H1748" s="2"/>
      <c r="I1748" s="2"/>
      <c r="J1748" s="2"/>
      <c r="N1748" s="9"/>
      <c r="O1748" s="5"/>
      <c r="P1748" s="2"/>
      <c r="Q1748" s="39"/>
      <c r="R1748" s="9"/>
      <c r="T1748" s="9"/>
      <c r="U1748" s="2"/>
      <c r="X1748" s="40"/>
      <c r="Y1748" s="9"/>
    </row>
    <row r="1749" spans="2:25" x14ac:dyDescent="0.2">
      <c r="B1749" s="2"/>
      <c r="H1749" s="2"/>
      <c r="I1749" s="2"/>
      <c r="J1749" s="2"/>
      <c r="N1749" s="9"/>
      <c r="O1749" s="5"/>
      <c r="P1749" s="2"/>
      <c r="Q1749" s="39"/>
      <c r="R1749" s="9"/>
      <c r="T1749" s="9"/>
      <c r="U1749" s="2"/>
      <c r="X1749" s="40"/>
      <c r="Y1749" s="9"/>
    </row>
    <row r="1750" spans="2:25" x14ac:dyDescent="0.2">
      <c r="B1750" s="2"/>
      <c r="H1750" s="2"/>
      <c r="I1750" s="2"/>
      <c r="J1750" s="2"/>
      <c r="N1750" s="9"/>
      <c r="O1750" s="5"/>
      <c r="P1750" s="2"/>
      <c r="Q1750" s="39"/>
      <c r="R1750" s="9"/>
      <c r="T1750" s="9"/>
      <c r="U1750" s="2"/>
      <c r="X1750" s="40"/>
      <c r="Y1750" s="9"/>
    </row>
    <row r="1751" spans="2:25" x14ac:dyDescent="0.2">
      <c r="B1751" s="2"/>
      <c r="H1751" s="2"/>
      <c r="I1751" s="2"/>
      <c r="J1751" s="2"/>
      <c r="N1751" s="9"/>
      <c r="O1751" s="5"/>
      <c r="P1751" s="2"/>
      <c r="Q1751" s="39"/>
      <c r="R1751" s="9"/>
      <c r="T1751" s="9"/>
      <c r="U1751" s="2"/>
      <c r="X1751" s="40"/>
      <c r="Y1751" s="9"/>
    </row>
    <row r="1752" spans="2:25" x14ac:dyDescent="0.2">
      <c r="B1752" s="2"/>
      <c r="H1752" s="2"/>
      <c r="I1752" s="2"/>
      <c r="J1752" s="2"/>
      <c r="N1752" s="9"/>
      <c r="O1752" s="5"/>
      <c r="P1752" s="2"/>
      <c r="Q1752" s="39"/>
      <c r="R1752" s="9"/>
      <c r="T1752" s="9"/>
      <c r="U1752" s="2"/>
      <c r="X1752" s="40"/>
      <c r="Y1752" s="9"/>
    </row>
    <row r="1753" spans="2:25" x14ac:dyDescent="0.2">
      <c r="B1753" s="2"/>
      <c r="H1753" s="2"/>
      <c r="I1753" s="2"/>
      <c r="J1753" s="2"/>
      <c r="N1753" s="9"/>
      <c r="O1753" s="5"/>
      <c r="P1753" s="2"/>
      <c r="Q1753" s="39"/>
      <c r="R1753" s="9"/>
      <c r="T1753" s="9"/>
      <c r="U1753" s="2"/>
      <c r="X1753" s="40"/>
      <c r="Y1753" s="9"/>
    </row>
    <row r="1754" spans="2:25" x14ac:dyDescent="0.2">
      <c r="B1754" s="2"/>
      <c r="H1754" s="2"/>
      <c r="I1754" s="2"/>
      <c r="J1754" s="2"/>
      <c r="N1754" s="9"/>
      <c r="O1754" s="5"/>
      <c r="P1754" s="2"/>
      <c r="Q1754" s="39"/>
      <c r="R1754" s="9"/>
      <c r="T1754" s="9"/>
      <c r="U1754" s="2"/>
      <c r="X1754" s="40"/>
      <c r="Y1754" s="9"/>
    </row>
    <row r="1755" spans="2:25" x14ac:dyDescent="0.2">
      <c r="B1755" s="2"/>
      <c r="H1755" s="2"/>
      <c r="I1755" s="2"/>
      <c r="J1755" s="2"/>
      <c r="N1755" s="9"/>
      <c r="O1755" s="5"/>
      <c r="P1755" s="2"/>
      <c r="Q1755" s="39"/>
      <c r="R1755" s="9"/>
      <c r="T1755" s="9"/>
      <c r="U1755" s="2"/>
      <c r="X1755" s="40"/>
      <c r="Y1755" s="9"/>
    </row>
    <row r="1756" spans="2:25" x14ac:dyDescent="0.2">
      <c r="B1756" s="2"/>
      <c r="H1756" s="2"/>
      <c r="I1756" s="2"/>
      <c r="J1756" s="2"/>
      <c r="N1756" s="9"/>
      <c r="O1756" s="5"/>
      <c r="P1756" s="2"/>
      <c r="Q1756" s="39"/>
      <c r="R1756" s="9"/>
      <c r="T1756" s="9"/>
      <c r="U1756" s="2"/>
      <c r="X1756" s="40"/>
      <c r="Y1756" s="9"/>
    </row>
    <row r="1757" spans="2:25" x14ac:dyDescent="0.2">
      <c r="B1757" s="2"/>
      <c r="H1757" s="2"/>
      <c r="I1757" s="2"/>
      <c r="J1757" s="2"/>
      <c r="N1757" s="9"/>
      <c r="O1757" s="5"/>
      <c r="P1757" s="2"/>
      <c r="Q1757" s="39"/>
      <c r="R1757" s="9"/>
      <c r="T1757" s="9"/>
      <c r="U1757" s="2"/>
      <c r="X1757" s="40"/>
      <c r="Y1757" s="9"/>
    </row>
    <row r="1758" spans="2:25" x14ac:dyDescent="0.2">
      <c r="B1758" s="2"/>
      <c r="H1758" s="2"/>
      <c r="I1758" s="2"/>
      <c r="J1758" s="2"/>
      <c r="N1758" s="9"/>
      <c r="O1758" s="5"/>
      <c r="P1758" s="2"/>
      <c r="Q1758" s="39"/>
      <c r="R1758" s="9"/>
      <c r="T1758" s="9"/>
      <c r="U1758" s="2"/>
      <c r="X1758" s="40"/>
      <c r="Y1758" s="9"/>
    </row>
    <row r="1759" spans="2:25" x14ac:dyDescent="0.2">
      <c r="B1759" s="2"/>
      <c r="H1759" s="2"/>
      <c r="I1759" s="2"/>
      <c r="J1759" s="2"/>
      <c r="N1759" s="9"/>
      <c r="O1759" s="5"/>
      <c r="P1759" s="2"/>
      <c r="Q1759" s="39"/>
      <c r="R1759" s="9"/>
      <c r="T1759" s="9"/>
      <c r="U1759" s="2"/>
      <c r="X1759" s="40"/>
      <c r="Y1759" s="9"/>
    </row>
    <row r="1760" spans="2:25" x14ac:dyDescent="0.2">
      <c r="B1760" s="2"/>
      <c r="H1760" s="2"/>
      <c r="I1760" s="2"/>
      <c r="J1760" s="2"/>
      <c r="N1760" s="9"/>
      <c r="O1760" s="5"/>
      <c r="P1760" s="2"/>
      <c r="Q1760" s="39"/>
      <c r="R1760" s="9"/>
      <c r="T1760" s="9"/>
      <c r="U1760" s="2"/>
      <c r="X1760" s="40"/>
      <c r="Y1760" s="9"/>
    </row>
    <row r="1761" spans="2:25" x14ac:dyDescent="0.2">
      <c r="B1761" s="2"/>
      <c r="H1761" s="2"/>
      <c r="I1761" s="2"/>
      <c r="J1761" s="2"/>
      <c r="N1761" s="9"/>
      <c r="O1761" s="5"/>
      <c r="P1761" s="2"/>
      <c r="Q1761" s="39"/>
      <c r="R1761" s="9"/>
      <c r="T1761" s="9"/>
      <c r="U1761" s="2"/>
      <c r="X1761" s="40"/>
      <c r="Y1761" s="9"/>
    </row>
    <row r="1762" spans="2:25" x14ac:dyDescent="0.2">
      <c r="B1762" s="2"/>
      <c r="H1762" s="2"/>
      <c r="I1762" s="2"/>
      <c r="J1762" s="2"/>
      <c r="N1762" s="9"/>
      <c r="O1762" s="5"/>
      <c r="P1762" s="2"/>
      <c r="Q1762" s="39"/>
      <c r="R1762" s="9"/>
      <c r="T1762" s="9"/>
      <c r="U1762" s="2"/>
      <c r="X1762" s="40"/>
      <c r="Y1762" s="9"/>
    </row>
    <row r="1763" spans="2:25" x14ac:dyDescent="0.2">
      <c r="B1763" s="2"/>
      <c r="H1763" s="2"/>
      <c r="I1763" s="2"/>
      <c r="J1763" s="2"/>
      <c r="N1763" s="9"/>
      <c r="O1763" s="5"/>
      <c r="P1763" s="2"/>
      <c r="Q1763" s="39"/>
      <c r="R1763" s="9"/>
      <c r="T1763" s="9"/>
      <c r="U1763" s="2"/>
      <c r="X1763" s="40"/>
      <c r="Y1763" s="9"/>
    </row>
    <row r="1764" spans="2:25" x14ac:dyDescent="0.2">
      <c r="B1764" s="2"/>
      <c r="H1764" s="2"/>
      <c r="I1764" s="2"/>
      <c r="J1764" s="2"/>
      <c r="N1764" s="9"/>
      <c r="O1764" s="5"/>
      <c r="P1764" s="2"/>
      <c r="Q1764" s="39"/>
      <c r="R1764" s="9"/>
      <c r="T1764" s="9"/>
      <c r="U1764" s="2"/>
      <c r="X1764" s="40"/>
      <c r="Y1764" s="9"/>
    </row>
    <row r="1765" spans="2:25" x14ac:dyDescent="0.2">
      <c r="B1765" s="2"/>
      <c r="H1765" s="2"/>
      <c r="I1765" s="2"/>
      <c r="J1765" s="2"/>
      <c r="N1765" s="9"/>
      <c r="O1765" s="5"/>
      <c r="P1765" s="2"/>
      <c r="Q1765" s="39"/>
      <c r="R1765" s="9"/>
      <c r="T1765" s="9"/>
      <c r="U1765" s="2"/>
      <c r="X1765" s="40"/>
      <c r="Y1765" s="9"/>
    </row>
    <row r="1766" spans="2:25" x14ac:dyDescent="0.2">
      <c r="B1766" s="2"/>
      <c r="H1766" s="2"/>
      <c r="I1766" s="2"/>
      <c r="J1766" s="2"/>
      <c r="N1766" s="9"/>
      <c r="O1766" s="5"/>
      <c r="P1766" s="2"/>
      <c r="Q1766" s="39"/>
      <c r="R1766" s="9"/>
      <c r="T1766" s="9"/>
      <c r="U1766" s="2"/>
      <c r="X1766" s="40"/>
      <c r="Y1766" s="9"/>
    </row>
    <row r="1767" spans="2:25" x14ac:dyDescent="0.2">
      <c r="B1767" s="2"/>
      <c r="H1767" s="2"/>
      <c r="I1767" s="2"/>
      <c r="J1767" s="2"/>
      <c r="N1767" s="9"/>
      <c r="O1767" s="5"/>
      <c r="P1767" s="2"/>
      <c r="Q1767" s="39"/>
      <c r="R1767" s="9"/>
      <c r="T1767" s="9"/>
      <c r="U1767" s="2"/>
      <c r="X1767" s="40"/>
      <c r="Y1767" s="9"/>
    </row>
    <row r="1768" spans="2:25" x14ac:dyDescent="0.2">
      <c r="B1768" s="2"/>
      <c r="H1768" s="2"/>
      <c r="I1768" s="2"/>
      <c r="J1768" s="2"/>
      <c r="N1768" s="9"/>
      <c r="O1768" s="5"/>
      <c r="P1768" s="2"/>
      <c r="Q1768" s="39"/>
      <c r="R1768" s="9"/>
      <c r="T1768" s="9"/>
      <c r="U1768" s="2"/>
      <c r="X1768" s="40"/>
      <c r="Y1768" s="9"/>
    </row>
    <row r="1769" spans="2:25" x14ac:dyDescent="0.2">
      <c r="B1769" s="2"/>
      <c r="H1769" s="2"/>
      <c r="I1769" s="2"/>
      <c r="J1769" s="2"/>
      <c r="N1769" s="9"/>
      <c r="O1769" s="5"/>
      <c r="P1769" s="2"/>
      <c r="Q1769" s="39"/>
      <c r="R1769" s="9"/>
      <c r="T1769" s="9"/>
      <c r="U1769" s="2"/>
      <c r="X1769" s="40"/>
      <c r="Y1769" s="9"/>
    </row>
    <row r="1770" spans="2:25" x14ac:dyDescent="0.2">
      <c r="B1770" s="2"/>
      <c r="H1770" s="2"/>
      <c r="I1770" s="2"/>
      <c r="J1770" s="2"/>
      <c r="N1770" s="9"/>
      <c r="O1770" s="5"/>
      <c r="P1770" s="2"/>
      <c r="Q1770" s="39"/>
      <c r="R1770" s="9"/>
      <c r="T1770" s="9"/>
      <c r="U1770" s="2"/>
      <c r="X1770" s="40"/>
      <c r="Y1770" s="9"/>
    </row>
    <row r="1771" spans="2:25" x14ac:dyDescent="0.2">
      <c r="B1771" s="2"/>
      <c r="H1771" s="2"/>
      <c r="I1771" s="2"/>
      <c r="J1771" s="2"/>
      <c r="N1771" s="9"/>
      <c r="O1771" s="5"/>
      <c r="P1771" s="2"/>
      <c r="Q1771" s="39"/>
      <c r="R1771" s="9"/>
      <c r="T1771" s="9"/>
      <c r="U1771" s="2"/>
      <c r="X1771" s="40"/>
      <c r="Y1771" s="9"/>
    </row>
    <row r="1772" spans="2:25" x14ac:dyDescent="0.2">
      <c r="B1772" s="2"/>
      <c r="H1772" s="2"/>
      <c r="I1772" s="2"/>
      <c r="J1772" s="2"/>
      <c r="N1772" s="9"/>
      <c r="O1772" s="5"/>
      <c r="P1772" s="2"/>
      <c r="Q1772" s="39"/>
      <c r="R1772" s="9"/>
      <c r="T1772" s="9"/>
      <c r="U1772" s="2"/>
      <c r="X1772" s="40"/>
      <c r="Y1772" s="9"/>
    </row>
    <row r="1773" spans="2:25" x14ac:dyDescent="0.2">
      <c r="B1773" s="2"/>
      <c r="H1773" s="2"/>
      <c r="I1773" s="2"/>
      <c r="J1773" s="2"/>
      <c r="N1773" s="9"/>
      <c r="O1773" s="5"/>
      <c r="P1773" s="2"/>
      <c r="Q1773" s="39"/>
      <c r="R1773" s="9"/>
      <c r="T1773" s="9"/>
      <c r="U1773" s="2"/>
      <c r="X1773" s="40"/>
      <c r="Y1773" s="9"/>
    </row>
    <row r="1774" spans="2:25" x14ac:dyDescent="0.2">
      <c r="B1774" s="2"/>
      <c r="H1774" s="2"/>
      <c r="I1774" s="2"/>
      <c r="J1774" s="2"/>
      <c r="N1774" s="9"/>
      <c r="O1774" s="5"/>
      <c r="P1774" s="2"/>
      <c r="Q1774" s="39"/>
      <c r="R1774" s="9"/>
      <c r="T1774" s="9"/>
      <c r="U1774" s="2"/>
      <c r="X1774" s="40"/>
      <c r="Y1774" s="9"/>
    </row>
    <row r="1775" spans="2:25" x14ac:dyDescent="0.2">
      <c r="B1775" s="2"/>
      <c r="H1775" s="2"/>
      <c r="I1775" s="2"/>
      <c r="J1775" s="2"/>
      <c r="N1775" s="9"/>
      <c r="O1775" s="5"/>
      <c r="P1775" s="2"/>
      <c r="Q1775" s="39"/>
      <c r="R1775" s="9"/>
      <c r="T1775" s="9"/>
      <c r="U1775" s="2"/>
      <c r="X1775" s="40"/>
      <c r="Y1775" s="9"/>
    </row>
    <row r="1776" spans="2:25" x14ac:dyDescent="0.2">
      <c r="B1776" s="2"/>
      <c r="H1776" s="2"/>
      <c r="I1776" s="2"/>
      <c r="J1776" s="2"/>
      <c r="N1776" s="9"/>
      <c r="O1776" s="5"/>
      <c r="P1776" s="2"/>
      <c r="Q1776" s="39"/>
      <c r="R1776" s="9"/>
      <c r="T1776" s="9"/>
      <c r="U1776" s="2"/>
      <c r="X1776" s="40"/>
      <c r="Y1776" s="9"/>
    </row>
    <row r="1777" spans="2:25" x14ac:dyDescent="0.2">
      <c r="B1777" s="2"/>
      <c r="H1777" s="2"/>
      <c r="I1777" s="2"/>
      <c r="J1777" s="2"/>
      <c r="N1777" s="9"/>
      <c r="O1777" s="5"/>
      <c r="P1777" s="2"/>
      <c r="Q1777" s="39"/>
      <c r="R1777" s="9"/>
      <c r="T1777" s="9"/>
      <c r="U1777" s="2"/>
      <c r="X1777" s="40"/>
      <c r="Y1777" s="9"/>
    </row>
    <row r="1778" spans="2:25" x14ac:dyDescent="0.2">
      <c r="B1778" s="2"/>
      <c r="H1778" s="2"/>
      <c r="I1778" s="2"/>
      <c r="J1778" s="2"/>
      <c r="N1778" s="9"/>
      <c r="O1778" s="5"/>
      <c r="P1778" s="2"/>
      <c r="Q1778" s="39"/>
      <c r="R1778" s="9"/>
      <c r="T1778" s="9"/>
      <c r="U1778" s="2"/>
      <c r="X1778" s="40"/>
      <c r="Y1778" s="9"/>
    </row>
    <row r="1779" spans="2:25" x14ac:dyDescent="0.2">
      <c r="B1779" s="2"/>
      <c r="H1779" s="2"/>
      <c r="I1779" s="2"/>
      <c r="J1779" s="2"/>
      <c r="N1779" s="9"/>
      <c r="O1779" s="5"/>
      <c r="P1779" s="2"/>
      <c r="Q1779" s="39"/>
      <c r="R1779" s="9"/>
      <c r="T1779" s="9"/>
      <c r="U1779" s="2"/>
      <c r="X1779" s="40"/>
      <c r="Y1779" s="9"/>
    </row>
    <row r="1780" spans="2:25" x14ac:dyDescent="0.2">
      <c r="B1780" s="2"/>
      <c r="H1780" s="2"/>
      <c r="I1780" s="2"/>
      <c r="J1780" s="2"/>
      <c r="N1780" s="9"/>
      <c r="O1780" s="5"/>
      <c r="P1780" s="2"/>
      <c r="Q1780" s="39"/>
      <c r="R1780" s="9"/>
      <c r="T1780" s="9"/>
      <c r="U1780" s="2"/>
      <c r="X1780" s="40"/>
      <c r="Y1780" s="9"/>
    </row>
    <row r="1781" spans="2:25" x14ac:dyDescent="0.2">
      <c r="B1781" s="2"/>
      <c r="H1781" s="2"/>
      <c r="I1781" s="2"/>
      <c r="J1781" s="2"/>
      <c r="N1781" s="9"/>
      <c r="O1781" s="5"/>
      <c r="P1781" s="2"/>
      <c r="Q1781" s="39"/>
      <c r="R1781" s="9"/>
      <c r="T1781" s="9"/>
      <c r="U1781" s="2"/>
      <c r="X1781" s="40"/>
      <c r="Y1781" s="9"/>
    </row>
    <row r="1782" spans="2:25" x14ac:dyDescent="0.2">
      <c r="B1782" s="2"/>
      <c r="H1782" s="2"/>
      <c r="I1782" s="2"/>
      <c r="J1782" s="2"/>
      <c r="N1782" s="9"/>
      <c r="O1782" s="5"/>
      <c r="P1782" s="2"/>
      <c r="Q1782" s="39"/>
      <c r="R1782" s="9"/>
      <c r="T1782" s="9"/>
      <c r="U1782" s="2"/>
      <c r="X1782" s="40"/>
      <c r="Y1782" s="9"/>
    </row>
    <row r="1783" spans="2:25" x14ac:dyDescent="0.2">
      <c r="B1783" s="2"/>
      <c r="H1783" s="2"/>
      <c r="I1783" s="2"/>
      <c r="J1783" s="2"/>
      <c r="N1783" s="9"/>
      <c r="O1783" s="5"/>
      <c r="P1783" s="2"/>
      <c r="Q1783" s="39"/>
      <c r="R1783" s="9"/>
      <c r="T1783" s="9"/>
      <c r="U1783" s="2"/>
      <c r="X1783" s="40"/>
      <c r="Y1783" s="9"/>
    </row>
    <row r="1784" spans="2:25" x14ac:dyDescent="0.2">
      <c r="B1784" s="2"/>
      <c r="H1784" s="2"/>
      <c r="I1784" s="2"/>
      <c r="J1784" s="2"/>
      <c r="N1784" s="9"/>
      <c r="O1784" s="5"/>
      <c r="P1784" s="2"/>
      <c r="Q1784" s="39"/>
      <c r="R1784" s="9"/>
      <c r="T1784" s="9"/>
      <c r="U1784" s="2"/>
      <c r="X1784" s="40"/>
      <c r="Y1784" s="9"/>
    </row>
    <row r="1785" spans="2:25" x14ac:dyDescent="0.2">
      <c r="B1785" s="2"/>
      <c r="H1785" s="2"/>
      <c r="I1785" s="2"/>
      <c r="J1785" s="2"/>
      <c r="N1785" s="9"/>
      <c r="O1785" s="5"/>
      <c r="P1785" s="2"/>
      <c r="Q1785" s="39"/>
      <c r="R1785" s="9"/>
      <c r="T1785" s="9"/>
      <c r="U1785" s="2"/>
      <c r="X1785" s="40"/>
      <c r="Y1785" s="9"/>
    </row>
    <row r="1786" spans="2:25" x14ac:dyDescent="0.2">
      <c r="B1786" s="2"/>
      <c r="H1786" s="2"/>
      <c r="I1786" s="2"/>
      <c r="J1786" s="2"/>
      <c r="N1786" s="9"/>
      <c r="O1786" s="5"/>
      <c r="P1786" s="2"/>
      <c r="Q1786" s="39"/>
      <c r="R1786" s="9"/>
      <c r="T1786" s="9"/>
      <c r="U1786" s="2"/>
      <c r="X1786" s="40"/>
      <c r="Y1786" s="9"/>
    </row>
    <row r="1787" spans="2:25" x14ac:dyDescent="0.2">
      <c r="B1787" s="2"/>
      <c r="H1787" s="2"/>
      <c r="I1787" s="2"/>
      <c r="J1787" s="2"/>
      <c r="N1787" s="9"/>
      <c r="O1787" s="5"/>
      <c r="P1787" s="2"/>
      <c r="Q1787" s="39"/>
      <c r="R1787" s="9"/>
      <c r="T1787" s="9"/>
      <c r="U1787" s="2"/>
      <c r="X1787" s="40"/>
      <c r="Y1787" s="9"/>
    </row>
    <row r="1788" spans="2:25" x14ac:dyDescent="0.2">
      <c r="B1788" s="2"/>
      <c r="H1788" s="2"/>
      <c r="I1788" s="2"/>
      <c r="J1788" s="2"/>
      <c r="N1788" s="9"/>
      <c r="O1788" s="5"/>
      <c r="P1788" s="2"/>
      <c r="Q1788" s="39"/>
      <c r="R1788" s="9"/>
      <c r="T1788" s="9"/>
      <c r="U1788" s="2"/>
      <c r="X1788" s="40"/>
      <c r="Y1788" s="9"/>
    </row>
    <row r="1789" spans="2:25" x14ac:dyDescent="0.2">
      <c r="B1789" s="2"/>
      <c r="H1789" s="2"/>
      <c r="I1789" s="2"/>
      <c r="J1789" s="2"/>
      <c r="N1789" s="9"/>
      <c r="O1789" s="5"/>
      <c r="P1789" s="2"/>
      <c r="Q1789" s="39"/>
      <c r="R1789" s="9"/>
      <c r="T1789" s="9"/>
      <c r="U1789" s="2"/>
      <c r="X1789" s="40"/>
      <c r="Y1789" s="9"/>
    </row>
    <row r="1790" spans="2:25" x14ac:dyDescent="0.2">
      <c r="B1790" s="2"/>
      <c r="H1790" s="2"/>
      <c r="I1790" s="2"/>
      <c r="J1790" s="2"/>
      <c r="N1790" s="9"/>
      <c r="O1790" s="5"/>
      <c r="P1790" s="2"/>
      <c r="Q1790" s="39"/>
      <c r="R1790" s="9"/>
      <c r="T1790" s="9"/>
      <c r="U1790" s="2"/>
      <c r="X1790" s="40"/>
      <c r="Y1790" s="9"/>
    </row>
    <row r="1791" spans="2:25" x14ac:dyDescent="0.2">
      <c r="B1791" s="2"/>
      <c r="H1791" s="2"/>
      <c r="I1791" s="2"/>
      <c r="J1791" s="2"/>
      <c r="N1791" s="9"/>
      <c r="O1791" s="5"/>
      <c r="P1791" s="2"/>
      <c r="Q1791" s="39"/>
      <c r="R1791" s="9"/>
      <c r="T1791" s="9"/>
      <c r="U1791" s="2"/>
      <c r="X1791" s="40"/>
      <c r="Y1791" s="9"/>
    </row>
    <row r="1792" spans="2:25" x14ac:dyDescent="0.2">
      <c r="B1792" s="2"/>
      <c r="H1792" s="2"/>
      <c r="I1792" s="2"/>
      <c r="J1792" s="2"/>
      <c r="N1792" s="9"/>
      <c r="O1792" s="5"/>
      <c r="P1792" s="2"/>
      <c r="Q1792" s="39"/>
      <c r="R1792" s="9"/>
      <c r="T1792" s="9"/>
      <c r="U1792" s="2"/>
      <c r="X1792" s="40"/>
      <c r="Y1792" s="9"/>
    </row>
    <row r="1793" spans="2:25" x14ac:dyDescent="0.2">
      <c r="B1793" s="2"/>
      <c r="H1793" s="2"/>
      <c r="I1793" s="2"/>
      <c r="J1793" s="2"/>
      <c r="N1793" s="9"/>
      <c r="O1793" s="5"/>
      <c r="P1793" s="2"/>
      <c r="Q1793" s="39"/>
      <c r="R1793" s="9"/>
      <c r="T1793" s="9"/>
      <c r="U1793" s="2"/>
      <c r="X1793" s="40"/>
      <c r="Y1793" s="9"/>
    </row>
    <row r="1794" spans="2:25" x14ac:dyDescent="0.2">
      <c r="B1794" s="2"/>
      <c r="H1794" s="2"/>
      <c r="I1794" s="2"/>
      <c r="J1794" s="2"/>
      <c r="N1794" s="9"/>
      <c r="O1794" s="5"/>
      <c r="P1794" s="2"/>
      <c r="Q1794" s="39"/>
      <c r="R1794" s="9"/>
      <c r="T1794" s="9"/>
      <c r="U1794" s="2"/>
      <c r="X1794" s="40"/>
      <c r="Y1794" s="9"/>
    </row>
    <row r="1795" spans="2:25" x14ac:dyDescent="0.2">
      <c r="B1795" s="2"/>
      <c r="H1795" s="2"/>
      <c r="I1795" s="2"/>
      <c r="J1795" s="2"/>
      <c r="N1795" s="9"/>
      <c r="O1795" s="5"/>
      <c r="P1795" s="2"/>
      <c r="Q1795" s="39"/>
      <c r="R1795" s="9"/>
      <c r="T1795" s="9"/>
      <c r="U1795" s="2"/>
      <c r="X1795" s="40"/>
      <c r="Y1795" s="9"/>
    </row>
    <row r="1796" spans="2:25" x14ac:dyDescent="0.2">
      <c r="B1796" s="2"/>
      <c r="H1796" s="2"/>
      <c r="I1796" s="2"/>
      <c r="J1796" s="2"/>
      <c r="N1796" s="9"/>
      <c r="O1796" s="5"/>
      <c r="P1796" s="2"/>
      <c r="Q1796" s="39"/>
      <c r="R1796" s="9"/>
      <c r="T1796" s="9"/>
      <c r="U1796" s="2"/>
      <c r="X1796" s="40"/>
      <c r="Y1796" s="9"/>
    </row>
    <row r="1797" spans="2:25" x14ac:dyDescent="0.2">
      <c r="B1797" s="2"/>
      <c r="H1797" s="2"/>
      <c r="I1797" s="2"/>
      <c r="J1797" s="2"/>
      <c r="N1797" s="9"/>
      <c r="O1797" s="5"/>
      <c r="P1797" s="2"/>
      <c r="Q1797" s="39"/>
      <c r="R1797" s="9"/>
      <c r="T1797" s="9"/>
      <c r="U1797" s="2"/>
      <c r="X1797" s="40"/>
      <c r="Y1797" s="9"/>
    </row>
    <row r="1798" spans="2:25" x14ac:dyDescent="0.2">
      <c r="B1798" s="2"/>
      <c r="H1798" s="2"/>
      <c r="I1798" s="2"/>
      <c r="J1798" s="2"/>
      <c r="N1798" s="9"/>
      <c r="O1798" s="5"/>
      <c r="P1798" s="2"/>
      <c r="Q1798" s="39"/>
      <c r="R1798" s="9"/>
      <c r="T1798" s="9"/>
      <c r="U1798" s="2"/>
      <c r="X1798" s="40"/>
      <c r="Y1798" s="9"/>
    </row>
    <row r="1799" spans="2:25" x14ac:dyDescent="0.2">
      <c r="B1799" s="2"/>
      <c r="H1799" s="2"/>
      <c r="I1799" s="2"/>
      <c r="J1799" s="2"/>
      <c r="N1799" s="9"/>
      <c r="O1799" s="5"/>
      <c r="P1799" s="2"/>
      <c r="Q1799" s="39"/>
      <c r="R1799" s="9"/>
      <c r="T1799" s="9"/>
      <c r="U1799" s="2"/>
      <c r="X1799" s="40"/>
      <c r="Y1799" s="9"/>
    </row>
    <row r="1800" spans="2:25" x14ac:dyDescent="0.2">
      <c r="B1800" s="2"/>
      <c r="H1800" s="2"/>
      <c r="I1800" s="2"/>
      <c r="J1800" s="2"/>
      <c r="N1800" s="9"/>
      <c r="O1800" s="5"/>
      <c r="P1800" s="2"/>
      <c r="Q1800" s="39"/>
      <c r="R1800" s="9"/>
      <c r="T1800" s="9"/>
      <c r="U1800" s="2"/>
      <c r="X1800" s="40"/>
      <c r="Y1800" s="9"/>
    </row>
    <row r="1801" spans="2:25" x14ac:dyDescent="0.2">
      <c r="B1801" s="2"/>
      <c r="H1801" s="2"/>
      <c r="I1801" s="2"/>
      <c r="J1801" s="2"/>
      <c r="N1801" s="9"/>
      <c r="O1801" s="5"/>
      <c r="P1801" s="2"/>
      <c r="Q1801" s="39"/>
      <c r="R1801" s="9"/>
      <c r="T1801" s="9"/>
      <c r="U1801" s="2"/>
      <c r="X1801" s="40"/>
      <c r="Y1801" s="9"/>
    </row>
    <row r="1802" spans="2:25" x14ac:dyDescent="0.2">
      <c r="B1802" s="2"/>
      <c r="H1802" s="2"/>
      <c r="I1802" s="2"/>
      <c r="J1802" s="2"/>
      <c r="N1802" s="9"/>
      <c r="O1802" s="5"/>
      <c r="P1802" s="2"/>
      <c r="Q1802" s="39"/>
      <c r="R1802" s="9"/>
      <c r="T1802" s="9"/>
      <c r="U1802" s="2"/>
      <c r="X1802" s="40"/>
      <c r="Y1802" s="9"/>
    </row>
    <row r="1803" spans="2:25" x14ac:dyDescent="0.2">
      <c r="B1803" s="2"/>
      <c r="H1803" s="2"/>
      <c r="I1803" s="2"/>
      <c r="J1803" s="2"/>
      <c r="N1803" s="9"/>
      <c r="O1803" s="5"/>
      <c r="P1803" s="2"/>
      <c r="Q1803" s="39"/>
      <c r="R1803" s="9"/>
      <c r="T1803" s="9"/>
      <c r="U1803" s="2"/>
      <c r="X1803" s="40"/>
      <c r="Y1803" s="9"/>
    </row>
    <row r="1804" spans="2:25" x14ac:dyDescent="0.2">
      <c r="B1804" s="2"/>
      <c r="H1804" s="2"/>
      <c r="I1804" s="2"/>
      <c r="J1804" s="2"/>
      <c r="N1804" s="9"/>
      <c r="O1804" s="5"/>
      <c r="P1804" s="2"/>
      <c r="Q1804" s="39"/>
      <c r="R1804" s="9"/>
      <c r="T1804" s="9"/>
      <c r="U1804" s="2"/>
      <c r="X1804" s="40"/>
      <c r="Y1804" s="9"/>
    </row>
    <row r="1805" spans="2:25" x14ac:dyDescent="0.2">
      <c r="B1805" s="2"/>
      <c r="H1805" s="2"/>
      <c r="I1805" s="2"/>
      <c r="J1805" s="2"/>
      <c r="N1805" s="9"/>
      <c r="O1805" s="5"/>
      <c r="P1805" s="2"/>
      <c r="Q1805" s="39"/>
      <c r="R1805" s="9"/>
      <c r="T1805" s="9"/>
      <c r="U1805" s="2"/>
      <c r="X1805" s="40"/>
      <c r="Y1805" s="9"/>
    </row>
    <row r="1806" spans="2:25" x14ac:dyDescent="0.2">
      <c r="B1806" s="2"/>
      <c r="H1806" s="2"/>
      <c r="I1806" s="2"/>
      <c r="J1806" s="2"/>
      <c r="N1806" s="9"/>
      <c r="O1806" s="5"/>
      <c r="P1806" s="2"/>
      <c r="Q1806" s="39"/>
      <c r="R1806" s="9"/>
      <c r="T1806" s="9"/>
      <c r="U1806" s="2"/>
      <c r="X1806" s="40"/>
      <c r="Y1806" s="9"/>
    </row>
    <row r="1807" spans="2:25" x14ac:dyDescent="0.2">
      <c r="B1807" s="2"/>
      <c r="H1807" s="2"/>
      <c r="I1807" s="2"/>
      <c r="J1807" s="2"/>
      <c r="N1807" s="9"/>
      <c r="O1807" s="5"/>
      <c r="P1807" s="2"/>
      <c r="Q1807" s="39"/>
      <c r="R1807" s="9"/>
      <c r="T1807" s="9"/>
      <c r="U1807" s="2"/>
      <c r="X1807" s="40"/>
      <c r="Y1807" s="9"/>
    </row>
    <row r="1808" spans="2:25" x14ac:dyDescent="0.2">
      <c r="B1808" s="2"/>
      <c r="H1808" s="2"/>
      <c r="I1808" s="2"/>
      <c r="J1808" s="2"/>
      <c r="N1808" s="9"/>
      <c r="O1808" s="5"/>
      <c r="P1808" s="2"/>
      <c r="Q1808" s="39"/>
      <c r="R1808" s="9"/>
      <c r="T1808" s="9"/>
      <c r="U1808" s="2"/>
      <c r="X1808" s="40"/>
      <c r="Y1808" s="9"/>
    </row>
    <row r="1809" spans="2:25" x14ac:dyDescent="0.2">
      <c r="B1809" s="2"/>
      <c r="H1809" s="2"/>
      <c r="I1809" s="2"/>
      <c r="J1809" s="2"/>
      <c r="N1809" s="9"/>
      <c r="O1809" s="5"/>
      <c r="P1809" s="2"/>
      <c r="Q1809" s="39"/>
      <c r="R1809" s="9"/>
      <c r="T1809" s="9"/>
      <c r="U1809" s="2"/>
      <c r="X1809" s="40"/>
      <c r="Y1809" s="9"/>
    </row>
    <row r="1810" spans="2:25" x14ac:dyDescent="0.2">
      <c r="B1810" s="2"/>
      <c r="H1810" s="2"/>
      <c r="I1810" s="2"/>
      <c r="J1810" s="2"/>
      <c r="N1810" s="9"/>
      <c r="O1810" s="5"/>
      <c r="P1810" s="2"/>
      <c r="Q1810" s="39"/>
      <c r="R1810" s="9"/>
      <c r="T1810" s="9"/>
      <c r="U1810" s="2"/>
      <c r="X1810" s="40"/>
      <c r="Y1810" s="9"/>
    </row>
    <row r="1811" spans="2:25" x14ac:dyDescent="0.2">
      <c r="B1811" s="2"/>
      <c r="H1811" s="2"/>
      <c r="I1811" s="2"/>
      <c r="J1811" s="2"/>
      <c r="N1811" s="9"/>
      <c r="O1811" s="5"/>
      <c r="P1811" s="2"/>
      <c r="Q1811" s="39"/>
      <c r="R1811" s="9"/>
      <c r="T1811" s="9"/>
      <c r="U1811" s="2"/>
      <c r="X1811" s="40"/>
      <c r="Y1811" s="9"/>
    </row>
    <row r="1812" spans="2:25" x14ac:dyDescent="0.2">
      <c r="B1812" s="2"/>
      <c r="H1812" s="2"/>
      <c r="I1812" s="2"/>
      <c r="J1812" s="2"/>
      <c r="N1812" s="9"/>
      <c r="O1812" s="5"/>
      <c r="P1812" s="2"/>
      <c r="Q1812" s="39"/>
      <c r="R1812" s="9"/>
      <c r="T1812" s="9"/>
      <c r="U1812" s="2"/>
      <c r="X1812" s="40"/>
      <c r="Y1812" s="9"/>
    </row>
    <row r="1813" spans="2:25" x14ac:dyDescent="0.2">
      <c r="B1813" s="2"/>
      <c r="H1813" s="2"/>
      <c r="I1813" s="2"/>
      <c r="J1813" s="2"/>
      <c r="N1813" s="9"/>
      <c r="O1813" s="5"/>
      <c r="P1813" s="2"/>
      <c r="Q1813" s="39"/>
      <c r="R1813" s="9"/>
      <c r="T1813" s="9"/>
      <c r="U1813" s="2"/>
      <c r="X1813" s="40"/>
      <c r="Y1813" s="9"/>
    </row>
    <row r="1814" spans="2:25" x14ac:dyDescent="0.2">
      <c r="B1814" s="2"/>
      <c r="H1814" s="2"/>
      <c r="I1814" s="2"/>
      <c r="J1814" s="2"/>
      <c r="N1814" s="9"/>
      <c r="O1814" s="5"/>
      <c r="P1814" s="2"/>
      <c r="Q1814" s="39"/>
      <c r="R1814" s="9"/>
      <c r="T1814" s="9"/>
      <c r="U1814" s="2"/>
      <c r="X1814" s="40"/>
      <c r="Y1814" s="9"/>
    </row>
    <row r="1815" spans="2:25" x14ac:dyDescent="0.2">
      <c r="B1815" s="2"/>
      <c r="H1815" s="2"/>
      <c r="I1815" s="2"/>
      <c r="J1815" s="2"/>
      <c r="N1815" s="9"/>
      <c r="O1815" s="5"/>
      <c r="P1815" s="2"/>
      <c r="Q1815" s="39"/>
      <c r="R1815" s="9"/>
      <c r="T1815" s="9"/>
      <c r="U1815" s="2"/>
      <c r="X1815" s="40"/>
      <c r="Y1815" s="9"/>
    </row>
    <row r="1816" spans="2:25" x14ac:dyDescent="0.2">
      <c r="B1816" s="2"/>
      <c r="H1816" s="2"/>
      <c r="I1816" s="2"/>
      <c r="J1816" s="2"/>
      <c r="N1816" s="9"/>
      <c r="O1816" s="5"/>
      <c r="P1816" s="2"/>
      <c r="Q1816" s="39"/>
      <c r="R1816" s="9"/>
      <c r="T1816" s="9"/>
      <c r="U1816" s="2"/>
      <c r="X1816" s="40"/>
      <c r="Y1816" s="9"/>
    </row>
    <row r="1817" spans="2:25" x14ac:dyDescent="0.2">
      <c r="B1817" s="2"/>
      <c r="H1817" s="2"/>
      <c r="I1817" s="2"/>
      <c r="J1817" s="2"/>
      <c r="N1817" s="9"/>
      <c r="O1817" s="5"/>
      <c r="P1817" s="2"/>
      <c r="Q1817" s="39"/>
      <c r="R1817" s="9"/>
      <c r="T1817" s="9"/>
      <c r="U1817" s="2"/>
      <c r="X1817" s="40"/>
      <c r="Y1817" s="9"/>
    </row>
    <row r="1818" spans="2:25" x14ac:dyDescent="0.2">
      <c r="B1818" s="2"/>
      <c r="H1818" s="2"/>
      <c r="I1818" s="2"/>
      <c r="J1818" s="2"/>
      <c r="N1818" s="9"/>
      <c r="O1818" s="5"/>
      <c r="P1818" s="2"/>
      <c r="Q1818" s="39"/>
      <c r="R1818" s="9"/>
      <c r="T1818" s="9"/>
      <c r="U1818" s="2"/>
      <c r="X1818" s="40"/>
      <c r="Y1818" s="9"/>
    </row>
    <row r="1819" spans="2:25" x14ac:dyDescent="0.2">
      <c r="B1819" s="2"/>
      <c r="H1819" s="2"/>
      <c r="I1819" s="2"/>
      <c r="J1819" s="2"/>
      <c r="N1819" s="9"/>
      <c r="O1819" s="5"/>
      <c r="P1819" s="2"/>
      <c r="Q1819" s="39"/>
      <c r="R1819" s="9"/>
      <c r="T1819" s="9"/>
      <c r="U1819" s="2"/>
      <c r="X1819" s="40"/>
      <c r="Y1819" s="9"/>
    </row>
    <row r="1820" spans="2:25" x14ac:dyDescent="0.2">
      <c r="B1820" s="2"/>
      <c r="H1820" s="2"/>
      <c r="I1820" s="2"/>
      <c r="J1820" s="2"/>
      <c r="N1820" s="9"/>
      <c r="O1820" s="5"/>
      <c r="P1820" s="2"/>
      <c r="Q1820" s="39"/>
      <c r="R1820" s="9"/>
      <c r="T1820" s="9"/>
      <c r="U1820" s="2"/>
      <c r="X1820" s="40"/>
      <c r="Y1820" s="9"/>
    </row>
    <row r="1821" spans="2:25" x14ac:dyDescent="0.2">
      <c r="B1821" s="2"/>
      <c r="H1821" s="2"/>
      <c r="I1821" s="2"/>
      <c r="J1821" s="2"/>
      <c r="N1821" s="9"/>
      <c r="O1821" s="5"/>
      <c r="P1821" s="2"/>
      <c r="Q1821" s="39"/>
      <c r="R1821" s="9"/>
      <c r="T1821" s="9"/>
      <c r="U1821" s="2"/>
      <c r="X1821" s="40"/>
      <c r="Y1821" s="9"/>
    </row>
    <row r="1822" spans="2:25" x14ac:dyDescent="0.2">
      <c r="B1822" s="2"/>
      <c r="H1822" s="2"/>
      <c r="I1822" s="2"/>
      <c r="J1822" s="2"/>
      <c r="N1822" s="9"/>
      <c r="O1822" s="5"/>
      <c r="P1822" s="2"/>
      <c r="Q1822" s="39"/>
      <c r="R1822" s="9"/>
      <c r="T1822" s="9"/>
      <c r="U1822" s="2"/>
      <c r="X1822" s="40"/>
      <c r="Y1822" s="9"/>
    </row>
    <row r="1823" spans="2:25" x14ac:dyDescent="0.2">
      <c r="B1823" s="2"/>
      <c r="H1823" s="2"/>
      <c r="I1823" s="2"/>
      <c r="J1823" s="2"/>
      <c r="N1823" s="9"/>
      <c r="O1823" s="5"/>
      <c r="P1823" s="2"/>
      <c r="Q1823" s="39"/>
      <c r="R1823" s="9"/>
      <c r="T1823" s="9"/>
      <c r="U1823" s="2"/>
      <c r="X1823" s="40"/>
      <c r="Y1823" s="9"/>
    </row>
    <row r="1824" spans="2:25" x14ac:dyDescent="0.2">
      <c r="B1824" s="2"/>
      <c r="H1824" s="2"/>
      <c r="I1824" s="2"/>
      <c r="J1824" s="2"/>
      <c r="N1824" s="9"/>
      <c r="O1824" s="5"/>
      <c r="P1824" s="2"/>
      <c r="Q1824" s="39"/>
      <c r="R1824" s="9"/>
      <c r="T1824" s="9"/>
      <c r="U1824" s="2"/>
      <c r="X1824" s="40"/>
      <c r="Y1824" s="9"/>
    </row>
    <row r="1825" spans="2:25" x14ac:dyDescent="0.2">
      <c r="B1825" s="2"/>
      <c r="H1825" s="2"/>
      <c r="I1825" s="2"/>
      <c r="J1825" s="2"/>
      <c r="N1825" s="9"/>
      <c r="O1825" s="5"/>
      <c r="P1825" s="2"/>
      <c r="Q1825" s="39"/>
      <c r="R1825" s="9"/>
      <c r="T1825" s="9"/>
      <c r="U1825" s="2"/>
      <c r="X1825" s="40"/>
      <c r="Y1825" s="9"/>
    </row>
    <row r="1826" spans="2:25" x14ac:dyDescent="0.2">
      <c r="B1826" s="2"/>
      <c r="H1826" s="2"/>
      <c r="I1826" s="2"/>
      <c r="J1826" s="2"/>
      <c r="N1826" s="9"/>
      <c r="O1826" s="5"/>
      <c r="P1826" s="2"/>
      <c r="Q1826" s="39"/>
      <c r="R1826" s="9"/>
      <c r="T1826" s="9"/>
      <c r="U1826" s="2"/>
      <c r="X1826" s="40"/>
      <c r="Y1826" s="9"/>
    </row>
    <row r="1827" spans="2:25" x14ac:dyDescent="0.2">
      <c r="B1827" s="2"/>
      <c r="H1827" s="2"/>
      <c r="I1827" s="2"/>
      <c r="J1827" s="2"/>
      <c r="N1827" s="9"/>
      <c r="O1827" s="5"/>
      <c r="P1827" s="2"/>
      <c r="Q1827" s="39"/>
      <c r="R1827" s="9"/>
      <c r="T1827" s="9"/>
      <c r="U1827" s="2"/>
      <c r="X1827" s="40"/>
      <c r="Y1827" s="9"/>
    </row>
    <row r="1828" spans="2:25" x14ac:dyDescent="0.2">
      <c r="B1828" s="2"/>
      <c r="H1828" s="2"/>
      <c r="I1828" s="2"/>
      <c r="J1828" s="2"/>
      <c r="N1828" s="9"/>
      <c r="O1828" s="5"/>
      <c r="P1828" s="2"/>
      <c r="Q1828" s="39"/>
      <c r="R1828" s="9"/>
      <c r="T1828" s="9"/>
      <c r="U1828" s="2"/>
      <c r="X1828" s="40"/>
      <c r="Y1828" s="9"/>
    </row>
    <row r="1829" spans="2:25" x14ac:dyDescent="0.2">
      <c r="B1829" s="2"/>
      <c r="H1829" s="2"/>
      <c r="I1829" s="2"/>
      <c r="J1829" s="2"/>
      <c r="N1829" s="9"/>
      <c r="O1829" s="5"/>
      <c r="P1829" s="2"/>
      <c r="Q1829" s="39"/>
      <c r="R1829" s="9"/>
      <c r="T1829" s="9"/>
      <c r="U1829" s="2"/>
      <c r="X1829" s="40"/>
      <c r="Y1829" s="9"/>
    </row>
    <row r="1830" spans="2:25" x14ac:dyDescent="0.2">
      <c r="B1830" s="2"/>
      <c r="H1830" s="2"/>
      <c r="I1830" s="2"/>
      <c r="J1830" s="2"/>
      <c r="N1830" s="9"/>
      <c r="O1830" s="5"/>
      <c r="P1830" s="2"/>
      <c r="Q1830" s="39"/>
      <c r="R1830" s="9"/>
      <c r="T1830" s="9"/>
      <c r="U1830" s="2"/>
      <c r="X1830" s="40"/>
      <c r="Y1830" s="9"/>
    </row>
    <row r="1831" spans="2:25" x14ac:dyDescent="0.2">
      <c r="B1831" s="2"/>
      <c r="H1831" s="2"/>
      <c r="I1831" s="2"/>
      <c r="J1831" s="2"/>
      <c r="N1831" s="9"/>
      <c r="O1831" s="5"/>
      <c r="P1831" s="2"/>
      <c r="Q1831" s="39"/>
      <c r="R1831" s="9"/>
      <c r="T1831" s="9"/>
      <c r="U1831" s="2"/>
      <c r="X1831" s="40"/>
      <c r="Y1831" s="9"/>
    </row>
    <row r="1832" spans="2:25" x14ac:dyDescent="0.2">
      <c r="B1832" s="2"/>
      <c r="H1832" s="2"/>
      <c r="I1832" s="2"/>
      <c r="J1832" s="2"/>
      <c r="N1832" s="9"/>
      <c r="O1832" s="5"/>
      <c r="P1832" s="2"/>
      <c r="Q1832" s="39"/>
      <c r="R1832" s="9"/>
      <c r="T1832" s="9"/>
      <c r="U1832" s="2"/>
      <c r="X1832" s="40"/>
      <c r="Y1832" s="9"/>
    </row>
    <row r="1833" spans="2:25" x14ac:dyDescent="0.2">
      <c r="B1833" s="2"/>
      <c r="H1833" s="2"/>
      <c r="I1833" s="2"/>
      <c r="J1833" s="2"/>
      <c r="N1833" s="9"/>
      <c r="O1833" s="5"/>
      <c r="P1833" s="2"/>
      <c r="Q1833" s="39"/>
      <c r="R1833" s="9"/>
      <c r="T1833" s="9"/>
      <c r="U1833" s="2"/>
      <c r="X1833" s="40"/>
      <c r="Y1833" s="9"/>
    </row>
    <row r="1834" spans="2:25" x14ac:dyDescent="0.2">
      <c r="B1834" s="2"/>
      <c r="H1834" s="2"/>
      <c r="I1834" s="2"/>
      <c r="J1834" s="2"/>
      <c r="N1834" s="9"/>
      <c r="O1834" s="5"/>
      <c r="P1834" s="2"/>
      <c r="Q1834" s="39"/>
      <c r="R1834" s="9"/>
      <c r="T1834" s="9"/>
      <c r="U1834" s="2"/>
      <c r="X1834" s="40"/>
      <c r="Y1834" s="9"/>
    </row>
    <row r="1835" spans="2:25" x14ac:dyDescent="0.2">
      <c r="B1835" s="2"/>
      <c r="H1835" s="2"/>
      <c r="I1835" s="2"/>
      <c r="J1835" s="2"/>
      <c r="N1835" s="9"/>
      <c r="O1835" s="5"/>
      <c r="P1835" s="2"/>
      <c r="Q1835" s="39"/>
      <c r="R1835" s="9"/>
      <c r="T1835" s="9"/>
      <c r="U1835" s="2"/>
      <c r="X1835" s="40"/>
      <c r="Y1835" s="9"/>
    </row>
    <row r="1836" spans="2:25" x14ac:dyDescent="0.2">
      <c r="B1836" s="2"/>
      <c r="H1836" s="2"/>
      <c r="I1836" s="2"/>
      <c r="J1836" s="2"/>
      <c r="N1836" s="9"/>
      <c r="O1836" s="5"/>
      <c r="P1836" s="2"/>
      <c r="Q1836" s="39"/>
      <c r="R1836" s="9"/>
      <c r="T1836" s="9"/>
      <c r="U1836" s="2"/>
      <c r="X1836" s="40"/>
      <c r="Y1836" s="9"/>
    </row>
    <row r="1837" spans="2:25" x14ac:dyDescent="0.2">
      <c r="B1837" s="2"/>
      <c r="H1837" s="2"/>
      <c r="I1837" s="2"/>
      <c r="J1837" s="2"/>
      <c r="N1837" s="9"/>
      <c r="O1837" s="5"/>
      <c r="P1837" s="2"/>
      <c r="Q1837" s="39"/>
      <c r="R1837" s="9"/>
      <c r="T1837" s="9"/>
      <c r="U1837" s="2"/>
      <c r="X1837" s="40"/>
      <c r="Y1837" s="9"/>
    </row>
    <row r="1838" spans="2:25" x14ac:dyDescent="0.2">
      <c r="B1838" s="2"/>
      <c r="H1838" s="2"/>
      <c r="I1838" s="2"/>
      <c r="J1838" s="2"/>
      <c r="N1838" s="9"/>
      <c r="O1838" s="5"/>
      <c r="P1838" s="2"/>
      <c r="Q1838" s="39"/>
      <c r="R1838" s="9"/>
      <c r="T1838" s="9"/>
      <c r="U1838" s="2"/>
      <c r="X1838" s="40"/>
      <c r="Y1838" s="9"/>
    </row>
    <row r="1839" spans="2:25" x14ac:dyDescent="0.2">
      <c r="B1839" s="2"/>
      <c r="H1839" s="2"/>
      <c r="I1839" s="2"/>
      <c r="J1839" s="2"/>
      <c r="N1839" s="9"/>
      <c r="O1839" s="5"/>
      <c r="P1839" s="2"/>
      <c r="Q1839" s="39"/>
      <c r="R1839" s="9"/>
      <c r="T1839" s="9"/>
      <c r="U1839" s="2"/>
      <c r="X1839" s="40"/>
      <c r="Y1839" s="9"/>
    </row>
    <row r="1840" spans="2:25" x14ac:dyDescent="0.2">
      <c r="B1840" s="2"/>
      <c r="H1840" s="2"/>
      <c r="I1840" s="2"/>
      <c r="J1840" s="2"/>
      <c r="N1840" s="9"/>
      <c r="O1840" s="5"/>
      <c r="P1840" s="2"/>
      <c r="Q1840" s="39"/>
      <c r="R1840" s="9"/>
      <c r="T1840" s="9"/>
      <c r="U1840" s="2"/>
      <c r="X1840" s="40"/>
      <c r="Y1840" s="9"/>
    </row>
    <row r="1841" spans="2:25" x14ac:dyDescent="0.2">
      <c r="B1841" s="2"/>
      <c r="H1841" s="2"/>
      <c r="I1841" s="2"/>
      <c r="J1841" s="2"/>
      <c r="N1841" s="9"/>
      <c r="O1841" s="5"/>
      <c r="P1841" s="2"/>
      <c r="Q1841" s="39"/>
      <c r="R1841" s="9"/>
      <c r="T1841" s="9"/>
      <c r="U1841" s="2"/>
      <c r="X1841" s="40"/>
      <c r="Y1841" s="9"/>
    </row>
    <row r="1842" spans="2:25" x14ac:dyDescent="0.2">
      <c r="B1842" s="2"/>
      <c r="H1842" s="2"/>
      <c r="I1842" s="2"/>
      <c r="J1842" s="2"/>
      <c r="N1842" s="9"/>
      <c r="O1842" s="5"/>
      <c r="P1842" s="2"/>
      <c r="Q1842" s="39"/>
      <c r="R1842" s="9"/>
      <c r="T1842" s="9"/>
      <c r="U1842" s="2"/>
      <c r="X1842" s="40"/>
      <c r="Y1842" s="9"/>
    </row>
    <row r="1843" spans="2:25" x14ac:dyDescent="0.2">
      <c r="B1843" s="2"/>
      <c r="H1843" s="2"/>
      <c r="I1843" s="2"/>
      <c r="J1843" s="2"/>
      <c r="N1843" s="9"/>
      <c r="O1843" s="5"/>
      <c r="P1843" s="2"/>
      <c r="Q1843" s="39"/>
      <c r="R1843" s="9"/>
      <c r="T1843" s="9"/>
      <c r="U1843" s="2"/>
      <c r="X1843" s="40"/>
      <c r="Y1843" s="9"/>
    </row>
    <row r="1844" spans="2:25" x14ac:dyDescent="0.2">
      <c r="B1844" s="2"/>
      <c r="H1844" s="2"/>
      <c r="I1844" s="2"/>
      <c r="J1844" s="2"/>
      <c r="N1844" s="9"/>
      <c r="O1844" s="5"/>
      <c r="P1844" s="2"/>
      <c r="Q1844" s="39"/>
      <c r="R1844" s="9"/>
      <c r="T1844" s="9"/>
      <c r="U1844" s="2"/>
      <c r="X1844" s="40"/>
      <c r="Y1844" s="9"/>
    </row>
    <row r="1845" spans="2:25" x14ac:dyDescent="0.2">
      <c r="B1845" s="2"/>
      <c r="H1845" s="2"/>
      <c r="I1845" s="2"/>
      <c r="J1845" s="2"/>
      <c r="N1845" s="9"/>
      <c r="O1845" s="5"/>
      <c r="P1845" s="2"/>
      <c r="Q1845" s="39"/>
      <c r="R1845" s="9"/>
      <c r="T1845" s="9"/>
      <c r="U1845" s="2"/>
      <c r="X1845" s="40"/>
      <c r="Y1845" s="9"/>
    </row>
    <row r="1846" spans="2:25" x14ac:dyDescent="0.2">
      <c r="B1846" s="2"/>
      <c r="H1846" s="2"/>
      <c r="I1846" s="2"/>
      <c r="J1846" s="2"/>
      <c r="N1846" s="9"/>
      <c r="O1846" s="5"/>
      <c r="P1846" s="2"/>
      <c r="Q1846" s="39"/>
      <c r="R1846" s="9"/>
      <c r="T1846" s="9"/>
      <c r="U1846" s="2"/>
      <c r="X1846" s="40"/>
      <c r="Y1846" s="9"/>
    </row>
    <row r="1847" spans="2:25" x14ac:dyDescent="0.2">
      <c r="B1847" s="2"/>
      <c r="H1847" s="2"/>
      <c r="I1847" s="2"/>
      <c r="J1847" s="2"/>
      <c r="N1847" s="9"/>
      <c r="O1847" s="5"/>
      <c r="P1847" s="2"/>
      <c r="Q1847" s="39"/>
      <c r="R1847" s="9"/>
      <c r="T1847" s="9"/>
      <c r="U1847" s="2"/>
      <c r="X1847" s="40"/>
      <c r="Y1847" s="9"/>
    </row>
    <row r="1848" spans="2:25" x14ac:dyDescent="0.2">
      <c r="B1848" s="2"/>
      <c r="H1848" s="2"/>
      <c r="I1848" s="2"/>
      <c r="J1848" s="2"/>
      <c r="N1848" s="9"/>
      <c r="O1848" s="5"/>
      <c r="P1848" s="2"/>
      <c r="Q1848" s="39"/>
      <c r="R1848" s="9"/>
      <c r="T1848" s="9"/>
      <c r="U1848" s="2"/>
      <c r="X1848" s="40"/>
      <c r="Y1848" s="9"/>
    </row>
    <row r="1849" spans="2:25" x14ac:dyDescent="0.2">
      <c r="B1849" s="2"/>
      <c r="H1849" s="2"/>
      <c r="I1849" s="2"/>
      <c r="J1849" s="2"/>
      <c r="N1849" s="9"/>
      <c r="O1849" s="5"/>
      <c r="P1849" s="2"/>
      <c r="Q1849" s="39"/>
      <c r="R1849" s="9"/>
      <c r="T1849" s="9"/>
      <c r="U1849" s="2"/>
      <c r="X1849" s="40"/>
      <c r="Y1849" s="9"/>
    </row>
    <row r="1850" spans="2:25" x14ac:dyDescent="0.2">
      <c r="B1850" s="2"/>
      <c r="H1850" s="2"/>
      <c r="I1850" s="2"/>
      <c r="J1850" s="2"/>
      <c r="N1850" s="9"/>
      <c r="O1850" s="5"/>
      <c r="P1850" s="2"/>
      <c r="Q1850" s="39"/>
      <c r="R1850" s="9"/>
      <c r="T1850" s="9"/>
      <c r="U1850" s="2"/>
      <c r="X1850" s="40"/>
      <c r="Y1850" s="9"/>
    </row>
    <row r="1851" spans="2:25" x14ac:dyDescent="0.2">
      <c r="B1851" s="2"/>
      <c r="H1851" s="2"/>
      <c r="I1851" s="2"/>
      <c r="J1851" s="2"/>
      <c r="N1851" s="9"/>
      <c r="O1851" s="5"/>
      <c r="P1851" s="2"/>
      <c r="Q1851" s="39"/>
      <c r="R1851" s="9"/>
      <c r="T1851" s="9"/>
      <c r="U1851" s="2"/>
      <c r="X1851" s="40"/>
      <c r="Y1851" s="9"/>
    </row>
    <row r="1852" spans="2:25" x14ac:dyDescent="0.2">
      <c r="B1852" s="2"/>
      <c r="H1852" s="2"/>
      <c r="I1852" s="2"/>
      <c r="J1852" s="2"/>
      <c r="N1852" s="9"/>
      <c r="O1852" s="5"/>
      <c r="P1852" s="2"/>
      <c r="Q1852" s="39"/>
      <c r="R1852" s="9"/>
      <c r="T1852" s="9"/>
      <c r="U1852" s="2"/>
      <c r="X1852" s="40"/>
      <c r="Y1852" s="9"/>
    </row>
    <row r="1853" spans="2:25" x14ac:dyDescent="0.2">
      <c r="B1853" s="2"/>
      <c r="H1853" s="2"/>
      <c r="I1853" s="2"/>
      <c r="J1853" s="2"/>
      <c r="N1853" s="9"/>
      <c r="O1853" s="5"/>
      <c r="P1853" s="2"/>
      <c r="Q1853" s="39"/>
      <c r="R1853" s="9"/>
      <c r="T1853" s="9"/>
      <c r="U1853" s="2"/>
      <c r="X1853" s="40"/>
      <c r="Y1853" s="9"/>
    </row>
    <row r="1854" spans="2:25" x14ac:dyDescent="0.2">
      <c r="B1854" s="2"/>
      <c r="H1854" s="2"/>
      <c r="I1854" s="2"/>
      <c r="J1854" s="2"/>
      <c r="N1854" s="9"/>
      <c r="O1854" s="5"/>
      <c r="P1854" s="2"/>
      <c r="Q1854" s="39"/>
      <c r="R1854" s="9"/>
      <c r="T1854" s="9"/>
      <c r="U1854" s="2"/>
      <c r="X1854" s="40"/>
      <c r="Y1854" s="9"/>
    </row>
    <row r="1855" spans="2:25" x14ac:dyDescent="0.2">
      <c r="B1855" s="2"/>
      <c r="H1855" s="2"/>
      <c r="I1855" s="2"/>
      <c r="J1855" s="2"/>
      <c r="N1855" s="9"/>
      <c r="O1855" s="5"/>
      <c r="P1855" s="2"/>
      <c r="Q1855" s="39"/>
      <c r="R1855" s="9"/>
      <c r="T1855" s="9"/>
      <c r="U1855" s="2"/>
      <c r="X1855" s="40"/>
      <c r="Y1855" s="9"/>
    </row>
    <row r="1856" spans="2:25" x14ac:dyDescent="0.2">
      <c r="B1856" s="2"/>
      <c r="H1856" s="2"/>
      <c r="I1856" s="2"/>
      <c r="J1856" s="2"/>
      <c r="N1856" s="9"/>
      <c r="O1856" s="5"/>
      <c r="P1856" s="2"/>
      <c r="Q1856" s="39"/>
      <c r="R1856" s="9"/>
      <c r="T1856" s="9"/>
      <c r="U1856" s="2"/>
      <c r="X1856" s="40"/>
      <c r="Y1856" s="9"/>
    </row>
    <row r="1857" spans="2:25" x14ac:dyDescent="0.2">
      <c r="B1857" s="2"/>
      <c r="H1857" s="2"/>
      <c r="I1857" s="2"/>
      <c r="J1857" s="2"/>
      <c r="N1857" s="9"/>
      <c r="O1857" s="5"/>
      <c r="P1857" s="2"/>
      <c r="Q1857" s="39"/>
      <c r="R1857" s="9"/>
      <c r="T1857" s="9"/>
      <c r="U1857" s="2"/>
      <c r="X1857" s="40"/>
      <c r="Y1857" s="9"/>
    </row>
    <row r="1858" spans="2:25" x14ac:dyDescent="0.2">
      <c r="B1858" s="2"/>
      <c r="H1858" s="2"/>
      <c r="I1858" s="2"/>
      <c r="J1858" s="2"/>
      <c r="N1858" s="9"/>
      <c r="O1858" s="5"/>
      <c r="P1858" s="2"/>
      <c r="Q1858" s="39"/>
      <c r="R1858" s="9"/>
      <c r="T1858" s="9"/>
      <c r="U1858" s="2"/>
      <c r="X1858" s="40"/>
      <c r="Y1858" s="9"/>
    </row>
    <row r="1859" spans="2:25" x14ac:dyDescent="0.2">
      <c r="B1859" s="2"/>
      <c r="H1859" s="2"/>
      <c r="I1859" s="2"/>
      <c r="J1859" s="2"/>
      <c r="N1859" s="9"/>
      <c r="O1859" s="5"/>
      <c r="P1859" s="2"/>
      <c r="Q1859" s="39"/>
      <c r="R1859" s="9"/>
      <c r="T1859" s="9"/>
      <c r="U1859" s="2"/>
      <c r="X1859" s="40"/>
      <c r="Y1859" s="9"/>
    </row>
    <row r="1860" spans="2:25" x14ac:dyDescent="0.2">
      <c r="B1860" s="2"/>
      <c r="H1860" s="2"/>
      <c r="I1860" s="2"/>
      <c r="J1860" s="2"/>
      <c r="N1860" s="9"/>
      <c r="O1860" s="5"/>
      <c r="P1860" s="2"/>
      <c r="Q1860" s="39"/>
      <c r="R1860" s="9"/>
      <c r="T1860" s="9"/>
      <c r="U1860" s="2"/>
      <c r="X1860" s="40"/>
      <c r="Y1860" s="9"/>
    </row>
    <row r="1861" spans="2:25" x14ac:dyDescent="0.2">
      <c r="B1861" s="2"/>
      <c r="H1861" s="2"/>
      <c r="I1861" s="2"/>
      <c r="J1861" s="2"/>
      <c r="N1861" s="9"/>
      <c r="O1861" s="5"/>
      <c r="P1861" s="2"/>
      <c r="Q1861" s="39"/>
      <c r="R1861" s="9"/>
      <c r="T1861" s="9"/>
      <c r="U1861" s="2"/>
      <c r="X1861" s="40"/>
      <c r="Y1861" s="9"/>
    </row>
    <row r="1862" spans="2:25" x14ac:dyDescent="0.2">
      <c r="B1862" s="2"/>
      <c r="H1862" s="2"/>
      <c r="I1862" s="2"/>
      <c r="J1862" s="2"/>
      <c r="N1862" s="9"/>
      <c r="O1862" s="5"/>
      <c r="P1862" s="2"/>
      <c r="Q1862" s="39"/>
      <c r="R1862" s="9"/>
      <c r="T1862" s="9"/>
      <c r="U1862" s="2"/>
      <c r="X1862" s="40"/>
      <c r="Y1862" s="9"/>
    </row>
    <row r="1863" spans="2:25" x14ac:dyDescent="0.2">
      <c r="B1863" s="2"/>
      <c r="H1863" s="2"/>
      <c r="I1863" s="2"/>
      <c r="J1863" s="2"/>
      <c r="N1863" s="9"/>
      <c r="O1863" s="5"/>
      <c r="P1863" s="2"/>
      <c r="Q1863" s="39"/>
      <c r="R1863" s="9"/>
      <c r="T1863" s="9"/>
      <c r="U1863" s="2"/>
      <c r="X1863" s="40"/>
      <c r="Y1863" s="9"/>
    </row>
    <row r="1864" spans="2:25" x14ac:dyDescent="0.2">
      <c r="B1864" s="2"/>
      <c r="H1864" s="2"/>
      <c r="I1864" s="2"/>
      <c r="J1864" s="2"/>
      <c r="N1864" s="9"/>
      <c r="O1864" s="5"/>
      <c r="P1864" s="2"/>
      <c r="Q1864" s="39"/>
      <c r="R1864" s="9"/>
      <c r="T1864" s="9"/>
      <c r="U1864" s="2"/>
      <c r="X1864" s="40"/>
      <c r="Y1864" s="9"/>
    </row>
    <row r="1865" spans="2:25" x14ac:dyDescent="0.2">
      <c r="B1865" s="2"/>
      <c r="H1865" s="2"/>
      <c r="I1865" s="2"/>
      <c r="J1865" s="2"/>
      <c r="N1865" s="9"/>
      <c r="O1865" s="5"/>
      <c r="P1865" s="2"/>
      <c r="Q1865" s="39"/>
      <c r="R1865" s="9"/>
      <c r="T1865" s="9"/>
      <c r="U1865" s="2"/>
      <c r="X1865" s="40"/>
      <c r="Y1865" s="9"/>
    </row>
    <row r="1866" spans="2:25" x14ac:dyDescent="0.2">
      <c r="B1866" s="2"/>
      <c r="H1866" s="2"/>
      <c r="I1866" s="2"/>
      <c r="J1866" s="2"/>
      <c r="N1866" s="9"/>
      <c r="O1866" s="5"/>
      <c r="P1866" s="2"/>
      <c r="Q1866" s="39"/>
      <c r="R1866" s="9"/>
      <c r="T1866" s="9"/>
      <c r="U1866" s="2"/>
      <c r="X1866" s="40"/>
      <c r="Y1866" s="9"/>
    </row>
    <row r="1867" spans="2:25" x14ac:dyDescent="0.2">
      <c r="B1867" s="2"/>
      <c r="H1867" s="2"/>
      <c r="I1867" s="2"/>
      <c r="J1867" s="2"/>
      <c r="N1867" s="9"/>
      <c r="O1867" s="5"/>
      <c r="P1867" s="2"/>
      <c r="Q1867" s="39"/>
      <c r="R1867" s="9"/>
      <c r="T1867" s="9"/>
      <c r="U1867" s="2"/>
      <c r="X1867" s="40"/>
      <c r="Y1867" s="9"/>
    </row>
    <row r="1868" spans="2:25" x14ac:dyDescent="0.2">
      <c r="B1868" s="2"/>
      <c r="H1868" s="2"/>
      <c r="I1868" s="2"/>
      <c r="J1868" s="2"/>
      <c r="N1868" s="9"/>
      <c r="O1868" s="5"/>
      <c r="P1868" s="2"/>
      <c r="Q1868" s="39"/>
      <c r="R1868" s="9"/>
      <c r="T1868" s="9"/>
      <c r="U1868" s="2"/>
      <c r="X1868" s="40"/>
      <c r="Y1868" s="9"/>
    </row>
    <row r="1869" spans="2:25" x14ac:dyDescent="0.2">
      <c r="B1869" s="2"/>
      <c r="H1869" s="2"/>
      <c r="I1869" s="2"/>
      <c r="J1869" s="2"/>
      <c r="N1869" s="9"/>
      <c r="O1869" s="5"/>
      <c r="P1869" s="2"/>
      <c r="Q1869" s="39"/>
      <c r="R1869" s="9"/>
      <c r="T1869" s="9"/>
      <c r="U1869" s="2"/>
      <c r="X1869" s="40"/>
      <c r="Y1869" s="9"/>
    </row>
    <row r="1870" spans="2:25" x14ac:dyDescent="0.2">
      <c r="B1870" s="2"/>
      <c r="H1870" s="2"/>
      <c r="I1870" s="2"/>
      <c r="J1870" s="2"/>
      <c r="N1870" s="9"/>
      <c r="O1870" s="5"/>
      <c r="P1870" s="2"/>
      <c r="Q1870" s="39"/>
      <c r="R1870" s="9"/>
      <c r="T1870" s="9"/>
      <c r="U1870" s="2"/>
      <c r="X1870" s="40"/>
      <c r="Y1870" s="9"/>
    </row>
    <row r="1871" spans="2:25" x14ac:dyDescent="0.2">
      <c r="B1871" s="2"/>
      <c r="H1871" s="2"/>
      <c r="I1871" s="2"/>
      <c r="J1871" s="2"/>
      <c r="N1871" s="9"/>
      <c r="O1871" s="5"/>
      <c r="P1871" s="2"/>
      <c r="Q1871" s="39"/>
      <c r="R1871" s="9"/>
      <c r="T1871" s="9"/>
      <c r="U1871" s="2"/>
      <c r="X1871" s="40"/>
      <c r="Y1871" s="9"/>
    </row>
    <row r="1872" spans="2:25" x14ac:dyDescent="0.2">
      <c r="B1872" s="2"/>
      <c r="H1872" s="2"/>
      <c r="I1872" s="2"/>
      <c r="J1872" s="2"/>
      <c r="N1872" s="9"/>
      <c r="O1872" s="5"/>
      <c r="P1872" s="2"/>
      <c r="Q1872" s="39"/>
      <c r="R1872" s="9"/>
      <c r="T1872" s="9"/>
      <c r="U1872" s="2"/>
      <c r="X1872" s="40"/>
      <c r="Y1872" s="9"/>
    </row>
    <row r="1873" spans="2:25" x14ac:dyDescent="0.2">
      <c r="B1873" s="2"/>
      <c r="H1873" s="2"/>
      <c r="I1873" s="2"/>
      <c r="J1873" s="2"/>
      <c r="N1873" s="9"/>
      <c r="O1873" s="5"/>
      <c r="P1873" s="2"/>
      <c r="Q1873" s="39"/>
      <c r="R1873" s="9"/>
      <c r="T1873" s="9"/>
      <c r="U1873" s="2"/>
      <c r="X1873" s="40"/>
      <c r="Y1873" s="9"/>
    </row>
    <row r="1874" spans="2:25" x14ac:dyDescent="0.2">
      <c r="B1874" s="2"/>
      <c r="H1874" s="2"/>
      <c r="I1874" s="2"/>
      <c r="J1874" s="2"/>
      <c r="N1874" s="9"/>
      <c r="O1874" s="5"/>
      <c r="P1874" s="2"/>
      <c r="Q1874" s="39"/>
      <c r="R1874" s="9"/>
      <c r="T1874" s="9"/>
      <c r="U1874" s="2"/>
      <c r="X1874" s="40"/>
      <c r="Y1874" s="9"/>
    </row>
    <row r="1875" spans="2:25" x14ac:dyDescent="0.2">
      <c r="B1875" s="2"/>
      <c r="H1875" s="2"/>
      <c r="I1875" s="2"/>
      <c r="J1875" s="2"/>
      <c r="N1875" s="9"/>
      <c r="O1875" s="5"/>
      <c r="P1875" s="2"/>
      <c r="Q1875" s="39"/>
      <c r="R1875" s="9"/>
      <c r="T1875" s="9"/>
      <c r="U1875" s="2"/>
      <c r="X1875" s="40"/>
      <c r="Y1875" s="9"/>
    </row>
    <row r="1876" spans="2:25" x14ac:dyDescent="0.2">
      <c r="B1876" s="2"/>
      <c r="H1876" s="2"/>
      <c r="I1876" s="2"/>
      <c r="J1876" s="2"/>
      <c r="N1876" s="9"/>
      <c r="O1876" s="5"/>
      <c r="P1876" s="2"/>
      <c r="Q1876" s="39"/>
      <c r="R1876" s="9"/>
      <c r="T1876" s="9"/>
      <c r="U1876" s="2"/>
      <c r="X1876" s="40"/>
      <c r="Y1876" s="9"/>
    </row>
    <row r="1877" spans="2:25" x14ac:dyDescent="0.2">
      <c r="B1877" s="2"/>
      <c r="H1877" s="2"/>
      <c r="I1877" s="2"/>
      <c r="J1877" s="2"/>
      <c r="N1877" s="9"/>
      <c r="O1877" s="5"/>
      <c r="P1877" s="2"/>
      <c r="Q1877" s="39"/>
      <c r="R1877" s="9"/>
      <c r="T1877" s="9"/>
      <c r="U1877" s="2"/>
      <c r="X1877" s="40"/>
      <c r="Y1877" s="9"/>
    </row>
    <row r="1878" spans="2:25" x14ac:dyDescent="0.2">
      <c r="B1878" s="2"/>
      <c r="H1878" s="2"/>
      <c r="I1878" s="2"/>
      <c r="J1878" s="2"/>
      <c r="N1878" s="9"/>
      <c r="O1878" s="5"/>
      <c r="P1878" s="2"/>
      <c r="Q1878" s="39"/>
      <c r="R1878" s="9"/>
      <c r="T1878" s="9"/>
      <c r="U1878" s="2"/>
      <c r="X1878" s="40"/>
      <c r="Y1878" s="9"/>
    </row>
    <row r="1879" spans="2:25" x14ac:dyDescent="0.2">
      <c r="B1879" s="2"/>
      <c r="H1879" s="2"/>
      <c r="I1879" s="2"/>
      <c r="J1879" s="2"/>
      <c r="N1879" s="9"/>
      <c r="O1879" s="5"/>
      <c r="P1879" s="2"/>
      <c r="Q1879" s="39"/>
      <c r="R1879" s="9"/>
      <c r="T1879" s="9"/>
      <c r="U1879" s="2"/>
      <c r="X1879" s="40"/>
      <c r="Y1879" s="9"/>
    </row>
    <row r="1880" spans="2:25" x14ac:dyDescent="0.2">
      <c r="B1880" s="2"/>
      <c r="H1880" s="2"/>
      <c r="I1880" s="2"/>
      <c r="J1880" s="2"/>
      <c r="N1880" s="9"/>
      <c r="O1880" s="5"/>
      <c r="P1880" s="2"/>
      <c r="Q1880" s="39"/>
      <c r="R1880" s="9"/>
      <c r="T1880" s="9"/>
      <c r="U1880" s="2"/>
      <c r="X1880" s="40"/>
      <c r="Y1880" s="9"/>
    </row>
    <row r="1881" spans="2:25" x14ac:dyDescent="0.2">
      <c r="B1881" s="2"/>
      <c r="H1881" s="2"/>
      <c r="I1881" s="2"/>
      <c r="J1881" s="2"/>
      <c r="N1881" s="9"/>
      <c r="O1881" s="5"/>
      <c r="P1881" s="2"/>
      <c r="Q1881" s="39"/>
      <c r="R1881" s="9"/>
      <c r="T1881" s="9"/>
      <c r="U1881" s="2"/>
      <c r="X1881" s="40"/>
      <c r="Y1881" s="9"/>
    </row>
    <row r="1882" spans="2:25" x14ac:dyDescent="0.2">
      <c r="B1882" s="2"/>
      <c r="H1882" s="2"/>
      <c r="I1882" s="2"/>
      <c r="J1882" s="2"/>
      <c r="N1882" s="9"/>
      <c r="O1882" s="5"/>
      <c r="P1882" s="2"/>
      <c r="Q1882" s="39"/>
      <c r="R1882" s="9"/>
      <c r="T1882" s="9"/>
      <c r="U1882" s="2"/>
      <c r="X1882" s="40"/>
      <c r="Y1882" s="9"/>
    </row>
    <row r="1883" spans="2:25" x14ac:dyDescent="0.2">
      <c r="B1883" s="2"/>
      <c r="H1883" s="2"/>
      <c r="I1883" s="2"/>
      <c r="J1883" s="2"/>
      <c r="N1883" s="9"/>
      <c r="O1883" s="5"/>
      <c r="P1883" s="2"/>
      <c r="Q1883" s="39"/>
      <c r="R1883" s="9"/>
      <c r="T1883" s="9"/>
      <c r="U1883" s="2"/>
      <c r="X1883" s="40"/>
      <c r="Y1883" s="9"/>
    </row>
    <row r="1884" spans="2:25" x14ac:dyDescent="0.2">
      <c r="B1884" s="2"/>
      <c r="H1884" s="2"/>
      <c r="I1884" s="2"/>
      <c r="J1884" s="2"/>
      <c r="N1884" s="9"/>
      <c r="O1884" s="5"/>
      <c r="P1884" s="2"/>
      <c r="Q1884" s="39"/>
      <c r="R1884" s="9"/>
      <c r="T1884" s="9"/>
      <c r="U1884" s="2"/>
      <c r="X1884" s="40"/>
      <c r="Y1884" s="9"/>
    </row>
    <row r="1885" spans="2:25" x14ac:dyDescent="0.2">
      <c r="B1885" s="2"/>
      <c r="H1885" s="2"/>
      <c r="I1885" s="2"/>
      <c r="J1885" s="2"/>
      <c r="N1885" s="9"/>
      <c r="O1885" s="5"/>
      <c r="P1885" s="2"/>
      <c r="Q1885" s="39"/>
      <c r="R1885" s="9"/>
      <c r="T1885" s="9"/>
      <c r="U1885" s="2"/>
      <c r="X1885" s="40"/>
      <c r="Y1885" s="9"/>
    </row>
    <row r="1886" spans="2:25" x14ac:dyDescent="0.2">
      <c r="B1886" s="2"/>
      <c r="H1886" s="2"/>
      <c r="I1886" s="2"/>
      <c r="J1886" s="2"/>
      <c r="N1886" s="9"/>
      <c r="O1886" s="5"/>
      <c r="P1886" s="2"/>
      <c r="Q1886" s="39"/>
      <c r="R1886" s="9"/>
      <c r="T1886" s="9"/>
      <c r="U1886" s="2"/>
      <c r="X1886" s="40"/>
      <c r="Y1886" s="9"/>
    </row>
    <row r="1887" spans="2:25" x14ac:dyDescent="0.2">
      <c r="B1887" s="2"/>
      <c r="H1887" s="2"/>
      <c r="I1887" s="2"/>
      <c r="J1887" s="2"/>
      <c r="N1887" s="9"/>
      <c r="O1887" s="5"/>
      <c r="P1887" s="2"/>
      <c r="Q1887" s="39"/>
      <c r="R1887" s="9"/>
      <c r="T1887" s="9"/>
      <c r="U1887" s="2"/>
      <c r="X1887" s="40"/>
      <c r="Y1887" s="9"/>
    </row>
    <row r="1888" spans="2:25" x14ac:dyDescent="0.2">
      <c r="B1888" s="2"/>
      <c r="H1888" s="2"/>
      <c r="I1888" s="2"/>
      <c r="J1888" s="2"/>
      <c r="N1888" s="9"/>
      <c r="O1888" s="5"/>
      <c r="P1888" s="2"/>
      <c r="Q1888" s="39"/>
      <c r="R1888" s="9"/>
      <c r="T1888" s="9"/>
      <c r="U1888" s="2"/>
      <c r="X1888" s="40"/>
      <c r="Y1888" s="9"/>
    </row>
    <row r="1889" spans="2:25" x14ac:dyDescent="0.2">
      <c r="B1889" s="2"/>
      <c r="H1889" s="2"/>
      <c r="I1889" s="2"/>
      <c r="J1889" s="2"/>
      <c r="N1889" s="9"/>
      <c r="O1889" s="5"/>
      <c r="P1889" s="2"/>
      <c r="Q1889" s="39"/>
      <c r="R1889" s="9"/>
      <c r="T1889" s="9"/>
      <c r="U1889" s="2"/>
      <c r="X1889" s="40"/>
      <c r="Y1889" s="9"/>
    </row>
    <row r="1890" spans="2:25" x14ac:dyDescent="0.2">
      <c r="B1890" s="2"/>
      <c r="H1890" s="2"/>
      <c r="I1890" s="2"/>
      <c r="J1890" s="2"/>
      <c r="N1890" s="9"/>
      <c r="O1890" s="5"/>
      <c r="P1890" s="2"/>
      <c r="Q1890" s="39"/>
      <c r="R1890" s="9"/>
      <c r="T1890" s="9"/>
      <c r="U1890" s="2"/>
      <c r="X1890" s="40"/>
      <c r="Y1890" s="9"/>
    </row>
    <row r="1891" spans="2:25" x14ac:dyDescent="0.2">
      <c r="B1891" s="2"/>
      <c r="H1891" s="2"/>
      <c r="I1891" s="2"/>
      <c r="J1891" s="2"/>
      <c r="N1891" s="9"/>
      <c r="O1891" s="5"/>
      <c r="P1891" s="2"/>
      <c r="Q1891" s="39"/>
      <c r="R1891" s="9"/>
      <c r="T1891" s="9"/>
      <c r="U1891" s="2"/>
      <c r="X1891" s="40"/>
      <c r="Y1891" s="9"/>
    </row>
    <row r="1892" spans="2:25" x14ac:dyDescent="0.2">
      <c r="B1892" s="2"/>
      <c r="H1892" s="2"/>
      <c r="I1892" s="2"/>
      <c r="J1892" s="2"/>
      <c r="N1892" s="9"/>
      <c r="O1892" s="5"/>
      <c r="P1892" s="2"/>
      <c r="Q1892" s="39"/>
      <c r="R1892" s="9"/>
      <c r="T1892" s="9"/>
      <c r="U1892" s="2"/>
      <c r="X1892" s="40"/>
      <c r="Y1892" s="9"/>
    </row>
    <row r="1893" spans="2:25" x14ac:dyDescent="0.2">
      <c r="B1893" s="2"/>
      <c r="H1893" s="2"/>
      <c r="I1893" s="2"/>
      <c r="J1893" s="2"/>
      <c r="N1893" s="9"/>
      <c r="O1893" s="5"/>
      <c r="P1893" s="2"/>
      <c r="Q1893" s="39"/>
      <c r="R1893" s="9"/>
      <c r="T1893" s="9"/>
      <c r="U1893" s="2"/>
      <c r="X1893" s="40"/>
      <c r="Y1893" s="9"/>
    </row>
    <row r="1894" spans="2:25" x14ac:dyDescent="0.2">
      <c r="B1894" s="2"/>
      <c r="H1894" s="2"/>
      <c r="I1894" s="2"/>
      <c r="J1894" s="2"/>
      <c r="N1894" s="9"/>
      <c r="O1894" s="5"/>
      <c r="P1894" s="2"/>
      <c r="Q1894" s="39"/>
      <c r="R1894" s="9"/>
      <c r="T1894" s="9"/>
      <c r="U1894" s="2"/>
      <c r="X1894" s="40"/>
      <c r="Y1894" s="9"/>
    </row>
    <row r="1895" spans="2:25" x14ac:dyDescent="0.2">
      <c r="B1895" s="2"/>
      <c r="H1895" s="2"/>
      <c r="I1895" s="2"/>
      <c r="J1895" s="2"/>
      <c r="N1895" s="9"/>
      <c r="O1895" s="5"/>
      <c r="P1895" s="2"/>
      <c r="Q1895" s="39"/>
      <c r="R1895" s="9"/>
      <c r="T1895" s="9"/>
      <c r="U1895" s="2"/>
      <c r="X1895" s="40"/>
      <c r="Y1895" s="9"/>
    </row>
    <row r="1896" spans="2:25" x14ac:dyDescent="0.2">
      <c r="B1896" s="2"/>
      <c r="H1896" s="2"/>
      <c r="I1896" s="2"/>
      <c r="J1896" s="2"/>
      <c r="N1896" s="9"/>
      <c r="O1896" s="5"/>
      <c r="P1896" s="2"/>
      <c r="Q1896" s="39"/>
      <c r="R1896" s="9"/>
      <c r="T1896" s="9"/>
      <c r="U1896" s="2"/>
      <c r="X1896" s="40"/>
      <c r="Y1896" s="9"/>
    </row>
    <row r="1897" spans="2:25" x14ac:dyDescent="0.2">
      <c r="B1897" s="2"/>
      <c r="H1897" s="2"/>
      <c r="I1897" s="2"/>
      <c r="J1897" s="2"/>
      <c r="N1897" s="9"/>
      <c r="O1897" s="5"/>
      <c r="P1897" s="2"/>
      <c r="Q1897" s="39"/>
      <c r="R1897" s="9"/>
      <c r="T1897" s="9"/>
      <c r="U1897" s="2"/>
      <c r="X1897" s="40"/>
      <c r="Y1897" s="9"/>
    </row>
    <row r="1898" spans="2:25" x14ac:dyDescent="0.2">
      <c r="B1898" s="2"/>
      <c r="H1898" s="2"/>
      <c r="I1898" s="2"/>
      <c r="J1898" s="2"/>
      <c r="N1898" s="9"/>
      <c r="O1898" s="5"/>
      <c r="P1898" s="2"/>
      <c r="Q1898" s="39"/>
      <c r="R1898" s="9"/>
      <c r="T1898" s="9"/>
      <c r="U1898" s="2"/>
      <c r="X1898" s="40"/>
      <c r="Y1898" s="9"/>
    </row>
    <row r="1899" spans="2:25" x14ac:dyDescent="0.2">
      <c r="B1899" s="2"/>
      <c r="H1899" s="2"/>
      <c r="I1899" s="2"/>
      <c r="J1899" s="2"/>
      <c r="N1899" s="9"/>
      <c r="O1899" s="5"/>
      <c r="P1899" s="2"/>
      <c r="Q1899" s="39"/>
      <c r="R1899" s="9"/>
      <c r="T1899" s="9"/>
      <c r="U1899" s="2"/>
      <c r="X1899" s="40"/>
      <c r="Y1899" s="9"/>
    </row>
    <row r="1900" spans="2:25" x14ac:dyDescent="0.2">
      <c r="B1900" s="2"/>
      <c r="H1900" s="2"/>
      <c r="I1900" s="2"/>
      <c r="J1900" s="2"/>
      <c r="N1900" s="9"/>
      <c r="O1900" s="5"/>
      <c r="P1900" s="2"/>
      <c r="Q1900" s="39"/>
      <c r="R1900" s="9"/>
      <c r="T1900" s="9"/>
      <c r="U1900" s="2"/>
      <c r="X1900" s="40"/>
      <c r="Y1900" s="9"/>
    </row>
    <row r="1901" spans="2:25" x14ac:dyDescent="0.2">
      <c r="B1901" s="2"/>
      <c r="H1901" s="2"/>
      <c r="I1901" s="2"/>
      <c r="J1901" s="2"/>
      <c r="N1901" s="9"/>
      <c r="O1901" s="5"/>
      <c r="P1901" s="2"/>
      <c r="Q1901" s="39"/>
      <c r="R1901" s="9"/>
      <c r="T1901" s="9"/>
      <c r="U1901" s="2"/>
      <c r="X1901" s="40"/>
      <c r="Y1901" s="9"/>
    </row>
    <row r="1902" spans="2:25" x14ac:dyDescent="0.2">
      <c r="B1902" s="2"/>
      <c r="H1902" s="2"/>
      <c r="I1902" s="2"/>
      <c r="J1902" s="2"/>
      <c r="N1902" s="9"/>
      <c r="O1902" s="5"/>
      <c r="P1902" s="2"/>
      <c r="Q1902" s="39"/>
      <c r="R1902" s="9"/>
      <c r="T1902" s="9"/>
      <c r="U1902" s="2"/>
      <c r="X1902" s="40"/>
      <c r="Y1902" s="9"/>
    </row>
    <row r="1903" spans="2:25" x14ac:dyDescent="0.2">
      <c r="B1903" s="2"/>
      <c r="H1903" s="2"/>
      <c r="I1903" s="2"/>
      <c r="J1903" s="2"/>
      <c r="N1903" s="9"/>
      <c r="O1903" s="5"/>
      <c r="P1903" s="2"/>
      <c r="Q1903" s="39"/>
      <c r="R1903" s="9"/>
      <c r="T1903" s="9"/>
      <c r="U1903" s="2"/>
      <c r="X1903" s="40"/>
      <c r="Y1903" s="9"/>
    </row>
    <row r="1904" spans="2:25" x14ac:dyDescent="0.2">
      <c r="B1904" s="2"/>
      <c r="H1904" s="2"/>
      <c r="I1904" s="2"/>
      <c r="J1904" s="2"/>
      <c r="N1904" s="9"/>
      <c r="O1904" s="5"/>
      <c r="P1904" s="2"/>
      <c r="Q1904" s="39"/>
      <c r="R1904" s="9"/>
      <c r="T1904" s="9"/>
      <c r="U1904" s="2"/>
      <c r="X1904" s="40"/>
      <c r="Y1904" s="9"/>
    </row>
    <row r="1905" spans="2:25" x14ac:dyDescent="0.2">
      <c r="B1905" s="2"/>
      <c r="H1905" s="2"/>
      <c r="I1905" s="2"/>
      <c r="J1905" s="2"/>
      <c r="N1905" s="9"/>
      <c r="O1905" s="5"/>
      <c r="P1905" s="2"/>
      <c r="Q1905" s="39"/>
      <c r="R1905" s="9"/>
      <c r="T1905" s="9"/>
      <c r="U1905" s="2"/>
      <c r="X1905" s="40"/>
      <c r="Y1905" s="9"/>
    </row>
    <row r="1906" spans="2:25" x14ac:dyDescent="0.2">
      <c r="B1906" s="2"/>
      <c r="H1906" s="2"/>
      <c r="I1906" s="2"/>
      <c r="J1906" s="2"/>
      <c r="N1906" s="9"/>
      <c r="O1906" s="5"/>
      <c r="P1906" s="2"/>
      <c r="Q1906" s="39"/>
      <c r="R1906" s="9"/>
      <c r="T1906" s="9"/>
      <c r="U1906" s="2"/>
      <c r="X1906" s="40"/>
      <c r="Y1906" s="9"/>
    </row>
    <row r="1907" spans="2:25" x14ac:dyDescent="0.2">
      <c r="B1907" s="2"/>
      <c r="H1907" s="2"/>
      <c r="I1907" s="2"/>
      <c r="J1907" s="2"/>
      <c r="N1907" s="9"/>
      <c r="O1907" s="5"/>
      <c r="P1907" s="2"/>
      <c r="Q1907" s="39"/>
      <c r="R1907" s="9"/>
      <c r="T1907" s="9"/>
      <c r="U1907" s="2"/>
      <c r="X1907" s="40"/>
      <c r="Y1907" s="9"/>
    </row>
    <row r="1908" spans="2:25" x14ac:dyDescent="0.2">
      <c r="B1908" s="2"/>
      <c r="H1908" s="2"/>
      <c r="I1908" s="2"/>
      <c r="J1908" s="2"/>
      <c r="N1908" s="9"/>
      <c r="O1908" s="5"/>
      <c r="P1908" s="2"/>
      <c r="Q1908" s="39"/>
      <c r="R1908" s="9"/>
      <c r="T1908" s="9"/>
      <c r="U1908" s="2"/>
      <c r="X1908" s="40"/>
      <c r="Y1908" s="9"/>
    </row>
    <row r="1909" spans="2:25" x14ac:dyDescent="0.2">
      <c r="B1909" s="2"/>
      <c r="H1909" s="2"/>
      <c r="I1909" s="2"/>
      <c r="J1909" s="2"/>
      <c r="N1909" s="9"/>
      <c r="O1909" s="5"/>
      <c r="P1909" s="2"/>
      <c r="Q1909" s="39"/>
      <c r="R1909" s="9"/>
      <c r="T1909" s="9"/>
      <c r="U1909" s="2"/>
      <c r="X1909" s="40"/>
      <c r="Y1909" s="9"/>
    </row>
    <row r="1910" spans="2:25" x14ac:dyDescent="0.2">
      <c r="B1910" s="2"/>
      <c r="H1910" s="2"/>
      <c r="I1910" s="2"/>
      <c r="J1910" s="2"/>
      <c r="N1910" s="9"/>
      <c r="O1910" s="5"/>
      <c r="P1910" s="2"/>
      <c r="Q1910" s="39"/>
      <c r="R1910" s="9"/>
      <c r="T1910" s="9"/>
      <c r="U1910" s="2"/>
      <c r="X1910" s="40"/>
      <c r="Y1910" s="9"/>
    </row>
    <row r="1911" spans="2:25" x14ac:dyDescent="0.2">
      <c r="B1911" s="2"/>
      <c r="H1911" s="2"/>
      <c r="I1911" s="2"/>
      <c r="J1911" s="2"/>
      <c r="N1911" s="9"/>
      <c r="O1911" s="5"/>
      <c r="P1911" s="2"/>
      <c r="Q1911" s="39"/>
      <c r="R1911" s="9"/>
      <c r="T1911" s="9"/>
      <c r="U1911" s="2"/>
      <c r="X1911" s="40"/>
      <c r="Y1911" s="9"/>
    </row>
    <row r="1912" spans="2:25" x14ac:dyDescent="0.2">
      <c r="B1912" s="2"/>
      <c r="H1912" s="2"/>
      <c r="I1912" s="2"/>
      <c r="J1912" s="2"/>
      <c r="N1912" s="9"/>
      <c r="O1912" s="5"/>
      <c r="P1912" s="2"/>
      <c r="Q1912" s="39"/>
      <c r="R1912" s="9"/>
      <c r="T1912" s="9"/>
      <c r="U1912" s="2"/>
      <c r="X1912" s="40"/>
      <c r="Y1912" s="9"/>
    </row>
    <row r="1913" spans="2:25" x14ac:dyDescent="0.2">
      <c r="B1913" s="2"/>
      <c r="H1913" s="2"/>
      <c r="I1913" s="2"/>
      <c r="J1913" s="2"/>
      <c r="N1913" s="9"/>
      <c r="O1913" s="5"/>
      <c r="P1913" s="2"/>
      <c r="Q1913" s="39"/>
      <c r="R1913" s="9"/>
      <c r="T1913" s="9"/>
      <c r="U1913" s="2"/>
      <c r="X1913" s="40"/>
      <c r="Y1913" s="9"/>
    </row>
    <row r="1914" spans="2:25" x14ac:dyDescent="0.2">
      <c r="B1914" s="2"/>
      <c r="H1914" s="2"/>
      <c r="I1914" s="2"/>
      <c r="J1914" s="2"/>
      <c r="N1914" s="9"/>
      <c r="O1914" s="5"/>
      <c r="P1914" s="2"/>
      <c r="Q1914" s="39"/>
      <c r="R1914" s="9"/>
      <c r="T1914" s="9"/>
      <c r="U1914" s="2"/>
      <c r="X1914" s="40"/>
      <c r="Y1914" s="9"/>
    </row>
    <row r="1915" spans="2:25" x14ac:dyDescent="0.2">
      <c r="B1915" s="2"/>
      <c r="H1915" s="2"/>
      <c r="I1915" s="2"/>
      <c r="J1915" s="2"/>
      <c r="N1915" s="9"/>
      <c r="O1915" s="5"/>
      <c r="P1915" s="2"/>
      <c r="Q1915" s="39"/>
      <c r="R1915" s="9"/>
      <c r="T1915" s="9"/>
      <c r="U1915" s="2"/>
      <c r="X1915" s="40"/>
      <c r="Y1915" s="9"/>
    </row>
    <row r="1916" spans="2:25" x14ac:dyDescent="0.2">
      <c r="B1916" s="2"/>
      <c r="H1916" s="2"/>
      <c r="I1916" s="2"/>
      <c r="J1916" s="2"/>
      <c r="N1916" s="9"/>
      <c r="O1916" s="5"/>
      <c r="P1916" s="2"/>
      <c r="Q1916" s="39"/>
      <c r="R1916" s="9"/>
      <c r="T1916" s="9"/>
      <c r="U1916" s="2"/>
      <c r="X1916" s="40"/>
      <c r="Y1916" s="9"/>
    </row>
    <row r="1917" spans="2:25" x14ac:dyDescent="0.2">
      <c r="B1917" s="2"/>
      <c r="H1917" s="2"/>
      <c r="I1917" s="2"/>
      <c r="J1917" s="2"/>
      <c r="N1917" s="9"/>
      <c r="O1917" s="5"/>
      <c r="P1917" s="2"/>
      <c r="Q1917" s="39"/>
      <c r="R1917" s="9"/>
      <c r="T1917" s="9"/>
      <c r="U1917" s="2"/>
      <c r="X1917" s="40"/>
      <c r="Y1917" s="9"/>
    </row>
    <row r="1918" spans="2:25" x14ac:dyDescent="0.2">
      <c r="B1918" s="2"/>
      <c r="H1918" s="2"/>
      <c r="I1918" s="2"/>
      <c r="J1918" s="2"/>
      <c r="N1918" s="9"/>
      <c r="O1918" s="5"/>
      <c r="P1918" s="2"/>
      <c r="Q1918" s="39"/>
      <c r="R1918" s="9"/>
      <c r="T1918" s="9"/>
      <c r="U1918" s="2"/>
      <c r="X1918" s="40"/>
      <c r="Y1918" s="9"/>
    </row>
    <row r="1919" spans="2:25" x14ac:dyDescent="0.2">
      <c r="B1919" s="2"/>
      <c r="H1919" s="2"/>
      <c r="I1919" s="2"/>
      <c r="J1919" s="2"/>
      <c r="N1919" s="9"/>
      <c r="O1919" s="5"/>
      <c r="P1919" s="2"/>
      <c r="Q1919" s="39"/>
      <c r="R1919" s="9"/>
      <c r="T1919" s="9"/>
      <c r="U1919" s="2"/>
      <c r="X1919" s="40"/>
      <c r="Y1919" s="9"/>
    </row>
    <row r="1920" spans="2:25" x14ac:dyDescent="0.2">
      <c r="B1920" s="2"/>
      <c r="H1920" s="2"/>
      <c r="I1920" s="2"/>
      <c r="J1920" s="2"/>
      <c r="N1920" s="9"/>
      <c r="O1920" s="5"/>
      <c r="P1920" s="2"/>
      <c r="Q1920" s="39"/>
      <c r="R1920" s="9"/>
      <c r="T1920" s="9"/>
      <c r="U1920" s="2"/>
      <c r="X1920" s="40"/>
      <c r="Y1920" s="9"/>
    </row>
    <row r="1921" spans="2:25" x14ac:dyDescent="0.2">
      <c r="B1921" s="2"/>
      <c r="H1921" s="2"/>
      <c r="I1921" s="2"/>
      <c r="J1921" s="2"/>
      <c r="N1921" s="9"/>
      <c r="O1921" s="5"/>
      <c r="P1921" s="2"/>
      <c r="Q1921" s="39"/>
      <c r="R1921" s="9"/>
      <c r="T1921" s="9"/>
      <c r="U1921" s="2"/>
      <c r="X1921" s="40"/>
      <c r="Y1921" s="9"/>
    </row>
    <row r="1922" spans="2:25" x14ac:dyDescent="0.2">
      <c r="B1922" s="2"/>
      <c r="H1922" s="2"/>
      <c r="I1922" s="2"/>
      <c r="J1922" s="2"/>
      <c r="N1922" s="9"/>
      <c r="O1922" s="5"/>
      <c r="P1922" s="2"/>
      <c r="Q1922" s="39"/>
      <c r="R1922" s="9"/>
      <c r="T1922" s="9"/>
      <c r="U1922" s="2"/>
      <c r="X1922" s="40"/>
      <c r="Y1922" s="9"/>
    </row>
    <row r="1923" spans="2:25" x14ac:dyDescent="0.2">
      <c r="B1923" s="2"/>
      <c r="H1923" s="2"/>
      <c r="I1923" s="2"/>
      <c r="J1923" s="2"/>
      <c r="N1923" s="9"/>
      <c r="O1923" s="5"/>
      <c r="P1923" s="2"/>
      <c r="Q1923" s="39"/>
      <c r="R1923" s="9"/>
      <c r="T1923" s="9"/>
      <c r="U1923" s="2"/>
      <c r="X1923" s="40"/>
      <c r="Y1923" s="9"/>
    </row>
    <row r="1924" spans="2:25" x14ac:dyDescent="0.2">
      <c r="B1924" s="2"/>
      <c r="H1924" s="2"/>
      <c r="I1924" s="2"/>
      <c r="J1924" s="2"/>
      <c r="N1924" s="9"/>
      <c r="O1924" s="5"/>
      <c r="P1924" s="2"/>
      <c r="Q1924" s="39"/>
      <c r="R1924" s="9"/>
      <c r="T1924" s="9"/>
      <c r="U1924" s="2"/>
      <c r="X1924" s="40"/>
      <c r="Y1924" s="9"/>
    </row>
    <row r="1925" spans="2:25" x14ac:dyDescent="0.2">
      <c r="B1925" s="2"/>
      <c r="H1925" s="2"/>
      <c r="I1925" s="2"/>
      <c r="J1925" s="2"/>
      <c r="N1925" s="9"/>
      <c r="O1925" s="5"/>
      <c r="P1925" s="2"/>
      <c r="Q1925" s="39"/>
      <c r="R1925" s="9"/>
      <c r="T1925" s="9"/>
      <c r="U1925" s="2"/>
      <c r="X1925" s="40"/>
      <c r="Y1925" s="9"/>
    </row>
    <row r="1926" spans="2:25" x14ac:dyDescent="0.2">
      <c r="B1926" s="2"/>
      <c r="H1926" s="2"/>
      <c r="I1926" s="2"/>
      <c r="J1926" s="2"/>
      <c r="N1926" s="9"/>
      <c r="O1926" s="5"/>
      <c r="P1926" s="2"/>
      <c r="Q1926" s="39"/>
      <c r="R1926" s="9"/>
      <c r="T1926" s="9"/>
      <c r="U1926" s="2"/>
      <c r="X1926" s="40"/>
      <c r="Y1926" s="9"/>
    </row>
    <row r="1927" spans="2:25" x14ac:dyDescent="0.2">
      <c r="B1927" s="2"/>
      <c r="H1927" s="2"/>
      <c r="I1927" s="2"/>
      <c r="J1927" s="2"/>
      <c r="N1927" s="9"/>
      <c r="O1927" s="5"/>
      <c r="P1927" s="2"/>
      <c r="Q1927" s="39"/>
      <c r="R1927" s="9"/>
      <c r="T1927" s="9"/>
      <c r="U1927" s="2"/>
      <c r="X1927" s="40"/>
      <c r="Y1927" s="9"/>
    </row>
    <row r="1928" spans="2:25" x14ac:dyDescent="0.2">
      <c r="B1928" s="2"/>
      <c r="H1928" s="2"/>
      <c r="I1928" s="2"/>
      <c r="J1928" s="2"/>
      <c r="N1928" s="9"/>
      <c r="O1928" s="5"/>
      <c r="P1928" s="2"/>
      <c r="Q1928" s="39"/>
      <c r="R1928" s="9"/>
      <c r="T1928" s="9"/>
      <c r="U1928" s="2"/>
      <c r="X1928" s="40"/>
      <c r="Y1928" s="9"/>
    </row>
    <row r="1929" spans="2:25" x14ac:dyDescent="0.2">
      <c r="B1929" s="2"/>
      <c r="H1929" s="2"/>
      <c r="I1929" s="2"/>
      <c r="J1929" s="2"/>
      <c r="N1929" s="9"/>
      <c r="O1929" s="5"/>
      <c r="P1929" s="2"/>
      <c r="Q1929" s="39"/>
      <c r="R1929" s="9"/>
      <c r="T1929" s="9"/>
      <c r="U1929" s="2"/>
      <c r="X1929" s="40"/>
      <c r="Y1929" s="9"/>
    </row>
    <row r="1930" spans="2:25" x14ac:dyDescent="0.2">
      <c r="B1930" s="2"/>
      <c r="H1930" s="2"/>
      <c r="I1930" s="2"/>
      <c r="J1930" s="2"/>
      <c r="N1930" s="9"/>
      <c r="O1930" s="5"/>
      <c r="P1930" s="2"/>
      <c r="Q1930" s="39"/>
      <c r="R1930" s="9"/>
      <c r="T1930" s="9"/>
      <c r="U1930" s="2"/>
      <c r="X1930" s="40"/>
      <c r="Y1930" s="9"/>
    </row>
    <row r="1931" spans="2:25" x14ac:dyDescent="0.2">
      <c r="B1931" s="2"/>
      <c r="H1931" s="2"/>
      <c r="I1931" s="2"/>
      <c r="J1931" s="2"/>
      <c r="N1931" s="9"/>
      <c r="O1931" s="5"/>
      <c r="P1931" s="2"/>
      <c r="Q1931" s="39"/>
      <c r="R1931" s="9"/>
      <c r="T1931" s="9"/>
      <c r="U1931" s="2"/>
      <c r="X1931" s="40"/>
      <c r="Y1931" s="9"/>
    </row>
    <row r="1932" spans="2:25" x14ac:dyDescent="0.2">
      <c r="B1932" s="2"/>
      <c r="H1932" s="2"/>
      <c r="I1932" s="2"/>
      <c r="J1932" s="2"/>
      <c r="N1932" s="9"/>
      <c r="O1932" s="5"/>
      <c r="P1932" s="2"/>
      <c r="Q1932" s="39"/>
      <c r="R1932" s="9"/>
      <c r="T1932" s="9"/>
      <c r="U1932" s="2"/>
      <c r="X1932" s="40"/>
      <c r="Y1932" s="9"/>
    </row>
    <row r="1933" spans="2:25" x14ac:dyDescent="0.2">
      <c r="B1933" s="2"/>
      <c r="H1933" s="2"/>
      <c r="I1933" s="2"/>
      <c r="J1933" s="2"/>
      <c r="N1933" s="9"/>
      <c r="O1933" s="5"/>
      <c r="P1933" s="2"/>
      <c r="Q1933" s="39"/>
      <c r="R1933" s="9"/>
      <c r="T1933" s="9"/>
      <c r="U1933" s="2"/>
      <c r="X1933" s="40"/>
      <c r="Y1933" s="9"/>
    </row>
    <row r="1934" spans="2:25" x14ac:dyDescent="0.2">
      <c r="B1934" s="2"/>
      <c r="H1934" s="2"/>
      <c r="I1934" s="2"/>
      <c r="J1934" s="2"/>
      <c r="N1934" s="9"/>
      <c r="O1934" s="5"/>
      <c r="P1934" s="2"/>
      <c r="Q1934" s="39"/>
      <c r="R1934" s="9"/>
      <c r="T1934" s="9"/>
      <c r="U1934" s="2"/>
      <c r="X1934" s="40"/>
      <c r="Y1934" s="9"/>
    </row>
    <row r="1935" spans="2:25" x14ac:dyDescent="0.2">
      <c r="B1935" s="2"/>
      <c r="H1935" s="2"/>
      <c r="I1935" s="2"/>
      <c r="J1935" s="2"/>
      <c r="N1935" s="9"/>
      <c r="O1935" s="5"/>
      <c r="P1935" s="2"/>
      <c r="Q1935" s="39"/>
      <c r="R1935" s="9"/>
      <c r="T1935" s="9"/>
      <c r="U1935" s="2"/>
      <c r="X1935" s="40"/>
      <c r="Y1935" s="9"/>
    </row>
    <row r="1936" spans="2:25" x14ac:dyDescent="0.2">
      <c r="B1936" s="2"/>
      <c r="H1936" s="2"/>
      <c r="I1936" s="2"/>
      <c r="J1936" s="2"/>
      <c r="N1936" s="9"/>
      <c r="O1936" s="5"/>
      <c r="P1936" s="2"/>
      <c r="Q1936" s="39"/>
      <c r="R1936" s="9"/>
      <c r="T1936" s="9"/>
      <c r="U1936" s="2"/>
      <c r="X1936" s="40"/>
      <c r="Y1936" s="9"/>
    </row>
    <row r="1937" spans="2:25" x14ac:dyDescent="0.2">
      <c r="B1937" s="2"/>
      <c r="H1937" s="2"/>
      <c r="I1937" s="2"/>
      <c r="J1937" s="2"/>
      <c r="N1937" s="9"/>
      <c r="O1937" s="5"/>
      <c r="P1937" s="2"/>
      <c r="Q1937" s="39"/>
      <c r="R1937" s="9"/>
      <c r="T1937" s="9"/>
      <c r="U1937" s="2"/>
      <c r="X1937" s="40"/>
      <c r="Y1937" s="9"/>
    </row>
    <row r="1938" spans="2:25" x14ac:dyDescent="0.2">
      <c r="B1938" s="2"/>
      <c r="H1938" s="2"/>
      <c r="I1938" s="2"/>
      <c r="J1938" s="2"/>
      <c r="N1938" s="9"/>
      <c r="O1938" s="5"/>
      <c r="P1938" s="2"/>
      <c r="Q1938" s="39"/>
      <c r="R1938" s="9"/>
      <c r="T1938" s="9"/>
      <c r="U1938" s="2"/>
      <c r="X1938" s="40"/>
      <c r="Y1938" s="9"/>
    </row>
    <row r="1939" spans="2:25" x14ac:dyDescent="0.2">
      <c r="B1939" s="2"/>
      <c r="H1939" s="2"/>
      <c r="I1939" s="2"/>
      <c r="J1939" s="2"/>
      <c r="N1939" s="9"/>
      <c r="O1939" s="5"/>
      <c r="P1939" s="2"/>
      <c r="Q1939" s="39"/>
      <c r="R1939" s="9"/>
      <c r="T1939" s="9"/>
      <c r="U1939" s="2"/>
      <c r="X1939" s="40"/>
      <c r="Y1939" s="9"/>
    </row>
    <row r="1940" spans="2:25" x14ac:dyDescent="0.2">
      <c r="B1940" s="2"/>
      <c r="H1940" s="2"/>
      <c r="I1940" s="2"/>
      <c r="J1940" s="2"/>
      <c r="N1940" s="9"/>
      <c r="O1940" s="5"/>
      <c r="P1940" s="2"/>
      <c r="Q1940" s="39"/>
      <c r="R1940" s="9"/>
      <c r="T1940" s="9"/>
      <c r="U1940" s="2"/>
      <c r="X1940" s="40"/>
      <c r="Y1940" s="9"/>
    </row>
    <row r="1941" spans="2:25" x14ac:dyDescent="0.2">
      <c r="B1941" s="2"/>
      <c r="H1941" s="2"/>
      <c r="I1941" s="2"/>
      <c r="J1941" s="2"/>
      <c r="N1941" s="9"/>
      <c r="O1941" s="5"/>
      <c r="P1941" s="2"/>
      <c r="Q1941" s="39"/>
      <c r="R1941" s="9"/>
      <c r="T1941" s="9"/>
      <c r="U1941" s="2"/>
      <c r="X1941" s="40"/>
      <c r="Y1941" s="9"/>
    </row>
    <row r="1942" spans="2:25" x14ac:dyDescent="0.2">
      <c r="B1942" s="2"/>
      <c r="H1942" s="2"/>
      <c r="I1942" s="2"/>
      <c r="J1942" s="2"/>
      <c r="N1942" s="9"/>
      <c r="O1942" s="5"/>
      <c r="P1942" s="2"/>
      <c r="Q1942" s="39"/>
      <c r="R1942" s="9"/>
      <c r="T1942" s="9"/>
      <c r="U1942" s="2"/>
      <c r="X1942" s="40"/>
      <c r="Y1942" s="9"/>
    </row>
    <row r="1943" spans="2:25" x14ac:dyDescent="0.2">
      <c r="B1943" s="2"/>
      <c r="H1943" s="2"/>
      <c r="I1943" s="2"/>
      <c r="J1943" s="2"/>
      <c r="N1943" s="9"/>
      <c r="O1943" s="5"/>
      <c r="P1943" s="2"/>
      <c r="Q1943" s="39"/>
      <c r="R1943" s="9"/>
      <c r="T1943" s="9"/>
      <c r="U1943" s="2"/>
      <c r="X1943" s="40"/>
      <c r="Y1943" s="9"/>
    </row>
    <row r="1944" spans="2:25" x14ac:dyDescent="0.2">
      <c r="B1944" s="2"/>
      <c r="H1944" s="2"/>
      <c r="I1944" s="2"/>
      <c r="J1944" s="2"/>
      <c r="N1944" s="9"/>
      <c r="O1944" s="5"/>
      <c r="P1944" s="2"/>
      <c r="Q1944" s="39"/>
      <c r="R1944" s="9"/>
      <c r="T1944" s="9"/>
      <c r="U1944" s="2"/>
      <c r="X1944" s="40"/>
      <c r="Y1944" s="9"/>
    </row>
    <row r="1945" spans="2:25" x14ac:dyDescent="0.2">
      <c r="B1945" s="2"/>
      <c r="H1945" s="2"/>
      <c r="I1945" s="2"/>
      <c r="J1945" s="2"/>
      <c r="N1945" s="9"/>
      <c r="O1945" s="5"/>
      <c r="P1945" s="2"/>
      <c r="Q1945" s="39"/>
      <c r="R1945" s="9"/>
      <c r="T1945" s="9"/>
      <c r="U1945" s="2"/>
      <c r="X1945" s="40"/>
      <c r="Y1945" s="9"/>
    </row>
    <row r="1946" spans="2:25" x14ac:dyDescent="0.2">
      <c r="B1946" s="2"/>
      <c r="H1946" s="2"/>
      <c r="I1946" s="2"/>
      <c r="J1946" s="2"/>
      <c r="N1946" s="9"/>
      <c r="O1946" s="5"/>
      <c r="P1946" s="2"/>
      <c r="Q1946" s="39"/>
      <c r="R1946" s="9"/>
      <c r="T1946" s="9"/>
      <c r="U1946" s="2"/>
      <c r="X1946" s="40"/>
      <c r="Y1946" s="9"/>
    </row>
    <row r="1947" spans="2:25" x14ac:dyDescent="0.2">
      <c r="B1947" s="2"/>
      <c r="H1947" s="2"/>
      <c r="I1947" s="2"/>
      <c r="J1947" s="2"/>
      <c r="N1947" s="9"/>
      <c r="O1947" s="5"/>
      <c r="P1947" s="2"/>
      <c r="Q1947" s="39"/>
      <c r="R1947" s="9"/>
      <c r="T1947" s="9"/>
      <c r="U1947" s="2"/>
      <c r="X1947" s="40"/>
      <c r="Y1947" s="9"/>
    </row>
    <row r="1948" spans="2:25" x14ac:dyDescent="0.2">
      <c r="B1948" s="2"/>
      <c r="H1948" s="2"/>
      <c r="I1948" s="2"/>
      <c r="J1948" s="2"/>
      <c r="N1948" s="9"/>
      <c r="O1948" s="5"/>
      <c r="P1948" s="2"/>
      <c r="Q1948" s="39"/>
      <c r="R1948" s="9"/>
      <c r="T1948" s="9"/>
      <c r="U1948" s="2"/>
      <c r="X1948" s="40"/>
      <c r="Y1948" s="9"/>
    </row>
    <row r="1949" spans="2:25" x14ac:dyDescent="0.2">
      <c r="B1949" s="2"/>
      <c r="H1949" s="2"/>
      <c r="I1949" s="2"/>
      <c r="J1949" s="2"/>
      <c r="N1949" s="9"/>
      <c r="O1949" s="5"/>
      <c r="P1949" s="2"/>
      <c r="Q1949" s="39"/>
      <c r="R1949" s="9"/>
      <c r="T1949" s="9"/>
      <c r="U1949" s="2"/>
      <c r="X1949" s="40"/>
      <c r="Y1949" s="9"/>
    </row>
    <row r="1950" spans="2:25" x14ac:dyDescent="0.2">
      <c r="B1950" s="2"/>
      <c r="H1950" s="2"/>
      <c r="I1950" s="2"/>
      <c r="J1950" s="2"/>
      <c r="N1950" s="9"/>
      <c r="O1950" s="5"/>
      <c r="P1950" s="2"/>
      <c r="Q1950" s="39"/>
      <c r="R1950" s="9"/>
      <c r="T1950" s="9"/>
      <c r="U1950" s="2"/>
      <c r="X1950" s="40"/>
      <c r="Y1950" s="9"/>
    </row>
    <row r="1951" spans="2:25" x14ac:dyDescent="0.2">
      <c r="B1951" s="2"/>
      <c r="H1951" s="2"/>
      <c r="I1951" s="2"/>
      <c r="J1951" s="2"/>
      <c r="N1951" s="9"/>
      <c r="O1951" s="5"/>
      <c r="P1951" s="2"/>
      <c r="Q1951" s="39"/>
      <c r="R1951" s="9"/>
      <c r="T1951" s="9"/>
      <c r="U1951" s="2"/>
      <c r="X1951" s="40"/>
      <c r="Y1951" s="9"/>
    </row>
    <row r="1952" spans="2:25" x14ac:dyDescent="0.2">
      <c r="B1952" s="2"/>
      <c r="H1952" s="2"/>
      <c r="I1952" s="2"/>
      <c r="J1952" s="2"/>
      <c r="N1952" s="9"/>
      <c r="O1952" s="5"/>
      <c r="P1952" s="2"/>
      <c r="Q1952" s="39"/>
      <c r="R1952" s="9"/>
      <c r="T1952" s="9"/>
      <c r="U1952" s="2"/>
      <c r="X1952" s="40"/>
      <c r="Y1952" s="9"/>
    </row>
    <row r="1953" spans="2:25" x14ac:dyDescent="0.2">
      <c r="B1953" s="2"/>
      <c r="H1953" s="2"/>
      <c r="I1953" s="2"/>
      <c r="J1953" s="2"/>
      <c r="N1953" s="9"/>
      <c r="O1953" s="5"/>
      <c r="P1953" s="2"/>
      <c r="Q1953" s="39"/>
      <c r="R1953" s="9"/>
      <c r="T1953" s="9"/>
      <c r="U1953" s="2"/>
      <c r="X1953" s="40"/>
      <c r="Y1953" s="9"/>
    </row>
    <row r="1954" spans="2:25" x14ac:dyDescent="0.2">
      <c r="B1954" s="2"/>
      <c r="H1954" s="2"/>
      <c r="I1954" s="2"/>
      <c r="J1954" s="2"/>
      <c r="N1954" s="9"/>
      <c r="O1954" s="5"/>
      <c r="P1954" s="2"/>
      <c r="Q1954" s="39"/>
      <c r="R1954" s="9"/>
      <c r="T1954" s="9"/>
      <c r="U1954" s="2"/>
      <c r="X1954" s="40"/>
      <c r="Y1954" s="9"/>
    </row>
    <row r="1955" spans="2:25" x14ac:dyDescent="0.2">
      <c r="B1955" s="2"/>
      <c r="H1955" s="2"/>
      <c r="I1955" s="2"/>
      <c r="J1955" s="2"/>
      <c r="N1955" s="9"/>
      <c r="O1955" s="5"/>
      <c r="P1955" s="2"/>
      <c r="Q1955" s="39"/>
      <c r="R1955" s="9"/>
      <c r="T1955" s="9"/>
      <c r="U1955" s="2"/>
      <c r="X1955" s="40"/>
      <c r="Y1955" s="9"/>
    </row>
    <row r="1956" spans="2:25" x14ac:dyDescent="0.2">
      <c r="B1956" s="2"/>
      <c r="H1956" s="2"/>
      <c r="I1956" s="2"/>
      <c r="J1956" s="2"/>
      <c r="N1956" s="9"/>
      <c r="O1956" s="5"/>
      <c r="P1956" s="2"/>
      <c r="Q1956" s="39"/>
      <c r="R1956" s="9"/>
      <c r="T1956" s="9"/>
      <c r="U1956" s="2"/>
      <c r="X1956" s="40"/>
      <c r="Y1956" s="9"/>
    </row>
    <row r="1957" spans="2:25" x14ac:dyDescent="0.2">
      <c r="B1957" s="2"/>
      <c r="H1957" s="2"/>
      <c r="I1957" s="2"/>
      <c r="J1957" s="2"/>
      <c r="N1957" s="9"/>
      <c r="O1957" s="5"/>
      <c r="P1957" s="2"/>
      <c r="Q1957" s="39"/>
      <c r="R1957" s="9"/>
      <c r="T1957" s="9"/>
      <c r="U1957" s="2"/>
      <c r="X1957" s="40"/>
      <c r="Y1957" s="9"/>
    </row>
    <row r="1958" spans="2:25" x14ac:dyDescent="0.2">
      <c r="B1958" s="2"/>
      <c r="H1958" s="2"/>
      <c r="I1958" s="2"/>
      <c r="J1958" s="2"/>
      <c r="N1958" s="9"/>
      <c r="O1958" s="5"/>
      <c r="P1958" s="2"/>
      <c r="Q1958" s="39"/>
      <c r="R1958" s="9"/>
      <c r="T1958" s="9"/>
      <c r="U1958" s="2"/>
      <c r="X1958" s="40"/>
      <c r="Y1958" s="9"/>
    </row>
    <row r="1959" spans="2:25" x14ac:dyDescent="0.2">
      <c r="B1959" s="2"/>
      <c r="H1959" s="2"/>
      <c r="I1959" s="2"/>
      <c r="J1959" s="2"/>
      <c r="N1959" s="9"/>
      <c r="O1959" s="5"/>
      <c r="P1959" s="2"/>
      <c r="Q1959" s="39"/>
      <c r="R1959" s="9"/>
      <c r="T1959" s="9"/>
      <c r="U1959" s="2"/>
      <c r="X1959" s="40"/>
      <c r="Y1959" s="9"/>
    </row>
    <row r="1960" spans="2:25" x14ac:dyDescent="0.2">
      <c r="B1960" s="2"/>
      <c r="H1960" s="2"/>
      <c r="I1960" s="2"/>
      <c r="J1960" s="2"/>
      <c r="N1960" s="9"/>
      <c r="O1960" s="5"/>
      <c r="P1960" s="2"/>
      <c r="Q1960" s="39"/>
      <c r="R1960" s="9"/>
      <c r="T1960" s="9"/>
      <c r="U1960" s="2"/>
      <c r="X1960" s="40"/>
      <c r="Y1960" s="9"/>
    </row>
    <row r="1961" spans="2:25" x14ac:dyDescent="0.2">
      <c r="B1961" s="2"/>
      <c r="H1961" s="2"/>
      <c r="I1961" s="2"/>
      <c r="J1961" s="2"/>
      <c r="N1961" s="9"/>
      <c r="O1961" s="5"/>
      <c r="P1961" s="2"/>
      <c r="Q1961" s="39"/>
      <c r="R1961" s="9"/>
      <c r="T1961" s="9"/>
      <c r="U1961" s="2"/>
      <c r="X1961" s="40"/>
      <c r="Y1961" s="9"/>
    </row>
    <row r="1962" spans="2:25" x14ac:dyDescent="0.2">
      <c r="B1962" s="2"/>
      <c r="H1962" s="2"/>
      <c r="I1962" s="2"/>
      <c r="J1962" s="2"/>
      <c r="N1962" s="9"/>
      <c r="O1962" s="5"/>
      <c r="P1962" s="2"/>
      <c r="Q1962" s="39"/>
      <c r="R1962" s="9"/>
      <c r="T1962" s="9"/>
      <c r="U1962" s="2"/>
      <c r="X1962" s="40"/>
      <c r="Y1962" s="9"/>
    </row>
    <row r="1963" spans="2:25" x14ac:dyDescent="0.2">
      <c r="B1963" s="2"/>
      <c r="H1963" s="2"/>
      <c r="I1963" s="2"/>
      <c r="J1963" s="2"/>
      <c r="N1963" s="9"/>
      <c r="O1963" s="5"/>
      <c r="P1963" s="2"/>
      <c r="Q1963" s="39"/>
      <c r="R1963" s="9"/>
      <c r="T1963" s="9"/>
      <c r="U1963" s="2"/>
      <c r="X1963" s="40"/>
      <c r="Y1963" s="9"/>
    </row>
    <row r="1964" spans="2:25" x14ac:dyDescent="0.2">
      <c r="B1964" s="2"/>
      <c r="H1964" s="2"/>
      <c r="I1964" s="2"/>
      <c r="J1964" s="2"/>
      <c r="N1964" s="9"/>
      <c r="O1964" s="5"/>
      <c r="P1964" s="2"/>
      <c r="Q1964" s="39"/>
      <c r="R1964" s="9"/>
      <c r="T1964" s="9"/>
      <c r="U1964" s="2"/>
      <c r="X1964" s="40"/>
      <c r="Y1964" s="9"/>
    </row>
    <row r="1965" spans="2:25" x14ac:dyDescent="0.2">
      <c r="B1965" s="2"/>
      <c r="H1965" s="2"/>
      <c r="I1965" s="2"/>
      <c r="J1965" s="2"/>
      <c r="N1965" s="9"/>
      <c r="O1965" s="5"/>
      <c r="P1965" s="2"/>
      <c r="Q1965" s="39"/>
      <c r="R1965" s="9"/>
      <c r="T1965" s="9"/>
      <c r="U1965" s="2"/>
      <c r="X1965" s="40"/>
      <c r="Y1965" s="9"/>
    </row>
    <row r="1966" spans="2:25" x14ac:dyDescent="0.2">
      <c r="B1966" s="2"/>
      <c r="H1966" s="2"/>
      <c r="I1966" s="2"/>
      <c r="J1966" s="2"/>
      <c r="N1966" s="9"/>
      <c r="O1966" s="5"/>
      <c r="P1966" s="2"/>
      <c r="Q1966" s="39"/>
      <c r="R1966" s="9"/>
      <c r="T1966" s="9"/>
      <c r="U1966" s="2"/>
      <c r="X1966" s="40"/>
      <c r="Y1966" s="9"/>
    </row>
    <row r="1967" spans="2:25" x14ac:dyDescent="0.2">
      <c r="B1967" s="2"/>
      <c r="H1967" s="2"/>
      <c r="I1967" s="2"/>
      <c r="J1967" s="2"/>
      <c r="N1967" s="9"/>
      <c r="O1967" s="5"/>
      <c r="P1967" s="2"/>
      <c r="Q1967" s="39"/>
      <c r="R1967" s="9"/>
      <c r="T1967" s="9"/>
      <c r="U1967" s="2"/>
      <c r="X1967" s="40"/>
      <c r="Y1967" s="9"/>
    </row>
    <row r="1968" spans="2:25" x14ac:dyDescent="0.2">
      <c r="B1968" s="2"/>
      <c r="H1968" s="2"/>
      <c r="I1968" s="2"/>
      <c r="J1968" s="2"/>
      <c r="N1968" s="9"/>
      <c r="O1968" s="5"/>
      <c r="P1968" s="2"/>
      <c r="Q1968" s="39"/>
      <c r="R1968" s="9"/>
      <c r="T1968" s="9"/>
      <c r="U1968" s="2"/>
      <c r="X1968" s="40"/>
      <c r="Y1968" s="9"/>
    </row>
    <row r="1969" spans="2:25" x14ac:dyDescent="0.2">
      <c r="B1969" s="2"/>
      <c r="H1969" s="2"/>
      <c r="I1969" s="2"/>
      <c r="J1969" s="2"/>
      <c r="N1969" s="9"/>
      <c r="O1969" s="5"/>
      <c r="P1969" s="2"/>
      <c r="Q1969" s="39"/>
      <c r="R1969" s="9"/>
      <c r="T1969" s="9"/>
      <c r="U1969" s="2"/>
      <c r="X1969" s="40"/>
      <c r="Y1969" s="9"/>
    </row>
    <row r="1970" spans="2:25" x14ac:dyDescent="0.2">
      <c r="B1970" s="2"/>
      <c r="H1970" s="2"/>
      <c r="I1970" s="2"/>
      <c r="J1970" s="2"/>
      <c r="N1970" s="9"/>
      <c r="O1970" s="5"/>
      <c r="P1970" s="2"/>
      <c r="Q1970" s="39"/>
      <c r="R1970" s="9"/>
      <c r="T1970" s="9"/>
      <c r="U1970" s="2"/>
      <c r="X1970" s="40"/>
      <c r="Y1970" s="9"/>
    </row>
    <row r="1971" spans="2:25" x14ac:dyDescent="0.2">
      <c r="B1971" s="2"/>
      <c r="H1971" s="2"/>
      <c r="I1971" s="2"/>
      <c r="J1971" s="2"/>
      <c r="N1971" s="9"/>
      <c r="O1971" s="5"/>
      <c r="P1971" s="2"/>
      <c r="Q1971" s="39"/>
      <c r="R1971" s="9"/>
      <c r="T1971" s="9"/>
      <c r="U1971" s="2"/>
      <c r="X1971" s="40"/>
      <c r="Y1971" s="9"/>
    </row>
    <row r="1972" spans="2:25" x14ac:dyDescent="0.2">
      <c r="B1972" s="2"/>
      <c r="H1972" s="2"/>
      <c r="I1972" s="2"/>
      <c r="J1972" s="2"/>
      <c r="N1972" s="9"/>
      <c r="O1972" s="5"/>
      <c r="P1972" s="2"/>
      <c r="Q1972" s="39"/>
      <c r="R1972" s="9"/>
      <c r="T1972" s="9"/>
      <c r="U1972" s="2"/>
      <c r="X1972" s="40"/>
      <c r="Y1972" s="9"/>
    </row>
    <row r="1973" spans="2:25" x14ac:dyDescent="0.2">
      <c r="B1973" s="2"/>
      <c r="H1973" s="2"/>
      <c r="I1973" s="2"/>
      <c r="J1973" s="2"/>
      <c r="N1973" s="9"/>
      <c r="O1973" s="5"/>
      <c r="P1973" s="2"/>
      <c r="Q1973" s="39"/>
      <c r="R1973" s="9"/>
      <c r="T1973" s="9"/>
      <c r="U1973" s="2"/>
      <c r="X1973" s="40"/>
      <c r="Y1973" s="9"/>
    </row>
    <row r="1974" spans="2:25" x14ac:dyDescent="0.2">
      <c r="B1974" s="2"/>
      <c r="H1974" s="2"/>
      <c r="I1974" s="2"/>
      <c r="J1974" s="2"/>
      <c r="N1974" s="9"/>
      <c r="O1974" s="5"/>
      <c r="P1974" s="2"/>
      <c r="Q1974" s="39"/>
      <c r="R1974" s="9"/>
      <c r="T1974" s="9"/>
      <c r="U1974" s="2"/>
      <c r="X1974" s="40"/>
      <c r="Y1974" s="9"/>
    </row>
    <row r="1975" spans="2:25" x14ac:dyDescent="0.2">
      <c r="B1975" s="2"/>
      <c r="H1975" s="2"/>
      <c r="I1975" s="2"/>
      <c r="J1975" s="2"/>
      <c r="N1975" s="9"/>
      <c r="O1975" s="5"/>
      <c r="P1975" s="2"/>
      <c r="Q1975" s="39"/>
      <c r="R1975" s="9"/>
      <c r="T1975" s="9"/>
      <c r="U1975" s="2"/>
      <c r="X1975" s="40"/>
      <c r="Y1975" s="9"/>
    </row>
    <row r="1976" spans="2:25" x14ac:dyDescent="0.2">
      <c r="B1976" s="2"/>
      <c r="H1976" s="2"/>
      <c r="I1976" s="2"/>
      <c r="J1976" s="2"/>
      <c r="N1976" s="9"/>
      <c r="O1976" s="5"/>
      <c r="P1976" s="2"/>
      <c r="Q1976" s="39"/>
      <c r="R1976" s="9"/>
      <c r="T1976" s="9"/>
      <c r="U1976" s="2"/>
      <c r="X1976" s="40"/>
      <c r="Y1976" s="9"/>
    </row>
    <row r="1977" spans="2:25" x14ac:dyDescent="0.2">
      <c r="B1977" s="2"/>
      <c r="H1977" s="2"/>
      <c r="I1977" s="2"/>
      <c r="J1977" s="2"/>
      <c r="N1977" s="9"/>
      <c r="O1977" s="5"/>
      <c r="P1977" s="2"/>
      <c r="Q1977" s="39"/>
      <c r="R1977" s="9"/>
      <c r="T1977" s="9"/>
      <c r="U1977" s="2"/>
      <c r="X1977" s="40"/>
      <c r="Y1977" s="9"/>
    </row>
    <row r="1978" spans="2:25" x14ac:dyDescent="0.2">
      <c r="B1978" s="2"/>
      <c r="H1978" s="2"/>
      <c r="I1978" s="2"/>
      <c r="J1978" s="2"/>
      <c r="N1978" s="9"/>
      <c r="O1978" s="5"/>
      <c r="P1978" s="2"/>
      <c r="Q1978" s="39"/>
      <c r="R1978" s="9"/>
      <c r="T1978" s="9"/>
      <c r="U1978" s="2"/>
      <c r="X1978" s="40"/>
      <c r="Y1978" s="9"/>
    </row>
    <row r="1979" spans="2:25" x14ac:dyDescent="0.2">
      <c r="B1979" s="2"/>
      <c r="H1979" s="2"/>
      <c r="I1979" s="2"/>
      <c r="J1979" s="2"/>
      <c r="N1979" s="9"/>
      <c r="O1979" s="5"/>
      <c r="P1979" s="2"/>
      <c r="Q1979" s="39"/>
      <c r="R1979" s="9"/>
      <c r="T1979" s="9"/>
      <c r="U1979" s="2"/>
      <c r="X1979" s="40"/>
      <c r="Y1979" s="9"/>
    </row>
    <row r="1980" spans="2:25" x14ac:dyDescent="0.2">
      <c r="B1980" s="2"/>
      <c r="H1980" s="2"/>
      <c r="I1980" s="2"/>
      <c r="J1980" s="2"/>
      <c r="N1980" s="9"/>
      <c r="O1980" s="5"/>
      <c r="P1980" s="2"/>
      <c r="Q1980" s="39"/>
      <c r="R1980" s="9"/>
      <c r="T1980" s="9"/>
      <c r="U1980" s="2"/>
      <c r="X1980" s="40"/>
      <c r="Y1980" s="9"/>
    </row>
    <row r="1981" spans="2:25" x14ac:dyDescent="0.2">
      <c r="B1981" s="2"/>
      <c r="H1981" s="2"/>
      <c r="I1981" s="2"/>
      <c r="J1981" s="2"/>
      <c r="N1981" s="9"/>
      <c r="O1981" s="5"/>
      <c r="P1981" s="2"/>
      <c r="Q1981" s="39"/>
      <c r="R1981" s="9"/>
      <c r="T1981" s="9"/>
      <c r="U1981" s="2"/>
      <c r="X1981" s="40"/>
      <c r="Y1981" s="9"/>
    </row>
    <row r="1982" spans="2:25" x14ac:dyDescent="0.2">
      <c r="B1982" s="2"/>
      <c r="H1982" s="2"/>
      <c r="I1982" s="2"/>
      <c r="J1982" s="2"/>
      <c r="N1982" s="9"/>
      <c r="O1982" s="5"/>
      <c r="P1982" s="2"/>
      <c r="Q1982" s="39"/>
      <c r="R1982" s="9"/>
      <c r="T1982" s="9"/>
      <c r="U1982" s="2"/>
      <c r="X1982" s="40"/>
      <c r="Y1982" s="9"/>
    </row>
    <row r="1983" spans="2:25" x14ac:dyDescent="0.2">
      <c r="B1983" s="2"/>
      <c r="H1983" s="2"/>
      <c r="I1983" s="2"/>
      <c r="J1983" s="2"/>
      <c r="N1983" s="9"/>
      <c r="O1983" s="5"/>
      <c r="P1983" s="2"/>
      <c r="Q1983" s="39"/>
      <c r="R1983" s="9"/>
      <c r="T1983" s="9"/>
      <c r="U1983" s="2"/>
      <c r="X1983" s="40"/>
      <c r="Y1983" s="9"/>
    </row>
    <row r="1984" spans="2:25" x14ac:dyDescent="0.2">
      <c r="B1984" s="2"/>
      <c r="H1984" s="2"/>
      <c r="I1984" s="2"/>
      <c r="J1984" s="2"/>
      <c r="N1984" s="9"/>
      <c r="O1984" s="5"/>
      <c r="P1984" s="2"/>
      <c r="Q1984" s="39"/>
      <c r="R1984" s="9"/>
      <c r="T1984" s="9"/>
      <c r="U1984" s="2"/>
      <c r="X1984" s="40"/>
      <c r="Y1984" s="9"/>
    </row>
    <row r="1985" spans="2:25" x14ac:dyDescent="0.2">
      <c r="B1985" s="2"/>
      <c r="H1985" s="2"/>
      <c r="I1985" s="2"/>
      <c r="J1985" s="2"/>
      <c r="N1985" s="9"/>
      <c r="O1985" s="5"/>
      <c r="P1985" s="2"/>
      <c r="Q1985" s="39"/>
      <c r="R1985" s="9"/>
      <c r="T1985" s="9"/>
      <c r="U1985" s="2"/>
      <c r="X1985" s="40"/>
      <c r="Y1985" s="9"/>
    </row>
    <row r="1986" spans="2:25" x14ac:dyDescent="0.2">
      <c r="B1986" s="2"/>
      <c r="H1986" s="2"/>
      <c r="I1986" s="2"/>
      <c r="J1986" s="2"/>
      <c r="N1986" s="9"/>
      <c r="O1986" s="5"/>
      <c r="P1986" s="2"/>
      <c r="Q1986" s="39"/>
      <c r="R1986" s="9"/>
      <c r="T1986" s="9"/>
      <c r="U1986" s="2"/>
      <c r="X1986" s="40"/>
      <c r="Y1986" s="9"/>
    </row>
    <row r="1987" spans="2:25" x14ac:dyDescent="0.2">
      <c r="B1987" s="2"/>
      <c r="H1987" s="2"/>
      <c r="I1987" s="2"/>
      <c r="J1987" s="2"/>
      <c r="N1987" s="9"/>
      <c r="O1987" s="5"/>
      <c r="P1987" s="2"/>
      <c r="Q1987" s="39"/>
      <c r="R1987" s="9"/>
      <c r="T1987" s="9"/>
      <c r="U1987" s="2"/>
      <c r="X1987" s="40"/>
      <c r="Y1987" s="9"/>
    </row>
    <row r="1988" spans="2:25" x14ac:dyDescent="0.2">
      <c r="B1988" s="2"/>
      <c r="H1988" s="2"/>
      <c r="I1988" s="2"/>
      <c r="J1988" s="2"/>
      <c r="N1988" s="9"/>
      <c r="O1988" s="5"/>
      <c r="P1988" s="2"/>
      <c r="Q1988" s="39"/>
      <c r="R1988" s="9"/>
      <c r="T1988" s="9"/>
      <c r="U1988" s="2"/>
      <c r="X1988" s="40"/>
      <c r="Y1988" s="9"/>
    </row>
    <row r="1989" spans="2:25" x14ac:dyDescent="0.2">
      <c r="B1989" s="2"/>
      <c r="H1989" s="2"/>
      <c r="I1989" s="2"/>
      <c r="J1989" s="2"/>
      <c r="N1989" s="9"/>
      <c r="O1989" s="5"/>
      <c r="P1989" s="2"/>
      <c r="Q1989" s="39"/>
      <c r="R1989" s="9"/>
      <c r="T1989" s="9"/>
      <c r="U1989" s="2"/>
      <c r="X1989" s="40"/>
      <c r="Y1989" s="9"/>
    </row>
    <row r="1990" spans="2:25" x14ac:dyDescent="0.2">
      <c r="B1990" s="2"/>
      <c r="H1990" s="2"/>
      <c r="I1990" s="2"/>
      <c r="J1990" s="2"/>
      <c r="N1990" s="9"/>
      <c r="O1990" s="5"/>
      <c r="P1990" s="2"/>
      <c r="Q1990" s="39"/>
      <c r="R1990" s="9"/>
      <c r="T1990" s="9"/>
      <c r="U1990" s="2"/>
      <c r="X1990" s="40"/>
      <c r="Y1990" s="9"/>
    </row>
    <row r="1991" spans="2:25" x14ac:dyDescent="0.2">
      <c r="B1991" s="2"/>
      <c r="H1991" s="2"/>
      <c r="I1991" s="2"/>
      <c r="J1991" s="2"/>
      <c r="N1991" s="9"/>
      <c r="O1991" s="5"/>
      <c r="P1991" s="2"/>
      <c r="Q1991" s="39"/>
      <c r="R1991" s="9"/>
      <c r="T1991" s="9"/>
      <c r="U1991" s="2"/>
      <c r="X1991" s="40"/>
      <c r="Y1991" s="9"/>
    </row>
    <row r="1992" spans="2:25" x14ac:dyDescent="0.2">
      <c r="B1992" s="2"/>
      <c r="H1992" s="2"/>
      <c r="I1992" s="2"/>
      <c r="J1992" s="2"/>
      <c r="N1992" s="9"/>
      <c r="O1992" s="5"/>
      <c r="P1992" s="2"/>
      <c r="Q1992" s="39"/>
      <c r="R1992" s="9"/>
      <c r="T1992" s="9"/>
      <c r="U1992" s="2"/>
      <c r="X1992" s="40"/>
      <c r="Y1992" s="9"/>
    </row>
    <row r="1993" spans="2:25" x14ac:dyDescent="0.2">
      <c r="B1993" s="2"/>
      <c r="H1993" s="2"/>
      <c r="I1993" s="2"/>
      <c r="J1993" s="2"/>
      <c r="N1993" s="9"/>
      <c r="O1993" s="5"/>
      <c r="P1993" s="2"/>
      <c r="Q1993" s="39"/>
      <c r="R1993" s="9"/>
      <c r="T1993" s="9"/>
      <c r="U1993" s="2"/>
      <c r="X1993" s="40"/>
      <c r="Y1993" s="9"/>
    </row>
    <row r="1994" spans="2:25" x14ac:dyDescent="0.2">
      <c r="B1994" s="2"/>
      <c r="H1994" s="2"/>
      <c r="I1994" s="2"/>
      <c r="J1994" s="2"/>
      <c r="N1994" s="9"/>
      <c r="O1994" s="5"/>
      <c r="P1994" s="2"/>
      <c r="Q1994" s="39"/>
      <c r="R1994" s="9"/>
      <c r="T1994" s="9"/>
      <c r="U1994" s="2"/>
      <c r="X1994" s="40"/>
      <c r="Y1994" s="9"/>
    </row>
    <row r="1995" spans="2:25" x14ac:dyDescent="0.2">
      <c r="B1995" s="2"/>
      <c r="H1995" s="2"/>
      <c r="I1995" s="2"/>
      <c r="J1995" s="2"/>
      <c r="N1995" s="9"/>
      <c r="O1995" s="5"/>
      <c r="P1995" s="2"/>
      <c r="Q1995" s="39"/>
      <c r="R1995" s="9"/>
      <c r="T1995" s="9"/>
      <c r="U1995" s="2"/>
      <c r="X1995" s="40"/>
      <c r="Y1995" s="9"/>
    </row>
    <row r="1996" spans="2:25" x14ac:dyDescent="0.2">
      <c r="B1996" s="2"/>
      <c r="H1996" s="2"/>
      <c r="I1996" s="2"/>
      <c r="J1996" s="2"/>
      <c r="N1996" s="9"/>
      <c r="O1996" s="5"/>
      <c r="P1996" s="2"/>
      <c r="Q1996" s="39"/>
      <c r="R1996" s="9"/>
      <c r="T1996" s="9"/>
      <c r="U1996" s="2"/>
      <c r="X1996" s="40"/>
      <c r="Y1996" s="9"/>
    </row>
    <row r="1997" spans="2:25" x14ac:dyDescent="0.2">
      <c r="B1997" s="2"/>
      <c r="H1997" s="2"/>
      <c r="I1997" s="2"/>
      <c r="J1997" s="2"/>
      <c r="N1997" s="9"/>
      <c r="O1997" s="5"/>
      <c r="P1997" s="2"/>
      <c r="Q1997" s="39"/>
      <c r="R1997" s="9"/>
      <c r="T1997" s="9"/>
      <c r="U1997" s="2"/>
      <c r="X1997" s="40"/>
      <c r="Y1997" s="9"/>
    </row>
    <row r="1998" spans="2:25" x14ac:dyDescent="0.2">
      <c r="B1998" s="2"/>
      <c r="H1998" s="2"/>
      <c r="I1998" s="2"/>
      <c r="J1998" s="2"/>
      <c r="N1998" s="9"/>
      <c r="O1998" s="5"/>
      <c r="P1998" s="2"/>
      <c r="Q1998" s="39"/>
      <c r="R1998" s="9"/>
      <c r="T1998" s="9"/>
      <c r="U1998" s="2"/>
      <c r="X1998" s="40"/>
      <c r="Y1998" s="9"/>
    </row>
    <row r="1999" spans="2:25" x14ac:dyDescent="0.2">
      <c r="B1999" s="2"/>
      <c r="H1999" s="2"/>
      <c r="I1999" s="2"/>
      <c r="J1999" s="2"/>
      <c r="N1999" s="9"/>
      <c r="O1999" s="5"/>
      <c r="P1999" s="2"/>
      <c r="Q1999" s="39"/>
      <c r="R1999" s="9"/>
      <c r="T1999" s="9"/>
      <c r="U1999" s="2"/>
      <c r="X1999" s="40"/>
      <c r="Y1999" s="9"/>
    </row>
    <row r="2000" spans="2:25" x14ac:dyDescent="0.2">
      <c r="B2000" s="2"/>
      <c r="H2000" s="2"/>
      <c r="I2000" s="2"/>
      <c r="J2000" s="2"/>
      <c r="N2000" s="9"/>
      <c r="O2000" s="5"/>
      <c r="P2000" s="2"/>
      <c r="Q2000" s="39"/>
      <c r="R2000" s="9"/>
      <c r="T2000" s="9"/>
      <c r="U2000" s="2"/>
      <c r="X2000" s="40"/>
      <c r="Y2000" s="9"/>
    </row>
    <row r="2001" spans="2:25" x14ac:dyDescent="0.2">
      <c r="B2001" s="2"/>
      <c r="H2001" s="2"/>
      <c r="I2001" s="2"/>
      <c r="J2001" s="2"/>
      <c r="N2001" s="9"/>
      <c r="O2001" s="5"/>
      <c r="P2001" s="2"/>
      <c r="Q2001" s="39"/>
      <c r="R2001" s="9"/>
      <c r="T2001" s="9"/>
      <c r="U2001" s="2"/>
      <c r="X2001" s="40"/>
      <c r="Y2001" s="9"/>
    </row>
    <row r="2002" spans="2:25" x14ac:dyDescent="0.2">
      <c r="B2002" s="2"/>
      <c r="H2002" s="2"/>
      <c r="I2002" s="2"/>
      <c r="J2002" s="2"/>
      <c r="N2002" s="9"/>
      <c r="O2002" s="5"/>
      <c r="P2002" s="2"/>
      <c r="Q2002" s="39"/>
      <c r="R2002" s="9"/>
      <c r="T2002" s="9"/>
      <c r="U2002" s="2"/>
      <c r="X2002" s="40"/>
      <c r="Y2002" s="9"/>
    </row>
    <row r="2003" spans="2:25" x14ac:dyDescent="0.2">
      <c r="B2003" s="2"/>
      <c r="H2003" s="2"/>
      <c r="I2003" s="2"/>
      <c r="J2003" s="2"/>
      <c r="N2003" s="9"/>
      <c r="O2003" s="5"/>
      <c r="P2003" s="2"/>
      <c r="Q2003" s="39"/>
      <c r="R2003" s="9"/>
      <c r="T2003" s="9"/>
      <c r="U2003" s="2"/>
      <c r="X2003" s="40"/>
      <c r="Y2003" s="9"/>
    </row>
    <row r="2004" spans="2:25" x14ac:dyDescent="0.2">
      <c r="B2004" s="2"/>
      <c r="H2004" s="2"/>
      <c r="I2004" s="2"/>
      <c r="J2004" s="2"/>
      <c r="N2004" s="9"/>
      <c r="O2004" s="5"/>
      <c r="P2004" s="2"/>
      <c r="Q2004" s="39"/>
      <c r="R2004" s="9"/>
      <c r="T2004" s="9"/>
      <c r="U2004" s="2"/>
      <c r="X2004" s="40"/>
      <c r="Y2004" s="9"/>
    </row>
    <row r="2005" spans="2:25" x14ac:dyDescent="0.2">
      <c r="B2005" s="2"/>
      <c r="H2005" s="2"/>
      <c r="I2005" s="2"/>
      <c r="J2005" s="2"/>
      <c r="N2005" s="9"/>
      <c r="O2005" s="5"/>
      <c r="P2005" s="2"/>
      <c r="Q2005" s="39"/>
      <c r="R2005" s="9"/>
      <c r="T2005" s="9"/>
      <c r="U2005" s="2"/>
      <c r="X2005" s="40"/>
      <c r="Y2005" s="9"/>
    </row>
    <row r="2006" spans="2:25" x14ac:dyDescent="0.2">
      <c r="B2006" s="2"/>
      <c r="H2006" s="2"/>
      <c r="I2006" s="2"/>
      <c r="J2006" s="2"/>
      <c r="N2006" s="9"/>
      <c r="O2006" s="5"/>
      <c r="P2006" s="2"/>
      <c r="Q2006" s="39"/>
      <c r="R2006" s="9"/>
      <c r="T2006" s="9"/>
      <c r="U2006" s="2"/>
      <c r="X2006" s="40"/>
      <c r="Y2006" s="9"/>
    </row>
    <row r="2007" spans="2:25" x14ac:dyDescent="0.2">
      <c r="B2007" s="2"/>
      <c r="H2007" s="2"/>
      <c r="I2007" s="2"/>
      <c r="J2007" s="2"/>
      <c r="N2007" s="9"/>
      <c r="O2007" s="5"/>
      <c r="P2007" s="2"/>
      <c r="Q2007" s="39"/>
      <c r="R2007" s="9"/>
      <c r="T2007" s="9"/>
      <c r="U2007" s="2"/>
      <c r="X2007" s="40"/>
      <c r="Y2007" s="9"/>
    </row>
    <row r="2008" spans="2:25" x14ac:dyDescent="0.2">
      <c r="B2008" s="2"/>
      <c r="H2008" s="2"/>
      <c r="I2008" s="2"/>
      <c r="J2008" s="2"/>
      <c r="N2008" s="9"/>
      <c r="O2008" s="5"/>
      <c r="P2008" s="2"/>
      <c r="Q2008" s="39"/>
      <c r="R2008" s="9"/>
      <c r="T2008" s="9"/>
      <c r="U2008" s="2"/>
      <c r="X2008" s="40"/>
      <c r="Y2008" s="9"/>
    </row>
    <row r="2009" spans="2:25" x14ac:dyDescent="0.2">
      <c r="B2009" s="2"/>
      <c r="H2009" s="2"/>
      <c r="I2009" s="2"/>
      <c r="J2009" s="2"/>
      <c r="N2009" s="9"/>
      <c r="O2009" s="5"/>
      <c r="P2009" s="2"/>
      <c r="Q2009" s="39"/>
      <c r="R2009" s="9"/>
      <c r="T2009" s="9"/>
      <c r="U2009" s="2"/>
      <c r="X2009" s="40"/>
      <c r="Y2009" s="9"/>
    </row>
    <row r="2010" spans="2:25" x14ac:dyDescent="0.2">
      <c r="B2010" s="2"/>
      <c r="H2010" s="2"/>
      <c r="I2010" s="2"/>
      <c r="J2010" s="2"/>
      <c r="N2010" s="9"/>
      <c r="O2010" s="5"/>
      <c r="P2010" s="2"/>
      <c r="Q2010" s="39"/>
      <c r="R2010" s="9"/>
      <c r="T2010" s="9"/>
      <c r="U2010" s="2"/>
      <c r="X2010" s="40"/>
      <c r="Y2010" s="9"/>
    </row>
    <row r="2011" spans="2:25" x14ac:dyDescent="0.2">
      <c r="B2011" s="2"/>
      <c r="H2011" s="2"/>
      <c r="I2011" s="2"/>
      <c r="J2011" s="2"/>
      <c r="N2011" s="9"/>
      <c r="O2011" s="5"/>
      <c r="P2011" s="2"/>
      <c r="Q2011" s="39"/>
      <c r="R2011" s="9"/>
      <c r="T2011" s="9"/>
      <c r="U2011" s="2"/>
      <c r="X2011" s="40"/>
      <c r="Y2011" s="9"/>
    </row>
    <row r="2012" spans="2:25" x14ac:dyDescent="0.2">
      <c r="B2012" s="2"/>
      <c r="H2012" s="2"/>
      <c r="I2012" s="2"/>
      <c r="J2012" s="2"/>
      <c r="N2012" s="9"/>
      <c r="O2012" s="5"/>
      <c r="P2012" s="2"/>
      <c r="Q2012" s="39"/>
      <c r="R2012" s="9"/>
      <c r="T2012" s="9"/>
      <c r="U2012" s="2"/>
      <c r="X2012" s="40"/>
      <c r="Y2012" s="9"/>
    </row>
    <row r="2013" spans="2:25" x14ac:dyDescent="0.2">
      <c r="B2013" s="2"/>
      <c r="H2013" s="2"/>
      <c r="I2013" s="2"/>
      <c r="J2013" s="2"/>
      <c r="N2013" s="9"/>
      <c r="O2013" s="5"/>
      <c r="P2013" s="2"/>
      <c r="Q2013" s="39"/>
      <c r="R2013" s="9"/>
      <c r="T2013" s="9"/>
      <c r="U2013" s="2"/>
      <c r="X2013" s="40"/>
      <c r="Y2013" s="9"/>
    </row>
    <row r="2014" spans="2:25" x14ac:dyDescent="0.2">
      <c r="B2014" s="2"/>
      <c r="H2014" s="2"/>
      <c r="I2014" s="2"/>
      <c r="J2014" s="2"/>
      <c r="N2014" s="9"/>
      <c r="O2014" s="5"/>
      <c r="P2014" s="2"/>
      <c r="Q2014" s="39"/>
      <c r="R2014" s="9"/>
      <c r="T2014" s="9"/>
      <c r="U2014" s="2"/>
      <c r="X2014" s="40"/>
      <c r="Y2014" s="9"/>
    </row>
    <row r="2015" spans="2:25" x14ac:dyDescent="0.2">
      <c r="B2015" s="2"/>
      <c r="H2015" s="2"/>
      <c r="I2015" s="2"/>
      <c r="J2015" s="2"/>
      <c r="N2015" s="9"/>
      <c r="O2015" s="5"/>
      <c r="P2015" s="2"/>
      <c r="Q2015" s="39"/>
      <c r="R2015" s="9"/>
      <c r="T2015" s="9"/>
      <c r="U2015" s="2"/>
      <c r="X2015" s="40"/>
      <c r="Y2015" s="9"/>
    </row>
    <row r="2016" spans="2:25" x14ac:dyDescent="0.2">
      <c r="B2016" s="2"/>
      <c r="H2016" s="2"/>
      <c r="I2016" s="2"/>
      <c r="J2016" s="2"/>
      <c r="N2016" s="9"/>
      <c r="O2016" s="5"/>
      <c r="P2016" s="2"/>
      <c r="Q2016" s="39"/>
      <c r="R2016" s="9"/>
      <c r="T2016" s="9"/>
      <c r="U2016" s="2"/>
      <c r="X2016" s="40"/>
      <c r="Y2016" s="9"/>
    </row>
    <row r="2017" spans="2:25" x14ac:dyDescent="0.2">
      <c r="B2017" s="2"/>
      <c r="H2017" s="2"/>
      <c r="I2017" s="2"/>
      <c r="J2017" s="2"/>
      <c r="N2017" s="9"/>
      <c r="O2017" s="5"/>
      <c r="P2017" s="2"/>
      <c r="Q2017" s="39"/>
      <c r="R2017" s="9"/>
      <c r="T2017" s="9"/>
      <c r="U2017" s="2"/>
      <c r="X2017" s="40"/>
      <c r="Y2017" s="9"/>
    </row>
    <row r="2018" spans="2:25" x14ac:dyDescent="0.2">
      <c r="B2018" s="2"/>
      <c r="H2018" s="2"/>
      <c r="I2018" s="2"/>
      <c r="J2018" s="2"/>
      <c r="N2018" s="9"/>
      <c r="O2018" s="5"/>
      <c r="P2018" s="2"/>
      <c r="Q2018" s="39"/>
      <c r="R2018" s="9"/>
      <c r="T2018" s="9"/>
      <c r="U2018" s="2"/>
      <c r="X2018" s="40"/>
      <c r="Y2018" s="9"/>
    </row>
    <row r="2019" spans="2:25" x14ac:dyDescent="0.2">
      <c r="B2019" s="2"/>
      <c r="H2019" s="2"/>
      <c r="I2019" s="2"/>
      <c r="J2019" s="2"/>
      <c r="N2019" s="9"/>
      <c r="O2019" s="5"/>
      <c r="P2019" s="2"/>
      <c r="Q2019" s="39"/>
      <c r="R2019" s="9"/>
      <c r="T2019" s="9"/>
      <c r="U2019" s="2"/>
      <c r="X2019" s="40"/>
      <c r="Y2019" s="9"/>
    </row>
    <row r="2020" spans="2:25" x14ac:dyDescent="0.2">
      <c r="B2020" s="2"/>
      <c r="H2020" s="2"/>
      <c r="I2020" s="2"/>
      <c r="J2020" s="2"/>
      <c r="N2020" s="9"/>
      <c r="O2020" s="5"/>
      <c r="P2020" s="2"/>
      <c r="Q2020" s="39"/>
      <c r="R2020" s="9"/>
      <c r="T2020" s="9"/>
      <c r="U2020" s="2"/>
      <c r="X2020" s="40"/>
      <c r="Y2020" s="9"/>
    </row>
    <row r="2021" spans="2:25" x14ac:dyDescent="0.2">
      <c r="B2021" s="2"/>
      <c r="H2021" s="2"/>
      <c r="I2021" s="2"/>
      <c r="J2021" s="2"/>
      <c r="N2021" s="9"/>
      <c r="O2021" s="5"/>
      <c r="P2021" s="2"/>
      <c r="Q2021" s="39"/>
      <c r="R2021" s="9"/>
      <c r="T2021" s="9"/>
      <c r="U2021" s="2"/>
      <c r="X2021" s="40"/>
      <c r="Y2021" s="9"/>
    </row>
    <row r="2022" spans="2:25" x14ac:dyDescent="0.2">
      <c r="B2022" s="2"/>
      <c r="H2022" s="2"/>
      <c r="I2022" s="2"/>
      <c r="J2022" s="2"/>
      <c r="N2022" s="9"/>
      <c r="O2022" s="5"/>
      <c r="P2022" s="2"/>
      <c r="Q2022" s="39"/>
      <c r="R2022" s="9"/>
      <c r="T2022" s="9"/>
      <c r="U2022" s="2"/>
      <c r="X2022" s="40"/>
      <c r="Y2022" s="9"/>
    </row>
    <row r="2023" spans="2:25" x14ac:dyDescent="0.2">
      <c r="B2023" s="2"/>
      <c r="H2023" s="2"/>
      <c r="I2023" s="2"/>
      <c r="J2023" s="2"/>
      <c r="N2023" s="9"/>
      <c r="O2023" s="5"/>
      <c r="P2023" s="2"/>
      <c r="Q2023" s="39"/>
      <c r="R2023" s="9"/>
      <c r="T2023" s="9"/>
      <c r="U2023" s="2"/>
      <c r="X2023" s="40"/>
      <c r="Y2023" s="9"/>
    </row>
    <row r="2024" spans="2:25" x14ac:dyDescent="0.2">
      <c r="B2024" s="2"/>
      <c r="H2024" s="2"/>
      <c r="I2024" s="2"/>
      <c r="J2024" s="2"/>
      <c r="N2024" s="9"/>
      <c r="O2024" s="5"/>
      <c r="P2024" s="2"/>
      <c r="Q2024" s="39"/>
      <c r="R2024" s="9"/>
      <c r="T2024" s="9"/>
      <c r="U2024" s="2"/>
      <c r="X2024" s="40"/>
      <c r="Y2024" s="9"/>
    </row>
    <row r="2025" spans="2:25" x14ac:dyDescent="0.2">
      <c r="B2025" s="2"/>
      <c r="H2025" s="2"/>
      <c r="I2025" s="2"/>
      <c r="J2025" s="2"/>
      <c r="N2025" s="9"/>
      <c r="O2025" s="5"/>
      <c r="P2025" s="2"/>
      <c r="Q2025" s="39"/>
      <c r="R2025" s="9"/>
      <c r="T2025" s="9"/>
      <c r="U2025" s="2"/>
      <c r="X2025" s="40"/>
      <c r="Y2025" s="9"/>
    </row>
    <row r="2026" spans="2:25" x14ac:dyDescent="0.2">
      <c r="B2026" s="2"/>
      <c r="H2026" s="2"/>
      <c r="I2026" s="2"/>
      <c r="J2026" s="2"/>
      <c r="N2026" s="9"/>
      <c r="O2026" s="5"/>
      <c r="P2026" s="2"/>
      <c r="Q2026" s="39"/>
      <c r="R2026" s="9"/>
      <c r="T2026" s="9"/>
      <c r="U2026" s="2"/>
      <c r="X2026" s="40"/>
      <c r="Y2026" s="9"/>
    </row>
    <row r="2027" spans="2:25" x14ac:dyDescent="0.2">
      <c r="B2027" s="2"/>
      <c r="H2027" s="2"/>
      <c r="I2027" s="2"/>
      <c r="J2027" s="2"/>
      <c r="N2027" s="9"/>
      <c r="O2027" s="5"/>
      <c r="P2027" s="2"/>
      <c r="Q2027" s="39"/>
      <c r="R2027" s="9"/>
      <c r="T2027" s="9"/>
      <c r="U2027" s="2"/>
      <c r="X2027" s="40"/>
      <c r="Y2027" s="9"/>
    </row>
    <row r="2028" spans="2:25" x14ac:dyDescent="0.2">
      <c r="B2028" s="2"/>
      <c r="H2028" s="2"/>
      <c r="I2028" s="2"/>
      <c r="J2028" s="2"/>
      <c r="N2028" s="9"/>
      <c r="O2028" s="5"/>
      <c r="P2028" s="2"/>
      <c r="Q2028" s="39"/>
      <c r="R2028" s="9"/>
      <c r="T2028" s="9"/>
      <c r="U2028" s="2"/>
      <c r="X2028" s="40"/>
      <c r="Y2028" s="9"/>
    </row>
    <row r="2029" spans="2:25" x14ac:dyDescent="0.2">
      <c r="B2029" s="2"/>
      <c r="H2029" s="2"/>
      <c r="I2029" s="2"/>
      <c r="J2029" s="2"/>
      <c r="N2029" s="9"/>
      <c r="O2029" s="5"/>
      <c r="P2029" s="2"/>
      <c r="Q2029" s="39"/>
      <c r="R2029" s="9"/>
      <c r="T2029" s="9"/>
      <c r="U2029" s="2"/>
      <c r="X2029" s="40"/>
      <c r="Y2029" s="9"/>
    </row>
    <row r="2030" spans="2:25" x14ac:dyDescent="0.2">
      <c r="B2030" s="2"/>
      <c r="H2030" s="2"/>
      <c r="I2030" s="2"/>
      <c r="J2030" s="2"/>
      <c r="N2030" s="9"/>
      <c r="O2030" s="5"/>
      <c r="P2030" s="2"/>
      <c r="Q2030" s="39"/>
      <c r="R2030" s="9"/>
      <c r="T2030" s="9"/>
      <c r="U2030" s="2"/>
      <c r="X2030" s="40"/>
      <c r="Y2030" s="9"/>
    </row>
    <row r="2031" spans="2:25" x14ac:dyDescent="0.2">
      <c r="B2031" s="2"/>
      <c r="H2031" s="2"/>
      <c r="I2031" s="2"/>
      <c r="J2031" s="2"/>
      <c r="N2031" s="9"/>
      <c r="O2031" s="5"/>
      <c r="P2031" s="2"/>
      <c r="Q2031" s="39"/>
      <c r="R2031" s="9"/>
      <c r="T2031" s="9"/>
      <c r="U2031" s="2"/>
      <c r="X2031" s="40"/>
      <c r="Y2031" s="9"/>
    </row>
    <row r="2032" spans="2:25" x14ac:dyDescent="0.2">
      <c r="B2032" s="2"/>
      <c r="H2032" s="2"/>
      <c r="I2032" s="2"/>
      <c r="J2032" s="2"/>
      <c r="N2032" s="9"/>
      <c r="O2032" s="5"/>
      <c r="P2032" s="2"/>
      <c r="Q2032" s="39"/>
      <c r="R2032" s="9"/>
      <c r="T2032" s="9"/>
      <c r="U2032" s="2"/>
      <c r="X2032" s="40"/>
      <c r="Y2032" s="9"/>
    </row>
    <row r="2033" spans="2:25" x14ac:dyDescent="0.2">
      <c r="B2033" s="2"/>
      <c r="H2033" s="2"/>
      <c r="I2033" s="2"/>
      <c r="J2033" s="2"/>
      <c r="N2033" s="9"/>
      <c r="O2033" s="5"/>
      <c r="P2033" s="2"/>
      <c r="Q2033" s="39"/>
      <c r="R2033" s="9"/>
      <c r="T2033" s="9"/>
      <c r="U2033" s="2"/>
      <c r="X2033" s="40"/>
      <c r="Y2033" s="9"/>
    </row>
    <row r="2034" spans="2:25" x14ac:dyDescent="0.2">
      <c r="B2034" s="2"/>
      <c r="H2034" s="2"/>
      <c r="I2034" s="2"/>
      <c r="J2034" s="2"/>
      <c r="N2034" s="9"/>
      <c r="O2034" s="5"/>
      <c r="P2034" s="2"/>
      <c r="Q2034" s="39"/>
      <c r="R2034" s="9"/>
      <c r="T2034" s="9"/>
      <c r="U2034" s="2"/>
      <c r="X2034" s="40"/>
      <c r="Y2034" s="9"/>
    </row>
    <row r="2035" spans="2:25" x14ac:dyDescent="0.2">
      <c r="B2035" s="2"/>
      <c r="H2035" s="2"/>
      <c r="I2035" s="2"/>
      <c r="J2035" s="2"/>
      <c r="N2035" s="9"/>
      <c r="O2035" s="5"/>
      <c r="P2035" s="2"/>
      <c r="Q2035" s="39"/>
      <c r="R2035" s="9"/>
      <c r="T2035" s="9"/>
      <c r="U2035" s="2"/>
      <c r="X2035" s="40"/>
      <c r="Y2035" s="9"/>
    </row>
    <row r="2036" spans="2:25" x14ac:dyDescent="0.2">
      <c r="B2036" s="2"/>
      <c r="H2036" s="2"/>
      <c r="I2036" s="2"/>
      <c r="J2036" s="2"/>
      <c r="N2036" s="9"/>
      <c r="O2036" s="5"/>
      <c r="P2036" s="2"/>
      <c r="Q2036" s="39"/>
      <c r="R2036" s="9"/>
      <c r="T2036" s="9"/>
      <c r="U2036" s="2"/>
      <c r="X2036" s="40"/>
      <c r="Y2036" s="9"/>
    </row>
    <row r="2037" spans="2:25" x14ac:dyDescent="0.2">
      <c r="B2037" s="2"/>
      <c r="H2037" s="2"/>
      <c r="I2037" s="2"/>
      <c r="J2037" s="2"/>
      <c r="N2037" s="9"/>
      <c r="O2037" s="5"/>
      <c r="P2037" s="2"/>
      <c r="Q2037" s="39"/>
      <c r="R2037" s="9"/>
      <c r="T2037" s="9"/>
      <c r="U2037" s="2"/>
      <c r="X2037" s="40"/>
      <c r="Y2037" s="9"/>
    </row>
    <row r="2038" spans="2:25" x14ac:dyDescent="0.2">
      <c r="B2038" s="2"/>
      <c r="H2038" s="2"/>
      <c r="I2038" s="2"/>
      <c r="J2038" s="2"/>
      <c r="N2038" s="9"/>
      <c r="O2038" s="5"/>
      <c r="P2038" s="2"/>
      <c r="Q2038" s="39"/>
      <c r="R2038" s="9"/>
      <c r="T2038" s="9"/>
      <c r="U2038" s="2"/>
      <c r="X2038" s="40"/>
      <c r="Y2038" s="9"/>
    </row>
    <row r="2039" spans="2:25" x14ac:dyDescent="0.2">
      <c r="B2039" s="2"/>
      <c r="H2039" s="2"/>
      <c r="I2039" s="2"/>
      <c r="J2039" s="2"/>
      <c r="N2039" s="9"/>
      <c r="O2039" s="5"/>
      <c r="P2039" s="2"/>
      <c r="Q2039" s="39"/>
      <c r="R2039" s="9"/>
      <c r="T2039" s="9"/>
      <c r="U2039" s="2"/>
      <c r="X2039" s="40"/>
      <c r="Y2039" s="9"/>
    </row>
    <row r="2040" spans="2:25" x14ac:dyDescent="0.2">
      <c r="B2040" s="2"/>
      <c r="H2040" s="2"/>
      <c r="I2040" s="2"/>
      <c r="J2040" s="2"/>
      <c r="N2040" s="9"/>
      <c r="O2040" s="5"/>
      <c r="P2040" s="2"/>
      <c r="Q2040" s="39"/>
      <c r="R2040" s="9"/>
      <c r="T2040" s="9"/>
      <c r="U2040" s="2"/>
      <c r="X2040" s="40"/>
      <c r="Y2040" s="9"/>
    </row>
    <row r="2041" spans="2:25" x14ac:dyDescent="0.2">
      <c r="B2041" s="2"/>
      <c r="H2041" s="2"/>
      <c r="I2041" s="2"/>
      <c r="J2041" s="2"/>
      <c r="N2041" s="9"/>
      <c r="O2041" s="5"/>
      <c r="P2041" s="2"/>
      <c r="Q2041" s="39"/>
      <c r="R2041" s="9"/>
      <c r="T2041" s="9"/>
      <c r="U2041" s="2"/>
      <c r="X2041" s="40"/>
      <c r="Y2041" s="9"/>
    </row>
    <row r="2042" spans="2:25" x14ac:dyDescent="0.2">
      <c r="B2042" s="2"/>
      <c r="H2042" s="2"/>
      <c r="I2042" s="2"/>
      <c r="J2042" s="2"/>
      <c r="N2042" s="9"/>
      <c r="O2042" s="5"/>
      <c r="P2042" s="2"/>
      <c r="Q2042" s="39"/>
      <c r="R2042" s="9"/>
      <c r="T2042" s="9"/>
      <c r="U2042" s="2"/>
      <c r="X2042" s="40"/>
      <c r="Y2042" s="9"/>
    </row>
    <row r="2043" spans="2:25" x14ac:dyDescent="0.2">
      <c r="B2043" s="2"/>
      <c r="H2043" s="2"/>
      <c r="I2043" s="2"/>
      <c r="J2043" s="2"/>
      <c r="N2043" s="9"/>
      <c r="O2043" s="5"/>
      <c r="P2043" s="2"/>
      <c r="Q2043" s="39"/>
      <c r="R2043" s="9"/>
      <c r="T2043" s="9"/>
      <c r="U2043" s="2"/>
      <c r="X2043" s="40"/>
      <c r="Y2043" s="9"/>
    </row>
    <row r="2044" spans="2:25" x14ac:dyDescent="0.2">
      <c r="B2044" s="2"/>
      <c r="H2044" s="2"/>
      <c r="I2044" s="2"/>
      <c r="J2044" s="2"/>
      <c r="N2044" s="9"/>
      <c r="O2044" s="5"/>
      <c r="P2044" s="2"/>
      <c r="Q2044" s="39"/>
      <c r="R2044" s="9"/>
      <c r="T2044" s="9"/>
      <c r="U2044" s="2"/>
      <c r="X2044" s="40"/>
      <c r="Y2044" s="9"/>
    </row>
    <row r="2045" spans="2:25" x14ac:dyDescent="0.2">
      <c r="B2045" s="2"/>
      <c r="H2045" s="2"/>
      <c r="I2045" s="2"/>
      <c r="J2045" s="2"/>
      <c r="N2045" s="9"/>
      <c r="O2045" s="5"/>
      <c r="P2045" s="2"/>
      <c r="Q2045" s="39"/>
      <c r="R2045" s="9"/>
      <c r="T2045" s="9"/>
      <c r="U2045" s="2"/>
      <c r="X2045" s="40"/>
      <c r="Y2045" s="9"/>
    </row>
    <row r="2046" spans="2:25" x14ac:dyDescent="0.2">
      <c r="B2046" s="2"/>
      <c r="H2046" s="2"/>
      <c r="I2046" s="2"/>
      <c r="J2046" s="2"/>
      <c r="N2046" s="9"/>
      <c r="O2046" s="5"/>
      <c r="P2046" s="2"/>
      <c r="Q2046" s="39"/>
      <c r="R2046" s="9"/>
      <c r="T2046" s="9"/>
      <c r="U2046" s="2"/>
      <c r="X2046" s="40"/>
      <c r="Y2046" s="9"/>
    </row>
    <row r="2047" spans="2:25" x14ac:dyDescent="0.2">
      <c r="B2047" s="2"/>
      <c r="H2047" s="2"/>
      <c r="I2047" s="2"/>
      <c r="J2047" s="2"/>
      <c r="N2047" s="9"/>
      <c r="O2047" s="5"/>
      <c r="P2047" s="2"/>
      <c r="Q2047" s="39"/>
      <c r="R2047" s="9"/>
      <c r="T2047" s="9"/>
      <c r="U2047" s="2"/>
      <c r="X2047" s="40"/>
      <c r="Y2047" s="9"/>
    </row>
    <row r="2048" spans="2:25" x14ac:dyDescent="0.2">
      <c r="B2048" s="2"/>
      <c r="H2048" s="2"/>
      <c r="I2048" s="2"/>
      <c r="J2048" s="2"/>
      <c r="N2048" s="9"/>
      <c r="O2048" s="5"/>
      <c r="P2048" s="2"/>
      <c r="Q2048" s="39"/>
      <c r="R2048" s="9"/>
      <c r="T2048" s="9"/>
      <c r="U2048" s="2"/>
      <c r="X2048" s="40"/>
      <c r="Y2048" s="9"/>
    </row>
    <row r="2049" spans="2:25" x14ac:dyDescent="0.2">
      <c r="B2049" s="2"/>
      <c r="H2049" s="2"/>
      <c r="I2049" s="2"/>
      <c r="J2049" s="2"/>
      <c r="N2049" s="9"/>
      <c r="O2049" s="5"/>
      <c r="P2049" s="2"/>
      <c r="Q2049" s="39"/>
      <c r="R2049" s="9"/>
      <c r="T2049" s="9"/>
      <c r="U2049" s="2"/>
      <c r="X2049" s="40"/>
      <c r="Y2049" s="9"/>
    </row>
    <row r="2050" spans="2:25" x14ac:dyDescent="0.2">
      <c r="B2050" s="2"/>
      <c r="H2050" s="2"/>
      <c r="I2050" s="2"/>
      <c r="J2050" s="2"/>
      <c r="N2050" s="9"/>
      <c r="O2050" s="5"/>
      <c r="P2050" s="2"/>
      <c r="Q2050" s="39"/>
      <c r="R2050" s="9"/>
      <c r="T2050" s="9"/>
      <c r="U2050" s="2"/>
      <c r="X2050" s="40"/>
      <c r="Y2050" s="9"/>
    </row>
    <row r="2051" spans="2:25" x14ac:dyDescent="0.2">
      <c r="B2051" s="2"/>
      <c r="H2051" s="2"/>
      <c r="I2051" s="2"/>
      <c r="J2051" s="2"/>
      <c r="N2051" s="9"/>
      <c r="O2051" s="5"/>
      <c r="P2051" s="2"/>
      <c r="Q2051" s="39"/>
      <c r="R2051" s="9"/>
      <c r="T2051" s="9"/>
      <c r="U2051" s="2"/>
      <c r="X2051" s="40"/>
      <c r="Y2051" s="9"/>
    </row>
    <row r="2052" spans="2:25" x14ac:dyDescent="0.2">
      <c r="B2052" s="2"/>
      <c r="H2052" s="2"/>
      <c r="I2052" s="2"/>
      <c r="J2052" s="2"/>
      <c r="N2052" s="9"/>
      <c r="O2052" s="5"/>
      <c r="P2052" s="2"/>
      <c r="Q2052" s="39"/>
      <c r="R2052" s="9"/>
      <c r="T2052" s="9"/>
      <c r="U2052" s="2"/>
      <c r="X2052" s="40"/>
      <c r="Y2052" s="9"/>
    </row>
    <row r="2053" spans="2:25" x14ac:dyDescent="0.2">
      <c r="B2053" s="2"/>
      <c r="H2053" s="2"/>
      <c r="I2053" s="2"/>
      <c r="J2053" s="2"/>
      <c r="N2053" s="9"/>
      <c r="O2053" s="5"/>
      <c r="P2053" s="2"/>
      <c r="Q2053" s="39"/>
      <c r="R2053" s="9"/>
      <c r="T2053" s="9"/>
      <c r="U2053" s="2"/>
      <c r="X2053" s="40"/>
      <c r="Y2053" s="9"/>
    </row>
    <row r="2054" spans="2:25" x14ac:dyDescent="0.2">
      <c r="B2054" s="2"/>
      <c r="H2054" s="2"/>
      <c r="I2054" s="2"/>
      <c r="J2054" s="2"/>
      <c r="N2054" s="9"/>
      <c r="O2054" s="5"/>
      <c r="P2054" s="2"/>
      <c r="Q2054" s="39"/>
      <c r="R2054" s="9"/>
      <c r="T2054" s="9"/>
      <c r="U2054" s="2"/>
      <c r="X2054" s="40"/>
      <c r="Y2054" s="9"/>
    </row>
    <row r="2055" spans="2:25" x14ac:dyDescent="0.2">
      <c r="B2055" s="2"/>
      <c r="H2055" s="2"/>
      <c r="I2055" s="2"/>
      <c r="J2055" s="2"/>
      <c r="N2055" s="9"/>
      <c r="O2055" s="5"/>
      <c r="P2055" s="2"/>
      <c r="Q2055" s="39"/>
      <c r="R2055" s="9"/>
      <c r="T2055" s="9"/>
      <c r="U2055" s="2"/>
      <c r="X2055" s="40"/>
      <c r="Y2055" s="9"/>
    </row>
    <row r="2056" spans="2:25" x14ac:dyDescent="0.2">
      <c r="B2056" s="2"/>
      <c r="H2056" s="2"/>
      <c r="I2056" s="2"/>
      <c r="J2056" s="2"/>
      <c r="N2056" s="9"/>
      <c r="O2056" s="5"/>
      <c r="P2056" s="2"/>
      <c r="Q2056" s="39"/>
      <c r="R2056" s="9"/>
      <c r="T2056" s="9"/>
      <c r="U2056" s="2"/>
      <c r="X2056" s="40"/>
      <c r="Y2056" s="9"/>
    </row>
    <row r="2057" spans="2:25" x14ac:dyDescent="0.2">
      <c r="B2057" s="2"/>
      <c r="H2057" s="2"/>
      <c r="I2057" s="2"/>
      <c r="J2057" s="2"/>
      <c r="N2057" s="9"/>
      <c r="O2057" s="5"/>
      <c r="P2057" s="2"/>
      <c r="Q2057" s="39"/>
      <c r="R2057" s="9"/>
      <c r="T2057" s="9"/>
      <c r="U2057" s="2"/>
      <c r="X2057" s="40"/>
      <c r="Y2057" s="9"/>
    </row>
    <row r="2058" spans="2:25" x14ac:dyDescent="0.2">
      <c r="B2058" s="2"/>
      <c r="H2058" s="2"/>
      <c r="I2058" s="2"/>
      <c r="J2058" s="2"/>
      <c r="N2058" s="9"/>
      <c r="O2058" s="5"/>
      <c r="P2058" s="2"/>
      <c r="Q2058" s="39"/>
      <c r="R2058" s="9"/>
      <c r="T2058" s="9"/>
      <c r="U2058" s="2"/>
      <c r="X2058" s="40"/>
      <c r="Y2058" s="9"/>
    </row>
    <row r="2059" spans="2:25" x14ac:dyDescent="0.2">
      <c r="B2059" s="2"/>
      <c r="H2059" s="2"/>
      <c r="I2059" s="2"/>
      <c r="J2059" s="2"/>
      <c r="N2059" s="9"/>
      <c r="O2059" s="5"/>
      <c r="P2059" s="2"/>
      <c r="Q2059" s="39"/>
      <c r="R2059" s="9"/>
      <c r="T2059" s="9"/>
      <c r="U2059" s="2"/>
      <c r="X2059" s="40"/>
      <c r="Y2059" s="9"/>
    </row>
    <row r="2060" spans="2:25" x14ac:dyDescent="0.2">
      <c r="B2060" s="2"/>
      <c r="H2060" s="2"/>
      <c r="I2060" s="2"/>
      <c r="J2060" s="2"/>
      <c r="N2060" s="9"/>
      <c r="O2060" s="5"/>
      <c r="P2060" s="2"/>
      <c r="Q2060" s="39"/>
      <c r="R2060" s="9"/>
      <c r="T2060" s="9"/>
      <c r="U2060" s="2"/>
      <c r="X2060" s="40"/>
      <c r="Y2060" s="9"/>
    </row>
    <row r="2061" spans="2:25" x14ac:dyDescent="0.2">
      <c r="B2061" s="2"/>
      <c r="H2061" s="2"/>
      <c r="I2061" s="2"/>
      <c r="J2061" s="2"/>
      <c r="N2061" s="9"/>
      <c r="O2061" s="5"/>
      <c r="P2061" s="2"/>
      <c r="Q2061" s="39"/>
      <c r="R2061" s="9"/>
      <c r="T2061" s="9"/>
      <c r="U2061" s="2"/>
      <c r="X2061" s="40"/>
      <c r="Y2061" s="9"/>
    </row>
    <row r="2062" spans="2:25" x14ac:dyDescent="0.2">
      <c r="B2062" s="2"/>
      <c r="H2062" s="2"/>
      <c r="I2062" s="2"/>
      <c r="J2062" s="2"/>
      <c r="N2062" s="9"/>
      <c r="O2062" s="5"/>
      <c r="P2062" s="2"/>
      <c r="Q2062" s="39"/>
      <c r="R2062" s="9"/>
      <c r="T2062" s="9"/>
      <c r="U2062" s="2"/>
      <c r="X2062" s="40"/>
      <c r="Y2062" s="9"/>
    </row>
    <row r="2063" spans="2:25" x14ac:dyDescent="0.2">
      <c r="B2063" s="2"/>
      <c r="H2063" s="2"/>
      <c r="I2063" s="2"/>
      <c r="J2063" s="2"/>
      <c r="N2063" s="9"/>
      <c r="O2063" s="5"/>
      <c r="P2063" s="2"/>
      <c r="Q2063" s="39"/>
      <c r="R2063" s="9"/>
      <c r="T2063" s="9"/>
      <c r="U2063" s="2"/>
      <c r="X2063" s="40"/>
      <c r="Y2063" s="9"/>
    </row>
    <row r="2064" spans="2:25" x14ac:dyDescent="0.2">
      <c r="B2064" s="2"/>
      <c r="H2064" s="2"/>
      <c r="I2064" s="2"/>
      <c r="J2064" s="2"/>
      <c r="N2064" s="9"/>
      <c r="O2064" s="5"/>
      <c r="P2064" s="2"/>
      <c r="Q2064" s="39"/>
      <c r="R2064" s="9"/>
      <c r="T2064" s="9"/>
      <c r="U2064" s="2"/>
      <c r="X2064" s="40"/>
      <c r="Y2064" s="9"/>
    </row>
    <row r="2065" spans="2:25" x14ac:dyDescent="0.2">
      <c r="B2065" s="2"/>
      <c r="H2065" s="2"/>
      <c r="I2065" s="2"/>
      <c r="J2065" s="2"/>
      <c r="N2065" s="9"/>
      <c r="O2065" s="5"/>
      <c r="P2065" s="2"/>
      <c r="Q2065" s="39"/>
      <c r="R2065" s="9"/>
      <c r="T2065" s="9"/>
      <c r="U2065" s="2"/>
      <c r="X2065" s="40"/>
      <c r="Y2065" s="9"/>
    </row>
    <row r="2066" spans="2:25" x14ac:dyDescent="0.2">
      <c r="B2066" s="2"/>
      <c r="H2066" s="2"/>
      <c r="I2066" s="2"/>
      <c r="J2066" s="2"/>
      <c r="N2066" s="9"/>
      <c r="O2066" s="5"/>
      <c r="P2066" s="2"/>
      <c r="Q2066" s="39"/>
      <c r="R2066" s="9"/>
      <c r="T2066" s="9"/>
      <c r="U2066" s="2"/>
      <c r="X2066" s="40"/>
      <c r="Y2066" s="9"/>
    </row>
    <row r="2067" spans="2:25" x14ac:dyDescent="0.2">
      <c r="B2067" s="2"/>
      <c r="H2067" s="2"/>
      <c r="I2067" s="2"/>
      <c r="J2067" s="2"/>
      <c r="N2067" s="9"/>
      <c r="O2067" s="5"/>
      <c r="P2067" s="2"/>
      <c r="Q2067" s="39"/>
      <c r="R2067" s="9"/>
      <c r="T2067" s="9"/>
      <c r="U2067" s="2"/>
      <c r="X2067" s="40"/>
      <c r="Y2067" s="9"/>
    </row>
    <row r="2068" spans="2:25" x14ac:dyDescent="0.2">
      <c r="B2068" s="2"/>
      <c r="H2068" s="2"/>
      <c r="I2068" s="2"/>
      <c r="J2068" s="2"/>
      <c r="N2068" s="9"/>
      <c r="O2068" s="5"/>
      <c r="P2068" s="2"/>
      <c r="Q2068" s="39"/>
      <c r="R2068" s="9"/>
      <c r="T2068" s="9"/>
      <c r="U2068" s="2"/>
      <c r="X2068" s="40"/>
      <c r="Y2068" s="9"/>
    </row>
    <row r="2069" spans="2:25" x14ac:dyDescent="0.2">
      <c r="B2069" s="2"/>
      <c r="H2069" s="2"/>
      <c r="I2069" s="2"/>
      <c r="J2069" s="2"/>
      <c r="N2069" s="9"/>
      <c r="O2069" s="5"/>
      <c r="P2069" s="2"/>
      <c r="Q2069" s="39"/>
      <c r="R2069" s="9"/>
      <c r="T2069" s="9"/>
      <c r="U2069" s="2"/>
      <c r="X2069" s="40"/>
      <c r="Y2069" s="9"/>
    </row>
    <row r="2070" spans="2:25" x14ac:dyDescent="0.2">
      <c r="B2070" s="2"/>
      <c r="H2070" s="2"/>
      <c r="I2070" s="2"/>
      <c r="J2070" s="2"/>
      <c r="N2070" s="9"/>
      <c r="O2070" s="5"/>
      <c r="P2070" s="2"/>
      <c r="Q2070" s="39"/>
      <c r="R2070" s="9"/>
      <c r="T2070" s="9"/>
      <c r="U2070" s="2"/>
      <c r="X2070" s="40"/>
      <c r="Y2070" s="9"/>
    </row>
    <row r="2071" spans="2:25" x14ac:dyDescent="0.2">
      <c r="B2071" s="2"/>
      <c r="H2071" s="2"/>
      <c r="I2071" s="2"/>
      <c r="J2071" s="2"/>
      <c r="N2071" s="9"/>
      <c r="O2071" s="5"/>
      <c r="P2071" s="2"/>
      <c r="Q2071" s="39"/>
      <c r="R2071" s="9"/>
      <c r="T2071" s="9"/>
      <c r="U2071" s="2"/>
      <c r="X2071" s="40"/>
      <c r="Y2071" s="9"/>
    </row>
    <row r="2072" spans="2:25" x14ac:dyDescent="0.2">
      <c r="B2072" s="2"/>
      <c r="H2072" s="2"/>
      <c r="I2072" s="2"/>
      <c r="J2072" s="2"/>
      <c r="N2072" s="9"/>
      <c r="O2072" s="5"/>
      <c r="P2072" s="2"/>
      <c r="Q2072" s="39"/>
      <c r="R2072" s="9"/>
      <c r="T2072" s="9"/>
      <c r="U2072" s="2"/>
      <c r="X2072" s="40"/>
      <c r="Y2072" s="9"/>
    </row>
    <row r="2073" spans="2:25" x14ac:dyDescent="0.2">
      <c r="B2073" s="2"/>
      <c r="H2073" s="2"/>
      <c r="I2073" s="2"/>
      <c r="J2073" s="2"/>
      <c r="N2073" s="9"/>
      <c r="O2073" s="5"/>
      <c r="P2073" s="2"/>
      <c r="Q2073" s="39"/>
      <c r="R2073" s="9"/>
      <c r="T2073" s="9"/>
      <c r="U2073" s="2"/>
      <c r="X2073" s="40"/>
      <c r="Y2073" s="9"/>
    </row>
    <row r="2074" spans="2:25" x14ac:dyDescent="0.2">
      <c r="B2074" s="2"/>
      <c r="H2074" s="2"/>
      <c r="I2074" s="2"/>
      <c r="J2074" s="2"/>
      <c r="N2074" s="9"/>
      <c r="O2074" s="5"/>
      <c r="P2074" s="2"/>
      <c r="Q2074" s="39"/>
      <c r="R2074" s="9"/>
      <c r="T2074" s="9"/>
      <c r="U2074" s="2"/>
      <c r="X2074" s="40"/>
      <c r="Y2074" s="9"/>
    </row>
    <row r="2075" spans="2:25" x14ac:dyDescent="0.2">
      <c r="B2075" s="2"/>
      <c r="H2075" s="2"/>
      <c r="I2075" s="2"/>
      <c r="J2075" s="2"/>
      <c r="N2075" s="9"/>
      <c r="O2075" s="5"/>
      <c r="P2075" s="2"/>
      <c r="Q2075" s="39"/>
      <c r="R2075" s="9"/>
      <c r="T2075" s="9"/>
      <c r="U2075" s="2"/>
      <c r="X2075" s="40"/>
      <c r="Y2075" s="9"/>
    </row>
    <row r="2076" spans="2:25" x14ac:dyDescent="0.2">
      <c r="B2076" s="2"/>
      <c r="H2076" s="2"/>
      <c r="I2076" s="2"/>
      <c r="J2076" s="2"/>
      <c r="N2076" s="9"/>
      <c r="O2076" s="5"/>
      <c r="P2076" s="2"/>
      <c r="Q2076" s="39"/>
      <c r="R2076" s="9"/>
      <c r="T2076" s="9"/>
      <c r="U2076" s="2"/>
      <c r="X2076" s="40"/>
      <c r="Y2076" s="9"/>
    </row>
    <row r="2077" spans="2:25" x14ac:dyDescent="0.2">
      <c r="B2077" s="2"/>
      <c r="H2077" s="2"/>
      <c r="I2077" s="2"/>
      <c r="J2077" s="2"/>
      <c r="N2077" s="9"/>
      <c r="O2077" s="5"/>
      <c r="P2077" s="2"/>
      <c r="Q2077" s="39"/>
      <c r="R2077" s="9"/>
      <c r="T2077" s="9"/>
      <c r="U2077" s="2"/>
      <c r="X2077" s="40"/>
      <c r="Y2077" s="9"/>
    </row>
    <row r="2078" spans="2:25" x14ac:dyDescent="0.2">
      <c r="B2078" s="2"/>
      <c r="H2078" s="2"/>
      <c r="I2078" s="2"/>
      <c r="J2078" s="2"/>
      <c r="N2078" s="9"/>
      <c r="O2078" s="5"/>
      <c r="P2078" s="2"/>
      <c r="Q2078" s="39"/>
      <c r="R2078" s="9"/>
      <c r="T2078" s="9"/>
      <c r="U2078" s="2"/>
      <c r="X2078" s="40"/>
      <c r="Y2078" s="9"/>
    </row>
    <row r="2079" spans="2:25" x14ac:dyDescent="0.2">
      <c r="B2079" s="2"/>
      <c r="H2079" s="2"/>
      <c r="I2079" s="2"/>
      <c r="J2079" s="2"/>
      <c r="N2079" s="9"/>
      <c r="O2079" s="5"/>
      <c r="P2079" s="2"/>
      <c r="Q2079" s="39"/>
      <c r="R2079" s="9"/>
      <c r="T2079" s="9"/>
      <c r="U2079" s="2"/>
      <c r="X2079" s="40"/>
      <c r="Y2079" s="9"/>
    </row>
    <row r="2080" spans="2:25" x14ac:dyDescent="0.2">
      <c r="B2080" s="2"/>
      <c r="H2080" s="2"/>
      <c r="I2080" s="2"/>
      <c r="J2080" s="2"/>
      <c r="N2080" s="9"/>
      <c r="O2080" s="5"/>
      <c r="P2080" s="2"/>
      <c r="Q2080" s="39"/>
      <c r="R2080" s="9"/>
      <c r="T2080" s="9"/>
      <c r="U2080" s="2"/>
      <c r="X2080" s="40"/>
      <c r="Y2080" s="9"/>
    </row>
    <row r="2081" spans="2:25" x14ac:dyDescent="0.2">
      <c r="B2081" s="2"/>
      <c r="H2081" s="2"/>
      <c r="I2081" s="2"/>
      <c r="J2081" s="2"/>
      <c r="N2081" s="9"/>
      <c r="O2081" s="5"/>
      <c r="P2081" s="2"/>
      <c r="Q2081" s="39"/>
      <c r="R2081" s="9"/>
      <c r="T2081" s="9"/>
      <c r="U2081" s="2"/>
      <c r="X2081" s="40"/>
      <c r="Y2081" s="9"/>
    </row>
    <row r="2082" spans="2:25" x14ac:dyDescent="0.2">
      <c r="B2082" s="2"/>
      <c r="H2082" s="2"/>
      <c r="I2082" s="2"/>
      <c r="J2082" s="2"/>
      <c r="N2082" s="9"/>
      <c r="O2082" s="5"/>
      <c r="P2082" s="2"/>
      <c r="Q2082" s="39"/>
      <c r="R2082" s="9"/>
      <c r="T2082" s="9"/>
      <c r="U2082" s="2"/>
      <c r="X2082" s="40"/>
      <c r="Y2082" s="9"/>
    </row>
    <row r="2083" spans="2:25" x14ac:dyDescent="0.2">
      <c r="B2083" s="2"/>
      <c r="H2083" s="2"/>
      <c r="I2083" s="2"/>
      <c r="J2083" s="2"/>
      <c r="N2083" s="9"/>
      <c r="O2083" s="5"/>
      <c r="P2083" s="2"/>
      <c r="Q2083" s="39"/>
      <c r="R2083" s="9"/>
      <c r="T2083" s="9"/>
      <c r="U2083" s="2"/>
      <c r="X2083" s="40"/>
      <c r="Y2083" s="9"/>
    </row>
    <row r="2084" spans="2:25" x14ac:dyDescent="0.2">
      <c r="B2084" s="2"/>
      <c r="H2084" s="2"/>
      <c r="I2084" s="2"/>
      <c r="J2084" s="2"/>
      <c r="N2084" s="9"/>
      <c r="O2084" s="5"/>
      <c r="P2084" s="2"/>
      <c r="Q2084" s="39"/>
      <c r="R2084" s="9"/>
      <c r="T2084" s="9"/>
      <c r="U2084" s="2"/>
      <c r="X2084" s="40"/>
      <c r="Y2084" s="9"/>
    </row>
    <row r="2085" spans="2:25" x14ac:dyDescent="0.2">
      <c r="B2085" s="2"/>
      <c r="H2085" s="2"/>
      <c r="I2085" s="2"/>
      <c r="J2085" s="2"/>
      <c r="N2085" s="9"/>
      <c r="O2085" s="5"/>
      <c r="P2085" s="2"/>
      <c r="Q2085" s="39"/>
      <c r="R2085" s="9"/>
      <c r="T2085" s="9"/>
      <c r="U2085" s="2"/>
      <c r="X2085" s="40"/>
      <c r="Y2085" s="9"/>
    </row>
    <row r="2086" spans="2:25" x14ac:dyDescent="0.2">
      <c r="B2086" s="2"/>
      <c r="H2086" s="2"/>
      <c r="I2086" s="2"/>
      <c r="J2086" s="2"/>
      <c r="N2086" s="9"/>
      <c r="O2086" s="5"/>
      <c r="P2086" s="2"/>
      <c r="Q2086" s="39"/>
      <c r="R2086" s="9"/>
      <c r="T2086" s="9"/>
      <c r="U2086" s="2"/>
      <c r="X2086" s="40"/>
      <c r="Y2086" s="9"/>
    </row>
    <row r="2087" spans="2:25" x14ac:dyDescent="0.2">
      <c r="B2087" s="2"/>
      <c r="H2087" s="2"/>
      <c r="I2087" s="2"/>
      <c r="J2087" s="2"/>
      <c r="N2087" s="9"/>
      <c r="O2087" s="5"/>
      <c r="P2087" s="2"/>
      <c r="Q2087" s="39"/>
      <c r="R2087" s="9"/>
      <c r="T2087" s="9"/>
      <c r="U2087" s="2"/>
      <c r="X2087" s="40"/>
      <c r="Y2087" s="9"/>
    </row>
    <row r="2088" spans="2:25" x14ac:dyDescent="0.2">
      <c r="B2088" s="2"/>
      <c r="H2088" s="2"/>
      <c r="I2088" s="2"/>
      <c r="J2088" s="2"/>
      <c r="N2088" s="9"/>
      <c r="O2088" s="5"/>
      <c r="P2088" s="2"/>
      <c r="Q2088" s="39"/>
      <c r="R2088" s="9"/>
      <c r="T2088" s="9"/>
      <c r="U2088" s="2"/>
      <c r="X2088" s="40"/>
      <c r="Y2088" s="9"/>
    </row>
    <row r="2089" spans="2:25" x14ac:dyDescent="0.2">
      <c r="B2089" s="2"/>
      <c r="H2089" s="2"/>
      <c r="I2089" s="2"/>
      <c r="J2089" s="2"/>
      <c r="N2089" s="9"/>
      <c r="O2089" s="5"/>
      <c r="P2089" s="2"/>
      <c r="Q2089" s="39"/>
      <c r="R2089" s="9"/>
      <c r="T2089" s="9"/>
      <c r="U2089" s="2"/>
      <c r="X2089" s="40"/>
      <c r="Y2089" s="9"/>
    </row>
    <row r="2090" spans="2:25" x14ac:dyDescent="0.2">
      <c r="B2090" s="2"/>
      <c r="H2090" s="2"/>
      <c r="I2090" s="2"/>
      <c r="J2090" s="2"/>
      <c r="N2090" s="9"/>
      <c r="O2090" s="5"/>
      <c r="P2090" s="2"/>
      <c r="Q2090" s="39"/>
      <c r="R2090" s="9"/>
      <c r="T2090" s="9"/>
      <c r="U2090" s="2"/>
      <c r="X2090" s="40"/>
      <c r="Y2090" s="9"/>
    </row>
    <row r="2091" spans="2:25" x14ac:dyDescent="0.2">
      <c r="B2091" s="2"/>
      <c r="H2091" s="2"/>
      <c r="I2091" s="2"/>
      <c r="J2091" s="2"/>
      <c r="N2091" s="9"/>
      <c r="O2091" s="5"/>
      <c r="P2091" s="2"/>
      <c r="Q2091" s="39"/>
      <c r="R2091" s="9"/>
      <c r="T2091" s="9"/>
      <c r="U2091" s="2"/>
      <c r="X2091" s="40"/>
      <c r="Y2091" s="9"/>
    </row>
    <row r="2092" spans="2:25" x14ac:dyDescent="0.2">
      <c r="B2092" s="2"/>
      <c r="H2092" s="2"/>
      <c r="I2092" s="2"/>
      <c r="J2092" s="2"/>
      <c r="N2092" s="9"/>
      <c r="O2092" s="5"/>
      <c r="P2092" s="2"/>
      <c r="Q2092" s="39"/>
      <c r="R2092" s="9"/>
      <c r="T2092" s="9"/>
      <c r="U2092" s="2"/>
      <c r="X2092" s="40"/>
      <c r="Y2092" s="9"/>
    </row>
    <row r="2093" spans="2:25" x14ac:dyDescent="0.2">
      <c r="B2093" s="2"/>
      <c r="H2093" s="2"/>
      <c r="I2093" s="2"/>
      <c r="J2093" s="2"/>
      <c r="N2093" s="9"/>
      <c r="O2093" s="5"/>
      <c r="P2093" s="2"/>
      <c r="Q2093" s="39"/>
      <c r="R2093" s="9"/>
      <c r="T2093" s="9"/>
      <c r="U2093" s="2"/>
      <c r="X2093" s="40"/>
      <c r="Y2093" s="9"/>
    </row>
    <row r="2094" spans="2:25" x14ac:dyDescent="0.2">
      <c r="B2094" s="2"/>
      <c r="H2094" s="2"/>
      <c r="I2094" s="2"/>
      <c r="J2094" s="2"/>
      <c r="N2094" s="9"/>
      <c r="O2094" s="5"/>
      <c r="P2094" s="2"/>
      <c r="Q2094" s="39"/>
      <c r="R2094" s="9"/>
      <c r="T2094" s="9"/>
      <c r="U2094" s="2"/>
      <c r="X2094" s="40"/>
      <c r="Y2094" s="9"/>
    </row>
    <row r="2095" spans="2:25" x14ac:dyDescent="0.2">
      <c r="B2095" s="2"/>
      <c r="H2095" s="2"/>
      <c r="I2095" s="2"/>
      <c r="J2095" s="2"/>
      <c r="N2095" s="9"/>
      <c r="O2095" s="5"/>
      <c r="P2095" s="2"/>
      <c r="Q2095" s="39"/>
      <c r="R2095" s="9"/>
      <c r="T2095" s="9"/>
      <c r="U2095" s="2"/>
      <c r="X2095" s="40"/>
      <c r="Y2095" s="9"/>
    </row>
    <row r="2096" spans="2:25" x14ac:dyDescent="0.2">
      <c r="B2096" s="2"/>
      <c r="H2096" s="2"/>
      <c r="I2096" s="2"/>
      <c r="J2096" s="2"/>
      <c r="N2096" s="9"/>
      <c r="O2096" s="5"/>
      <c r="P2096" s="2"/>
      <c r="Q2096" s="39"/>
      <c r="R2096" s="9"/>
      <c r="T2096" s="9"/>
      <c r="U2096" s="2"/>
      <c r="X2096" s="40"/>
      <c r="Y2096" s="9"/>
    </row>
    <row r="2097" spans="2:25" x14ac:dyDescent="0.2">
      <c r="B2097" s="2"/>
      <c r="H2097" s="2"/>
      <c r="I2097" s="2"/>
      <c r="J2097" s="2"/>
      <c r="N2097" s="9"/>
      <c r="O2097" s="5"/>
      <c r="P2097" s="2"/>
      <c r="Q2097" s="39"/>
      <c r="R2097" s="9"/>
      <c r="T2097" s="9"/>
      <c r="U2097" s="2"/>
      <c r="X2097" s="40"/>
      <c r="Y2097" s="9"/>
    </row>
    <row r="2098" spans="2:25" x14ac:dyDescent="0.2">
      <c r="B2098" s="2"/>
      <c r="H2098" s="2"/>
      <c r="I2098" s="2"/>
      <c r="J2098" s="2"/>
      <c r="N2098" s="9"/>
      <c r="O2098" s="5"/>
      <c r="P2098" s="2"/>
      <c r="Q2098" s="39"/>
      <c r="R2098" s="9"/>
      <c r="T2098" s="9"/>
      <c r="U2098" s="2"/>
      <c r="X2098" s="40"/>
      <c r="Y2098" s="9"/>
    </row>
    <row r="2099" spans="2:25" x14ac:dyDescent="0.2">
      <c r="B2099" s="2"/>
      <c r="H2099" s="2"/>
      <c r="I2099" s="2"/>
      <c r="J2099" s="2"/>
      <c r="N2099" s="9"/>
      <c r="O2099" s="5"/>
      <c r="P2099" s="2"/>
      <c r="Q2099" s="39"/>
      <c r="R2099" s="9"/>
      <c r="T2099" s="9"/>
      <c r="U2099" s="2"/>
      <c r="X2099" s="40"/>
      <c r="Y2099" s="9"/>
    </row>
    <row r="2100" spans="2:25" x14ac:dyDescent="0.2">
      <c r="B2100" s="2"/>
      <c r="H2100" s="2"/>
      <c r="I2100" s="2"/>
      <c r="J2100" s="2"/>
      <c r="N2100" s="9"/>
      <c r="O2100" s="5"/>
      <c r="P2100" s="2"/>
      <c r="Q2100" s="39"/>
      <c r="R2100" s="9"/>
      <c r="T2100" s="9"/>
      <c r="U2100" s="2"/>
      <c r="X2100" s="40"/>
      <c r="Y2100" s="9"/>
    </row>
    <row r="2101" spans="2:25" x14ac:dyDescent="0.2">
      <c r="B2101" s="2"/>
      <c r="H2101" s="2"/>
      <c r="I2101" s="2"/>
      <c r="J2101" s="2"/>
      <c r="N2101" s="9"/>
      <c r="O2101" s="5"/>
      <c r="P2101" s="2"/>
      <c r="Q2101" s="39"/>
      <c r="R2101" s="9"/>
      <c r="T2101" s="9"/>
      <c r="U2101" s="2"/>
      <c r="X2101" s="40"/>
      <c r="Y2101" s="9"/>
    </row>
    <row r="2102" spans="2:25" x14ac:dyDescent="0.2">
      <c r="B2102" s="2"/>
      <c r="H2102" s="2"/>
      <c r="I2102" s="2"/>
      <c r="J2102" s="2"/>
      <c r="N2102" s="9"/>
      <c r="O2102" s="5"/>
      <c r="P2102" s="2"/>
      <c r="Q2102" s="39"/>
      <c r="R2102" s="9"/>
      <c r="T2102" s="9"/>
      <c r="U2102" s="2"/>
      <c r="X2102" s="40"/>
      <c r="Y2102" s="9"/>
    </row>
    <row r="2103" spans="2:25" x14ac:dyDescent="0.2">
      <c r="B2103" s="2"/>
      <c r="H2103" s="2"/>
      <c r="I2103" s="2"/>
      <c r="J2103" s="2"/>
      <c r="N2103" s="9"/>
      <c r="O2103" s="5"/>
      <c r="P2103" s="2"/>
      <c r="Q2103" s="39"/>
      <c r="R2103" s="9"/>
      <c r="T2103" s="9"/>
      <c r="U2103" s="2"/>
      <c r="X2103" s="40"/>
      <c r="Y2103" s="9"/>
    </row>
    <row r="2104" spans="2:25" x14ac:dyDescent="0.2">
      <c r="B2104" s="2"/>
      <c r="H2104" s="2"/>
      <c r="I2104" s="2"/>
      <c r="J2104" s="2"/>
      <c r="N2104" s="9"/>
      <c r="O2104" s="5"/>
      <c r="P2104" s="2"/>
      <c r="Q2104" s="39"/>
      <c r="R2104" s="9"/>
      <c r="T2104" s="9"/>
      <c r="U2104" s="2"/>
      <c r="X2104" s="40"/>
      <c r="Y2104" s="9"/>
    </row>
    <row r="2105" spans="2:25" x14ac:dyDescent="0.2">
      <c r="B2105" s="2"/>
      <c r="H2105" s="2"/>
      <c r="I2105" s="2"/>
      <c r="J2105" s="2"/>
      <c r="N2105" s="9"/>
      <c r="O2105" s="5"/>
      <c r="P2105" s="2"/>
      <c r="Q2105" s="39"/>
      <c r="R2105" s="9"/>
      <c r="T2105" s="9"/>
      <c r="U2105" s="2"/>
      <c r="X2105" s="40"/>
      <c r="Y2105" s="9"/>
    </row>
    <row r="2106" spans="2:25" x14ac:dyDescent="0.2">
      <c r="B2106" s="2"/>
      <c r="H2106" s="2"/>
      <c r="I2106" s="2"/>
      <c r="J2106" s="2"/>
      <c r="N2106" s="9"/>
      <c r="O2106" s="5"/>
      <c r="P2106" s="2"/>
      <c r="Q2106" s="39"/>
      <c r="R2106" s="9"/>
      <c r="T2106" s="9"/>
      <c r="U2106" s="2"/>
      <c r="X2106" s="40"/>
      <c r="Y2106" s="9"/>
    </row>
    <row r="2107" spans="2:25" x14ac:dyDescent="0.2">
      <c r="B2107" s="2"/>
      <c r="H2107" s="2"/>
      <c r="I2107" s="2"/>
      <c r="J2107" s="2"/>
      <c r="N2107" s="9"/>
      <c r="O2107" s="5"/>
      <c r="P2107" s="2"/>
      <c r="Q2107" s="39"/>
      <c r="R2107" s="9"/>
      <c r="T2107" s="9"/>
      <c r="U2107" s="2"/>
      <c r="X2107" s="40"/>
      <c r="Y2107" s="9"/>
    </row>
    <row r="2108" spans="2:25" x14ac:dyDescent="0.2">
      <c r="B2108" s="2"/>
      <c r="H2108" s="2"/>
      <c r="I2108" s="2"/>
      <c r="J2108" s="2"/>
      <c r="N2108" s="9"/>
      <c r="O2108" s="5"/>
      <c r="P2108" s="2"/>
      <c r="Q2108" s="39"/>
      <c r="R2108" s="9"/>
      <c r="T2108" s="9"/>
      <c r="U2108" s="2"/>
      <c r="X2108" s="40"/>
      <c r="Y2108" s="9"/>
    </row>
    <row r="2109" spans="2:25" x14ac:dyDescent="0.2">
      <c r="B2109" s="2"/>
      <c r="H2109" s="2"/>
      <c r="I2109" s="2"/>
      <c r="J2109" s="2"/>
      <c r="N2109" s="9"/>
      <c r="O2109" s="5"/>
      <c r="P2109" s="2"/>
      <c r="Q2109" s="39"/>
      <c r="R2109" s="9"/>
      <c r="T2109" s="9"/>
      <c r="U2109" s="2"/>
      <c r="X2109" s="40"/>
      <c r="Y2109" s="9"/>
    </row>
    <row r="2110" spans="2:25" x14ac:dyDescent="0.2">
      <c r="B2110" s="2"/>
      <c r="H2110" s="2"/>
      <c r="I2110" s="2"/>
      <c r="J2110" s="2"/>
      <c r="N2110" s="9"/>
      <c r="O2110" s="5"/>
      <c r="P2110" s="2"/>
      <c r="Q2110" s="39"/>
      <c r="R2110" s="9"/>
      <c r="T2110" s="9"/>
      <c r="U2110" s="2"/>
      <c r="X2110" s="40"/>
      <c r="Y2110" s="9"/>
    </row>
    <row r="2111" spans="2:25" x14ac:dyDescent="0.2">
      <c r="B2111" s="2"/>
      <c r="H2111" s="2"/>
      <c r="I2111" s="2"/>
      <c r="J2111" s="2"/>
      <c r="N2111" s="9"/>
      <c r="O2111" s="5"/>
      <c r="P2111" s="2"/>
      <c r="Q2111" s="39"/>
      <c r="R2111" s="9"/>
      <c r="T2111" s="9"/>
      <c r="U2111" s="2"/>
      <c r="X2111" s="40"/>
      <c r="Y2111" s="9"/>
    </row>
    <row r="2112" spans="2:25" x14ac:dyDescent="0.2">
      <c r="B2112" s="2"/>
      <c r="H2112" s="2"/>
      <c r="I2112" s="2"/>
      <c r="J2112" s="2"/>
      <c r="N2112" s="9"/>
      <c r="O2112" s="5"/>
      <c r="P2112" s="2"/>
      <c r="Q2112" s="39"/>
      <c r="R2112" s="9"/>
      <c r="T2112" s="9"/>
      <c r="U2112" s="2"/>
      <c r="X2112" s="40"/>
      <c r="Y2112" s="9"/>
    </row>
    <row r="2113" spans="2:25" x14ac:dyDescent="0.2">
      <c r="B2113" s="2"/>
      <c r="H2113" s="2"/>
      <c r="I2113" s="2"/>
      <c r="J2113" s="2"/>
      <c r="N2113" s="9"/>
      <c r="O2113" s="5"/>
      <c r="P2113" s="2"/>
      <c r="Q2113" s="39"/>
      <c r="R2113" s="9"/>
      <c r="T2113" s="9"/>
      <c r="U2113" s="2"/>
      <c r="X2113" s="40"/>
      <c r="Y2113" s="9"/>
    </row>
    <row r="2114" spans="2:25" x14ac:dyDescent="0.2">
      <c r="B2114" s="2"/>
      <c r="H2114" s="2"/>
      <c r="I2114" s="2"/>
      <c r="J2114" s="2"/>
      <c r="N2114" s="9"/>
      <c r="O2114" s="5"/>
      <c r="P2114" s="2"/>
      <c r="Q2114" s="39"/>
      <c r="R2114" s="9"/>
      <c r="T2114" s="9"/>
      <c r="U2114" s="2"/>
      <c r="X2114" s="40"/>
      <c r="Y2114" s="9"/>
    </row>
    <row r="2115" spans="2:25" x14ac:dyDescent="0.2">
      <c r="B2115" s="2"/>
      <c r="H2115" s="2"/>
      <c r="I2115" s="2"/>
      <c r="J2115" s="2"/>
      <c r="N2115" s="9"/>
      <c r="O2115" s="5"/>
      <c r="P2115" s="2"/>
      <c r="Q2115" s="39"/>
      <c r="R2115" s="9"/>
      <c r="T2115" s="9"/>
      <c r="U2115" s="2"/>
      <c r="X2115" s="40"/>
      <c r="Y2115" s="9"/>
    </row>
    <row r="2116" spans="2:25" x14ac:dyDescent="0.2">
      <c r="B2116" s="2"/>
      <c r="H2116" s="2"/>
      <c r="I2116" s="2"/>
      <c r="J2116" s="2"/>
      <c r="N2116" s="9"/>
      <c r="O2116" s="5"/>
      <c r="P2116" s="2"/>
      <c r="Q2116" s="39"/>
      <c r="R2116" s="9"/>
      <c r="T2116" s="9"/>
      <c r="U2116" s="2"/>
      <c r="X2116" s="40"/>
      <c r="Y2116" s="9"/>
    </row>
    <row r="2117" spans="2:25" x14ac:dyDescent="0.2">
      <c r="B2117" s="2"/>
      <c r="H2117" s="2"/>
      <c r="I2117" s="2"/>
      <c r="J2117" s="2"/>
      <c r="N2117" s="9"/>
      <c r="O2117" s="5"/>
      <c r="P2117" s="2"/>
      <c r="Q2117" s="39"/>
      <c r="R2117" s="9"/>
      <c r="T2117" s="9"/>
      <c r="U2117" s="2"/>
      <c r="X2117" s="40"/>
      <c r="Y2117" s="9"/>
    </row>
    <row r="2118" spans="2:25" x14ac:dyDescent="0.2">
      <c r="B2118" s="2"/>
      <c r="H2118" s="2"/>
      <c r="I2118" s="2"/>
      <c r="J2118" s="2"/>
      <c r="N2118" s="9"/>
      <c r="O2118" s="5"/>
      <c r="P2118" s="2"/>
      <c r="Q2118" s="39"/>
      <c r="R2118" s="9"/>
      <c r="T2118" s="9"/>
      <c r="U2118" s="2"/>
      <c r="X2118" s="40"/>
      <c r="Y2118" s="9"/>
    </row>
    <row r="2119" spans="2:25" x14ac:dyDescent="0.2">
      <c r="B2119" s="2"/>
      <c r="H2119" s="2"/>
      <c r="I2119" s="2"/>
      <c r="J2119" s="2"/>
      <c r="N2119" s="9"/>
      <c r="O2119" s="5"/>
      <c r="P2119" s="2"/>
      <c r="Q2119" s="39"/>
      <c r="R2119" s="9"/>
      <c r="T2119" s="9"/>
      <c r="U2119" s="2"/>
      <c r="X2119" s="40"/>
      <c r="Y2119" s="9"/>
    </row>
    <row r="2120" spans="2:25" x14ac:dyDescent="0.2">
      <c r="B2120" s="2"/>
      <c r="H2120" s="2"/>
      <c r="I2120" s="2"/>
      <c r="J2120" s="2"/>
      <c r="N2120" s="9"/>
      <c r="O2120" s="5"/>
      <c r="P2120" s="2"/>
      <c r="Q2120" s="39"/>
      <c r="R2120" s="9"/>
      <c r="T2120" s="9"/>
      <c r="U2120" s="2"/>
      <c r="X2120" s="40"/>
      <c r="Y2120" s="9"/>
    </row>
    <row r="2121" spans="2:25" x14ac:dyDescent="0.2">
      <c r="B2121" s="2"/>
      <c r="H2121" s="2"/>
      <c r="I2121" s="2"/>
      <c r="J2121" s="2"/>
      <c r="N2121" s="9"/>
      <c r="O2121" s="5"/>
      <c r="P2121" s="2"/>
      <c r="Q2121" s="39"/>
      <c r="R2121" s="9"/>
      <c r="T2121" s="9"/>
      <c r="U2121" s="2"/>
      <c r="X2121" s="40"/>
      <c r="Y2121" s="9"/>
    </row>
    <row r="2122" spans="2:25" x14ac:dyDescent="0.2">
      <c r="B2122" s="2"/>
      <c r="H2122" s="2"/>
      <c r="I2122" s="2"/>
      <c r="J2122" s="2"/>
      <c r="N2122" s="9"/>
      <c r="O2122" s="5"/>
      <c r="P2122" s="2"/>
      <c r="Q2122" s="39"/>
      <c r="R2122" s="9"/>
      <c r="T2122" s="9"/>
      <c r="U2122" s="2"/>
      <c r="X2122" s="40"/>
      <c r="Y2122" s="9"/>
    </row>
    <row r="2123" spans="2:25" x14ac:dyDescent="0.2">
      <c r="B2123" s="2"/>
      <c r="H2123" s="2"/>
      <c r="I2123" s="2"/>
      <c r="J2123" s="2"/>
      <c r="N2123" s="9"/>
      <c r="O2123" s="5"/>
      <c r="P2123" s="2"/>
      <c r="Q2123" s="39"/>
      <c r="R2123" s="9"/>
      <c r="T2123" s="9"/>
      <c r="U2123" s="2"/>
      <c r="X2123" s="40"/>
      <c r="Y2123" s="9"/>
    </row>
    <row r="2124" spans="2:25" x14ac:dyDescent="0.2">
      <c r="B2124" s="2"/>
      <c r="H2124" s="2"/>
      <c r="I2124" s="2"/>
      <c r="J2124" s="2"/>
      <c r="N2124" s="9"/>
      <c r="O2124" s="5"/>
      <c r="P2124" s="2"/>
      <c r="Q2124" s="39"/>
      <c r="R2124" s="9"/>
      <c r="T2124" s="9"/>
      <c r="U2124" s="2"/>
      <c r="X2124" s="40"/>
      <c r="Y2124" s="9"/>
    </row>
    <row r="2125" spans="2:25" x14ac:dyDescent="0.2">
      <c r="B2125" s="2"/>
      <c r="H2125" s="2"/>
      <c r="I2125" s="2"/>
      <c r="J2125" s="2"/>
      <c r="N2125" s="9"/>
      <c r="O2125" s="5"/>
      <c r="P2125" s="2"/>
      <c r="Q2125" s="39"/>
      <c r="R2125" s="9"/>
      <c r="T2125" s="9"/>
      <c r="U2125" s="2"/>
      <c r="X2125" s="40"/>
      <c r="Y2125" s="9"/>
    </row>
    <row r="2126" spans="2:25" x14ac:dyDescent="0.2">
      <c r="B2126" s="2"/>
      <c r="H2126" s="2"/>
      <c r="I2126" s="2"/>
      <c r="J2126" s="2"/>
      <c r="N2126" s="9"/>
      <c r="O2126" s="5"/>
      <c r="P2126" s="2"/>
      <c r="Q2126" s="39"/>
      <c r="R2126" s="9"/>
      <c r="T2126" s="9"/>
      <c r="U2126" s="2"/>
      <c r="X2126" s="40"/>
      <c r="Y2126" s="9"/>
    </row>
    <row r="2127" spans="2:25" x14ac:dyDescent="0.2">
      <c r="B2127" s="2"/>
      <c r="H2127" s="2"/>
      <c r="I2127" s="2"/>
      <c r="J2127" s="2"/>
      <c r="N2127" s="9"/>
      <c r="O2127" s="5"/>
      <c r="P2127" s="2"/>
      <c r="Q2127" s="39"/>
      <c r="R2127" s="9"/>
      <c r="T2127" s="9"/>
      <c r="U2127" s="2"/>
      <c r="X2127" s="40"/>
      <c r="Y2127" s="9"/>
    </row>
    <row r="2128" spans="2:25" x14ac:dyDescent="0.2">
      <c r="B2128" s="2"/>
      <c r="H2128" s="2"/>
      <c r="I2128" s="2"/>
      <c r="J2128" s="2"/>
      <c r="N2128" s="9"/>
      <c r="O2128" s="5"/>
      <c r="P2128" s="2"/>
      <c r="Q2128" s="39"/>
      <c r="R2128" s="9"/>
      <c r="T2128" s="9"/>
      <c r="U2128" s="2"/>
      <c r="X2128" s="40"/>
      <c r="Y2128" s="9"/>
    </row>
    <row r="2129" spans="2:25" x14ac:dyDescent="0.2">
      <c r="B2129" s="2"/>
      <c r="H2129" s="2"/>
      <c r="I2129" s="2"/>
      <c r="J2129" s="2"/>
      <c r="N2129" s="9"/>
      <c r="O2129" s="5"/>
      <c r="P2129" s="2"/>
      <c r="Q2129" s="39"/>
      <c r="R2129" s="9"/>
      <c r="T2129" s="9"/>
      <c r="U2129" s="2"/>
      <c r="X2129" s="40"/>
      <c r="Y2129" s="9"/>
    </row>
    <row r="2130" spans="2:25" x14ac:dyDescent="0.2">
      <c r="B2130" s="2"/>
      <c r="H2130" s="2"/>
      <c r="I2130" s="2"/>
      <c r="J2130" s="2"/>
      <c r="N2130" s="9"/>
      <c r="O2130" s="5"/>
      <c r="P2130" s="2"/>
      <c r="Q2130" s="39"/>
      <c r="R2130" s="9"/>
      <c r="T2130" s="9"/>
      <c r="U2130" s="2"/>
      <c r="X2130" s="40"/>
      <c r="Y2130" s="9"/>
    </row>
    <row r="2131" spans="2:25" x14ac:dyDescent="0.2">
      <c r="B2131" s="2"/>
      <c r="H2131" s="2"/>
      <c r="I2131" s="2"/>
      <c r="J2131" s="2"/>
      <c r="N2131" s="9"/>
      <c r="O2131" s="5"/>
      <c r="P2131" s="2"/>
      <c r="Q2131" s="39"/>
      <c r="R2131" s="9"/>
      <c r="T2131" s="9"/>
      <c r="U2131" s="2"/>
      <c r="X2131" s="40"/>
      <c r="Y2131" s="9"/>
    </row>
    <row r="2132" spans="2:25" x14ac:dyDescent="0.2">
      <c r="B2132" s="2"/>
      <c r="H2132" s="2"/>
      <c r="I2132" s="2"/>
      <c r="J2132" s="2"/>
      <c r="N2132" s="9"/>
      <c r="O2132" s="5"/>
      <c r="P2132" s="2"/>
      <c r="Q2132" s="39"/>
      <c r="R2132" s="9"/>
      <c r="T2132" s="9"/>
      <c r="U2132" s="2"/>
      <c r="X2132" s="40"/>
      <c r="Y2132" s="9"/>
    </row>
    <row r="2133" spans="2:25" x14ac:dyDescent="0.2">
      <c r="B2133" s="2"/>
      <c r="H2133" s="2"/>
      <c r="I2133" s="2"/>
      <c r="J2133" s="2"/>
      <c r="N2133" s="9"/>
      <c r="O2133" s="5"/>
      <c r="P2133" s="2"/>
      <c r="Q2133" s="39"/>
      <c r="R2133" s="9"/>
      <c r="T2133" s="9"/>
      <c r="U2133" s="2"/>
      <c r="X2133" s="40"/>
      <c r="Y2133" s="9"/>
    </row>
    <row r="2134" spans="2:25" x14ac:dyDescent="0.2">
      <c r="B2134" s="2"/>
      <c r="H2134" s="2"/>
      <c r="I2134" s="2"/>
      <c r="J2134" s="2"/>
      <c r="N2134" s="9"/>
      <c r="O2134" s="5"/>
      <c r="P2134" s="2"/>
      <c r="Q2134" s="39"/>
      <c r="R2134" s="9"/>
      <c r="T2134" s="9"/>
      <c r="U2134" s="2"/>
      <c r="X2134" s="40"/>
      <c r="Y2134" s="9"/>
    </row>
    <row r="2135" spans="2:25" x14ac:dyDescent="0.2">
      <c r="B2135" s="2"/>
      <c r="H2135" s="2"/>
      <c r="I2135" s="2"/>
      <c r="J2135" s="2"/>
      <c r="N2135" s="9"/>
      <c r="O2135" s="5"/>
      <c r="P2135" s="2"/>
      <c r="Q2135" s="39"/>
      <c r="R2135" s="9"/>
      <c r="T2135" s="9"/>
      <c r="U2135" s="2"/>
      <c r="X2135" s="40"/>
      <c r="Y2135" s="9"/>
    </row>
    <row r="2136" spans="2:25" x14ac:dyDescent="0.2">
      <c r="B2136" s="2"/>
      <c r="H2136" s="2"/>
      <c r="I2136" s="2"/>
      <c r="J2136" s="2"/>
      <c r="N2136" s="9"/>
      <c r="O2136" s="5"/>
      <c r="P2136" s="2"/>
      <c r="Q2136" s="39"/>
      <c r="R2136" s="9"/>
      <c r="T2136" s="9"/>
      <c r="U2136" s="2"/>
      <c r="X2136" s="40"/>
      <c r="Y2136" s="9"/>
    </row>
    <row r="2137" spans="2:25" x14ac:dyDescent="0.2">
      <c r="B2137" s="2"/>
      <c r="H2137" s="2"/>
      <c r="I2137" s="2"/>
      <c r="J2137" s="2"/>
      <c r="N2137" s="9"/>
      <c r="O2137" s="5"/>
      <c r="P2137" s="2"/>
      <c r="Q2137" s="39"/>
      <c r="R2137" s="9"/>
      <c r="T2137" s="9"/>
      <c r="U2137" s="2"/>
      <c r="X2137" s="40"/>
      <c r="Y2137" s="9"/>
    </row>
    <row r="2138" spans="2:25" x14ac:dyDescent="0.2">
      <c r="B2138" s="2"/>
      <c r="H2138" s="2"/>
      <c r="I2138" s="2"/>
      <c r="J2138" s="2"/>
      <c r="N2138" s="9"/>
      <c r="O2138" s="5"/>
      <c r="P2138" s="2"/>
      <c r="Q2138" s="39"/>
      <c r="R2138" s="9"/>
      <c r="T2138" s="9"/>
      <c r="U2138" s="2"/>
      <c r="X2138" s="40"/>
      <c r="Y2138" s="9"/>
    </row>
    <row r="2139" spans="2:25" x14ac:dyDescent="0.2">
      <c r="B2139" s="2"/>
      <c r="H2139" s="2"/>
      <c r="I2139" s="2"/>
      <c r="J2139" s="2"/>
      <c r="N2139" s="9"/>
      <c r="O2139" s="5"/>
      <c r="P2139" s="2"/>
      <c r="Q2139" s="39"/>
      <c r="R2139" s="9"/>
      <c r="T2139" s="9"/>
      <c r="U2139" s="2"/>
      <c r="X2139" s="40"/>
      <c r="Y2139" s="9"/>
    </row>
    <row r="2140" spans="2:25" x14ac:dyDescent="0.2">
      <c r="B2140" s="2"/>
      <c r="H2140" s="2"/>
      <c r="I2140" s="2"/>
      <c r="J2140" s="2"/>
      <c r="N2140" s="9"/>
      <c r="O2140" s="5"/>
      <c r="P2140" s="2"/>
      <c r="Q2140" s="39"/>
      <c r="R2140" s="9"/>
      <c r="T2140" s="9"/>
      <c r="U2140" s="2"/>
      <c r="X2140" s="40"/>
      <c r="Y2140" s="9"/>
    </row>
    <row r="2141" spans="2:25" x14ac:dyDescent="0.2">
      <c r="B2141" s="2"/>
      <c r="H2141" s="2"/>
      <c r="I2141" s="2"/>
      <c r="J2141" s="2"/>
      <c r="N2141" s="9"/>
      <c r="O2141" s="5"/>
      <c r="P2141" s="2"/>
      <c r="Q2141" s="39"/>
      <c r="R2141" s="9"/>
      <c r="T2141" s="9"/>
      <c r="U2141" s="2"/>
      <c r="X2141" s="40"/>
      <c r="Y2141" s="9"/>
    </row>
    <row r="2142" spans="2:25" x14ac:dyDescent="0.2">
      <c r="B2142" s="2"/>
      <c r="H2142" s="2"/>
      <c r="I2142" s="2"/>
      <c r="J2142" s="2"/>
      <c r="N2142" s="9"/>
      <c r="O2142" s="5"/>
      <c r="P2142" s="2"/>
      <c r="Q2142" s="39"/>
      <c r="R2142" s="9"/>
      <c r="T2142" s="9"/>
      <c r="U2142" s="2"/>
      <c r="X2142" s="40"/>
      <c r="Y2142" s="9"/>
    </row>
    <row r="2143" spans="2:25" x14ac:dyDescent="0.2">
      <c r="B2143" s="2"/>
      <c r="H2143" s="2"/>
      <c r="I2143" s="2"/>
      <c r="J2143" s="2"/>
      <c r="N2143" s="9"/>
      <c r="O2143" s="5"/>
      <c r="P2143" s="2"/>
      <c r="Q2143" s="39"/>
      <c r="R2143" s="9"/>
      <c r="T2143" s="9"/>
      <c r="U2143" s="2"/>
      <c r="X2143" s="40"/>
      <c r="Y2143" s="9"/>
    </row>
    <row r="2144" spans="2:25" x14ac:dyDescent="0.2">
      <c r="B2144" s="2"/>
      <c r="H2144" s="2"/>
      <c r="I2144" s="2"/>
      <c r="J2144" s="2"/>
      <c r="N2144" s="9"/>
      <c r="O2144" s="5"/>
      <c r="P2144" s="2"/>
      <c r="Q2144" s="39"/>
      <c r="R2144" s="9"/>
      <c r="T2144" s="9"/>
      <c r="U2144" s="2"/>
      <c r="X2144" s="40"/>
      <c r="Y2144" s="9"/>
    </row>
    <row r="2145" spans="2:25" x14ac:dyDescent="0.2">
      <c r="B2145" s="2"/>
      <c r="H2145" s="2"/>
      <c r="I2145" s="2"/>
      <c r="J2145" s="2"/>
      <c r="N2145" s="9"/>
      <c r="O2145" s="5"/>
      <c r="P2145" s="2"/>
      <c r="Q2145" s="39"/>
      <c r="R2145" s="9"/>
      <c r="T2145" s="9"/>
      <c r="U2145" s="2"/>
      <c r="X2145" s="40"/>
      <c r="Y2145" s="9"/>
    </row>
    <row r="2146" spans="2:25" x14ac:dyDescent="0.2">
      <c r="B2146" s="2"/>
      <c r="H2146" s="2"/>
      <c r="I2146" s="2"/>
      <c r="J2146" s="2"/>
      <c r="N2146" s="9"/>
      <c r="O2146" s="5"/>
      <c r="P2146" s="2"/>
      <c r="Q2146" s="39"/>
      <c r="R2146" s="9"/>
      <c r="T2146" s="9"/>
      <c r="U2146" s="2"/>
      <c r="X2146" s="40"/>
      <c r="Y2146" s="9"/>
    </row>
    <row r="2147" spans="2:25" x14ac:dyDescent="0.2">
      <c r="B2147" s="2"/>
      <c r="H2147" s="2"/>
      <c r="I2147" s="2"/>
      <c r="J2147" s="2"/>
      <c r="N2147" s="9"/>
      <c r="O2147" s="5"/>
      <c r="P2147" s="2"/>
      <c r="Q2147" s="39"/>
      <c r="R2147" s="9"/>
      <c r="T2147" s="9"/>
      <c r="U2147" s="2"/>
      <c r="X2147" s="40"/>
      <c r="Y2147" s="9"/>
    </row>
    <row r="2148" spans="2:25" x14ac:dyDescent="0.2">
      <c r="B2148" s="2"/>
      <c r="H2148" s="2"/>
      <c r="I2148" s="2"/>
      <c r="J2148" s="2"/>
      <c r="N2148" s="9"/>
      <c r="O2148" s="5"/>
      <c r="P2148" s="2"/>
      <c r="Q2148" s="39"/>
      <c r="R2148" s="9"/>
      <c r="T2148" s="9"/>
      <c r="U2148" s="2"/>
      <c r="X2148" s="40"/>
      <c r="Y2148" s="9"/>
    </row>
    <row r="2149" spans="2:25" x14ac:dyDescent="0.2">
      <c r="B2149" s="2"/>
      <c r="H2149" s="2"/>
      <c r="I2149" s="2"/>
      <c r="J2149" s="2"/>
      <c r="N2149" s="9"/>
      <c r="O2149" s="5"/>
      <c r="P2149" s="2"/>
      <c r="Q2149" s="39"/>
      <c r="R2149" s="9"/>
      <c r="T2149" s="9"/>
      <c r="U2149" s="2"/>
      <c r="X2149" s="40"/>
      <c r="Y2149" s="9"/>
    </row>
    <row r="2150" spans="2:25" x14ac:dyDescent="0.2">
      <c r="B2150" s="2"/>
      <c r="H2150" s="2"/>
      <c r="I2150" s="2"/>
      <c r="J2150" s="2"/>
      <c r="N2150" s="9"/>
      <c r="O2150" s="5"/>
      <c r="P2150" s="2"/>
      <c r="Q2150" s="39"/>
      <c r="R2150" s="9"/>
      <c r="T2150" s="9"/>
      <c r="U2150" s="2"/>
      <c r="X2150" s="40"/>
      <c r="Y2150" s="9"/>
    </row>
    <row r="2151" spans="2:25" x14ac:dyDescent="0.2">
      <c r="B2151" s="2"/>
      <c r="H2151" s="2"/>
      <c r="I2151" s="2"/>
      <c r="J2151" s="2"/>
      <c r="N2151" s="9"/>
      <c r="O2151" s="5"/>
      <c r="P2151" s="2"/>
      <c r="Q2151" s="39"/>
      <c r="R2151" s="9"/>
      <c r="T2151" s="9"/>
      <c r="U2151" s="2"/>
      <c r="X2151" s="40"/>
      <c r="Y2151" s="9"/>
    </row>
    <row r="2152" spans="2:25" x14ac:dyDescent="0.2">
      <c r="B2152" s="2"/>
      <c r="H2152" s="2"/>
      <c r="I2152" s="2"/>
      <c r="J2152" s="2"/>
      <c r="N2152" s="9"/>
      <c r="O2152" s="5"/>
      <c r="P2152" s="2"/>
      <c r="Q2152" s="39"/>
      <c r="R2152" s="9"/>
      <c r="T2152" s="9"/>
      <c r="U2152" s="2"/>
      <c r="X2152" s="40"/>
      <c r="Y2152" s="9"/>
    </row>
    <row r="2153" spans="2:25" x14ac:dyDescent="0.2">
      <c r="B2153" s="2"/>
      <c r="H2153" s="2"/>
      <c r="I2153" s="2"/>
      <c r="J2153" s="2"/>
      <c r="N2153" s="9"/>
      <c r="O2153" s="5"/>
      <c r="P2153" s="2"/>
      <c r="Q2153" s="39"/>
      <c r="R2153" s="9"/>
      <c r="T2153" s="9"/>
      <c r="U2153" s="2"/>
      <c r="X2153" s="40"/>
      <c r="Y2153" s="9"/>
    </row>
    <row r="2154" spans="2:25" x14ac:dyDescent="0.2">
      <c r="B2154" s="2"/>
      <c r="H2154" s="2"/>
      <c r="I2154" s="2"/>
      <c r="J2154" s="2"/>
      <c r="N2154" s="9"/>
      <c r="O2154" s="5"/>
      <c r="P2154" s="2"/>
      <c r="Q2154" s="39"/>
      <c r="R2154" s="9"/>
      <c r="T2154" s="9"/>
      <c r="U2154" s="2"/>
      <c r="X2154" s="40"/>
      <c r="Y2154" s="9"/>
    </row>
    <row r="2155" spans="2:25" x14ac:dyDescent="0.2">
      <c r="B2155" s="2"/>
      <c r="H2155" s="2"/>
      <c r="I2155" s="2"/>
      <c r="J2155" s="2"/>
      <c r="N2155" s="9"/>
      <c r="O2155" s="5"/>
      <c r="P2155" s="2"/>
      <c r="Q2155" s="39"/>
      <c r="R2155" s="9"/>
      <c r="T2155" s="9"/>
      <c r="U2155" s="2"/>
      <c r="X2155" s="40"/>
      <c r="Y2155" s="9"/>
    </row>
    <row r="2156" spans="2:25" x14ac:dyDescent="0.2">
      <c r="B2156" s="2"/>
      <c r="H2156" s="2"/>
      <c r="I2156" s="2"/>
      <c r="J2156" s="2"/>
      <c r="N2156" s="9"/>
      <c r="O2156" s="5"/>
      <c r="P2156" s="2"/>
      <c r="Q2156" s="39"/>
      <c r="R2156" s="9"/>
      <c r="T2156" s="9"/>
      <c r="U2156" s="2"/>
      <c r="X2156" s="40"/>
      <c r="Y2156" s="9"/>
    </row>
    <row r="2157" spans="2:25" x14ac:dyDescent="0.2">
      <c r="B2157" s="2"/>
      <c r="H2157" s="2"/>
      <c r="I2157" s="2"/>
      <c r="J2157" s="2"/>
      <c r="N2157" s="9"/>
      <c r="O2157" s="5"/>
      <c r="P2157" s="2"/>
      <c r="Q2157" s="39"/>
      <c r="R2157" s="9"/>
      <c r="T2157" s="9"/>
      <c r="U2157" s="2"/>
      <c r="X2157" s="40"/>
      <c r="Y2157" s="9"/>
    </row>
    <row r="2158" spans="2:25" x14ac:dyDescent="0.2">
      <c r="B2158" s="2"/>
      <c r="H2158" s="2"/>
      <c r="I2158" s="2"/>
      <c r="J2158" s="2"/>
      <c r="N2158" s="9"/>
      <c r="O2158" s="5"/>
      <c r="P2158" s="2"/>
      <c r="Q2158" s="39"/>
      <c r="R2158" s="9"/>
      <c r="T2158" s="9"/>
      <c r="U2158" s="2"/>
      <c r="X2158" s="40"/>
      <c r="Y2158" s="9"/>
    </row>
    <row r="2159" spans="2:25" x14ac:dyDescent="0.2">
      <c r="B2159" s="2"/>
      <c r="H2159" s="2"/>
      <c r="I2159" s="2"/>
      <c r="J2159" s="2"/>
      <c r="N2159" s="9"/>
      <c r="O2159" s="5"/>
      <c r="P2159" s="2"/>
      <c r="Q2159" s="39"/>
      <c r="R2159" s="9"/>
      <c r="T2159" s="9"/>
      <c r="U2159" s="2"/>
      <c r="X2159" s="40"/>
      <c r="Y2159" s="9"/>
    </row>
    <row r="2160" spans="2:25" x14ac:dyDescent="0.2">
      <c r="B2160" s="2"/>
      <c r="H2160" s="2"/>
      <c r="I2160" s="2"/>
      <c r="J2160" s="2"/>
      <c r="N2160" s="9"/>
      <c r="O2160" s="5"/>
      <c r="P2160" s="2"/>
      <c r="Q2160" s="39"/>
      <c r="R2160" s="9"/>
      <c r="T2160" s="9"/>
      <c r="U2160" s="2"/>
      <c r="X2160" s="40"/>
      <c r="Y2160" s="9"/>
    </row>
    <row r="2161" spans="2:25" x14ac:dyDescent="0.2">
      <c r="B2161" s="2"/>
      <c r="H2161" s="2"/>
      <c r="I2161" s="2"/>
      <c r="J2161" s="2"/>
      <c r="N2161" s="9"/>
      <c r="O2161" s="5"/>
      <c r="P2161" s="2"/>
      <c r="Q2161" s="39"/>
      <c r="R2161" s="9"/>
      <c r="T2161" s="9"/>
      <c r="U2161" s="2"/>
      <c r="X2161" s="40"/>
      <c r="Y2161" s="9"/>
    </row>
    <row r="2162" spans="2:25" x14ac:dyDescent="0.2">
      <c r="B2162" s="2"/>
      <c r="H2162" s="2"/>
      <c r="I2162" s="2"/>
      <c r="J2162" s="2"/>
      <c r="N2162" s="9"/>
      <c r="O2162" s="5"/>
      <c r="P2162" s="2"/>
      <c r="Q2162" s="39"/>
      <c r="R2162" s="9"/>
      <c r="T2162" s="9"/>
      <c r="U2162" s="2"/>
      <c r="X2162" s="40"/>
      <c r="Y2162" s="9"/>
    </row>
    <row r="2163" spans="2:25" x14ac:dyDescent="0.2">
      <c r="B2163" s="2"/>
      <c r="H2163" s="2"/>
      <c r="I2163" s="2"/>
      <c r="J2163" s="2"/>
      <c r="N2163" s="9"/>
      <c r="O2163" s="5"/>
      <c r="P2163" s="2"/>
      <c r="Q2163" s="39"/>
      <c r="R2163" s="9"/>
      <c r="T2163" s="9"/>
      <c r="U2163" s="2"/>
      <c r="X2163" s="40"/>
      <c r="Y2163" s="9"/>
    </row>
    <row r="2164" spans="2:25" x14ac:dyDescent="0.2">
      <c r="B2164" s="2"/>
      <c r="H2164" s="2"/>
      <c r="I2164" s="2"/>
      <c r="J2164" s="2"/>
      <c r="N2164" s="9"/>
      <c r="O2164" s="5"/>
      <c r="P2164" s="2"/>
      <c r="Q2164" s="39"/>
      <c r="R2164" s="9"/>
      <c r="T2164" s="9"/>
      <c r="U2164" s="2"/>
      <c r="X2164" s="40"/>
      <c r="Y2164" s="9"/>
    </row>
    <row r="2165" spans="2:25" x14ac:dyDescent="0.2">
      <c r="B2165" s="2"/>
      <c r="H2165" s="2"/>
      <c r="I2165" s="2"/>
      <c r="J2165" s="2"/>
      <c r="N2165" s="9"/>
      <c r="O2165" s="5"/>
      <c r="P2165" s="2"/>
      <c r="Q2165" s="39"/>
      <c r="R2165" s="9"/>
      <c r="T2165" s="9"/>
      <c r="U2165" s="2"/>
      <c r="X2165" s="40"/>
      <c r="Y2165" s="9"/>
    </row>
    <row r="2166" spans="2:25" x14ac:dyDescent="0.2">
      <c r="B2166" s="2"/>
      <c r="H2166" s="2"/>
      <c r="I2166" s="2"/>
      <c r="J2166" s="2"/>
      <c r="N2166" s="9"/>
      <c r="O2166" s="5"/>
      <c r="P2166" s="2"/>
      <c r="Q2166" s="39"/>
      <c r="R2166" s="9"/>
      <c r="T2166" s="9"/>
      <c r="U2166" s="2"/>
      <c r="X2166" s="40"/>
      <c r="Y2166" s="9"/>
    </row>
    <row r="2167" spans="2:25" x14ac:dyDescent="0.2">
      <c r="B2167" s="2"/>
      <c r="H2167" s="2"/>
      <c r="I2167" s="2"/>
      <c r="J2167" s="2"/>
      <c r="N2167" s="9"/>
      <c r="O2167" s="5"/>
      <c r="P2167" s="2"/>
      <c r="Q2167" s="39"/>
      <c r="R2167" s="9"/>
      <c r="T2167" s="9"/>
      <c r="U2167" s="2"/>
      <c r="X2167" s="40"/>
      <c r="Y2167" s="9"/>
    </row>
    <row r="2168" spans="2:25" x14ac:dyDescent="0.2">
      <c r="B2168" s="2"/>
      <c r="H2168" s="2"/>
      <c r="I2168" s="2"/>
      <c r="J2168" s="2"/>
      <c r="N2168" s="9"/>
      <c r="O2168" s="5"/>
      <c r="P2168" s="2"/>
      <c r="Q2168" s="39"/>
      <c r="R2168" s="9"/>
      <c r="T2168" s="9"/>
      <c r="U2168" s="2"/>
      <c r="X2168" s="40"/>
      <c r="Y2168" s="9"/>
    </row>
    <row r="2169" spans="2:25" x14ac:dyDescent="0.2">
      <c r="B2169" s="2"/>
      <c r="H2169" s="2"/>
      <c r="I2169" s="2"/>
      <c r="J2169" s="2"/>
      <c r="N2169" s="9"/>
      <c r="O2169" s="5"/>
      <c r="P2169" s="2"/>
      <c r="Q2169" s="39"/>
      <c r="R2169" s="9"/>
      <c r="T2169" s="9"/>
      <c r="U2169" s="2"/>
      <c r="X2169" s="40"/>
      <c r="Y2169" s="9"/>
    </row>
    <row r="2170" spans="2:25" x14ac:dyDescent="0.2">
      <c r="B2170" s="2"/>
      <c r="H2170" s="2"/>
      <c r="I2170" s="2"/>
      <c r="J2170" s="2"/>
      <c r="N2170" s="9"/>
      <c r="O2170" s="5"/>
      <c r="P2170" s="2"/>
      <c r="Q2170" s="39"/>
      <c r="R2170" s="9"/>
      <c r="T2170" s="9"/>
      <c r="U2170" s="2"/>
      <c r="X2170" s="40"/>
      <c r="Y2170" s="9"/>
    </row>
    <row r="2171" spans="2:25" x14ac:dyDescent="0.2">
      <c r="B2171" s="2"/>
      <c r="H2171" s="2"/>
      <c r="I2171" s="2"/>
      <c r="J2171" s="2"/>
      <c r="N2171" s="9"/>
      <c r="O2171" s="5"/>
      <c r="P2171" s="2"/>
      <c r="Q2171" s="39"/>
      <c r="R2171" s="9"/>
      <c r="T2171" s="9"/>
      <c r="U2171" s="2"/>
      <c r="X2171" s="40"/>
      <c r="Y2171" s="9"/>
    </row>
    <row r="2172" spans="2:25" x14ac:dyDescent="0.2">
      <c r="B2172" s="2"/>
      <c r="H2172" s="2"/>
      <c r="I2172" s="2"/>
      <c r="J2172" s="2"/>
      <c r="N2172" s="9"/>
      <c r="O2172" s="5"/>
      <c r="P2172" s="2"/>
      <c r="Q2172" s="39"/>
      <c r="R2172" s="9"/>
      <c r="T2172" s="9"/>
      <c r="U2172" s="2"/>
      <c r="X2172" s="40"/>
      <c r="Y2172" s="9"/>
    </row>
    <row r="2173" spans="2:25" x14ac:dyDescent="0.2">
      <c r="B2173" s="2"/>
      <c r="H2173" s="2"/>
      <c r="I2173" s="2"/>
      <c r="J2173" s="2"/>
      <c r="N2173" s="9"/>
      <c r="O2173" s="5"/>
      <c r="P2173" s="2"/>
      <c r="Q2173" s="39"/>
      <c r="R2173" s="9"/>
      <c r="T2173" s="9"/>
      <c r="U2173" s="2"/>
      <c r="X2173" s="40"/>
      <c r="Y2173" s="9"/>
    </row>
    <row r="2174" spans="2:25" x14ac:dyDescent="0.2">
      <c r="B2174" s="2"/>
      <c r="H2174" s="2"/>
      <c r="I2174" s="2"/>
      <c r="J2174" s="2"/>
      <c r="N2174" s="9"/>
      <c r="O2174" s="5"/>
      <c r="P2174" s="2"/>
      <c r="Q2174" s="39"/>
      <c r="R2174" s="9"/>
      <c r="T2174" s="9"/>
      <c r="U2174" s="2"/>
      <c r="X2174" s="40"/>
      <c r="Y2174" s="9"/>
    </row>
    <row r="2175" spans="2:25" x14ac:dyDescent="0.2">
      <c r="B2175" s="2"/>
      <c r="H2175" s="2"/>
      <c r="I2175" s="2"/>
      <c r="J2175" s="2"/>
      <c r="N2175" s="9"/>
      <c r="O2175" s="5"/>
      <c r="P2175" s="2"/>
      <c r="Q2175" s="39"/>
      <c r="R2175" s="9"/>
      <c r="T2175" s="9"/>
      <c r="U2175" s="2"/>
      <c r="X2175" s="40"/>
      <c r="Y2175" s="9"/>
    </row>
    <row r="2176" spans="2:25" x14ac:dyDescent="0.2">
      <c r="B2176" s="2"/>
      <c r="H2176" s="2"/>
      <c r="I2176" s="2"/>
      <c r="J2176" s="2"/>
      <c r="N2176" s="9"/>
      <c r="O2176" s="5"/>
      <c r="P2176" s="2"/>
      <c r="Q2176" s="39"/>
      <c r="R2176" s="9"/>
      <c r="T2176" s="9"/>
      <c r="U2176" s="2"/>
      <c r="X2176" s="40"/>
      <c r="Y2176" s="9"/>
    </row>
    <row r="2177" spans="2:25" x14ac:dyDescent="0.2">
      <c r="B2177" s="2"/>
      <c r="H2177" s="2"/>
      <c r="I2177" s="2"/>
      <c r="J2177" s="2"/>
      <c r="N2177" s="9"/>
      <c r="O2177" s="5"/>
      <c r="P2177" s="2"/>
      <c r="Q2177" s="39"/>
      <c r="R2177" s="9"/>
      <c r="T2177" s="9"/>
      <c r="U2177" s="2"/>
      <c r="X2177" s="40"/>
      <c r="Y2177" s="9"/>
    </row>
    <row r="2178" spans="2:25" x14ac:dyDescent="0.2">
      <c r="B2178" s="2"/>
      <c r="H2178" s="2"/>
      <c r="I2178" s="2"/>
      <c r="J2178" s="2"/>
      <c r="N2178" s="9"/>
      <c r="O2178" s="5"/>
      <c r="P2178" s="2"/>
      <c r="Q2178" s="39"/>
      <c r="R2178" s="9"/>
      <c r="T2178" s="9"/>
      <c r="U2178" s="2"/>
      <c r="X2178" s="40"/>
      <c r="Y2178" s="9"/>
    </row>
    <row r="2179" spans="2:25" x14ac:dyDescent="0.2">
      <c r="B2179" s="2"/>
      <c r="H2179" s="2"/>
      <c r="I2179" s="2"/>
      <c r="J2179" s="2"/>
      <c r="N2179" s="9"/>
      <c r="O2179" s="5"/>
      <c r="P2179" s="2"/>
      <c r="Q2179" s="39"/>
      <c r="R2179" s="9"/>
      <c r="T2179" s="9"/>
      <c r="U2179" s="2"/>
      <c r="X2179" s="40"/>
      <c r="Y2179" s="9"/>
    </row>
    <row r="2180" spans="2:25" x14ac:dyDescent="0.2">
      <c r="B2180" s="2"/>
      <c r="H2180" s="2"/>
      <c r="I2180" s="2"/>
      <c r="J2180" s="2"/>
      <c r="N2180" s="9"/>
      <c r="O2180" s="5"/>
      <c r="P2180" s="2"/>
      <c r="Q2180" s="39"/>
      <c r="R2180" s="9"/>
      <c r="T2180" s="9"/>
      <c r="U2180" s="2"/>
      <c r="X2180" s="40"/>
      <c r="Y2180" s="9"/>
    </row>
    <row r="2181" spans="2:25" x14ac:dyDescent="0.2">
      <c r="B2181" s="2"/>
      <c r="H2181" s="2"/>
      <c r="I2181" s="2"/>
      <c r="J2181" s="2"/>
      <c r="N2181" s="9"/>
      <c r="O2181" s="5"/>
      <c r="P2181" s="2"/>
      <c r="Q2181" s="39"/>
      <c r="R2181" s="9"/>
      <c r="T2181" s="9"/>
      <c r="U2181" s="2"/>
      <c r="X2181" s="40"/>
      <c r="Y2181" s="9"/>
    </row>
    <row r="2182" spans="2:25" x14ac:dyDescent="0.2">
      <c r="B2182" s="2"/>
      <c r="H2182" s="2"/>
      <c r="I2182" s="2"/>
      <c r="J2182" s="2"/>
      <c r="N2182" s="9"/>
      <c r="O2182" s="5"/>
      <c r="P2182" s="2"/>
      <c r="Q2182" s="39"/>
      <c r="R2182" s="9"/>
      <c r="T2182" s="9"/>
      <c r="U2182" s="2"/>
      <c r="X2182" s="40"/>
      <c r="Y2182" s="9"/>
    </row>
    <row r="2183" spans="2:25" x14ac:dyDescent="0.2">
      <c r="B2183" s="2"/>
      <c r="H2183" s="2"/>
      <c r="I2183" s="2"/>
      <c r="J2183" s="2"/>
      <c r="N2183" s="9"/>
      <c r="O2183" s="5"/>
      <c r="P2183" s="2"/>
      <c r="Q2183" s="39"/>
      <c r="R2183" s="9"/>
      <c r="T2183" s="9"/>
      <c r="U2183" s="2"/>
      <c r="X2183" s="40"/>
      <c r="Y2183" s="9"/>
    </row>
    <row r="2184" spans="2:25" x14ac:dyDescent="0.2">
      <c r="B2184" s="2"/>
      <c r="H2184" s="2"/>
      <c r="I2184" s="2"/>
      <c r="J2184" s="2"/>
      <c r="N2184" s="9"/>
      <c r="O2184" s="5"/>
      <c r="P2184" s="2"/>
      <c r="Q2184" s="39"/>
      <c r="R2184" s="9"/>
      <c r="T2184" s="9"/>
      <c r="U2184" s="2"/>
      <c r="X2184" s="40"/>
      <c r="Y2184" s="9"/>
    </row>
    <row r="2185" spans="2:25" x14ac:dyDescent="0.2">
      <c r="B2185" s="2"/>
      <c r="H2185" s="2"/>
      <c r="I2185" s="2"/>
      <c r="J2185" s="2"/>
      <c r="N2185" s="9"/>
      <c r="O2185" s="5"/>
      <c r="P2185" s="2"/>
      <c r="Q2185" s="39"/>
      <c r="R2185" s="9"/>
      <c r="T2185" s="9"/>
      <c r="U2185" s="2"/>
      <c r="X2185" s="40"/>
      <c r="Y2185" s="9"/>
    </row>
    <row r="2186" spans="2:25" x14ac:dyDescent="0.2">
      <c r="B2186" s="2"/>
      <c r="H2186" s="2"/>
      <c r="I2186" s="2"/>
      <c r="J2186" s="2"/>
      <c r="N2186" s="9"/>
      <c r="O2186" s="5"/>
      <c r="P2186" s="2"/>
      <c r="Q2186" s="39"/>
      <c r="R2186" s="9"/>
      <c r="T2186" s="9"/>
      <c r="U2186" s="2"/>
      <c r="X2186" s="40"/>
      <c r="Y2186" s="9"/>
    </row>
    <row r="2187" spans="2:25" x14ac:dyDescent="0.2">
      <c r="B2187" s="2"/>
      <c r="H2187" s="2"/>
      <c r="I2187" s="2"/>
      <c r="J2187" s="2"/>
      <c r="N2187" s="9"/>
      <c r="O2187" s="5"/>
      <c r="P2187" s="2"/>
      <c r="Q2187" s="39"/>
      <c r="R2187" s="9"/>
      <c r="T2187" s="9"/>
      <c r="U2187" s="2"/>
      <c r="X2187" s="40"/>
      <c r="Y2187" s="9"/>
    </row>
    <row r="2188" spans="2:25" x14ac:dyDescent="0.2">
      <c r="B2188" s="2"/>
      <c r="H2188" s="2"/>
      <c r="I2188" s="2"/>
      <c r="J2188" s="2"/>
      <c r="N2188" s="9"/>
      <c r="O2188" s="5"/>
      <c r="P2188" s="2"/>
      <c r="Q2188" s="39"/>
      <c r="R2188" s="9"/>
      <c r="T2188" s="9"/>
      <c r="U2188" s="2"/>
      <c r="X2188" s="40"/>
      <c r="Y2188" s="9"/>
    </row>
    <row r="2189" spans="2:25" x14ac:dyDescent="0.2">
      <c r="B2189" s="2"/>
      <c r="H2189" s="2"/>
      <c r="I2189" s="2"/>
      <c r="J2189" s="2"/>
      <c r="N2189" s="9"/>
      <c r="O2189" s="5"/>
      <c r="P2189" s="2"/>
      <c r="Q2189" s="39"/>
      <c r="R2189" s="9"/>
      <c r="T2189" s="9"/>
      <c r="U2189" s="2"/>
      <c r="X2189" s="40"/>
      <c r="Y2189" s="9"/>
    </row>
    <row r="2190" spans="2:25" x14ac:dyDescent="0.2">
      <c r="B2190" s="2"/>
      <c r="H2190" s="2"/>
      <c r="I2190" s="2"/>
      <c r="J2190" s="2"/>
      <c r="N2190" s="9"/>
      <c r="O2190" s="5"/>
      <c r="P2190" s="2"/>
      <c r="Q2190" s="39"/>
      <c r="R2190" s="9"/>
      <c r="T2190" s="9"/>
      <c r="U2190" s="2"/>
      <c r="X2190" s="40"/>
      <c r="Y2190" s="9"/>
    </row>
    <row r="2191" spans="2:25" x14ac:dyDescent="0.2">
      <c r="B2191" s="2"/>
      <c r="H2191" s="2"/>
      <c r="I2191" s="2"/>
      <c r="J2191" s="2"/>
      <c r="N2191" s="9"/>
      <c r="O2191" s="5"/>
      <c r="P2191" s="2"/>
      <c r="Q2191" s="39"/>
      <c r="R2191" s="9"/>
      <c r="T2191" s="9"/>
      <c r="U2191" s="2"/>
      <c r="X2191" s="40"/>
      <c r="Y2191" s="9"/>
    </row>
    <row r="2192" spans="2:25" x14ac:dyDescent="0.2">
      <c r="B2192" s="2"/>
      <c r="H2192" s="2"/>
      <c r="I2192" s="2"/>
      <c r="J2192" s="2"/>
      <c r="N2192" s="9"/>
      <c r="O2192" s="5"/>
      <c r="P2192" s="2"/>
      <c r="Q2192" s="39"/>
      <c r="R2192" s="9"/>
      <c r="T2192" s="9"/>
      <c r="U2192" s="2"/>
      <c r="X2192" s="40"/>
      <c r="Y2192" s="9"/>
    </row>
    <row r="2193" spans="2:25" x14ac:dyDescent="0.2">
      <c r="B2193" s="2"/>
      <c r="H2193" s="2"/>
      <c r="I2193" s="2"/>
      <c r="J2193" s="2"/>
      <c r="N2193" s="9"/>
      <c r="O2193" s="5"/>
      <c r="P2193" s="2"/>
      <c r="Q2193" s="39"/>
      <c r="R2193" s="9"/>
      <c r="T2193" s="9"/>
      <c r="U2193" s="2"/>
      <c r="X2193" s="40"/>
      <c r="Y2193" s="9"/>
    </row>
    <row r="2194" spans="2:25" x14ac:dyDescent="0.2">
      <c r="B2194" s="2"/>
      <c r="H2194" s="2"/>
      <c r="I2194" s="2"/>
      <c r="J2194" s="2"/>
      <c r="N2194" s="9"/>
      <c r="O2194" s="5"/>
      <c r="P2194" s="2"/>
      <c r="Q2194" s="39"/>
      <c r="R2194" s="9"/>
      <c r="T2194" s="9"/>
      <c r="U2194" s="2"/>
      <c r="X2194" s="40"/>
      <c r="Y2194" s="9"/>
    </row>
    <row r="2195" spans="2:25" x14ac:dyDescent="0.2">
      <c r="B2195" s="2"/>
      <c r="H2195" s="2"/>
      <c r="I2195" s="2"/>
      <c r="J2195" s="2"/>
      <c r="N2195" s="9"/>
      <c r="O2195" s="5"/>
      <c r="P2195" s="2"/>
      <c r="Q2195" s="39"/>
      <c r="R2195" s="9"/>
      <c r="T2195" s="9"/>
      <c r="U2195" s="2"/>
      <c r="X2195" s="40"/>
      <c r="Y2195" s="9"/>
    </row>
    <row r="2196" spans="2:25" x14ac:dyDescent="0.2">
      <c r="B2196" s="2"/>
      <c r="H2196" s="2"/>
      <c r="I2196" s="2"/>
      <c r="J2196" s="2"/>
      <c r="N2196" s="9"/>
      <c r="O2196" s="5"/>
      <c r="P2196" s="2"/>
      <c r="Q2196" s="39"/>
      <c r="R2196" s="9"/>
      <c r="T2196" s="9"/>
      <c r="U2196" s="2"/>
      <c r="X2196" s="40"/>
      <c r="Y2196" s="9"/>
    </row>
    <row r="2197" spans="2:25" x14ac:dyDescent="0.2">
      <c r="B2197" s="2"/>
      <c r="H2197" s="2"/>
      <c r="I2197" s="2"/>
      <c r="J2197" s="2"/>
      <c r="N2197" s="9"/>
      <c r="O2197" s="5"/>
      <c r="P2197" s="2"/>
      <c r="Q2197" s="39"/>
      <c r="R2197" s="9"/>
      <c r="T2197" s="9"/>
      <c r="U2197" s="2"/>
      <c r="X2197" s="40"/>
      <c r="Y2197" s="9"/>
    </row>
    <row r="2198" spans="2:25" x14ac:dyDescent="0.2">
      <c r="B2198" s="2"/>
      <c r="H2198" s="2"/>
      <c r="I2198" s="2"/>
      <c r="J2198" s="2"/>
      <c r="N2198" s="9"/>
      <c r="O2198" s="5"/>
      <c r="P2198" s="2"/>
      <c r="Q2198" s="39"/>
      <c r="R2198" s="9"/>
      <c r="T2198" s="9"/>
      <c r="U2198" s="2"/>
      <c r="X2198" s="40"/>
      <c r="Y2198" s="9"/>
    </row>
    <row r="2199" spans="2:25" x14ac:dyDescent="0.2">
      <c r="B2199" s="2"/>
      <c r="H2199" s="2"/>
      <c r="I2199" s="2"/>
      <c r="J2199" s="2"/>
      <c r="N2199" s="9"/>
      <c r="O2199" s="5"/>
      <c r="P2199" s="2"/>
      <c r="Q2199" s="39"/>
      <c r="R2199" s="9"/>
      <c r="T2199" s="9"/>
      <c r="U2199" s="2"/>
      <c r="X2199" s="40"/>
      <c r="Y2199" s="9"/>
    </row>
    <row r="2200" spans="2:25" x14ac:dyDescent="0.2">
      <c r="B2200" s="2"/>
      <c r="H2200" s="2"/>
      <c r="I2200" s="2"/>
      <c r="J2200" s="2"/>
      <c r="N2200" s="9"/>
      <c r="O2200" s="5"/>
      <c r="P2200" s="2"/>
      <c r="Q2200" s="39"/>
      <c r="R2200" s="9"/>
      <c r="T2200" s="9"/>
      <c r="U2200" s="2"/>
      <c r="X2200" s="40"/>
      <c r="Y2200" s="9"/>
    </row>
    <row r="2201" spans="2:25" x14ac:dyDescent="0.2">
      <c r="B2201" s="2"/>
      <c r="H2201" s="2"/>
      <c r="I2201" s="2"/>
      <c r="J2201" s="2"/>
      <c r="N2201" s="9"/>
      <c r="O2201" s="5"/>
      <c r="P2201" s="2"/>
      <c r="Q2201" s="39"/>
      <c r="R2201" s="9"/>
      <c r="T2201" s="9"/>
      <c r="U2201" s="2"/>
      <c r="X2201" s="40"/>
      <c r="Y2201" s="9"/>
    </row>
    <row r="2202" spans="2:25" x14ac:dyDescent="0.2">
      <c r="B2202" s="2"/>
      <c r="H2202" s="2"/>
      <c r="I2202" s="2"/>
      <c r="J2202" s="2"/>
      <c r="N2202" s="9"/>
      <c r="O2202" s="5"/>
      <c r="P2202" s="2"/>
      <c r="Q2202" s="39"/>
      <c r="R2202" s="9"/>
      <c r="T2202" s="9"/>
      <c r="U2202" s="2"/>
      <c r="X2202" s="40"/>
      <c r="Y2202" s="9"/>
    </row>
    <row r="2203" spans="2:25" x14ac:dyDescent="0.2">
      <c r="B2203" s="2"/>
      <c r="H2203" s="2"/>
      <c r="I2203" s="2"/>
      <c r="J2203" s="2"/>
      <c r="N2203" s="9"/>
      <c r="O2203" s="5"/>
      <c r="P2203" s="2"/>
      <c r="Q2203" s="39"/>
      <c r="R2203" s="9"/>
      <c r="T2203" s="9"/>
      <c r="U2203" s="2"/>
      <c r="X2203" s="40"/>
      <c r="Y2203" s="9"/>
    </row>
    <row r="2204" spans="2:25" x14ac:dyDescent="0.2">
      <c r="B2204" s="2"/>
      <c r="H2204" s="2"/>
      <c r="I2204" s="2"/>
      <c r="J2204" s="2"/>
      <c r="N2204" s="9"/>
      <c r="O2204" s="5"/>
      <c r="P2204" s="2"/>
      <c r="Q2204" s="39"/>
      <c r="R2204" s="9"/>
      <c r="T2204" s="9"/>
      <c r="U2204" s="2"/>
      <c r="X2204" s="40"/>
      <c r="Y2204" s="9"/>
    </row>
    <row r="2205" spans="2:25" x14ac:dyDescent="0.2">
      <c r="B2205" s="2"/>
      <c r="H2205" s="2"/>
      <c r="I2205" s="2"/>
      <c r="J2205" s="2"/>
      <c r="N2205" s="9"/>
      <c r="O2205" s="5"/>
      <c r="P2205" s="2"/>
      <c r="Q2205" s="39"/>
      <c r="R2205" s="9"/>
      <c r="T2205" s="9"/>
      <c r="U2205" s="2"/>
      <c r="X2205" s="40"/>
      <c r="Y2205" s="9"/>
    </row>
    <row r="2206" spans="2:25" x14ac:dyDescent="0.2">
      <c r="B2206" s="2"/>
      <c r="H2206" s="2"/>
      <c r="I2206" s="2"/>
      <c r="J2206" s="2"/>
      <c r="N2206" s="9"/>
      <c r="O2206" s="5"/>
      <c r="P2206" s="2"/>
      <c r="Q2206" s="39"/>
      <c r="R2206" s="9"/>
      <c r="T2206" s="9"/>
      <c r="U2206" s="2"/>
      <c r="X2206" s="40"/>
      <c r="Y2206" s="9"/>
    </row>
    <row r="2207" spans="2:25" x14ac:dyDescent="0.2">
      <c r="B2207" s="2"/>
      <c r="H2207" s="2"/>
      <c r="I2207" s="2"/>
      <c r="J2207" s="2"/>
      <c r="N2207" s="9"/>
      <c r="O2207" s="5"/>
      <c r="P2207" s="2"/>
      <c r="Q2207" s="39"/>
      <c r="R2207" s="9"/>
      <c r="T2207" s="9"/>
      <c r="U2207" s="2"/>
      <c r="X2207" s="40"/>
      <c r="Y2207" s="9"/>
    </row>
    <row r="2208" spans="2:25" x14ac:dyDescent="0.2">
      <c r="B2208" s="2"/>
      <c r="H2208" s="2"/>
      <c r="I2208" s="2"/>
      <c r="J2208" s="2"/>
      <c r="N2208" s="9"/>
      <c r="O2208" s="5"/>
      <c r="P2208" s="2"/>
      <c r="Q2208" s="39"/>
      <c r="R2208" s="9"/>
      <c r="T2208" s="9"/>
      <c r="U2208" s="2"/>
      <c r="X2208" s="40"/>
      <c r="Y2208" s="9"/>
    </row>
    <row r="2209" spans="2:25" x14ac:dyDescent="0.2">
      <c r="B2209" s="2"/>
      <c r="H2209" s="2"/>
      <c r="I2209" s="2"/>
      <c r="J2209" s="2"/>
      <c r="N2209" s="9"/>
      <c r="O2209" s="5"/>
      <c r="P2209" s="2"/>
      <c r="Q2209" s="39"/>
      <c r="R2209" s="9"/>
      <c r="T2209" s="9"/>
      <c r="U2209" s="2"/>
      <c r="X2209" s="40"/>
      <c r="Y2209" s="9"/>
    </row>
    <row r="2210" spans="2:25" x14ac:dyDescent="0.2">
      <c r="B2210" s="2"/>
      <c r="H2210" s="2"/>
      <c r="I2210" s="2"/>
      <c r="J2210" s="2"/>
      <c r="N2210" s="9"/>
      <c r="O2210" s="5"/>
      <c r="P2210" s="2"/>
      <c r="Q2210" s="39"/>
      <c r="R2210" s="9"/>
      <c r="T2210" s="9"/>
      <c r="U2210" s="2"/>
      <c r="X2210" s="40"/>
      <c r="Y2210" s="9"/>
    </row>
    <row r="2211" spans="2:25" x14ac:dyDescent="0.2">
      <c r="B2211" s="2"/>
      <c r="H2211" s="2"/>
      <c r="I2211" s="2"/>
      <c r="J2211" s="2"/>
      <c r="N2211" s="9"/>
      <c r="O2211" s="5"/>
      <c r="P2211" s="2"/>
      <c r="Q2211" s="39"/>
      <c r="R2211" s="9"/>
      <c r="T2211" s="9"/>
      <c r="U2211" s="2"/>
      <c r="X2211" s="40"/>
      <c r="Y2211" s="9"/>
    </row>
    <row r="2212" spans="2:25" x14ac:dyDescent="0.2">
      <c r="B2212" s="2"/>
      <c r="H2212" s="2"/>
      <c r="I2212" s="2"/>
      <c r="J2212" s="2"/>
      <c r="N2212" s="9"/>
      <c r="O2212" s="5"/>
      <c r="P2212" s="2"/>
      <c r="Q2212" s="39"/>
      <c r="R2212" s="9"/>
      <c r="T2212" s="9"/>
      <c r="U2212" s="2"/>
      <c r="X2212" s="40"/>
      <c r="Y2212" s="9"/>
    </row>
    <row r="2213" spans="2:25" x14ac:dyDescent="0.2">
      <c r="B2213" s="2"/>
      <c r="H2213" s="2"/>
      <c r="I2213" s="2"/>
      <c r="J2213" s="2"/>
      <c r="N2213" s="9"/>
      <c r="O2213" s="5"/>
      <c r="P2213" s="2"/>
      <c r="Q2213" s="39"/>
      <c r="R2213" s="9"/>
      <c r="T2213" s="9"/>
      <c r="U2213" s="2"/>
      <c r="X2213" s="40"/>
      <c r="Y2213" s="9"/>
    </row>
    <row r="2214" spans="2:25" x14ac:dyDescent="0.2">
      <c r="B2214" s="2"/>
      <c r="H2214" s="2"/>
      <c r="I2214" s="2"/>
      <c r="J2214" s="2"/>
      <c r="N2214" s="9"/>
      <c r="O2214" s="5"/>
      <c r="P2214" s="2"/>
      <c r="Q2214" s="39"/>
      <c r="R2214" s="9"/>
      <c r="T2214" s="9"/>
      <c r="U2214" s="2"/>
      <c r="X2214" s="40"/>
      <c r="Y2214" s="9"/>
    </row>
    <row r="2215" spans="2:25" x14ac:dyDescent="0.2">
      <c r="B2215" s="2"/>
      <c r="H2215" s="2"/>
      <c r="I2215" s="2"/>
      <c r="J2215" s="2"/>
      <c r="N2215" s="9"/>
      <c r="O2215" s="5"/>
      <c r="P2215" s="2"/>
      <c r="Q2215" s="39"/>
      <c r="R2215" s="9"/>
      <c r="T2215" s="9"/>
      <c r="U2215" s="2"/>
      <c r="X2215" s="40"/>
      <c r="Y2215" s="9"/>
    </row>
    <row r="2216" spans="2:25" x14ac:dyDescent="0.2">
      <c r="B2216" s="2"/>
      <c r="H2216" s="2"/>
      <c r="I2216" s="2"/>
      <c r="J2216" s="2"/>
      <c r="N2216" s="9"/>
      <c r="O2216" s="5"/>
      <c r="P2216" s="2"/>
      <c r="Q2216" s="39"/>
      <c r="R2216" s="9"/>
      <c r="T2216" s="9"/>
      <c r="U2216" s="2"/>
      <c r="X2216" s="40"/>
      <c r="Y2216" s="9"/>
    </row>
    <row r="2217" spans="2:25" x14ac:dyDescent="0.2">
      <c r="B2217" s="2"/>
      <c r="H2217" s="2"/>
      <c r="I2217" s="2"/>
      <c r="J2217" s="2"/>
      <c r="N2217" s="9"/>
      <c r="O2217" s="5"/>
      <c r="P2217" s="2"/>
      <c r="Q2217" s="39"/>
      <c r="R2217" s="9"/>
      <c r="T2217" s="9"/>
      <c r="U2217" s="2"/>
      <c r="X2217" s="40"/>
      <c r="Y2217" s="9"/>
    </row>
    <row r="2218" spans="2:25" x14ac:dyDescent="0.2">
      <c r="B2218" s="2"/>
      <c r="H2218" s="2"/>
      <c r="I2218" s="2"/>
      <c r="J2218" s="2"/>
      <c r="N2218" s="9"/>
      <c r="O2218" s="5"/>
      <c r="P2218" s="2"/>
      <c r="Q2218" s="39"/>
      <c r="R2218" s="9"/>
      <c r="T2218" s="9"/>
      <c r="U2218" s="2"/>
      <c r="X2218" s="40"/>
      <c r="Y2218" s="9"/>
    </row>
    <row r="2219" spans="2:25" x14ac:dyDescent="0.2">
      <c r="B2219" s="2"/>
      <c r="H2219" s="2"/>
      <c r="I2219" s="2"/>
      <c r="J2219" s="2"/>
      <c r="N2219" s="9"/>
      <c r="O2219" s="5"/>
      <c r="P2219" s="2"/>
      <c r="Q2219" s="39"/>
      <c r="R2219" s="9"/>
      <c r="T2219" s="9"/>
      <c r="U2219" s="2"/>
      <c r="X2219" s="40"/>
      <c r="Y2219" s="9"/>
    </row>
    <row r="2220" spans="2:25" x14ac:dyDescent="0.2">
      <c r="B2220" s="2"/>
      <c r="H2220" s="2"/>
      <c r="I2220" s="2"/>
      <c r="J2220" s="2"/>
      <c r="N2220" s="9"/>
      <c r="O2220" s="5"/>
      <c r="P2220" s="2"/>
      <c r="Q2220" s="39"/>
      <c r="R2220" s="9"/>
      <c r="T2220" s="9"/>
      <c r="U2220" s="2"/>
      <c r="X2220" s="40"/>
      <c r="Y2220" s="9"/>
    </row>
    <row r="2221" spans="2:25" x14ac:dyDescent="0.2">
      <c r="B2221" s="2"/>
      <c r="H2221" s="2"/>
      <c r="I2221" s="2"/>
      <c r="J2221" s="2"/>
      <c r="N2221" s="9"/>
      <c r="O2221" s="5"/>
      <c r="P2221" s="2"/>
      <c r="Q2221" s="39"/>
      <c r="R2221" s="9"/>
      <c r="T2221" s="9"/>
      <c r="U2221" s="2"/>
      <c r="X2221" s="40"/>
      <c r="Y2221" s="9"/>
    </row>
    <row r="2222" spans="2:25" x14ac:dyDescent="0.2">
      <c r="B2222" s="2"/>
      <c r="H2222" s="2"/>
      <c r="I2222" s="2"/>
      <c r="J2222" s="2"/>
      <c r="N2222" s="9"/>
      <c r="O2222" s="5"/>
      <c r="P2222" s="2"/>
      <c r="Q2222" s="39"/>
      <c r="R2222" s="9"/>
      <c r="T2222" s="9"/>
      <c r="U2222" s="2"/>
      <c r="X2222" s="40"/>
      <c r="Y2222" s="9"/>
    </row>
    <row r="2223" spans="2:25" x14ac:dyDescent="0.2">
      <c r="B2223" s="2"/>
      <c r="H2223" s="2"/>
      <c r="I2223" s="2"/>
      <c r="J2223" s="2"/>
      <c r="N2223" s="9"/>
      <c r="O2223" s="5"/>
      <c r="P2223" s="2"/>
      <c r="Q2223" s="39"/>
      <c r="R2223" s="9"/>
      <c r="T2223" s="9"/>
      <c r="U2223" s="2"/>
      <c r="X2223" s="40"/>
      <c r="Y2223" s="9"/>
    </row>
    <row r="2224" spans="2:25" x14ac:dyDescent="0.2">
      <c r="B2224" s="2"/>
      <c r="H2224" s="2"/>
      <c r="I2224" s="2"/>
      <c r="J2224" s="2"/>
      <c r="N2224" s="9"/>
      <c r="O2224" s="5"/>
      <c r="P2224" s="2"/>
      <c r="Q2224" s="39"/>
      <c r="R2224" s="9"/>
      <c r="T2224" s="9"/>
      <c r="U2224" s="2"/>
      <c r="X2224" s="40"/>
      <c r="Y2224" s="9"/>
    </row>
    <row r="2225" spans="2:25" x14ac:dyDescent="0.2">
      <c r="B2225" s="2"/>
      <c r="H2225" s="2"/>
      <c r="I2225" s="2"/>
      <c r="J2225" s="2"/>
      <c r="N2225" s="9"/>
      <c r="O2225" s="5"/>
      <c r="P2225" s="2"/>
      <c r="Q2225" s="39"/>
      <c r="R2225" s="9"/>
      <c r="T2225" s="9"/>
      <c r="U2225" s="2"/>
      <c r="X2225" s="40"/>
      <c r="Y2225" s="9"/>
    </row>
    <row r="2226" spans="2:25" x14ac:dyDescent="0.2">
      <c r="B2226" s="2"/>
      <c r="H2226" s="2"/>
      <c r="I2226" s="2"/>
      <c r="J2226" s="2"/>
      <c r="N2226" s="9"/>
      <c r="O2226" s="5"/>
      <c r="P2226" s="2"/>
      <c r="Q2226" s="39"/>
      <c r="R2226" s="9"/>
      <c r="T2226" s="9"/>
      <c r="U2226" s="2"/>
      <c r="X2226" s="40"/>
      <c r="Y2226" s="9"/>
    </row>
    <row r="2227" spans="2:25" x14ac:dyDescent="0.2">
      <c r="B2227" s="2"/>
      <c r="H2227" s="2"/>
      <c r="I2227" s="2"/>
      <c r="J2227" s="2"/>
      <c r="N2227" s="9"/>
      <c r="O2227" s="5"/>
      <c r="P2227" s="2"/>
      <c r="Q2227" s="39"/>
      <c r="R2227" s="9"/>
      <c r="T2227" s="9"/>
      <c r="U2227" s="2"/>
      <c r="X2227" s="40"/>
      <c r="Y2227" s="9"/>
    </row>
    <row r="2228" spans="2:25" x14ac:dyDescent="0.2">
      <c r="B2228" s="2"/>
      <c r="H2228" s="2"/>
      <c r="I2228" s="2"/>
      <c r="J2228" s="2"/>
      <c r="N2228" s="9"/>
      <c r="O2228" s="5"/>
      <c r="P2228" s="2"/>
      <c r="Q2228" s="39"/>
      <c r="R2228" s="9"/>
      <c r="T2228" s="9"/>
      <c r="U2228" s="2"/>
      <c r="X2228" s="40"/>
      <c r="Y2228" s="9"/>
    </row>
    <row r="2229" spans="2:25" x14ac:dyDescent="0.2">
      <c r="B2229" s="2"/>
      <c r="H2229" s="2"/>
      <c r="I2229" s="2"/>
      <c r="J2229" s="2"/>
      <c r="N2229" s="9"/>
      <c r="O2229" s="5"/>
      <c r="P2229" s="2"/>
      <c r="Q2229" s="39"/>
      <c r="R2229" s="9"/>
      <c r="T2229" s="9"/>
      <c r="U2229" s="2"/>
      <c r="X2229" s="40"/>
      <c r="Y2229" s="9"/>
    </row>
    <row r="2230" spans="2:25" x14ac:dyDescent="0.2">
      <c r="B2230" s="2"/>
      <c r="H2230" s="2"/>
      <c r="I2230" s="2"/>
      <c r="J2230" s="2"/>
      <c r="N2230" s="9"/>
      <c r="O2230" s="5"/>
      <c r="P2230" s="2"/>
      <c r="Q2230" s="39"/>
      <c r="R2230" s="9"/>
      <c r="T2230" s="9"/>
      <c r="U2230" s="2"/>
      <c r="X2230" s="40"/>
      <c r="Y2230" s="9"/>
    </row>
    <row r="2231" spans="2:25" x14ac:dyDescent="0.2">
      <c r="B2231" s="2"/>
      <c r="H2231" s="2"/>
      <c r="I2231" s="2"/>
      <c r="J2231" s="2"/>
      <c r="N2231" s="9"/>
      <c r="O2231" s="5"/>
      <c r="P2231" s="2"/>
      <c r="Q2231" s="39"/>
      <c r="R2231" s="9"/>
      <c r="T2231" s="9"/>
      <c r="U2231" s="2"/>
      <c r="X2231" s="40"/>
      <c r="Y2231" s="9"/>
    </row>
    <row r="2232" spans="2:25" x14ac:dyDescent="0.2">
      <c r="B2232" s="2"/>
      <c r="H2232" s="2"/>
      <c r="I2232" s="2"/>
      <c r="J2232" s="2"/>
      <c r="N2232" s="9"/>
      <c r="O2232" s="5"/>
      <c r="P2232" s="2"/>
      <c r="Q2232" s="39"/>
      <c r="R2232" s="9"/>
      <c r="T2232" s="9"/>
      <c r="U2232" s="2"/>
      <c r="X2232" s="40"/>
      <c r="Y2232" s="9"/>
    </row>
    <row r="2233" spans="2:25" x14ac:dyDescent="0.2">
      <c r="B2233" s="2"/>
      <c r="H2233" s="2"/>
      <c r="I2233" s="2"/>
      <c r="J2233" s="2"/>
      <c r="N2233" s="9"/>
      <c r="O2233" s="5"/>
      <c r="P2233" s="2"/>
      <c r="Q2233" s="39"/>
      <c r="R2233" s="9"/>
      <c r="T2233" s="9"/>
      <c r="U2233" s="2"/>
      <c r="X2233" s="40"/>
      <c r="Y2233" s="9"/>
    </row>
    <row r="2234" spans="2:25" x14ac:dyDescent="0.2">
      <c r="B2234" s="2"/>
      <c r="H2234" s="2"/>
      <c r="I2234" s="2"/>
      <c r="J2234" s="2"/>
      <c r="N2234" s="9"/>
      <c r="O2234" s="5"/>
      <c r="P2234" s="2"/>
      <c r="Q2234" s="39"/>
      <c r="R2234" s="9"/>
      <c r="T2234" s="9"/>
      <c r="U2234" s="2"/>
      <c r="X2234" s="40"/>
      <c r="Y2234" s="9"/>
    </row>
    <row r="2235" spans="2:25" x14ac:dyDescent="0.2">
      <c r="B2235" s="2"/>
      <c r="H2235" s="2"/>
      <c r="I2235" s="2"/>
      <c r="J2235" s="2"/>
      <c r="N2235" s="9"/>
      <c r="O2235" s="5"/>
      <c r="P2235" s="2"/>
      <c r="Q2235" s="39"/>
      <c r="R2235" s="9"/>
      <c r="T2235" s="9"/>
      <c r="U2235" s="2"/>
      <c r="X2235" s="40"/>
      <c r="Y2235" s="9"/>
    </row>
    <row r="2236" spans="2:25" x14ac:dyDescent="0.2">
      <c r="B2236" s="2"/>
      <c r="H2236" s="2"/>
      <c r="I2236" s="2"/>
      <c r="J2236" s="2"/>
      <c r="N2236" s="9"/>
      <c r="O2236" s="5"/>
      <c r="P2236" s="2"/>
      <c r="Q2236" s="39"/>
      <c r="R2236" s="9"/>
      <c r="T2236" s="9"/>
      <c r="U2236" s="2"/>
      <c r="X2236" s="40"/>
      <c r="Y2236" s="9"/>
    </row>
    <row r="2237" spans="2:25" x14ac:dyDescent="0.2">
      <c r="B2237" s="2"/>
      <c r="H2237" s="2"/>
      <c r="I2237" s="2"/>
      <c r="J2237" s="2"/>
      <c r="N2237" s="9"/>
      <c r="O2237" s="5"/>
      <c r="P2237" s="2"/>
      <c r="Q2237" s="39"/>
      <c r="R2237" s="9"/>
      <c r="T2237" s="9"/>
      <c r="U2237" s="2"/>
      <c r="X2237" s="40"/>
      <c r="Y2237" s="9"/>
    </row>
    <row r="2238" spans="2:25" x14ac:dyDescent="0.2">
      <c r="B2238" s="2"/>
      <c r="H2238" s="2"/>
      <c r="I2238" s="2"/>
      <c r="J2238" s="2"/>
      <c r="N2238" s="9"/>
      <c r="O2238" s="5"/>
      <c r="P2238" s="2"/>
      <c r="Q2238" s="39"/>
      <c r="R2238" s="9"/>
      <c r="T2238" s="9"/>
      <c r="U2238" s="2"/>
      <c r="X2238" s="40"/>
      <c r="Y2238" s="9"/>
    </row>
    <row r="2239" spans="2:25" x14ac:dyDescent="0.2">
      <c r="B2239" s="2"/>
      <c r="H2239" s="2"/>
      <c r="I2239" s="2"/>
      <c r="J2239" s="2"/>
      <c r="N2239" s="9"/>
      <c r="O2239" s="5"/>
      <c r="P2239" s="2"/>
      <c r="Q2239" s="39"/>
      <c r="R2239" s="9"/>
      <c r="T2239" s="9"/>
      <c r="U2239" s="2"/>
      <c r="X2239" s="40"/>
      <c r="Y2239" s="9"/>
    </row>
    <row r="2240" spans="2:25" x14ac:dyDescent="0.2">
      <c r="B2240" s="2"/>
      <c r="H2240" s="2"/>
      <c r="I2240" s="2"/>
      <c r="J2240" s="2"/>
      <c r="N2240" s="9"/>
      <c r="O2240" s="5"/>
      <c r="P2240" s="2"/>
      <c r="Q2240" s="39"/>
      <c r="R2240" s="9"/>
      <c r="T2240" s="9"/>
      <c r="U2240" s="2"/>
      <c r="X2240" s="40"/>
      <c r="Y2240" s="9"/>
    </row>
    <row r="2241" spans="2:25" x14ac:dyDescent="0.2">
      <c r="B2241" s="2"/>
      <c r="H2241" s="2"/>
      <c r="I2241" s="2"/>
      <c r="J2241" s="2"/>
      <c r="N2241" s="9"/>
      <c r="O2241" s="5"/>
      <c r="P2241" s="2"/>
      <c r="Q2241" s="39"/>
      <c r="R2241" s="9"/>
      <c r="T2241" s="9"/>
      <c r="U2241" s="2"/>
      <c r="X2241" s="40"/>
      <c r="Y2241" s="9"/>
    </row>
    <row r="2242" spans="2:25" x14ac:dyDescent="0.2">
      <c r="B2242" s="2"/>
      <c r="H2242" s="2"/>
      <c r="I2242" s="2"/>
      <c r="J2242" s="2"/>
      <c r="N2242" s="9"/>
      <c r="O2242" s="5"/>
      <c r="P2242" s="2"/>
      <c r="Q2242" s="39"/>
      <c r="R2242" s="9"/>
      <c r="T2242" s="9"/>
      <c r="U2242" s="2"/>
      <c r="X2242" s="40"/>
      <c r="Y2242" s="9"/>
    </row>
    <row r="2243" spans="2:25" x14ac:dyDescent="0.2">
      <c r="B2243" s="2"/>
      <c r="H2243" s="2"/>
      <c r="I2243" s="2"/>
      <c r="J2243" s="2"/>
      <c r="N2243" s="9"/>
      <c r="O2243" s="5"/>
      <c r="P2243" s="2"/>
      <c r="Q2243" s="39"/>
      <c r="R2243" s="9"/>
      <c r="T2243" s="9"/>
      <c r="U2243" s="2"/>
      <c r="X2243" s="40"/>
      <c r="Y2243" s="9"/>
    </row>
    <row r="2244" spans="2:25" x14ac:dyDescent="0.2">
      <c r="B2244" s="2"/>
      <c r="H2244" s="2"/>
      <c r="I2244" s="2"/>
      <c r="J2244" s="2"/>
      <c r="N2244" s="9"/>
      <c r="O2244" s="5"/>
      <c r="P2244" s="2"/>
      <c r="Q2244" s="39"/>
      <c r="R2244" s="9"/>
      <c r="T2244" s="9"/>
      <c r="U2244" s="2"/>
      <c r="X2244" s="40"/>
      <c r="Y2244" s="9"/>
    </row>
    <row r="2245" spans="2:25" x14ac:dyDescent="0.2">
      <c r="B2245" s="2"/>
      <c r="H2245" s="2"/>
      <c r="I2245" s="2"/>
      <c r="J2245" s="2"/>
      <c r="N2245" s="9"/>
      <c r="O2245" s="5"/>
      <c r="P2245" s="2"/>
      <c r="Q2245" s="39"/>
      <c r="R2245" s="9"/>
      <c r="T2245" s="9"/>
      <c r="U2245" s="2"/>
      <c r="X2245" s="40"/>
      <c r="Y2245" s="9"/>
    </row>
    <row r="2246" spans="2:25" x14ac:dyDescent="0.2">
      <c r="B2246" s="2"/>
      <c r="H2246" s="2"/>
      <c r="I2246" s="2"/>
      <c r="J2246" s="2"/>
      <c r="N2246" s="9"/>
      <c r="O2246" s="5"/>
      <c r="P2246" s="2"/>
      <c r="Q2246" s="39"/>
      <c r="R2246" s="9"/>
      <c r="T2246" s="9"/>
      <c r="U2246" s="2"/>
      <c r="X2246" s="40"/>
      <c r="Y2246" s="9"/>
    </row>
    <row r="2247" spans="2:25" x14ac:dyDescent="0.2">
      <c r="B2247" s="2"/>
      <c r="H2247" s="2"/>
      <c r="I2247" s="2"/>
      <c r="J2247" s="2"/>
      <c r="N2247" s="9"/>
      <c r="O2247" s="5"/>
      <c r="P2247" s="2"/>
      <c r="Q2247" s="39"/>
      <c r="R2247" s="9"/>
      <c r="T2247" s="9"/>
      <c r="U2247" s="2"/>
      <c r="X2247" s="40"/>
      <c r="Y2247" s="9"/>
    </row>
    <row r="2248" spans="2:25" x14ac:dyDescent="0.2">
      <c r="B2248" s="2"/>
      <c r="H2248" s="2"/>
      <c r="I2248" s="2"/>
      <c r="J2248" s="2"/>
      <c r="N2248" s="9"/>
      <c r="O2248" s="5"/>
      <c r="P2248" s="2"/>
      <c r="Q2248" s="39"/>
      <c r="R2248" s="9"/>
      <c r="T2248" s="9"/>
      <c r="U2248" s="2"/>
      <c r="X2248" s="40"/>
      <c r="Y2248" s="9"/>
    </row>
    <row r="2249" spans="2:25" x14ac:dyDescent="0.2">
      <c r="B2249" s="2"/>
      <c r="H2249" s="2"/>
      <c r="I2249" s="2"/>
      <c r="J2249" s="2"/>
      <c r="N2249" s="9"/>
      <c r="O2249" s="5"/>
      <c r="P2249" s="2"/>
      <c r="Q2249" s="39"/>
      <c r="R2249" s="9"/>
      <c r="T2249" s="9"/>
      <c r="U2249" s="2"/>
      <c r="X2249" s="40"/>
      <c r="Y2249" s="9"/>
    </row>
    <row r="2250" spans="2:25" x14ac:dyDescent="0.2">
      <c r="B2250" s="2"/>
      <c r="H2250" s="2"/>
      <c r="I2250" s="2"/>
      <c r="J2250" s="2"/>
      <c r="N2250" s="9"/>
      <c r="O2250" s="5"/>
      <c r="P2250" s="2"/>
      <c r="Q2250" s="39"/>
      <c r="R2250" s="9"/>
      <c r="T2250" s="9"/>
      <c r="U2250" s="2"/>
      <c r="X2250" s="40"/>
      <c r="Y2250" s="9"/>
    </row>
    <row r="2251" spans="2:25" x14ac:dyDescent="0.2">
      <c r="B2251" s="2"/>
      <c r="H2251" s="2"/>
      <c r="I2251" s="2"/>
      <c r="J2251" s="2"/>
      <c r="N2251" s="9"/>
      <c r="O2251" s="5"/>
      <c r="P2251" s="2"/>
      <c r="Q2251" s="39"/>
      <c r="R2251" s="9"/>
      <c r="T2251" s="9"/>
      <c r="U2251" s="2"/>
      <c r="X2251" s="40"/>
      <c r="Y2251" s="9"/>
    </row>
    <row r="2252" spans="2:25" x14ac:dyDescent="0.2">
      <c r="B2252" s="2"/>
      <c r="H2252" s="2"/>
      <c r="I2252" s="2"/>
      <c r="J2252" s="2"/>
      <c r="N2252" s="9"/>
      <c r="O2252" s="5"/>
      <c r="P2252" s="2"/>
      <c r="Q2252" s="39"/>
      <c r="R2252" s="9"/>
      <c r="T2252" s="9"/>
      <c r="U2252" s="2"/>
      <c r="X2252" s="40"/>
      <c r="Y2252" s="9"/>
    </row>
    <row r="2253" spans="2:25" x14ac:dyDescent="0.2">
      <c r="B2253" s="2"/>
      <c r="H2253" s="2"/>
      <c r="I2253" s="2"/>
      <c r="J2253" s="2"/>
      <c r="N2253" s="9"/>
      <c r="O2253" s="5"/>
      <c r="P2253" s="2"/>
      <c r="Q2253" s="39"/>
      <c r="R2253" s="9"/>
      <c r="T2253" s="9"/>
      <c r="U2253" s="2"/>
      <c r="X2253" s="40"/>
      <c r="Y2253" s="9"/>
    </row>
    <row r="2254" spans="2:25" x14ac:dyDescent="0.2">
      <c r="B2254" s="2"/>
      <c r="H2254" s="2"/>
      <c r="I2254" s="2"/>
      <c r="J2254" s="2"/>
      <c r="N2254" s="9"/>
      <c r="O2254" s="5"/>
      <c r="P2254" s="2"/>
      <c r="Q2254" s="39"/>
      <c r="R2254" s="9"/>
      <c r="T2254" s="9"/>
      <c r="U2254" s="2"/>
      <c r="X2254" s="40"/>
      <c r="Y2254" s="9"/>
    </row>
    <row r="2255" spans="2:25" x14ac:dyDescent="0.2">
      <c r="B2255" s="2"/>
      <c r="H2255" s="2"/>
      <c r="I2255" s="2"/>
      <c r="J2255" s="2"/>
      <c r="N2255" s="9"/>
      <c r="O2255" s="5"/>
      <c r="P2255" s="2"/>
      <c r="Q2255" s="39"/>
      <c r="R2255" s="9"/>
      <c r="T2255" s="9"/>
      <c r="U2255" s="2"/>
      <c r="X2255" s="40"/>
      <c r="Y2255" s="9"/>
    </row>
    <row r="2256" spans="2:25" x14ac:dyDescent="0.2">
      <c r="B2256" s="2"/>
      <c r="H2256" s="2"/>
      <c r="I2256" s="2"/>
      <c r="J2256" s="2"/>
      <c r="N2256" s="9"/>
      <c r="O2256" s="5"/>
      <c r="P2256" s="2"/>
      <c r="Q2256" s="39"/>
      <c r="R2256" s="9"/>
      <c r="T2256" s="9"/>
      <c r="U2256" s="2"/>
      <c r="X2256" s="40"/>
      <c r="Y2256" s="9"/>
    </row>
    <row r="2257" spans="2:25" x14ac:dyDescent="0.2">
      <c r="B2257" s="2"/>
      <c r="H2257" s="2"/>
      <c r="I2257" s="2"/>
      <c r="J2257" s="2"/>
      <c r="N2257" s="9"/>
      <c r="O2257" s="5"/>
      <c r="P2257" s="2"/>
      <c r="Q2257" s="39"/>
      <c r="R2257" s="9"/>
      <c r="T2257" s="9"/>
      <c r="U2257" s="2"/>
      <c r="X2257" s="40"/>
      <c r="Y2257" s="9"/>
    </row>
    <row r="2258" spans="2:25" x14ac:dyDescent="0.2">
      <c r="B2258" s="2"/>
      <c r="H2258" s="2"/>
      <c r="I2258" s="2"/>
      <c r="J2258" s="2"/>
      <c r="N2258" s="9"/>
      <c r="O2258" s="5"/>
      <c r="P2258" s="2"/>
      <c r="Q2258" s="39"/>
      <c r="R2258" s="9"/>
      <c r="T2258" s="9"/>
      <c r="U2258" s="2"/>
      <c r="X2258" s="40"/>
      <c r="Y2258" s="9"/>
    </row>
    <row r="2259" spans="2:25" x14ac:dyDescent="0.2">
      <c r="B2259" s="2"/>
      <c r="H2259" s="2"/>
      <c r="I2259" s="2"/>
      <c r="J2259" s="2"/>
      <c r="N2259" s="9"/>
      <c r="O2259" s="5"/>
      <c r="P2259" s="2"/>
      <c r="Q2259" s="39"/>
      <c r="R2259" s="9"/>
      <c r="T2259" s="9"/>
      <c r="U2259" s="2"/>
      <c r="X2259" s="40"/>
      <c r="Y2259" s="9"/>
    </row>
    <row r="2260" spans="2:25" x14ac:dyDescent="0.2">
      <c r="B2260" s="2"/>
      <c r="H2260" s="2"/>
      <c r="I2260" s="2"/>
      <c r="J2260" s="2"/>
      <c r="N2260" s="9"/>
      <c r="O2260" s="5"/>
      <c r="P2260" s="2"/>
      <c r="Q2260" s="39"/>
      <c r="R2260" s="9"/>
      <c r="T2260" s="9"/>
      <c r="U2260" s="2"/>
      <c r="X2260" s="40"/>
      <c r="Y2260" s="9"/>
    </row>
    <row r="2261" spans="2:25" x14ac:dyDescent="0.2">
      <c r="B2261" s="2"/>
      <c r="H2261" s="2"/>
      <c r="I2261" s="2"/>
      <c r="J2261" s="2"/>
      <c r="N2261" s="9"/>
      <c r="O2261" s="5"/>
      <c r="P2261" s="2"/>
      <c r="Q2261" s="39"/>
      <c r="R2261" s="9"/>
      <c r="T2261" s="9"/>
      <c r="U2261" s="2"/>
      <c r="X2261" s="40"/>
      <c r="Y2261" s="9"/>
    </row>
    <row r="2262" spans="2:25" x14ac:dyDescent="0.2">
      <c r="B2262" s="2"/>
      <c r="H2262" s="2"/>
      <c r="I2262" s="2"/>
      <c r="J2262" s="2"/>
      <c r="N2262" s="9"/>
      <c r="O2262" s="5"/>
      <c r="P2262" s="2"/>
      <c r="Q2262" s="39"/>
      <c r="R2262" s="9"/>
      <c r="T2262" s="9"/>
      <c r="U2262" s="2"/>
      <c r="X2262" s="40"/>
      <c r="Y2262" s="9"/>
    </row>
    <row r="2263" spans="2:25" x14ac:dyDescent="0.2">
      <c r="B2263" s="2"/>
      <c r="H2263" s="2"/>
      <c r="I2263" s="2"/>
      <c r="J2263" s="2"/>
      <c r="N2263" s="9"/>
      <c r="O2263" s="5"/>
      <c r="P2263" s="2"/>
      <c r="Q2263" s="39"/>
      <c r="R2263" s="9"/>
      <c r="T2263" s="9"/>
      <c r="U2263" s="2"/>
      <c r="X2263" s="40"/>
      <c r="Y2263" s="9"/>
    </row>
    <row r="2264" spans="2:25" x14ac:dyDescent="0.2">
      <c r="B2264" s="2"/>
      <c r="H2264" s="2"/>
      <c r="I2264" s="2"/>
      <c r="J2264" s="2"/>
      <c r="N2264" s="9"/>
      <c r="O2264" s="5"/>
      <c r="P2264" s="2"/>
      <c r="Q2264" s="39"/>
      <c r="R2264" s="9"/>
      <c r="T2264" s="9"/>
      <c r="U2264" s="2"/>
      <c r="X2264" s="40"/>
      <c r="Y2264" s="9"/>
    </row>
    <row r="2265" spans="2:25" x14ac:dyDescent="0.2">
      <c r="B2265" s="2"/>
      <c r="H2265" s="2"/>
      <c r="I2265" s="2"/>
      <c r="J2265" s="2"/>
      <c r="N2265" s="9"/>
      <c r="O2265" s="5"/>
      <c r="P2265" s="2"/>
      <c r="Q2265" s="39"/>
      <c r="R2265" s="9"/>
      <c r="T2265" s="9"/>
      <c r="U2265" s="2"/>
      <c r="X2265" s="40"/>
      <c r="Y2265" s="9"/>
    </row>
    <row r="2266" spans="2:25" x14ac:dyDescent="0.2">
      <c r="B2266" s="2"/>
      <c r="H2266" s="2"/>
      <c r="I2266" s="2"/>
      <c r="J2266" s="2"/>
      <c r="N2266" s="9"/>
      <c r="O2266" s="5"/>
      <c r="P2266" s="2"/>
      <c r="Q2266" s="39"/>
      <c r="R2266" s="9"/>
      <c r="T2266" s="9"/>
      <c r="U2266" s="2"/>
      <c r="X2266" s="40"/>
      <c r="Y2266" s="9"/>
    </row>
    <row r="2267" spans="2:25" x14ac:dyDescent="0.2">
      <c r="B2267" s="2"/>
      <c r="H2267" s="2"/>
      <c r="I2267" s="2"/>
      <c r="J2267" s="2"/>
      <c r="N2267" s="9"/>
      <c r="O2267" s="5"/>
      <c r="P2267" s="2"/>
      <c r="Q2267" s="39"/>
      <c r="R2267" s="9"/>
      <c r="T2267" s="9"/>
      <c r="U2267" s="2"/>
      <c r="X2267" s="40"/>
      <c r="Y2267" s="9"/>
    </row>
    <row r="2268" spans="2:25" x14ac:dyDescent="0.2">
      <c r="B2268" s="2"/>
      <c r="H2268" s="2"/>
      <c r="I2268" s="2"/>
      <c r="J2268" s="2"/>
      <c r="N2268" s="9"/>
      <c r="O2268" s="5"/>
      <c r="P2268" s="2"/>
      <c r="Q2268" s="39"/>
      <c r="R2268" s="9"/>
      <c r="T2268" s="9"/>
      <c r="U2268" s="2"/>
      <c r="X2268" s="40"/>
      <c r="Y2268" s="9"/>
    </row>
    <row r="2269" spans="2:25" x14ac:dyDescent="0.2">
      <c r="B2269" s="2"/>
      <c r="H2269" s="2"/>
      <c r="I2269" s="2"/>
      <c r="J2269" s="2"/>
      <c r="N2269" s="9"/>
      <c r="O2269" s="5"/>
      <c r="P2269" s="2"/>
      <c r="Q2269" s="39"/>
      <c r="R2269" s="9"/>
      <c r="T2269" s="9"/>
      <c r="U2269" s="2"/>
      <c r="X2269" s="40"/>
      <c r="Y2269" s="9"/>
    </row>
    <row r="2270" spans="2:25" x14ac:dyDescent="0.2">
      <c r="B2270" s="2"/>
      <c r="H2270" s="2"/>
      <c r="I2270" s="2"/>
      <c r="J2270" s="2"/>
      <c r="N2270" s="9"/>
      <c r="O2270" s="5"/>
      <c r="P2270" s="2"/>
      <c r="Q2270" s="39"/>
      <c r="R2270" s="9"/>
      <c r="T2270" s="9"/>
      <c r="U2270" s="2"/>
      <c r="X2270" s="40"/>
      <c r="Y2270" s="9"/>
    </row>
    <row r="2271" spans="2:25" x14ac:dyDescent="0.2">
      <c r="B2271" s="2"/>
      <c r="H2271" s="2"/>
      <c r="I2271" s="2"/>
      <c r="J2271" s="2"/>
      <c r="N2271" s="9"/>
      <c r="O2271" s="5"/>
      <c r="P2271" s="2"/>
      <c r="Q2271" s="39"/>
      <c r="R2271" s="9"/>
      <c r="T2271" s="9"/>
      <c r="U2271" s="2"/>
      <c r="X2271" s="40"/>
      <c r="Y2271" s="9"/>
    </row>
    <row r="2272" spans="2:25" x14ac:dyDescent="0.2">
      <c r="B2272" s="2"/>
      <c r="H2272" s="2"/>
      <c r="I2272" s="2"/>
      <c r="J2272" s="2"/>
      <c r="N2272" s="9"/>
      <c r="O2272" s="5"/>
      <c r="P2272" s="2"/>
      <c r="Q2272" s="39"/>
      <c r="R2272" s="9"/>
      <c r="T2272" s="9"/>
      <c r="U2272" s="2"/>
      <c r="X2272" s="40"/>
      <c r="Y2272" s="9"/>
    </row>
    <row r="2273" spans="2:25" x14ac:dyDescent="0.2">
      <c r="B2273" s="2"/>
      <c r="H2273" s="2"/>
      <c r="I2273" s="2"/>
      <c r="J2273" s="2"/>
      <c r="N2273" s="9"/>
      <c r="O2273" s="5"/>
      <c r="P2273" s="2"/>
      <c r="Q2273" s="39"/>
      <c r="R2273" s="9"/>
      <c r="T2273" s="9"/>
      <c r="U2273" s="2"/>
      <c r="X2273" s="40"/>
      <c r="Y2273" s="9"/>
    </row>
    <row r="2274" spans="2:25" x14ac:dyDescent="0.2">
      <c r="B2274" s="2"/>
      <c r="H2274" s="2"/>
      <c r="I2274" s="2"/>
      <c r="J2274" s="2"/>
      <c r="N2274" s="9"/>
      <c r="O2274" s="5"/>
      <c r="P2274" s="2"/>
      <c r="Q2274" s="39"/>
      <c r="R2274" s="9"/>
      <c r="T2274" s="9"/>
      <c r="U2274" s="2"/>
      <c r="X2274" s="40"/>
      <c r="Y2274" s="9"/>
    </row>
    <row r="2275" spans="2:25" x14ac:dyDescent="0.2">
      <c r="B2275" s="2"/>
      <c r="H2275" s="2"/>
      <c r="I2275" s="2"/>
      <c r="J2275" s="2"/>
      <c r="N2275" s="9"/>
      <c r="O2275" s="5"/>
      <c r="P2275" s="2"/>
      <c r="Q2275" s="39"/>
      <c r="R2275" s="9"/>
      <c r="T2275" s="9"/>
      <c r="U2275" s="2"/>
      <c r="X2275" s="40"/>
      <c r="Y2275" s="9"/>
    </row>
    <row r="2276" spans="2:25" x14ac:dyDescent="0.2">
      <c r="B2276" s="2"/>
      <c r="H2276" s="2"/>
      <c r="I2276" s="2"/>
      <c r="J2276" s="2"/>
      <c r="N2276" s="9"/>
      <c r="O2276" s="5"/>
      <c r="P2276" s="2"/>
      <c r="Q2276" s="39"/>
      <c r="R2276" s="9"/>
      <c r="T2276" s="9"/>
      <c r="U2276" s="2"/>
      <c r="X2276" s="40"/>
      <c r="Y2276" s="9"/>
    </row>
    <row r="2277" spans="2:25" x14ac:dyDescent="0.2">
      <c r="B2277" s="2"/>
      <c r="H2277" s="2"/>
      <c r="I2277" s="2"/>
      <c r="J2277" s="2"/>
      <c r="N2277" s="9"/>
      <c r="O2277" s="5"/>
      <c r="P2277" s="2"/>
      <c r="Q2277" s="39"/>
      <c r="R2277" s="9"/>
      <c r="T2277" s="9"/>
      <c r="U2277" s="2"/>
      <c r="X2277" s="40"/>
      <c r="Y2277" s="9"/>
    </row>
    <row r="2278" spans="2:25" x14ac:dyDescent="0.2">
      <c r="B2278" s="2"/>
      <c r="H2278" s="2"/>
      <c r="I2278" s="2"/>
      <c r="J2278" s="2"/>
      <c r="N2278" s="9"/>
      <c r="O2278" s="5"/>
      <c r="P2278" s="2"/>
      <c r="Q2278" s="39"/>
      <c r="R2278" s="9"/>
      <c r="T2278" s="9"/>
      <c r="U2278" s="2"/>
      <c r="X2278" s="40"/>
      <c r="Y2278" s="9"/>
    </row>
    <row r="2279" spans="2:25" x14ac:dyDescent="0.2">
      <c r="B2279" s="2"/>
      <c r="H2279" s="2"/>
      <c r="I2279" s="2"/>
      <c r="J2279" s="2"/>
      <c r="N2279" s="9"/>
      <c r="O2279" s="5"/>
      <c r="P2279" s="2"/>
      <c r="Q2279" s="39"/>
      <c r="R2279" s="9"/>
      <c r="T2279" s="9"/>
      <c r="U2279" s="2"/>
      <c r="X2279" s="40"/>
      <c r="Y2279" s="9"/>
    </row>
    <row r="2280" spans="2:25" x14ac:dyDescent="0.2">
      <c r="B2280" s="2"/>
      <c r="H2280" s="2"/>
      <c r="I2280" s="2"/>
      <c r="J2280" s="2"/>
      <c r="N2280" s="9"/>
      <c r="O2280" s="5"/>
      <c r="P2280" s="2"/>
      <c r="Q2280" s="39"/>
      <c r="R2280" s="9"/>
      <c r="T2280" s="9"/>
      <c r="U2280" s="2"/>
      <c r="X2280" s="40"/>
      <c r="Y2280" s="9"/>
    </row>
    <row r="2281" spans="2:25" x14ac:dyDescent="0.2">
      <c r="B2281" s="2"/>
      <c r="H2281" s="2"/>
      <c r="I2281" s="2"/>
      <c r="J2281" s="2"/>
      <c r="N2281" s="9"/>
      <c r="O2281" s="5"/>
      <c r="P2281" s="2"/>
      <c r="Q2281" s="39"/>
      <c r="R2281" s="9"/>
      <c r="T2281" s="9"/>
      <c r="U2281" s="2"/>
      <c r="X2281" s="40"/>
      <c r="Y2281" s="9"/>
    </row>
    <row r="2282" spans="2:25" x14ac:dyDescent="0.2">
      <c r="B2282" s="2"/>
      <c r="H2282" s="2"/>
      <c r="I2282" s="2"/>
      <c r="J2282" s="2"/>
      <c r="N2282" s="9"/>
      <c r="O2282" s="5"/>
      <c r="P2282" s="2"/>
      <c r="Q2282" s="39"/>
      <c r="R2282" s="9"/>
      <c r="T2282" s="9"/>
      <c r="U2282" s="2"/>
      <c r="X2282" s="40"/>
      <c r="Y2282" s="9"/>
    </row>
    <row r="2283" spans="2:25" x14ac:dyDescent="0.2">
      <c r="B2283" s="2"/>
      <c r="H2283" s="2"/>
      <c r="I2283" s="2"/>
      <c r="J2283" s="2"/>
      <c r="N2283" s="9"/>
      <c r="O2283" s="5"/>
      <c r="P2283" s="2"/>
      <c r="Q2283" s="39"/>
      <c r="R2283" s="9"/>
      <c r="T2283" s="9"/>
      <c r="U2283" s="2"/>
      <c r="X2283" s="40"/>
      <c r="Y2283" s="9"/>
    </row>
    <row r="2284" spans="2:25" x14ac:dyDescent="0.2">
      <c r="B2284" s="2"/>
      <c r="H2284" s="2"/>
      <c r="I2284" s="2"/>
      <c r="J2284" s="2"/>
      <c r="N2284" s="9"/>
      <c r="O2284" s="5"/>
      <c r="P2284" s="2"/>
      <c r="Q2284" s="39"/>
      <c r="R2284" s="9"/>
      <c r="T2284" s="9"/>
      <c r="U2284" s="2"/>
      <c r="X2284" s="40"/>
      <c r="Y2284" s="9"/>
    </row>
    <row r="2285" spans="2:25" x14ac:dyDescent="0.2">
      <c r="B2285" s="2"/>
      <c r="H2285" s="2"/>
      <c r="I2285" s="2"/>
      <c r="J2285" s="2"/>
      <c r="N2285" s="9"/>
      <c r="O2285" s="5"/>
      <c r="P2285" s="2"/>
      <c r="Q2285" s="39"/>
      <c r="R2285" s="9"/>
      <c r="T2285" s="9"/>
      <c r="U2285" s="2"/>
      <c r="X2285" s="40"/>
      <c r="Y2285" s="9"/>
    </row>
    <row r="2286" spans="2:25" x14ac:dyDescent="0.2">
      <c r="B2286" s="2"/>
      <c r="H2286" s="2"/>
      <c r="I2286" s="2"/>
      <c r="J2286" s="2"/>
      <c r="N2286" s="9"/>
      <c r="O2286" s="5"/>
      <c r="P2286" s="2"/>
      <c r="Q2286" s="39"/>
      <c r="R2286" s="9"/>
      <c r="T2286" s="9"/>
      <c r="U2286" s="2"/>
      <c r="X2286" s="40"/>
      <c r="Y2286" s="9"/>
    </row>
    <row r="2287" spans="2:25" x14ac:dyDescent="0.2">
      <c r="B2287" s="2"/>
      <c r="H2287" s="2"/>
      <c r="I2287" s="2"/>
      <c r="J2287" s="2"/>
      <c r="N2287" s="9"/>
      <c r="O2287" s="5"/>
      <c r="P2287" s="2"/>
      <c r="Q2287" s="39"/>
      <c r="R2287" s="9"/>
      <c r="T2287" s="9"/>
      <c r="U2287" s="2"/>
      <c r="X2287" s="40"/>
      <c r="Y2287" s="9"/>
    </row>
    <row r="2288" spans="2:25" x14ac:dyDescent="0.2">
      <c r="B2288" s="2"/>
      <c r="H2288" s="2"/>
      <c r="I2288" s="2"/>
      <c r="J2288" s="2"/>
      <c r="N2288" s="9"/>
      <c r="O2288" s="5"/>
      <c r="P2288" s="2"/>
      <c r="Q2288" s="39"/>
      <c r="R2288" s="9"/>
      <c r="T2288" s="9"/>
      <c r="U2288" s="2"/>
      <c r="X2288" s="40"/>
      <c r="Y2288" s="9"/>
    </row>
    <row r="2289" spans="2:25" x14ac:dyDescent="0.2">
      <c r="B2289" s="2"/>
      <c r="H2289" s="2"/>
      <c r="I2289" s="2"/>
      <c r="J2289" s="2"/>
      <c r="N2289" s="9"/>
      <c r="O2289" s="5"/>
      <c r="P2289" s="2"/>
      <c r="Q2289" s="39"/>
      <c r="R2289" s="9"/>
      <c r="T2289" s="9"/>
      <c r="U2289" s="2"/>
      <c r="X2289" s="40"/>
      <c r="Y2289" s="9"/>
    </row>
    <row r="2290" spans="2:25" x14ac:dyDescent="0.2">
      <c r="B2290" s="2"/>
      <c r="H2290" s="2"/>
      <c r="I2290" s="2"/>
      <c r="J2290" s="2"/>
      <c r="N2290" s="9"/>
      <c r="O2290" s="5"/>
      <c r="P2290" s="2"/>
      <c r="Q2290" s="39"/>
      <c r="R2290" s="9"/>
      <c r="T2290" s="9"/>
      <c r="U2290" s="2"/>
      <c r="X2290" s="40"/>
      <c r="Y2290" s="9"/>
    </row>
    <row r="2291" spans="2:25" x14ac:dyDescent="0.2">
      <c r="B2291" s="2"/>
      <c r="H2291" s="2"/>
      <c r="I2291" s="2"/>
      <c r="J2291" s="2"/>
      <c r="N2291" s="9"/>
      <c r="O2291" s="5"/>
      <c r="P2291" s="2"/>
      <c r="Q2291" s="39"/>
      <c r="R2291" s="9"/>
      <c r="T2291" s="9"/>
      <c r="U2291" s="2"/>
      <c r="X2291" s="40"/>
      <c r="Y2291" s="9"/>
    </row>
    <row r="2292" spans="2:25" x14ac:dyDescent="0.2">
      <c r="B2292" s="2"/>
      <c r="H2292" s="2"/>
      <c r="I2292" s="2"/>
      <c r="J2292" s="2"/>
      <c r="N2292" s="9"/>
      <c r="O2292" s="5"/>
      <c r="P2292" s="2"/>
      <c r="Q2292" s="39"/>
      <c r="R2292" s="9"/>
      <c r="T2292" s="9"/>
      <c r="U2292" s="2"/>
      <c r="X2292" s="40"/>
      <c r="Y2292" s="9"/>
    </row>
    <row r="2293" spans="2:25" x14ac:dyDescent="0.2">
      <c r="B2293" s="2"/>
      <c r="H2293" s="2"/>
      <c r="I2293" s="2"/>
      <c r="J2293" s="2"/>
      <c r="N2293" s="9"/>
      <c r="O2293" s="5"/>
      <c r="P2293" s="2"/>
      <c r="Q2293" s="39"/>
      <c r="R2293" s="9"/>
      <c r="T2293" s="9"/>
      <c r="U2293" s="2"/>
      <c r="X2293" s="40"/>
      <c r="Y2293" s="9"/>
    </row>
    <row r="2294" spans="2:25" x14ac:dyDescent="0.2">
      <c r="B2294" s="2"/>
      <c r="H2294" s="2"/>
      <c r="I2294" s="2"/>
      <c r="J2294" s="2"/>
      <c r="N2294" s="9"/>
      <c r="O2294" s="5"/>
      <c r="P2294" s="2"/>
      <c r="Q2294" s="39"/>
      <c r="R2294" s="9"/>
      <c r="T2294" s="9"/>
      <c r="U2294" s="2"/>
      <c r="X2294" s="40"/>
      <c r="Y2294" s="9"/>
    </row>
    <row r="2295" spans="2:25" x14ac:dyDescent="0.2">
      <c r="B2295" s="2"/>
      <c r="H2295" s="2"/>
      <c r="I2295" s="2"/>
      <c r="J2295" s="2"/>
      <c r="N2295" s="9"/>
      <c r="O2295" s="5"/>
      <c r="P2295" s="2"/>
      <c r="Q2295" s="39"/>
      <c r="R2295" s="9"/>
      <c r="T2295" s="9"/>
      <c r="U2295" s="2"/>
      <c r="X2295" s="40"/>
      <c r="Y2295" s="9"/>
    </row>
    <row r="2296" spans="2:25" x14ac:dyDescent="0.2">
      <c r="B2296" s="2"/>
      <c r="H2296" s="2"/>
      <c r="I2296" s="2"/>
      <c r="J2296" s="2"/>
      <c r="N2296" s="9"/>
      <c r="O2296" s="5"/>
      <c r="P2296" s="2"/>
      <c r="Q2296" s="39"/>
      <c r="R2296" s="9"/>
      <c r="T2296" s="9"/>
      <c r="U2296" s="2"/>
      <c r="X2296" s="40"/>
      <c r="Y2296" s="9"/>
    </row>
    <row r="2297" spans="2:25" x14ac:dyDescent="0.2">
      <c r="B2297" s="2"/>
      <c r="H2297" s="2"/>
      <c r="I2297" s="2"/>
      <c r="J2297" s="2"/>
      <c r="N2297" s="9"/>
      <c r="O2297" s="5"/>
      <c r="P2297" s="2"/>
      <c r="Q2297" s="39"/>
      <c r="R2297" s="9"/>
      <c r="T2297" s="9"/>
      <c r="U2297" s="2"/>
      <c r="X2297" s="40"/>
      <c r="Y2297" s="9"/>
    </row>
    <row r="2298" spans="2:25" x14ac:dyDescent="0.2">
      <c r="B2298" s="2"/>
      <c r="H2298" s="2"/>
      <c r="I2298" s="2"/>
      <c r="J2298" s="2"/>
      <c r="N2298" s="9"/>
      <c r="O2298" s="5"/>
      <c r="P2298" s="2"/>
      <c r="Q2298" s="39"/>
      <c r="R2298" s="9"/>
      <c r="T2298" s="9"/>
      <c r="U2298" s="2"/>
      <c r="X2298" s="40"/>
      <c r="Y2298" s="9"/>
    </row>
    <row r="2299" spans="2:25" x14ac:dyDescent="0.2">
      <c r="B2299" s="2"/>
      <c r="H2299" s="2"/>
      <c r="I2299" s="2"/>
      <c r="J2299" s="2"/>
      <c r="N2299" s="9"/>
      <c r="O2299" s="5"/>
      <c r="P2299" s="2"/>
      <c r="Q2299" s="39"/>
      <c r="R2299" s="9"/>
      <c r="T2299" s="9"/>
      <c r="U2299" s="2"/>
      <c r="X2299" s="40"/>
      <c r="Y2299" s="9"/>
    </row>
    <row r="2300" spans="2:25" x14ac:dyDescent="0.2">
      <c r="B2300" s="2"/>
      <c r="H2300" s="2"/>
      <c r="I2300" s="2"/>
      <c r="J2300" s="2"/>
      <c r="N2300" s="9"/>
      <c r="O2300" s="5"/>
      <c r="P2300" s="2"/>
      <c r="Q2300" s="39"/>
      <c r="R2300" s="9"/>
      <c r="T2300" s="9"/>
      <c r="U2300" s="2"/>
      <c r="X2300" s="40"/>
      <c r="Y2300" s="9"/>
    </row>
    <row r="2301" spans="2:25" x14ac:dyDescent="0.2">
      <c r="B2301" s="2"/>
      <c r="H2301" s="2"/>
      <c r="I2301" s="2"/>
      <c r="J2301" s="2"/>
      <c r="N2301" s="9"/>
      <c r="O2301" s="5"/>
      <c r="P2301" s="2"/>
      <c r="Q2301" s="39"/>
      <c r="R2301" s="9"/>
      <c r="T2301" s="9"/>
      <c r="U2301" s="2"/>
      <c r="X2301" s="40"/>
      <c r="Y2301" s="9"/>
    </row>
    <row r="2302" spans="2:25" x14ac:dyDescent="0.2">
      <c r="B2302" s="2"/>
      <c r="H2302" s="2"/>
      <c r="I2302" s="2"/>
      <c r="J2302" s="2"/>
      <c r="N2302" s="9"/>
      <c r="O2302" s="5"/>
      <c r="P2302" s="2"/>
      <c r="Q2302" s="39"/>
      <c r="R2302" s="9"/>
      <c r="T2302" s="9"/>
      <c r="U2302" s="2"/>
      <c r="X2302" s="40"/>
      <c r="Y2302" s="9"/>
    </row>
    <row r="2303" spans="2:25" x14ac:dyDescent="0.2">
      <c r="B2303" s="2"/>
      <c r="H2303" s="2"/>
      <c r="I2303" s="2"/>
      <c r="J2303" s="2"/>
      <c r="N2303" s="9"/>
      <c r="O2303" s="5"/>
      <c r="P2303" s="2"/>
      <c r="Q2303" s="39"/>
      <c r="R2303" s="9"/>
      <c r="T2303" s="9"/>
      <c r="U2303" s="2"/>
      <c r="X2303" s="40"/>
      <c r="Y2303" s="9"/>
    </row>
    <row r="2304" spans="2:25" x14ac:dyDescent="0.2">
      <c r="B2304" s="2"/>
      <c r="H2304" s="2"/>
      <c r="I2304" s="2"/>
      <c r="J2304" s="2"/>
      <c r="N2304" s="9"/>
      <c r="O2304" s="5"/>
      <c r="P2304" s="2"/>
      <c r="Q2304" s="39"/>
      <c r="R2304" s="9"/>
      <c r="T2304" s="9"/>
      <c r="U2304" s="2"/>
      <c r="X2304" s="40"/>
      <c r="Y2304" s="9"/>
    </row>
    <row r="2305" spans="2:25" x14ac:dyDescent="0.2">
      <c r="B2305" s="2"/>
      <c r="H2305" s="2"/>
      <c r="I2305" s="2"/>
      <c r="J2305" s="2"/>
      <c r="N2305" s="9"/>
      <c r="O2305" s="5"/>
      <c r="P2305" s="2"/>
      <c r="Q2305" s="39"/>
      <c r="R2305" s="9"/>
      <c r="T2305" s="9"/>
      <c r="U2305" s="2"/>
      <c r="X2305" s="40"/>
      <c r="Y2305" s="9"/>
    </row>
    <row r="2306" spans="2:25" x14ac:dyDescent="0.2">
      <c r="B2306" s="2"/>
      <c r="H2306" s="2"/>
      <c r="I2306" s="2"/>
      <c r="J2306" s="2"/>
      <c r="N2306" s="9"/>
      <c r="O2306" s="5"/>
      <c r="P2306" s="2"/>
      <c r="Q2306" s="39"/>
      <c r="R2306" s="9"/>
      <c r="T2306" s="9"/>
      <c r="U2306" s="2"/>
      <c r="X2306" s="40"/>
      <c r="Y2306" s="9"/>
    </row>
    <row r="2307" spans="2:25" x14ac:dyDescent="0.2">
      <c r="B2307" s="2"/>
      <c r="H2307" s="2"/>
      <c r="I2307" s="2"/>
      <c r="J2307" s="2"/>
      <c r="N2307" s="9"/>
      <c r="O2307" s="5"/>
      <c r="P2307" s="2"/>
      <c r="Q2307" s="39"/>
      <c r="R2307" s="9"/>
      <c r="T2307" s="9"/>
      <c r="U2307" s="2"/>
      <c r="X2307" s="40"/>
      <c r="Y2307" s="9"/>
    </row>
    <row r="2308" spans="2:25" x14ac:dyDescent="0.2">
      <c r="B2308" s="2"/>
      <c r="H2308" s="2"/>
      <c r="I2308" s="2"/>
      <c r="J2308" s="2"/>
      <c r="N2308" s="9"/>
      <c r="O2308" s="5"/>
      <c r="P2308" s="2"/>
      <c r="Q2308" s="39"/>
      <c r="R2308" s="9"/>
      <c r="T2308" s="9"/>
      <c r="U2308" s="2"/>
      <c r="X2308" s="40"/>
      <c r="Y2308" s="9"/>
    </row>
    <row r="2309" spans="2:25" x14ac:dyDescent="0.2">
      <c r="B2309" s="2"/>
      <c r="H2309" s="2"/>
      <c r="I2309" s="2"/>
      <c r="J2309" s="2"/>
      <c r="N2309" s="9"/>
      <c r="O2309" s="5"/>
      <c r="P2309" s="2"/>
      <c r="Q2309" s="39"/>
      <c r="R2309" s="9"/>
      <c r="T2309" s="9"/>
      <c r="U2309" s="2"/>
      <c r="X2309" s="40"/>
      <c r="Y2309" s="9"/>
    </row>
    <row r="2310" spans="2:25" x14ac:dyDescent="0.2">
      <c r="B2310" s="2"/>
      <c r="H2310" s="2"/>
      <c r="I2310" s="2"/>
      <c r="J2310" s="2"/>
      <c r="N2310" s="9"/>
      <c r="O2310" s="5"/>
      <c r="P2310" s="2"/>
      <c r="Q2310" s="39"/>
      <c r="R2310" s="9"/>
      <c r="T2310" s="9"/>
      <c r="U2310" s="2"/>
      <c r="X2310" s="40"/>
      <c r="Y2310" s="9"/>
    </row>
    <row r="2311" spans="2:25" x14ac:dyDescent="0.2">
      <c r="B2311" s="2"/>
      <c r="H2311" s="2"/>
      <c r="I2311" s="2"/>
      <c r="J2311" s="2"/>
      <c r="N2311" s="9"/>
      <c r="O2311" s="5"/>
      <c r="P2311" s="2"/>
      <c r="Q2311" s="39"/>
      <c r="R2311" s="9"/>
      <c r="T2311" s="9"/>
      <c r="U2311" s="2"/>
      <c r="X2311" s="40"/>
      <c r="Y2311" s="9"/>
    </row>
    <row r="2312" spans="2:25" x14ac:dyDescent="0.2">
      <c r="B2312" s="2"/>
      <c r="H2312" s="2"/>
      <c r="I2312" s="2"/>
      <c r="J2312" s="2"/>
      <c r="N2312" s="9"/>
      <c r="O2312" s="5"/>
      <c r="P2312" s="2"/>
      <c r="Q2312" s="39"/>
      <c r="R2312" s="9"/>
      <c r="T2312" s="9"/>
      <c r="U2312" s="2"/>
      <c r="X2312" s="40"/>
      <c r="Y2312" s="9"/>
    </row>
    <row r="2313" spans="2:25" x14ac:dyDescent="0.2">
      <c r="B2313" s="2"/>
      <c r="H2313" s="2"/>
      <c r="I2313" s="2"/>
      <c r="J2313" s="2"/>
      <c r="N2313" s="9"/>
      <c r="O2313" s="5"/>
      <c r="P2313" s="2"/>
      <c r="Q2313" s="39"/>
      <c r="R2313" s="9"/>
      <c r="T2313" s="9"/>
      <c r="U2313" s="2"/>
      <c r="X2313" s="40"/>
      <c r="Y2313" s="9"/>
    </row>
    <row r="2314" spans="2:25" x14ac:dyDescent="0.2">
      <c r="B2314" s="2"/>
      <c r="H2314" s="2"/>
      <c r="I2314" s="2"/>
      <c r="J2314" s="2"/>
      <c r="N2314" s="9"/>
      <c r="O2314" s="5"/>
      <c r="P2314" s="2"/>
      <c r="Q2314" s="39"/>
      <c r="R2314" s="9"/>
      <c r="T2314" s="9"/>
      <c r="U2314" s="2"/>
      <c r="X2314" s="40"/>
      <c r="Y2314" s="9"/>
    </row>
    <row r="2315" spans="2:25" x14ac:dyDescent="0.2">
      <c r="B2315" s="2"/>
      <c r="H2315" s="2"/>
      <c r="I2315" s="2"/>
      <c r="J2315" s="2"/>
      <c r="N2315" s="9"/>
      <c r="O2315" s="5"/>
      <c r="P2315" s="2"/>
      <c r="Q2315" s="39"/>
      <c r="R2315" s="9"/>
      <c r="T2315" s="9"/>
      <c r="U2315" s="2"/>
      <c r="X2315" s="40"/>
      <c r="Y2315" s="9"/>
    </row>
    <row r="2316" spans="2:25" x14ac:dyDescent="0.2">
      <c r="B2316" s="2"/>
      <c r="H2316" s="2"/>
      <c r="I2316" s="2"/>
      <c r="J2316" s="2"/>
      <c r="N2316" s="9"/>
      <c r="O2316" s="5"/>
      <c r="P2316" s="2"/>
      <c r="Q2316" s="39"/>
      <c r="R2316" s="9"/>
      <c r="T2316" s="9"/>
      <c r="U2316" s="2"/>
      <c r="X2316" s="40"/>
      <c r="Y2316" s="9"/>
    </row>
    <row r="2317" spans="2:25" x14ac:dyDescent="0.2">
      <c r="B2317" s="2"/>
      <c r="H2317" s="2"/>
      <c r="I2317" s="2"/>
      <c r="J2317" s="2"/>
      <c r="N2317" s="9"/>
      <c r="O2317" s="5"/>
      <c r="P2317" s="2"/>
      <c r="Q2317" s="39"/>
      <c r="R2317" s="9"/>
      <c r="T2317" s="9"/>
      <c r="U2317" s="2"/>
      <c r="X2317" s="40"/>
      <c r="Y2317" s="9"/>
    </row>
    <row r="2318" spans="2:25" x14ac:dyDescent="0.2">
      <c r="B2318" s="2"/>
      <c r="H2318" s="2"/>
      <c r="I2318" s="2"/>
      <c r="J2318" s="2"/>
      <c r="N2318" s="9"/>
      <c r="O2318" s="5"/>
      <c r="P2318" s="2"/>
      <c r="Q2318" s="39"/>
      <c r="R2318" s="9"/>
      <c r="T2318" s="9"/>
      <c r="U2318" s="2"/>
      <c r="X2318" s="40"/>
      <c r="Y2318" s="9"/>
    </row>
    <row r="2319" spans="2:25" x14ac:dyDescent="0.2">
      <c r="B2319" s="2"/>
      <c r="H2319" s="2"/>
      <c r="I2319" s="2"/>
      <c r="J2319" s="2"/>
      <c r="N2319" s="9"/>
      <c r="O2319" s="5"/>
      <c r="P2319" s="2"/>
      <c r="Q2319" s="39"/>
      <c r="R2319" s="9"/>
      <c r="T2319" s="9"/>
      <c r="U2319" s="2"/>
      <c r="X2319" s="40"/>
      <c r="Y2319" s="9"/>
    </row>
    <row r="2320" spans="2:25" x14ac:dyDescent="0.2">
      <c r="B2320" s="2"/>
      <c r="H2320" s="2"/>
      <c r="I2320" s="2"/>
      <c r="J2320" s="2"/>
      <c r="N2320" s="9"/>
      <c r="O2320" s="5"/>
      <c r="P2320" s="2"/>
      <c r="Q2320" s="39"/>
      <c r="R2320" s="9"/>
      <c r="T2320" s="9"/>
      <c r="U2320" s="2"/>
      <c r="X2320" s="40"/>
      <c r="Y2320" s="9"/>
    </row>
    <row r="2321" spans="2:25" x14ac:dyDescent="0.2">
      <c r="B2321" s="2"/>
      <c r="H2321" s="2"/>
      <c r="I2321" s="2"/>
      <c r="J2321" s="2"/>
      <c r="N2321" s="9"/>
      <c r="O2321" s="5"/>
      <c r="P2321" s="2"/>
      <c r="Q2321" s="39"/>
      <c r="R2321" s="9"/>
      <c r="T2321" s="9"/>
      <c r="U2321" s="2"/>
      <c r="X2321" s="40"/>
      <c r="Y2321" s="9"/>
    </row>
    <row r="2322" spans="2:25" x14ac:dyDescent="0.2">
      <c r="B2322" s="2"/>
      <c r="H2322" s="2"/>
      <c r="I2322" s="2"/>
      <c r="J2322" s="2"/>
      <c r="N2322" s="9"/>
      <c r="O2322" s="5"/>
      <c r="P2322" s="2"/>
      <c r="Q2322" s="39"/>
      <c r="R2322" s="9"/>
      <c r="T2322" s="9"/>
      <c r="U2322" s="2"/>
      <c r="X2322" s="40"/>
      <c r="Y2322" s="9"/>
    </row>
    <row r="2323" spans="2:25" x14ac:dyDescent="0.2">
      <c r="B2323" s="2"/>
      <c r="H2323" s="2"/>
      <c r="I2323" s="2"/>
      <c r="J2323" s="2"/>
      <c r="N2323" s="9"/>
      <c r="O2323" s="5"/>
      <c r="P2323" s="2"/>
      <c r="Q2323" s="39"/>
      <c r="R2323" s="9"/>
      <c r="T2323" s="9"/>
      <c r="U2323" s="2"/>
      <c r="X2323" s="40"/>
      <c r="Y2323" s="9"/>
    </row>
    <row r="2324" spans="2:25" x14ac:dyDescent="0.2">
      <c r="B2324" s="2"/>
      <c r="H2324" s="2"/>
      <c r="I2324" s="2"/>
      <c r="J2324" s="2"/>
      <c r="N2324" s="9"/>
      <c r="O2324" s="5"/>
      <c r="P2324" s="2"/>
      <c r="Q2324" s="39"/>
      <c r="R2324" s="9"/>
      <c r="T2324" s="9"/>
      <c r="U2324" s="2"/>
      <c r="X2324" s="40"/>
      <c r="Y2324" s="9"/>
    </row>
    <row r="2325" spans="2:25" x14ac:dyDescent="0.2">
      <c r="B2325" s="2"/>
      <c r="H2325" s="2"/>
      <c r="I2325" s="2"/>
      <c r="J2325" s="2"/>
      <c r="N2325" s="9"/>
      <c r="O2325" s="5"/>
      <c r="P2325" s="2"/>
      <c r="Q2325" s="39"/>
      <c r="R2325" s="9"/>
      <c r="T2325" s="9"/>
      <c r="U2325" s="2"/>
      <c r="X2325" s="40"/>
      <c r="Y2325" s="9"/>
    </row>
    <row r="2326" spans="2:25" x14ac:dyDescent="0.2">
      <c r="B2326" s="2"/>
      <c r="H2326" s="2"/>
      <c r="I2326" s="2"/>
      <c r="J2326" s="2"/>
      <c r="N2326" s="9"/>
      <c r="O2326" s="5"/>
      <c r="P2326" s="2"/>
      <c r="Q2326" s="39"/>
      <c r="R2326" s="9"/>
      <c r="T2326" s="9"/>
      <c r="U2326" s="2"/>
      <c r="X2326" s="40"/>
      <c r="Y2326" s="9"/>
    </row>
    <row r="2327" spans="2:25" x14ac:dyDescent="0.2">
      <c r="B2327" s="2"/>
      <c r="H2327" s="2"/>
      <c r="I2327" s="2"/>
      <c r="J2327" s="2"/>
      <c r="N2327" s="9"/>
      <c r="O2327" s="5"/>
      <c r="P2327" s="2"/>
      <c r="Q2327" s="39"/>
      <c r="R2327" s="9"/>
      <c r="T2327" s="9"/>
      <c r="U2327" s="2"/>
      <c r="X2327" s="40"/>
      <c r="Y2327" s="9"/>
    </row>
    <row r="2328" spans="2:25" x14ac:dyDescent="0.2">
      <c r="B2328" s="2"/>
      <c r="H2328" s="2"/>
      <c r="I2328" s="2"/>
      <c r="J2328" s="2"/>
      <c r="N2328" s="9"/>
      <c r="O2328" s="5"/>
      <c r="P2328" s="2"/>
      <c r="Q2328" s="39"/>
      <c r="R2328" s="9"/>
      <c r="T2328" s="9"/>
      <c r="U2328" s="2"/>
      <c r="X2328" s="40"/>
      <c r="Y2328" s="9"/>
    </row>
    <row r="2329" spans="2:25" x14ac:dyDescent="0.2">
      <c r="B2329" s="2"/>
      <c r="H2329" s="2"/>
      <c r="I2329" s="2"/>
      <c r="J2329" s="2"/>
      <c r="N2329" s="9"/>
      <c r="O2329" s="5"/>
      <c r="P2329" s="2"/>
      <c r="Q2329" s="39"/>
      <c r="R2329" s="9"/>
      <c r="T2329" s="9"/>
      <c r="U2329" s="2"/>
      <c r="X2329" s="40"/>
      <c r="Y2329" s="9"/>
    </row>
    <row r="2330" spans="2:25" x14ac:dyDescent="0.2">
      <c r="B2330" s="2"/>
      <c r="H2330" s="2"/>
      <c r="I2330" s="2"/>
      <c r="J2330" s="2"/>
      <c r="N2330" s="9"/>
      <c r="O2330" s="5"/>
      <c r="P2330" s="2"/>
      <c r="Q2330" s="39"/>
      <c r="R2330" s="9"/>
      <c r="T2330" s="9"/>
      <c r="U2330" s="2"/>
      <c r="X2330" s="40"/>
      <c r="Y2330" s="9"/>
    </row>
    <row r="2331" spans="2:25" x14ac:dyDescent="0.2">
      <c r="B2331" s="2"/>
      <c r="H2331" s="2"/>
      <c r="I2331" s="2"/>
      <c r="J2331" s="2"/>
      <c r="N2331" s="9"/>
      <c r="O2331" s="5"/>
      <c r="P2331" s="2"/>
      <c r="Q2331" s="39"/>
      <c r="R2331" s="9"/>
      <c r="T2331" s="9"/>
      <c r="U2331" s="2"/>
      <c r="X2331" s="40"/>
      <c r="Y2331" s="9"/>
    </row>
    <row r="2332" spans="2:25" x14ac:dyDescent="0.2">
      <c r="B2332" s="2"/>
      <c r="H2332" s="2"/>
      <c r="I2332" s="2"/>
      <c r="J2332" s="2"/>
      <c r="N2332" s="9"/>
      <c r="O2332" s="5"/>
      <c r="P2332" s="2"/>
      <c r="Q2332" s="39"/>
      <c r="R2332" s="9"/>
      <c r="T2332" s="9"/>
      <c r="U2332" s="2"/>
      <c r="X2332" s="40"/>
      <c r="Y2332" s="9"/>
    </row>
    <row r="2333" spans="2:25" x14ac:dyDescent="0.2">
      <c r="B2333" s="2"/>
      <c r="H2333" s="2"/>
      <c r="I2333" s="2"/>
      <c r="J2333" s="2"/>
      <c r="N2333" s="9"/>
      <c r="O2333" s="5"/>
      <c r="P2333" s="2"/>
      <c r="Q2333" s="39"/>
      <c r="R2333" s="9"/>
      <c r="T2333" s="9"/>
      <c r="U2333" s="2"/>
      <c r="X2333" s="40"/>
      <c r="Y2333" s="9"/>
    </row>
    <row r="2334" spans="2:25" x14ac:dyDescent="0.2">
      <c r="B2334" s="2"/>
      <c r="H2334" s="2"/>
      <c r="I2334" s="2"/>
      <c r="J2334" s="2"/>
      <c r="N2334" s="9"/>
      <c r="O2334" s="5"/>
      <c r="P2334" s="2"/>
      <c r="Q2334" s="39"/>
      <c r="R2334" s="9"/>
      <c r="T2334" s="9"/>
      <c r="U2334" s="2"/>
      <c r="X2334" s="40"/>
      <c r="Y2334" s="9"/>
    </row>
    <row r="2335" spans="2:25" x14ac:dyDescent="0.2">
      <c r="B2335" s="2"/>
      <c r="H2335" s="2"/>
      <c r="I2335" s="2"/>
      <c r="J2335" s="2"/>
      <c r="N2335" s="9"/>
      <c r="O2335" s="5"/>
      <c r="P2335" s="2"/>
      <c r="Q2335" s="39"/>
      <c r="R2335" s="9"/>
      <c r="T2335" s="9"/>
      <c r="U2335" s="2"/>
      <c r="X2335" s="40"/>
      <c r="Y2335" s="9"/>
    </row>
    <row r="2336" spans="2:25" x14ac:dyDescent="0.2">
      <c r="B2336" s="2"/>
      <c r="H2336" s="2"/>
      <c r="I2336" s="2"/>
      <c r="J2336" s="2"/>
      <c r="N2336" s="9"/>
      <c r="O2336" s="5"/>
      <c r="P2336" s="2"/>
      <c r="Q2336" s="39"/>
      <c r="R2336" s="9"/>
      <c r="T2336" s="9"/>
      <c r="U2336" s="2"/>
      <c r="X2336" s="40"/>
      <c r="Y2336" s="9"/>
    </row>
    <row r="2337" spans="2:25" x14ac:dyDescent="0.2">
      <c r="B2337" s="2"/>
      <c r="H2337" s="2"/>
      <c r="I2337" s="2"/>
      <c r="J2337" s="2"/>
      <c r="N2337" s="9"/>
      <c r="O2337" s="5"/>
      <c r="P2337" s="2"/>
      <c r="Q2337" s="39"/>
      <c r="R2337" s="9"/>
      <c r="T2337" s="9"/>
      <c r="U2337" s="2"/>
      <c r="X2337" s="40"/>
      <c r="Y2337" s="9"/>
    </row>
    <row r="2338" spans="2:25" x14ac:dyDescent="0.2">
      <c r="B2338" s="2"/>
      <c r="H2338" s="2"/>
      <c r="I2338" s="2"/>
      <c r="J2338" s="2"/>
      <c r="N2338" s="9"/>
      <c r="O2338" s="5"/>
      <c r="P2338" s="2"/>
      <c r="Q2338" s="39"/>
      <c r="R2338" s="9"/>
      <c r="T2338" s="9"/>
      <c r="U2338" s="2"/>
      <c r="X2338" s="40"/>
      <c r="Y2338" s="9"/>
    </row>
    <row r="2339" spans="2:25" x14ac:dyDescent="0.2">
      <c r="B2339" s="2"/>
      <c r="H2339" s="2"/>
      <c r="I2339" s="2"/>
      <c r="J2339" s="2"/>
      <c r="N2339" s="9"/>
      <c r="O2339" s="5"/>
      <c r="P2339" s="2"/>
      <c r="Q2339" s="39"/>
      <c r="R2339" s="9"/>
      <c r="T2339" s="9"/>
      <c r="U2339" s="2"/>
      <c r="X2339" s="40"/>
      <c r="Y2339" s="9"/>
    </row>
    <row r="2340" spans="2:25" x14ac:dyDescent="0.2">
      <c r="B2340" s="2"/>
      <c r="H2340" s="2"/>
      <c r="I2340" s="2"/>
      <c r="J2340" s="2"/>
      <c r="N2340" s="9"/>
      <c r="O2340" s="5"/>
      <c r="P2340" s="2"/>
      <c r="Q2340" s="39"/>
      <c r="R2340" s="9"/>
      <c r="T2340" s="9"/>
      <c r="U2340" s="2"/>
      <c r="X2340" s="40"/>
      <c r="Y2340" s="9"/>
    </row>
    <row r="2341" spans="2:25" x14ac:dyDescent="0.2">
      <c r="B2341" s="2"/>
      <c r="H2341" s="2"/>
      <c r="I2341" s="2"/>
      <c r="J2341" s="2"/>
      <c r="N2341" s="9"/>
      <c r="O2341" s="5"/>
      <c r="P2341" s="2"/>
      <c r="Q2341" s="39"/>
      <c r="R2341" s="9"/>
      <c r="T2341" s="9"/>
      <c r="U2341" s="2"/>
      <c r="X2341" s="40"/>
      <c r="Y2341" s="9"/>
    </row>
    <row r="2342" spans="2:25" x14ac:dyDescent="0.2">
      <c r="B2342" s="2"/>
      <c r="H2342" s="2"/>
      <c r="I2342" s="2"/>
      <c r="J2342" s="2"/>
      <c r="N2342" s="9"/>
      <c r="O2342" s="5"/>
      <c r="P2342" s="2"/>
      <c r="Q2342" s="39"/>
      <c r="R2342" s="9"/>
      <c r="T2342" s="9"/>
      <c r="U2342" s="2"/>
      <c r="X2342" s="40"/>
      <c r="Y2342" s="9"/>
    </row>
    <row r="2343" spans="2:25" x14ac:dyDescent="0.2">
      <c r="B2343" s="2"/>
      <c r="H2343" s="2"/>
      <c r="I2343" s="2"/>
      <c r="J2343" s="2"/>
      <c r="N2343" s="9"/>
      <c r="O2343" s="5"/>
      <c r="P2343" s="2"/>
      <c r="Q2343" s="39"/>
      <c r="R2343" s="9"/>
      <c r="T2343" s="9"/>
      <c r="U2343" s="2"/>
      <c r="X2343" s="40"/>
      <c r="Y2343" s="9"/>
    </row>
    <row r="2344" spans="2:25" x14ac:dyDescent="0.2">
      <c r="B2344" s="2"/>
      <c r="H2344" s="2"/>
      <c r="I2344" s="2"/>
      <c r="J2344" s="2"/>
      <c r="N2344" s="9"/>
      <c r="O2344" s="5"/>
      <c r="P2344" s="2"/>
      <c r="Q2344" s="39"/>
      <c r="R2344" s="9"/>
      <c r="T2344" s="9"/>
      <c r="U2344" s="2"/>
      <c r="X2344" s="40"/>
      <c r="Y2344" s="9"/>
    </row>
    <row r="2345" spans="2:25" x14ac:dyDescent="0.2">
      <c r="B2345" s="2"/>
      <c r="H2345" s="2"/>
      <c r="I2345" s="2"/>
      <c r="J2345" s="2"/>
      <c r="N2345" s="9"/>
      <c r="O2345" s="5"/>
      <c r="P2345" s="2"/>
      <c r="Q2345" s="39"/>
      <c r="R2345" s="9"/>
      <c r="T2345" s="9"/>
      <c r="U2345" s="2"/>
      <c r="X2345" s="40"/>
      <c r="Y2345" s="9"/>
    </row>
    <row r="2346" spans="2:25" x14ac:dyDescent="0.2">
      <c r="B2346" s="2"/>
      <c r="H2346" s="2"/>
      <c r="I2346" s="2"/>
      <c r="J2346" s="2"/>
      <c r="N2346" s="9"/>
      <c r="O2346" s="5"/>
      <c r="P2346" s="2"/>
      <c r="Q2346" s="39"/>
      <c r="R2346" s="9"/>
      <c r="T2346" s="9"/>
      <c r="U2346" s="2"/>
      <c r="X2346" s="40"/>
      <c r="Y2346" s="9"/>
    </row>
    <row r="2347" spans="2:25" x14ac:dyDescent="0.2">
      <c r="B2347" s="2"/>
      <c r="H2347" s="2"/>
      <c r="I2347" s="2"/>
      <c r="J2347" s="2"/>
      <c r="N2347" s="9"/>
      <c r="O2347" s="5"/>
      <c r="P2347" s="2"/>
      <c r="Q2347" s="39"/>
      <c r="R2347" s="9"/>
      <c r="T2347" s="9"/>
      <c r="U2347" s="2"/>
      <c r="X2347" s="40"/>
      <c r="Y2347" s="9"/>
    </row>
    <row r="2348" spans="2:25" x14ac:dyDescent="0.2">
      <c r="B2348" s="2"/>
      <c r="H2348" s="2"/>
      <c r="I2348" s="2"/>
      <c r="J2348" s="2"/>
      <c r="N2348" s="9"/>
      <c r="O2348" s="5"/>
      <c r="P2348" s="2"/>
      <c r="Q2348" s="39"/>
      <c r="R2348" s="9"/>
      <c r="T2348" s="9"/>
      <c r="U2348" s="2"/>
      <c r="X2348" s="40"/>
      <c r="Y2348" s="9"/>
    </row>
    <row r="2349" spans="2:25" x14ac:dyDescent="0.2">
      <c r="B2349" s="2"/>
      <c r="H2349" s="2"/>
      <c r="I2349" s="2"/>
      <c r="J2349" s="2"/>
      <c r="N2349" s="9"/>
      <c r="O2349" s="5"/>
      <c r="P2349" s="2"/>
      <c r="Q2349" s="39"/>
      <c r="R2349" s="9"/>
      <c r="T2349" s="9"/>
      <c r="U2349" s="2"/>
      <c r="X2349" s="40"/>
      <c r="Y2349" s="9"/>
    </row>
    <row r="2350" spans="2:25" x14ac:dyDescent="0.2">
      <c r="B2350" s="2"/>
      <c r="H2350" s="2"/>
      <c r="I2350" s="2"/>
      <c r="J2350" s="2"/>
      <c r="N2350" s="9"/>
      <c r="O2350" s="5"/>
      <c r="P2350" s="2"/>
      <c r="Q2350" s="39"/>
      <c r="R2350" s="9"/>
      <c r="T2350" s="9"/>
      <c r="U2350" s="2"/>
      <c r="X2350" s="40"/>
      <c r="Y2350" s="9"/>
    </row>
    <row r="2351" spans="2:25" x14ac:dyDescent="0.2">
      <c r="B2351" s="2"/>
      <c r="H2351" s="2"/>
      <c r="I2351" s="2"/>
      <c r="J2351" s="2"/>
      <c r="N2351" s="9"/>
      <c r="O2351" s="5"/>
      <c r="P2351" s="2"/>
      <c r="Q2351" s="39"/>
      <c r="R2351" s="9"/>
      <c r="T2351" s="9"/>
      <c r="U2351" s="2"/>
      <c r="X2351" s="40"/>
      <c r="Y2351" s="9"/>
    </row>
    <row r="2352" spans="2:25" x14ac:dyDescent="0.2">
      <c r="B2352" s="2"/>
      <c r="H2352" s="2"/>
      <c r="I2352" s="2"/>
      <c r="J2352" s="2"/>
      <c r="N2352" s="9"/>
      <c r="O2352" s="5"/>
      <c r="P2352" s="2"/>
      <c r="Q2352" s="39"/>
      <c r="R2352" s="9"/>
      <c r="T2352" s="9"/>
      <c r="U2352" s="2"/>
      <c r="X2352" s="40"/>
      <c r="Y2352" s="9"/>
    </row>
    <row r="2353" spans="2:25" x14ac:dyDescent="0.2">
      <c r="B2353" s="2"/>
      <c r="H2353" s="2"/>
      <c r="I2353" s="2"/>
      <c r="J2353" s="2"/>
      <c r="N2353" s="9"/>
      <c r="O2353" s="5"/>
      <c r="P2353" s="2"/>
      <c r="Q2353" s="39"/>
      <c r="R2353" s="9"/>
      <c r="T2353" s="9"/>
      <c r="U2353" s="2"/>
      <c r="X2353" s="40"/>
      <c r="Y2353" s="9"/>
    </row>
    <row r="2354" spans="2:25" x14ac:dyDescent="0.2">
      <c r="B2354" s="2"/>
      <c r="H2354" s="2"/>
      <c r="I2354" s="2"/>
      <c r="J2354" s="2"/>
      <c r="N2354" s="9"/>
      <c r="O2354" s="5"/>
      <c r="P2354" s="2"/>
      <c r="Q2354" s="39"/>
      <c r="R2354" s="9"/>
      <c r="T2354" s="9"/>
      <c r="U2354" s="2"/>
      <c r="X2354" s="40"/>
      <c r="Y2354" s="9"/>
    </row>
    <row r="2355" spans="2:25" x14ac:dyDescent="0.2">
      <c r="B2355" s="2"/>
      <c r="H2355" s="2"/>
      <c r="I2355" s="2"/>
      <c r="J2355" s="2"/>
      <c r="N2355" s="9"/>
      <c r="O2355" s="5"/>
      <c r="P2355" s="2"/>
      <c r="Q2355" s="39"/>
      <c r="R2355" s="9"/>
      <c r="T2355" s="9"/>
      <c r="U2355" s="2"/>
      <c r="X2355" s="40"/>
      <c r="Y2355" s="9"/>
    </row>
    <row r="2356" spans="2:25" x14ac:dyDescent="0.2">
      <c r="B2356" s="2"/>
      <c r="H2356" s="2"/>
      <c r="I2356" s="2"/>
      <c r="J2356" s="2"/>
      <c r="N2356" s="9"/>
      <c r="O2356" s="5"/>
      <c r="P2356" s="2"/>
      <c r="Q2356" s="39"/>
      <c r="R2356" s="9"/>
      <c r="T2356" s="9"/>
      <c r="U2356" s="2"/>
      <c r="X2356" s="40"/>
      <c r="Y2356" s="9"/>
    </row>
    <row r="2357" spans="2:25" x14ac:dyDescent="0.2">
      <c r="B2357" s="2"/>
      <c r="H2357" s="2"/>
      <c r="I2357" s="2"/>
      <c r="J2357" s="2"/>
      <c r="N2357" s="9"/>
      <c r="O2357" s="5"/>
      <c r="P2357" s="2"/>
      <c r="Q2357" s="39"/>
      <c r="R2357" s="9"/>
      <c r="T2357" s="9"/>
      <c r="U2357" s="2"/>
      <c r="X2357" s="40"/>
      <c r="Y2357" s="9"/>
    </row>
    <row r="2358" spans="2:25" x14ac:dyDescent="0.2">
      <c r="B2358" s="2"/>
      <c r="H2358" s="2"/>
      <c r="I2358" s="2"/>
      <c r="J2358" s="2"/>
      <c r="N2358" s="9"/>
      <c r="O2358" s="5"/>
      <c r="P2358" s="2"/>
      <c r="Q2358" s="39"/>
      <c r="R2358" s="9"/>
      <c r="T2358" s="9"/>
      <c r="U2358" s="2"/>
      <c r="X2358" s="40"/>
      <c r="Y2358" s="9"/>
    </row>
    <row r="2359" spans="2:25" x14ac:dyDescent="0.2">
      <c r="B2359" s="2"/>
      <c r="H2359" s="2"/>
      <c r="I2359" s="2"/>
      <c r="J2359" s="2"/>
      <c r="N2359" s="9"/>
      <c r="O2359" s="5"/>
      <c r="P2359" s="2"/>
      <c r="Q2359" s="39"/>
      <c r="R2359" s="9"/>
      <c r="T2359" s="9"/>
      <c r="U2359" s="2"/>
      <c r="X2359" s="40"/>
      <c r="Y2359" s="9"/>
    </row>
    <row r="2360" spans="2:25" x14ac:dyDescent="0.2">
      <c r="B2360" s="2"/>
      <c r="H2360" s="2"/>
      <c r="I2360" s="2"/>
      <c r="J2360" s="2"/>
      <c r="N2360" s="9"/>
      <c r="O2360" s="5"/>
      <c r="P2360" s="2"/>
      <c r="Q2360" s="39"/>
      <c r="R2360" s="9"/>
      <c r="T2360" s="9"/>
      <c r="U2360" s="2"/>
      <c r="X2360" s="40"/>
      <c r="Y2360" s="9"/>
    </row>
    <row r="2361" spans="2:25" x14ac:dyDescent="0.2">
      <c r="B2361" s="2"/>
      <c r="H2361" s="2"/>
      <c r="I2361" s="2"/>
      <c r="J2361" s="2"/>
      <c r="N2361" s="9"/>
      <c r="O2361" s="5"/>
      <c r="P2361" s="2"/>
      <c r="Q2361" s="39"/>
      <c r="R2361" s="9"/>
      <c r="T2361" s="9"/>
      <c r="U2361" s="2"/>
      <c r="X2361" s="40"/>
      <c r="Y2361" s="9"/>
    </row>
    <row r="2362" spans="2:25" x14ac:dyDescent="0.2">
      <c r="B2362" s="2"/>
      <c r="H2362" s="2"/>
      <c r="I2362" s="2"/>
      <c r="J2362" s="2"/>
      <c r="N2362" s="9"/>
      <c r="O2362" s="5"/>
      <c r="P2362" s="2"/>
      <c r="Q2362" s="39"/>
      <c r="R2362" s="9"/>
      <c r="T2362" s="9"/>
      <c r="U2362" s="2"/>
      <c r="X2362" s="40"/>
      <c r="Y2362" s="9"/>
    </row>
    <row r="2363" spans="2:25" x14ac:dyDescent="0.2">
      <c r="B2363" s="2"/>
      <c r="H2363" s="2"/>
      <c r="I2363" s="2"/>
      <c r="J2363" s="2"/>
      <c r="N2363" s="9"/>
      <c r="O2363" s="5"/>
      <c r="P2363" s="2"/>
      <c r="Q2363" s="39"/>
      <c r="R2363" s="9"/>
      <c r="T2363" s="9"/>
      <c r="U2363" s="2"/>
      <c r="X2363" s="40"/>
      <c r="Y2363" s="9"/>
    </row>
    <row r="2364" spans="2:25" x14ac:dyDescent="0.2">
      <c r="B2364" s="2"/>
      <c r="H2364" s="2"/>
      <c r="I2364" s="2"/>
      <c r="J2364" s="2"/>
      <c r="N2364" s="9"/>
      <c r="O2364" s="5"/>
      <c r="P2364" s="2"/>
      <c r="Q2364" s="39"/>
      <c r="R2364" s="9"/>
      <c r="T2364" s="9"/>
      <c r="U2364" s="2"/>
      <c r="X2364" s="40"/>
      <c r="Y2364" s="9"/>
    </row>
    <row r="2365" spans="2:25" x14ac:dyDescent="0.2">
      <c r="B2365" s="2"/>
      <c r="H2365" s="2"/>
      <c r="I2365" s="2"/>
      <c r="J2365" s="2"/>
      <c r="N2365" s="9"/>
      <c r="O2365" s="5"/>
      <c r="P2365" s="2"/>
      <c r="Q2365" s="39"/>
      <c r="R2365" s="9"/>
      <c r="T2365" s="9"/>
      <c r="U2365" s="2"/>
      <c r="X2365" s="40"/>
      <c r="Y2365" s="9"/>
    </row>
    <row r="2366" spans="2:25" x14ac:dyDescent="0.2">
      <c r="B2366" s="2"/>
      <c r="H2366" s="2"/>
      <c r="I2366" s="2"/>
      <c r="J2366" s="2"/>
      <c r="N2366" s="9"/>
      <c r="O2366" s="5"/>
      <c r="P2366" s="2"/>
      <c r="Q2366" s="39"/>
      <c r="R2366" s="9"/>
      <c r="T2366" s="9"/>
      <c r="U2366" s="2"/>
      <c r="X2366" s="40"/>
      <c r="Y2366" s="9"/>
    </row>
    <row r="2367" spans="2:25" x14ac:dyDescent="0.2">
      <c r="B2367" s="2"/>
      <c r="H2367" s="2"/>
      <c r="I2367" s="2"/>
      <c r="J2367" s="2"/>
      <c r="N2367" s="9"/>
      <c r="O2367" s="5"/>
      <c r="P2367" s="2"/>
      <c r="Q2367" s="39"/>
      <c r="R2367" s="9"/>
      <c r="T2367" s="9"/>
      <c r="U2367" s="2"/>
      <c r="X2367" s="40"/>
      <c r="Y2367" s="9"/>
    </row>
    <row r="2368" spans="2:25" x14ac:dyDescent="0.2">
      <c r="B2368" s="2"/>
      <c r="H2368" s="2"/>
      <c r="I2368" s="2"/>
      <c r="J2368" s="2"/>
      <c r="N2368" s="9"/>
      <c r="O2368" s="5"/>
      <c r="P2368" s="2"/>
      <c r="Q2368" s="39"/>
      <c r="R2368" s="9"/>
      <c r="T2368" s="9"/>
      <c r="U2368" s="2"/>
      <c r="X2368" s="40"/>
      <c r="Y2368" s="9"/>
    </row>
    <row r="2369" spans="2:25" x14ac:dyDescent="0.2">
      <c r="B2369" s="2"/>
      <c r="H2369" s="2"/>
      <c r="I2369" s="2"/>
      <c r="J2369" s="2"/>
      <c r="N2369" s="9"/>
      <c r="O2369" s="5"/>
      <c r="P2369" s="2"/>
      <c r="Q2369" s="39"/>
      <c r="R2369" s="9"/>
      <c r="T2369" s="9"/>
      <c r="U2369" s="2"/>
      <c r="X2369" s="40"/>
      <c r="Y2369" s="9"/>
    </row>
    <row r="2370" spans="2:25" x14ac:dyDescent="0.2">
      <c r="B2370" s="2"/>
      <c r="H2370" s="2"/>
      <c r="I2370" s="2"/>
      <c r="J2370" s="2"/>
      <c r="N2370" s="9"/>
      <c r="O2370" s="5"/>
      <c r="P2370" s="2"/>
      <c r="Q2370" s="39"/>
      <c r="R2370" s="9"/>
      <c r="T2370" s="9"/>
      <c r="U2370" s="2"/>
      <c r="X2370" s="40"/>
      <c r="Y2370" s="9"/>
    </row>
    <row r="2371" spans="2:25" x14ac:dyDescent="0.2">
      <c r="B2371" s="2"/>
      <c r="H2371" s="2"/>
      <c r="I2371" s="2"/>
      <c r="J2371" s="2"/>
      <c r="N2371" s="9"/>
      <c r="O2371" s="5"/>
      <c r="P2371" s="2"/>
      <c r="Q2371" s="39"/>
      <c r="R2371" s="9"/>
      <c r="T2371" s="9"/>
      <c r="U2371" s="2"/>
      <c r="X2371" s="40"/>
      <c r="Y2371" s="9"/>
    </row>
    <row r="2372" spans="2:25" x14ac:dyDescent="0.2">
      <c r="B2372" s="2"/>
      <c r="H2372" s="2"/>
      <c r="I2372" s="2"/>
      <c r="J2372" s="2"/>
      <c r="N2372" s="9"/>
      <c r="O2372" s="5"/>
      <c r="P2372" s="2"/>
      <c r="Q2372" s="39"/>
      <c r="R2372" s="9"/>
      <c r="T2372" s="9"/>
      <c r="U2372" s="2"/>
      <c r="X2372" s="40"/>
      <c r="Y2372" s="9"/>
    </row>
    <row r="2373" spans="2:25" x14ac:dyDescent="0.2">
      <c r="B2373" s="2"/>
      <c r="H2373" s="2"/>
      <c r="I2373" s="2"/>
      <c r="J2373" s="2"/>
      <c r="N2373" s="9"/>
      <c r="O2373" s="5"/>
      <c r="P2373" s="2"/>
      <c r="Q2373" s="39"/>
      <c r="R2373" s="9"/>
      <c r="T2373" s="9"/>
      <c r="U2373" s="2"/>
      <c r="X2373" s="40"/>
      <c r="Y2373" s="9"/>
    </row>
    <row r="2374" spans="2:25" x14ac:dyDescent="0.2">
      <c r="B2374" s="2"/>
      <c r="H2374" s="2"/>
      <c r="I2374" s="2"/>
      <c r="J2374" s="2"/>
      <c r="N2374" s="9"/>
      <c r="O2374" s="5"/>
      <c r="P2374" s="2"/>
      <c r="Q2374" s="39"/>
      <c r="R2374" s="9"/>
      <c r="T2374" s="9"/>
      <c r="U2374" s="2"/>
      <c r="X2374" s="40"/>
      <c r="Y2374" s="9"/>
    </row>
    <row r="2375" spans="2:25" x14ac:dyDescent="0.2">
      <c r="B2375" s="2"/>
      <c r="H2375" s="2"/>
      <c r="I2375" s="2"/>
      <c r="J2375" s="2"/>
      <c r="N2375" s="9"/>
      <c r="O2375" s="5"/>
      <c r="P2375" s="2"/>
      <c r="Q2375" s="39"/>
      <c r="R2375" s="9"/>
      <c r="T2375" s="9"/>
      <c r="U2375" s="2"/>
      <c r="X2375" s="40"/>
      <c r="Y2375" s="9"/>
    </row>
    <row r="2376" spans="2:25" x14ac:dyDescent="0.2">
      <c r="B2376" s="2"/>
      <c r="H2376" s="2"/>
      <c r="I2376" s="2"/>
      <c r="J2376" s="2"/>
      <c r="N2376" s="9"/>
      <c r="O2376" s="5"/>
      <c r="P2376" s="2"/>
      <c r="Q2376" s="39"/>
      <c r="R2376" s="9"/>
      <c r="T2376" s="9"/>
      <c r="U2376" s="2"/>
      <c r="X2376" s="40"/>
      <c r="Y2376" s="9"/>
    </row>
    <row r="2377" spans="2:25" x14ac:dyDescent="0.2">
      <c r="B2377" s="2"/>
      <c r="H2377" s="2"/>
      <c r="I2377" s="2"/>
      <c r="J2377" s="2"/>
      <c r="N2377" s="9"/>
      <c r="O2377" s="5"/>
      <c r="P2377" s="2"/>
      <c r="Q2377" s="39"/>
      <c r="R2377" s="9"/>
      <c r="T2377" s="9"/>
      <c r="U2377" s="2"/>
      <c r="X2377" s="40"/>
      <c r="Y2377" s="9"/>
    </row>
    <row r="2378" spans="2:25" x14ac:dyDescent="0.2">
      <c r="B2378" s="2"/>
      <c r="H2378" s="2"/>
      <c r="I2378" s="2"/>
      <c r="J2378" s="2"/>
      <c r="N2378" s="9"/>
      <c r="O2378" s="5"/>
      <c r="P2378" s="2"/>
      <c r="Q2378" s="39"/>
      <c r="R2378" s="9"/>
      <c r="T2378" s="9"/>
      <c r="U2378" s="2"/>
      <c r="X2378" s="40"/>
      <c r="Y2378" s="9"/>
    </row>
    <row r="2379" spans="2:25" x14ac:dyDescent="0.2">
      <c r="B2379" s="2"/>
      <c r="H2379" s="2"/>
      <c r="I2379" s="2"/>
      <c r="J2379" s="2"/>
      <c r="N2379" s="9"/>
      <c r="O2379" s="5"/>
      <c r="P2379" s="2"/>
      <c r="Q2379" s="39"/>
      <c r="R2379" s="9"/>
      <c r="T2379" s="9"/>
      <c r="U2379" s="2"/>
      <c r="X2379" s="40"/>
      <c r="Y2379" s="9"/>
    </row>
    <row r="2380" spans="2:25" x14ac:dyDescent="0.2">
      <c r="B2380" s="2"/>
      <c r="H2380" s="2"/>
      <c r="I2380" s="2"/>
      <c r="J2380" s="2"/>
      <c r="N2380" s="9"/>
      <c r="O2380" s="5"/>
      <c r="P2380" s="2"/>
      <c r="Q2380" s="39"/>
      <c r="R2380" s="9"/>
      <c r="T2380" s="9"/>
      <c r="U2380" s="2"/>
      <c r="X2380" s="40"/>
      <c r="Y2380" s="9"/>
    </row>
    <row r="2381" spans="2:25" x14ac:dyDescent="0.2">
      <c r="B2381" s="2"/>
      <c r="H2381" s="2"/>
      <c r="I2381" s="2"/>
      <c r="J2381" s="2"/>
      <c r="N2381" s="9"/>
      <c r="O2381" s="5"/>
      <c r="P2381" s="2"/>
      <c r="Q2381" s="39"/>
      <c r="R2381" s="9"/>
      <c r="T2381" s="9"/>
      <c r="U2381" s="2"/>
      <c r="X2381" s="40"/>
      <c r="Y2381" s="9"/>
    </row>
    <row r="2382" spans="2:25" x14ac:dyDescent="0.2">
      <c r="B2382" s="2"/>
      <c r="H2382" s="2"/>
      <c r="I2382" s="2"/>
      <c r="J2382" s="2"/>
      <c r="N2382" s="9"/>
      <c r="O2382" s="5"/>
      <c r="P2382" s="2"/>
      <c r="Q2382" s="39"/>
      <c r="R2382" s="9"/>
      <c r="T2382" s="9"/>
      <c r="U2382" s="2"/>
      <c r="X2382" s="40"/>
      <c r="Y2382" s="9"/>
    </row>
    <row r="2383" spans="2:25" x14ac:dyDescent="0.2">
      <c r="B2383" s="2"/>
      <c r="H2383" s="2"/>
      <c r="I2383" s="2"/>
      <c r="J2383" s="2"/>
      <c r="N2383" s="9"/>
      <c r="O2383" s="5"/>
      <c r="P2383" s="2"/>
      <c r="Q2383" s="39"/>
      <c r="R2383" s="9"/>
      <c r="T2383" s="9"/>
      <c r="U2383" s="2"/>
      <c r="X2383" s="40"/>
      <c r="Y2383" s="9"/>
    </row>
    <row r="2384" spans="2:25" x14ac:dyDescent="0.2">
      <c r="B2384" s="2"/>
      <c r="H2384" s="2"/>
      <c r="I2384" s="2"/>
      <c r="J2384" s="2"/>
      <c r="N2384" s="9"/>
      <c r="O2384" s="5"/>
      <c r="P2384" s="2"/>
      <c r="Q2384" s="39"/>
      <c r="R2384" s="9"/>
      <c r="T2384" s="9"/>
      <c r="U2384" s="2"/>
      <c r="X2384" s="40"/>
      <c r="Y2384" s="9"/>
    </row>
    <row r="2385" spans="2:25" x14ac:dyDescent="0.2">
      <c r="B2385" s="2"/>
      <c r="H2385" s="2"/>
      <c r="I2385" s="2"/>
      <c r="J2385" s="2"/>
      <c r="N2385" s="9"/>
      <c r="O2385" s="5"/>
      <c r="P2385" s="2"/>
      <c r="Q2385" s="39"/>
      <c r="R2385" s="9"/>
      <c r="T2385" s="9"/>
      <c r="U2385" s="2"/>
      <c r="X2385" s="40"/>
      <c r="Y2385" s="9"/>
    </row>
    <row r="2386" spans="2:25" x14ac:dyDescent="0.2">
      <c r="B2386" s="2"/>
      <c r="H2386" s="2"/>
      <c r="I2386" s="2"/>
      <c r="J2386" s="2"/>
      <c r="N2386" s="9"/>
      <c r="O2386" s="5"/>
      <c r="P2386" s="2"/>
      <c r="Q2386" s="39"/>
      <c r="R2386" s="9"/>
      <c r="T2386" s="9"/>
      <c r="U2386" s="2"/>
      <c r="X2386" s="40"/>
      <c r="Y2386" s="9"/>
    </row>
    <row r="2387" spans="2:25" x14ac:dyDescent="0.2">
      <c r="B2387" s="2"/>
      <c r="H2387" s="2"/>
      <c r="I2387" s="2"/>
      <c r="J2387" s="2"/>
      <c r="N2387" s="9"/>
      <c r="O2387" s="5"/>
      <c r="P2387" s="2"/>
      <c r="Q2387" s="39"/>
      <c r="R2387" s="9"/>
      <c r="T2387" s="9"/>
      <c r="U2387" s="2"/>
      <c r="X2387" s="40"/>
      <c r="Y2387" s="9"/>
    </row>
    <row r="2388" spans="2:25" x14ac:dyDescent="0.2">
      <c r="B2388" s="2"/>
      <c r="H2388" s="2"/>
      <c r="I2388" s="2"/>
      <c r="J2388" s="2"/>
      <c r="N2388" s="9"/>
      <c r="O2388" s="5"/>
      <c r="P2388" s="2"/>
      <c r="Q2388" s="39"/>
      <c r="R2388" s="9"/>
      <c r="T2388" s="9"/>
      <c r="U2388" s="2"/>
      <c r="X2388" s="40"/>
      <c r="Y2388" s="9"/>
    </row>
    <row r="2389" spans="2:25" x14ac:dyDescent="0.2">
      <c r="B2389" s="2"/>
      <c r="H2389" s="2"/>
      <c r="I2389" s="2"/>
      <c r="J2389" s="2"/>
      <c r="N2389" s="9"/>
      <c r="O2389" s="5"/>
      <c r="P2389" s="2"/>
      <c r="Q2389" s="39"/>
      <c r="R2389" s="9"/>
      <c r="T2389" s="9"/>
      <c r="U2389" s="2"/>
      <c r="X2389" s="40"/>
      <c r="Y2389" s="9"/>
    </row>
    <row r="2390" spans="2:25" x14ac:dyDescent="0.2">
      <c r="B2390" s="2"/>
      <c r="H2390" s="2"/>
      <c r="I2390" s="2"/>
      <c r="J2390" s="2"/>
      <c r="N2390" s="9"/>
      <c r="O2390" s="5"/>
      <c r="P2390" s="2"/>
      <c r="Q2390" s="39"/>
      <c r="R2390" s="9"/>
      <c r="T2390" s="9"/>
      <c r="U2390" s="2"/>
      <c r="X2390" s="40"/>
      <c r="Y2390" s="9"/>
    </row>
    <row r="2391" spans="2:25" x14ac:dyDescent="0.2">
      <c r="B2391" s="2"/>
      <c r="H2391" s="2"/>
      <c r="I2391" s="2"/>
      <c r="J2391" s="2"/>
      <c r="N2391" s="9"/>
      <c r="O2391" s="5"/>
      <c r="P2391" s="2"/>
      <c r="Q2391" s="39"/>
      <c r="R2391" s="9"/>
      <c r="T2391" s="9"/>
      <c r="U2391" s="2"/>
      <c r="X2391" s="40"/>
      <c r="Y2391" s="9"/>
    </row>
    <row r="2392" spans="2:25" x14ac:dyDescent="0.2">
      <c r="B2392" s="2"/>
      <c r="H2392" s="2"/>
      <c r="I2392" s="2"/>
      <c r="J2392" s="2"/>
      <c r="N2392" s="9"/>
      <c r="O2392" s="5"/>
      <c r="P2392" s="2"/>
      <c r="Q2392" s="39"/>
      <c r="R2392" s="9"/>
      <c r="T2392" s="9"/>
      <c r="U2392" s="2"/>
      <c r="X2392" s="40"/>
      <c r="Y2392" s="9"/>
    </row>
    <row r="2393" spans="2:25" x14ac:dyDescent="0.2">
      <c r="B2393" s="2"/>
      <c r="H2393" s="2"/>
      <c r="I2393" s="2"/>
      <c r="J2393" s="2"/>
      <c r="N2393" s="9"/>
      <c r="O2393" s="5"/>
      <c r="P2393" s="2"/>
      <c r="Q2393" s="39"/>
      <c r="R2393" s="9"/>
      <c r="T2393" s="9"/>
      <c r="U2393" s="2"/>
      <c r="X2393" s="40"/>
      <c r="Y2393" s="9"/>
    </row>
    <row r="2394" spans="2:25" x14ac:dyDescent="0.2">
      <c r="B2394" s="2"/>
      <c r="H2394" s="2"/>
      <c r="I2394" s="2"/>
      <c r="J2394" s="2"/>
      <c r="N2394" s="9"/>
      <c r="O2394" s="5"/>
      <c r="P2394" s="2"/>
      <c r="Q2394" s="39"/>
      <c r="R2394" s="9"/>
      <c r="T2394" s="9"/>
      <c r="U2394" s="2"/>
      <c r="X2394" s="40"/>
      <c r="Y2394" s="9"/>
    </row>
    <row r="2395" spans="2:25" x14ac:dyDescent="0.2">
      <c r="B2395" s="2"/>
      <c r="H2395" s="2"/>
      <c r="I2395" s="2"/>
      <c r="J2395" s="2"/>
      <c r="N2395" s="9"/>
      <c r="O2395" s="5"/>
      <c r="P2395" s="2"/>
      <c r="Q2395" s="39"/>
      <c r="R2395" s="9"/>
      <c r="T2395" s="9"/>
      <c r="U2395" s="2"/>
      <c r="X2395" s="40"/>
      <c r="Y2395" s="9"/>
    </row>
    <row r="2396" spans="2:25" x14ac:dyDescent="0.2">
      <c r="B2396" s="2"/>
      <c r="H2396" s="2"/>
      <c r="I2396" s="2"/>
      <c r="J2396" s="2"/>
      <c r="N2396" s="9"/>
      <c r="O2396" s="5"/>
      <c r="P2396" s="2"/>
      <c r="Q2396" s="39"/>
      <c r="R2396" s="9"/>
      <c r="T2396" s="9"/>
      <c r="U2396" s="2"/>
      <c r="X2396" s="40"/>
      <c r="Y2396" s="9"/>
    </row>
    <row r="2397" spans="2:25" x14ac:dyDescent="0.2">
      <c r="B2397" s="2"/>
      <c r="H2397" s="2"/>
      <c r="I2397" s="2"/>
      <c r="J2397" s="2"/>
      <c r="N2397" s="9"/>
      <c r="O2397" s="5"/>
      <c r="P2397" s="2"/>
      <c r="Q2397" s="39"/>
      <c r="R2397" s="9"/>
      <c r="T2397" s="9"/>
      <c r="U2397" s="2"/>
      <c r="X2397" s="40"/>
      <c r="Y2397" s="9"/>
    </row>
    <row r="2398" spans="2:25" x14ac:dyDescent="0.2">
      <c r="B2398" s="2"/>
      <c r="H2398" s="2"/>
      <c r="I2398" s="2"/>
      <c r="J2398" s="2"/>
      <c r="N2398" s="9"/>
      <c r="O2398" s="5"/>
      <c r="P2398" s="2"/>
      <c r="Q2398" s="39"/>
      <c r="R2398" s="9"/>
      <c r="T2398" s="9"/>
      <c r="U2398" s="2"/>
      <c r="X2398" s="40"/>
      <c r="Y2398" s="9"/>
    </row>
    <row r="2399" spans="2:25" x14ac:dyDescent="0.2">
      <c r="B2399" s="2"/>
      <c r="H2399" s="2"/>
      <c r="I2399" s="2"/>
      <c r="J2399" s="2"/>
      <c r="N2399" s="9"/>
      <c r="O2399" s="5"/>
      <c r="P2399" s="2"/>
      <c r="Q2399" s="39"/>
      <c r="R2399" s="9"/>
      <c r="T2399" s="9"/>
      <c r="U2399" s="2"/>
      <c r="X2399" s="40"/>
      <c r="Y2399" s="9"/>
    </row>
    <row r="2400" spans="2:25" x14ac:dyDescent="0.2">
      <c r="B2400" s="2"/>
      <c r="H2400" s="2"/>
      <c r="I2400" s="2"/>
      <c r="J2400" s="2"/>
      <c r="N2400" s="9"/>
      <c r="O2400" s="5"/>
      <c r="P2400" s="2"/>
      <c r="Q2400" s="39"/>
      <c r="R2400" s="9"/>
      <c r="T2400" s="9"/>
      <c r="U2400" s="2"/>
      <c r="X2400" s="40"/>
      <c r="Y2400" s="9"/>
    </row>
    <row r="2401" spans="2:25" x14ac:dyDescent="0.2">
      <c r="B2401" s="2"/>
      <c r="H2401" s="2"/>
      <c r="I2401" s="2"/>
      <c r="J2401" s="2"/>
      <c r="N2401" s="9"/>
      <c r="O2401" s="5"/>
      <c r="P2401" s="2"/>
      <c r="Q2401" s="39"/>
      <c r="R2401" s="9"/>
      <c r="T2401" s="9"/>
      <c r="U2401" s="2"/>
      <c r="X2401" s="40"/>
      <c r="Y2401" s="9"/>
    </row>
    <row r="2402" spans="2:25" x14ac:dyDescent="0.2">
      <c r="B2402" s="2"/>
      <c r="H2402" s="2"/>
      <c r="I2402" s="2"/>
      <c r="J2402" s="2"/>
      <c r="N2402" s="9"/>
      <c r="O2402" s="5"/>
      <c r="P2402" s="2"/>
      <c r="Q2402" s="39"/>
      <c r="R2402" s="9"/>
      <c r="T2402" s="9"/>
      <c r="U2402" s="2"/>
      <c r="X2402" s="40"/>
      <c r="Y2402" s="9"/>
    </row>
    <row r="2403" spans="2:25" x14ac:dyDescent="0.2">
      <c r="B2403" s="2"/>
      <c r="H2403" s="2"/>
      <c r="I2403" s="2"/>
      <c r="J2403" s="2"/>
      <c r="N2403" s="9"/>
      <c r="O2403" s="5"/>
      <c r="P2403" s="2"/>
      <c r="Q2403" s="39"/>
      <c r="R2403" s="9"/>
      <c r="T2403" s="9"/>
      <c r="U2403" s="2"/>
      <c r="X2403" s="40"/>
      <c r="Y2403" s="9"/>
    </row>
    <row r="2404" spans="2:25" x14ac:dyDescent="0.2">
      <c r="B2404" s="2"/>
      <c r="H2404" s="2"/>
      <c r="I2404" s="2"/>
      <c r="J2404" s="2"/>
      <c r="N2404" s="9"/>
      <c r="O2404" s="5"/>
      <c r="P2404" s="2"/>
      <c r="Q2404" s="39"/>
      <c r="R2404" s="9"/>
      <c r="T2404" s="9"/>
      <c r="U2404" s="2"/>
      <c r="X2404" s="40"/>
      <c r="Y2404" s="9"/>
    </row>
    <row r="2405" spans="2:25" x14ac:dyDescent="0.2">
      <c r="B2405" s="2"/>
      <c r="H2405" s="2"/>
      <c r="I2405" s="2"/>
      <c r="J2405" s="2"/>
      <c r="N2405" s="9"/>
      <c r="O2405" s="5"/>
      <c r="P2405" s="2"/>
      <c r="Q2405" s="39"/>
      <c r="R2405" s="9"/>
      <c r="T2405" s="9"/>
      <c r="U2405" s="2"/>
      <c r="X2405" s="40"/>
      <c r="Y2405" s="9"/>
    </row>
    <row r="2406" spans="2:25" x14ac:dyDescent="0.2">
      <c r="B2406" s="2"/>
      <c r="H2406" s="2"/>
      <c r="I2406" s="2"/>
      <c r="J2406" s="2"/>
      <c r="N2406" s="9"/>
      <c r="O2406" s="5"/>
      <c r="P2406" s="2"/>
      <c r="Q2406" s="39"/>
      <c r="R2406" s="9"/>
      <c r="T2406" s="9"/>
      <c r="U2406" s="2"/>
      <c r="X2406" s="40"/>
      <c r="Y2406" s="9"/>
    </row>
    <row r="2407" spans="2:25" x14ac:dyDescent="0.2">
      <c r="B2407" s="2"/>
      <c r="H2407" s="2"/>
      <c r="I2407" s="2"/>
      <c r="J2407" s="2"/>
      <c r="N2407" s="9"/>
      <c r="O2407" s="5"/>
      <c r="P2407" s="2"/>
      <c r="Q2407" s="39"/>
      <c r="R2407" s="9"/>
      <c r="T2407" s="9"/>
      <c r="U2407" s="2"/>
      <c r="X2407" s="40"/>
      <c r="Y2407" s="9"/>
    </row>
    <row r="2408" spans="2:25" x14ac:dyDescent="0.2">
      <c r="B2408" s="2"/>
      <c r="H2408" s="2"/>
      <c r="I2408" s="2"/>
      <c r="J2408" s="2"/>
      <c r="N2408" s="9"/>
      <c r="O2408" s="5"/>
      <c r="P2408" s="2"/>
      <c r="Q2408" s="39"/>
      <c r="R2408" s="9"/>
      <c r="T2408" s="9"/>
      <c r="U2408" s="2"/>
      <c r="X2408" s="40"/>
      <c r="Y2408" s="9"/>
    </row>
    <row r="2409" spans="2:25" x14ac:dyDescent="0.2">
      <c r="B2409" s="2"/>
      <c r="H2409" s="2"/>
      <c r="I2409" s="2"/>
      <c r="J2409" s="2"/>
      <c r="N2409" s="9"/>
      <c r="O2409" s="5"/>
      <c r="P2409" s="2"/>
      <c r="Q2409" s="39"/>
      <c r="R2409" s="9"/>
      <c r="T2409" s="9"/>
      <c r="U2409" s="2"/>
      <c r="X2409" s="40"/>
      <c r="Y2409" s="9"/>
    </row>
    <row r="2410" spans="2:25" x14ac:dyDescent="0.2">
      <c r="B2410" s="2"/>
      <c r="H2410" s="2"/>
      <c r="I2410" s="2"/>
      <c r="J2410" s="2"/>
      <c r="N2410" s="9"/>
      <c r="O2410" s="5"/>
      <c r="P2410" s="2"/>
      <c r="Q2410" s="39"/>
      <c r="R2410" s="9"/>
      <c r="T2410" s="9"/>
      <c r="U2410" s="2"/>
      <c r="X2410" s="40"/>
      <c r="Y2410" s="9"/>
    </row>
    <row r="2411" spans="2:25" x14ac:dyDescent="0.2">
      <c r="B2411" s="2"/>
      <c r="H2411" s="2"/>
      <c r="I2411" s="2"/>
      <c r="J2411" s="2"/>
      <c r="N2411" s="9"/>
      <c r="O2411" s="5"/>
      <c r="P2411" s="2"/>
      <c r="Q2411" s="39"/>
      <c r="R2411" s="9"/>
      <c r="T2411" s="9"/>
      <c r="U2411" s="2"/>
      <c r="X2411" s="40"/>
      <c r="Y2411" s="9"/>
    </row>
    <row r="2412" spans="2:25" x14ac:dyDescent="0.2">
      <c r="B2412" s="2"/>
      <c r="H2412" s="2"/>
      <c r="I2412" s="2"/>
      <c r="J2412" s="2"/>
      <c r="N2412" s="9"/>
      <c r="O2412" s="5"/>
      <c r="P2412" s="2"/>
      <c r="Q2412" s="39"/>
      <c r="R2412" s="9"/>
      <c r="T2412" s="9"/>
      <c r="U2412" s="2"/>
      <c r="X2412" s="40"/>
      <c r="Y2412" s="9"/>
    </row>
    <row r="2413" spans="2:25" x14ac:dyDescent="0.2">
      <c r="B2413" s="2"/>
      <c r="H2413" s="2"/>
      <c r="I2413" s="2"/>
      <c r="J2413" s="2"/>
      <c r="N2413" s="9"/>
      <c r="O2413" s="5"/>
      <c r="P2413" s="2"/>
      <c r="Q2413" s="39"/>
      <c r="R2413" s="9"/>
      <c r="T2413" s="9"/>
      <c r="U2413" s="2"/>
      <c r="X2413" s="40"/>
      <c r="Y2413" s="9"/>
    </row>
    <row r="2414" spans="2:25" x14ac:dyDescent="0.2">
      <c r="B2414" s="2"/>
      <c r="H2414" s="2"/>
      <c r="I2414" s="2"/>
      <c r="J2414" s="2"/>
      <c r="N2414" s="9"/>
      <c r="O2414" s="5"/>
      <c r="P2414" s="2"/>
      <c r="Q2414" s="39"/>
      <c r="R2414" s="9"/>
      <c r="T2414" s="9"/>
      <c r="U2414" s="2"/>
      <c r="X2414" s="40"/>
      <c r="Y2414" s="9"/>
    </row>
    <row r="2415" spans="2:25" x14ac:dyDescent="0.2">
      <c r="B2415" s="2"/>
      <c r="H2415" s="2"/>
      <c r="I2415" s="2"/>
      <c r="J2415" s="2"/>
      <c r="N2415" s="9"/>
      <c r="O2415" s="5"/>
      <c r="P2415" s="2"/>
      <c r="Q2415" s="39"/>
      <c r="R2415" s="9"/>
      <c r="T2415" s="9"/>
      <c r="U2415" s="2"/>
      <c r="X2415" s="40"/>
      <c r="Y2415" s="9"/>
    </row>
    <row r="2416" spans="2:25" x14ac:dyDescent="0.2">
      <c r="B2416" s="2"/>
      <c r="H2416" s="2"/>
      <c r="I2416" s="2"/>
      <c r="J2416" s="2"/>
      <c r="N2416" s="9"/>
      <c r="O2416" s="5"/>
      <c r="P2416" s="2"/>
      <c r="Q2416" s="39"/>
      <c r="R2416" s="9"/>
      <c r="T2416" s="9"/>
      <c r="U2416" s="2"/>
      <c r="X2416" s="40"/>
      <c r="Y2416" s="9"/>
    </row>
    <row r="2417" spans="2:25" x14ac:dyDescent="0.2">
      <c r="B2417" s="2"/>
      <c r="H2417" s="2"/>
      <c r="I2417" s="2"/>
      <c r="J2417" s="2"/>
      <c r="N2417" s="9"/>
      <c r="O2417" s="5"/>
      <c r="P2417" s="2"/>
      <c r="Q2417" s="39"/>
      <c r="R2417" s="9"/>
      <c r="T2417" s="9"/>
      <c r="U2417" s="2"/>
      <c r="X2417" s="40"/>
      <c r="Y2417" s="9"/>
    </row>
    <row r="2418" spans="2:25" x14ac:dyDescent="0.2">
      <c r="B2418" s="2"/>
      <c r="H2418" s="2"/>
      <c r="I2418" s="2"/>
      <c r="J2418" s="2"/>
      <c r="N2418" s="9"/>
      <c r="O2418" s="5"/>
      <c r="P2418" s="2"/>
      <c r="Q2418" s="39"/>
      <c r="R2418" s="9"/>
      <c r="T2418" s="9"/>
      <c r="U2418" s="2"/>
      <c r="X2418" s="40"/>
      <c r="Y2418" s="9"/>
    </row>
    <row r="2419" spans="2:25" x14ac:dyDescent="0.2">
      <c r="B2419" s="2"/>
      <c r="H2419" s="2"/>
      <c r="I2419" s="2"/>
      <c r="J2419" s="2"/>
      <c r="N2419" s="9"/>
      <c r="O2419" s="5"/>
      <c r="P2419" s="2"/>
      <c r="Q2419" s="39"/>
      <c r="R2419" s="9"/>
      <c r="T2419" s="9"/>
      <c r="U2419" s="2"/>
      <c r="X2419" s="40"/>
      <c r="Y2419" s="9"/>
    </row>
    <row r="2420" spans="2:25" x14ac:dyDescent="0.2">
      <c r="B2420" s="2"/>
      <c r="H2420" s="2"/>
      <c r="I2420" s="2"/>
      <c r="J2420" s="2"/>
      <c r="N2420" s="9"/>
      <c r="O2420" s="5"/>
      <c r="P2420" s="2"/>
      <c r="Q2420" s="39"/>
      <c r="R2420" s="9"/>
      <c r="T2420" s="9"/>
      <c r="U2420" s="2"/>
      <c r="X2420" s="40"/>
      <c r="Y2420" s="9"/>
    </row>
    <row r="2421" spans="2:25" x14ac:dyDescent="0.2">
      <c r="B2421" s="2"/>
      <c r="H2421" s="2"/>
      <c r="I2421" s="2"/>
      <c r="J2421" s="2"/>
      <c r="N2421" s="9"/>
      <c r="O2421" s="5"/>
      <c r="P2421" s="2"/>
      <c r="Q2421" s="39"/>
      <c r="R2421" s="9"/>
      <c r="T2421" s="9"/>
      <c r="U2421" s="2"/>
      <c r="X2421" s="40"/>
      <c r="Y2421" s="9"/>
    </row>
    <row r="2422" spans="2:25" x14ac:dyDescent="0.2">
      <c r="B2422" s="2"/>
      <c r="H2422" s="2"/>
      <c r="I2422" s="2"/>
      <c r="J2422" s="2"/>
      <c r="N2422" s="9"/>
      <c r="O2422" s="5"/>
      <c r="P2422" s="2"/>
      <c r="Q2422" s="39"/>
      <c r="R2422" s="9"/>
      <c r="T2422" s="9"/>
      <c r="U2422" s="2"/>
      <c r="X2422" s="40"/>
      <c r="Y2422" s="9"/>
    </row>
    <row r="2423" spans="2:25" x14ac:dyDescent="0.2">
      <c r="B2423" s="2"/>
      <c r="H2423" s="2"/>
      <c r="I2423" s="2"/>
      <c r="J2423" s="2"/>
      <c r="N2423" s="9"/>
      <c r="O2423" s="5"/>
      <c r="P2423" s="2"/>
      <c r="Q2423" s="39"/>
      <c r="R2423" s="9"/>
      <c r="T2423" s="9"/>
      <c r="U2423" s="2"/>
      <c r="X2423" s="40"/>
      <c r="Y2423" s="9"/>
    </row>
    <row r="2424" spans="2:25" x14ac:dyDescent="0.2">
      <c r="B2424" s="2"/>
      <c r="H2424" s="2"/>
      <c r="I2424" s="2"/>
      <c r="J2424" s="2"/>
      <c r="N2424" s="9"/>
      <c r="O2424" s="5"/>
      <c r="P2424" s="2"/>
      <c r="Q2424" s="39"/>
      <c r="R2424" s="9"/>
      <c r="T2424" s="9"/>
      <c r="U2424" s="2"/>
      <c r="X2424" s="40"/>
      <c r="Y2424" s="9"/>
    </row>
    <row r="2425" spans="2:25" x14ac:dyDescent="0.2">
      <c r="B2425" s="2"/>
      <c r="H2425" s="2"/>
      <c r="I2425" s="2"/>
      <c r="J2425" s="2"/>
      <c r="N2425" s="9"/>
      <c r="O2425" s="5"/>
      <c r="P2425" s="2"/>
      <c r="Q2425" s="39"/>
      <c r="R2425" s="9"/>
      <c r="T2425" s="9"/>
      <c r="U2425" s="2"/>
      <c r="X2425" s="40"/>
      <c r="Y2425" s="9"/>
    </row>
    <row r="2426" spans="2:25" x14ac:dyDescent="0.2">
      <c r="B2426" s="2"/>
      <c r="H2426" s="2"/>
      <c r="I2426" s="2"/>
      <c r="J2426" s="2"/>
      <c r="N2426" s="9"/>
      <c r="O2426" s="5"/>
      <c r="P2426" s="2"/>
      <c r="Q2426" s="39"/>
      <c r="R2426" s="9"/>
      <c r="T2426" s="9"/>
      <c r="U2426" s="2"/>
      <c r="X2426" s="40"/>
      <c r="Y2426" s="9"/>
    </row>
    <row r="2427" spans="2:25" x14ac:dyDescent="0.2">
      <c r="B2427" s="2"/>
      <c r="H2427" s="2"/>
      <c r="I2427" s="2"/>
      <c r="J2427" s="2"/>
      <c r="N2427" s="9"/>
      <c r="O2427" s="5"/>
      <c r="P2427" s="2"/>
      <c r="Q2427" s="39"/>
      <c r="R2427" s="9"/>
      <c r="T2427" s="9"/>
      <c r="U2427" s="2"/>
      <c r="X2427" s="40"/>
      <c r="Y2427" s="9"/>
    </row>
    <row r="2428" spans="2:25" x14ac:dyDescent="0.2">
      <c r="B2428" s="2"/>
      <c r="H2428" s="2"/>
      <c r="I2428" s="2"/>
      <c r="J2428" s="2"/>
      <c r="N2428" s="9"/>
      <c r="O2428" s="5"/>
      <c r="P2428" s="2"/>
      <c r="Q2428" s="39"/>
      <c r="R2428" s="9"/>
      <c r="T2428" s="9"/>
      <c r="U2428" s="2"/>
      <c r="X2428" s="40"/>
      <c r="Y2428" s="9"/>
    </row>
    <row r="2429" spans="2:25" x14ac:dyDescent="0.2">
      <c r="B2429" s="2"/>
      <c r="H2429" s="2"/>
      <c r="I2429" s="2"/>
      <c r="J2429" s="2"/>
      <c r="N2429" s="9"/>
      <c r="O2429" s="5"/>
      <c r="P2429" s="2"/>
      <c r="Q2429" s="39"/>
      <c r="R2429" s="9"/>
      <c r="T2429" s="9"/>
      <c r="U2429" s="2"/>
      <c r="X2429" s="40"/>
      <c r="Y2429" s="9"/>
    </row>
    <row r="2430" spans="2:25" x14ac:dyDescent="0.2">
      <c r="B2430" s="2"/>
      <c r="H2430" s="2"/>
      <c r="I2430" s="2"/>
      <c r="J2430" s="2"/>
      <c r="N2430" s="9"/>
      <c r="O2430" s="5"/>
      <c r="P2430" s="2"/>
      <c r="Q2430" s="39"/>
      <c r="R2430" s="9"/>
      <c r="T2430" s="9"/>
      <c r="U2430" s="2"/>
      <c r="X2430" s="40"/>
      <c r="Y2430" s="9"/>
    </row>
    <row r="2431" spans="2:25" x14ac:dyDescent="0.2">
      <c r="B2431" s="2"/>
      <c r="H2431" s="2"/>
      <c r="I2431" s="2"/>
      <c r="J2431" s="2"/>
      <c r="N2431" s="9"/>
      <c r="O2431" s="5"/>
      <c r="P2431" s="2"/>
      <c r="Q2431" s="39"/>
      <c r="R2431" s="9"/>
      <c r="T2431" s="9"/>
      <c r="U2431" s="2"/>
      <c r="X2431" s="40"/>
      <c r="Y2431" s="9"/>
    </row>
    <row r="2432" spans="2:25" x14ac:dyDescent="0.2">
      <c r="B2432" s="2"/>
      <c r="H2432" s="2"/>
      <c r="I2432" s="2"/>
      <c r="J2432" s="2"/>
      <c r="N2432" s="9"/>
      <c r="O2432" s="5"/>
      <c r="P2432" s="2"/>
      <c r="Q2432" s="39"/>
      <c r="R2432" s="9"/>
      <c r="T2432" s="9"/>
      <c r="U2432" s="2"/>
      <c r="X2432" s="40"/>
      <c r="Y2432" s="9"/>
    </row>
    <row r="2433" spans="2:25" x14ac:dyDescent="0.2">
      <c r="B2433" s="2"/>
      <c r="H2433" s="2"/>
      <c r="I2433" s="2"/>
      <c r="J2433" s="2"/>
      <c r="N2433" s="9"/>
      <c r="O2433" s="5"/>
      <c r="P2433" s="2"/>
      <c r="Q2433" s="39"/>
      <c r="R2433" s="9"/>
      <c r="T2433" s="9"/>
      <c r="U2433" s="2"/>
      <c r="X2433" s="40"/>
      <c r="Y2433" s="9"/>
    </row>
    <row r="2434" spans="2:25" x14ac:dyDescent="0.2">
      <c r="B2434" s="2"/>
      <c r="H2434" s="2"/>
      <c r="I2434" s="2"/>
      <c r="J2434" s="2"/>
      <c r="N2434" s="9"/>
      <c r="O2434" s="5"/>
      <c r="P2434" s="2"/>
      <c r="Q2434" s="39"/>
      <c r="R2434" s="9"/>
      <c r="T2434" s="9"/>
      <c r="U2434" s="2"/>
      <c r="X2434" s="40"/>
      <c r="Y2434" s="9"/>
    </row>
    <row r="2435" spans="2:25" x14ac:dyDescent="0.2">
      <c r="B2435" s="2"/>
      <c r="H2435" s="2"/>
      <c r="I2435" s="2"/>
      <c r="J2435" s="2"/>
      <c r="N2435" s="9"/>
      <c r="O2435" s="5"/>
      <c r="P2435" s="2"/>
      <c r="Q2435" s="39"/>
      <c r="R2435" s="9"/>
      <c r="T2435" s="9"/>
      <c r="U2435" s="2"/>
      <c r="X2435" s="40"/>
      <c r="Y2435" s="9"/>
    </row>
    <row r="2436" spans="2:25" x14ac:dyDescent="0.2">
      <c r="B2436" s="2"/>
      <c r="H2436" s="2"/>
      <c r="I2436" s="2"/>
      <c r="J2436" s="2"/>
      <c r="N2436" s="9"/>
      <c r="O2436" s="5"/>
      <c r="P2436" s="2"/>
      <c r="Q2436" s="39"/>
      <c r="R2436" s="9"/>
      <c r="T2436" s="9"/>
      <c r="U2436" s="2"/>
      <c r="X2436" s="40"/>
      <c r="Y2436" s="9"/>
    </row>
    <row r="2437" spans="2:25" x14ac:dyDescent="0.2">
      <c r="B2437" s="2"/>
      <c r="H2437" s="2"/>
      <c r="I2437" s="2"/>
      <c r="J2437" s="2"/>
      <c r="N2437" s="9"/>
      <c r="O2437" s="5"/>
      <c r="P2437" s="2"/>
      <c r="Q2437" s="39"/>
      <c r="R2437" s="9"/>
      <c r="T2437" s="9"/>
      <c r="U2437" s="2"/>
      <c r="X2437" s="40"/>
      <c r="Y2437" s="9"/>
    </row>
    <row r="2438" spans="2:25" x14ac:dyDescent="0.2">
      <c r="B2438" s="2"/>
      <c r="H2438" s="2"/>
      <c r="I2438" s="2"/>
      <c r="J2438" s="2"/>
      <c r="N2438" s="9"/>
      <c r="O2438" s="5"/>
      <c r="P2438" s="2"/>
      <c r="Q2438" s="39"/>
      <c r="R2438" s="9"/>
      <c r="T2438" s="9"/>
      <c r="U2438" s="2"/>
      <c r="X2438" s="40"/>
      <c r="Y2438" s="9"/>
    </row>
    <row r="2439" spans="2:25" x14ac:dyDescent="0.2">
      <c r="B2439" s="2"/>
      <c r="H2439" s="2"/>
      <c r="I2439" s="2"/>
      <c r="J2439" s="2"/>
      <c r="N2439" s="9"/>
      <c r="O2439" s="5"/>
      <c r="P2439" s="2"/>
      <c r="Q2439" s="39"/>
      <c r="R2439" s="9"/>
      <c r="T2439" s="9"/>
      <c r="U2439" s="2"/>
      <c r="X2439" s="40"/>
      <c r="Y2439" s="9"/>
    </row>
    <row r="2440" spans="2:25" x14ac:dyDescent="0.2">
      <c r="B2440" s="2"/>
      <c r="H2440" s="2"/>
      <c r="I2440" s="2"/>
      <c r="J2440" s="2"/>
      <c r="N2440" s="9"/>
      <c r="O2440" s="5"/>
      <c r="P2440" s="2"/>
      <c r="Q2440" s="39"/>
      <c r="R2440" s="9"/>
      <c r="T2440" s="9"/>
      <c r="U2440" s="2"/>
      <c r="X2440" s="40"/>
      <c r="Y2440" s="9"/>
    </row>
    <row r="2441" spans="2:25" x14ac:dyDescent="0.2">
      <c r="B2441" s="2"/>
      <c r="H2441" s="2"/>
      <c r="I2441" s="2"/>
      <c r="J2441" s="2"/>
      <c r="N2441" s="9"/>
      <c r="O2441" s="5"/>
      <c r="P2441" s="2"/>
      <c r="Q2441" s="39"/>
      <c r="R2441" s="9"/>
      <c r="T2441" s="9"/>
      <c r="U2441" s="2"/>
      <c r="X2441" s="40"/>
      <c r="Y2441" s="9"/>
    </row>
    <row r="2442" spans="2:25" x14ac:dyDescent="0.2">
      <c r="B2442" s="2"/>
      <c r="H2442" s="2"/>
      <c r="I2442" s="2"/>
      <c r="J2442" s="2"/>
      <c r="N2442" s="9"/>
      <c r="O2442" s="5"/>
      <c r="P2442" s="2"/>
      <c r="Q2442" s="39"/>
      <c r="R2442" s="9"/>
      <c r="T2442" s="9"/>
      <c r="U2442" s="2"/>
      <c r="X2442" s="40"/>
      <c r="Y2442" s="9"/>
    </row>
    <row r="2443" spans="2:25" x14ac:dyDescent="0.2">
      <c r="B2443" s="2"/>
      <c r="H2443" s="2"/>
      <c r="I2443" s="2"/>
      <c r="J2443" s="2"/>
      <c r="N2443" s="9"/>
      <c r="O2443" s="5"/>
      <c r="P2443" s="2"/>
      <c r="Q2443" s="39"/>
      <c r="R2443" s="9"/>
      <c r="T2443" s="9"/>
      <c r="U2443" s="2"/>
      <c r="X2443" s="40"/>
      <c r="Y2443" s="9"/>
    </row>
    <row r="2444" spans="2:25" x14ac:dyDescent="0.2">
      <c r="B2444" s="2"/>
      <c r="H2444" s="2"/>
      <c r="I2444" s="2"/>
      <c r="J2444" s="2"/>
      <c r="N2444" s="9"/>
      <c r="O2444" s="5"/>
      <c r="P2444" s="2"/>
      <c r="Q2444" s="39"/>
      <c r="R2444" s="9"/>
      <c r="T2444" s="9"/>
      <c r="U2444" s="2"/>
      <c r="X2444" s="40"/>
      <c r="Y2444" s="9"/>
    </row>
    <row r="2445" spans="2:25" x14ac:dyDescent="0.2">
      <c r="B2445" s="2"/>
      <c r="H2445" s="2"/>
      <c r="I2445" s="2"/>
      <c r="J2445" s="2"/>
      <c r="N2445" s="9"/>
      <c r="O2445" s="5"/>
      <c r="P2445" s="2"/>
      <c r="Q2445" s="39"/>
      <c r="R2445" s="9"/>
      <c r="T2445" s="9"/>
      <c r="U2445" s="2"/>
      <c r="X2445" s="40"/>
      <c r="Y2445" s="9"/>
    </row>
    <row r="2446" spans="2:25" x14ac:dyDescent="0.2">
      <c r="B2446" s="2"/>
      <c r="H2446" s="2"/>
      <c r="I2446" s="2"/>
      <c r="J2446" s="2"/>
      <c r="N2446" s="9"/>
      <c r="O2446" s="5"/>
      <c r="P2446" s="2"/>
      <c r="Q2446" s="39"/>
      <c r="R2446" s="9"/>
      <c r="T2446" s="9"/>
      <c r="U2446" s="2"/>
      <c r="X2446" s="40"/>
      <c r="Y2446" s="9"/>
    </row>
    <row r="2447" spans="2:25" x14ac:dyDescent="0.2">
      <c r="B2447" s="2"/>
      <c r="H2447" s="2"/>
      <c r="I2447" s="2"/>
      <c r="J2447" s="2"/>
      <c r="N2447" s="9"/>
      <c r="O2447" s="5"/>
      <c r="P2447" s="2"/>
      <c r="Q2447" s="39"/>
      <c r="R2447" s="9"/>
      <c r="T2447" s="9"/>
      <c r="U2447" s="2"/>
      <c r="X2447" s="40"/>
      <c r="Y2447" s="9"/>
    </row>
    <row r="2448" spans="2:25" x14ac:dyDescent="0.2">
      <c r="B2448" s="2"/>
      <c r="H2448" s="2"/>
      <c r="I2448" s="2"/>
      <c r="J2448" s="2"/>
      <c r="N2448" s="9"/>
      <c r="O2448" s="5"/>
      <c r="P2448" s="2"/>
      <c r="Q2448" s="39"/>
      <c r="R2448" s="9"/>
      <c r="T2448" s="9"/>
      <c r="U2448" s="2"/>
      <c r="X2448" s="40"/>
      <c r="Y2448" s="9"/>
    </row>
    <row r="2449" spans="2:25" x14ac:dyDescent="0.2">
      <c r="B2449" s="2"/>
      <c r="H2449" s="2"/>
      <c r="I2449" s="2"/>
      <c r="J2449" s="2"/>
      <c r="N2449" s="9"/>
      <c r="O2449" s="5"/>
      <c r="P2449" s="2"/>
      <c r="Q2449" s="39"/>
      <c r="R2449" s="9"/>
      <c r="T2449" s="9"/>
      <c r="U2449" s="2"/>
      <c r="X2449" s="40"/>
      <c r="Y2449" s="9"/>
    </row>
    <row r="2450" spans="2:25" x14ac:dyDescent="0.2">
      <c r="B2450" s="2"/>
      <c r="H2450" s="2"/>
      <c r="I2450" s="2"/>
      <c r="J2450" s="2"/>
      <c r="N2450" s="9"/>
      <c r="O2450" s="5"/>
      <c r="P2450" s="2"/>
      <c r="Q2450" s="39"/>
      <c r="R2450" s="9"/>
      <c r="T2450" s="9"/>
      <c r="U2450" s="2"/>
      <c r="X2450" s="40"/>
      <c r="Y2450" s="9"/>
    </row>
    <row r="2451" spans="2:25" x14ac:dyDescent="0.2">
      <c r="B2451" s="2"/>
      <c r="H2451" s="2"/>
      <c r="I2451" s="2"/>
      <c r="J2451" s="2"/>
      <c r="N2451" s="9"/>
      <c r="O2451" s="5"/>
      <c r="P2451" s="2"/>
      <c r="Q2451" s="39"/>
      <c r="R2451" s="9"/>
      <c r="T2451" s="9"/>
      <c r="U2451" s="2"/>
      <c r="X2451" s="40"/>
      <c r="Y2451" s="9"/>
    </row>
    <row r="2452" spans="2:25" x14ac:dyDescent="0.2">
      <c r="B2452" s="2"/>
      <c r="H2452" s="2"/>
      <c r="I2452" s="2"/>
      <c r="J2452" s="2"/>
      <c r="N2452" s="9"/>
      <c r="O2452" s="5"/>
      <c r="P2452" s="2"/>
      <c r="Q2452" s="39"/>
      <c r="R2452" s="9"/>
      <c r="T2452" s="9"/>
      <c r="U2452" s="2"/>
      <c r="X2452" s="40"/>
      <c r="Y2452" s="9"/>
    </row>
    <row r="2453" spans="2:25" x14ac:dyDescent="0.2">
      <c r="B2453" s="2"/>
      <c r="H2453" s="2"/>
      <c r="I2453" s="2"/>
      <c r="J2453" s="2"/>
      <c r="N2453" s="9"/>
      <c r="O2453" s="5"/>
      <c r="P2453" s="2"/>
      <c r="Q2453" s="39"/>
      <c r="R2453" s="9"/>
      <c r="T2453" s="9"/>
      <c r="U2453" s="2"/>
      <c r="X2453" s="40"/>
      <c r="Y2453" s="9"/>
    </row>
    <row r="2454" spans="2:25" x14ac:dyDescent="0.2">
      <c r="B2454" s="2"/>
      <c r="H2454" s="2"/>
      <c r="I2454" s="2"/>
      <c r="J2454" s="2"/>
      <c r="N2454" s="9"/>
      <c r="O2454" s="5"/>
      <c r="P2454" s="2"/>
      <c r="Q2454" s="39"/>
      <c r="R2454" s="9"/>
      <c r="T2454" s="9"/>
      <c r="U2454" s="2"/>
      <c r="X2454" s="40"/>
      <c r="Y2454" s="9"/>
    </row>
    <row r="2455" spans="2:25" x14ac:dyDescent="0.2">
      <c r="B2455" s="2"/>
      <c r="H2455" s="2"/>
      <c r="I2455" s="2"/>
      <c r="J2455" s="2"/>
      <c r="N2455" s="9"/>
      <c r="O2455" s="5"/>
      <c r="P2455" s="2"/>
      <c r="Q2455" s="39"/>
      <c r="R2455" s="9"/>
      <c r="T2455" s="9"/>
      <c r="U2455" s="2"/>
      <c r="X2455" s="40"/>
      <c r="Y2455" s="9"/>
    </row>
    <row r="2456" spans="2:25" x14ac:dyDescent="0.2">
      <c r="B2456" s="2"/>
      <c r="H2456" s="2"/>
      <c r="I2456" s="2"/>
      <c r="J2456" s="2"/>
      <c r="N2456" s="9"/>
      <c r="O2456" s="5"/>
      <c r="P2456" s="2"/>
      <c r="Q2456" s="39"/>
      <c r="R2456" s="9"/>
      <c r="T2456" s="9"/>
      <c r="U2456" s="2"/>
      <c r="X2456" s="40"/>
      <c r="Y2456" s="9"/>
    </row>
    <row r="2457" spans="2:25" x14ac:dyDescent="0.2">
      <c r="B2457" s="2"/>
      <c r="H2457" s="2"/>
      <c r="I2457" s="2"/>
      <c r="J2457" s="2"/>
      <c r="N2457" s="9"/>
      <c r="O2457" s="5"/>
      <c r="P2457" s="2"/>
      <c r="Q2457" s="39"/>
      <c r="R2457" s="9"/>
      <c r="T2457" s="9"/>
      <c r="U2457" s="2"/>
      <c r="X2457" s="40"/>
      <c r="Y2457" s="9"/>
    </row>
    <row r="2458" spans="2:25" x14ac:dyDescent="0.2">
      <c r="B2458" s="2"/>
      <c r="H2458" s="2"/>
      <c r="I2458" s="2"/>
      <c r="J2458" s="2"/>
      <c r="N2458" s="9"/>
      <c r="O2458" s="5"/>
      <c r="P2458" s="2"/>
      <c r="Q2458" s="39"/>
      <c r="R2458" s="9"/>
      <c r="T2458" s="9"/>
      <c r="U2458" s="2"/>
      <c r="X2458" s="40"/>
      <c r="Y2458" s="9"/>
    </row>
    <row r="2459" spans="2:25" x14ac:dyDescent="0.2">
      <c r="B2459" s="2"/>
      <c r="H2459" s="2"/>
      <c r="I2459" s="2"/>
      <c r="J2459" s="2"/>
      <c r="N2459" s="9"/>
      <c r="O2459" s="5"/>
      <c r="P2459" s="2"/>
      <c r="Q2459" s="39"/>
      <c r="R2459" s="9"/>
      <c r="T2459" s="9"/>
      <c r="U2459" s="2"/>
      <c r="X2459" s="40"/>
      <c r="Y2459" s="9"/>
    </row>
    <row r="2460" spans="2:25" x14ac:dyDescent="0.2">
      <c r="B2460" s="2"/>
      <c r="H2460" s="2"/>
      <c r="I2460" s="2"/>
      <c r="J2460" s="2"/>
      <c r="N2460" s="9"/>
      <c r="O2460" s="5"/>
      <c r="P2460" s="2"/>
      <c r="Q2460" s="39"/>
      <c r="R2460" s="9"/>
      <c r="T2460" s="9"/>
      <c r="U2460" s="2"/>
      <c r="X2460" s="40"/>
      <c r="Y2460" s="9"/>
    </row>
    <row r="2461" spans="2:25" x14ac:dyDescent="0.2">
      <c r="B2461" s="2"/>
      <c r="H2461" s="2"/>
      <c r="I2461" s="2"/>
      <c r="J2461" s="2"/>
      <c r="N2461" s="9"/>
      <c r="O2461" s="5"/>
      <c r="P2461" s="2"/>
      <c r="Q2461" s="39"/>
      <c r="R2461" s="9"/>
      <c r="T2461" s="9"/>
      <c r="U2461" s="2"/>
      <c r="X2461" s="40"/>
      <c r="Y2461" s="9"/>
    </row>
    <row r="2462" spans="2:25" x14ac:dyDescent="0.2">
      <c r="B2462" s="2"/>
      <c r="H2462" s="2"/>
      <c r="I2462" s="2"/>
      <c r="J2462" s="2"/>
      <c r="N2462" s="9"/>
      <c r="O2462" s="5"/>
      <c r="P2462" s="2"/>
      <c r="Q2462" s="39"/>
      <c r="R2462" s="9"/>
      <c r="T2462" s="9"/>
      <c r="U2462" s="2"/>
      <c r="X2462" s="40"/>
      <c r="Y2462" s="9"/>
    </row>
    <row r="2463" spans="2:25" x14ac:dyDescent="0.2">
      <c r="B2463" s="2"/>
      <c r="H2463" s="2"/>
      <c r="I2463" s="2"/>
      <c r="J2463" s="2"/>
      <c r="N2463" s="9"/>
      <c r="O2463" s="5"/>
      <c r="P2463" s="2"/>
      <c r="Q2463" s="39"/>
      <c r="R2463" s="9"/>
      <c r="T2463" s="9"/>
      <c r="U2463" s="2"/>
      <c r="X2463" s="40"/>
      <c r="Y2463" s="9"/>
    </row>
    <row r="2464" spans="2:25" x14ac:dyDescent="0.2">
      <c r="B2464" s="2"/>
      <c r="H2464" s="2"/>
      <c r="I2464" s="2"/>
      <c r="J2464" s="2"/>
      <c r="N2464" s="9"/>
      <c r="O2464" s="5"/>
      <c r="P2464" s="2"/>
      <c r="Q2464" s="39"/>
      <c r="R2464" s="9"/>
      <c r="T2464" s="9"/>
      <c r="U2464" s="2"/>
      <c r="X2464" s="40"/>
      <c r="Y2464" s="9"/>
    </row>
    <row r="2465" spans="2:25" x14ac:dyDescent="0.2">
      <c r="B2465" s="2"/>
      <c r="H2465" s="2"/>
      <c r="I2465" s="2"/>
      <c r="J2465" s="2"/>
      <c r="N2465" s="9"/>
      <c r="O2465" s="5"/>
      <c r="P2465" s="2"/>
      <c r="Q2465" s="39"/>
      <c r="R2465" s="9"/>
      <c r="T2465" s="9"/>
      <c r="U2465" s="2"/>
      <c r="X2465" s="40"/>
      <c r="Y2465" s="9"/>
    </row>
    <row r="2466" spans="2:25" x14ac:dyDescent="0.2">
      <c r="B2466" s="2"/>
      <c r="H2466" s="2"/>
      <c r="I2466" s="2"/>
      <c r="J2466" s="2"/>
      <c r="N2466" s="9"/>
      <c r="O2466" s="5"/>
      <c r="P2466" s="2"/>
      <c r="Q2466" s="39"/>
      <c r="R2466" s="9"/>
      <c r="T2466" s="9"/>
      <c r="U2466" s="2"/>
      <c r="X2466" s="40"/>
      <c r="Y2466" s="9"/>
    </row>
    <row r="2467" spans="2:25" x14ac:dyDescent="0.2">
      <c r="B2467" s="2"/>
      <c r="H2467" s="2"/>
      <c r="I2467" s="2"/>
      <c r="J2467" s="2"/>
      <c r="N2467" s="9"/>
      <c r="O2467" s="5"/>
      <c r="P2467" s="2"/>
      <c r="Q2467" s="39"/>
      <c r="R2467" s="9"/>
      <c r="T2467" s="9"/>
      <c r="U2467" s="2"/>
      <c r="X2467" s="40"/>
      <c r="Y2467" s="9"/>
    </row>
    <row r="2468" spans="2:25" x14ac:dyDescent="0.2">
      <c r="B2468" s="2"/>
      <c r="H2468" s="2"/>
      <c r="I2468" s="2"/>
      <c r="J2468" s="2"/>
      <c r="N2468" s="9"/>
      <c r="O2468" s="5"/>
      <c r="P2468" s="2"/>
      <c r="Q2468" s="39"/>
      <c r="R2468" s="9"/>
      <c r="T2468" s="9"/>
      <c r="U2468" s="2"/>
      <c r="X2468" s="40"/>
      <c r="Y2468" s="9"/>
    </row>
    <row r="2469" spans="2:25" x14ac:dyDescent="0.2">
      <c r="B2469" s="2"/>
      <c r="H2469" s="2"/>
      <c r="I2469" s="2"/>
      <c r="J2469" s="2"/>
      <c r="N2469" s="9"/>
      <c r="O2469" s="5"/>
      <c r="P2469" s="2"/>
      <c r="Q2469" s="39"/>
      <c r="R2469" s="9"/>
      <c r="T2469" s="9"/>
      <c r="U2469" s="2"/>
      <c r="X2469" s="40"/>
      <c r="Y2469" s="9"/>
    </row>
    <row r="2470" spans="2:25" x14ac:dyDescent="0.2">
      <c r="B2470" s="2"/>
      <c r="H2470" s="2"/>
      <c r="I2470" s="2"/>
      <c r="J2470" s="2"/>
      <c r="N2470" s="9"/>
      <c r="O2470" s="5"/>
      <c r="P2470" s="2"/>
      <c r="Q2470" s="39"/>
      <c r="R2470" s="9"/>
      <c r="T2470" s="9"/>
      <c r="U2470" s="2"/>
      <c r="X2470" s="40"/>
      <c r="Y2470" s="9"/>
    </row>
    <row r="2471" spans="2:25" x14ac:dyDescent="0.2">
      <c r="B2471" s="2"/>
      <c r="H2471" s="2"/>
      <c r="I2471" s="2"/>
      <c r="J2471" s="2"/>
      <c r="N2471" s="9"/>
      <c r="O2471" s="5"/>
      <c r="P2471" s="2"/>
      <c r="Q2471" s="39"/>
      <c r="R2471" s="9"/>
      <c r="T2471" s="9"/>
      <c r="U2471" s="2"/>
      <c r="X2471" s="40"/>
      <c r="Y2471" s="9"/>
    </row>
    <row r="2472" spans="2:25" x14ac:dyDescent="0.2">
      <c r="B2472" s="2"/>
      <c r="H2472" s="2"/>
      <c r="I2472" s="2"/>
      <c r="J2472" s="2"/>
      <c r="N2472" s="9"/>
      <c r="O2472" s="5"/>
      <c r="P2472" s="2"/>
      <c r="Q2472" s="39"/>
      <c r="R2472" s="9"/>
      <c r="T2472" s="9"/>
      <c r="U2472" s="2"/>
      <c r="X2472" s="40"/>
      <c r="Y2472" s="9"/>
    </row>
    <row r="2473" spans="2:25" x14ac:dyDescent="0.2">
      <c r="B2473" s="2"/>
      <c r="H2473" s="2"/>
      <c r="I2473" s="2"/>
      <c r="J2473" s="2"/>
      <c r="N2473" s="9"/>
      <c r="O2473" s="5"/>
      <c r="P2473" s="2"/>
      <c r="Q2473" s="39"/>
      <c r="R2473" s="9"/>
      <c r="T2473" s="9"/>
      <c r="U2473" s="2"/>
      <c r="X2473" s="40"/>
      <c r="Y2473" s="9"/>
    </row>
    <row r="2474" spans="2:25" x14ac:dyDescent="0.2">
      <c r="B2474" s="2"/>
      <c r="H2474" s="2"/>
      <c r="I2474" s="2"/>
      <c r="J2474" s="2"/>
      <c r="N2474" s="9"/>
      <c r="O2474" s="5"/>
      <c r="P2474" s="2"/>
      <c r="Q2474" s="39"/>
      <c r="R2474" s="9"/>
      <c r="T2474" s="9"/>
      <c r="U2474" s="2"/>
      <c r="X2474" s="40"/>
      <c r="Y2474" s="9"/>
    </row>
    <row r="2475" spans="2:25" x14ac:dyDescent="0.2">
      <c r="B2475" s="2"/>
      <c r="H2475" s="2"/>
      <c r="I2475" s="2"/>
      <c r="J2475" s="2"/>
      <c r="N2475" s="9"/>
      <c r="O2475" s="5"/>
      <c r="P2475" s="2"/>
      <c r="Q2475" s="39"/>
      <c r="R2475" s="9"/>
      <c r="T2475" s="9"/>
      <c r="U2475" s="2"/>
      <c r="X2475" s="40"/>
      <c r="Y2475" s="9"/>
    </row>
    <row r="2476" spans="2:25" x14ac:dyDescent="0.2">
      <c r="B2476" s="2"/>
      <c r="H2476" s="2"/>
      <c r="I2476" s="2"/>
      <c r="J2476" s="2"/>
      <c r="N2476" s="9"/>
      <c r="O2476" s="5"/>
      <c r="P2476" s="2"/>
      <c r="Q2476" s="39"/>
      <c r="R2476" s="9"/>
      <c r="T2476" s="9"/>
      <c r="U2476" s="2"/>
      <c r="X2476" s="40"/>
      <c r="Y2476" s="9"/>
    </row>
    <row r="2477" spans="2:25" x14ac:dyDescent="0.2">
      <c r="B2477" s="2"/>
      <c r="H2477" s="2"/>
      <c r="I2477" s="2"/>
      <c r="J2477" s="2"/>
      <c r="N2477" s="9"/>
      <c r="O2477" s="5"/>
      <c r="P2477" s="2"/>
      <c r="Q2477" s="39"/>
      <c r="R2477" s="9"/>
      <c r="T2477" s="9"/>
      <c r="U2477" s="2"/>
      <c r="X2477" s="40"/>
      <c r="Y2477" s="9"/>
    </row>
    <row r="2478" spans="2:25" x14ac:dyDescent="0.2">
      <c r="B2478" s="2"/>
      <c r="H2478" s="2"/>
      <c r="I2478" s="2"/>
      <c r="J2478" s="2"/>
      <c r="N2478" s="9"/>
      <c r="O2478" s="5"/>
      <c r="P2478" s="2"/>
      <c r="Q2478" s="39"/>
      <c r="R2478" s="9"/>
      <c r="T2478" s="9"/>
      <c r="U2478" s="2"/>
      <c r="X2478" s="40"/>
      <c r="Y2478" s="9"/>
    </row>
    <row r="2479" spans="2:25" x14ac:dyDescent="0.2">
      <c r="B2479" s="2"/>
      <c r="H2479" s="2"/>
      <c r="I2479" s="2"/>
      <c r="J2479" s="2"/>
      <c r="N2479" s="9"/>
      <c r="O2479" s="5"/>
      <c r="P2479" s="2"/>
      <c r="Q2479" s="39"/>
      <c r="R2479" s="9"/>
      <c r="T2479" s="9"/>
      <c r="U2479" s="2"/>
      <c r="X2479" s="40"/>
      <c r="Y2479" s="9"/>
    </row>
    <row r="2480" spans="2:25" x14ac:dyDescent="0.2">
      <c r="B2480" s="2"/>
      <c r="H2480" s="2"/>
      <c r="I2480" s="2"/>
      <c r="J2480" s="2"/>
      <c r="N2480" s="9"/>
      <c r="O2480" s="5"/>
      <c r="P2480" s="2"/>
      <c r="Q2480" s="39"/>
      <c r="R2480" s="9"/>
      <c r="T2480" s="9"/>
      <c r="U2480" s="2"/>
      <c r="X2480" s="40"/>
      <c r="Y2480" s="9"/>
    </row>
    <row r="2481" spans="2:25" x14ac:dyDescent="0.2">
      <c r="B2481" s="2"/>
      <c r="H2481" s="2"/>
      <c r="I2481" s="2"/>
      <c r="J2481" s="2"/>
      <c r="N2481" s="9"/>
      <c r="O2481" s="5"/>
      <c r="P2481" s="2"/>
      <c r="Q2481" s="39"/>
      <c r="R2481" s="9"/>
      <c r="T2481" s="9"/>
      <c r="U2481" s="2"/>
      <c r="X2481" s="40"/>
      <c r="Y2481" s="9"/>
    </row>
    <row r="2482" spans="2:25" x14ac:dyDescent="0.2">
      <c r="B2482" s="2"/>
      <c r="H2482" s="2"/>
      <c r="I2482" s="2"/>
      <c r="J2482" s="2"/>
      <c r="N2482" s="9"/>
      <c r="O2482" s="5"/>
      <c r="P2482" s="2"/>
      <c r="Q2482" s="39"/>
      <c r="R2482" s="9"/>
      <c r="T2482" s="9"/>
      <c r="U2482" s="2"/>
      <c r="X2482" s="40"/>
      <c r="Y2482" s="9"/>
    </row>
    <row r="2483" spans="2:25" x14ac:dyDescent="0.2">
      <c r="B2483" s="2"/>
      <c r="H2483" s="2"/>
      <c r="I2483" s="2"/>
      <c r="J2483" s="2"/>
      <c r="N2483" s="9"/>
      <c r="O2483" s="5"/>
      <c r="P2483" s="2"/>
      <c r="Q2483" s="39"/>
      <c r="R2483" s="9"/>
      <c r="T2483" s="9"/>
      <c r="U2483" s="2"/>
      <c r="X2483" s="40"/>
      <c r="Y2483" s="9"/>
    </row>
    <row r="2484" spans="2:25" x14ac:dyDescent="0.2">
      <c r="B2484" s="2"/>
      <c r="H2484" s="2"/>
      <c r="I2484" s="2"/>
      <c r="J2484" s="2"/>
      <c r="N2484" s="9"/>
      <c r="O2484" s="5"/>
      <c r="P2484" s="2"/>
      <c r="Q2484" s="39"/>
      <c r="R2484" s="9"/>
      <c r="T2484" s="9"/>
      <c r="U2484" s="2"/>
      <c r="X2484" s="40"/>
      <c r="Y2484" s="9"/>
    </row>
    <row r="2485" spans="2:25" x14ac:dyDescent="0.2">
      <c r="B2485" s="2"/>
      <c r="H2485" s="2"/>
      <c r="I2485" s="2"/>
      <c r="J2485" s="2"/>
      <c r="N2485" s="9"/>
      <c r="O2485" s="5"/>
      <c r="P2485" s="2"/>
      <c r="Q2485" s="39"/>
      <c r="R2485" s="9"/>
      <c r="T2485" s="9"/>
      <c r="U2485" s="2"/>
      <c r="X2485" s="40"/>
      <c r="Y2485" s="9"/>
    </row>
    <row r="2486" spans="2:25" x14ac:dyDescent="0.2">
      <c r="B2486" s="2"/>
      <c r="H2486" s="2"/>
      <c r="I2486" s="2"/>
      <c r="J2486" s="2"/>
      <c r="N2486" s="9"/>
      <c r="O2486" s="5"/>
      <c r="P2486" s="2"/>
      <c r="Q2486" s="39"/>
      <c r="R2486" s="9"/>
      <c r="T2486" s="9"/>
      <c r="U2486" s="2"/>
      <c r="X2486" s="40"/>
      <c r="Y2486" s="9"/>
    </row>
    <row r="2487" spans="2:25" x14ac:dyDescent="0.2">
      <c r="B2487" s="2"/>
      <c r="H2487" s="2"/>
      <c r="I2487" s="2"/>
      <c r="J2487" s="2"/>
      <c r="N2487" s="9"/>
      <c r="O2487" s="5"/>
      <c r="P2487" s="2"/>
      <c r="Q2487" s="39"/>
      <c r="R2487" s="9"/>
      <c r="T2487" s="9"/>
      <c r="U2487" s="2"/>
      <c r="X2487" s="40"/>
      <c r="Y2487" s="9"/>
    </row>
    <row r="2488" spans="2:25" x14ac:dyDescent="0.2">
      <c r="B2488" s="2"/>
      <c r="H2488" s="2"/>
      <c r="I2488" s="2"/>
      <c r="J2488" s="2"/>
      <c r="N2488" s="9"/>
      <c r="O2488" s="5"/>
      <c r="P2488" s="2"/>
      <c r="Q2488" s="39"/>
      <c r="R2488" s="9"/>
      <c r="T2488" s="9"/>
      <c r="U2488" s="2"/>
      <c r="X2488" s="40"/>
      <c r="Y2488" s="9"/>
    </row>
    <row r="2489" spans="2:25" x14ac:dyDescent="0.2">
      <c r="B2489" s="2"/>
      <c r="H2489" s="2"/>
      <c r="I2489" s="2"/>
      <c r="J2489" s="2"/>
      <c r="N2489" s="9"/>
      <c r="O2489" s="5"/>
      <c r="P2489" s="2"/>
      <c r="Q2489" s="39"/>
      <c r="R2489" s="9"/>
      <c r="T2489" s="9"/>
      <c r="U2489" s="2"/>
      <c r="X2489" s="40"/>
      <c r="Y2489" s="9"/>
    </row>
    <row r="2490" spans="2:25" x14ac:dyDescent="0.2">
      <c r="B2490" s="2"/>
      <c r="H2490" s="2"/>
      <c r="I2490" s="2"/>
      <c r="J2490" s="2"/>
      <c r="N2490" s="9"/>
      <c r="O2490" s="5"/>
      <c r="P2490" s="2"/>
      <c r="Q2490" s="39"/>
      <c r="R2490" s="9"/>
      <c r="T2490" s="9"/>
      <c r="U2490" s="2"/>
      <c r="X2490" s="40"/>
      <c r="Y2490" s="9"/>
    </row>
    <row r="2491" spans="2:25" x14ac:dyDescent="0.2">
      <c r="B2491" s="2"/>
      <c r="H2491" s="2"/>
      <c r="I2491" s="2"/>
      <c r="J2491" s="2"/>
      <c r="N2491" s="9"/>
      <c r="O2491" s="5"/>
      <c r="P2491" s="2"/>
      <c r="Q2491" s="39"/>
      <c r="R2491" s="9"/>
      <c r="T2491" s="9"/>
      <c r="U2491" s="2"/>
      <c r="X2491" s="40"/>
      <c r="Y2491" s="9"/>
    </row>
    <row r="2492" spans="2:25" x14ac:dyDescent="0.2">
      <c r="B2492" s="2"/>
      <c r="H2492" s="2"/>
      <c r="I2492" s="2"/>
      <c r="J2492" s="2"/>
      <c r="N2492" s="9"/>
      <c r="O2492" s="5"/>
      <c r="P2492" s="2"/>
      <c r="Q2492" s="39"/>
      <c r="R2492" s="9"/>
      <c r="T2492" s="9"/>
      <c r="U2492" s="2"/>
      <c r="X2492" s="40"/>
      <c r="Y2492" s="9"/>
    </row>
    <row r="2493" spans="2:25" x14ac:dyDescent="0.2">
      <c r="B2493" s="2"/>
      <c r="H2493" s="2"/>
      <c r="I2493" s="2"/>
      <c r="J2493" s="2"/>
      <c r="N2493" s="9"/>
      <c r="O2493" s="5"/>
      <c r="P2493" s="2"/>
      <c r="Q2493" s="39"/>
      <c r="R2493" s="9"/>
      <c r="T2493" s="9"/>
      <c r="U2493" s="2"/>
      <c r="X2493" s="40"/>
      <c r="Y2493" s="9"/>
    </row>
    <row r="2494" spans="2:25" x14ac:dyDescent="0.2">
      <c r="B2494" s="2"/>
      <c r="H2494" s="2"/>
      <c r="I2494" s="2"/>
      <c r="J2494" s="2"/>
      <c r="N2494" s="9"/>
      <c r="O2494" s="5"/>
      <c r="P2494" s="2"/>
      <c r="Q2494" s="39"/>
      <c r="R2494" s="9"/>
      <c r="T2494" s="9"/>
      <c r="U2494" s="2"/>
      <c r="X2494" s="40"/>
      <c r="Y2494" s="9"/>
    </row>
    <row r="2495" spans="2:25" x14ac:dyDescent="0.2">
      <c r="B2495" s="2"/>
      <c r="H2495" s="2"/>
      <c r="I2495" s="2"/>
      <c r="J2495" s="2"/>
      <c r="N2495" s="9"/>
      <c r="O2495" s="5"/>
      <c r="P2495" s="2"/>
      <c r="Q2495" s="39"/>
      <c r="R2495" s="9"/>
      <c r="T2495" s="9"/>
      <c r="U2495" s="2"/>
      <c r="X2495" s="40"/>
      <c r="Y2495" s="9"/>
    </row>
    <row r="2496" spans="2:25" x14ac:dyDescent="0.2">
      <c r="B2496" s="2"/>
      <c r="H2496" s="2"/>
      <c r="I2496" s="2"/>
      <c r="J2496" s="2"/>
      <c r="N2496" s="9"/>
      <c r="O2496" s="5"/>
      <c r="P2496" s="2"/>
      <c r="Q2496" s="39"/>
      <c r="R2496" s="9"/>
      <c r="T2496" s="9"/>
      <c r="U2496" s="2"/>
      <c r="X2496" s="40"/>
      <c r="Y2496" s="9"/>
    </row>
    <row r="2497" spans="2:25" x14ac:dyDescent="0.2">
      <c r="B2497" s="2"/>
      <c r="H2497" s="2"/>
      <c r="I2497" s="2"/>
      <c r="J2497" s="2"/>
      <c r="N2497" s="9"/>
      <c r="O2497" s="5"/>
      <c r="P2497" s="2"/>
      <c r="Q2497" s="39"/>
      <c r="R2497" s="9"/>
      <c r="T2497" s="9"/>
      <c r="U2497" s="2"/>
      <c r="X2497" s="40"/>
      <c r="Y2497" s="9"/>
    </row>
    <row r="2498" spans="2:25" x14ac:dyDescent="0.2">
      <c r="B2498" s="2"/>
      <c r="H2498" s="2"/>
      <c r="I2498" s="2"/>
      <c r="J2498" s="2"/>
      <c r="N2498" s="9"/>
      <c r="O2498" s="5"/>
      <c r="P2498" s="2"/>
      <c r="Q2498" s="39"/>
      <c r="R2498" s="9"/>
      <c r="T2498" s="9"/>
      <c r="U2498" s="2"/>
      <c r="X2498" s="40"/>
      <c r="Y2498" s="9"/>
    </row>
    <row r="2499" spans="2:25" x14ac:dyDescent="0.2">
      <c r="B2499" s="2"/>
      <c r="H2499" s="2"/>
      <c r="I2499" s="2"/>
      <c r="J2499" s="2"/>
      <c r="N2499" s="9"/>
      <c r="O2499" s="5"/>
      <c r="P2499" s="2"/>
      <c r="Q2499" s="39"/>
      <c r="R2499" s="9"/>
      <c r="T2499" s="9"/>
      <c r="U2499" s="2"/>
      <c r="X2499" s="40"/>
      <c r="Y2499" s="9"/>
    </row>
    <row r="2500" spans="2:25" x14ac:dyDescent="0.2">
      <c r="B2500" s="2"/>
      <c r="H2500" s="2"/>
      <c r="I2500" s="2"/>
      <c r="J2500" s="2"/>
      <c r="N2500" s="9"/>
      <c r="O2500" s="5"/>
      <c r="P2500" s="2"/>
      <c r="Q2500" s="39"/>
      <c r="R2500" s="9"/>
      <c r="T2500" s="9"/>
      <c r="U2500" s="2"/>
      <c r="X2500" s="40"/>
      <c r="Y2500" s="9"/>
    </row>
    <row r="2501" spans="2:25" x14ac:dyDescent="0.2">
      <c r="B2501" s="2"/>
      <c r="H2501" s="2"/>
      <c r="I2501" s="2"/>
      <c r="J2501" s="2"/>
      <c r="N2501" s="9"/>
      <c r="O2501" s="5"/>
      <c r="P2501" s="2"/>
      <c r="Q2501" s="39"/>
      <c r="R2501" s="9"/>
      <c r="T2501" s="9"/>
      <c r="U2501" s="2"/>
      <c r="X2501" s="40"/>
      <c r="Y2501" s="9"/>
    </row>
    <row r="2502" spans="2:25" x14ac:dyDescent="0.2">
      <c r="B2502" s="2"/>
      <c r="H2502" s="2"/>
      <c r="I2502" s="2"/>
      <c r="J2502" s="2"/>
      <c r="N2502" s="9"/>
      <c r="O2502" s="5"/>
      <c r="P2502" s="2"/>
      <c r="Q2502" s="39"/>
      <c r="R2502" s="9"/>
      <c r="T2502" s="9"/>
      <c r="U2502" s="2"/>
      <c r="X2502" s="40"/>
      <c r="Y2502" s="9"/>
    </row>
    <row r="2503" spans="2:25" x14ac:dyDescent="0.2">
      <c r="B2503" s="2"/>
      <c r="H2503" s="2"/>
      <c r="I2503" s="2"/>
      <c r="J2503" s="2"/>
      <c r="N2503" s="9"/>
      <c r="O2503" s="5"/>
      <c r="P2503" s="2"/>
      <c r="Q2503" s="39"/>
      <c r="R2503" s="9"/>
      <c r="T2503" s="9"/>
      <c r="U2503" s="2"/>
      <c r="X2503" s="40"/>
      <c r="Y2503" s="9"/>
    </row>
    <row r="2504" spans="2:25" x14ac:dyDescent="0.2">
      <c r="B2504" s="2"/>
      <c r="H2504" s="2"/>
      <c r="I2504" s="2"/>
      <c r="J2504" s="2"/>
      <c r="N2504" s="9"/>
      <c r="O2504" s="5"/>
      <c r="P2504" s="2"/>
      <c r="Q2504" s="39"/>
      <c r="R2504" s="9"/>
      <c r="T2504" s="9"/>
      <c r="U2504" s="2"/>
      <c r="X2504" s="40"/>
      <c r="Y2504" s="9"/>
    </row>
    <row r="2505" spans="2:25" x14ac:dyDescent="0.2">
      <c r="B2505" s="2"/>
      <c r="H2505" s="2"/>
      <c r="I2505" s="2"/>
      <c r="J2505" s="2"/>
      <c r="N2505" s="9"/>
      <c r="O2505" s="5"/>
      <c r="P2505" s="2"/>
      <c r="Q2505" s="39"/>
      <c r="R2505" s="9"/>
      <c r="T2505" s="9"/>
      <c r="U2505" s="2"/>
      <c r="X2505" s="40"/>
      <c r="Y2505" s="9"/>
    </row>
    <row r="2506" spans="2:25" x14ac:dyDescent="0.2">
      <c r="B2506" s="2"/>
      <c r="H2506" s="2"/>
      <c r="I2506" s="2"/>
      <c r="J2506" s="2"/>
      <c r="N2506" s="9"/>
      <c r="O2506" s="5"/>
      <c r="P2506" s="2"/>
      <c r="Q2506" s="39"/>
      <c r="R2506" s="9"/>
      <c r="T2506" s="9"/>
      <c r="U2506" s="2"/>
      <c r="X2506" s="40"/>
      <c r="Y2506" s="9"/>
    </row>
    <row r="2507" spans="2:25" x14ac:dyDescent="0.2">
      <c r="B2507" s="2"/>
      <c r="H2507" s="2"/>
      <c r="I2507" s="2"/>
      <c r="J2507" s="2"/>
      <c r="N2507" s="9"/>
      <c r="O2507" s="5"/>
      <c r="P2507" s="2"/>
      <c r="Q2507" s="39"/>
      <c r="R2507" s="9"/>
      <c r="T2507" s="9"/>
      <c r="U2507" s="2"/>
      <c r="X2507" s="40"/>
      <c r="Y2507" s="9"/>
    </row>
    <row r="2508" spans="2:25" x14ac:dyDescent="0.2">
      <c r="B2508" s="2"/>
      <c r="H2508" s="2"/>
      <c r="I2508" s="2"/>
      <c r="J2508" s="2"/>
      <c r="N2508" s="9"/>
      <c r="O2508" s="5"/>
      <c r="P2508" s="2"/>
      <c r="Q2508" s="39"/>
      <c r="R2508" s="9"/>
      <c r="T2508" s="9"/>
      <c r="U2508" s="2"/>
      <c r="X2508" s="40"/>
      <c r="Y2508" s="9"/>
    </row>
    <row r="2509" spans="2:25" x14ac:dyDescent="0.2">
      <c r="B2509" s="2"/>
      <c r="H2509" s="2"/>
      <c r="I2509" s="2"/>
      <c r="J2509" s="2"/>
      <c r="N2509" s="9"/>
      <c r="O2509" s="5"/>
      <c r="P2509" s="2"/>
      <c r="Q2509" s="39"/>
      <c r="R2509" s="9"/>
      <c r="T2509" s="9"/>
      <c r="U2509" s="2"/>
      <c r="X2509" s="40"/>
      <c r="Y2509" s="9"/>
    </row>
    <row r="2510" spans="2:25" x14ac:dyDescent="0.2">
      <c r="B2510" s="2"/>
      <c r="H2510" s="2"/>
      <c r="I2510" s="2"/>
      <c r="J2510" s="2"/>
      <c r="N2510" s="9"/>
      <c r="O2510" s="5"/>
      <c r="P2510" s="2"/>
      <c r="Q2510" s="39"/>
      <c r="R2510" s="9"/>
      <c r="T2510" s="9"/>
      <c r="U2510" s="2"/>
      <c r="X2510" s="40"/>
      <c r="Y2510" s="9"/>
    </row>
    <row r="2511" spans="2:25" x14ac:dyDescent="0.2">
      <c r="B2511" s="2"/>
      <c r="H2511" s="2"/>
      <c r="I2511" s="2"/>
      <c r="J2511" s="2"/>
      <c r="N2511" s="9"/>
      <c r="O2511" s="5"/>
      <c r="P2511" s="2"/>
      <c r="Q2511" s="39"/>
      <c r="R2511" s="9"/>
      <c r="T2511" s="9"/>
      <c r="U2511" s="2"/>
      <c r="X2511" s="40"/>
      <c r="Y2511" s="9"/>
    </row>
    <row r="2512" spans="2:25" x14ac:dyDescent="0.2">
      <c r="B2512" s="2"/>
      <c r="H2512" s="2"/>
      <c r="I2512" s="2"/>
      <c r="J2512" s="2"/>
      <c r="N2512" s="9"/>
      <c r="O2512" s="5"/>
      <c r="P2512" s="2"/>
      <c r="Q2512" s="39"/>
      <c r="R2512" s="9"/>
      <c r="T2512" s="9"/>
      <c r="U2512" s="2"/>
      <c r="X2512" s="40"/>
      <c r="Y2512" s="9"/>
    </row>
    <row r="2513" spans="2:25" x14ac:dyDescent="0.2">
      <c r="B2513" s="2"/>
      <c r="H2513" s="2"/>
      <c r="I2513" s="2"/>
      <c r="J2513" s="2"/>
      <c r="N2513" s="9"/>
      <c r="O2513" s="5"/>
      <c r="P2513" s="2"/>
      <c r="Q2513" s="39"/>
      <c r="R2513" s="9"/>
      <c r="T2513" s="9"/>
      <c r="U2513" s="2"/>
      <c r="X2513" s="40"/>
      <c r="Y2513" s="9"/>
    </row>
    <row r="2514" spans="2:25" x14ac:dyDescent="0.2">
      <c r="B2514" s="2"/>
      <c r="H2514" s="2"/>
      <c r="I2514" s="2"/>
      <c r="J2514" s="2"/>
      <c r="N2514" s="9"/>
      <c r="O2514" s="5"/>
      <c r="P2514" s="2"/>
      <c r="Q2514" s="39"/>
      <c r="R2514" s="9"/>
      <c r="T2514" s="9"/>
      <c r="U2514" s="2"/>
      <c r="X2514" s="40"/>
      <c r="Y2514" s="9"/>
    </row>
    <row r="2515" spans="2:25" x14ac:dyDescent="0.2">
      <c r="B2515" s="2"/>
      <c r="H2515" s="2"/>
      <c r="I2515" s="2"/>
      <c r="J2515" s="2"/>
      <c r="N2515" s="9"/>
      <c r="O2515" s="5"/>
      <c r="P2515" s="2"/>
      <c r="Q2515" s="39"/>
      <c r="R2515" s="9"/>
      <c r="T2515" s="9"/>
      <c r="U2515" s="2"/>
      <c r="X2515" s="40"/>
      <c r="Y2515" s="9"/>
    </row>
    <row r="2516" spans="2:25" x14ac:dyDescent="0.2">
      <c r="B2516" s="2"/>
      <c r="H2516" s="2"/>
      <c r="I2516" s="2"/>
      <c r="J2516" s="2"/>
      <c r="N2516" s="9"/>
      <c r="O2516" s="5"/>
      <c r="P2516" s="2"/>
      <c r="Q2516" s="39"/>
      <c r="R2516" s="9"/>
      <c r="T2516" s="9"/>
      <c r="U2516" s="2"/>
      <c r="X2516" s="40"/>
      <c r="Y2516" s="9"/>
    </row>
    <row r="2517" spans="2:25" x14ac:dyDescent="0.2">
      <c r="B2517" s="2"/>
      <c r="H2517" s="2"/>
      <c r="I2517" s="2"/>
      <c r="J2517" s="2"/>
      <c r="N2517" s="9"/>
      <c r="O2517" s="5"/>
      <c r="P2517" s="2"/>
      <c r="Q2517" s="39"/>
      <c r="R2517" s="9"/>
      <c r="T2517" s="9"/>
      <c r="U2517" s="2"/>
      <c r="X2517" s="40"/>
      <c r="Y2517" s="9"/>
    </row>
    <row r="2518" spans="2:25" x14ac:dyDescent="0.2">
      <c r="B2518" s="2"/>
      <c r="H2518" s="2"/>
      <c r="I2518" s="2"/>
      <c r="J2518" s="2"/>
      <c r="N2518" s="9"/>
      <c r="O2518" s="5"/>
      <c r="P2518" s="2"/>
      <c r="Q2518" s="39"/>
      <c r="R2518" s="9"/>
      <c r="T2518" s="9"/>
      <c r="U2518" s="2"/>
      <c r="X2518" s="40"/>
      <c r="Y2518" s="9"/>
    </row>
    <row r="2519" spans="2:25" x14ac:dyDescent="0.2">
      <c r="B2519" s="2"/>
      <c r="H2519" s="2"/>
      <c r="I2519" s="2"/>
      <c r="J2519" s="2"/>
      <c r="N2519" s="9"/>
      <c r="O2519" s="5"/>
      <c r="P2519" s="2"/>
      <c r="Q2519" s="39"/>
      <c r="R2519" s="9"/>
      <c r="T2519" s="9"/>
      <c r="U2519" s="2"/>
      <c r="X2519" s="40"/>
      <c r="Y2519" s="9"/>
    </row>
    <row r="2520" spans="2:25" x14ac:dyDescent="0.2">
      <c r="B2520" s="2"/>
      <c r="H2520" s="2"/>
      <c r="I2520" s="2"/>
      <c r="J2520" s="2"/>
      <c r="N2520" s="9"/>
      <c r="O2520" s="5"/>
      <c r="P2520" s="2"/>
      <c r="Q2520" s="39"/>
      <c r="R2520" s="9"/>
      <c r="T2520" s="9"/>
      <c r="U2520" s="2"/>
      <c r="X2520" s="40"/>
      <c r="Y2520" s="9"/>
    </row>
    <row r="2521" spans="2:25" x14ac:dyDescent="0.2">
      <c r="B2521" s="2"/>
      <c r="H2521" s="2"/>
      <c r="I2521" s="2"/>
      <c r="J2521" s="2"/>
      <c r="N2521" s="9"/>
      <c r="O2521" s="5"/>
      <c r="P2521" s="2"/>
      <c r="Q2521" s="39"/>
      <c r="R2521" s="9"/>
      <c r="T2521" s="9"/>
      <c r="U2521" s="2"/>
      <c r="X2521" s="40"/>
      <c r="Y2521" s="9"/>
    </row>
    <row r="2522" spans="2:25" x14ac:dyDescent="0.2">
      <c r="B2522" s="2"/>
      <c r="H2522" s="2"/>
      <c r="I2522" s="2"/>
      <c r="J2522" s="2"/>
      <c r="N2522" s="9"/>
      <c r="O2522" s="5"/>
      <c r="P2522" s="2"/>
      <c r="Q2522" s="39"/>
      <c r="R2522" s="9"/>
      <c r="T2522" s="9"/>
      <c r="U2522" s="2"/>
      <c r="X2522" s="40"/>
      <c r="Y2522" s="9"/>
    </row>
    <row r="2523" spans="2:25" x14ac:dyDescent="0.2">
      <c r="B2523" s="2"/>
      <c r="H2523" s="2"/>
      <c r="I2523" s="2"/>
      <c r="J2523" s="2"/>
      <c r="N2523" s="9"/>
      <c r="O2523" s="5"/>
      <c r="P2523" s="2"/>
      <c r="Q2523" s="39"/>
      <c r="R2523" s="9"/>
      <c r="T2523" s="9"/>
      <c r="U2523" s="2"/>
      <c r="X2523" s="40"/>
      <c r="Y2523" s="9"/>
    </row>
    <row r="2524" spans="2:25" x14ac:dyDescent="0.2">
      <c r="B2524" s="2"/>
      <c r="H2524" s="2"/>
      <c r="I2524" s="2"/>
      <c r="J2524" s="2"/>
      <c r="N2524" s="9"/>
      <c r="O2524" s="5"/>
      <c r="P2524" s="2"/>
      <c r="Q2524" s="39"/>
      <c r="R2524" s="9"/>
      <c r="T2524" s="9"/>
      <c r="U2524" s="2"/>
      <c r="X2524" s="40"/>
      <c r="Y2524" s="9"/>
    </row>
    <row r="2525" spans="2:25" x14ac:dyDescent="0.2">
      <c r="B2525" s="2"/>
      <c r="H2525" s="2"/>
      <c r="I2525" s="2"/>
      <c r="J2525" s="2"/>
      <c r="N2525" s="9"/>
      <c r="O2525" s="5"/>
      <c r="P2525" s="2"/>
      <c r="Q2525" s="39"/>
      <c r="R2525" s="9"/>
      <c r="T2525" s="9"/>
      <c r="U2525" s="2"/>
      <c r="X2525" s="40"/>
      <c r="Y2525" s="9"/>
    </row>
    <row r="2526" spans="2:25" x14ac:dyDescent="0.2">
      <c r="B2526" s="2"/>
      <c r="H2526" s="2"/>
      <c r="I2526" s="2"/>
      <c r="J2526" s="2"/>
      <c r="N2526" s="9"/>
      <c r="O2526" s="5"/>
      <c r="P2526" s="2"/>
      <c r="Q2526" s="39"/>
      <c r="R2526" s="9"/>
      <c r="T2526" s="9"/>
      <c r="U2526" s="2"/>
      <c r="X2526" s="40"/>
      <c r="Y2526" s="9"/>
    </row>
    <row r="2527" spans="2:25" x14ac:dyDescent="0.2">
      <c r="B2527" s="2"/>
      <c r="H2527" s="2"/>
      <c r="I2527" s="2"/>
      <c r="J2527" s="2"/>
      <c r="N2527" s="9"/>
      <c r="O2527" s="5"/>
      <c r="P2527" s="2"/>
      <c r="Q2527" s="39"/>
      <c r="R2527" s="9"/>
      <c r="T2527" s="9"/>
      <c r="U2527" s="2"/>
      <c r="X2527" s="40"/>
      <c r="Y2527" s="9"/>
    </row>
    <row r="2528" spans="2:25" x14ac:dyDescent="0.2">
      <c r="B2528" s="2"/>
      <c r="H2528" s="2"/>
      <c r="I2528" s="2"/>
      <c r="J2528" s="2"/>
      <c r="N2528" s="9"/>
      <c r="O2528" s="5"/>
      <c r="P2528" s="2"/>
      <c r="Q2528" s="39"/>
      <c r="R2528" s="9"/>
      <c r="T2528" s="9"/>
      <c r="U2528" s="2"/>
      <c r="X2528" s="40"/>
      <c r="Y2528" s="9"/>
    </row>
    <row r="2529" spans="2:25" x14ac:dyDescent="0.2">
      <c r="B2529" s="2"/>
      <c r="H2529" s="2"/>
      <c r="I2529" s="2"/>
      <c r="J2529" s="2"/>
      <c r="N2529" s="9"/>
      <c r="O2529" s="5"/>
      <c r="P2529" s="2"/>
      <c r="Q2529" s="39"/>
      <c r="R2529" s="9"/>
      <c r="T2529" s="9"/>
      <c r="U2529" s="2"/>
      <c r="X2529" s="40"/>
      <c r="Y2529" s="9"/>
    </row>
    <row r="2530" spans="2:25" x14ac:dyDescent="0.2">
      <c r="B2530" s="2"/>
      <c r="H2530" s="2"/>
      <c r="I2530" s="2"/>
      <c r="J2530" s="2"/>
      <c r="N2530" s="9"/>
      <c r="O2530" s="5"/>
      <c r="P2530" s="2"/>
      <c r="Q2530" s="39"/>
      <c r="R2530" s="9"/>
      <c r="T2530" s="9"/>
      <c r="U2530" s="2"/>
      <c r="X2530" s="40"/>
      <c r="Y2530" s="9"/>
    </row>
    <row r="2531" spans="2:25" x14ac:dyDescent="0.2">
      <c r="B2531" s="2"/>
      <c r="H2531" s="2"/>
      <c r="I2531" s="2"/>
      <c r="J2531" s="2"/>
      <c r="N2531" s="9"/>
      <c r="O2531" s="5"/>
      <c r="P2531" s="2"/>
      <c r="Q2531" s="39"/>
      <c r="R2531" s="9"/>
      <c r="T2531" s="9"/>
      <c r="U2531" s="2"/>
      <c r="X2531" s="40"/>
      <c r="Y2531" s="9"/>
    </row>
    <row r="2532" spans="2:25" x14ac:dyDescent="0.2">
      <c r="B2532" s="2"/>
      <c r="H2532" s="2"/>
      <c r="I2532" s="2"/>
      <c r="J2532" s="2"/>
      <c r="N2532" s="9"/>
      <c r="O2532" s="5"/>
      <c r="P2532" s="2"/>
      <c r="Q2532" s="39"/>
      <c r="R2532" s="9"/>
      <c r="T2532" s="9"/>
      <c r="U2532" s="2"/>
      <c r="X2532" s="40"/>
      <c r="Y2532" s="9"/>
    </row>
    <row r="2533" spans="2:25" x14ac:dyDescent="0.2">
      <c r="B2533" s="2"/>
      <c r="H2533" s="2"/>
      <c r="I2533" s="2"/>
      <c r="J2533" s="2"/>
      <c r="N2533" s="9"/>
      <c r="O2533" s="5"/>
      <c r="P2533" s="2"/>
      <c r="Q2533" s="39"/>
      <c r="R2533" s="9"/>
      <c r="T2533" s="9"/>
      <c r="U2533" s="2"/>
      <c r="X2533" s="40"/>
      <c r="Y2533" s="9"/>
    </row>
    <row r="2534" spans="2:25" x14ac:dyDescent="0.2">
      <c r="B2534" s="2"/>
      <c r="H2534" s="2"/>
      <c r="I2534" s="2"/>
      <c r="J2534" s="2"/>
      <c r="N2534" s="9"/>
      <c r="O2534" s="5"/>
      <c r="P2534" s="2"/>
      <c r="Q2534" s="39"/>
      <c r="R2534" s="9"/>
      <c r="T2534" s="9"/>
      <c r="U2534" s="2"/>
      <c r="X2534" s="40"/>
      <c r="Y2534" s="9"/>
    </row>
    <row r="2535" spans="2:25" x14ac:dyDescent="0.2">
      <c r="B2535" s="2"/>
      <c r="H2535" s="2"/>
      <c r="I2535" s="2"/>
      <c r="J2535" s="2"/>
      <c r="N2535" s="9"/>
      <c r="O2535" s="5"/>
      <c r="P2535" s="2"/>
      <c r="Q2535" s="39"/>
      <c r="R2535" s="9"/>
      <c r="T2535" s="9"/>
      <c r="U2535" s="2"/>
      <c r="X2535" s="40"/>
      <c r="Y2535" s="9"/>
    </row>
    <row r="2536" spans="2:25" x14ac:dyDescent="0.2">
      <c r="B2536" s="2"/>
      <c r="H2536" s="2"/>
      <c r="I2536" s="2"/>
      <c r="J2536" s="2"/>
      <c r="N2536" s="9"/>
      <c r="O2536" s="5"/>
      <c r="P2536" s="2"/>
      <c r="Q2536" s="39"/>
      <c r="R2536" s="9"/>
      <c r="T2536" s="9"/>
      <c r="U2536" s="2"/>
      <c r="X2536" s="40"/>
      <c r="Y2536" s="9"/>
    </row>
    <row r="2537" spans="2:25" x14ac:dyDescent="0.2">
      <c r="B2537" s="2"/>
      <c r="H2537" s="2"/>
      <c r="I2537" s="2"/>
      <c r="J2537" s="2"/>
      <c r="N2537" s="9"/>
      <c r="O2537" s="5"/>
      <c r="P2537" s="2"/>
      <c r="Q2537" s="39"/>
      <c r="R2537" s="9"/>
      <c r="T2537" s="9"/>
      <c r="U2537" s="2"/>
      <c r="X2537" s="40"/>
      <c r="Y2537" s="9"/>
    </row>
    <row r="2538" spans="2:25" x14ac:dyDescent="0.2">
      <c r="B2538" s="2"/>
      <c r="H2538" s="2"/>
      <c r="I2538" s="2"/>
      <c r="J2538" s="2"/>
      <c r="N2538" s="9"/>
      <c r="O2538" s="5"/>
      <c r="P2538" s="2"/>
      <c r="Q2538" s="39"/>
      <c r="R2538" s="9"/>
      <c r="T2538" s="9"/>
      <c r="U2538" s="2"/>
      <c r="X2538" s="40"/>
      <c r="Y2538" s="9"/>
    </row>
    <row r="2539" spans="2:25" x14ac:dyDescent="0.2">
      <c r="B2539" s="2"/>
      <c r="H2539" s="2"/>
      <c r="I2539" s="2"/>
      <c r="J2539" s="2"/>
      <c r="N2539" s="9"/>
      <c r="O2539" s="5"/>
      <c r="P2539" s="2"/>
      <c r="Q2539" s="39"/>
      <c r="R2539" s="9"/>
      <c r="T2539" s="9"/>
      <c r="U2539" s="2"/>
      <c r="X2539" s="40"/>
      <c r="Y2539" s="9"/>
    </row>
    <row r="2540" spans="2:25" x14ac:dyDescent="0.2">
      <c r="B2540" s="2"/>
      <c r="H2540" s="2"/>
      <c r="I2540" s="2"/>
      <c r="J2540" s="2"/>
      <c r="N2540" s="9"/>
      <c r="O2540" s="5"/>
      <c r="P2540" s="2"/>
      <c r="Q2540" s="39"/>
      <c r="R2540" s="9"/>
      <c r="T2540" s="9"/>
      <c r="U2540" s="2"/>
      <c r="X2540" s="40"/>
      <c r="Y2540" s="9"/>
    </row>
    <row r="2541" spans="2:25" x14ac:dyDescent="0.2">
      <c r="B2541" s="2"/>
      <c r="H2541" s="2"/>
      <c r="I2541" s="2"/>
      <c r="J2541" s="2"/>
      <c r="N2541" s="9"/>
      <c r="O2541" s="5"/>
      <c r="P2541" s="2"/>
      <c r="Q2541" s="39"/>
      <c r="R2541" s="9"/>
      <c r="T2541" s="9"/>
      <c r="U2541" s="2"/>
      <c r="X2541" s="40"/>
      <c r="Y2541" s="9"/>
    </row>
    <row r="2542" spans="2:25" x14ac:dyDescent="0.2">
      <c r="B2542" s="2"/>
      <c r="H2542" s="2"/>
      <c r="I2542" s="2"/>
      <c r="J2542" s="2"/>
      <c r="N2542" s="9"/>
      <c r="O2542" s="5"/>
      <c r="P2542" s="2"/>
      <c r="Q2542" s="39"/>
      <c r="R2542" s="9"/>
      <c r="T2542" s="9"/>
      <c r="U2542" s="2"/>
      <c r="X2542" s="40"/>
      <c r="Y2542" s="9"/>
    </row>
    <row r="2543" spans="2:25" x14ac:dyDescent="0.2">
      <c r="B2543" s="2"/>
      <c r="H2543" s="2"/>
      <c r="I2543" s="2"/>
      <c r="J2543" s="2"/>
      <c r="N2543" s="9"/>
      <c r="O2543" s="5"/>
      <c r="P2543" s="2"/>
      <c r="Q2543" s="39"/>
      <c r="R2543" s="9"/>
      <c r="T2543" s="9"/>
      <c r="U2543" s="2"/>
      <c r="X2543" s="40"/>
      <c r="Y2543" s="9"/>
    </row>
    <row r="2544" spans="2:25" x14ac:dyDescent="0.2">
      <c r="B2544" s="2"/>
      <c r="H2544" s="2"/>
      <c r="I2544" s="2"/>
      <c r="J2544" s="2"/>
      <c r="N2544" s="9"/>
      <c r="O2544" s="5"/>
      <c r="P2544" s="2"/>
      <c r="Q2544" s="39"/>
      <c r="R2544" s="9"/>
      <c r="T2544" s="9"/>
      <c r="U2544" s="2"/>
      <c r="X2544" s="40"/>
      <c r="Y2544" s="9"/>
    </row>
    <row r="2545" spans="2:25" x14ac:dyDescent="0.2">
      <c r="B2545" s="2"/>
      <c r="H2545" s="2"/>
      <c r="I2545" s="2"/>
      <c r="J2545" s="2"/>
      <c r="N2545" s="9"/>
      <c r="O2545" s="5"/>
      <c r="P2545" s="2"/>
      <c r="Q2545" s="39"/>
      <c r="R2545" s="9"/>
      <c r="T2545" s="9"/>
      <c r="U2545" s="2"/>
      <c r="X2545" s="40"/>
      <c r="Y2545" s="9"/>
    </row>
    <row r="2546" spans="2:25" x14ac:dyDescent="0.2">
      <c r="B2546" s="2"/>
      <c r="H2546" s="2"/>
      <c r="I2546" s="2"/>
      <c r="J2546" s="2"/>
      <c r="N2546" s="9"/>
      <c r="O2546" s="5"/>
      <c r="P2546" s="2"/>
      <c r="Q2546" s="39"/>
      <c r="R2546" s="9"/>
      <c r="T2546" s="9"/>
      <c r="U2546" s="2"/>
      <c r="X2546" s="40"/>
      <c r="Y2546" s="9"/>
    </row>
    <row r="2547" spans="2:25" x14ac:dyDescent="0.2">
      <c r="B2547" s="2"/>
      <c r="H2547" s="2"/>
      <c r="I2547" s="2"/>
      <c r="J2547" s="2"/>
      <c r="N2547" s="9"/>
      <c r="O2547" s="5"/>
      <c r="P2547" s="2"/>
      <c r="Q2547" s="39"/>
      <c r="R2547" s="9"/>
      <c r="T2547" s="9"/>
      <c r="U2547" s="2"/>
      <c r="X2547" s="40"/>
      <c r="Y2547" s="9"/>
    </row>
    <row r="2548" spans="2:25" x14ac:dyDescent="0.2">
      <c r="B2548" s="2"/>
      <c r="H2548" s="2"/>
      <c r="I2548" s="2"/>
      <c r="J2548" s="2"/>
      <c r="N2548" s="9"/>
      <c r="O2548" s="5"/>
      <c r="P2548" s="2"/>
      <c r="Q2548" s="39"/>
      <c r="R2548" s="9"/>
      <c r="T2548" s="9"/>
      <c r="U2548" s="2"/>
      <c r="X2548" s="40"/>
      <c r="Y2548" s="9"/>
    </row>
    <row r="2549" spans="2:25" x14ac:dyDescent="0.2">
      <c r="B2549" s="2"/>
      <c r="H2549" s="2"/>
      <c r="I2549" s="2"/>
      <c r="J2549" s="2"/>
      <c r="N2549" s="9"/>
      <c r="O2549" s="5"/>
      <c r="P2549" s="2"/>
      <c r="Q2549" s="39"/>
      <c r="R2549" s="9"/>
      <c r="T2549" s="9"/>
      <c r="U2549" s="2"/>
      <c r="X2549" s="40"/>
      <c r="Y2549" s="9"/>
    </row>
    <row r="2550" spans="2:25" x14ac:dyDescent="0.2">
      <c r="B2550" s="2"/>
      <c r="H2550" s="2"/>
      <c r="I2550" s="2"/>
      <c r="J2550" s="2"/>
      <c r="N2550" s="9"/>
      <c r="O2550" s="5"/>
      <c r="P2550" s="2"/>
      <c r="Q2550" s="39"/>
      <c r="R2550" s="9"/>
      <c r="T2550" s="9"/>
      <c r="U2550" s="2"/>
      <c r="X2550" s="40"/>
      <c r="Y2550" s="9"/>
    </row>
    <row r="2551" spans="2:25" x14ac:dyDescent="0.2">
      <c r="B2551" s="2"/>
      <c r="H2551" s="2"/>
      <c r="I2551" s="2"/>
      <c r="J2551" s="2"/>
      <c r="N2551" s="9"/>
      <c r="O2551" s="5"/>
      <c r="P2551" s="2"/>
      <c r="Q2551" s="39"/>
      <c r="R2551" s="9"/>
      <c r="T2551" s="9"/>
      <c r="U2551" s="2"/>
      <c r="X2551" s="40"/>
      <c r="Y2551" s="9"/>
    </row>
    <row r="2552" spans="2:25" x14ac:dyDescent="0.2">
      <c r="B2552" s="2"/>
      <c r="H2552" s="2"/>
      <c r="I2552" s="2"/>
      <c r="J2552" s="2"/>
      <c r="N2552" s="9"/>
      <c r="O2552" s="5"/>
      <c r="P2552" s="2"/>
      <c r="Q2552" s="39"/>
      <c r="R2552" s="9"/>
      <c r="T2552" s="9"/>
      <c r="U2552" s="2"/>
      <c r="X2552" s="40"/>
      <c r="Y2552" s="9"/>
    </row>
    <row r="2553" spans="2:25" x14ac:dyDescent="0.2">
      <c r="B2553" s="2"/>
      <c r="H2553" s="2"/>
      <c r="I2553" s="2"/>
      <c r="J2553" s="2"/>
      <c r="N2553" s="9"/>
      <c r="O2553" s="5"/>
      <c r="P2553" s="2"/>
      <c r="Q2553" s="39"/>
      <c r="R2553" s="9"/>
      <c r="T2553" s="9"/>
      <c r="U2553" s="2"/>
      <c r="X2553" s="40"/>
      <c r="Y2553" s="9"/>
    </row>
    <row r="2554" spans="2:25" x14ac:dyDescent="0.2">
      <c r="B2554" s="2"/>
      <c r="H2554" s="2"/>
      <c r="I2554" s="2"/>
      <c r="J2554" s="2"/>
      <c r="N2554" s="9"/>
      <c r="O2554" s="5"/>
      <c r="P2554" s="2"/>
      <c r="Q2554" s="39"/>
      <c r="R2554" s="9"/>
      <c r="T2554" s="9"/>
      <c r="U2554" s="2"/>
      <c r="X2554" s="40"/>
      <c r="Y2554" s="9"/>
    </row>
    <row r="2555" spans="2:25" x14ac:dyDescent="0.2">
      <c r="B2555" s="2"/>
      <c r="H2555" s="2"/>
      <c r="I2555" s="2"/>
      <c r="J2555" s="2"/>
      <c r="N2555" s="9"/>
      <c r="O2555" s="5"/>
      <c r="P2555" s="2"/>
      <c r="Q2555" s="39"/>
      <c r="R2555" s="9"/>
      <c r="T2555" s="9"/>
      <c r="U2555" s="2"/>
      <c r="X2555" s="40"/>
      <c r="Y2555" s="9"/>
    </row>
    <row r="2556" spans="2:25" x14ac:dyDescent="0.2">
      <c r="B2556" s="2"/>
      <c r="H2556" s="2"/>
      <c r="I2556" s="2"/>
      <c r="J2556" s="2"/>
      <c r="N2556" s="9"/>
      <c r="O2556" s="5"/>
      <c r="P2556" s="2"/>
      <c r="Q2556" s="39"/>
      <c r="R2556" s="9"/>
      <c r="T2556" s="9"/>
      <c r="U2556" s="2"/>
      <c r="X2556" s="40"/>
      <c r="Y2556" s="9"/>
    </row>
    <row r="2557" spans="2:25" x14ac:dyDescent="0.2">
      <c r="B2557" s="2"/>
      <c r="H2557" s="2"/>
      <c r="I2557" s="2"/>
      <c r="J2557" s="2"/>
      <c r="N2557" s="9"/>
      <c r="O2557" s="5"/>
      <c r="P2557" s="2"/>
      <c r="Q2557" s="39"/>
      <c r="R2557" s="9"/>
      <c r="T2557" s="9"/>
      <c r="U2557" s="2"/>
      <c r="X2557" s="40"/>
      <c r="Y2557" s="9"/>
    </row>
    <row r="2558" spans="2:25" x14ac:dyDescent="0.2">
      <c r="B2558" s="2"/>
      <c r="H2558" s="2"/>
      <c r="I2558" s="2"/>
      <c r="J2558" s="2"/>
      <c r="N2558" s="9"/>
      <c r="O2558" s="5"/>
      <c r="P2558" s="2"/>
      <c r="Q2558" s="39"/>
      <c r="R2558" s="9"/>
      <c r="T2558" s="9"/>
      <c r="U2558" s="2"/>
      <c r="X2558" s="40"/>
      <c r="Y2558" s="9"/>
    </row>
    <row r="2559" spans="2:25" x14ac:dyDescent="0.2">
      <c r="B2559" s="2"/>
      <c r="H2559" s="2"/>
      <c r="I2559" s="2"/>
      <c r="J2559" s="2"/>
      <c r="N2559" s="9"/>
      <c r="O2559" s="5"/>
      <c r="P2559" s="2"/>
      <c r="Q2559" s="39"/>
      <c r="R2559" s="9"/>
      <c r="T2559" s="9"/>
      <c r="U2559" s="2"/>
      <c r="X2559" s="40"/>
      <c r="Y2559" s="9"/>
    </row>
    <row r="2560" spans="2:25" x14ac:dyDescent="0.2">
      <c r="B2560" s="2"/>
      <c r="H2560" s="2"/>
      <c r="I2560" s="2"/>
      <c r="J2560" s="2"/>
      <c r="N2560" s="9"/>
      <c r="O2560" s="5"/>
      <c r="P2560" s="2"/>
      <c r="Q2560" s="39"/>
      <c r="R2560" s="9"/>
      <c r="T2560" s="9"/>
      <c r="U2560" s="2"/>
      <c r="X2560" s="40"/>
      <c r="Y2560" s="9"/>
    </row>
    <row r="2561" spans="2:25" x14ac:dyDescent="0.2">
      <c r="B2561" s="2"/>
      <c r="H2561" s="2"/>
      <c r="I2561" s="2"/>
      <c r="J2561" s="2"/>
      <c r="N2561" s="9"/>
      <c r="O2561" s="5"/>
      <c r="P2561" s="2"/>
      <c r="Q2561" s="39"/>
      <c r="R2561" s="9"/>
      <c r="T2561" s="9"/>
      <c r="U2561" s="2"/>
      <c r="X2561" s="40"/>
      <c r="Y2561" s="9"/>
    </row>
    <row r="2562" spans="2:25" x14ac:dyDescent="0.2">
      <c r="B2562" s="2"/>
      <c r="H2562" s="2"/>
      <c r="I2562" s="2"/>
      <c r="J2562" s="2"/>
      <c r="N2562" s="9"/>
      <c r="O2562" s="5"/>
      <c r="P2562" s="2"/>
      <c r="Q2562" s="39"/>
      <c r="R2562" s="9"/>
      <c r="T2562" s="9"/>
      <c r="U2562" s="2"/>
      <c r="X2562" s="40"/>
      <c r="Y2562" s="9"/>
    </row>
    <row r="2563" spans="2:25" x14ac:dyDescent="0.2">
      <c r="B2563" s="2"/>
      <c r="H2563" s="2"/>
      <c r="I2563" s="2"/>
      <c r="J2563" s="2"/>
      <c r="N2563" s="9"/>
      <c r="O2563" s="5"/>
      <c r="P2563" s="2"/>
      <c r="Q2563" s="39"/>
      <c r="R2563" s="9"/>
      <c r="T2563" s="9"/>
      <c r="U2563" s="2"/>
      <c r="X2563" s="40"/>
      <c r="Y2563" s="9"/>
    </row>
    <row r="2564" spans="2:25" x14ac:dyDescent="0.2">
      <c r="B2564" s="2"/>
      <c r="H2564" s="2"/>
      <c r="I2564" s="2"/>
      <c r="J2564" s="2"/>
      <c r="N2564" s="9"/>
      <c r="O2564" s="5"/>
      <c r="P2564" s="2"/>
      <c r="Q2564" s="39"/>
      <c r="R2564" s="9"/>
      <c r="T2564" s="9"/>
      <c r="U2564" s="2"/>
      <c r="X2564" s="40"/>
      <c r="Y2564" s="9"/>
    </row>
    <row r="2565" spans="2:25" x14ac:dyDescent="0.2">
      <c r="B2565" s="2"/>
      <c r="H2565" s="2"/>
      <c r="I2565" s="2"/>
      <c r="J2565" s="2"/>
      <c r="N2565" s="9"/>
      <c r="O2565" s="5"/>
      <c r="P2565" s="2"/>
      <c r="Q2565" s="39"/>
      <c r="R2565" s="9"/>
      <c r="T2565" s="9"/>
      <c r="U2565" s="2"/>
      <c r="X2565" s="40"/>
      <c r="Y2565" s="9"/>
    </row>
    <row r="2566" spans="2:25" x14ac:dyDescent="0.2">
      <c r="B2566" s="2"/>
      <c r="H2566" s="2"/>
      <c r="I2566" s="2"/>
      <c r="J2566" s="2"/>
      <c r="N2566" s="9"/>
      <c r="O2566" s="5"/>
      <c r="P2566" s="2"/>
      <c r="Q2566" s="39"/>
      <c r="R2566" s="9"/>
      <c r="T2566" s="9"/>
      <c r="U2566" s="2"/>
      <c r="X2566" s="40"/>
      <c r="Y2566" s="9"/>
    </row>
    <row r="2567" spans="2:25" x14ac:dyDescent="0.2">
      <c r="B2567" s="2"/>
      <c r="H2567" s="2"/>
      <c r="I2567" s="2"/>
      <c r="J2567" s="2"/>
      <c r="N2567" s="9"/>
      <c r="O2567" s="5"/>
      <c r="P2567" s="2"/>
      <c r="Q2567" s="39"/>
      <c r="R2567" s="9"/>
      <c r="T2567" s="9"/>
      <c r="U2567" s="2"/>
      <c r="X2567" s="40"/>
      <c r="Y2567" s="9"/>
    </row>
    <row r="2568" spans="2:25" x14ac:dyDescent="0.2">
      <c r="B2568" s="2"/>
      <c r="H2568" s="2"/>
      <c r="I2568" s="2"/>
      <c r="J2568" s="2"/>
      <c r="N2568" s="9"/>
      <c r="O2568" s="5"/>
      <c r="P2568" s="2"/>
      <c r="Q2568" s="39"/>
      <c r="R2568" s="9"/>
      <c r="T2568" s="9"/>
      <c r="U2568" s="2"/>
      <c r="X2568" s="40"/>
      <c r="Y2568" s="9"/>
    </row>
    <row r="2569" spans="2:25" x14ac:dyDescent="0.2">
      <c r="B2569" s="2"/>
      <c r="H2569" s="2"/>
      <c r="I2569" s="2"/>
      <c r="J2569" s="2"/>
      <c r="N2569" s="9"/>
      <c r="O2569" s="5"/>
      <c r="P2569" s="2"/>
      <c r="Q2569" s="39"/>
      <c r="R2569" s="9"/>
      <c r="T2569" s="9"/>
      <c r="U2569" s="2"/>
      <c r="X2569" s="40"/>
      <c r="Y2569" s="9"/>
    </row>
    <row r="2570" spans="2:25" x14ac:dyDescent="0.2">
      <c r="B2570" s="2"/>
      <c r="H2570" s="2"/>
      <c r="I2570" s="2"/>
      <c r="J2570" s="2"/>
      <c r="N2570" s="9"/>
      <c r="O2570" s="5"/>
      <c r="P2570" s="2"/>
      <c r="Q2570" s="39"/>
      <c r="R2570" s="9"/>
      <c r="T2570" s="9"/>
      <c r="U2570" s="2"/>
      <c r="X2570" s="40"/>
      <c r="Y2570" s="9"/>
    </row>
    <row r="2571" spans="2:25" x14ac:dyDescent="0.2">
      <c r="B2571" s="2"/>
      <c r="H2571" s="2"/>
      <c r="I2571" s="2"/>
      <c r="J2571" s="2"/>
      <c r="N2571" s="9"/>
      <c r="O2571" s="5"/>
      <c r="P2571" s="2"/>
      <c r="Q2571" s="39"/>
      <c r="R2571" s="9"/>
      <c r="T2571" s="9"/>
      <c r="U2571" s="2"/>
      <c r="X2571" s="40"/>
      <c r="Y2571" s="9"/>
    </row>
    <row r="2572" spans="2:25" x14ac:dyDescent="0.2">
      <c r="B2572" s="2"/>
      <c r="H2572" s="2"/>
      <c r="I2572" s="2"/>
      <c r="J2572" s="2"/>
      <c r="N2572" s="9"/>
      <c r="O2572" s="5"/>
      <c r="P2572" s="2"/>
      <c r="Q2572" s="39"/>
      <c r="R2572" s="9"/>
      <c r="T2572" s="9"/>
      <c r="U2572" s="2"/>
      <c r="X2572" s="40"/>
      <c r="Y2572" s="9"/>
    </row>
    <row r="2573" spans="2:25" x14ac:dyDescent="0.2">
      <c r="B2573" s="2"/>
      <c r="H2573" s="2"/>
      <c r="I2573" s="2"/>
      <c r="J2573" s="2"/>
      <c r="N2573" s="9"/>
      <c r="O2573" s="5"/>
      <c r="P2573" s="2"/>
      <c r="Q2573" s="39"/>
      <c r="R2573" s="9"/>
      <c r="T2573" s="9"/>
      <c r="U2573" s="2"/>
      <c r="X2573" s="40"/>
      <c r="Y2573" s="9"/>
    </row>
    <row r="2574" spans="2:25" x14ac:dyDescent="0.2">
      <c r="B2574" s="2"/>
      <c r="H2574" s="2"/>
      <c r="I2574" s="2"/>
      <c r="J2574" s="2"/>
      <c r="N2574" s="9"/>
      <c r="O2574" s="5"/>
      <c r="P2574" s="2"/>
      <c r="Q2574" s="39"/>
      <c r="R2574" s="9"/>
      <c r="T2574" s="9"/>
      <c r="U2574" s="2"/>
      <c r="X2574" s="40"/>
      <c r="Y2574" s="9"/>
    </row>
    <row r="2575" spans="2:25" x14ac:dyDescent="0.2">
      <c r="B2575" s="2"/>
      <c r="H2575" s="2"/>
      <c r="I2575" s="2"/>
      <c r="J2575" s="2"/>
      <c r="N2575" s="9"/>
      <c r="O2575" s="5"/>
      <c r="P2575" s="2"/>
      <c r="Q2575" s="39"/>
      <c r="R2575" s="9"/>
      <c r="T2575" s="9"/>
      <c r="U2575" s="2"/>
      <c r="X2575" s="40"/>
      <c r="Y2575" s="9"/>
    </row>
    <row r="2576" spans="2:25" x14ac:dyDescent="0.2">
      <c r="B2576" s="2"/>
      <c r="H2576" s="2"/>
      <c r="I2576" s="2"/>
      <c r="J2576" s="2"/>
      <c r="N2576" s="9"/>
      <c r="O2576" s="5"/>
      <c r="P2576" s="2"/>
      <c r="Q2576" s="39"/>
      <c r="R2576" s="9"/>
      <c r="T2576" s="9"/>
      <c r="U2576" s="2"/>
      <c r="X2576" s="40"/>
      <c r="Y2576" s="9"/>
    </row>
    <row r="2577" spans="2:25" x14ac:dyDescent="0.2">
      <c r="B2577" s="2"/>
      <c r="H2577" s="2"/>
      <c r="I2577" s="2"/>
      <c r="J2577" s="2"/>
      <c r="N2577" s="9"/>
      <c r="O2577" s="5"/>
      <c r="P2577" s="2"/>
      <c r="Q2577" s="39"/>
      <c r="R2577" s="9"/>
      <c r="T2577" s="9"/>
      <c r="U2577" s="2"/>
      <c r="X2577" s="40"/>
      <c r="Y2577" s="9"/>
    </row>
    <row r="2578" spans="2:25" x14ac:dyDescent="0.2">
      <c r="B2578" s="2"/>
      <c r="H2578" s="2"/>
      <c r="I2578" s="2"/>
      <c r="J2578" s="2"/>
      <c r="N2578" s="9"/>
      <c r="O2578" s="5"/>
      <c r="P2578" s="2"/>
      <c r="Q2578" s="39"/>
      <c r="R2578" s="9"/>
      <c r="T2578" s="9"/>
      <c r="U2578" s="2"/>
      <c r="X2578" s="40"/>
      <c r="Y2578" s="9"/>
    </row>
    <row r="2579" spans="2:25" x14ac:dyDescent="0.2">
      <c r="B2579" s="2"/>
      <c r="H2579" s="2"/>
      <c r="I2579" s="2"/>
      <c r="J2579" s="2"/>
      <c r="N2579" s="9"/>
      <c r="O2579" s="5"/>
      <c r="P2579" s="2"/>
      <c r="Q2579" s="39"/>
      <c r="R2579" s="9"/>
      <c r="T2579" s="9"/>
      <c r="U2579" s="2"/>
      <c r="X2579" s="40"/>
      <c r="Y2579" s="9"/>
    </row>
    <row r="2580" spans="2:25" x14ac:dyDescent="0.2">
      <c r="B2580" s="2"/>
      <c r="H2580" s="2"/>
      <c r="I2580" s="2"/>
      <c r="J2580" s="2"/>
      <c r="N2580" s="9"/>
      <c r="O2580" s="5"/>
      <c r="P2580" s="2"/>
      <c r="Q2580" s="39"/>
      <c r="R2580" s="9"/>
      <c r="T2580" s="9"/>
      <c r="U2580" s="2"/>
      <c r="X2580" s="40"/>
      <c r="Y2580" s="9"/>
    </row>
    <row r="2581" spans="2:25" x14ac:dyDescent="0.2">
      <c r="B2581" s="2"/>
      <c r="H2581" s="2"/>
      <c r="I2581" s="2"/>
      <c r="J2581" s="2"/>
      <c r="N2581" s="9"/>
      <c r="O2581" s="5"/>
      <c r="P2581" s="2"/>
      <c r="Q2581" s="39"/>
      <c r="R2581" s="9"/>
      <c r="T2581" s="9"/>
      <c r="U2581" s="2"/>
      <c r="X2581" s="40"/>
      <c r="Y2581" s="9"/>
    </row>
    <row r="2582" spans="2:25" x14ac:dyDescent="0.2">
      <c r="B2582" s="2"/>
      <c r="H2582" s="2"/>
      <c r="I2582" s="2"/>
      <c r="J2582" s="2"/>
      <c r="N2582" s="9"/>
      <c r="O2582" s="5"/>
      <c r="P2582" s="2"/>
      <c r="Q2582" s="39"/>
      <c r="R2582" s="9"/>
      <c r="T2582" s="9"/>
      <c r="U2582" s="2"/>
      <c r="X2582" s="40"/>
      <c r="Y2582" s="9"/>
    </row>
    <row r="2583" spans="2:25" x14ac:dyDescent="0.2">
      <c r="B2583" s="2"/>
      <c r="H2583" s="2"/>
      <c r="I2583" s="2"/>
      <c r="J2583" s="2"/>
      <c r="N2583" s="9"/>
      <c r="O2583" s="5"/>
      <c r="P2583" s="2"/>
      <c r="Q2583" s="39"/>
      <c r="R2583" s="9"/>
      <c r="T2583" s="9"/>
      <c r="U2583" s="2"/>
      <c r="X2583" s="40"/>
      <c r="Y2583" s="9"/>
    </row>
    <row r="2584" spans="2:25" x14ac:dyDescent="0.2">
      <c r="B2584" s="2"/>
      <c r="H2584" s="2"/>
      <c r="I2584" s="2"/>
      <c r="J2584" s="2"/>
      <c r="N2584" s="9"/>
      <c r="O2584" s="5"/>
      <c r="P2584" s="2"/>
      <c r="Q2584" s="39"/>
      <c r="R2584" s="9"/>
      <c r="T2584" s="9"/>
      <c r="U2584" s="2"/>
      <c r="X2584" s="40"/>
      <c r="Y2584" s="9"/>
    </row>
    <row r="2585" spans="2:25" x14ac:dyDescent="0.2">
      <c r="B2585" s="2"/>
      <c r="H2585" s="2"/>
      <c r="I2585" s="2"/>
      <c r="J2585" s="2"/>
      <c r="N2585" s="9"/>
      <c r="O2585" s="5"/>
      <c r="P2585" s="2"/>
      <c r="Q2585" s="39"/>
      <c r="R2585" s="9"/>
      <c r="T2585" s="9"/>
      <c r="U2585" s="2"/>
      <c r="X2585" s="40"/>
      <c r="Y2585" s="9"/>
    </row>
    <row r="2586" spans="2:25" x14ac:dyDescent="0.2">
      <c r="B2586" s="2"/>
      <c r="H2586" s="2"/>
      <c r="I2586" s="2"/>
      <c r="J2586" s="2"/>
      <c r="N2586" s="9"/>
      <c r="O2586" s="5"/>
      <c r="P2586" s="2"/>
      <c r="Q2586" s="39"/>
      <c r="R2586" s="9"/>
      <c r="T2586" s="9"/>
      <c r="U2586" s="2"/>
      <c r="X2586" s="40"/>
      <c r="Y2586" s="9"/>
    </row>
    <row r="2587" spans="2:25" x14ac:dyDescent="0.2">
      <c r="B2587" s="2"/>
      <c r="H2587" s="2"/>
      <c r="I2587" s="2"/>
      <c r="J2587" s="2"/>
      <c r="N2587" s="9"/>
      <c r="O2587" s="5"/>
      <c r="P2587" s="2"/>
      <c r="Q2587" s="39"/>
      <c r="R2587" s="9"/>
      <c r="T2587" s="9"/>
      <c r="U2587" s="2"/>
      <c r="X2587" s="40"/>
      <c r="Y2587" s="9"/>
    </row>
    <row r="2588" spans="2:25" x14ac:dyDescent="0.2">
      <c r="B2588" s="2"/>
      <c r="H2588" s="2"/>
      <c r="I2588" s="2"/>
      <c r="J2588" s="2"/>
      <c r="N2588" s="9"/>
      <c r="O2588" s="5"/>
      <c r="P2588" s="2"/>
      <c r="Q2588" s="39"/>
      <c r="R2588" s="9"/>
      <c r="T2588" s="9"/>
      <c r="U2588" s="2"/>
      <c r="X2588" s="40"/>
      <c r="Y2588" s="9"/>
    </row>
    <row r="2589" spans="2:25" x14ac:dyDescent="0.2">
      <c r="B2589" s="2"/>
      <c r="H2589" s="2"/>
      <c r="I2589" s="2"/>
      <c r="J2589" s="2"/>
      <c r="N2589" s="9"/>
      <c r="O2589" s="5"/>
      <c r="P2589" s="2"/>
      <c r="Q2589" s="39"/>
      <c r="R2589" s="9"/>
      <c r="T2589" s="9"/>
      <c r="U2589" s="2"/>
      <c r="X2589" s="40"/>
      <c r="Y2589" s="9"/>
    </row>
    <row r="2590" spans="2:25" x14ac:dyDescent="0.2">
      <c r="B2590" s="2"/>
      <c r="H2590" s="2"/>
      <c r="I2590" s="2"/>
      <c r="J2590" s="2"/>
      <c r="N2590" s="9"/>
      <c r="O2590" s="5"/>
      <c r="P2590" s="2"/>
      <c r="Q2590" s="39"/>
      <c r="R2590" s="9"/>
      <c r="T2590" s="9"/>
      <c r="U2590" s="2"/>
      <c r="X2590" s="40"/>
      <c r="Y2590" s="9"/>
    </row>
    <row r="2591" spans="2:25" x14ac:dyDescent="0.2">
      <c r="B2591" s="2"/>
      <c r="H2591" s="2"/>
      <c r="I2591" s="2"/>
      <c r="J2591" s="2"/>
      <c r="N2591" s="9"/>
      <c r="O2591" s="5"/>
      <c r="P2591" s="2"/>
      <c r="Q2591" s="39"/>
      <c r="R2591" s="9"/>
      <c r="T2591" s="9"/>
      <c r="U2591" s="2"/>
      <c r="X2591" s="40"/>
      <c r="Y2591" s="9"/>
    </row>
    <row r="2592" spans="2:25" x14ac:dyDescent="0.2">
      <c r="B2592" s="2"/>
      <c r="H2592" s="2"/>
      <c r="I2592" s="2"/>
      <c r="J2592" s="2"/>
      <c r="N2592" s="9"/>
      <c r="O2592" s="5"/>
      <c r="P2592" s="2"/>
      <c r="Q2592" s="39"/>
      <c r="R2592" s="9"/>
      <c r="T2592" s="9"/>
      <c r="U2592" s="2"/>
      <c r="X2592" s="40"/>
      <c r="Y2592" s="9"/>
    </row>
    <row r="2593" spans="2:25" x14ac:dyDescent="0.2">
      <c r="B2593" s="2"/>
      <c r="H2593" s="2"/>
      <c r="I2593" s="2"/>
      <c r="J2593" s="2"/>
      <c r="N2593" s="9"/>
      <c r="O2593" s="5"/>
      <c r="P2593" s="2"/>
      <c r="Q2593" s="39"/>
      <c r="R2593" s="9"/>
      <c r="T2593" s="9"/>
      <c r="U2593" s="2"/>
      <c r="X2593" s="40"/>
      <c r="Y2593" s="9"/>
    </row>
    <row r="2594" spans="2:25" x14ac:dyDescent="0.2">
      <c r="B2594" s="2"/>
      <c r="H2594" s="2"/>
      <c r="I2594" s="2"/>
      <c r="J2594" s="2"/>
      <c r="N2594" s="9"/>
      <c r="O2594" s="5"/>
      <c r="P2594" s="2"/>
      <c r="Q2594" s="39"/>
      <c r="R2594" s="9"/>
      <c r="T2594" s="9"/>
      <c r="U2594" s="2"/>
      <c r="X2594" s="40"/>
      <c r="Y2594" s="9"/>
    </row>
    <row r="2595" spans="2:25" x14ac:dyDescent="0.2">
      <c r="B2595" s="2"/>
      <c r="H2595" s="2"/>
      <c r="I2595" s="2"/>
      <c r="J2595" s="2"/>
      <c r="N2595" s="9"/>
      <c r="O2595" s="5"/>
      <c r="P2595" s="2"/>
      <c r="Q2595" s="39"/>
      <c r="R2595" s="9"/>
      <c r="T2595" s="9"/>
      <c r="U2595" s="2"/>
      <c r="X2595" s="40"/>
      <c r="Y2595" s="9"/>
    </row>
    <row r="2596" spans="2:25" x14ac:dyDescent="0.2">
      <c r="B2596" s="2"/>
      <c r="H2596" s="2"/>
      <c r="I2596" s="2"/>
      <c r="J2596" s="2"/>
      <c r="N2596" s="9"/>
      <c r="O2596" s="5"/>
      <c r="P2596" s="2"/>
      <c r="Q2596" s="39"/>
      <c r="R2596" s="9"/>
      <c r="T2596" s="9"/>
      <c r="U2596" s="2"/>
      <c r="X2596" s="40"/>
      <c r="Y2596" s="9"/>
    </row>
    <row r="2597" spans="2:25" x14ac:dyDescent="0.2">
      <c r="B2597" s="2"/>
      <c r="H2597" s="2"/>
      <c r="I2597" s="2"/>
      <c r="J2597" s="2"/>
      <c r="N2597" s="9"/>
      <c r="O2597" s="5"/>
      <c r="P2597" s="2"/>
      <c r="Q2597" s="39"/>
      <c r="R2597" s="9"/>
      <c r="T2597" s="9"/>
      <c r="U2597" s="2"/>
      <c r="X2597" s="40"/>
      <c r="Y2597" s="9"/>
    </row>
    <row r="2598" spans="2:25" x14ac:dyDescent="0.2">
      <c r="B2598" s="2"/>
      <c r="H2598" s="2"/>
      <c r="I2598" s="2"/>
      <c r="J2598" s="2"/>
      <c r="N2598" s="9"/>
      <c r="O2598" s="5"/>
      <c r="P2598" s="2"/>
      <c r="Q2598" s="39"/>
      <c r="R2598" s="9"/>
      <c r="T2598" s="9"/>
      <c r="U2598" s="2"/>
      <c r="X2598" s="40"/>
      <c r="Y2598" s="9"/>
    </row>
    <row r="2599" spans="2:25" x14ac:dyDescent="0.2">
      <c r="B2599" s="2"/>
      <c r="H2599" s="2"/>
      <c r="I2599" s="2"/>
      <c r="J2599" s="2"/>
      <c r="N2599" s="9"/>
      <c r="O2599" s="5"/>
      <c r="P2599" s="2"/>
      <c r="Q2599" s="39"/>
      <c r="R2599" s="9"/>
      <c r="T2599" s="9"/>
      <c r="U2599" s="2"/>
      <c r="X2599" s="40"/>
      <c r="Y2599" s="9"/>
    </row>
    <row r="2600" spans="2:25" x14ac:dyDescent="0.2">
      <c r="B2600" s="2"/>
      <c r="H2600" s="2"/>
      <c r="I2600" s="2"/>
      <c r="J2600" s="2"/>
      <c r="N2600" s="9"/>
      <c r="O2600" s="5"/>
      <c r="P2600" s="2"/>
      <c r="Q2600" s="39"/>
      <c r="R2600" s="9"/>
      <c r="T2600" s="9"/>
      <c r="U2600" s="2"/>
      <c r="X2600" s="40"/>
      <c r="Y2600" s="9"/>
    </row>
    <row r="2601" spans="2:25" x14ac:dyDescent="0.2">
      <c r="B2601" s="2"/>
      <c r="H2601" s="2"/>
      <c r="I2601" s="2"/>
      <c r="J2601" s="2"/>
      <c r="N2601" s="9"/>
      <c r="O2601" s="5"/>
      <c r="P2601" s="2"/>
      <c r="Q2601" s="39"/>
      <c r="R2601" s="9"/>
      <c r="T2601" s="9"/>
      <c r="U2601" s="2"/>
      <c r="X2601" s="40"/>
      <c r="Y2601" s="9"/>
    </row>
    <row r="2602" spans="2:25" x14ac:dyDescent="0.2">
      <c r="B2602" s="2"/>
      <c r="H2602" s="2"/>
      <c r="I2602" s="2"/>
      <c r="J2602" s="2"/>
      <c r="N2602" s="9"/>
      <c r="O2602" s="5"/>
      <c r="P2602" s="2"/>
      <c r="Q2602" s="39"/>
      <c r="R2602" s="9"/>
      <c r="T2602" s="9"/>
      <c r="U2602" s="2"/>
      <c r="X2602" s="40"/>
      <c r="Y2602" s="9"/>
    </row>
    <row r="2603" spans="2:25" x14ac:dyDescent="0.2">
      <c r="B2603" s="2"/>
      <c r="H2603" s="2"/>
      <c r="I2603" s="2"/>
      <c r="J2603" s="2"/>
      <c r="N2603" s="9"/>
      <c r="O2603" s="5"/>
      <c r="P2603" s="2"/>
      <c r="Q2603" s="39"/>
      <c r="R2603" s="9"/>
      <c r="T2603" s="9"/>
      <c r="U2603" s="2"/>
      <c r="X2603" s="40"/>
      <c r="Y2603" s="9"/>
    </row>
    <row r="2604" spans="2:25" x14ac:dyDescent="0.2">
      <c r="B2604" s="2"/>
      <c r="H2604" s="2"/>
      <c r="I2604" s="2"/>
      <c r="J2604" s="2"/>
      <c r="N2604" s="9"/>
      <c r="O2604" s="5"/>
      <c r="P2604" s="2"/>
      <c r="Q2604" s="39"/>
      <c r="R2604" s="9"/>
      <c r="T2604" s="9"/>
      <c r="U2604" s="2"/>
      <c r="X2604" s="40"/>
      <c r="Y2604" s="9"/>
    </row>
    <row r="2605" spans="2:25" x14ac:dyDescent="0.2">
      <c r="B2605" s="2"/>
      <c r="H2605" s="2"/>
      <c r="I2605" s="2"/>
      <c r="J2605" s="2"/>
      <c r="N2605" s="9"/>
      <c r="O2605" s="5"/>
      <c r="P2605" s="2"/>
      <c r="Q2605" s="39"/>
      <c r="R2605" s="9"/>
      <c r="T2605" s="9"/>
      <c r="U2605" s="2"/>
      <c r="X2605" s="40"/>
      <c r="Y2605" s="9"/>
    </row>
    <row r="2606" spans="2:25" x14ac:dyDescent="0.2">
      <c r="B2606" s="2"/>
      <c r="H2606" s="2"/>
      <c r="I2606" s="2"/>
      <c r="J2606" s="2"/>
      <c r="N2606" s="9"/>
      <c r="O2606" s="5"/>
      <c r="P2606" s="2"/>
      <c r="Q2606" s="39"/>
      <c r="R2606" s="9"/>
      <c r="T2606" s="9"/>
      <c r="U2606" s="2"/>
      <c r="X2606" s="40"/>
      <c r="Y2606" s="9"/>
    </row>
    <row r="2607" spans="2:25" x14ac:dyDescent="0.2">
      <c r="B2607" s="2"/>
      <c r="H2607" s="2"/>
      <c r="I2607" s="2"/>
      <c r="J2607" s="2"/>
      <c r="N2607" s="9"/>
      <c r="O2607" s="5"/>
      <c r="P2607" s="2"/>
      <c r="Q2607" s="39"/>
      <c r="R2607" s="9"/>
      <c r="T2607" s="9"/>
      <c r="U2607" s="2"/>
      <c r="X2607" s="40"/>
      <c r="Y2607" s="9"/>
    </row>
    <row r="2608" spans="2:25" x14ac:dyDescent="0.2">
      <c r="B2608" s="2"/>
      <c r="H2608" s="2"/>
      <c r="I2608" s="2"/>
      <c r="J2608" s="2"/>
      <c r="N2608" s="9"/>
      <c r="O2608" s="5"/>
      <c r="P2608" s="2"/>
      <c r="Q2608" s="39"/>
      <c r="R2608" s="9"/>
      <c r="T2608" s="9"/>
      <c r="U2608" s="2"/>
      <c r="X2608" s="40"/>
      <c r="Y2608" s="9"/>
    </row>
    <row r="2609" spans="2:25" x14ac:dyDescent="0.2">
      <c r="B2609" s="2"/>
      <c r="H2609" s="2"/>
      <c r="I2609" s="2"/>
      <c r="J2609" s="2"/>
      <c r="N2609" s="9"/>
      <c r="O2609" s="5"/>
      <c r="P2609" s="2"/>
      <c r="Q2609" s="39"/>
      <c r="R2609" s="9"/>
      <c r="T2609" s="9"/>
      <c r="U2609" s="2"/>
      <c r="X2609" s="40"/>
      <c r="Y2609" s="9"/>
    </row>
    <row r="2610" spans="2:25" x14ac:dyDescent="0.2">
      <c r="B2610" s="2"/>
      <c r="H2610" s="2"/>
      <c r="I2610" s="2"/>
      <c r="J2610" s="2"/>
      <c r="N2610" s="9"/>
      <c r="O2610" s="5"/>
      <c r="P2610" s="2"/>
      <c r="Q2610" s="39"/>
      <c r="R2610" s="9"/>
      <c r="T2610" s="9"/>
      <c r="U2610" s="2"/>
      <c r="X2610" s="40"/>
      <c r="Y2610" s="9"/>
    </row>
    <row r="2611" spans="2:25" x14ac:dyDescent="0.2">
      <c r="B2611" s="2"/>
      <c r="H2611" s="2"/>
      <c r="I2611" s="2"/>
      <c r="J2611" s="2"/>
      <c r="N2611" s="9"/>
      <c r="O2611" s="5"/>
      <c r="P2611" s="2"/>
      <c r="Q2611" s="39"/>
      <c r="R2611" s="9"/>
      <c r="T2611" s="9"/>
      <c r="U2611" s="2"/>
      <c r="X2611" s="40"/>
      <c r="Y2611" s="9"/>
    </row>
    <row r="2612" spans="2:25" x14ac:dyDescent="0.2">
      <c r="B2612" s="2"/>
      <c r="H2612" s="2"/>
      <c r="I2612" s="2"/>
      <c r="J2612" s="2"/>
      <c r="N2612" s="9"/>
      <c r="O2612" s="5"/>
      <c r="P2612" s="2"/>
      <c r="Q2612" s="39"/>
      <c r="R2612" s="9"/>
      <c r="T2612" s="9"/>
      <c r="U2612" s="2"/>
      <c r="X2612" s="40"/>
      <c r="Y2612" s="9"/>
    </row>
    <row r="2613" spans="2:25" x14ac:dyDescent="0.2">
      <c r="B2613" s="2"/>
      <c r="H2613" s="2"/>
      <c r="I2613" s="2"/>
      <c r="J2613" s="2"/>
      <c r="N2613" s="9"/>
      <c r="O2613" s="5"/>
      <c r="P2613" s="2"/>
      <c r="Q2613" s="39"/>
      <c r="R2613" s="9"/>
      <c r="T2613" s="9"/>
      <c r="U2613" s="2"/>
      <c r="X2613" s="40"/>
      <c r="Y2613" s="9"/>
    </row>
    <row r="2614" spans="2:25" x14ac:dyDescent="0.2">
      <c r="B2614" s="2"/>
      <c r="H2614" s="2"/>
      <c r="I2614" s="2"/>
      <c r="J2614" s="2"/>
      <c r="N2614" s="9"/>
      <c r="O2614" s="5"/>
      <c r="P2614" s="2"/>
      <c r="Q2614" s="39"/>
      <c r="R2614" s="9"/>
      <c r="T2614" s="9"/>
      <c r="U2614" s="2"/>
      <c r="X2614" s="40"/>
      <c r="Y2614" s="9"/>
    </row>
    <row r="2615" spans="2:25" x14ac:dyDescent="0.2">
      <c r="B2615" s="2"/>
      <c r="H2615" s="2"/>
      <c r="I2615" s="2"/>
      <c r="J2615" s="2"/>
      <c r="N2615" s="9"/>
      <c r="O2615" s="5"/>
      <c r="P2615" s="2"/>
      <c r="Q2615" s="39"/>
      <c r="R2615" s="9"/>
      <c r="T2615" s="9"/>
      <c r="U2615" s="2"/>
      <c r="X2615" s="40"/>
      <c r="Y2615" s="9"/>
    </row>
    <row r="2616" spans="2:25" x14ac:dyDescent="0.2">
      <c r="B2616" s="2"/>
      <c r="H2616" s="2"/>
      <c r="I2616" s="2"/>
      <c r="J2616" s="2"/>
      <c r="N2616" s="9"/>
      <c r="O2616" s="5"/>
      <c r="P2616" s="2"/>
      <c r="Q2616" s="39"/>
      <c r="R2616" s="9"/>
      <c r="T2616" s="9"/>
      <c r="U2616" s="2"/>
      <c r="X2616" s="40"/>
      <c r="Y2616" s="9"/>
    </row>
    <row r="2617" spans="2:25" x14ac:dyDescent="0.2">
      <c r="B2617" s="2"/>
      <c r="H2617" s="2"/>
      <c r="I2617" s="2"/>
      <c r="J2617" s="2"/>
      <c r="N2617" s="9"/>
      <c r="O2617" s="5"/>
      <c r="P2617" s="2"/>
      <c r="Q2617" s="39"/>
      <c r="R2617" s="9"/>
      <c r="T2617" s="9"/>
      <c r="U2617" s="2"/>
      <c r="X2617" s="40"/>
      <c r="Y2617" s="9"/>
    </row>
    <row r="2618" spans="2:25" x14ac:dyDescent="0.2">
      <c r="B2618" s="2"/>
      <c r="H2618" s="2"/>
      <c r="I2618" s="2"/>
      <c r="J2618" s="2"/>
      <c r="N2618" s="9"/>
      <c r="O2618" s="5"/>
      <c r="P2618" s="2"/>
      <c r="Q2618" s="39"/>
      <c r="R2618" s="9"/>
      <c r="T2618" s="9"/>
      <c r="U2618" s="2"/>
      <c r="X2618" s="40"/>
      <c r="Y2618" s="9"/>
    </row>
    <row r="2619" spans="2:25" x14ac:dyDescent="0.2">
      <c r="B2619" s="2"/>
      <c r="H2619" s="2"/>
      <c r="I2619" s="2"/>
      <c r="J2619" s="2"/>
      <c r="N2619" s="9"/>
      <c r="O2619" s="5"/>
      <c r="P2619" s="2"/>
      <c r="Q2619" s="39"/>
      <c r="R2619" s="9"/>
      <c r="T2619" s="9"/>
      <c r="U2619" s="2"/>
      <c r="X2619" s="40"/>
      <c r="Y2619" s="9"/>
    </row>
    <row r="2620" spans="2:25" x14ac:dyDescent="0.2">
      <c r="B2620" s="2"/>
      <c r="H2620" s="2"/>
      <c r="I2620" s="2"/>
      <c r="J2620" s="2"/>
      <c r="N2620" s="9"/>
      <c r="O2620" s="5"/>
      <c r="P2620" s="2"/>
      <c r="Q2620" s="39"/>
      <c r="R2620" s="9"/>
      <c r="T2620" s="9"/>
      <c r="U2620" s="2"/>
      <c r="X2620" s="40"/>
      <c r="Y2620" s="9"/>
    </row>
    <row r="2621" spans="2:25" x14ac:dyDescent="0.2">
      <c r="B2621" s="2"/>
      <c r="H2621" s="2"/>
      <c r="I2621" s="2"/>
      <c r="J2621" s="2"/>
      <c r="N2621" s="9"/>
      <c r="O2621" s="5"/>
      <c r="P2621" s="2"/>
      <c r="Q2621" s="39"/>
      <c r="R2621" s="9"/>
      <c r="T2621" s="9"/>
      <c r="U2621" s="2"/>
      <c r="X2621" s="40"/>
      <c r="Y2621" s="9"/>
    </row>
    <row r="2622" spans="2:25" x14ac:dyDescent="0.2">
      <c r="B2622" s="2"/>
      <c r="H2622" s="2"/>
      <c r="I2622" s="2"/>
      <c r="J2622" s="2"/>
      <c r="N2622" s="9"/>
      <c r="O2622" s="5"/>
      <c r="P2622" s="2"/>
      <c r="Q2622" s="39"/>
      <c r="R2622" s="9"/>
      <c r="T2622" s="9"/>
      <c r="U2622" s="2"/>
      <c r="X2622" s="40"/>
      <c r="Y2622" s="9"/>
    </row>
    <row r="2623" spans="2:25" x14ac:dyDescent="0.2">
      <c r="B2623" s="2"/>
      <c r="H2623" s="2"/>
      <c r="I2623" s="2"/>
      <c r="J2623" s="2"/>
      <c r="N2623" s="9"/>
      <c r="O2623" s="5"/>
      <c r="P2623" s="2"/>
      <c r="Q2623" s="39"/>
      <c r="R2623" s="9"/>
      <c r="T2623" s="9"/>
      <c r="U2623" s="2"/>
      <c r="X2623" s="40"/>
      <c r="Y2623" s="9"/>
    </row>
    <row r="2624" spans="2:25" x14ac:dyDescent="0.2">
      <c r="B2624" s="2"/>
      <c r="H2624" s="2"/>
      <c r="I2624" s="2"/>
      <c r="J2624" s="2"/>
      <c r="N2624" s="9"/>
      <c r="O2624" s="5"/>
      <c r="P2624" s="2"/>
      <c r="Q2624" s="39"/>
      <c r="R2624" s="9"/>
      <c r="T2624" s="9"/>
      <c r="U2624" s="2"/>
      <c r="X2624" s="40"/>
      <c r="Y2624" s="9"/>
    </row>
    <row r="2625" spans="2:25" x14ac:dyDescent="0.2">
      <c r="B2625" s="2"/>
      <c r="H2625" s="2"/>
      <c r="I2625" s="2"/>
      <c r="J2625" s="2"/>
      <c r="N2625" s="9"/>
      <c r="O2625" s="5"/>
      <c r="P2625" s="2"/>
      <c r="Q2625" s="39"/>
      <c r="R2625" s="9"/>
      <c r="T2625" s="9"/>
      <c r="U2625" s="2"/>
      <c r="X2625" s="40"/>
      <c r="Y2625" s="9"/>
    </row>
    <row r="2626" spans="2:25" x14ac:dyDescent="0.2">
      <c r="B2626" s="2"/>
      <c r="H2626" s="2"/>
      <c r="I2626" s="2"/>
      <c r="J2626" s="2"/>
      <c r="N2626" s="9"/>
      <c r="O2626" s="5"/>
      <c r="P2626" s="2"/>
      <c r="Q2626" s="39"/>
      <c r="R2626" s="9"/>
      <c r="T2626" s="9"/>
      <c r="U2626" s="2"/>
      <c r="X2626" s="40"/>
      <c r="Y2626" s="9"/>
    </row>
    <row r="2627" spans="2:25" x14ac:dyDescent="0.2">
      <c r="B2627" s="2"/>
      <c r="H2627" s="2"/>
      <c r="I2627" s="2"/>
      <c r="J2627" s="2"/>
      <c r="N2627" s="9"/>
      <c r="O2627" s="5"/>
      <c r="P2627" s="2"/>
      <c r="Q2627" s="39"/>
      <c r="R2627" s="9"/>
      <c r="T2627" s="9"/>
      <c r="U2627" s="2"/>
      <c r="X2627" s="40"/>
      <c r="Y2627" s="9"/>
    </row>
    <row r="2628" spans="2:25" x14ac:dyDescent="0.2">
      <c r="B2628" s="2"/>
      <c r="H2628" s="2"/>
      <c r="I2628" s="2"/>
      <c r="J2628" s="2"/>
      <c r="N2628" s="9"/>
      <c r="O2628" s="5"/>
      <c r="P2628" s="2"/>
      <c r="Q2628" s="39"/>
      <c r="R2628" s="9"/>
      <c r="T2628" s="9"/>
      <c r="U2628" s="2"/>
      <c r="X2628" s="40"/>
      <c r="Y2628" s="9"/>
    </row>
    <row r="2629" spans="2:25" x14ac:dyDescent="0.2">
      <c r="B2629" s="2"/>
      <c r="H2629" s="2"/>
      <c r="I2629" s="2"/>
      <c r="J2629" s="2"/>
      <c r="N2629" s="9"/>
      <c r="O2629" s="5"/>
      <c r="P2629" s="2"/>
      <c r="Q2629" s="39"/>
      <c r="R2629" s="9"/>
      <c r="T2629" s="9"/>
      <c r="U2629" s="2"/>
      <c r="X2629" s="40"/>
      <c r="Y2629" s="9"/>
    </row>
    <row r="2630" spans="2:25" x14ac:dyDescent="0.2">
      <c r="B2630" s="2"/>
      <c r="H2630" s="2"/>
      <c r="I2630" s="2"/>
      <c r="J2630" s="2"/>
      <c r="N2630" s="9"/>
      <c r="O2630" s="5"/>
      <c r="P2630" s="2"/>
      <c r="Q2630" s="39"/>
      <c r="R2630" s="9"/>
      <c r="T2630" s="9"/>
      <c r="U2630" s="2"/>
      <c r="X2630" s="40"/>
      <c r="Y2630" s="9"/>
    </row>
    <row r="2631" spans="2:25" x14ac:dyDescent="0.2">
      <c r="B2631" s="2"/>
      <c r="H2631" s="2"/>
      <c r="I2631" s="2"/>
      <c r="J2631" s="2"/>
      <c r="N2631" s="9"/>
      <c r="O2631" s="5"/>
      <c r="P2631" s="2"/>
      <c r="Q2631" s="39"/>
      <c r="R2631" s="9"/>
      <c r="T2631" s="9"/>
      <c r="U2631" s="2"/>
      <c r="X2631" s="40"/>
      <c r="Y2631" s="9"/>
    </row>
    <row r="2632" spans="2:25" x14ac:dyDescent="0.2">
      <c r="B2632" s="2"/>
      <c r="H2632" s="2"/>
      <c r="I2632" s="2"/>
      <c r="J2632" s="2"/>
      <c r="N2632" s="9"/>
      <c r="O2632" s="5"/>
      <c r="P2632" s="2"/>
      <c r="Q2632" s="39"/>
      <c r="R2632" s="9"/>
      <c r="T2632" s="9"/>
      <c r="U2632" s="2"/>
      <c r="X2632" s="40"/>
      <c r="Y2632" s="9"/>
    </row>
    <row r="2633" spans="2:25" x14ac:dyDescent="0.2">
      <c r="B2633" s="2"/>
      <c r="H2633" s="2"/>
      <c r="I2633" s="2"/>
      <c r="J2633" s="2"/>
      <c r="N2633" s="9"/>
      <c r="O2633" s="5"/>
      <c r="P2633" s="2"/>
      <c r="Q2633" s="39"/>
      <c r="R2633" s="9"/>
      <c r="T2633" s="9"/>
      <c r="U2633" s="2"/>
      <c r="X2633" s="40"/>
      <c r="Y2633" s="9"/>
    </row>
    <row r="2634" spans="2:25" x14ac:dyDescent="0.2">
      <c r="B2634" s="2"/>
      <c r="H2634" s="2"/>
      <c r="I2634" s="2"/>
      <c r="J2634" s="2"/>
      <c r="N2634" s="9"/>
      <c r="O2634" s="5"/>
      <c r="P2634" s="2"/>
      <c r="Q2634" s="39"/>
      <c r="R2634" s="9"/>
      <c r="T2634" s="9"/>
      <c r="U2634" s="2"/>
      <c r="X2634" s="40"/>
      <c r="Y2634" s="9"/>
    </row>
    <row r="2635" spans="2:25" x14ac:dyDescent="0.2">
      <c r="B2635" s="2"/>
      <c r="H2635" s="2"/>
      <c r="I2635" s="2"/>
      <c r="J2635" s="2"/>
      <c r="N2635" s="9"/>
      <c r="O2635" s="5"/>
      <c r="P2635" s="2"/>
      <c r="Q2635" s="39"/>
      <c r="R2635" s="9"/>
      <c r="T2635" s="9"/>
      <c r="U2635" s="2"/>
      <c r="X2635" s="40"/>
      <c r="Y2635" s="9"/>
    </row>
    <row r="2636" spans="2:25" x14ac:dyDescent="0.2">
      <c r="B2636" s="2"/>
      <c r="H2636" s="2"/>
      <c r="I2636" s="2"/>
      <c r="J2636" s="2"/>
      <c r="N2636" s="9"/>
      <c r="O2636" s="5"/>
      <c r="P2636" s="2"/>
      <c r="Q2636" s="39"/>
      <c r="R2636" s="9"/>
      <c r="T2636" s="9"/>
      <c r="U2636" s="2"/>
      <c r="X2636" s="40"/>
      <c r="Y2636" s="9"/>
    </row>
    <row r="2637" spans="2:25" x14ac:dyDescent="0.2">
      <c r="B2637" s="2"/>
      <c r="H2637" s="2"/>
      <c r="I2637" s="2"/>
      <c r="J2637" s="2"/>
      <c r="N2637" s="9"/>
      <c r="O2637" s="5"/>
      <c r="P2637" s="2"/>
      <c r="Q2637" s="39"/>
      <c r="R2637" s="9"/>
      <c r="T2637" s="9"/>
      <c r="U2637" s="2"/>
      <c r="X2637" s="40"/>
      <c r="Y2637" s="9"/>
    </row>
    <row r="2638" spans="2:25" x14ac:dyDescent="0.2">
      <c r="B2638" s="2"/>
      <c r="H2638" s="2"/>
      <c r="I2638" s="2"/>
      <c r="J2638" s="2"/>
      <c r="N2638" s="9"/>
      <c r="O2638" s="5"/>
      <c r="P2638" s="2"/>
      <c r="Q2638" s="39"/>
      <c r="R2638" s="9"/>
      <c r="T2638" s="9"/>
      <c r="U2638" s="2"/>
      <c r="X2638" s="40"/>
      <c r="Y2638" s="9"/>
    </row>
    <row r="2639" spans="2:25" x14ac:dyDescent="0.2">
      <c r="B2639" s="2"/>
      <c r="H2639" s="2"/>
      <c r="I2639" s="2"/>
      <c r="J2639" s="2"/>
      <c r="N2639" s="9"/>
      <c r="O2639" s="5"/>
      <c r="P2639" s="2"/>
      <c r="Q2639" s="39"/>
      <c r="R2639" s="9"/>
      <c r="T2639" s="9"/>
      <c r="U2639" s="2"/>
      <c r="X2639" s="40"/>
      <c r="Y2639" s="9"/>
    </row>
    <row r="2640" spans="2:25" x14ac:dyDescent="0.2">
      <c r="B2640" s="2"/>
      <c r="H2640" s="2"/>
      <c r="I2640" s="2"/>
      <c r="J2640" s="2"/>
      <c r="N2640" s="9"/>
      <c r="O2640" s="5"/>
      <c r="P2640" s="2"/>
      <c r="Q2640" s="39"/>
      <c r="R2640" s="9"/>
      <c r="T2640" s="9"/>
      <c r="U2640" s="2"/>
      <c r="X2640" s="40"/>
      <c r="Y2640" s="9"/>
    </row>
    <row r="2641" spans="2:25" x14ac:dyDescent="0.2">
      <c r="B2641" s="2"/>
      <c r="H2641" s="2"/>
      <c r="I2641" s="2"/>
      <c r="J2641" s="2"/>
      <c r="N2641" s="9"/>
      <c r="O2641" s="5"/>
      <c r="P2641" s="2"/>
      <c r="Q2641" s="39"/>
      <c r="R2641" s="9"/>
      <c r="T2641" s="9"/>
      <c r="U2641" s="2"/>
      <c r="X2641" s="40"/>
      <c r="Y2641" s="9"/>
    </row>
    <row r="2642" spans="2:25" x14ac:dyDescent="0.2">
      <c r="B2642" s="2"/>
      <c r="H2642" s="2"/>
      <c r="I2642" s="2"/>
      <c r="J2642" s="2"/>
      <c r="N2642" s="9"/>
      <c r="O2642" s="5"/>
      <c r="P2642" s="2"/>
      <c r="Q2642" s="39"/>
      <c r="R2642" s="9"/>
      <c r="T2642" s="9"/>
      <c r="U2642" s="2"/>
      <c r="X2642" s="40"/>
      <c r="Y2642" s="9"/>
    </row>
    <row r="2643" spans="2:25" x14ac:dyDescent="0.2">
      <c r="B2643" s="2"/>
      <c r="H2643" s="2"/>
      <c r="I2643" s="2"/>
      <c r="J2643" s="2"/>
      <c r="N2643" s="9"/>
      <c r="O2643" s="5"/>
      <c r="P2643" s="2"/>
      <c r="Q2643" s="39"/>
      <c r="R2643" s="9"/>
      <c r="T2643" s="9"/>
      <c r="U2643" s="2"/>
      <c r="X2643" s="40"/>
      <c r="Y2643" s="9"/>
    </row>
    <row r="2644" spans="2:25" x14ac:dyDescent="0.2">
      <c r="B2644" s="2"/>
      <c r="H2644" s="2"/>
      <c r="I2644" s="2"/>
      <c r="J2644" s="2"/>
      <c r="N2644" s="9"/>
      <c r="O2644" s="5"/>
      <c r="P2644" s="2"/>
      <c r="Q2644" s="39"/>
      <c r="R2644" s="9"/>
      <c r="T2644" s="9"/>
      <c r="U2644" s="2"/>
      <c r="X2644" s="40"/>
      <c r="Y2644" s="9"/>
    </row>
    <row r="2645" spans="2:25" x14ac:dyDescent="0.2">
      <c r="B2645" s="2"/>
      <c r="H2645" s="2"/>
      <c r="I2645" s="2"/>
      <c r="J2645" s="2"/>
      <c r="N2645" s="9"/>
      <c r="O2645" s="5"/>
      <c r="P2645" s="2"/>
      <c r="Q2645" s="39"/>
      <c r="R2645" s="9"/>
      <c r="T2645" s="9"/>
      <c r="U2645" s="2"/>
      <c r="X2645" s="40"/>
      <c r="Y2645" s="9"/>
    </row>
    <row r="2646" spans="2:25" x14ac:dyDescent="0.2">
      <c r="B2646" s="2"/>
      <c r="H2646" s="2"/>
      <c r="I2646" s="2"/>
      <c r="J2646" s="2"/>
      <c r="N2646" s="9"/>
      <c r="O2646" s="5"/>
      <c r="P2646" s="2"/>
      <c r="Q2646" s="39"/>
      <c r="R2646" s="9"/>
      <c r="T2646" s="9"/>
      <c r="U2646" s="2"/>
      <c r="X2646" s="40"/>
      <c r="Y2646" s="9"/>
    </row>
    <row r="2647" spans="2:25" x14ac:dyDescent="0.2">
      <c r="B2647" s="2"/>
      <c r="H2647" s="2"/>
      <c r="I2647" s="2"/>
      <c r="J2647" s="2"/>
      <c r="N2647" s="9"/>
      <c r="O2647" s="5"/>
      <c r="P2647" s="2"/>
      <c r="Q2647" s="39"/>
      <c r="R2647" s="9"/>
      <c r="T2647" s="9"/>
      <c r="U2647" s="2"/>
      <c r="X2647" s="40"/>
      <c r="Y2647" s="9"/>
    </row>
    <row r="2648" spans="2:25" x14ac:dyDescent="0.2">
      <c r="B2648" s="2"/>
      <c r="H2648" s="2"/>
      <c r="I2648" s="2"/>
      <c r="J2648" s="2"/>
      <c r="N2648" s="9"/>
      <c r="O2648" s="5"/>
      <c r="P2648" s="2"/>
      <c r="Q2648" s="39"/>
      <c r="R2648" s="9"/>
      <c r="T2648" s="9"/>
      <c r="U2648" s="2"/>
      <c r="X2648" s="40"/>
      <c r="Y2648" s="9"/>
    </row>
    <row r="2649" spans="2:25" x14ac:dyDescent="0.2">
      <c r="B2649" s="2"/>
      <c r="H2649" s="2"/>
      <c r="I2649" s="2"/>
      <c r="J2649" s="2"/>
      <c r="N2649" s="9"/>
      <c r="O2649" s="5"/>
      <c r="P2649" s="2"/>
      <c r="Q2649" s="39"/>
      <c r="R2649" s="9"/>
      <c r="T2649" s="9"/>
      <c r="U2649" s="2"/>
      <c r="X2649" s="40"/>
      <c r="Y2649" s="9"/>
    </row>
    <row r="2650" spans="2:25" x14ac:dyDescent="0.2">
      <c r="B2650" s="2"/>
      <c r="H2650" s="2"/>
      <c r="I2650" s="2"/>
      <c r="J2650" s="2"/>
      <c r="N2650" s="9"/>
      <c r="O2650" s="5"/>
      <c r="P2650" s="2"/>
      <c r="Q2650" s="39"/>
      <c r="R2650" s="9"/>
      <c r="T2650" s="9"/>
      <c r="U2650" s="2"/>
      <c r="X2650" s="40"/>
      <c r="Y2650" s="9"/>
    </row>
    <row r="2651" spans="2:25" x14ac:dyDescent="0.2">
      <c r="B2651" s="2"/>
      <c r="H2651" s="2"/>
      <c r="I2651" s="2"/>
      <c r="J2651" s="2"/>
      <c r="N2651" s="9"/>
      <c r="O2651" s="5"/>
      <c r="P2651" s="2"/>
      <c r="Q2651" s="39"/>
      <c r="R2651" s="9"/>
      <c r="T2651" s="9"/>
      <c r="U2651" s="2"/>
      <c r="X2651" s="40"/>
      <c r="Y2651" s="9"/>
    </row>
    <row r="2652" spans="2:25" x14ac:dyDescent="0.2">
      <c r="B2652" s="2"/>
      <c r="H2652" s="2"/>
      <c r="I2652" s="2"/>
      <c r="J2652" s="2"/>
      <c r="N2652" s="9"/>
      <c r="O2652" s="5"/>
      <c r="P2652" s="2"/>
      <c r="Q2652" s="39"/>
      <c r="R2652" s="9"/>
      <c r="T2652" s="9"/>
      <c r="U2652" s="2"/>
      <c r="X2652" s="40"/>
      <c r="Y2652" s="9"/>
    </row>
    <row r="2653" spans="2:25" x14ac:dyDescent="0.2">
      <c r="B2653" s="2"/>
      <c r="H2653" s="2"/>
      <c r="I2653" s="2"/>
      <c r="J2653" s="2"/>
      <c r="N2653" s="9"/>
      <c r="O2653" s="5"/>
      <c r="P2653" s="2"/>
      <c r="Q2653" s="39"/>
      <c r="R2653" s="9"/>
      <c r="T2653" s="9"/>
      <c r="U2653" s="2"/>
      <c r="X2653" s="40"/>
      <c r="Y2653" s="9"/>
    </row>
    <row r="2654" spans="2:25" x14ac:dyDescent="0.2">
      <c r="B2654" s="2"/>
      <c r="H2654" s="2"/>
      <c r="I2654" s="2"/>
      <c r="J2654" s="2"/>
      <c r="N2654" s="9"/>
      <c r="O2654" s="5"/>
      <c r="P2654" s="2"/>
      <c r="Q2654" s="39"/>
      <c r="R2654" s="9"/>
      <c r="T2654" s="9"/>
      <c r="U2654" s="2"/>
      <c r="X2654" s="40"/>
      <c r="Y2654" s="9"/>
    </row>
    <row r="2655" spans="2:25" x14ac:dyDescent="0.2">
      <c r="B2655" s="2"/>
      <c r="H2655" s="2"/>
      <c r="I2655" s="2"/>
      <c r="J2655" s="2"/>
      <c r="N2655" s="9"/>
      <c r="O2655" s="5"/>
      <c r="P2655" s="2"/>
      <c r="Q2655" s="39"/>
      <c r="R2655" s="9"/>
      <c r="T2655" s="9"/>
      <c r="U2655" s="2"/>
      <c r="X2655" s="40"/>
      <c r="Y2655" s="9"/>
    </row>
    <row r="2656" spans="2:25" x14ac:dyDescent="0.2">
      <c r="B2656" s="2"/>
      <c r="H2656" s="2"/>
      <c r="I2656" s="2"/>
      <c r="J2656" s="2"/>
      <c r="N2656" s="9"/>
      <c r="O2656" s="5"/>
      <c r="P2656" s="2"/>
      <c r="Q2656" s="39"/>
      <c r="R2656" s="9"/>
      <c r="T2656" s="9"/>
      <c r="U2656" s="2"/>
      <c r="X2656" s="40"/>
      <c r="Y2656" s="9"/>
    </row>
    <row r="2657" spans="2:25" x14ac:dyDescent="0.2">
      <c r="B2657" s="2"/>
      <c r="H2657" s="2"/>
      <c r="I2657" s="2"/>
      <c r="J2657" s="2"/>
      <c r="N2657" s="9"/>
      <c r="O2657" s="5"/>
      <c r="P2657" s="2"/>
      <c r="Q2657" s="39"/>
      <c r="R2657" s="9"/>
      <c r="T2657" s="9"/>
      <c r="U2657" s="2"/>
      <c r="X2657" s="40"/>
      <c r="Y2657" s="9"/>
    </row>
    <row r="2658" spans="2:25" x14ac:dyDescent="0.2">
      <c r="B2658" s="2"/>
      <c r="H2658" s="2"/>
      <c r="I2658" s="2"/>
      <c r="J2658" s="2"/>
      <c r="N2658" s="9"/>
      <c r="O2658" s="5"/>
      <c r="P2658" s="2"/>
      <c r="Q2658" s="39"/>
      <c r="R2658" s="9"/>
      <c r="T2658" s="9"/>
      <c r="U2658" s="2"/>
      <c r="X2658" s="40"/>
      <c r="Y2658" s="9"/>
    </row>
    <row r="2659" spans="2:25" x14ac:dyDescent="0.2">
      <c r="B2659" s="2"/>
      <c r="H2659" s="2"/>
      <c r="I2659" s="2"/>
      <c r="J2659" s="2"/>
      <c r="N2659" s="9"/>
      <c r="O2659" s="5"/>
      <c r="P2659" s="2"/>
      <c r="Q2659" s="39"/>
      <c r="R2659" s="9"/>
      <c r="T2659" s="9"/>
      <c r="U2659" s="2"/>
      <c r="X2659" s="40"/>
      <c r="Y2659" s="9"/>
    </row>
    <row r="2660" spans="2:25" x14ac:dyDescent="0.2">
      <c r="B2660" s="2"/>
      <c r="H2660" s="2"/>
      <c r="I2660" s="2"/>
      <c r="J2660" s="2"/>
      <c r="N2660" s="9"/>
      <c r="O2660" s="5"/>
      <c r="P2660" s="2"/>
      <c r="Q2660" s="39"/>
      <c r="R2660" s="9"/>
      <c r="T2660" s="9"/>
      <c r="U2660" s="2"/>
      <c r="X2660" s="40"/>
      <c r="Y2660" s="9"/>
    </row>
    <row r="2661" spans="2:25" x14ac:dyDescent="0.2">
      <c r="B2661" s="2"/>
      <c r="H2661" s="2"/>
      <c r="I2661" s="2"/>
      <c r="J2661" s="2"/>
      <c r="N2661" s="9"/>
      <c r="O2661" s="5"/>
      <c r="P2661" s="2"/>
      <c r="Q2661" s="39"/>
      <c r="R2661" s="9"/>
      <c r="T2661" s="9"/>
      <c r="U2661" s="2"/>
      <c r="X2661" s="40"/>
      <c r="Y2661" s="9"/>
    </row>
    <row r="2662" spans="2:25" x14ac:dyDescent="0.2">
      <c r="B2662" s="2"/>
      <c r="H2662" s="2"/>
      <c r="I2662" s="2"/>
      <c r="J2662" s="2"/>
      <c r="N2662" s="9"/>
      <c r="O2662" s="5"/>
      <c r="P2662" s="2"/>
      <c r="Q2662" s="39"/>
      <c r="R2662" s="9"/>
      <c r="T2662" s="9"/>
      <c r="U2662" s="2"/>
      <c r="X2662" s="40"/>
      <c r="Y2662" s="9"/>
    </row>
    <row r="2663" spans="2:25" x14ac:dyDescent="0.2">
      <c r="B2663" s="2"/>
      <c r="H2663" s="2"/>
      <c r="I2663" s="2"/>
      <c r="J2663" s="2"/>
      <c r="N2663" s="9"/>
      <c r="O2663" s="5"/>
      <c r="P2663" s="2"/>
      <c r="Q2663" s="39"/>
      <c r="R2663" s="9"/>
      <c r="T2663" s="9"/>
      <c r="U2663" s="2"/>
      <c r="X2663" s="40"/>
      <c r="Y2663" s="9"/>
    </row>
    <row r="2664" spans="2:25" x14ac:dyDescent="0.2">
      <c r="B2664" s="2"/>
      <c r="H2664" s="2"/>
      <c r="I2664" s="2"/>
      <c r="J2664" s="2"/>
      <c r="N2664" s="9"/>
      <c r="O2664" s="5"/>
      <c r="P2664" s="2"/>
      <c r="Q2664" s="39"/>
      <c r="R2664" s="9"/>
      <c r="T2664" s="9"/>
      <c r="U2664" s="2"/>
      <c r="X2664" s="40"/>
      <c r="Y2664" s="9"/>
    </row>
    <row r="2665" spans="2:25" x14ac:dyDescent="0.2">
      <c r="B2665" s="2"/>
      <c r="H2665" s="2"/>
      <c r="I2665" s="2"/>
      <c r="J2665" s="2"/>
      <c r="N2665" s="9"/>
      <c r="O2665" s="5"/>
      <c r="P2665" s="2"/>
      <c r="Q2665" s="39"/>
      <c r="R2665" s="9"/>
      <c r="T2665" s="9"/>
      <c r="U2665" s="2"/>
      <c r="X2665" s="40"/>
      <c r="Y2665" s="9"/>
    </row>
    <row r="2666" spans="2:25" x14ac:dyDescent="0.2">
      <c r="B2666" s="2"/>
      <c r="H2666" s="2"/>
      <c r="I2666" s="2"/>
      <c r="J2666" s="2"/>
      <c r="N2666" s="9"/>
      <c r="O2666" s="5"/>
      <c r="P2666" s="2"/>
      <c r="Q2666" s="39"/>
      <c r="R2666" s="9"/>
      <c r="T2666" s="9"/>
      <c r="U2666" s="2"/>
      <c r="X2666" s="40"/>
      <c r="Y2666" s="9"/>
    </row>
    <row r="2667" spans="2:25" x14ac:dyDescent="0.2">
      <c r="B2667" s="2"/>
      <c r="H2667" s="2"/>
      <c r="I2667" s="2"/>
      <c r="J2667" s="2"/>
      <c r="N2667" s="9"/>
      <c r="O2667" s="5"/>
      <c r="P2667" s="2"/>
      <c r="Q2667" s="39"/>
      <c r="R2667" s="9"/>
      <c r="T2667" s="9"/>
      <c r="U2667" s="2"/>
      <c r="X2667" s="40"/>
      <c r="Y2667" s="9"/>
    </row>
    <row r="2668" spans="2:25" x14ac:dyDescent="0.2">
      <c r="B2668" s="2"/>
      <c r="H2668" s="2"/>
      <c r="I2668" s="2"/>
      <c r="J2668" s="2"/>
      <c r="N2668" s="9"/>
      <c r="O2668" s="5"/>
      <c r="P2668" s="2"/>
      <c r="Q2668" s="39"/>
      <c r="R2668" s="9"/>
      <c r="T2668" s="9"/>
      <c r="U2668" s="2"/>
      <c r="X2668" s="40"/>
      <c r="Y2668" s="9"/>
    </row>
    <row r="2669" spans="2:25" x14ac:dyDescent="0.2">
      <c r="B2669" s="2"/>
      <c r="H2669" s="2"/>
      <c r="I2669" s="2"/>
      <c r="J2669" s="2"/>
      <c r="N2669" s="9"/>
      <c r="O2669" s="5"/>
      <c r="P2669" s="2"/>
      <c r="Q2669" s="39"/>
      <c r="R2669" s="9"/>
      <c r="T2669" s="9"/>
      <c r="U2669" s="2"/>
      <c r="X2669" s="40"/>
      <c r="Y2669" s="9"/>
    </row>
    <row r="2670" spans="2:25" x14ac:dyDescent="0.2">
      <c r="B2670" s="2"/>
      <c r="H2670" s="2"/>
      <c r="I2670" s="2"/>
      <c r="J2670" s="2"/>
      <c r="N2670" s="9"/>
      <c r="O2670" s="5"/>
      <c r="P2670" s="2"/>
      <c r="Q2670" s="39"/>
      <c r="R2670" s="9"/>
      <c r="T2670" s="9"/>
      <c r="U2670" s="2"/>
      <c r="X2670" s="40"/>
      <c r="Y2670" s="9"/>
    </row>
    <row r="2671" spans="2:25" x14ac:dyDescent="0.2">
      <c r="B2671" s="2"/>
      <c r="H2671" s="2"/>
      <c r="I2671" s="2"/>
      <c r="J2671" s="2"/>
      <c r="N2671" s="9"/>
      <c r="O2671" s="5"/>
      <c r="P2671" s="2"/>
      <c r="Q2671" s="39"/>
      <c r="R2671" s="9"/>
      <c r="T2671" s="9"/>
      <c r="U2671" s="2"/>
      <c r="X2671" s="40"/>
      <c r="Y2671" s="9"/>
    </row>
    <row r="2672" spans="2:25" x14ac:dyDescent="0.2">
      <c r="B2672" s="2"/>
      <c r="H2672" s="2"/>
      <c r="I2672" s="2"/>
      <c r="J2672" s="2"/>
      <c r="N2672" s="9"/>
      <c r="O2672" s="5"/>
      <c r="P2672" s="2"/>
      <c r="Q2672" s="39"/>
      <c r="R2672" s="9"/>
      <c r="T2672" s="9"/>
      <c r="U2672" s="2"/>
      <c r="X2672" s="40"/>
      <c r="Y2672" s="9"/>
    </row>
    <row r="2673" spans="2:25" x14ac:dyDescent="0.2">
      <c r="B2673" s="2"/>
      <c r="H2673" s="2"/>
      <c r="I2673" s="2"/>
      <c r="J2673" s="2"/>
      <c r="N2673" s="9"/>
      <c r="O2673" s="5"/>
      <c r="P2673" s="2"/>
      <c r="Q2673" s="39"/>
      <c r="R2673" s="9"/>
      <c r="T2673" s="9"/>
      <c r="U2673" s="2"/>
      <c r="X2673" s="40"/>
      <c r="Y2673" s="9"/>
    </row>
    <row r="2674" spans="2:25" x14ac:dyDescent="0.2">
      <c r="B2674" s="2"/>
      <c r="H2674" s="2"/>
      <c r="I2674" s="2"/>
      <c r="J2674" s="2"/>
      <c r="N2674" s="9"/>
      <c r="O2674" s="5"/>
      <c r="P2674" s="2"/>
      <c r="Q2674" s="39"/>
      <c r="R2674" s="9"/>
      <c r="T2674" s="9"/>
      <c r="U2674" s="2"/>
      <c r="X2674" s="40"/>
      <c r="Y2674" s="9"/>
    </row>
    <row r="2675" spans="2:25" x14ac:dyDescent="0.2">
      <c r="B2675" s="2"/>
      <c r="H2675" s="2"/>
      <c r="I2675" s="2"/>
      <c r="J2675" s="2"/>
      <c r="N2675" s="9"/>
      <c r="O2675" s="5"/>
      <c r="P2675" s="2"/>
      <c r="Q2675" s="39"/>
      <c r="R2675" s="9"/>
      <c r="T2675" s="9"/>
      <c r="U2675" s="2"/>
      <c r="X2675" s="40"/>
      <c r="Y2675" s="9"/>
    </row>
    <row r="2676" spans="2:25" x14ac:dyDescent="0.2">
      <c r="B2676" s="2"/>
      <c r="H2676" s="2"/>
      <c r="I2676" s="2"/>
      <c r="J2676" s="2"/>
      <c r="N2676" s="9"/>
      <c r="O2676" s="5"/>
      <c r="P2676" s="2"/>
      <c r="Q2676" s="39"/>
      <c r="R2676" s="9"/>
      <c r="T2676" s="9"/>
      <c r="U2676" s="2"/>
      <c r="X2676" s="40"/>
      <c r="Y2676" s="9"/>
    </row>
    <row r="2677" spans="2:25" x14ac:dyDescent="0.2">
      <c r="B2677" s="2"/>
      <c r="H2677" s="2"/>
      <c r="I2677" s="2"/>
      <c r="J2677" s="2"/>
      <c r="N2677" s="9"/>
      <c r="O2677" s="5"/>
      <c r="P2677" s="2"/>
      <c r="Q2677" s="39"/>
      <c r="R2677" s="9"/>
      <c r="T2677" s="9"/>
      <c r="U2677" s="2"/>
      <c r="X2677" s="40"/>
      <c r="Y2677" s="9"/>
    </row>
    <row r="2678" spans="2:25" x14ac:dyDescent="0.2">
      <c r="B2678" s="2"/>
      <c r="H2678" s="2"/>
      <c r="I2678" s="2"/>
      <c r="J2678" s="2"/>
      <c r="N2678" s="9"/>
      <c r="O2678" s="5"/>
      <c r="P2678" s="2"/>
      <c r="Q2678" s="39"/>
      <c r="R2678" s="9"/>
      <c r="T2678" s="9"/>
      <c r="U2678" s="2"/>
      <c r="X2678" s="40"/>
      <c r="Y2678" s="9"/>
    </row>
    <row r="2679" spans="2:25" x14ac:dyDescent="0.2">
      <c r="B2679" s="2"/>
      <c r="H2679" s="2"/>
      <c r="I2679" s="2"/>
      <c r="J2679" s="2"/>
      <c r="N2679" s="9"/>
      <c r="O2679" s="5"/>
      <c r="P2679" s="2"/>
      <c r="Q2679" s="39"/>
      <c r="R2679" s="9"/>
      <c r="T2679" s="9"/>
      <c r="U2679" s="2"/>
      <c r="X2679" s="40"/>
      <c r="Y2679" s="9"/>
    </row>
    <row r="2680" spans="2:25" x14ac:dyDescent="0.2">
      <c r="B2680" s="2"/>
      <c r="H2680" s="2"/>
      <c r="I2680" s="2"/>
      <c r="J2680" s="2"/>
      <c r="N2680" s="9"/>
      <c r="O2680" s="5"/>
      <c r="P2680" s="2"/>
      <c r="Q2680" s="39"/>
      <c r="R2680" s="9"/>
      <c r="T2680" s="9"/>
      <c r="U2680" s="2"/>
      <c r="X2680" s="40"/>
      <c r="Y2680" s="9"/>
    </row>
    <row r="2681" spans="2:25" x14ac:dyDescent="0.2">
      <c r="B2681" s="2"/>
      <c r="H2681" s="2"/>
      <c r="I2681" s="2"/>
      <c r="J2681" s="2"/>
      <c r="N2681" s="9"/>
      <c r="O2681" s="5"/>
      <c r="P2681" s="2"/>
      <c r="Q2681" s="39"/>
      <c r="R2681" s="9"/>
      <c r="T2681" s="9"/>
      <c r="U2681" s="2"/>
      <c r="X2681" s="40"/>
      <c r="Y2681" s="9"/>
    </row>
    <row r="2682" spans="2:25" x14ac:dyDescent="0.2">
      <c r="B2682" s="2"/>
      <c r="H2682" s="2"/>
      <c r="I2682" s="2"/>
      <c r="J2682" s="2"/>
      <c r="N2682" s="9"/>
      <c r="O2682" s="5"/>
      <c r="P2682" s="2"/>
      <c r="Q2682" s="39"/>
      <c r="R2682" s="9"/>
      <c r="T2682" s="9"/>
      <c r="U2682" s="2"/>
      <c r="X2682" s="40"/>
      <c r="Y2682" s="9"/>
    </row>
    <row r="2683" spans="2:25" x14ac:dyDescent="0.2">
      <c r="B2683" s="2"/>
      <c r="H2683" s="2"/>
      <c r="I2683" s="2"/>
      <c r="J2683" s="2"/>
      <c r="N2683" s="9"/>
      <c r="O2683" s="5"/>
      <c r="P2683" s="2"/>
      <c r="Q2683" s="39"/>
      <c r="R2683" s="9"/>
      <c r="T2683" s="9"/>
      <c r="U2683" s="2"/>
      <c r="X2683" s="40"/>
      <c r="Y2683" s="9"/>
    </row>
    <row r="2684" spans="2:25" x14ac:dyDescent="0.2">
      <c r="B2684" s="2"/>
      <c r="H2684" s="2"/>
      <c r="I2684" s="2"/>
      <c r="J2684" s="2"/>
      <c r="N2684" s="9"/>
      <c r="O2684" s="5"/>
      <c r="P2684" s="2"/>
      <c r="Q2684" s="39"/>
      <c r="R2684" s="9"/>
      <c r="T2684" s="9"/>
      <c r="U2684" s="2"/>
      <c r="X2684" s="40"/>
      <c r="Y2684" s="9"/>
    </row>
    <row r="2685" spans="2:25" x14ac:dyDescent="0.2">
      <c r="B2685" s="2"/>
      <c r="H2685" s="2"/>
      <c r="I2685" s="2"/>
      <c r="J2685" s="2"/>
      <c r="N2685" s="9"/>
      <c r="O2685" s="5"/>
      <c r="P2685" s="2"/>
      <c r="Q2685" s="39"/>
      <c r="R2685" s="9"/>
      <c r="T2685" s="9"/>
      <c r="U2685" s="2"/>
      <c r="X2685" s="40"/>
      <c r="Y2685" s="9"/>
    </row>
    <row r="2686" spans="2:25" x14ac:dyDescent="0.2">
      <c r="B2686" s="2"/>
      <c r="H2686" s="2"/>
      <c r="I2686" s="2"/>
      <c r="J2686" s="2"/>
      <c r="N2686" s="9"/>
      <c r="O2686" s="5"/>
      <c r="P2686" s="2"/>
      <c r="Q2686" s="39"/>
      <c r="R2686" s="9"/>
      <c r="T2686" s="9"/>
      <c r="U2686" s="2"/>
      <c r="X2686" s="40"/>
      <c r="Y2686" s="9"/>
    </row>
    <row r="2687" spans="2:25" x14ac:dyDescent="0.2">
      <c r="B2687" s="2"/>
      <c r="H2687" s="2"/>
      <c r="I2687" s="2"/>
      <c r="J2687" s="2"/>
      <c r="N2687" s="9"/>
      <c r="O2687" s="5"/>
      <c r="P2687" s="2"/>
      <c r="Q2687" s="39"/>
      <c r="R2687" s="9"/>
      <c r="T2687" s="9"/>
      <c r="U2687" s="2"/>
      <c r="X2687" s="40"/>
      <c r="Y2687" s="9"/>
    </row>
    <row r="2688" spans="2:25" x14ac:dyDescent="0.2">
      <c r="B2688" s="2"/>
      <c r="H2688" s="2"/>
      <c r="I2688" s="2"/>
      <c r="J2688" s="2"/>
      <c r="N2688" s="9"/>
      <c r="O2688" s="5"/>
      <c r="P2688" s="2"/>
      <c r="Q2688" s="39"/>
      <c r="R2688" s="9"/>
      <c r="T2688" s="9"/>
      <c r="U2688" s="2"/>
      <c r="X2688" s="40"/>
      <c r="Y2688" s="9"/>
    </row>
    <row r="2689" spans="2:25" x14ac:dyDescent="0.2">
      <c r="B2689" s="2"/>
      <c r="H2689" s="2"/>
      <c r="I2689" s="2"/>
      <c r="J2689" s="2"/>
      <c r="N2689" s="9"/>
      <c r="O2689" s="5"/>
      <c r="P2689" s="2"/>
      <c r="Q2689" s="39"/>
      <c r="R2689" s="9"/>
      <c r="T2689" s="9"/>
      <c r="U2689" s="2"/>
      <c r="X2689" s="40"/>
      <c r="Y2689" s="9"/>
    </row>
    <row r="2690" spans="2:25" x14ac:dyDescent="0.2">
      <c r="B2690" s="2"/>
      <c r="H2690" s="2"/>
      <c r="I2690" s="2"/>
      <c r="J2690" s="2"/>
      <c r="N2690" s="9"/>
      <c r="O2690" s="5"/>
      <c r="P2690" s="2"/>
      <c r="Q2690" s="39"/>
      <c r="R2690" s="9"/>
      <c r="T2690" s="9"/>
      <c r="U2690" s="2"/>
      <c r="X2690" s="40"/>
      <c r="Y2690" s="9"/>
    </row>
    <row r="2691" spans="2:25" x14ac:dyDescent="0.2">
      <c r="B2691" s="2"/>
      <c r="H2691" s="2"/>
      <c r="I2691" s="2"/>
      <c r="J2691" s="2"/>
      <c r="N2691" s="9"/>
      <c r="O2691" s="5"/>
      <c r="P2691" s="2"/>
      <c r="Q2691" s="39"/>
      <c r="R2691" s="9"/>
      <c r="T2691" s="9"/>
      <c r="U2691" s="2"/>
      <c r="X2691" s="40"/>
      <c r="Y2691" s="9"/>
    </row>
    <row r="2692" spans="2:25" x14ac:dyDescent="0.2">
      <c r="B2692" s="2"/>
      <c r="H2692" s="2"/>
      <c r="I2692" s="2"/>
      <c r="J2692" s="2"/>
      <c r="N2692" s="9"/>
      <c r="O2692" s="5"/>
      <c r="P2692" s="2"/>
      <c r="Q2692" s="39"/>
      <c r="R2692" s="9"/>
      <c r="T2692" s="9"/>
      <c r="U2692" s="2"/>
      <c r="X2692" s="40"/>
      <c r="Y2692" s="9"/>
    </row>
    <row r="2693" spans="2:25" x14ac:dyDescent="0.2">
      <c r="B2693" s="2"/>
      <c r="H2693" s="2"/>
      <c r="I2693" s="2"/>
      <c r="J2693" s="2"/>
      <c r="N2693" s="9"/>
      <c r="O2693" s="5"/>
      <c r="P2693" s="2"/>
      <c r="Q2693" s="39"/>
      <c r="R2693" s="9"/>
      <c r="T2693" s="9"/>
      <c r="U2693" s="2"/>
      <c r="X2693" s="40"/>
      <c r="Y2693" s="9"/>
    </row>
    <row r="2694" spans="2:25" x14ac:dyDescent="0.2">
      <c r="B2694" s="2"/>
      <c r="H2694" s="2"/>
      <c r="I2694" s="2"/>
      <c r="J2694" s="2"/>
      <c r="N2694" s="9"/>
      <c r="O2694" s="5"/>
      <c r="P2694" s="2"/>
      <c r="Q2694" s="39"/>
      <c r="R2694" s="9"/>
      <c r="T2694" s="9"/>
      <c r="U2694" s="2"/>
      <c r="X2694" s="40"/>
      <c r="Y2694" s="9"/>
    </row>
    <row r="2695" spans="2:25" x14ac:dyDescent="0.2">
      <c r="B2695" s="2"/>
      <c r="H2695" s="2"/>
      <c r="I2695" s="2"/>
      <c r="J2695" s="2"/>
      <c r="N2695" s="9"/>
      <c r="O2695" s="5"/>
      <c r="P2695" s="2"/>
      <c r="Q2695" s="39"/>
      <c r="R2695" s="9"/>
      <c r="T2695" s="9"/>
      <c r="U2695" s="2"/>
      <c r="X2695" s="40"/>
      <c r="Y2695" s="9"/>
    </row>
    <row r="2696" spans="2:25" x14ac:dyDescent="0.2">
      <c r="B2696" s="2"/>
      <c r="H2696" s="2"/>
      <c r="I2696" s="2"/>
      <c r="J2696" s="2"/>
      <c r="N2696" s="9"/>
      <c r="O2696" s="5"/>
      <c r="P2696" s="2"/>
      <c r="Q2696" s="39"/>
      <c r="R2696" s="9"/>
      <c r="T2696" s="9"/>
      <c r="U2696" s="2"/>
      <c r="X2696" s="40"/>
      <c r="Y2696" s="9"/>
    </row>
    <row r="2697" spans="2:25" x14ac:dyDescent="0.2">
      <c r="B2697" s="2"/>
      <c r="H2697" s="2"/>
      <c r="I2697" s="2"/>
      <c r="J2697" s="2"/>
      <c r="N2697" s="9"/>
      <c r="O2697" s="5"/>
      <c r="P2697" s="2"/>
      <c r="Q2697" s="39"/>
      <c r="R2697" s="9"/>
      <c r="T2697" s="9"/>
      <c r="U2697" s="2"/>
      <c r="X2697" s="40"/>
      <c r="Y2697" s="9"/>
    </row>
    <row r="2698" spans="2:25" x14ac:dyDescent="0.2">
      <c r="B2698" s="2"/>
      <c r="H2698" s="2"/>
      <c r="I2698" s="2"/>
      <c r="J2698" s="2"/>
      <c r="N2698" s="9"/>
      <c r="O2698" s="5"/>
      <c r="P2698" s="2"/>
      <c r="Q2698" s="39"/>
      <c r="R2698" s="9"/>
      <c r="T2698" s="9"/>
      <c r="U2698" s="2"/>
      <c r="X2698" s="40"/>
      <c r="Y2698" s="9"/>
    </row>
    <row r="2699" spans="2:25" x14ac:dyDescent="0.2">
      <c r="B2699" s="2"/>
      <c r="H2699" s="2"/>
      <c r="I2699" s="2"/>
      <c r="J2699" s="2"/>
      <c r="N2699" s="9"/>
      <c r="O2699" s="5"/>
      <c r="P2699" s="2"/>
      <c r="Q2699" s="39"/>
      <c r="R2699" s="9"/>
      <c r="T2699" s="9"/>
      <c r="U2699" s="2"/>
      <c r="X2699" s="40"/>
      <c r="Y2699" s="9"/>
    </row>
    <row r="2700" spans="2:25" x14ac:dyDescent="0.2">
      <c r="B2700" s="2"/>
      <c r="H2700" s="2"/>
      <c r="I2700" s="2"/>
      <c r="J2700" s="2"/>
      <c r="N2700" s="9"/>
      <c r="O2700" s="5"/>
      <c r="P2700" s="2"/>
      <c r="Q2700" s="39"/>
      <c r="R2700" s="9"/>
      <c r="T2700" s="9"/>
      <c r="U2700" s="2"/>
      <c r="X2700" s="40"/>
      <c r="Y2700" s="9"/>
    </row>
    <row r="2701" spans="2:25" x14ac:dyDescent="0.2">
      <c r="B2701" s="2"/>
      <c r="H2701" s="2"/>
      <c r="I2701" s="2"/>
      <c r="J2701" s="2"/>
      <c r="N2701" s="9"/>
      <c r="O2701" s="5"/>
      <c r="P2701" s="2"/>
      <c r="Q2701" s="39"/>
      <c r="R2701" s="9"/>
      <c r="T2701" s="9"/>
      <c r="U2701" s="2"/>
      <c r="X2701" s="40"/>
      <c r="Y2701" s="9"/>
    </row>
    <row r="2702" spans="2:25" x14ac:dyDescent="0.2">
      <c r="B2702" s="2"/>
      <c r="H2702" s="2"/>
      <c r="I2702" s="2"/>
      <c r="J2702" s="2"/>
      <c r="N2702" s="9"/>
      <c r="O2702" s="5"/>
      <c r="P2702" s="2"/>
      <c r="Q2702" s="39"/>
      <c r="R2702" s="9"/>
      <c r="T2702" s="9"/>
      <c r="U2702" s="2"/>
      <c r="X2702" s="40"/>
      <c r="Y2702" s="9"/>
    </row>
    <row r="2703" spans="2:25" x14ac:dyDescent="0.2">
      <c r="B2703" s="2"/>
      <c r="H2703" s="2"/>
      <c r="I2703" s="2"/>
      <c r="J2703" s="2"/>
      <c r="N2703" s="9"/>
      <c r="O2703" s="5"/>
      <c r="P2703" s="2"/>
      <c r="Q2703" s="39"/>
      <c r="R2703" s="9"/>
      <c r="T2703" s="9"/>
      <c r="U2703" s="2"/>
      <c r="X2703" s="40"/>
      <c r="Y2703" s="9"/>
    </row>
    <row r="2704" spans="2:25" x14ac:dyDescent="0.2">
      <c r="B2704" s="2"/>
      <c r="H2704" s="2"/>
      <c r="I2704" s="2"/>
      <c r="J2704" s="2"/>
      <c r="N2704" s="9"/>
      <c r="O2704" s="5"/>
      <c r="P2704" s="2"/>
      <c r="Q2704" s="39"/>
      <c r="R2704" s="9"/>
      <c r="T2704" s="9"/>
      <c r="U2704" s="2"/>
      <c r="X2704" s="40"/>
      <c r="Y2704" s="9"/>
    </row>
    <row r="2705" spans="2:25" x14ac:dyDescent="0.2">
      <c r="B2705" s="2"/>
      <c r="H2705" s="2"/>
      <c r="I2705" s="2"/>
      <c r="J2705" s="2"/>
      <c r="N2705" s="9"/>
      <c r="O2705" s="5"/>
      <c r="P2705" s="2"/>
      <c r="Q2705" s="39"/>
      <c r="R2705" s="9"/>
      <c r="T2705" s="9"/>
      <c r="U2705" s="2"/>
      <c r="X2705" s="40"/>
      <c r="Y2705" s="9"/>
    </row>
    <row r="2706" spans="2:25" x14ac:dyDescent="0.2">
      <c r="B2706" s="2"/>
      <c r="H2706" s="2"/>
      <c r="I2706" s="2"/>
      <c r="J2706" s="2"/>
      <c r="N2706" s="9"/>
      <c r="O2706" s="5"/>
      <c r="P2706" s="2"/>
      <c r="Q2706" s="39"/>
      <c r="R2706" s="9"/>
      <c r="T2706" s="9"/>
      <c r="U2706" s="2"/>
      <c r="X2706" s="40"/>
      <c r="Y2706" s="9"/>
    </row>
    <row r="2707" spans="2:25" x14ac:dyDescent="0.2">
      <c r="B2707" s="2"/>
      <c r="H2707" s="2"/>
      <c r="I2707" s="2"/>
      <c r="J2707" s="2"/>
      <c r="N2707" s="9"/>
      <c r="O2707" s="5"/>
      <c r="P2707" s="2"/>
      <c r="Q2707" s="39"/>
      <c r="R2707" s="9"/>
      <c r="T2707" s="9"/>
      <c r="U2707" s="2"/>
      <c r="X2707" s="40"/>
      <c r="Y2707" s="9"/>
    </row>
    <row r="2708" spans="2:25" x14ac:dyDescent="0.2">
      <c r="B2708" s="2"/>
      <c r="H2708" s="2"/>
      <c r="I2708" s="2"/>
      <c r="J2708" s="2"/>
      <c r="N2708" s="9"/>
      <c r="O2708" s="5"/>
      <c r="P2708" s="2"/>
      <c r="Q2708" s="39"/>
      <c r="R2708" s="9"/>
      <c r="T2708" s="9"/>
      <c r="U2708" s="2"/>
      <c r="X2708" s="40"/>
      <c r="Y2708" s="9"/>
    </row>
    <row r="2709" spans="2:25" x14ac:dyDescent="0.2">
      <c r="B2709" s="2"/>
      <c r="H2709" s="2"/>
      <c r="I2709" s="2"/>
      <c r="J2709" s="2"/>
      <c r="N2709" s="9"/>
      <c r="O2709" s="5"/>
      <c r="P2709" s="2"/>
      <c r="Q2709" s="39"/>
      <c r="R2709" s="9"/>
      <c r="T2709" s="9"/>
      <c r="U2709" s="2"/>
      <c r="X2709" s="40"/>
      <c r="Y2709" s="9"/>
    </row>
    <row r="2710" spans="2:25" x14ac:dyDescent="0.2">
      <c r="B2710" s="2"/>
      <c r="H2710" s="2"/>
      <c r="I2710" s="2"/>
      <c r="J2710" s="2"/>
      <c r="N2710" s="9"/>
      <c r="O2710" s="5"/>
      <c r="P2710" s="2"/>
      <c r="Q2710" s="39"/>
      <c r="R2710" s="9"/>
      <c r="T2710" s="9"/>
      <c r="U2710" s="2"/>
      <c r="X2710" s="40"/>
      <c r="Y2710" s="9"/>
    </row>
    <row r="2711" spans="2:25" x14ac:dyDescent="0.2">
      <c r="B2711" s="2"/>
      <c r="H2711" s="2"/>
      <c r="I2711" s="2"/>
      <c r="J2711" s="2"/>
      <c r="N2711" s="9"/>
      <c r="O2711" s="5"/>
      <c r="P2711" s="2"/>
      <c r="Q2711" s="39"/>
      <c r="R2711" s="9"/>
      <c r="T2711" s="9"/>
      <c r="U2711" s="2"/>
      <c r="X2711" s="40"/>
      <c r="Y2711" s="9"/>
    </row>
    <row r="2712" spans="2:25" x14ac:dyDescent="0.2">
      <c r="B2712" s="2"/>
      <c r="H2712" s="2"/>
      <c r="I2712" s="2"/>
      <c r="J2712" s="2"/>
      <c r="N2712" s="9"/>
      <c r="O2712" s="5"/>
      <c r="P2712" s="2"/>
      <c r="Q2712" s="39"/>
      <c r="R2712" s="9"/>
      <c r="T2712" s="9"/>
      <c r="U2712" s="2"/>
      <c r="X2712" s="40"/>
      <c r="Y2712" s="9"/>
    </row>
    <row r="2713" spans="2:25" x14ac:dyDescent="0.2">
      <c r="B2713" s="2"/>
      <c r="H2713" s="2"/>
      <c r="I2713" s="2"/>
      <c r="J2713" s="2"/>
      <c r="N2713" s="9"/>
      <c r="O2713" s="5"/>
      <c r="P2713" s="2"/>
      <c r="Q2713" s="39"/>
      <c r="R2713" s="9"/>
      <c r="T2713" s="9"/>
      <c r="U2713" s="2"/>
      <c r="X2713" s="40"/>
      <c r="Y2713" s="9"/>
    </row>
    <row r="2714" spans="2:25" x14ac:dyDescent="0.2">
      <c r="B2714" s="2"/>
      <c r="H2714" s="2"/>
      <c r="I2714" s="2"/>
      <c r="J2714" s="2"/>
      <c r="N2714" s="9"/>
      <c r="O2714" s="5"/>
      <c r="P2714" s="2"/>
      <c r="Q2714" s="39"/>
      <c r="R2714" s="9"/>
      <c r="T2714" s="9"/>
      <c r="U2714" s="2"/>
      <c r="X2714" s="40"/>
      <c r="Y2714" s="9"/>
    </row>
    <row r="2715" spans="2:25" x14ac:dyDescent="0.2">
      <c r="B2715" s="2"/>
      <c r="H2715" s="2"/>
      <c r="I2715" s="2"/>
      <c r="J2715" s="2"/>
      <c r="N2715" s="9"/>
      <c r="O2715" s="5"/>
      <c r="P2715" s="2"/>
      <c r="Q2715" s="39"/>
      <c r="R2715" s="9"/>
      <c r="T2715" s="9"/>
      <c r="U2715" s="2"/>
      <c r="X2715" s="40"/>
      <c r="Y2715" s="9"/>
    </row>
    <row r="2716" spans="2:25" x14ac:dyDescent="0.2">
      <c r="B2716" s="2"/>
      <c r="H2716" s="2"/>
      <c r="I2716" s="2"/>
      <c r="J2716" s="2"/>
      <c r="N2716" s="9"/>
      <c r="O2716" s="5"/>
      <c r="P2716" s="2"/>
      <c r="Q2716" s="39"/>
      <c r="R2716" s="9"/>
      <c r="T2716" s="9"/>
      <c r="U2716" s="2"/>
      <c r="X2716" s="40"/>
      <c r="Y2716" s="9"/>
    </row>
    <row r="2717" spans="2:25" x14ac:dyDescent="0.2">
      <c r="B2717" s="2"/>
      <c r="H2717" s="2"/>
      <c r="I2717" s="2"/>
      <c r="J2717" s="2"/>
      <c r="N2717" s="9"/>
      <c r="O2717" s="5"/>
      <c r="P2717" s="2"/>
      <c r="Q2717" s="39"/>
      <c r="R2717" s="9"/>
      <c r="T2717" s="9"/>
      <c r="U2717" s="2"/>
      <c r="X2717" s="40"/>
      <c r="Y2717" s="9"/>
    </row>
    <row r="2718" spans="2:25" x14ac:dyDescent="0.2">
      <c r="B2718" s="2"/>
      <c r="H2718" s="2"/>
      <c r="I2718" s="2"/>
      <c r="J2718" s="2"/>
      <c r="N2718" s="9"/>
      <c r="O2718" s="5"/>
      <c r="P2718" s="2"/>
      <c r="Q2718" s="39"/>
      <c r="R2718" s="9"/>
      <c r="T2718" s="9"/>
      <c r="U2718" s="2"/>
      <c r="X2718" s="40"/>
      <c r="Y2718" s="9"/>
    </row>
    <row r="2719" spans="2:25" x14ac:dyDescent="0.2">
      <c r="B2719" s="2"/>
      <c r="H2719" s="2"/>
      <c r="I2719" s="2"/>
      <c r="J2719" s="2"/>
      <c r="N2719" s="9"/>
      <c r="O2719" s="5"/>
      <c r="P2719" s="2"/>
      <c r="Q2719" s="39"/>
      <c r="R2719" s="9"/>
      <c r="T2719" s="9"/>
      <c r="U2719" s="2"/>
      <c r="X2719" s="40"/>
      <c r="Y2719" s="9"/>
    </row>
    <row r="2720" spans="2:25" x14ac:dyDescent="0.2">
      <c r="B2720" s="2"/>
      <c r="H2720" s="2"/>
      <c r="I2720" s="2"/>
      <c r="J2720" s="2"/>
      <c r="N2720" s="9"/>
      <c r="O2720" s="5"/>
      <c r="P2720" s="2"/>
      <c r="Q2720" s="39"/>
      <c r="R2720" s="9"/>
      <c r="T2720" s="9"/>
      <c r="U2720" s="2"/>
      <c r="X2720" s="40"/>
      <c r="Y2720" s="9"/>
    </row>
    <row r="2721" spans="2:25" x14ac:dyDescent="0.2">
      <c r="B2721" s="2"/>
      <c r="H2721" s="2"/>
      <c r="I2721" s="2"/>
      <c r="J2721" s="2"/>
      <c r="N2721" s="9"/>
      <c r="O2721" s="5"/>
      <c r="P2721" s="2"/>
      <c r="Q2721" s="39"/>
      <c r="R2721" s="9"/>
      <c r="T2721" s="9"/>
      <c r="U2721" s="2"/>
      <c r="X2721" s="40"/>
      <c r="Y2721" s="9"/>
    </row>
    <row r="2722" spans="2:25" x14ac:dyDescent="0.2">
      <c r="B2722" s="2"/>
      <c r="H2722" s="2"/>
      <c r="I2722" s="2"/>
      <c r="J2722" s="2"/>
      <c r="N2722" s="9"/>
      <c r="O2722" s="5"/>
      <c r="P2722" s="2"/>
      <c r="Q2722" s="39"/>
      <c r="R2722" s="9"/>
      <c r="T2722" s="9"/>
      <c r="U2722" s="2"/>
      <c r="X2722" s="40"/>
      <c r="Y2722" s="9"/>
    </row>
    <row r="2723" spans="2:25" x14ac:dyDescent="0.2">
      <c r="B2723" s="2"/>
      <c r="H2723" s="2"/>
      <c r="I2723" s="2"/>
      <c r="J2723" s="2"/>
      <c r="N2723" s="9"/>
      <c r="O2723" s="5"/>
      <c r="P2723" s="2"/>
      <c r="Q2723" s="39"/>
      <c r="R2723" s="9"/>
      <c r="T2723" s="9"/>
      <c r="U2723" s="2"/>
      <c r="X2723" s="40"/>
      <c r="Y2723" s="9"/>
    </row>
    <row r="2724" spans="2:25" x14ac:dyDescent="0.2">
      <c r="B2724" s="2"/>
      <c r="H2724" s="2"/>
      <c r="I2724" s="2"/>
      <c r="J2724" s="2"/>
      <c r="N2724" s="9"/>
      <c r="O2724" s="5"/>
      <c r="P2724" s="2"/>
      <c r="Q2724" s="39"/>
      <c r="R2724" s="9"/>
      <c r="T2724" s="9"/>
      <c r="U2724" s="2"/>
      <c r="X2724" s="40"/>
      <c r="Y2724" s="9"/>
    </row>
    <row r="2725" spans="2:25" x14ac:dyDescent="0.2">
      <c r="B2725" s="2"/>
      <c r="H2725" s="2"/>
      <c r="I2725" s="2"/>
      <c r="J2725" s="2"/>
      <c r="N2725" s="9"/>
      <c r="O2725" s="5"/>
      <c r="P2725" s="2"/>
      <c r="Q2725" s="39"/>
      <c r="R2725" s="9"/>
      <c r="T2725" s="9"/>
      <c r="U2725" s="2"/>
      <c r="X2725" s="40"/>
      <c r="Y2725" s="9"/>
    </row>
    <row r="2726" spans="2:25" x14ac:dyDescent="0.2">
      <c r="B2726" s="2"/>
      <c r="H2726" s="2"/>
      <c r="I2726" s="2"/>
      <c r="J2726" s="2"/>
      <c r="N2726" s="9"/>
      <c r="O2726" s="5"/>
      <c r="P2726" s="2"/>
      <c r="Q2726" s="39"/>
      <c r="R2726" s="9"/>
      <c r="T2726" s="9"/>
      <c r="U2726" s="2"/>
      <c r="X2726" s="40"/>
      <c r="Y2726" s="9"/>
    </row>
    <row r="2727" spans="2:25" x14ac:dyDescent="0.2">
      <c r="B2727" s="2"/>
      <c r="H2727" s="2"/>
      <c r="I2727" s="2"/>
      <c r="J2727" s="2"/>
      <c r="N2727" s="9"/>
      <c r="O2727" s="5"/>
      <c r="P2727" s="2"/>
      <c r="Q2727" s="39"/>
      <c r="R2727" s="9"/>
      <c r="T2727" s="9"/>
      <c r="U2727" s="2"/>
      <c r="X2727" s="40"/>
      <c r="Y2727" s="9"/>
    </row>
    <row r="2728" spans="2:25" x14ac:dyDescent="0.2">
      <c r="B2728" s="2"/>
      <c r="H2728" s="2"/>
      <c r="I2728" s="2"/>
      <c r="J2728" s="2"/>
      <c r="N2728" s="9"/>
      <c r="O2728" s="5"/>
      <c r="P2728" s="2"/>
      <c r="Q2728" s="39"/>
      <c r="R2728" s="9"/>
      <c r="T2728" s="9"/>
      <c r="U2728" s="2"/>
      <c r="X2728" s="40"/>
      <c r="Y2728" s="9"/>
    </row>
    <row r="2729" spans="2:25" x14ac:dyDescent="0.2">
      <c r="B2729" s="2"/>
      <c r="H2729" s="2"/>
      <c r="I2729" s="2"/>
      <c r="J2729" s="2"/>
      <c r="N2729" s="9"/>
      <c r="O2729" s="5"/>
      <c r="P2729" s="2"/>
      <c r="Q2729" s="39"/>
      <c r="R2729" s="9"/>
      <c r="T2729" s="9"/>
      <c r="U2729" s="2"/>
      <c r="X2729" s="40"/>
      <c r="Y2729" s="9"/>
    </row>
    <row r="2730" spans="2:25" x14ac:dyDescent="0.2">
      <c r="B2730" s="2"/>
      <c r="H2730" s="2"/>
      <c r="I2730" s="2"/>
      <c r="J2730" s="2"/>
      <c r="N2730" s="9"/>
      <c r="O2730" s="5"/>
      <c r="P2730" s="2"/>
      <c r="Q2730" s="39"/>
      <c r="R2730" s="9"/>
      <c r="T2730" s="9"/>
      <c r="U2730" s="2"/>
      <c r="X2730" s="40"/>
      <c r="Y2730" s="9"/>
    </row>
    <row r="2731" spans="2:25" x14ac:dyDescent="0.2">
      <c r="B2731" s="2"/>
      <c r="H2731" s="2"/>
      <c r="I2731" s="2"/>
      <c r="J2731" s="2"/>
      <c r="N2731" s="9"/>
      <c r="O2731" s="5"/>
      <c r="P2731" s="2"/>
      <c r="Q2731" s="39"/>
      <c r="R2731" s="9"/>
      <c r="T2731" s="9"/>
      <c r="U2731" s="2"/>
      <c r="X2731" s="40"/>
      <c r="Y2731" s="9"/>
    </row>
    <row r="2732" spans="2:25" x14ac:dyDescent="0.2">
      <c r="B2732" s="2"/>
      <c r="H2732" s="2"/>
      <c r="I2732" s="2"/>
      <c r="J2732" s="2"/>
      <c r="N2732" s="9"/>
      <c r="O2732" s="5"/>
      <c r="P2732" s="2"/>
      <c r="Q2732" s="39"/>
      <c r="R2732" s="9"/>
      <c r="T2732" s="9"/>
      <c r="U2732" s="2"/>
      <c r="X2732" s="40"/>
      <c r="Y2732" s="9"/>
    </row>
    <row r="2733" spans="2:25" x14ac:dyDescent="0.2">
      <c r="B2733" s="2"/>
      <c r="H2733" s="2"/>
      <c r="I2733" s="2"/>
      <c r="J2733" s="2"/>
      <c r="N2733" s="9"/>
      <c r="O2733" s="5"/>
      <c r="P2733" s="2"/>
      <c r="Q2733" s="39"/>
      <c r="R2733" s="9"/>
      <c r="T2733" s="9"/>
      <c r="U2733" s="2"/>
      <c r="X2733" s="40"/>
      <c r="Y2733" s="9"/>
    </row>
    <row r="2734" spans="2:25" x14ac:dyDescent="0.2">
      <c r="B2734" s="2"/>
      <c r="H2734" s="2"/>
      <c r="I2734" s="2"/>
      <c r="J2734" s="2"/>
      <c r="N2734" s="9"/>
      <c r="O2734" s="5"/>
      <c r="P2734" s="2"/>
      <c r="Q2734" s="39"/>
      <c r="R2734" s="9"/>
      <c r="T2734" s="9"/>
      <c r="U2734" s="2"/>
      <c r="X2734" s="40"/>
      <c r="Y2734" s="9"/>
    </row>
    <row r="2735" spans="2:25" x14ac:dyDescent="0.2">
      <c r="B2735" s="2"/>
      <c r="H2735" s="2"/>
      <c r="I2735" s="2"/>
      <c r="J2735" s="2"/>
      <c r="N2735" s="9"/>
      <c r="O2735" s="5"/>
      <c r="P2735" s="2"/>
      <c r="Q2735" s="39"/>
      <c r="R2735" s="9"/>
      <c r="T2735" s="9"/>
      <c r="U2735" s="2"/>
      <c r="X2735" s="40"/>
      <c r="Y2735" s="9"/>
    </row>
    <row r="2736" spans="2:25" x14ac:dyDescent="0.2">
      <c r="B2736" s="2"/>
      <c r="H2736" s="2"/>
      <c r="I2736" s="2"/>
      <c r="J2736" s="2"/>
      <c r="N2736" s="9"/>
      <c r="O2736" s="5"/>
      <c r="P2736" s="2"/>
      <c r="Q2736" s="39"/>
      <c r="R2736" s="9"/>
      <c r="T2736" s="9"/>
      <c r="U2736" s="2"/>
      <c r="X2736" s="40"/>
      <c r="Y2736" s="9"/>
    </row>
    <row r="2737" spans="2:25" x14ac:dyDescent="0.2">
      <c r="B2737" s="2"/>
      <c r="H2737" s="2"/>
      <c r="I2737" s="2"/>
      <c r="J2737" s="2"/>
      <c r="N2737" s="9"/>
      <c r="O2737" s="5"/>
      <c r="P2737" s="2"/>
      <c r="Q2737" s="39"/>
      <c r="R2737" s="9"/>
      <c r="T2737" s="9"/>
      <c r="U2737" s="2"/>
      <c r="X2737" s="40"/>
      <c r="Y2737" s="9"/>
    </row>
    <row r="2738" spans="2:25" x14ac:dyDescent="0.2">
      <c r="B2738" s="2"/>
      <c r="H2738" s="2"/>
      <c r="I2738" s="2"/>
      <c r="J2738" s="2"/>
      <c r="N2738" s="9"/>
      <c r="O2738" s="5"/>
      <c r="P2738" s="2"/>
      <c r="Q2738" s="39"/>
      <c r="R2738" s="9"/>
      <c r="T2738" s="9"/>
      <c r="U2738" s="2"/>
      <c r="X2738" s="40"/>
      <c r="Y2738" s="9"/>
    </row>
    <row r="2739" spans="2:25" x14ac:dyDescent="0.2">
      <c r="B2739" s="2"/>
      <c r="H2739" s="2"/>
      <c r="I2739" s="2"/>
      <c r="J2739" s="2"/>
      <c r="N2739" s="9"/>
      <c r="O2739" s="5"/>
      <c r="P2739" s="2"/>
      <c r="Q2739" s="39"/>
      <c r="R2739" s="9"/>
      <c r="T2739" s="9"/>
      <c r="U2739" s="2"/>
      <c r="X2739" s="40"/>
      <c r="Y2739" s="9"/>
    </row>
    <row r="2740" spans="2:25" x14ac:dyDescent="0.2">
      <c r="B2740" s="2"/>
      <c r="H2740" s="2"/>
      <c r="I2740" s="2"/>
      <c r="J2740" s="2"/>
      <c r="N2740" s="9"/>
      <c r="O2740" s="5"/>
      <c r="P2740" s="2"/>
      <c r="Q2740" s="39"/>
      <c r="R2740" s="9"/>
      <c r="T2740" s="9"/>
      <c r="U2740" s="2"/>
      <c r="X2740" s="40"/>
      <c r="Y2740" s="9"/>
    </row>
    <row r="2741" spans="2:25" x14ac:dyDescent="0.2">
      <c r="B2741" s="2"/>
      <c r="H2741" s="2"/>
      <c r="I2741" s="2"/>
      <c r="J2741" s="2"/>
      <c r="N2741" s="9"/>
      <c r="O2741" s="5"/>
      <c r="P2741" s="2"/>
      <c r="Q2741" s="39"/>
      <c r="R2741" s="9"/>
      <c r="T2741" s="9"/>
      <c r="U2741" s="2"/>
      <c r="X2741" s="40"/>
      <c r="Y2741" s="9"/>
    </row>
    <row r="2742" spans="2:25" x14ac:dyDescent="0.2">
      <c r="B2742" s="2"/>
      <c r="H2742" s="2"/>
      <c r="I2742" s="2"/>
      <c r="J2742" s="2"/>
      <c r="N2742" s="9"/>
      <c r="O2742" s="5"/>
      <c r="P2742" s="2"/>
      <c r="Q2742" s="39"/>
      <c r="R2742" s="9"/>
      <c r="T2742" s="9"/>
      <c r="U2742" s="2"/>
      <c r="X2742" s="40"/>
      <c r="Y2742" s="9"/>
    </row>
    <row r="2743" spans="2:25" x14ac:dyDescent="0.2">
      <c r="B2743" s="2"/>
      <c r="H2743" s="2"/>
      <c r="I2743" s="2"/>
      <c r="J2743" s="2"/>
      <c r="N2743" s="9"/>
      <c r="O2743" s="5"/>
      <c r="P2743" s="2"/>
      <c r="Q2743" s="39"/>
      <c r="R2743" s="9"/>
      <c r="T2743" s="9"/>
      <c r="U2743" s="2"/>
      <c r="X2743" s="40"/>
      <c r="Y2743" s="9"/>
    </row>
    <row r="2744" spans="2:25" x14ac:dyDescent="0.2">
      <c r="B2744" s="2"/>
      <c r="H2744" s="2"/>
      <c r="I2744" s="2"/>
      <c r="J2744" s="2"/>
      <c r="N2744" s="9"/>
      <c r="O2744" s="5"/>
      <c r="P2744" s="2"/>
      <c r="Q2744" s="39"/>
      <c r="R2744" s="9"/>
      <c r="T2744" s="9"/>
      <c r="U2744" s="2"/>
      <c r="X2744" s="40"/>
      <c r="Y2744" s="9"/>
    </row>
    <row r="2745" spans="2:25" x14ac:dyDescent="0.2">
      <c r="B2745" s="2"/>
      <c r="H2745" s="2"/>
      <c r="I2745" s="2"/>
      <c r="J2745" s="2"/>
      <c r="N2745" s="9"/>
      <c r="O2745" s="5"/>
      <c r="P2745" s="2"/>
      <c r="Q2745" s="39"/>
      <c r="R2745" s="9"/>
      <c r="T2745" s="9"/>
      <c r="U2745" s="2"/>
      <c r="X2745" s="40"/>
      <c r="Y2745" s="9"/>
    </row>
    <row r="2746" spans="2:25" x14ac:dyDescent="0.2">
      <c r="B2746" s="2"/>
      <c r="H2746" s="2"/>
      <c r="I2746" s="2"/>
      <c r="J2746" s="2"/>
      <c r="N2746" s="9"/>
      <c r="O2746" s="5"/>
      <c r="P2746" s="2"/>
      <c r="Q2746" s="39"/>
      <c r="R2746" s="9"/>
      <c r="T2746" s="9"/>
      <c r="U2746" s="2"/>
      <c r="X2746" s="40"/>
      <c r="Y2746" s="9"/>
    </row>
    <row r="2747" spans="2:25" x14ac:dyDescent="0.2">
      <c r="B2747" s="2"/>
      <c r="H2747" s="2"/>
      <c r="I2747" s="2"/>
      <c r="J2747" s="2"/>
      <c r="N2747" s="9"/>
      <c r="O2747" s="5"/>
      <c r="P2747" s="2"/>
      <c r="Q2747" s="39"/>
      <c r="R2747" s="9"/>
      <c r="T2747" s="9"/>
      <c r="U2747" s="2"/>
      <c r="X2747" s="40"/>
      <c r="Y2747" s="9"/>
    </row>
    <row r="2748" spans="2:25" x14ac:dyDescent="0.2">
      <c r="B2748" s="2"/>
      <c r="H2748" s="2"/>
      <c r="I2748" s="2"/>
      <c r="J2748" s="2"/>
      <c r="N2748" s="9"/>
      <c r="O2748" s="5"/>
      <c r="P2748" s="2"/>
      <c r="Q2748" s="39"/>
      <c r="R2748" s="9"/>
      <c r="T2748" s="9"/>
      <c r="U2748" s="2"/>
      <c r="X2748" s="40"/>
      <c r="Y2748" s="9"/>
    </row>
    <row r="2749" spans="2:25" x14ac:dyDescent="0.2">
      <c r="B2749" s="2"/>
      <c r="H2749" s="2"/>
      <c r="I2749" s="2"/>
      <c r="J2749" s="2"/>
      <c r="N2749" s="9"/>
      <c r="O2749" s="5"/>
      <c r="P2749" s="2"/>
      <c r="Q2749" s="39"/>
      <c r="R2749" s="9"/>
      <c r="T2749" s="9"/>
      <c r="U2749" s="2"/>
      <c r="X2749" s="40"/>
      <c r="Y2749" s="9"/>
    </row>
    <row r="2750" spans="2:25" x14ac:dyDescent="0.2">
      <c r="B2750" s="2"/>
      <c r="H2750" s="2"/>
      <c r="I2750" s="2"/>
      <c r="J2750" s="2"/>
      <c r="N2750" s="9"/>
      <c r="O2750" s="5"/>
      <c r="P2750" s="2"/>
      <c r="Q2750" s="39"/>
      <c r="R2750" s="9"/>
      <c r="T2750" s="9"/>
      <c r="U2750" s="2"/>
      <c r="X2750" s="40"/>
      <c r="Y2750" s="9"/>
    </row>
    <row r="2751" spans="2:25" x14ac:dyDescent="0.2">
      <c r="B2751" s="2"/>
      <c r="H2751" s="2"/>
      <c r="I2751" s="2"/>
      <c r="J2751" s="2"/>
      <c r="N2751" s="9"/>
      <c r="O2751" s="5"/>
      <c r="P2751" s="2"/>
      <c r="Q2751" s="39"/>
      <c r="R2751" s="9"/>
      <c r="T2751" s="9"/>
      <c r="U2751" s="2"/>
      <c r="X2751" s="40"/>
      <c r="Y2751" s="9"/>
    </row>
    <row r="2752" spans="2:25" x14ac:dyDescent="0.2">
      <c r="B2752" s="2"/>
      <c r="H2752" s="2"/>
      <c r="I2752" s="2"/>
      <c r="J2752" s="2"/>
      <c r="N2752" s="9"/>
      <c r="O2752" s="5"/>
      <c r="P2752" s="2"/>
      <c r="Q2752" s="39"/>
      <c r="R2752" s="9"/>
      <c r="T2752" s="9"/>
      <c r="U2752" s="2"/>
      <c r="X2752" s="40"/>
      <c r="Y2752" s="9"/>
    </row>
    <row r="2753" spans="2:25" x14ac:dyDescent="0.2">
      <c r="B2753" s="2"/>
      <c r="H2753" s="2"/>
      <c r="I2753" s="2"/>
      <c r="J2753" s="2"/>
      <c r="N2753" s="9"/>
      <c r="O2753" s="5"/>
      <c r="P2753" s="2"/>
      <c r="Q2753" s="39"/>
      <c r="R2753" s="9"/>
      <c r="T2753" s="9"/>
      <c r="U2753" s="2"/>
      <c r="X2753" s="40"/>
      <c r="Y2753" s="9"/>
    </row>
    <row r="2754" spans="2:25" x14ac:dyDescent="0.2">
      <c r="B2754" s="2"/>
      <c r="H2754" s="2"/>
      <c r="I2754" s="2"/>
      <c r="J2754" s="2"/>
      <c r="N2754" s="9"/>
      <c r="O2754" s="5"/>
      <c r="P2754" s="2"/>
      <c r="Q2754" s="39"/>
      <c r="R2754" s="9"/>
      <c r="T2754" s="9"/>
      <c r="U2754" s="2"/>
      <c r="X2754" s="40"/>
      <c r="Y2754" s="9"/>
    </row>
    <row r="2755" spans="2:25" x14ac:dyDescent="0.2">
      <c r="B2755" s="2"/>
      <c r="H2755" s="2"/>
      <c r="I2755" s="2"/>
      <c r="J2755" s="2"/>
      <c r="N2755" s="9"/>
      <c r="O2755" s="5"/>
      <c r="P2755" s="2"/>
      <c r="Q2755" s="39"/>
      <c r="R2755" s="9"/>
      <c r="T2755" s="9"/>
      <c r="U2755" s="2"/>
      <c r="X2755" s="40"/>
      <c r="Y2755" s="9"/>
    </row>
    <row r="2756" spans="2:25" x14ac:dyDescent="0.2">
      <c r="B2756" s="2"/>
      <c r="H2756" s="2"/>
      <c r="I2756" s="2"/>
      <c r="J2756" s="2"/>
      <c r="N2756" s="9"/>
      <c r="O2756" s="5"/>
      <c r="P2756" s="2"/>
      <c r="Q2756" s="39"/>
      <c r="R2756" s="9"/>
      <c r="T2756" s="9"/>
      <c r="U2756" s="2"/>
      <c r="X2756" s="40"/>
      <c r="Y2756" s="9"/>
    </row>
    <row r="2757" spans="2:25" x14ac:dyDescent="0.2">
      <c r="B2757" s="2"/>
      <c r="H2757" s="2"/>
      <c r="I2757" s="2"/>
      <c r="J2757" s="2"/>
      <c r="N2757" s="9"/>
      <c r="O2757" s="5"/>
      <c r="P2757" s="2"/>
      <c r="Q2757" s="39"/>
      <c r="R2757" s="9"/>
      <c r="T2757" s="9"/>
      <c r="U2757" s="2"/>
      <c r="X2757" s="40"/>
      <c r="Y2757" s="9"/>
    </row>
    <row r="2758" spans="2:25" x14ac:dyDescent="0.2">
      <c r="B2758" s="2"/>
      <c r="H2758" s="2"/>
      <c r="I2758" s="2"/>
      <c r="J2758" s="2"/>
      <c r="N2758" s="9"/>
      <c r="O2758" s="5"/>
      <c r="P2758" s="2"/>
      <c r="Q2758" s="39"/>
      <c r="R2758" s="9"/>
      <c r="T2758" s="9"/>
      <c r="U2758" s="2"/>
      <c r="X2758" s="40"/>
      <c r="Y2758" s="9"/>
    </row>
    <row r="2759" spans="2:25" x14ac:dyDescent="0.2">
      <c r="B2759" s="2"/>
      <c r="H2759" s="2"/>
      <c r="I2759" s="2"/>
      <c r="J2759" s="2"/>
      <c r="N2759" s="9"/>
      <c r="O2759" s="5"/>
      <c r="P2759" s="2"/>
      <c r="Q2759" s="39"/>
      <c r="R2759" s="9"/>
      <c r="T2759" s="9"/>
      <c r="U2759" s="2"/>
      <c r="X2759" s="40"/>
      <c r="Y2759" s="9"/>
    </row>
    <row r="2760" spans="2:25" x14ac:dyDescent="0.2">
      <c r="B2760" s="2"/>
      <c r="H2760" s="2"/>
      <c r="I2760" s="2"/>
      <c r="J2760" s="2"/>
      <c r="N2760" s="9"/>
      <c r="O2760" s="5"/>
      <c r="P2760" s="2"/>
      <c r="Q2760" s="39"/>
      <c r="R2760" s="9"/>
      <c r="T2760" s="9"/>
      <c r="U2760" s="2"/>
      <c r="X2760" s="40"/>
      <c r="Y2760" s="9"/>
    </row>
    <row r="2761" spans="2:25" x14ac:dyDescent="0.2">
      <c r="B2761" s="2"/>
      <c r="H2761" s="2"/>
      <c r="I2761" s="2"/>
      <c r="J2761" s="2"/>
      <c r="N2761" s="9"/>
      <c r="O2761" s="5"/>
      <c r="P2761" s="2"/>
      <c r="Q2761" s="39"/>
      <c r="R2761" s="9"/>
      <c r="T2761" s="9"/>
      <c r="U2761" s="2"/>
      <c r="X2761" s="40"/>
      <c r="Y2761" s="9"/>
    </row>
    <row r="2762" spans="2:25" x14ac:dyDescent="0.2">
      <c r="B2762" s="2"/>
      <c r="H2762" s="2"/>
      <c r="I2762" s="2"/>
      <c r="J2762" s="2"/>
      <c r="N2762" s="9"/>
      <c r="O2762" s="5"/>
      <c r="P2762" s="2"/>
      <c r="Q2762" s="39"/>
      <c r="R2762" s="9"/>
      <c r="T2762" s="9"/>
      <c r="U2762" s="2"/>
      <c r="X2762" s="40"/>
      <c r="Y2762" s="9"/>
    </row>
    <row r="2763" spans="2:25" x14ac:dyDescent="0.2">
      <c r="B2763" s="2"/>
      <c r="H2763" s="2"/>
      <c r="I2763" s="2"/>
      <c r="J2763" s="2"/>
      <c r="N2763" s="9"/>
      <c r="O2763" s="5"/>
      <c r="P2763" s="2"/>
      <c r="Q2763" s="39"/>
      <c r="R2763" s="9"/>
      <c r="T2763" s="9"/>
      <c r="U2763" s="2"/>
      <c r="X2763" s="40"/>
      <c r="Y2763" s="9"/>
    </row>
    <row r="2764" spans="2:25" x14ac:dyDescent="0.2">
      <c r="B2764" s="2"/>
      <c r="H2764" s="2"/>
      <c r="I2764" s="2"/>
      <c r="J2764" s="2"/>
      <c r="N2764" s="9"/>
      <c r="O2764" s="5"/>
      <c r="P2764" s="2"/>
      <c r="Q2764" s="39"/>
      <c r="R2764" s="9"/>
      <c r="T2764" s="9"/>
      <c r="U2764" s="2"/>
      <c r="X2764" s="40"/>
      <c r="Y2764" s="9"/>
    </row>
    <row r="2765" spans="2:25" x14ac:dyDescent="0.2">
      <c r="B2765" s="2"/>
      <c r="H2765" s="2"/>
      <c r="I2765" s="2"/>
      <c r="J2765" s="2"/>
      <c r="N2765" s="9"/>
      <c r="O2765" s="5"/>
      <c r="P2765" s="2"/>
      <c r="Q2765" s="39"/>
      <c r="R2765" s="9"/>
      <c r="T2765" s="9"/>
      <c r="U2765" s="2"/>
      <c r="X2765" s="40"/>
      <c r="Y2765" s="9"/>
    </row>
    <row r="2766" spans="2:25" x14ac:dyDescent="0.2">
      <c r="B2766" s="2"/>
      <c r="H2766" s="2"/>
      <c r="I2766" s="2"/>
      <c r="J2766" s="2"/>
      <c r="N2766" s="9"/>
      <c r="O2766" s="5"/>
      <c r="P2766" s="2"/>
      <c r="Q2766" s="39"/>
      <c r="R2766" s="9"/>
      <c r="T2766" s="9"/>
      <c r="U2766" s="2"/>
      <c r="X2766" s="40"/>
      <c r="Y2766" s="9"/>
    </row>
    <row r="2767" spans="2:25" x14ac:dyDescent="0.2">
      <c r="B2767" s="2"/>
      <c r="H2767" s="2"/>
      <c r="I2767" s="2"/>
      <c r="J2767" s="2"/>
      <c r="N2767" s="9"/>
      <c r="O2767" s="5"/>
      <c r="P2767" s="2"/>
      <c r="Q2767" s="39"/>
      <c r="R2767" s="9"/>
      <c r="T2767" s="9"/>
      <c r="U2767" s="2"/>
      <c r="X2767" s="40"/>
      <c r="Y2767" s="9"/>
    </row>
    <row r="2768" spans="2:25" x14ac:dyDescent="0.2">
      <c r="B2768" s="2"/>
      <c r="H2768" s="2"/>
      <c r="I2768" s="2"/>
      <c r="J2768" s="2"/>
      <c r="N2768" s="9"/>
      <c r="O2768" s="5"/>
      <c r="P2768" s="2"/>
      <c r="Q2768" s="39"/>
      <c r="R2768" s="9"/>
      <c r="T2768" s="9"/>
      <c r="U2768" s="2"/>
      <c r="X2768" s="40"/>
      <c r="Y2768" s="9"/>
    </row>
    <row r="2769" spans="2:25" x14ac:dyDescent="0.2">
      <c r="B2769" s="2"/>
      <c r="H2769" s="2"/>
      <c r="I2769" s="2"/>
      <c r="J2769" s="2"/>
      <c r="N2769" s="9"/>
      <c r="O2769" s="5"/>
      <c r="P2769" s="2"/>
      <c r="Q2769" s="39"/>
      <c r="R2769" s="9"/>
      <c r="T2769" s="9"/>
      <c r="U2769" s="2"/>
      <c r="X2769" s="40"/>
      <c r="Y2769" s="9"/>
    </row>
    <row r="2770" spans="2:25" x14ac:dyDescent="0.2">
      <c r="B2770" s="2"/>
      <c r="H2770" s="2"/>
      <c r="I2770" s="2"/>
      <c r="J2770" s="2"/>
      <c r="N2770" s="9"/>
      <c r="O2770" s="5"/>
      <c r="P2770" s="2"/>
      <c r="Q2770" s="39"/>
      <c r="R2770" s="9"/>
      <c r="T2770" s="9"/>
      <c r="U2770" s="2"/>
      <c r="X2770" s="40"/>
      <c r="Y2770" s="9"/>
    </row>
    <row r="2771" spans="2:25" x14ac:dyDescent="0.2">
      <c r="B2771" s="2"/>
      <c r="H2771" s="2"/>
      <c r="I2771" s="2"/>
      <c r="J2771" s="2"/>
      <c r="N2771" s="9"/>
      <c r="O2771" s="5"/>
      <c r="P2771" s="2"/>
      <c r="Q2771" s="39"/>
      <c r="R2771" s="9"/>
      <c r="T2771" s="9"/>
      <c r="U2771" s="2"/>
      <c r="X2771" s="40"/>
      <c r="Y2771" s="9"/>
    </row>
    <row r="2772" spans="2:25" x14ac:dyDescent="0.2">
      <c r="B2772" s="2"/>
      <c r="H2772" s="2"/>
      <c r="I2772" s="2"/>
      <c r="J2772" s="2"/>
      <c r="N2772" s="9"/>
      <c r="O2772" s="5"/>
      <c r="P2772" s="2"/>
      <c r="Q2772" s="39"/>
      <c r="R2772" s="9"/>
      <c r="T2772" s="9"/>
      <c r="U2772" s="2"/>
      <c r="X2772" s="40"/>
      <c r="Y2772" s="9"/>
    </row>
    <row r="2773" spans="2:25" x14ac:dyDescent="0.2">
      <c r="B2773" s="2"/>
      <c r="H2773" s="2"/>
      <c r="I2773" s="2"/>
      <c r="J2773" s="2"/>
      <c r="N2773" s="9"/>
      <c r="O2773" s="5"/>
      <c r="P2773" s="2"/>
      <c r="Q2773" s="39"/>
      <c r="R2773" s="9"/>
      <c r="T2773" s="9"/>
      <c r="U2773" s="2"/>
      <c r="X2773" s="40"/>
      <c r="Y2773" s="9"/>
    </row>
    <row r="2774" spans="2:25" x14ac:dyDescent="0.2">
      <c r="B2774" s="2"/>
      <c r="H2774" s="2"/>
      <c r="I2774" s="2"/>
      <c r="J2774" s="2"/>
      <c r="N2774" s="9"/>
      <c r="O2774" s="5"/>
      <c r="P2774" s="2"/>
      <c r="Q2774" s="39"/>
      <c r="R2774" s="9"/>
      <c r="T2774" s="9"/>
      <c r="U2774" s="2"/>
      <c r="X2774" s="40"/>
      <c r="Y2774" s="9"/>
    </row>
    <row r="2775" spans="2:25" x14ac:dyDescent="0.2">
      <c r="B2775" s="2"/>
      <c r="H2775" s="2"/>
      <c r="I2775" s="2"/>
      <c r="J2775" s="2"/>
      <c r="N2775" s="9"/>
      <c r="O2775" s="5"/>
      <c r="P2775" s="2"/>
      <c r="Q2775" s="39"/>
      <c r="R2775" s="9"/>
      <c r="T2775" s="9"/>
      <c r="U2775" s="2"/>
      <c r="X2775" s="40"/>
      <c r="Y2775" s="9"/>
    </row>
    <row r="2776" spans="2:25" x14ac:dyDescent="0.2">
      <c r="B2776" s="2"/>
      <c r="H2776" s="2"/>
      <c r="I2776" s="2"/>
      <c r="J2776" s="2"/>
      <c r="N2776" s="9"/>
      <c r="O2776" s="5"/>
      <c r="P2776" s="2"/>
      <c r="Q2776" s="39"/>
      <c r="R2776" s="9"/>
      <c r="T2776" s="9"/>
      <c r="U2776" s="2"/>
      <c r="X2776" s="40"/>
      <c r="Y2776" s="9"/>
    </row>
    <row r="2777" spans="2:25" x14ac:dyDescent="0.2">
      <c r="B2777" s="2"/>
      <c r="H2777" s="2"/>
      <c r="I2777" s="2"/>
      <c r="J2777" s="2"/>
      <c r="N2777" s="9"/>
      <c r="O2777" s="5"/>
      <c r="P2777" s="2"/>
      <c r="Q2777" s="39"/>
      <c r="R2777" s="9"/>
      <c r="T2777" s="9"/>
      <c r="U2777" s="2"/>
      <c r="X2777" s="40"/>
      <c r="Y2777" s="9"/>
    </row>
    <row r="2778" spans="2:25" x14ac:dyDescent="0.2">
      <c r="B2778" s="2"/>
      <c r="H2778" s="2"/>
      <c r="I2778" s="2"/>
      <c r="J2778" s="2"/>
      <c r="N2778" s="9"/>
      <c r="O2778" s="5"/>
      <c r="P2778" s="2"/>
      <c r="Q2778" s="39"/>
      <c r="R2778" s="9"/>
      <c r="T2778" s="9"/>
      <c r="U2778" s="2"/>
      <c r="X2778" s="40"/>
      <c r="Y2778" s="9"/>
    </row>
    <row r="2779" spans="2:25" x14ac:dyDescent="0.2">
      <c r="B2779" s="2"/>
      <c r="H2779" s="2"/>
      <c r="I2779" s="2"/>
      <c r="J2779" s="2"/>
      <c r="N2779" s="9"/>
      <c r="O2779" s="5"/>
      <c r="P2779" s="2"/>
      <c r="Q2779" s="39"/>
      <c r="R2779" s="9"/>
      <c r="T2779" s="9"/>
      <c r="U2779" s="2"/>
      <c r="X2779" s="40"/>
      <c r="Y2779" s="9"/>
    </row>
    <row r="2780" spans="2:25" x14ac:dyDescent="0.2">
      <c r="B2780" s="2"/>
      <c r="H2780" s="2"/>
      <c r="I2780" s="2"/>
      <c r="J2780" s="2"/>
      <c r="N2780" s="9"/>
      <c r="O2780" s="5"/>
      <c r="P2780" s="2"/>
      <c r="Q2780" s="39"/>
      <c r="R2780" s="9"/>
      <c r="T2780" s="9"/>
      <c r="U2780" s="2"/>
      <c r="X2780" s="40"/>
      <c r="Y2780" s="9"/>
    </row>
    <row r="2781" spans="2:25" x14ac:dyDescent="0.2">
      <c r="B2781" s="2"/>
      <c r="H2781" s="2"/>
      <c r="I2781" s="2"/>
      <c r="J2781" s="2"/>
      <c r="N2781" s="9"/>
      <c r="O2781" s="5"/>
      <c r="P2781" s="2"/>
      <c r="Q2781" s="39"/>
      <c r="R2781" s="9"/>
      <c r="T2781" s="9"/>
      <c r="U2781" s="2"/>
      <c r="X2781" s="40"/>
      <c r="Y2781" s="9"/>
    </row>
    <row r="2782" spans="2:25" x14ac:dyDescent="0.2">
      <c r="B2782" s="2"/>
      <c r="H2782" s="2"/>
      <c r="I2782" s="2"/>
      <c r="J2782" s="2"/>
      <c r="N2782" s="9"/>
      <c r="O2782" s="5"/>
      <c r="P2782" s="2"/>
      <c r="Q2782" s="39"/>
      <c r="R2782" s="9"/>
      <c r="T2782" s="9"/>
      <c r="U2782" s="2"/>
      <c r="X2782" s="40"/>
      <c r="Y2782" s="9"/>
    </row>
    <row r="2783" spans="2:25" x14ac:dyDescent="0.2">
      <c r="B2783" s="2"/>
      <c r="H2783" s="2"/>
      <c r="I2783" s="2"/>
      <c r="J2783" s="2"/>
      <c r="N2783" s="9"/>
      <c r="O2783" s="5"/>
      <c r="P2783" s="2"/>
      <c r="Q2783" s="39"/>
      <c r="R2783" s="9"/>
      <c r="T2783" s="9"/>
      <c r="U2783" s="2"/>
      <c r="X2783" s="40"/>
      <c r="Y2783" s="9"/>
    </row>
    <row r="2784" spans="2:25" x14ac:dyDescent="0.2">
      <c r="B2784" s="2"/>
      <c r="H2784" s="2"/>
      <c r="I2784" s="2"/>
      <c r="J2784" s="2"/>
      <c r="N2784" s="9"/>
      <c r="O2784" s="5"/>
      <c r="P2784" s="2"/>
      <c r="Q2784" s="39"/>
      <c r="R2784" s="9"/>
      <c r="T2784" s="9"/>
      <c r="U2784" s="2"/>
      <c r="X2784" s="40"/>
      <c r="Y2784" s="9"/>
    </row>
    <row r="2785" spans="2:25" x14ac:dyDescent="0.2">
      <c r="B2785" s="2"/>
      <c r="H2785" s="2"/>
      <c r="I2785" s="2"/>
      <c r="J2785" s="2"/>
      <c r="N2785" s="9"/>
      <c r="O2785" s="5"/>
      <c r="P2785" s="2"/>
      <c r="Q2785" s="39"/>
      <c r="R2785" s="9"/>
      <c r="T2785" s="9"/>
      <c r="U2785" s="2"/>
      <c r="X2785" s="40"/>
      <c r="Y2785" s="9"/>
    </row>
    <row r="2786" spans="2:25" x14ac:dyDescent="0.2">
      <c r="B2786" s="2"/>
      <c r="H2786" s="2"/>
      <c r="I2786" s="2"/>
      <c r="J2786" s="2"/>
      <c r="N2786" s="9"/>
      <c r="O2786" s="5"/>
      <c r="P2786" s="2"/>
      <c r="Q2786" s="39"/>
      <c r="R2786" s="9"/>
      <c r="T2786" s="9"/>
      <c r="U2786" s="2"/>
      <c r="X2786" s="40"/>
      <c r="Y2786" s="9"/>
    </row>
    <row r="2787" spans="2:25" x14ac:dyDescent="0.2">
      <c r="B2787" s="2"/>
      <c r="H2787" s="2"/>
      <c r="I2787" s="2"/>
      <c r="J2787" s="2"/>
      <c r="N2787" s="9"/>
      <c r="O2787" s="5"/>
      <c r="P2787" s="2"/>
      <c r="Q2787" s="39"/>
      <c r="R2787" s="9"/>
      <c r="T2787" s="9"/>
      <c r="U2787" s="2"/>
      <c r="X2787" s="40"/>
      <c r="Y2787" s="9"/>
    </row>
    <row r="2788" spans="2:25" x14ac:dyDescent="0.2">
      <c r="B2788" s="2"/>
      <c r="H2788" s="2"/>
      <c r="I2788" s="2"/>
      <c r="J2788" s="2"/>
      <c r="N2788" s="9"/>
      <c r="O2788" s="5"/>
      <c r="P2788" s="2"/>
      <c r="Q2788" s="39"/>
      <c r="R2788" s="9"/>
      <c r="T2788" s="9"/>
      <c r="U2788" s="2"/>
      <c r="X2788" s="40"/>
      <c r="Y2788" s="9"/>
    </row>
    <row r="2789" spans="2:25" x14ac:dyDescent="0.2">
      <c r="B2789" s="2"/>
      <c r="H2789" s="2"/>
      <c r="I2789" s="2"/>
      <c r="J2789" s="2"/>
      <c r="N2789" s="9"/>
      <c r="O2789" s="5"/>
      <c r="P2789" s="2"/>
      <c r="Q2789" s="39"/>
      <c r="R2789" s="9"/>
      <c r="T2789" s="9"/>
      <c r="U2789" s="2"/>
      <c r="X2789" s="40"/>
      <c r="Y2789" s="9"/>
    </row>
    <row r="2790" spans="2:25" x14ac:dyDescent="0.2">
      <c r="B2790" s="2"/>
      <c r="H2790" s="2"/>
      <c r="I2790" s="2"/>
      <c r="J2790" s="2"/>
      <c r="N2790" s="9"/>
      <c r="O2790" s="5"/>
      <c r="P2790" s="2"/>
      <c r="Q2790" s="39"/>
      <c r="R2790" s="9"/>
      <c r="T2790" s="9"/>
      <c r="U2790" s="2"/>
      <c r="X2790" s="40"/>
      <c r="Y2790" s="9"/>
    </row>
    <row r="2791" spans="2:25" x14ac:dyDescent="0.2">
      <c r="B2791" s="2"/>
      <c r="H2791" s="2"/>
      <c r="I2791" s="2"/>
      <c r="J2791" s="2"/>
      <c r="N2791" s="9"/>
      <c r="O2791" s="5"/>
      <c r="P2791" s="2"/>
      <c r="Q2791" s="39"/>
      <c r="R2791" s="9"/>
      <c r="T2791" s="9"/>
      <c r="U2791" s="2"/>
      <c r="X2791" s="40"/>
      <c r="Y2791" s="9"/>
    </row>
    <row r="2792" spans="2:25" x14ac:dyDescent="0.2">
      <c r="B2792" s="2"/>
      <c r="H2792" s="2"/>
      <c r="I2792" s="2"/>
      <c r="J2792" s="2"/>
      <c r="N2792" s="9"/>
      <c r="O2792" s="5"/>
      <c r="P2792" s="2"/>
      <c r="Q2792" s="39"/>
      <c r="R2792" s="9"/>
      <c r="T2792" s="9"/>
      <c r="U2792" s="2"/>
      <c r="X2792" s="40"/>
      <c r="Y2792" s="9"/>
    </row>
    <row r="2793" spans="2:25" x14ac:dyDescent="0.2">
      <c r="B2793" s="2"/>
      <c r="H2793" s="2"/>
      <c r="I2793" s="2"/>
      <c r="J2793" s="2"/>
      <c r="N2793" s="9"/>
      <c r="O2793" s="5"/>
      <c r="P2793" s="2"/>
      <c r="Q2793" s="39"/>
      <c r="R2793" s="9"/>
      <c r="T2793" s="9"/>
      <c r="U2793" s="2"/>
      <c r="X2793" s="40"/>
      <c r="Y2793" s="9"/>
    </row>
    <row r="2794" spans="2:25" x14ac:dyDescent="0.2">
      <c r="B2794" s="2"/>
      <c r="H2794" s="2"/>
      <c r="I2794" s="2"/>
      <c r="J2794" s="2"/>
      <c r="N2794" s="9"/>
      <c r="O2794" s="5"/>
      <c r="P2794" s="2"/>
      <c r="Q2794" s="39"/>
      <c r="R2794" s="9"/>
      <c r="T2794" s="9"/>
      <c r="U2794" s="2"/>
      <c r="X2794" s="40"/>
      <c r="Y2794" s="9"/>
    </row>
    <row r="2795" spans="2:25" x14ac:dyDescent="0.2">
      <c r="B2795" s="2"/>
      <c r="H2795" s="2"/>
      <c r="I2795" s="2"/>
      <c r="J2795" s="2"/>
      <c r="N2795" s="9"/>
      <c r="O2795" s="5"/>
      <c r="P2795" s="2"/>
      <c r="Q2795" s="39"/>
      <c r="R2795" s="9"/>
      <c r="T2795" s="9"/>
      <c r="U2795" s="2"/>
      <c r="X2795" s="40"/>
      <c r="Y2795" s="9"/>
    </row>
    <row r="2796" spans="2:25" x14ac:dyDescent="0.2">
      <c r="B2796" s="2"/>
      <c r="H2796" s="2"/>
      <c r="I2796" s="2"/>
      <c r="J2796" s="2"/>
      <c r="N2796" s="9"/>
      <c r="O2796" s="5"/>
      <c r="P2796" s="2"/>
      <c r="Q2796" s="39"/>
      <c r="R2796" s="9"/>
      <c r="T2796" s="9"/>
      <c r="U2796" s="2"/>
      <c r="X2796" s="40"/>
      <c r="Y2796" s="9"/>
    </row>
    <row r="2797" spans="2:25" x14ac:dyDescent="0.2">
      <c r="B2797" s="2"/>
      <c r="H2797" s="2"/>
      <c r="I2797" s="2"/>
      <c r="J2797" s="2"/>
      <c r="N2797" s="9"/>
      <c r="O2797" s="5"/>
      <c r="P2797" s="2"/>
      <c r="Q2797" s="39"/>
      <c r="R2797" s="9"/>
      <c r="T2797" s="9"/>
      <c r="U2797" s="2"/>
      <c r="X2797" s="40"/>
      <c r="Y2797" s="9"/>
    </row>
    <row r="2798" spans="2:25" x14ac:dyDescent="0.2">
      <c r="B2798" s="2"/>
      <c r="H2798" s="2"/>
      <c r="I2798" s="2"/>
      <c r="J2798" s="2"/>
      <c r="N2798" s="9"/>
      <c r="O2798" s="5"/>
      <c r="P2798" s="2"/>
      <c r="Q2798" s="39"/>
      <c r="R2798" s="9"/>
      <c r="T2798" s="9"/>
      <c r="U2798" s="2"/>
      <c r="X2798" s="40"/>
      <c r="Y2798" s="9"/>
    </row>
    <row r="2799" spans="2:25" x14ac:dyDescent="0.2">
      <c r="B2799" s="2"/>
      <c r="H2799" s="2"/>
      <c r="I2799" s="2"/>
      <c r="J2799" s="2"/>
      <c r="N2799" s="9"/>
      <c r="O2799" s="5"/>
      <c r="P2799" s="2"/>
      <c r="Q2799" s="39"/>
      <c r="R2799" s="9"/>
      <c r="T2799" s="9"/>
      <c r="U2799" s="2"/>
      <c r="X2799" s="40"/>
      <c r="Y2799" s="9"/>
    </row>
    <row r="2800" spans="2:25" x14ac:dyDescent="0.2">
      <c r="B2800" s="2"/>
      <c r="H2800" s="2"/>
      <c r="I2800" s="2"/>
      <c r="J2800" s="2"/>
      <c r="N2800" s="9"/>
      <c r="O2800" s="5"/>
      <c r="P2800" s="2"/>
      <c r="Q2800" s="39"/>
      <c r="R2800" s="9"/>
      <c r="T2800" s="9"/>
      <c r="U2800" s="2"/>
      <c r="X2800" s="40"/>
      <c r="Y2800" s="9"/>
    </row>
    <row r="2801" spans="2:25" x14ac:dyDescent="0.2">
      <c r="B2801" s="2"/>
      <c r="H2801" s="2"/>
      <c r="I2801" s="2"/>
      <c r="J2801" s="2"/>
      <c r="N2801" s="9"/>
      <c r="O2801" s="5"/>
      <c r="P2801" s="2"/>
      <c r="Q2801" s="39"/>
      <c r="R2801" s="9"/>
      <c r="T2801" s="9"/>
      <c r="U2801" s="2"/>
      <c r="X2801" s="40"/>
      <c r="Y2801" s="9"/>
    </row>
    <row r="2802" spans="2:25" x14ac:dyDescent="0.2">
      <c r="B2802" s="2"/>
      <c r="H2802" s="2"/>
      <c r="I2802" s="2"/>
      <c r="J2802" s="2"/>
      <c r="N2802" s="9"/>
      <c r="O2802" s="5"/>
      <c r="P2802" s="2"/>
      <c r="Q2802" s="39"/>
      <c r="R2802" s="9"/>
      <c r="T2802" s="9"/>
      <c r="U2802" s="2"/>
      <c r="X2802" s="40"/>
      <c r="Y2802" s="9"/>
    </row>
    <row r="2803" spans="2:25" x14ac:dyDescent="0.2">
      <c r="B2803" s="2"/>
      <c r="H2803" s="2"/>
      <c r="I2803" s="2"/>
      <c r="J2803" s="2"/>
      <c r="N2803" s="9"/>
      <c r="O2803" s="5"/>
      <c r="P2803" s="2"/>
      <c r="Q2803" s="39"/>
      <c r="R2803" s="9"/>
      <c r="T2803" s="9"/>
      <c r="U2803" s="2"/>
      <c r="X2803" s="40"/>
      <c r="Y2803" s="9"/>
    </row>
    <row r="2804" spans="2:25" x14ac:dyDescent="0.2">
      <c r="B2804" s="2"/>
      <c r="H2804" s="2"/>
      <c r="I2804" s="2"/>
      <c r="J2804" s="2"/>
      <c r="N2804" s="9"/>
      <c r="O2804" s="5"/>
      <c r="P2804" s="2"/>
      <c r="Q2804" s="39"/>
      <c r="R2804" s="9"/>
      <c r="T2804" s="9"/>
      <c r="U2804" s="2"/>
      <c r="X2804" s="40"/>
      <c r="Y2804" s="9"/>
    </row>
    <row r="2805" spans="2:25" x14ac:dyDescent="0.2">
      <c r="B2805" s="2"/>
      <c r="H2805" s="2"/>
      <c r="I2805" s="2"/>
      <c r="J2805" s="2"/>
      <c r="N2805" s="9"/>
      <c r="O2805" s="5"/>
      <c r="P2805" s="2"/>
      <c r="Q2805" s="39"/>
      <c r="R2805" s="9"/>
      <c r="T2805" s="9"/>
      <c r="U2805" s="2"/>
      <c r="X2805" s="40"/>
      <c r="Y2805" s="9"/>
    </row>
    <row r="2806" spans="2:25" x14ac:dyDescent="0.2">
      <c r="B2806" s="2"/>
      <c r="H2806" s="2"/>
      <c r="I2806" s="2"/>
      <c r="J2806" s="2"/>
      <c r="N2806" s="9"/>
      <c r="O2806" s="5"/>
      <c r="P2806" s="2"/>
      <c r="Q2806" s="39"/>
      <c r="R2806" s="9"/>
      <c r="T2806" s="9"/>
      <c r="U2806" s="2"/>
      <c r="X2806" s="40"/>
      <c r="Y2806" s="9"/>
    </row>
    <row r="2807" spans="2:25" x14ac:dyDescent="0.2">
      <c r="B2807" s="2"/>
      <c r="H2807" s="2"/>
      <c r="I2807" s="2"/>
      <c r="J2807" s="2"/>
      <c r="N2807" s="9"/>
      <c r="O2807" s="5"/>
      <c r="P2807" s="2"/>
      <c r="Q2807" s="39"/>
      <c r="R2807" s="9"/>
      <c r="T2807" s="9"/>
      <c r="U2807" s="2"/>
      <c r="X2807" s="40"/>
      <c r="Y2807" s="9"/>
    </row>
    <row r="2808" spans="2:25" x14ac:dyDescent="0.2">
      <c r="B2808" s="2"/>
      <c r="H2808" s="2"/>
      <c r="I2808" s="2"/>
      <c r="J2808" s="2"/>
      <c r="N2808" s="9"/>
      <c r="O2808" s="5"/>
      <c r="P2808" s="2"/>
      <c r="Q2808" s="39"/>
      <c r="R2808" s="9"/>
      <c r="T2808" s="9"/>
      <c r="U2808" s="2"/>
      <c r="X2808" s="40"/>
      <c r="Y2808" s="9"/>
    </row>
    <row r="2809" spans="2:25" x14ac:dyDescent="0.2">
      <c r="B2809" s="2"/>
      <c r="H2809" s="2"/>
      <c r="I2809" s="2"/>
      <c r="J2809" s="2"/>
      <c r="N2809" s="9"/>
      <c r="O2809" s="5"/>
      <c r="P2809" s="2"/>
      <c r="Q2809" s="39"/>
      <c r="R2809" s="9"/>
      <c r="T2809" s="9"/>
      <c r="U2809" s="2"/>
      <c r="X2809" s="40"/>
      <c r="Y2809" s="9"/>
    </row>
    <row r="2810" spans="2:25" x14ac:dyDescent="0.2">
      <c r="B2810" s="2"/>
      <c r="H2810" s="2"/>
      <c r="I2810" s="2"/>
      <c r="J2810" s="2"/>
      <c r="N2810" s="9"/>
      <c r="O2810" s="5"/>
      <c r="P2810" s="2"/>
      <c r="Q2810" s="39"/>
      <c r="R2810" s="9"/>
      <c r="T2810" s="9"/>
      <c r="U2810" s="2"/>
      <c r="X2810" s="40"/>
      <c r="Y2810" s="9"/>
    </row>
    <row r="2811" spans="2:25" x14ac:dyDescent="0.2">
      <c r="B2811" s="2"/>
      <c r="H2811" s="2"/>
      <c r="I2811" s="2"/>
      <c r="J2811" s="2"/>
      <c r="N2811" s="9"/>
      <c r="O2811" s="5"/>
      <c r="P2811" s="2"/>
      <c r="Q2811" s="39"/>
      <c r="R2811" s="9"/>
      <c r="T2811" s="9"/>
      <c r="U2811" s="2"/>
      <c r="X2811" s="40"/>
      <c r="Y2811" s="9"/>
    </row>
    <row r="2812" spans="2:25" x14ac:dyDescent="0.2">
      <c r="B2812" s="2"/>
      <c r="H2812" s="2"/>
      <c r="I2812" s="2"/>
      <c r="J2812" s="2"/>
      <c r="N2812" s="9"/>
      <c r="O2812" s="5"/>
      <c r="P2812" s="2"/>
      <c r="Q2812" s="39"/>
      <c r="R2812" s="9"/>
      <c r="T2812" s="9"/>
      <c r="U2812" s="2"/>
      <c r="X2812" s="40"/>
      <c r="Y2812" s="9"/>
    </row>
    <row r="2813" spans="2:25" x14ac:dyDescent="0.2">
      <c r="B2813" s="2"/>
      <c r="H2813" s="2"/>
      <c r="I2813" s="2"/>
      <c r="J2813" s="2"/>
      <c r="N2813" s="9"/>
      <c r="O2813" s="5"/>
      <c r="P2813" s="2"/>
      <c r="Q2813" s="39"/>
      <c r="R2813" s="9"/>
      <c r="T2813" s="9"/>
      <c r="U2813" s="2"/>
      <c r="X2813" s="40"/>
      <c r="Y2813" s="9"/>
    </row>
    <row r="2814" spans="2:25" x14ac:dyDescent="0.2">
      <c r="B2814" s="2"/>
      <c r="H2814" s="2"/>
      <c r="I2814" s="2"/>
      <c r="J2814" s="2"/>
      <c r="N2814" s="9"/>
      <c r="O2814" s="5"/>
      <c r="P2814" s="2"/>
      <c r="Q2814" s="39"/>
      <c r="R2814" s="9"/>
      <c r="T2814" s="9"/>
      <c r="U2814" s="2"/>
      <c r="X2814" s="40"/>
      <c r="Y2814" s="9"/>
    </row>
    <row r="2815" spans="2:25" x14ac:dyDescent="0.2">
      <c r="B2815" s="2"/>
      <c r="H2815" s="2"/>
      <c r="I2815" s="2"/>
      <c r="J2815" s="2"/>
      <c r="N2815" s="9"/>
      <c r="O2815" s="5"/>
      <c r="P2815" s="2"/>
      <c r="Q2815" s="39"/>
      <c r="R2815" s="9"/>
      <c r="T2815" s="9"/>
      <c r="U2815" s="2"/>
      <c r="X2815" s="40"/>
      <c r="Y2815" s="9"/>
    </row>
    <row r="2816" spans="2:25" x14ac:dyDescent="0.2">
      <c r="B2816" s="2"/>
      <c r="H2816" s="2"/>
      <c r="I2816" s="2"/>
      <c r="J2816" s="2"/>
      <c r="N2816" s="9"/>
      <c r="O2816" s="5"/>
      <c r="P2816" s="2"/>
      <c r="Q2816" s="39"/>
      <c r="R2816" s="9"/>
      <c r="T2816" s="9"/>
      <c r="U2816" s="2"/>
      <c r="X2816" s="40"/>
      <c r="Y2816" s="9"/>
    </row>
    <row r="2817" spans="2:25" x14ac:dyDescent="0.2">
      <c r="B2817" s="2"/>
      <c r="H2817" s="2"/>
      <c r="I2817" s="2"/>
      <c r="J2817" s="2"/>
      <c r="N2817" s="9"/>
      <c r="O2817" s="5"/>
      <c r="P2817" s="2"/>
      <c r="Q2817" s="39"/>
      <c r="R2817" s="9"/>
      <c r="T2817" s="9"/>
      <c r="U2817" s="2"/>
      <c r="X2817" s="40"/>
      <c r="Y2817" s="9"/>
    </row>
    <row r="2818" spans="2:25" x14ac:dyDescent="0.2">
      <c r="B2818" s="2"/>
      <c r="H2818" s="2"/>
      <c r="I2818" s="2"/>
      <c r="J2818" s="2"/>
      <c r="N2818" s="9"/>
      <c r="O2818" s="5"/>
      <c r="P2818" s="2"/>
      <c r="Q2818" s="39"/>
      <c r="R2818" s="9"/>
      <c r="T2818" s="9"/>
      <c r="U2818" s="2"/>
      <c r="X2818" s="40"/>
      <c r="Y2818" s="9"/>
    </row>
    <row r="2819" spans="2:25" x14ac:dyDescent="0.2">
      <c r="B2819" s="2"/>
      <c r="H2819" s="2"/>
      <c r="I2819" s="2"/>
      <c r="J2819" s="2"/>
      <c r="N2819" s="9"/>
      <c r="O2819" s="5"/>
      <c r="P2819" s="2"/>
      <c r="Q2819" s="39"/>
      <c r="R2819" s="9"/>
      <c r="T2819" s="9"/>
      <c r="U2819" s="2"/>
      <c r="X2819" s="40"/>
      <c r="Y2819" s="9"/>
    </row>
    <row r="2820" spans="2:25" x14ac:dyDescent="0.2">
      <c r="B2820" s="2"/>
      <c r="H2820" s="2"/>
      <c r="I2820" s="2"/>
      <c r="J2820" s="2"/>
      <c r="N2820" s="9"/>
      <c r="O2820" s="5"/>
      <c r="P2820" s="2"/>
      <c r="Q2820" s="39"/>
      <c r="R2820" s="9"/>
      <c r="T2820" s="9"/>
      <c r="U2820" s="2"/>
      <c r="X2820" s="40"/>
      <c r="Y2820" s="9"/>
    </row>
    <row r="2821" spans="2:25" x14ac:dyDescent="0.2">
      <c r="B2821" s="2"/>
      <c r="H2821" s="2"/>
      <c r="I2821" s="2"/>
      <c r="J2821" s="2"/>
      <c r="N2821" s="9"/>
      <c r="O2821" s="5"/>
      <c r="P2821" s="2"/>
      <c r="Q2821" s="39"/>
      <c r="R2821" s="9"/>
      <c r="T2821" s="9"/>
      <c r="U2821" s="2"/>
      <c r="X2821" s="40"/>
      <c r="Y2821" s="9"/>
    </row>
    <row r="2822" spans="2:25" x14ac:dyDescent="0.2">
      <c r="B2822" s="2"/>
      <c r="H2822" s="2"/>
      <c r="I2822" s="2"/>
      <c r="J2822" s="2"/>
      <c r="N2822" s="9"/>
      <c r="O2822" s="5"/>
      <c r="P2822" s="2"/>
      <c r="Q2822" s="39"/>
      <c r="R2822" s="9"/>
      <c r="T2822" s="9"/>
      <c r="U2822" s="2"/>
      <c r="X2822" s="40"/>
      <c r="Y2822" s="9"/>
    </row>
    <row r="2823" spans="2:25" x14ac:dyDescent="0.2">
      <c r="B2823" s="2"/>
      <c r="H2823" s="2"/>
      <c r="I2823" s="2"/>
      <c r="J2823" s="2"/>
      <c r="N2823" s="9"/>
      <c r="O2823" s="5"/>
      <c r="P2823" s="2"/>
      <c r="Q2823" s="39"/>
      <c r="R2823" s="9"/>
      <c r="T2823" s="9"/>
      <c r="U2823" s="2"/>
      <c r="X2823" s="40"/>
      <c r="Y2823" s="9"/>
    </row>
    <row r="2824" spans="2:25" x14ac:dyDescent="0.2">
      <c r="B2824" s="2"/>
      <c r="H2824" s="2"/>
      <c r="I2824" s="2"/>
      <c r="J2824" s="2"/>
      <c r="N2824" s="9"/>
      <c r="O2824" s="5"/>
      <c r="P2824" s="2"/>
      <c r="Q2824" s="39"/>
      <c r="R2824" s="9"/>
      <c r="T2824" s="9"/>
      <c r="U2824" s="2"/>
      <c r="X2824" s="40"/>
      <c r="Y2824" s="9"/>
    </row>
    <row r="2825" spans="2:25" x14ac:dyDescent="0.2">
      <c r="B2825" s="2"/>
      <c r="H2825" s="2"/>
      <c r="I2825" s="2"/>
      <c r="J2825" s="2"/>
      <c r="N2825" s="9"/>
      <c r="O2825" s="5"/>
      <c r="P2825" s="2"/>
      <c r="Q2825" s="39"/>
      <c r="R2825" s="9"/>
      <c r="T2825" s="9"/>
      <c r="U2825" s="2"/>
      <c r="X2825" s="40"/>
      <c r="Y2825" s="9"/>
    </row>
    <row r="2826" spans="2:25" x14ac:dyDescent="0.2">
      <c r="B2826" s="2"/>
      <c r="H2826" s="2"/>
      <c r="I2826" s="2"/>
      <c r="J2826" s="2"/>
      <c r="N2826" s="9"/>
      <c r="O2826" s="5"/>
      <c r="P2826" s="2"/>
      <c r="Q2826" s="39"/>
      <c r="R2826" s="9"/>
      <c r="T2826" s="9"/>
      <c r="U2826" s="2"/>
      <c r="X2826" s="40"/>
      <c r="Y2826" s="9"/>
    </row>
    <row r="2827" spans="2:25" x14ac:dyDescent="0.2">
      <c r="B2827" s="2"/>
      <c r="H2827" s="2"/>
      <c r="I2827" s="2"/>
      <c r="J2827" s="2"/>
      <c r="N2827" s="9"/>
      <c r="O2827" s="5"/>
      <c r="P2827" s="2"/>
      <c r="Q2827" s="39"/>
      <c r="R2827" s="9"/>
      <c r="T2827" s="9"/>
      <c r="U2827" s="2"/>
      <c r="X2827" s="40"/>
      <c r="Y2827" s="9"/>
    </row>
    <row r="2828" spans="2:25" x14ac:dyDescent="0.2">
      <c r="B2828" s="2"/>
      <c r="H2828" s="2"/>
      <c r="I2828" s="2"/>
      <c r="J2828" s="2"/>
      <c r="N2828" s="9"/>
      <c r="O2828" s="5"/>
      <c r="P2828" s="2"/>
      <c r="Q2828" s="39"/>
      <c r="R2828" s="9"/>
      <c r="T2828" s="9"/>
      <c r="U2828" s="2"/>
      <c r="X2828" s="40"/>
      <c r="Y2828" s="9"/>
    </row>
    <row r="2829" spans="2:25" x14ac:dyDescent="0.2">
      <c r="B2829" s="2"/>
      <c r="H2829" s="2"/>
      <c r="I2829" s="2"/>
      <c r="J2829" s="2"/>
      <c r="N2829" s="9"/>
      <c r="O2829" s="5"/>
      <c r="P2829" s="2"/>
      <c r="Q2829" s="39"/>
      <c r="R2829" s="9"/>
      <c r="T2829" s="9"/>
      <c r="U2829" s="2"/>
      <c r="X2829" s="40"/>
      <c r="Y2829" s="9"/>
    </row>
    <row r="2830" spans="2:25" x14ac:dyDescent="0.2">
      <c r="B2830" s="2"/>
      <c r="H2830" s="2"/>
      <c r="I2830" s="2"/>
      <c r="J2830" s="2"/>
      <c r="N2830" s="9"/>
      <c r="O2830" s="5"/>
      <c r="P2830" s="2"/>
      <c r="Q2830" s="39"/>
      <c r="R2830" s="9"/>
      <c r="T2830" s="9"/>
      <c r="U2830" s="2"/>
      <c r="X2830" s="40"/>
      <c r="Y2830" s="9"/>
    </row>
    <row r="2831" spans="2:25" x14ac:dyDescent="0.2">
      <c r="B2831" s="2"/>
      <c r="H2831" s="2"/>
      <c r="I2831" s="2"/>
      <c r="J2831" s="2"/>
      <c r="N2831" s="9"/>
      <c r="O2831" s="5"/>
      <c r="P2831" s="2"/>
      <c r="Q2831" s="39"/>
      <c r="R2831" s="9"/>
      <c r="T2831" s="9"/>
      <c r="U2831" s="2"/>
      <c r="X2831" s="40"/>
      <c r="Y2831" s="9"/>
    </row>
    <row r="2832" spans="2:25" x14ac:dyDescent="0.2">
      <c r="B2832" s="2"/>
      <c r="H2832" s="2"/>
      <c r="I2832" s="2"/>
      <c r="J2832" s="2"/>
      <c r="N2832" s="9"/>
      <c r="O2832" s="5"/>
      <c r="P2832" s="2"/>
      <c r="Q2832" s="39"/>
      <c r="R2832" s="9"/>
      <c r="T2832" s="9"/>
      <c r="U2832" s="2"/>
      <c r="X2832" s="40"/>
      <c r="Y2832" s="9"/>
    </row>
    <row r="2833" spans="2:25" x14ac:dyDescent="0.2">
      <c r="B2833" s="2"/>
      <c r="H2833" s="2"/>
      <c r="I2833" s="2"/>
      <c r="J2833" s="2"/>
      <c r="N2833" s="9"/>
      <c r="O2833" s="5"/>
      <c r="P2833" s="2"/>
      <c r="Q2833" s="39"/>
      <c r="R2833" s="9"/>
      <c r="T2833" s="9"/>
      <c r="U2833" s="2"/>
      <c r="X2833" s="40"/>
      <c r="Y2833" s="9"/>
    </row>
    <row r="2834" spans="2:25" x14ac:dyDescent="0.2">
      <c r="B2834" s="2"/>
      <c r="H2834" s="2"/>
      <c r="I2834" s="2"/>
      <c r="J2834" s="2"/>
      <c r="N2834" s="9"/>
      <c r="O2834" s="5"/>
      <c r="P2834" s="2"/>
      <c r="Q2834" s="39"/>
      <c r="R2834" s="9"/>
      <c r="T2834" s="9"/>
      <c r="U2834" s="2"/>
      <c r="X2834" s="40"/>
      <c r="Y2834" s="9"/>
    </row>
    <row r="2835" spans="2:25" x14ac:dyDescent="0.2">
      <c r="B2835" s="2"/>
      <c r="H2835" s="2"/>
      <c r="I2835" s="2"/>
      <c r="J2835" s="2"/>
      <c r="N2835" s="9"/>
      <c r="O2835" s="5"/>
      <c r="P2835" s="2"/>
      <c r="Q2835" s="39"/>
      <c r="R2835" s="9"/>
      <c r="T2835" s="9"/>
      <c r="U2835" s="2"/>
      <c r="X2835" s="40"/>
      <c r="Y2835" s="9"/>
    </row>
    <row r="2836" spans="2:25" x14ac:dyDescent="0.2">
      <c r="B2836" s="2"/>
      <c r="H2836" s="2"/>
      <c r="I2836" s="2"/>
      <c r="J2836" s="2"/>
      <c r="N2836" s="9"/>
      <c r="O2836" s="5"/>
      <c r="P2836" s="2"/>
      <c r="Q2836" s="39"/>
      <c r="R2836" s="9"/>
      <c r="T2836" s="9"/>
      <c r="U2836" s="2"/>
      <c r="X2836" s="40"/>
      <c r="Y2836" s="9"/>
    </row>
    <row r="2837" spans="2:25" x14ac:dyDescent="0.2">
      <c r="B2837" s="2"/>
      <c r="H2837" s="2"/>
      <c r="I2837" s="2"/>
      <c r="J2837" s="2"/>
      <c r="N2837" s="9"/>
      <c r="O2837" s="5"/>
      <c r="P2837" s="2"/>
      <c r="Q2837" s="39"/>
      <c r="R2837" s="9"/>
      <c r="T2837" s="9"/>
      <c r="U2837" s="2"/>
      <c r="X2837" s="40"/>
      <c r="Y2837" s="9"/>
    </row>
    <row r="2838" spans="2:25" x14ac:dyDescent="0.2">
      <c r="B2838" s="2"/>
      <c r="H2838" s="2"/>
      <c r="I2838" s="2"/>
      <c r="J2838" s="2"/>
      <c r="N2838" s="9"/>
      <c r="O2838" s="5"/>
      <c r="P2838" s="2"/>
      <c r="Q2838" s="39"/>
      <c r="R2838" s="9"/>
      <c r="T2838" s="9"/>
      <c r="U2838" s="2"/>
      <c r="X2838" s="40"/>
      <c r="Y2838" s="9"/>
    </row>
    <row r="2839" spans="2:25" x14ac:dyDescent="0.2">
      <c r="B2839" s="2"/>
      <c r="H2839" s="2"/>
      <c r="I2839" s="2"/>
      <c r="J2839" s="2"/>
      <c r="N2839" s="9"/>
      <c r="O2839" s="5"/>
      <c r="P2839" s="2"/>
      <c r="Q2839" s="39"/>
      <c r="R2839" s="9"/>
      <c r="T2839" s="9"/>
      <c r="U2839" s="2"/>
      <c r="X2839" s="40"/>
      <c r="Y2839" s="9"/>
    </row>
    <row r="2840" spans="2:25" x14ac:dyDescent="0.2">
      <c r="B2840" s="2"/>
      <c r="H2840" s="2"/>
      <c r="I2840" s="2"/>
      <c r="J2840" s="2"/>
      <c r="N2840" s="9"/>
      <c r="O2840" s="5"/>
      <c r="P2840" s="2"/>
      <c r="Q2840" s="39"/>
      <c r="R2840" s="9"/>
      <c r="T2840" s="9"/>
      <c r="U2840" s="2"/>
      <c r="X2840" s="40"/>
      <c r="Y2840" s="9"/>
    </row>
    <row r="2841" spans="2:25" x14ac:dyDescent="0.2">
      <c r="B2841" s="2"/>
      <c r="H2841" s="2"/>
      <c r="I2841" s="2"/>
      <c r="J2841" s="2"/>
      <c r="N2841" s="9"/>
      <c r="O2841" s="5"/>
      <c r="P2841" s="2"/>
      <c r="Q2841" s="39"/>
      <c r="R2841" s="9"/>
      <c r="T2841" s="9"/>
      <c r="U2841" s="2"/>
      <c r="X2841" s="40"/>
      <c r="Y2841" s="9"/>
    </row>
    <row r="2842" spans="2:25" x14ac:dyDescent="0.2">
      <c r="B2842" s="2"/>
      <c r="H2842" s="2"/>
      <c r="I2842" s="2"/>
      <c r="J2842" s="2"/>
      <c r="N2842" s="9"/>
      <c r="O2842" s="5"/>
      <c r="P2842" s="2"/>
      <c r="Q2842" s="39"/>
      <c r="R2842" s="9"/>
      <c r="T2842" s="9"/>
      <c r="U2842" s="2"/>
      <c r="X2842" s="40"/>
      <c r="Y2842" s="9"/>
    </row>
    <row r="2843" spans="2:25" x14ac:dyDescent="0.2">
      <c r="B2843" s="2"/>
      <c r="H2843" s="2"/>
      <c r="I2843" s="2"/>
      <c r="J2843" s="2"/>
      <c r="N2843" s="9"/>
      <c r="O2843" s="5"/>
      <c r="P2843" s="2"/>
      <c r="Q2843" s="39"/>
      <c r="R2843" s="9"/>
      <c r="T2843" s="9"/>
      <c r="U2843" s="2"/>
      <c r="X2843" s="40"/>
      <c r="Y2843" s="9"/>
    </row>
    <row r="2844" spans="2:25" x14ac:dyDescent="0.2">
      <c r="B2844" s="2"/>
      <c r="H2844" s="2"/>
      <c r="I2844" s="2"/>
      <c r="J2844" s="2"/>
      <c r="N2844" s="9"/>
      <c r="O2844" s="5"/>
      <c r="P2844" s="2"/>
      <c r="Q2844" s="39"/>
      <c r="R2844" s="9"/>
      <c r="T2844" s="9"/>
      <c r="U2844" s="2"/>
      <c r="X2844" s="40"/>
      <c r="Y2844" s="9"/>
    </row>
    <row r="2845" spans="2:25" x14ac:dyDescent="0.2">
      <c r="B2845" s="2"/>
      <c r="H2845" s="2"/>
      <c r="I2845" s="2"/>
      <c r="J2845" s="2"/>
      <c r="N2845" s="9"/>
      <c r="O2845" s="5"/>
      <c r="P2845" s="2"/>
      <c r="Q2845" s="39"/>
      <c r="R2845" s="9"/>
      <c r="T2845" s="9"/>
      <c r="U2845" s="2"/>
      <c r="X2845" s="40"/>
      <c r="Y2845" s="9"/>
    </row>
    <row r="2846" spans="2:25" x14ac:dyDescent="0.2">
      <c r="B2846" s="2"/>
      <c r="H2846" s="2"/>
      <c r="I2846" s="2"/>
      <c r="J2846" s="2"/>
      <c r="N2846" s="9"/>
      <c r="O2846" s="5"/>
      <c r="P2846" s="2"/>
      <c r="Q2846" s="39"/>
      <c r="R2846" s="9"/>
      <c r="T2846" s="9"/>
      <c r="U2846" s="2"/>
      <c r="X2846" s="40"/>
      <c r="Y2846" s="9"/>
    </row>
    <row r="2847" spans="2:25" x14ac:dyDescent="0.2">
      <c r="B2847" s="2"/>
      <c r="H2847" s="2"/>
      <c r="I2847" s="2"/>
      <c r="J2847" s="2"/>
      <c r="N2847" s="9"/>
      <c r="O2847" s="5"/>
      <c r="P2847" s="2"/>
      <c r="Q2847" s="39"/>
      <c r="R2847" s="9"/>
      <c r="T2847" s="9"/>
      <c r="U2847" s="2"/>
      <c r="X2847" s="40"/>
      <c r="Y2847" s="9"/>
    </row>
    <row r="2848" spans="2:25" x14ac:dyDescent="0.2">
      <c r="B2848" s="2"/>
      <c r="H2848" s="2"/>
      <c r="I2848" s="2"/>
      <c r="J2848" s="2"/>
      <c r="N2848" s="9"/>
      <c r="O2848" s="5"/>
      <c r="P2848" s="2"/>
      <c r="Q2848" s="39"/>
      <c r="R2848" s="9"/>
      <c r="T2848" s="9"/>
      <c r="U2848" s="2"/>
      <c r="X2848" s="40"/>
      <c r="Y2848" s="9"/>
    </row>
    <row r="2849" spans="2:25" x14ac:dyDescent="0.2">
      <c r="B2849" s="2"/>
      <c r="H2849" s="2"/>
      <c r="I2849" s="2"/>
      <c r="J2849" s="2"/>
      <c r="N2849" s="9"/>
      <c r="O2849" s="5"/>
      <c r="P2849" s="2"/>
      <c r="Q2849" s="39"/>
      <c r="R2849" s="9"/>
      <c r="T2849" s="9"/>
      <c r="U2849" s="2"/>
      <c r="X2849" s="40"/>
      <c r="Y2849" s="9"/>
    </row>
    <row r="2850" spans="2:25" x14ac:dyDescent="0.2">
      <c r="B2850" s="2"/>
      <c r="H2850" s="2"/>
      <c r="I2850" s="2"/>
      <c r="J2850" s="2"/>
      <c r="N2850" s="9"/>
      <c r="O2850" s="5"/>
      <c r="P2850" s="2"/>
      <c r="Q2850" s="39"/>
      <c r="R2850" s="9"/>
      <c r="T2850" s="9"/>
      <c r="U2850" s="2"/>
      <c r="X2850" s="40"/>
      <c r="Y2850" s="9"/>
    </row>
    <row r="2851" spans="2:25" x14ac:dyDescent="0.2">
      <c r="B2851" s="2"/>
      <c r="H2851" s="2"/>
      <c r="I2851" s="2"/>
      <c r="J2851" s="2"/>
      <c r="N2851" s="9"/>
      <c r="O2851" s="5"/>
      <c r="P2851" s="2"/>
      <c r="Q2851" s="39"/>
      <c r="R2851" s="9"/>
      <c r="T2851" s="9"/>
      <c r="U2851" s="2"/>
      <c r="X2851" s="40"/>
      <c r="Y2851" s="9"/>
    </row>
    <row r="2852" spans="2:25" x14ac:dyDescent="0.2">
      <c r="B2852" s="2"/>
      <c r="H2852" s="2"/>
      <c r="I2852" s="2"/>
      <c r="J2852" s="2"/>
      <c r="N2852" s="9"/>
      <c r="O2852" s="5"/>
      <c r="P2852" s="2"/>
      <c r="Q2852" s="39"/>
      <c r="R2852" s="9"/>
      <c r="T2852" s="9"/>
      <c r="U2852" s="2"/>
      <c r="X2852" s="40"/>
      <c r="Y2852" s="9"/>
    </row>
    <row r="2853" spans="2:25" x14ac:dyDescent="0.2">
      <c r="B2853" s="2"/>
      <c r="H2853" s="2"/>
      <c r="I2853" s="2"/>
      <c r="J2853" s="2"/>
      <c r="N2853" s="9"/>
      <c r="O2853" s="5"/>
      <c r="P2853" s="2"/>
      <c r="Q2853" s="39"/>
      <c r="R2853" s="9"/>
      <c r="T2853" s="9"/>
      <c r="U2853" s="2"/>
      <c r="X2853" s="40"/>
      <c r="Y2853" s="9"/>
    </row>
    <row r="2854" spans="2:25" x14ac:dyDescent="0.2">
      <c r="B2854" s="2"/>
      <c r="H2854" s="2"/>
      <c r="I2854" s="2"/>
      <c r="J2854" s="2"/>
      <c r="N2854" s="9"/>
      <c r="O2854" s="5"/>
      <c r="P2854" s="2"/>
      <c r="Q2854" s="39"/>
      <c r="R2854" s="9"/>
      <c r="T2854" s="9"/>
      <c r="U2854" s="2"/>
      <c r="X2854" s="40"/>
      <c r="Y2854" s="9"/>
    </row>
    <row r="2855" spans="2:25" x14ac:dyDescent="0.2">
      <c r="B2855" s="2"/>
      <c r="H2855" s="2"/>
      <c r="I2855" s="2"/>
      <c r="J2855" s="2"/>
      <c r="N2855" s="9"/>
      <c r="O2855" s="5"/>
      <c r="P2855" s="2"/>
      <c r="Q2855" s="39"/>
      <c r="R2855" s="9"/>
      <c r="T2855" s="9"/>
      <c r="U2855" s="2"/>
      <c r="X2855" s="40"/>
      <c r="Y2855" s="9"/>
    </row>
    <row r="2856" spans="2:25" x14ac:dyDescent="0.2">
      <c r="B2856" s="2"/>
      <c r="H2856" s="2"/>
      <c r="I2856" s="2"/>
      <c r="J2856" s="2"/>
      <c r="N2856" s="9"/>
      <c r="O2856" s="5"/>
      <c r="P2856" s="2"/>
      <c r="Q2856" s="39"/>
      <c r="R2856" s="9"/>
      <c r="T2856" s="9"/>
      <c r="U2856" s="2"/>
      <c r="X2856" s="40"/>
      <c r="Y2856" s="9"/>
    </row>
    <row r="2857" spans="2:25" x14ac:dyDescent="0.2">
      <c r="B2857" s="2"/>
      <c r="H2857" s="2"/>
      <c r="I2857" s="2"/>
      <c r="J2857" s="2"/>
      <c r="N2857" s="9"/>
      <c r="O2857" s="5"/>
      <c r="P2857" s="2"/>
      <c r="Q2857" s="39"/>
      <c r="R2857" s="9"/>
      <c r="T2857" s="9"/>
      <c r="U2857" s="2"/>
      <c r="X2857" s="40"/>
      <c r="Y2857" s="9"/>
    </row>
    <row r="2858" spans="2:25" x14ac:dyDescent="0.2">
      <c r="B2858" s="2"/>
      <c r="H2858" s="2"/>
      <c r="I2858" s="2"/>
      <c r="J2858" s="2"/>
      <c r="N2858" s="9"/>
      <c r="O2858" s="5"/>
      <c r="P2858" s="2"/>
      <c r="Q2858" s="39"/>
      <c r="R2858" s="9"/>
      <c r="T2858" s="9"/>
      <c r="U2858" s="2"/>
      <c r="X2858" s="40"/>
      <c r="Y2858" s="9"/>
    </row>
    <row r="2859" spans="2:25" x14ac:dyDescent="0.2">
      <c r="B2859" s="2"/>
      <c r="H2859" s="2"/>
      <c r="I2859" s="2"/>
      <c r="J2859" s="2"/>
      <c r="N2859" s="9"/>
      <c r="O2859" s="5"/>
      <c r="P2859" s="2"/>
      <c r="Q2859" s="39"/>
      <c r="R2859" s="9"/>
      <c r="T2859" s="9"/>
      <c r="U2859" s="2"/>
      <c r="X2859" s="40"/>
      <c r="Y2859" s="9"/>
    </row>
    <row r="2860" spans="2:25" x14ac:dyDescent="0.2">
      <c r="B2860" s="2"/>
      <c r="H2860" s="2"/>
      <c r="I2860" s="2"/>
      <c r="J2860" s="2"/>
      <c r="N2860" s="9"/>
      <c r="O2860" s="5"/>
      <c r="P2860" s="2"/>
      <c r="Q2860" s="39"/>
      <c r="R2860" s="9"/>
      <c r="T2860" s="9"/>
      <c r="U2860" s="2"/>
      <c r="X2860" s="40"/>
      <c r="Y2860" s="9"/>
    </row>
    <row r="2861" spans="2:25" x14ac:dyDescent="0.2">
      <c r="B2861" s="2"/>
      <c r="H2861" s="2"/>
      <c r="I2861" s="2"/>
      <c r="J2861" s="2"/>
      <c r="N2861" s="9"/>
      <c r="O2861" s="5"/>
      <c r="P2861" s="2"/>
      <c r="Q2861" s="39"/>
      <c r="R2861" s="9"/>
      <c r="T2861" s="9"/>
      <c r="U2861" s="2"/>
      <c r="X2861" s="40"/>
      <c r="Y2861" s="9"/>
    </row>
    <row r="2862" spans="2:25" x14ac:dyDescent="0.2">
      <c r="B2862" s="2"/>
      <c r="H2862" s="2"/>
      <c r="I2862" s="2"/>
      <c r="J2862" s="2"/>
      <c r="N2862" s="9"/>
      <c r="O2862" s="5"/>
      <c r="P2862" s="2"/>
      <c r="Q2862" s="39"/>
      <c r="R2862" s="9"/>
      <c r="T2862" s="9"/>
      <c r="U2862" s="2"/>
      <c r="X2862" s="40"/>
      <c r="Y2862" s="9"/>
    </row>
    <row r="2863" spans="2:25" x14ac:dyDescent="0.2">
      <c r="B2863" s="2"/>
      <c r="H2863" s="2"/>
      <c r="I2863" s="2"/>
      <c r="J2863" s="2"/>
      <c r="N2863" s="9"/>
      <c r="O2863" s="5"/>
      <c r="P2863" s="2"/>
      <c r="Q2863" s="39"/>
      <c r="R2863" s="9"/>
      <c r="T2863" s="9"/>
      <c r="U2863" s="2"/>
      <c r="X2863" s="40"/>
      <c r="Y2863" s="9"/>
    </row>
    <row r="2864" spans="2:25" x14ac:dyDescent="0.2">
      <c r="B2864" s="2"/>
      <c r="H2864" s="2"/>
      <c r="I2864" s="2"/>
      <c r="J2864" s="2"/>
      <c r="N2864" s="9"/>
      <c r="O2864" s="5"/>
      <c r="P2864" s="2"/>
      <c r="Q2864" s="39"/>
      <c r="R2864" s="9"/>
      <c r="T2864" s="9"/>
      <c r="U2864" s="2"/>
      <c r="X2864" s="40"/>
      <c r="Y2864" s="9"/>
    </row>
    <row r="2865" spans="2:25" x14ac:dyDescent="0.2">
      <c r="B2865" s="2"/>
      <c r="H2865" s="2"/>
      <c r="I2865" s="2"/>
      <c r="J2865" s="2"/>
      <c r="N2865" s="9"/>
      <c r="O2865" s="5"/>
      <c r="P2865" s="2"/>
      <c r="Q2865" s="39"/>
      <c r="R2865" s="9"/>
      <c r="T2865" s="9"/>
      <c r="U2865" s="2"/>
      <c r="X2865" s="40"/>
      <c r="Y2865" s="9"/>
    </row>
    <row r="2866" spans="2:25" x14ac:dyDescent="0.2">
      <c r="B2866" s="2"/>
      <c r="H2866" s="2"/>
      <c r="I2866" s="2"/>
      <c r="J2866" s="2"/>
      <c r="N2866" s="9"/>
      <c r="O2866" s="5"/>
      <c r="P2866" s="2"/>
      <c r="Q2866" s="39"/>
      <c r="R2866" s="9"/>
      <c r="T2866" s="9"/>
      <c r="U2866" s="2"/>
      <c r="X2866" s="40"/>
      <c r="Y2866" s="9"/>
    </row>
    <row r="2867" spans="2:25" x14ac:dyDescent="0.2">
      <c r="B2867" s="2"/>
      <c r="H2867" s="2"/>
      <c r="I2867" s="2"/>
      <c r="J2867" s="2"/>
      <c r="N2867" s="9"/>
      <c r="O2867" s="5"/>
      <c r="P2867" s="2"/>
      <c r="Q2867" s="39"/>
      <c r="R2867" s="9"/>
      <c r="T2867" s="9"/>
      <c r="U2867" s="2"/>
      <c r="X2867" s="40"/>
      <c r="Y2867" s="9"/>
    </row>
    <row r="2868" spans="2:25" x14ac:dyDescent="0.2">
      <c r="B2868" s="2"/>
      <c r="H2868" s="2"/>
      <c r="I2868" s="2"/>
      <c r="J2868" s="2"/>
      <c r="N2868" s="9"/>
      <c r="O2868" s="5"/>
      <c r="P2868" s="2"/>
      <c r="Q2868" s="39"/>
      <c r="R2868" s="9"/>
      <c r="T2868" s="9"/>
      <c r="U2868" s="2"/>
      <c r="X2868" s="40"/>
      <c r="Y2868" s="9"/>
    </row>
    <row r="2869" spans="2:25" x14ac:dyDescent="0.2">
      <c r="B2869" s="2"/>
      <c r="H2869" s="2"/>
      <c r="I2869" s="2"/>
      <c r="J2869" s="2"/>
      <c r="N2869" s="9"/>
      <c r="O2869" s="5"/>
      <c r="P2869" s="2"/>
      <c r="Q2869" s="39"/>
      <c r="R2869" s="9"/>
      <c r="T2869" s="9"/>
      <c r="U2869" s="2"/>
      <c r="X2869" s="40"/>
      <c r="Y2869" s="9"/>
    </row>
    <row r="2870" spans="2:25" x14ac:dyDescent="0.2">
      <c r="B2870" s="2"/>
      <c r="H2870" s="2"/>
      <c r="I2870" s="2"/>
      <c r="J2870" s="2"/>
      <c r="N2870" s="9"/>
      <c r="O2870" s="5"/>
      <c r="P2870" s="2"/>
      <c r="Q2870" s="39"/>
      <c r="R2870" s="9"/>
      <c r="T2870" s="9"/>
      <c r="U2870" s="2"/>
      <c r="X2870" s="40"/>
      <c r="Y2870" s="9"/>
    </row>
    <row r="2871" spans="2:25" x14ac:dyDescent="0.2">
      <c r="B2871" s="2"/>
      <c r="H2871" s="2"/>
      <c r="I2871" s="2"/>
      <c r="J2871" s="2"/>
      <c r="N2871" s="9"/>
      <c r="O2871" s="5"/>
      <c r="P2871" s="2"/>
      <c r="Q2871" s="39"/>
      <c r="R2871" s="9"/>
      <c r="T2871" s="9"/>
      <c r="U2871" s="2"/>
      <c r="X2871" s="40"/>
      <c r="Y2871" s="9"/>
    </row>
    <row r="2872" spans="2:25" x14ac:dyDescent="0.2">
      <c r="B2872" s="2"/>
      <c r="H2872" s="2"/>
      <c r="I2872" s="2"/>
      <c r="J2872" s="2"/>
      <c r="N2872" s="9"/>
      <c r="O2872" s="5"/>
      <c r="P2872" s="2"/>
      <c r="Q2872" s="39"/>
      <c r="R2872" s="9"/>
      <c r="T2872" s="9"/>
      <c r="U2872" s="2"/>
      <c r="X2872" s="40"/>
      <c r="Y2872" s="9"/>
    </row>
    <row r="2873" spans="2:25" x14ac:dyDescent="0.2">
      <c r="B2873" s="2"/>
      <c r="H2873" s="2"/>
      <c r="I2873" s="2"/>
      <c r="J2873" s="2"/>
      <c r="N2873" s="9"/>
      <c r="O2873" s="5"/>
      <c r="P2873" s="2"/>
      <c r="Q2873" s="39"/>
      <c r="R2873" s="9"/>
      <c r="T2873" s="9"/>
      <c r="U2873" s="2"/>
      <c r="X2873" s="40"/>
      <c r="Y2873" s="9"/>
    </row>
    <row r="2874" spans="2:25" x14ac:dyDescent="0.2">
      <c r="B2874" s="2"/>
      <c r="H2874" s="2"/>
      <c r="I2874" s="2"/>
      <c r="J2874" s="2"/>
      <c r="N2874" s="9"/>
      <c r="O2874" s="5"/>
      <c r="P2874" s="2"/>
      <c r="Q2874" s="39"/>
      <c r="R2874" s="9"/>
      <c r="T2874" s="9"/>
      <c r="U2874" s="2"/>
      <c r="X2874" s="40"/>
      <c r="Y2874" s="9"/>
    </row>
    <row r="2875" spans="2:25" x14ac:dyDescent="0.2">
      <c r="B2875" s="2"/>
      <c r="H2875" s="2"/>
      <c r="I2875" s="2"/>
      <c r="J2875" s="2"/>
      <c r="N2875" s="9"/>
      <c r="O2875" s="5"/>
      <c r="P2875" s="2"/>
      <c r="Q2875" s="39"/>
      <c r="R2875" s="9"/>
      <c r="T2875" s="9"/>
      <c r="U2875" s="2"/>
      <c r="X2875" s="40"/>
      <c r="Y2875" s="9"/>
    </row>
    <row r="2876" spans="2:25" x14ac:dyDescent="0.2">
      <c r="B2876" s="2"/>
      <c r="H2876" s="2"/>
      <c r="I2876" s="2"/>
      <c r="J2876" s="2"/>
      <c r="N2876" s="9"/>
      <c r="O2876" s="5"/>
      <c r="P2876" s="2"/>
      <c r="Q2876" s="39"/>
      <c r="R2876" s="9"/>
      <c r="T2876" s="9"/>
      <c r="U2876" s="2"/>
      <c r="X2876" s="40"/>
      <c r="Y2876" s="9"/>
    </row>
    <row r="2877" spans="2:25" x14ac:dyDescent="0.2">
      <c r="B2877" s="2"/>
      <c r="H2877" s="2"/>
      <c r="I2877" s="2"/>
      <c r="J2877" s="2"/>
      <c r="N2877" s="9"/>
      <c r="O2877" s="5"/>
      <c r="P2877" s="2"/>
      <c r="Q2877" s="39"/>
      <c r="R2877" s="9"/>
      <c r="T2877" s="9"/>
      <c r="U2877" s="2"/>
      <c r="X2877" s="40"/>
      <c r="Y2877" s="9"/>
    </row>
    <row r="2878" spans="2:25" x14ac:dyDescent="0.2">
      <c r="B2878" s="2"/>
      <c r="H2878" s="2"/>
      <c r="I2878" s="2"/>
      <c r="J2878" s="2"/>
      <c r="N2878" s="9"/>
      <c r="O2878" s="5"/>
      <c r="P2878" s="2"/>
      <c r="Q2878" s="39"/>
      <c r="R2878" s="9"/>
      <c r="T2878" s="9"/>
      <c r="U2878" s="2"/>
      <c r="X2878" s="40"/>
      <c r="Y2878" s="9"/>
    </row>
    <row r="2879" spans="2:25" x14ac:dyDescent="0.2">
      <c r="B2879" s="2"/>
      <c r="H2879" s="2"/>
      <c r="I2879" s="2"/>
      <c r="J2879" s="2"/>
      <c r="N2879" s="9"/>
      <c r="O2879" s="5"/>
      <c r="P2879" s="2"/>
      <c r="Q2879" s="39"/>
      <c r="R2879" s="9"/>
      <c r="T2879" s="9"/>
      <c r="U2879" s="2"/>
      <c r="X2879" s="40"/>
      <c r="Y2879" s="9"/>
    </row>
    <row r="2880" spans="2:25" x14ac:dyDescent="0.2">
      <c r="B2880" s="2"/>
      <c r="H2880" s="2"/>
      <c r="I2880" s="2"/>
      <c r="J2880" s="2"/>
      <c r="N2880" s="9"/>
      <c r="O2880" s="5"/>
      <c r="P2880" s="2"/>
      <c r="Q2880" s="39"/>
      <c r="R2880" s="9"/>
      <c r="T2880" s="9"/>
      <c r="U2880" s="2"/>
      <c r="X2880" s="40"/>
      <c r="Y2880" s="9"/>
    </row>
    <row r="2881" spans="2:25" x14ac:dyDescent="0.2">
      <c r="B2881" s="2"/>
      <c r="H2881" s="2"/>
      <c r="I2881" s="2"/>
      <c r="J2881" s="2"/>
      <c r="N2881" s="9"/>
      <c r="O2881" s="5"/>
      <c r="P2881" s="2"/>
      <c r="Q2881" s="39"/>
      <c r="R2881" s="9"/>
      <c r="T2881" s="9"/>
      <c r="U2881" s="2"/>
      <c r="X2881" s="40"/>
      <c r="Y2881" s="9"/>
    </row>
    <row r="2882" spans="2:25" x14ac:dyDescent="0.2">
      <c r="B2882" s="2"/>
      <c r="H2882" s="2"/>
      <c r="I2882" s="2"/>
      <c r="J2882" s="2"/>
      <c r="N2882" s="9"/>
      <c r="O2882" s="5"/>
      <c r="P2882" s="2"/>
      <c r="Q2882" s="39"/>
      <c r="R2882" s="9"/>
      <c r="T2882" s="9"/>
      <c r="U2882" s="2"/>
      <c r="X2882" s="40"/>
      <c r="Y2882" s="9"/>
    </row>
    <row r="2883" spans="2:25" x14ac:dyDescent="0.2">
      <c r="B2883" s="2"/>
      <c r="H2883" s="2"/>
      <c r="I2883" s="2"/>
      <c r="J2883" s="2"/>
      <c r="N2883" s="9"/>
      <c r="O2883" s="5"/>
      <c r="P2883" s="2"/>
      <c r="Q2883" s="39"/>
      <c r="R2883" s="9"/>
      <c r="T2883" s="9"/>
      <c r="U2883" s="2"/>
      <c r="X2883" s="40"/>
      <c r="Y2883" s="9"/>
    </row>
    <row r="2884" spans="2:25" x14ac:dyDescent="0.2">
      <c r="B2884" s="2"/>
      <c r="H2884" s="2"/>
      <c r="I2884" s="2"/>
      <c r="J2884" s="2"/>
      <c r="N2884" s="9"/>
      <c r="O2884" s="5"/>
      <c r="P2884" s="2"/>
      <c r="Q2884" s="39"/>
      <c r="R2884" s="9"/>
      <c r="T2884" s="9"/>
      <c r="U2884" s="2"/>
      <c r="X2884" s="40"/>
      <c r="Y2884" s="9"/>
    </row>
    <row r="2885" spans="2:25" x14ac:dyDescent="0.2">
      <c r="B2885" s="2"/>
      <c r="H2885" s="2"/>
      <c r="I2885" s="2"/>
      <c r="J2885" s="2"/>
      <c r="N2885" s="9"/>
      <c r="O2885" s="5"/>
      <c r="P2885" s="2"/>
      <c r="Q2885" s="39"/>
      <c r="R2885" s="9"/>
      <c r="T2885" s="9"/>
      <c r="U2885" s="2"/>
      <c r="X2885" s="40"/>
      <c r="Y2885" s="9"/>
    </row>
    <row r="2886" spans="2:25" x14ac:dyDescent="0.2">
      <c r="B2886" s="2"/>
      <c r="H2886" s="2"/>
      <c r="I2886" s="2"/>
      <c r="J2886" s="2"/>
      <c r="N2886" s="9"/>
      <c r="O2886" s="5"/>
      <c r="P2886" s="2"/>
      <c r="Q2886" s="39"/>
      <c r="R2886" s="9"/>
      <c r="T2886" s="9"/>
      <c r="U2886" s="2"/>
      <c r="X2886" s="40"/>
      <c r="Y2886" s="9"/>
    </row>
    <row r="2887" spans="2:25" x14ac:dyDescent="0.2">
      <c r="B2887" s="2"/>
      <c r="H2887" s="2"/>
      <c r="I2887" s="2"/>
      <c r="J2887" s="2"/>
      <c r="N2887" s="9"/>
      <c r="O2887" s="5"/>
      <c r="P2887" s="2"/>
      <c r="Q2887" s="39"/>
      <c r="R2887" s="9"/>
      <c r="T2887" s="9"/>
      <c r="U2887" s="2"/>
      <c r="X2887" s="40"/>
      <c r="Y2887" s="9"/>
    </row>
    <row r="2888" spans="2:25" x14ac:dyDescent="0.2">
      <c r="B2888" s="2"/>
      <c r="H2888" s="2"/>
      <c r="I2888" s="2"/>
      <c r="J2888" s="2"/>
      <c r="N2888" s="9"/>
      <c r="O2888" s="5"/>
      <c r="P2888" s="2"/>
      <c r="Q2888" s="39"/>
      <c r="R2888" s="9"/>
      <c r="T2888" s="9"/>
      <c r="U2888" s="2"/>
      <c r="X2888" s="40"/>
      <c r="Y2888" s="9"/>
    </row>
    <row r="2889" spans="2:25" x14ac:dyDescent="0.2">
      <c r="B2889" s="2"/>
      <c r="H2889" s="2"/>
      <c r="I2889" s="2"/>
      <c r="J2889" s="2"/>
      <c r="N2889" s="9"/>
      <c r="O2889" s="5"/>
      <c r="P2889" s="2"/>
      <c r="Q2889" s="39"/>
      <c r="R2889" s="9"/>
      <c r="T2889" s="9"/>
      <c r="U2889" s="2"/>
      <c r="X2889" s="40"/>
      <c r="Y2889" s="9"/>
    </row>
    <row r="2890" spans="2:25" x14ac:dyDescent="0.2">
      <c r="B2890" s="2"/>
      <c r="H2890" s="2"/>
      <c r="I2890" s="2"/>
      <c r="J2890" s="2"/>
      <c r="N2890" s="9"/>
      <c r="O2890" s="5"/>
      <c r="P2890" s="2"/>
      <c r="Q2890" s="39"/>
      <c r="R2890" s="9"/>
      <c r="T2890" s="9"/>
      <c r="U2890" s="2"/>
      <c r="X2890" s="40"/>
      <c r="Y2890" s="9"/>
    </row>
    <row r="2891" spans="2:25" x14ac:dyDescent="0.2">
      <c r="B2891" s="2"/>
      <c r="H2891" s="2"/>
      <c r="I2891" s="2"/>
      <c r="J2891" s="2"/>
      <c r="N2891" s="9"/>
      <c r="O2891" s="5"/>
      <c r="P2891" s="2"/>
      <c r="Q2891" s="39"/>
      <c r="R2891" s="9"/>
      <c r="T2891" s="9"/>
      <c r="U2891" s="2"/>
      <c r="X2891" s="40"/>
      <c r="Y2891" s="9"/>
    </row>
    <row r="2892" spans="2:25" x14ac:dyDescent="0.2">
      <c r="B2892" s="2"/>
      <c r="H2892" s="2"/>
      <c r="I2892" s="2"/>
      <c r="J2892" s="2"/>
      <c r="N2892" s="9"/>
      <c r="O2892" s="5"/>
      <c r="P2892" s="2"/>
      <c r="Q2892" s="39"/>
      <c r="R2892" s="9"/>
      <c r="T2892" s="9"/>
      <c r="U2892" s="2"/>
      <c r="X2892" s="40"/>
      <c r="Y2892" s="9"/>
    </row>
    <row r="2893" spans="2:25" x14ac:dyDescent="0.2">
      <c r="B2893" s="2"/>
      <c r="H2893" s="2"/>
      <c r="I2893" s="2"/>
      <c r="J2893" s="2"/>
      <c r="N2893" s="9"/>
      <c r="O2893" s="5"/>
      <c r="P2893" s="2"/>
      <c r="Q2893" s="39"/>
      <c r="R2893" s="9"/>
      <c r="T2893" s="9"/>
      <c r="U2893" s="2"/>
      <c r="X2893" s="40"/>
      <c r="Y2893" s="9"/>
    </row>
    <row r="2894" spans="2:25" x14ac:dyDescent="0.2">
      <c r="B2894" s="2"/>
      <c r="H2894" s="2"/>
      <c r="I2894" s="2"/>
      <c r="J2894" s="2"/>
      <c r="N2894" s="9"/>
      <c r="O2894" s="5"/>
      <c r="P2894" s="2"/>
      <c r="Q2894" s="39"/>
      <c r="R2894" s="9"/>
      <c r="T2894" s="9"/>
      <c r="U2894" s="2"/>
      <c r="X2894" s="40"/>
      <c r="Y2894" s="9"/>
    </row>
    <row r="2895" spans="2:25" x14ac:dyDescent="0.2">
      <c r="B2895" s="2"/>
      <c r="H2895" s="2"/>
      <c r="I2895" s="2"/>
      <c r="J2895" s="2"/>
      <c r="N2895" s="9"/>
      <c r="O2895" s="5"/>
      <c r="P2895" s="2"/>
      <c r="Q2895" s="39"/>
      <c r="R2895" s="9"/>
      <c r="T2895" s="9"/>
      <c r="U2895" s="2"/>
      <c r="X2895" s="40"/>
      <c r="Y2895" s="9"/>
    </row>
    <row r="2896" spans="2:25" x14ac:dyDescent="0.2">
      <c r="B2896" s="2"/>
      <c r="H2896" s="2"/>
      <c r="I2896" s="2"/>
      <c r="J2896" s="2"/>
      <c r="N2896" s="9"/>
      <c r="O2896" s="5"/>
      <c r="P2896" s="2"/>
      <c r="Q2896" s="39"/>
      <c r="R2896" s="9"/>
      <c r="T2896" s="9"/>
      <c r="U2896" s="2"/>
      <c r="X2896" s="40"/>
      <c r="Y2896" s="9"/>
    </row>
    <row r="2897" spans="2:25" x14ac:dyDescent="0.2">
      <c r="B2897" s="2"/>
      <c r="H2897" s="2"/>
      <c r="I2897" s="2"/>
      <c r="J2897" s="2"/>
      <c r="N2897" s="9"/>
      <c r="O2897" s="5"/>
      <c r="P2897" s="2"/>
      <c r="Q2897" s="39"/>
      <c r="R2897" s="9"/>
      <c r="T2897" s="9"/>
      <c r="U2897" s="2"/>
      <c r="X2897" s="40"/>
      <c r="Y2897" s="9"/>
    </row>
    <row r="2898" spans="2:25" x14ac:dyDescent="0.2">
      <c r="B2898" s="2"/>
      <c r="H2898" s="2"/>
      <c r="I2898" s="2"/>
      <c r="J2898" s="2"/>
      <c r="N2898" s="9"/>
      <c r="O2898" s="5"/>
      <c r="P2898" s="2"/>
      <c r="Q2898" s="39"/>
      <c r="R2898" s="9"/>
      <c r="T2898" s="9"/>
      <c r="U2898" s="2"/>
      <c r="X2898" s="40"/>
      <c r="Y2898" s="9"/>
    </row>
    <row r="2899" spans="2:25" x14ac:dyDescent="0.2">
      <c r="B2899" s="2"/>
      <c r="H2899" s="2"/>
      <c r="I2899" s="2"/>
      <c r="J2899" s="2"/>
      <c r="N2899" s="9"/>
      <c r="O2899" s="5"/>
      <c r="P2899" s="2"/>
      <c r="Q2899" s="39"/>
      <c r="R2899" s="9"/>
      <c r="T2899" s="9"/>
      <c r="U2899" s="2"/>
      <c r="X2899" s="40"/>
      <c r="Y2899" s="9"/>
    </row>
    <row r="2900" spans="2:25" x14ac:dyDescent="0.2">
      <c r="B2900" s="2"/>
      <c r="H2900" s="2"/>
      <c r="I2900" s="2"/>
      <c r="J2900" s="2"/>
      <c r="N2900" s="9"/>
      <c r="O2900" s="5"/>
      <c r="P2900" s="2"/>
      <c r="Q2900" s="39"/>
      <c r="R2900" s="9"/>
      <c r="T2900" s="9"/>
      <c r="U2900" s="2"/>
      <c r="X2900" s="40"/>
      <c r="Y2900" s="9"/>
    </row>
    <row r="2901" spans="2:25" x14ac:dyDescent="0.2">
      <c r="B2901" s="2"/>
      <c r="H2901" s="2"/>
      <c r="I2901" s="2"/>
      <c r="J2901" s="2"/>
      <c r="N2901" s="9"/>
      <c r="O2901" s="5"/>
      <c r="P2901" s="2"/>
      <c r="Q2901" s="39"/>
      <c r="R2901" s="9"/>
      <c r="T2901" s="9"/>
      <c r="U2901" s="2"/>
      <c r="X2901" s="40"/>
      <c r="Y2901" s="9"/>
    </row>
    <row r="2902" spans="2:25" x14ac:dyDescent="0.2">
      <c r="B2902" s="2"/>
      <c r="H2902" s="2"/>
      <c r="I2902" s="2"/>
      <c r="J2902" s="2"/>
      <c r="N2902" s="9"/>
      <c r="O2902" s="5"/>
      <c r="P2902" s="2"/>
      <c r="Q2902" s="39"/>
      <c r="R2902" s="9"/>
      <c r="T2902" s="9"/>
      <c r="U2902" s="2"/>
      <c r="X2902" s="40"/>
      <c r="Y2902" s="9"/>
    </row>
    <row r="2903" spans="2:25" x14ac:dyDescent="0.2">
      <c r="B2903" s="2"/>
      <c r="H2903" s="2"/>
      <c r="I2903" s="2"/>
      <c r="J2903" s="2"/>
      <c r="N2903" s="9"/>
      <c r="O2903" s="5"/>
      <c r="P2903" s="2"/>
      <c r="Q2903" s="39"/>
      <c r="R2903" s="9"/>
      <c r="T2903" s="9"/>
      <c r="U2903" s="2"/>
      <c r="X2903" s="40"/>
      <c r="Y2903" s="9"/>
    </row>
    <row r="2904" spans="2:25" x14ac:dyDescent="0.2">
      <c r="B2904" s="2"/>
      <c r="H2904" s="2"/>
      <c r="I2904" s="2"/>
      <c r="J2904" s="2"/>
      <c r="N2904" s="9"/>
      <c r="O2904" s="5"/>
      <c r="P2904" s="2"/>
      <c r="Q2904" s="39"/>
      <c r="R2904" s="9"/>
      <c r="T2904" s="9"/>
      <c r="U2904" s="2"/>
      <c r="X2904" s="40"/>
      <c r="Y2904" s="9"/>
    </row>
    <row r="2905" spans="2:25" x14ac:dyDescent="0.2">
      <c r="B2905" s="2"/>
      <c r="H2905" s="2"/>
      <c r="I2905" s="2"/>
      <c r="J2905" s="2"/>
      <c r="N2905" s="9"/>
      <c r="O2905" s="5"/>
      <c r="P2905" s="2"/>
      <c r="Q2905" s="39"/>
      <c r="R2905" s="9"/>
      <c r="T2905" s="9"/>
      <c r="U2905" s="2"/>
      <c r="X2905" s="40"/>
      <c r="Y2905" s="9"/>
    </row>
    <row r="2906" spans="2:25" x14ac:dyDescent="0.2">
      <c r="B2906" s="2"/>
      <c r="H2906" s="2"/>
      <c r="I2906" s="2"/>
      <c r="J2906" s="2"/>
      <c r="N2906" s="9"/>
      <c r="O2906" s="5"/>
      <c r="P2906" s="2"/>
      <c r="Q2906" s="39"/>
      <c r="R2906" s="9"/>
      <c r="T2906" s="9"/>
      <c r="U2906" s="2"/>
      <c r="X2906" s="40"/>
      <c r="Y2906" s="9"/>
    </row>
    <row r="2907" spans="2:25" x14ac:dyDescent="0.2">
      <c r="B2907" s="2"/>
      <c r="H2907" s="2"/>
      <c r="I2907" s="2"/>
      <c r="J2907" s="2"/>
      <c r="N2907" s="9"/>
      <c r="O2907" s="5"/>
      <c r="P2907" s="2"/>
      <c r="Q2907" s="39"/>
      <c r="R2907" s="9"/>
      <c r="T2907" s="9"/>
      <c r="U2907" s="2"/>
      <c r="X2907" s="40"/>
      <c r="Y2907" s="9"/>
    </row>
    <row r="2908" spans="2:25" x14ac:dyDescent="0.2">
      <c r="B2908" s="2"/>
      <c r="H2908" s="2"/>
      <c r="I2908" s="2"/>
      <c r="J2908" s="2"/>
      <c r="N2908" s="9"/>
      <c r="O2908" s="5"/>
      <c r="P2908" s="2"/>
      <c r="Q2908" s="39"/>
      <c r="R2908" s="9"/>
      <c r="T2908" s="9"/>
      <c r="U2908" s="2"/>
      <c r="X2908" s="40"/>
      <c r="Y2908" s="9"/>
    </row>
    <row r="2909" spans="2:25" x14ac:dyDescent="0.2">
      <c r="B2909" s="2"/>
      <c r="H2909" s="2"/>
      <c r="I2909" s="2"/>
      <c r="J2909" s="2"/>
      <c r="N2909" s="9"/>
      <c r="O2909" s="5"/>
      <c r="P2909" s="2"/>
      <c r="Q2909" s="39"/>
      <c r="R2909" s="9"/>
      <c r="T2909" s="9"/>
      <c r="U2909" s="2"/>
      <c r="X2909" s="40"/>
      <c r="Y2909" s="9"/>
    </row>
    <row r="2910" spans="2:25" x14ac:dyDescent="0.2">
      <c r="B2910" s="2"/>
      <c r="H2910" s="2"/>
      <c r="I2910" s="2"/>
      <c r="J2910" s="2"/>
      <c r="N2910" s="9"/>
      <c r="O2910" s="5"/>
      <c r="P2910" s="2"/>
      <c r="Q2910" s="39"/>
      <c r="R2910" s="9"/>
      <c r="T2910" s="9"/>
      <c r="U2910" s="2"/>
      <c r="X2910" s="40"/>
      <c r="Y2910" s="9"/>
    </row>
    <row r="2911" spans="2:25" x14ac:dyDescent="0.2">
      <c r="B2911" s="2"/>
      <c r="H2911" s="2"/>
      <c r="I2911" s="2"/>
      <c r="J2911" s="2"/>
      <c r="N2911" s="9"/>
      <c r="O2911" s="5"/>
      <c r="P2911" s="2"/>
      <c r="Q2911" s="39"/>
      <c r="R2911" s="9"/>
      <c r="T2911" s="9"/>
      <c r="U2911" s="2"/>
      <c r="X2911" s="40"/>
      <c r="Y2911" s="9"/>
    </row>
    <row r="2912" spans="2:25" x14ac:dyDescent="0.2">
      <c r="B2912" s="2"/>
      <c r="H2912" s="2"/>
      <c r="I2912" s="2"/>
      <c r="J2912" s="2"/>
      <c r="N2912" s="9"/>
      <c r="O2912" s="5"/>
      <c r="P2912" s="2"/>
      <c r="Q2912" s="39"/>
      <c r="R2912" s="9"/>
      <c r="T2912" s="9"/>
      <c r="U2912" s="2"/>
      <c r="X2912" s="40"/>
      <c r="Y2912" s="9"/>
    </row>
    <row r="2913" spans="2:25" x14ac:dyDescent="0.2">
      <c r="B2913" s="2"/>
      <c r="H2913" s="2"/>
      <c r="I2913" s="2"/>
      <c r="J2913" s="2"/>
      <c r="N2913" s="9"/>
      <c r="O2913" s="5"/>
      <c r="P2913" s="2"/>
      <c r="Q2913" s="39"/>
      <c r="R2913" s="9"/>
      <c r="T2913" s="9"/>
      <c r="U2913" s="2"/>
      <c r="X2913" s="40"/>
      <c r="Y2913" s="9"/>
    </row>
    <row r="2914" spans="2:25" x14ac:dyDescent="0.2">
      <c r="B2914" s="2"/>
      <c r="H2914" s="2"/>
      <c r="I2914" s="2"/>
      <c r="J2914" s="2"/>
      <c r="N2914" s="9"/>
      <c r="O2914" s="5"/>
      <c r="P2914" s="2"/>
      <c r="Q2914" s="39"/>
      <c r="R2914" s="9"/>
      <c r="T2914" s="9"/>
      <c r="U2914" s="2"/>
      <c r="X2914" s="40"/>
      <c r="Y2914" s="9"/>
    </row>
    <row r="2915" spans="2:25" x14ac:dyDescent="0.2">
      <c r="B2915" s="2"/>
      <c r="H2915" s="2"/>
      <c r="I2915" s="2"/>
      <c r="J2915" s="2"/>
      <c r="N2915" s="9"/>
      <c r="O2915" s="5"/>
      <c r="P2915" s="2"/>
      <c r="Q2915" s="39"/>
      <c r="R2915" s="9"/>
      <c r="T2915" s="9"/>
      <c r="U2915" s="2"/>
      <c r="X2915" s="40"/>
      <c r="Y2915" s="9"/>
    </row>
    <row r="2916" spans="2:25" x14ac:dyDescent="0.2">
      <c r="B2916" s="2"/>
      <c r="H2916" s="2"/>
      <c r="I2916" s="2"/>
      <c r="J2916" s="2"/>
      <c r="N2916" s="9"/>
      <c r="O2916" s="5"/>
      <c r="P2916" s="2"/>
      <c r="Q2916" s="39"/>
      <c r="R2916" s="9"/>
      <c r="T2916" s="9"/>
      <c r="U2916" s="2"/>
      <c r="X2916" s="40"/>
      <c r="Y2916" s="9"/>
    </row>
    <row r="2917" spans="2:25" x14ac:dyDescent="0.2">
      <c r="B2917" s="2"/>
      <c r="H2917" s="2"/>
      <c r="I2917" s="2"/>
      <c r="J2917" s="2"/>
      <c r="N2917" s="9"/>
      <c r="O2917" s="5"/>
      <c r="P2917" s="2"/>
      <c r="Q2917" s="39"/>
      <c r="R2917" s="9"/>
      <c r="T2917" s="9"/>
      <c r="U2917" s="2"/>
      <c r="X2917" s="40"/>
      <c r="Y2917" s="9"/>
    </row>
    <row r="2918" spans="2:25" x14ac:dyDescent="0.2">
      <c r="B2918" s="2"/>
      <c r="H2918" s="2"/>
      <c r="I2918" s="2"/>
      <c r="J2918" s="2"/>
      <c r="N2918" s="9"/>
      <c r="O2918" s="5"/>
      <c r="P2918" s="2"/>
      <c r="Q2918" s="39"/>
      <c r="R2918" s="9"/>
      <c r="T2918" s="9"/>
      <c r="U2918" s="2"/>
      <c r="X2918" s="40"/>
      <c r="Y2918" s="9"/>
    </row>
    <row r="2919" spans="2:25" x14ac:dyDescent="0.2">
      <c r="B2919" s="2"/>
      <c r="H2919" s="2"/>
      <c r="I2919" s="2"/>
      <c r="J2919" s="2"/>
      <c r="N2919" s="9"/>
      <c r="O2919" s="5"/>
      <c r="P2919" s="2"/>
      <c r="Q2919" s="39"/>
      <c r="R2919" s="9"/>
      <c r="T2919" s="9"/>
      <c r="U2919" s="2"/>
      <c r="X2919" s="40"/>
      <c r="Y2919" s="9"/>
    </row>
    <row r="2920" spans="2:25" x14ac:dyDescent="0.2">
      <c r="B2920" s="2"/>
      <c r="H2920" s="2"/>
      <c r="I2920" s="2"/>
      <c r="J2920" s="2"/>
      <c r="N2920" s="9"/>
      <c r="O2920" s="5"/>
      <c r="P2920" s="2"/>
      <c r="Q2920" s="39"/>
      <c r="R2920" s="9"/>
      <c r="T2920" s="9"/>
      <c r="U2920" s="2"/>
      <c r="X2920" s="40"/>
      <c r="Y2920" s="9"/>
    </row>
    <row r="2921" spans="2:25" x14ac:dyDescent="0.2">
      <c r="B2921" s="2"/>
      <c r="H2921" s="2"/>
      <c r="I2921" s="2"/>
      <c r="J2921" s="2"/>
      <c r="N2921" s="9"/>
      <c r="O2921" s="5"/>
      <c r="P2921" s="2"/>
      <c r="Q2921" s="39"/>
      <c r="R2921" s="9"/>
      <c r="T2921" s="9"/>
      <c r="U2921" s="2"/>
      <c r="X2921" s="40"/>
      <c r="Y2921" s="9"/>
    </row>
    <row r="2922" spans="2:25" x14ac:dyDescent="0.2">
      <c r="B2922" s="2"/>
      <c r="H2922" s="2"/>
      <c r="I2922" s="2"/>
      <c r="J2922" s="2"/>
      <c r="N2922" s="9"/>
      <c r="O2922" s="5"/>
      <c r="P2922" s="2"/>
      <c r="Q2922" s="39"/>
      <c r="R2922" s="9"/>
      <c r="T2922" s="9"/>
      <c r="U2922" s="2"/>
      <c r="X2922" s="40"/>
      <c r="Y2922" s="9"/>
    </row>
    <row r="2923" spans="2:25" x14ac:dyDescent="0.2">
      <c r="B2923" s="2"/>
      <c r="H2923" s="2"/>
      <c r="I2923" s="2"/>
      <c r="J2923" s="2"/>
      <c r="N2923" s="9"/>
      <c r="O2923" s="5"/>
      <c r="P2923" s="2"/>
      <c r="Q2923" s="39"/>
      <c r="R2923" s="9"/>
      <c r="T2923" s="9"/>
      <c r="U2923" s="2"/>
      <c r="X2923" s="40"/>
      <c r="Y2923" s="9"/>
    </row>
    <row r="2924" spans="2:25" x14ac:dyDescent="0.2">
      <c r="B2924" s="2"/>
      <c r="H2924" s="2"/>
      <c r="I2924" s="2"/>
      <c r="J2924" s="2"/>
      <c r="N2924" s="9"/>
      <c r="O2924" s="5"/>
      <c r="P2924" s="2"/>
      <c r="Q2924" s="39"/>
      <c r="R2924" s="9"/>
      <c r="T2924" s="9"/>
      <c r="U2924" s="2"/>
      <c r="X2924" s="40"/>
      <c r="Y2924" s="9"/>
    </row>
    <row r="2925" spans="2:25" x14ac:dyDescent="0.2">
      <c r="B2925" s="2"/>
      <c r="H2925" s="2"/>
      <c r="I2925" s="2"/>
      <c r="J2925" s="2"/>
      <c r="N2925" s="9"/>
      <c r="O2925" s="5"/>
      <c r="P2925" s="2"/>
      <c r="Q2925" s="39"/>
      <c r="R2925" s="9"/>
      <c r="T2925" s="9"/>
      <c r="U2925" s="2"/>
      <c r="X2925" s="40"/>
      <c r="Y2925" s="9"/>
    </row>
    <row r="2926" spans="2:25" x14ac:dyDescent="0.2">
      <c r="B2926" s="2"/>
      <c r="H2926" s="2"/>
      <c r="I2926" s="2"/>
      <c r="J2926" s="2"/>
      <c r="N2926" s="9"/>
      <c r="O2926" s="5"/>
      <c r="P2926" s="2"/>
      <c r="Q2926" s="39"/>
      <c r="R2926" s="9"/>
      <c r="T2926" s="9"/>
      <c r="U2926" s="2"/>
      <c r="X2926" s="40"/>
      <c r="Y2926" s="9"/>
    </row>
    <row r="2927" spans="2:25" x14ac:dyDescent="0.2">
      <c r="B2927" s="2"/>
      <c r="H2927" s="2"/>
      <c r="I2927" s="2"/>
      <c r="J2927" s="2"/>
      <c r="N2927" s="9"/>
      <c r="O2927" s="5"/>
      <c r="P2927" s="2"/>
      <c r="Q2927" s="39"/>
      <c r="R2927" s="9"/>
      <c r="T2927" s="9"/>
      <c r="U2927" s="2"/>
      <c r="X2927" s="40"/>
      <c r="Y2927" s="9"/>
    </row>
    <row r="2928" spans="2:25" x14ac:dyDescent="0.2">
      <c r="B2928" s="2"/>
      <c r="H2928" s="2"/>
      <c r="I2928" s="2"/>
      <c r="J2928" s="2"/>
      <c r="N2928" s="9"/>
      <c r="O2928" s="5"/>
      <c r="P2928" s="2"/>
      <c r="Q2928" s="39"/>
      <c r="R2928" s="9"/>
      <c r="T2928" s="9"/>
      <c r="U2928" s="2"/>
      <c r="X2928" s="40"/>
      <c r="Y2928" s="9"/>
    </row>
    <row r="2929" spans="2:25" x14ac:dyDescent="0.2">
      <c r="B2929" s="2"/>
      <c r="H2929" s="2"/>
      <c r="I2929" s="2"/>
      <c r="J2929" s="2"/>
      <c r="N2929" s="9"/>
      <c r="O2929" s="5"/>
      <c r="P2929" s="2"/>
      <c r="Q2929" s="39"/>
      <c r="R2929" s="9"/>
      <c r="T2929" s="9"/>
      <c r="U2929" s="2"/>
      <c r="X2929" s="40"/>
      <c r="Y2929" s="9"/>
    </row>
    <row r="2930" spans="2:25" x14ac:dyDescent="0.2">
      <c r="B2930" s="2"/>
      <c r="H2930" s="2"/>
      <c r="I2930" s="2"/>
      <c r="J2930" s="2"/>
      <c r="N2930" s="9"/>
      <c r="O2930" s="5"/>
      <c r="P2930" s="2"/>
      <c r="Q2930" s="39"/>
      <c r="R2930" s="9"/>
      <c r="T2930" s="9"/>
      <c r="U2930" s="2"/>
      <c r="X2930" s="40"/>
      <c r="Y2930" s="9"/>
    </row>
    <row r="2931" spans="2:25" x14ac:dyDescent="0.2">
      <c r="B2931" s="2"/>
      <c r="H2931" s="2"/>
      <c r="I2931" s="2"/>
      <c r="J2931" s="2"/>
      <c r="N2931" s="9"/>
      <c r="O2931" s="5"/>
      <c r="P2931" s="2"/>
      <c r="Q2931" s="39"/>
      <c r="R2931" s="9"/>
      <c r="T2931" s="9"/>
      <c r="U2931" s="2"/>
      <c r="X2931" s="40"/>
      <c r="Y2931" s="9"/>
    </row>
    <row r="2932" spans="2:25" x14ac:dyDescent="0.2">
      <c r="B2932" s="2"/>
      <c r="H2932" s="2"/>
      <c r="I2932" s="2"/>
      <c r="J2932" s="2"/>
      <c r="N2932" s="9"/>
      <c r="O2932" s="5"/>
      <c r="P2932" s="2"/>
      <c r="Q2932" s="39"/>
      <c r="R2932" s="9"/>
      <c r="T2932" s="9"/>
      <c r="U2932" s="2"/>
      <c r="X2932" s="40"/>
      <c r="Y2932" s="9"/>
    </row>
    <row r="2933" spans="2:25" x14ac:dyDescent="0.2">
      <c r="B2933" s="2"/>
      <c r="H2933" s="2"/>
      <c r="I2933" s="2"/>
      <c r="J2933" s="2"/>
      <c r="N2933" s="9"/>
      <c r="O2933" s="5"/>
      <c r="P2933" s="2"/>
      <c r="Q2933" s="39"/>
      <c r="R2933" s="9"/>
      <c r="T2933" s="9"/>
      <c r="U2933" s="2"/>
      <c r="X2933" s="40"/>
      <c r="Y2933" s="9"/>
    </row>
    <row r="2934" spans="2:25" x14ac:dyDescent="0.2">
      <c r="B2934" s="2"/>
      <c r="H2934" s="2"/>
      <c r="I2934" s="2"/>
      <c r="J2934" s="2"/>
      <c r="N2934" s="9"/>
      <c r="O2934" s="5"/>
      <c r="P2934" s="2"/>
      <c r="Q2934" s="39"/>
      <c r="R2934" s="9"/>
      <c r="T2934" s="9"/>
      <c r="U2934" s="2"/>
      <c r="X2934" s="40"/>
      <c r="Y2934" s="9"/>
    </row>
    <row r="2935" spans="2:25" x14ac:dyDescent="0.2">
      <c r="B2935" s="2"/>
      <c r="H2935" s="2"/>
      <c r="I2935" s="2"/>
      <c r="J2935" s="2"/>
      <c r="N2935" s="9"/>
      <c r="O2935" s="5"/>
      <c r="P2935" s="2"/>
      <c r="Q2935" s="39"/>
      <c r="R2935" s="9"/>
      <c r="T2935" s="9"/>
      <c r="U2935" s="2"/>
      <c r="X2935" s="40"/>
      <c r="Y2935" s="9"/>
    </row>
    <row r="2936" spans="2:25" x14ac:dyDescent="0.2">
      <c r="B2936" s="2"/>
      <c r="H2936" s="2"/>
      <c r="I2936" s="2"/>
      <c r="J2936" s="2"/>
      <c r="N2936" s="9"/>
      <c r="O2936" s="5"/>
      <c r="P2936" s="2"/>
      <c r="Q2936" s="39"/>
      <c r="R2936" s="9"/>
      <c r="T2936" s="9"/>
      <c r="U2936" s="2"/>
      <c r="X2936" s="40"/>
      <c r="Y2936" s="9"/>
    </row>
    <row r="2937" spans="2:25" x14ac:dyDescent="0.2">
      <c r="B2937" s="2"/>
      <c r="H2937" s="2"/>
      <c r="I2937" s="2"/>
      <c r="J2937" s="2"/>
      <c r="N2937" s="9"/>
      <c r="O2937" s="5"/>
      <c r="P2937" s="2"/>
      <c r="Q2937" s="39"/>
      <c r="R2937" s="9"/>
      <c r="T2937" s="9"/>
      <c r="U2937" s="2"/>
      <c r="X2937" s="40"/>
      <c r="Y2937" s="9"/>
    </row>
    <row r="2938" spans="2:25" x14ac:dyDescent="0.2">
      <c r="B2938" s="2"/>
      <c r="H2938" s="2"/>
      <c r="I2938" s="2"/>
      <c r="J2938" s="2"/>
      <c r="N2938" s="9"/>
      <c r="O2938" s="5"/>
      <c r="P2938" s="2"/>
      <c r="Q2938" s="39"/>
      <c r="R2938" s="9"/>
      <c r="T2938" s="9"/>
      <c r="U2938" s="2"/>
      <c r="X2938" s="40"/>
      <c r="Y2938" s="9"/>
    </row>
    <row r="2939" spans="2:25" x14ac:dyDescent="0.2">
      <c r="B2939" s="2"/>
      <c r="H2939" s="2"/>
      <c r="I2939" s="2"/>
      <c r="J2939" s="2"/>
      <c r="N2939" s="9"/>
      <c r="O2939" s="5"/>
      <c r="P2939" s="2"/>
      <c r="Q2939" s="39"/>
      <c r="R2939" s="9"/>
      <c r="T2939" s="9"/>
      <c r="U2939" s="2"/>
      <c r="X2939" s="40"/>
      <c r="Y2939" s="9"/>
    </row>
    <row r="2940" spans="2:25" x14ac:dyDescent="0.2">
      <c r="B2940" s="2"/>
      <c r="H2940" s="2"/>
      <c r="I2940" s="2"/>
      <c r="J2940" s="2"/>
      <c r="N2940" s="9"/>
      <c r="O2940" s="5"/>
      <c r="P2940" s="2"/>
      <c r="Q2940" s="39"/>
      <c r="R2940" s="9"/>
      <c r="T2940" s="9"/>
      <c r="U2940" s="2"/>
      <c r="X2940" s="40"/>
      <c r="Y2940" s="9"/>
    </row>
    <row r="2941" spans="2:25" x14ac:dyDescent="0.2">
      <c r="B2941" s="2"/>
      <c r="H2941" s="2"/>
      <c r="I2941" s="2"/>
      <c r="J2941" s="2"/>
      <c r="N2941" s="9"/>
      <c r="O2941" s="5"/>
      <c r="P2941" s="2"/>
      <c r="Q2941" s="39"/>
      <c r="R2941" s="9"/>
      <c r="T2941" s="9"/>
      <c r="U2941" s="2"/>
      <c r="X2941" s="40"/>
      <c r="Y2941" s="9"/>
    </row>
    <row r="2942" spans="2:25" x14ac:dyDescent="0.2">
      <c r="B2942" s="2"/>
      <c r="H2942" s="2"/>
      <c r="I2942" s="2"/>
      <c r="J2942" s="2"/>
      <c r="N2942" s="9"/>
      <c r="O2942" s="5"/>
      <c r="P2942" s="2"/>
      <c r="Q2942" s="39"/>
      <c r="R2942" s="9"/>
      <c r="T2942" s="9"/>
      <c r="U2942" s="2"/>
      <c r="X2942" s="40"/>
      <c r="Y2942" s="9"/>
    </row>
    <row r="2943" spans="2:25" x14ac:dyDescent="0.2">
      <c r="B2943" s="2"/>
      <c r="H2943" s="2"/>
      <c r="I2943" s="2"/>
      <c r="J2943" s="2"/>
      <c r="N2943" s="9"/>
      <c r="O2943" s="5"/>
      <c r="P2943" s="2"/>
      <c r="Q2943" s="39"/>
      <c r="R2943" s="9"/>
      <c r="T2943" s="9"/>
      <c r="U2943" s="2"/>
      <c r="X2943" s="40"/>
      <c r="Y2943" s="9"/>
    </row>
    <row r="2944" spans="2:25" x14ac:dyDescent="0.2">
      <c r="B2944" s="2"/>
      <c r="H2944" s="2"/>
      <c r="I2944" s="2"/>
      <c r="J2944" s="2"/>
      <c r="N2944" s="9"/>
      <c r="O2944" s="5"/>
      <c r="P2944" s="2"/>
      <c r="Q2944" s="39"/>
      <c r="R2944" s="9"/>
      <c r="T2944" s="9"/>
      <c r="U2944" s="2"/>
      <c r="X2944" s="40"/>
      <c r="Y2944" s="9"/>
    </row>
    <row r="2945" spans="2:25" x14ac:dyDescent="0.2">
      <c r="B2945" s="2"/>
      <c r="H2945" s="2"/>
      <c r="I2945" s="2"/>
      <c r="J2945" s="2"/>
      <c r="N2945" s="9"/>
      <c r="O2945" s="5"/>
      <c r="P2945" s="2"/>
      <c r="Q2945" s="39"/>
      <c r="R2945" s="9"/>
      <c r="T2945" s="9"/>
      <c r="U2945" s="2"/>
      <c r="X2945" s="40"/>
      <c r="Y2945" s="9"/>
    </row>
    <row r="2946" spans="2:25" x14ac:dyDescent="0.2">
      <c r="B2946" s="2"/>
      <c r="H2946" s="2"/>
      <c r="I2946" s="2"/>
      <c r="J2946" s="2"/>
      <c r="N2946" s="9"/>
      <c r="O2946" s="5"/>
      <c r="P2946" s="2"/>
      <c r="Q2946" s="39"/>
      <c r="R2946" s="9"/>
      <c r="T2946" s="9"/>
      <c r="U2946" s="2"/>
      <c r="X2946" s="40"/>
      <c r="Y2946" s="9"/>
    </row>
    <row r="2947" spans="2:25" x14ac:dyDescent="0.2">
      <c r="B2947" s="2"/>
      <c r="H2947" s="2"/>
      <c r="I2947" s="2"/>
      <c r="J2947" s="2"/>
      <c r="N2947" s="9"/>
      <c r="O2947" s="5"/>
      <c r="P2947" s="2"/>
      <c r="Q2947" s="39"/>
      <c r="R2947" s="9"/>
      <c r="T2947" s="9"/>
      <c r="U2947" s="2"/>
      <c r="X2947" s="40"/>
      <c r="Y2947" s="9"/>
    </row>
    <row r="2948" spans="2:25" x14ac:dyDescent="0.2">
      <c r="B2948" s="2"/>
      <c r="H2948" s="2"/>
      <c r="I2948" s="2"/>
      <c r="J2948" s="2"/>
      <c r="N2948" s="9"/>
      <c r="O2948" s="5"/>
      <c r="P2948" s="2"/>
      <c r="Q2948" s="39"/>
      <c r="R2948" s="9"/>
      <c r="T2948" s="9"/>
      <c r="U2948" s="2"/>
      <c r="X2948" s="40"/>
      <c r="Y2948" s="9"/>
    </row>
    <row r="2949" spans="2:25" x14ac:dyDescent="0.2">
      <c r="B2949" s="2"/>
      <c r="H2949" s="2"/>
      <c r="I2949" s="2"/>
      <c r="J2949" s="2"/>
      <c r="N2949" s="9"/>
      <c r="O2949" s="5"/>
      <c r="P2949" s="2"/>
      <c r="Q2949" s="39"/>
      <c r="R2949" s="9"/>
      <c r="T2949" s="9"/>
      <c r="U2949" s="2"/>
      <c r="X2949" s="40"/>
      <c r="Y2949" s="9"/>
    </row>
    <row r="2950" spans="2:25" x14ac:dyDescent="0.2">
      <c r="B2950" s="2"/>
      <c r="H2950" s="2"/>
      <c r="I2950" s="2"/>
      <c r="J2950" s="2"/>
      <c r="N2950" s="9"/>
      <c r="O2950" s="5"/>
      <c r="P2950" s="2"/>
      <c r="Q2950" s="39"/>
      <c r="R2950" s="9"/>
      <c r="T2950" s="9"/>
      <c r="U2950" s="2"/>
      <c r="X2950" s="40"/>
      <c r="Y2950" s="9"/>
    </row>
    <row r="2951" spans="2:25" x14ac:dyDescent="0.2">
      <c r="B2951" s="2"/>
      <c r="H2951" s="2"/>
      <c r="I2951" s="2"/>
      <c r="J2951" s="2"/>
      <c r="N2951" s="9"/>
      <c r="O2951" s="5"/>
      <c r="P2951" s="2"/>
      <c r="Q2951" s="39"/>
      <c r="R2951" s="9"/>
      <c r="T2951" s="9"/>
      <c r="U2951" s="2"/>
      <c r="X2951" s="40"/>
      <c r="Y2951" s="9"/>
    </row>
    <row r="2952" spans="2:25" x14ac:dyDescent="0.2">
      <c r="B2952" s="2"/>
      <c r="H2952" s="2"/>
      <c r="I2952" s="2"/>
      <c r="J2952" s="2"/>
      <c r="N2952" s="9"/>
      <c r="O2952" s="5"/>
      <c r="P2952" s="2"/>
      <c r="Q2952" s="39"/>
      <c r="R2952" s="9"/>
      <c r="T2952" s="9"/>
      <c r="U2952" s="2"/>
      <c r="X2952" s="40"/>
      <c r="Y2952" s="9"/>
    </row>
    <row r="2953" spans="2:25" x14ac:dyDescent="0.2">
      <c r="B2953" s="2"/>
      <c r="H2953" s="2"/>
      <c r="I2953" s="2"/>
      <c r="J2953" s="2"/>
      <c r="N2953" s="9"/>
      <c r="O2953" s="5"/>
      <c r="P2953" s="2"/>
      <c r="Q2953" s="39"/>
      <c r="R2953" s="9"/>
      <c r="T2953" s="9"/>
      <c r="U2953" s="2"/>
      <c r="X2953" s="40"/>
      <c r="Y2953" s="9"/>
    </row>
    <row r="2954" spans="2:25" x14ac:dyDescent="0.2">
      <c r="B2954" s="2"/>
      <c r="H2954" s="2"/>
      <c r="I2954" s="2"/>
      <c r="J2954" s="2"/>
      <c r="N2954" s="9"/>
      <c r="O2954" s="5"/>
      <c r="P2954" s="2"/>
      <c r="Q2954" s="39"/>
      <c r="R2954" s="9"/>
      <c r="T2954" s="9"/>
      <c r="U2954" s="2"/>
      <c r="X2954" s="40"/>
      <c r="Y2954" s="9"/>
    </row>
    <row r="2955" spans="2:25" x14ac:dyDescent="0.2">
      <c r="B2955" s="2"/>
      <c r="H2955" s="2"/>
      <c r="I2955" s="2"/>
      <c r="J2955" s="2"/>
      <c r="N2955" s="9"/>
      <c r="O2955" s="5"/>
      <c r="P2955" s="2"/>
      <c r="Q2955" s="39"/>
      <c r="R2955" s="9"/>
      <c r="T2955" s="9"/>
      <c r="U2955" s="2"/>
      <c r="X2955" s="40"/>
      <c r="Y2955" s="9"/>
    </row>
    <row r="2956" spans="2:25" x14ac:dyDescent="0.2">
      <c r="B2956" s="2"/>
      <c r="H2956" s="2"/>
      <c r="I2956" s="2"/>
      <c r="J2956" s="2"/>
      <c r="N2956" s="9"/>
      <c r="O2956" s="5"/>
      <c r="P2956" s="2"/>
      <c r="Q2956" s="39"/>
      <c r="R2956" s="9"/>
      <c r="T2956" s="9"/>
      <c r="U2956" s="2"/>
      <c r="X2956" s="40"/>
      <c r="Y2956" s="9"/>
    </row>
    <row r="2957" spans="2:25" x14ac:dyDescent="0.2">
      <c r="B2957" s="2"/>
      <c r="H2957" s="2"/>
      <c r="I2957" s="2"/>
      <c r="J2957" s="2"/>
      <c r="N2957" s="9"/>
      <c r="O2957" s="5"/>
      <c r="P2957" s="2"/>
      <c r="Q2957" s="39"/>
      <c r="R2957" s="9"/>
      <c r="T2957" s="9"/>
      <c r="U2957" s="2"/>
      <c r="X2957" s="40"/>
      <c r="Y2957" s="9"/>
    </row>
    <row r="2958" spans="2:25" x14ac:dyDescent="0.2">
      <c r="B2958" s="2"/>
      <c r="H2958" s="2"/>
      <c r="I2958" s="2"/>
      <c r="J2958" s="2"/>
      <c r="N2958" s="9"/>
      <c r="O2958" s="5"/>
      <c r="P2958" s="2"/>
      <c r="Q2958" s="39"/>
      <c r="R2958" s="9"/>
      <c r="T2958" s="9"/>
      <c r="U2958" s="2"/>
      <c r="X2958" s="40"/>
      <c r="Y2958" s="9"/>
    </row>
    <row r="2959" spans="2:25" x14ac:dyDescent="0.2">
      <c r="B2959" s="2"/>
      <c r="H2959" s="2"/>
      <c r="I2959" s="2"/>
      <c r="J2959" s="2"/>
      <c r="N2959" s="9"/>
      <c r="O2959" s="5"/>
      <c r="P2959" s="2"/>
      <c r="Q2959" s="39"/>
      <c r="R2959" s="9"/>
      <c r="T2959" s="9"/>
      <c r="U2959" s="2"/>
      <c r="X2959" s="40"/>
      <c r="Y2959" s="9"/>
    </row>
    <row r="2960" spans="2:25" x14ac:dyDescent="0.2">
      <c r="B2960" s="2"/>
      <c r="H2960" s="2"/>
      <c r="I2960" s="2"/>
      <c r="J2960" s="2"/>
      <c r="N2960" s="9"/>
      <c r="O2960" s="5"/>
      <c r="P2960" s="2"/>
      <c r="Q2960" s="39"/>
      <c r="R2960" s="9"/>
      <c r="T2960" s="9"/>
      <c r="U2960" s="2"/>
      <c r="X2960" s="40"/>
      <c r="Y2960" s="9"/>
    </row>
    <row r="2961" spans="2:25" x14ac:dyDescent="0.2">
      <c r="B2961" s="2"/>
      <c r="H2961" s="2"/>
      <c r="I2961" s="2"/>
      <c r="J2961" s="2"/>
      <c r="N2961" s="9"/>
      <c r="O2961" s="5"/>
      <c r="P2961" s="2"/>
      <c r="Q2961" s="39"/>
      <c r="R2961" s="9"/>
      <c r="T2961" s="9"/>
      <c r="U2961" s="2"/>
      <c r="X2961" s="40"/>
      <c r="Y2961" s="9"/>
    </row>
    <row r="2962" spans="2:25" x14ac:dyDescent="0.2">
      <c r="B2962" s="2"/>
      <c r="H2962" s="2"/>
      <c r="I2962" s="2"/>
      <c r="J2962" s="2"/>
      <c r="N2962" s="9"/>
      <c r="O2962" s="5"/>
      <c r="P2962" s="2"/>
      <c r="Q2962" s="39"/>
      <c r="R2962" s="9"/>
      <c r="T2962" s="9"/>
      <c r="U2962" s="2"/>
      <c r="X2962" s="40"/>
      <c r="Y2962" s="9"/>
    </row>
    <row r="2963" spans="2:25" x14ac:dyDescent="0.2">
      <c r="B2963" s="2"/>
      <c r="H2963" s="2"/>
      <c r="I2963" s="2"/>
      <c r="J2963" s="2"/>
      <c r="N2963" s="9"/>
      <c r="O2963" s="5"/>
      <c r="P2963" s="2"/>
      <c r="Q2963" s="39"/>
      <c r="R2963" s="9"/>
      <c r="T2963" s="9"/>
      <c r="U2963" s="2"/>
      <c r="X2963" s="40"/>
      <c r="Y2963" s="9"/>
    </row>
    <row r="2964" spans="2:25" x14ac:dyDescent="0.2">
      <c r="B2964" s="2"/>
      <c r="H2964" s="2"/>
      <c r="I2964" s="2"/>
      <c r="J2964" s="2"/>
      <c r="N2964" s="9"/>
      <c r="O2964" s="5"/>
      <c r="P2964" s="2"/>
      <c r="Q2964" s="39"/>
      <c r="R2964" s="9"/>
      <c r="T2964" s="9"/>
      <c r="U2964" s="2"/>
      <c r="X2964" s="40"/>
      <c r="Y2964" s="9"/>
    </row>
    <row r="2965" spans="2:25" x14ac:dyDescent="0.2">
      <c r="B2965" s="2"/>
      <c r="H2965" s="2"/>
      <c r="I2965" s="2"/>
      <c r="J2965" s="2"/>
      <c r="N2965" s="9"/>
      <c r="O2965" s="5"/>
      <c r="P2965" s="2"/>
      <c r="Q2965" s="39"/>
      <c r="R2965" s="9"/>
      <c r="T2965" s="9"/>
      <c r="U2965" s="2"/>
      <c r="X2965" s="40"/>
      <c r="Y2965" s="9"/>
    </row>
    <row r="2966" spans="2:25" x14ac:dyDescent="0.2">
      <c r="B2966" s="2"/>
      <c r="H2966" s="2"/>
      <c r="I2966" s="2"/>
      <c r="J2966" s="2"/>
      <c r="N2966" s="9"/>
      <c r="O2966" s="5"/>
      <c r="P2966" s="2"/>
      <c r="Q2966" s="39"/>
      <c r="R2966" s="9"/>
      <c r="T2966" s="9"/>
      <c r="U2966" s="2"/>
      <c r="X2966" s="40"/>
      <c r="Y2966" s="9"/>
    </row>
    <row r="2967" spans="2:25" x14ac:dyDescent="0.2">
      <c r="B2967" s="2"/>
      <c r="H2967" s="2"/>
      <c r="I2967" s="2"/>
      <c r="J2967" s="2"/>
      <c r="N2967" s="9"/>
      <c r="O2967" s="5"/>
      <c r="P2967" s="2"/>
      <c r="Q2967" s="39"/>
      <c r="R2967" s="9"/>
      <c r="T2967" s="9"/>
      <c r="U2967" s="2"/>
      <c r="X2967" s="40"/>
      <c r="Y2967" s="9"/>
    </row>
    <row r="2968" spans="2:25" x14ac:dyDescent="0.2">
      <c r="B2968" s="2"/>
      <c r="H2968" s="2"/>
      <c r="I2968" s="2"/>
      <c r="J2968" s="2"/>
      <c r="N2968" s="9"/>
      <c r="O2968" s="5"/>
      <c r="P2968" s="2"/>
      <c r="Q2968" s="39"/>
      <c r="R2968" s="9"/>
      <c r="T2968" s="9"/>
      <c r="U2968" s="2"/>
      <c r="X2968" s="40"/>
      <c r="Y2968" s="9"/>
    </row>
    <row r="2969" spans="2:25" x14ac:dyDescent="0.2">
      <c r="B2969" s="2"/>
      <c r="H2969" s="2"/>
      <c r="I2969" s="2"/>
      <c r="J2969" s="2"/>
      <c r="N2969" s="9"/>
      <c r="O2969" s="5"/>
      <c r="P2969" s="2"/>
      <c r="Q2969" s="39"/>
      <c r="R2969" s="9"/>
      <c r="T2969" s="9"/>
      <c r="U2969" s="2"/>
      <c r="X2969" s="40"/>
      <c r="Y2969" s="9"/>
    </row>
    <row r="2970" spans="2:25" x14ac:dyDescent="0.2">
      <c r="B2970" s="2"/>
      <c r="H2970" s="2"/>
      <c r="I2970" s="2"/>
      <c r="J2970" s="2"/>
      <c r="N2970" s="9"/>
      <c r="O2970" s="5"/>
      <c r="P2970" s="2"/>
      <c r="Q2970" s="39"/>
      <c r="R2970" s="9"/>
      <c r="T2970" s="9"/>
      <c r="U2970" s="2"/>
      <c r="X2970" s="40"/>
      <c r="Y2970" s="9"/>
    </row>
    <row r="2971" spans="2:25" x14ac:dyDescent="0.2">
      <c r="B2971" s="2"/>
      <c r="H2971" s="2"/>
      <c r="I2971" s="2"/>
      <c r="J2971" s="2"/>
      <c r="N2971" s="9"/>
      <c r="O2971" s="5"/>
      <c r="P2971" s="2"/>
      <c r="Q2971" s="39"/>
      <c r="R2971" s="9"/>
      <c r="T2971" s="9"/>
      <c r="U2971" s="2"/>
      <c r="X2971" s="40"/>
      <c r="Y2971" s="9"/>
    </row>
    <row r="2972" spans="2:25" x14ac:dyDescent="0.2">
      <c r="B2972" s="2"/>
      <c r="H2972" s="2"/>
      <c r="I2972" s="2"/>
      <c r="J2972" s="2"/>
      <c r="N2972" s="9"/>
      <c r="O2972" s="5"/>
      <c r="P2972" s="2"/>
      <c r="Q2972" s="39"/>
      <c r="R2972" s="9"/>
      <c r="T2972" s="9"/>
      <c r="U2972" s="2"/>
      <c r="X2972" s="40"/>
      <c r="Y2972" s="9"/>
    </row>
    <row r="2973" spans="2:25" x14ac:dyDescent="0.2">
      <c r="B2973" s="2"/>
      <c r="H2973" s="2"/>
      <c r="I2973" s="2"/>
      <c r="J2973" s="2"/>
      <c r="N2973" s="9"/>
      <c r="O2973" s="5"/>
      <c r="P2973" s="2"/>
      <c r="Q2973" s="39"/>
      <c r="R2973" s="9"/>
      <c r="T2973" s="9"/>
      <c r="U2973" s="2"/>
      <c r="X2973" s="40"/>
      <c r="Y2973" s="9"/>
    </row>
    <row r="2974" spans="2:25" x14ac:dyDescent="0.2">
      <c r="B2974" s="2"/>
      <c r="H2974" s="2"/>
      <c r="I2974" s="2"/>
      <c r="J2974" s="2"/>
      <c r="N2974" s="9"/>
      <c r="O2974" s="5"/>
      <c r="P2974" s="2"/>
      <c r="Q2974" s="39"/>
      <c r="R2974" s="9"/>
      <c r="T2974" s="9"/>
      <c r="U2974" s="2"/>
      <c r="X2974" s="40"/>
      <c r="Y2974" s="9"/>
    </row>
    <row r="2975" spans="2:25" x14ac:dyDescent="0.2">
      <c r="B2975" s="2"/>
      <c r="H2975" s="2"/>
      <c r="I2975" s="2"/>
      <c r="J2975" s="2"/>
      <c r="N2975" s="9"/>
      <c r="O2975" s="5"/>
      <c r="P2975" s="2"/>
      <c r="Q2975" s="39"/>
      <c r="R2975" s="9"/>
      <c r="T2975" s="9"/>
      <c r="U2975" s="2"/>
      <c r="X2975" s="40"/>
      <c r="Y2975" s="9"/>
    </row>
    <row r="2976" spans="2:25" x14ac:dyDescent="0.2">
      <c r="B2976" s="2"/>
      <c r="H2976" s="2"/>
      <c r="I2976" s="2"/>
      <c r="J2976" s="2"/>
      <c r="N2976" s="9"/>
      <c r="O2976" s="5"/>
      <c r="P2976" s="2"/>
      <c r="Q2976" s="39"/>
      <c r="R2976" s="9"/>
      <c r="T2976" s="9"/>
      <c r="U2976" s="2"/>
      <c r="X2976" s="40"/>
      <c r="Y2976" s="9"/>
    </row>
    <row r="2977" spans="2:25" x14ac:dyDescent="0.2">
      <c r="B2977" s="2"/>
      <c r="H2977" s="2"/>
      <c r="I2977" s="2"/>
      <c r="J2977" s="2"/>
      <c r="N2977" s="9"/>
      <c r="O2977" s="5"/>
      <c r="P2977" s="2"/>
      <c r="Q2977" s="39"/>
      <c r="R2977" s="9"/>
      <c r="T2977" s="9"/>
      <c r="U2977" s="2"/>
      <c r="X2977" s="40"/>
      <c r="Y2977" s="9"/>
    </row>
    <row r="2978" spans="2:25" x14ac:dyDescent="0.2">
      <c r="B2978" s="2"/>
      <c r="H2978" s="2"/>
      <c r="I2978" s="2"/>
      <c r="J2978" s="2"/>
      <c r="N2978" s="9"/>
      <c r="O2978" s="5"/>
      <c r="P2978" s="2"/>
      <c r="Q2978" s="39"/>
      <c r="R2978" s="9"/>
      <c r="T2978" s="9"/>
      <c r="U2978" s="2"/>
      <c r="X2978" s="40"/>
      <c r="Y2978" s="9"/>
    </row>
    <row r="2979" spans="2:25" x14ac:dyDescent="0.2">
      <c r="B2979" s="2"/>
      <c r="H2979" s="2"/>
      <c r="I2979" s="2"/>
      <c r="J2979" s="2"/>
      <c r="N2979" s="9"/>
      <c r="O2979" s="5"/>
      <c r="P2979" s="2"/>
      <c r="Q2979" s="39"/>
      <c r="R2979" s="9"/>
      <c r="T2979" s="9"/>
      <c r="U2979" s="2"/>
      <c r="X2979" s="40"/>
      <c r="Y2979" s="9"/>
    </row>
    <row r="2980" spans="2:25" x14ac:dyDescent="0.2">
      <c r="B2980" s="2"/>
      <c r="H2980" s="2"/>
      <c r="I2980" s="2"/>
      <c r="J2980" s="2"/>
      <c r="N2980" s="9"/>
      <c r="O2980" s="5"/>
      <c r="P2980" s="2"/>
      <c r="Q2980" s="39"/>
      <c r="R2980" s="9"/>
      <c r="T2980" s="9"/>
      <c r="U2980" s="2"/>
      <c r="X2980" s="40"/>
      <c r="Y2980" s="9"/>
    </row>
    <row r="2981" spans="2:25" x14ac:dyDescent="0.2">
      <c r="B2981" s="2"/>
      <c r="H2981" s="2"/>
      <c r="I2981" s="2"/>
      <c r="J2981" s="2"/>
      <c r="N2981" s="9"/>
      <c r="O2981" s="5"/>
      <c r="P2981" s="2"/>
      <c r="Q2981" s="39"/>
      <c r="R2981" s="9"/>
      <c r="T2981" s="9"/>
      <c r="U2981" s="2"/>
      <c r="X2981" s="40"/>
      <c r="Y2981" s="9"/>
    </row>
    <row r="2982" spans="2:25" x14ac:dyDescent="0.2">
      <c r="B2982" s="2"/>
      <c r="H2982" s="2"/>
      <c r="I2982" s="2"/>
      <c r="J2982" s="2"/>
      <c r="N2982" s="9"/>
      <c r="O2982" s="5"/>
      <c r="P2982" s="2"/>
      <c r="Q2982" s="39"/>
      <c r="R2982" s="9"/>
      <c r="T2982" s="9"/>
      <c r="U2982" s="2"/>
      <c r="X2982" s="40"/>
      <c r="Y2982" s="9"/>
    </row>
    <row r="2983" spans="2:25" x14ac:dyDescent="0.2">
      <c r="B2983" s="2"/>
      <c r="H2983" s="2"/>
      <c r="I2983" s="2"/>
      <c r="J2983" s="2"/>
      <c r="N2983" s="9"/>
      <c r="O2983" s="5"/>
      <c r="P2983" s="2"/>
      <c r="Q2983" s="39"/>
      <c r="R2983" s="9"/>
      <c r="T2983" s="9"/>
      <c r="U2983" s="2"/>
      <c r="X2983" s="40"/>
      <c r="Y2983" s="9"/>
    </row>
    <row r="2984" spans="2:25" x14ac:dyDescent="0.2">
      <c r="B2984" s="2"/>
      <c r="H2984" s="2"/>
      <c r="I2984" s="2"/>
      <c r="J2984" s="2"/>
      <c r="N2984" s="9"/>
      <c r="O2984" s="5"/>
      <c r="P2984" s="2"/>
      <c r="Q2984" s="39"/>
      <c r="R2984" s="9"/>
      <c r="T2984" s="9"/>
      <c r="U2984" s="2"/>
      <c r="X2984" s="40"/>
      <c r="Y2984" s="9"/>
    </row>
    <row r="2985" spans="2:25" x14ac:dyDescent="0.2">
      <c r="B2985" s="2"/>
      <c r="H2985" s="2"/>
      <c r="I2985" s="2"/>
      <c r="J2985" s="2"/>
      <c r="N2985" s="9"/>
      <c r="O2985" s="5"/>
      <c r="P2985" s="2"/>
      <c r="Q2985" s="39"/>
      <c r="R2985" s="9"/>
      <c r="T2985" s="9"/>
      <c r="U2985" s="2"/>
      <c r="X2985" s="40"/>
      <c r="Y2985" s="9"/>
    </row>
    <row r="2986" spans="2:25" x14ac:dyDescent="0.2">
      <c r="B2986" s="2"/>
      <c r="H2986" s="2"/>
      <c r="I2986" s="2"/>
      <c r="J2986" s="2"/>
      <c r="N2986" s="9"/>
      <c r="O2986" s="5"/>
      <c r="P2986" s="2"/>
      <c r="Q2986" s="39"/>
      <c r="R2986" s="9"/>
      <c r="T2986" s="9"/>
      <c r="U2986" s="2"/>
      <c r="X2986" s="40"/>
      <c r="Y2986" s="9"/>
    </row>
    <row r="2987" spans="2:25" x14ac:dyDescent="0.2">
      <c r="B2987" s="2"/>
      <c r="H2987" s="2"/>
      <c r="I2987" s="2"/>
      <c r="J2987" s="2"/>
      <c r="N2987" s="9"/>
      <c r="O2987" s="5"/>
      <c r="P2987" s="2"/>
      <c r="Q2987" s="39"/>
      <c r="R2987" s="9"/>
      <c r="T2987" s="9"/>
      <c r="U2987" s="2"/>
      <c r="X2987" s="40"/>
      <c r="Y2987" s="9"/>
    </row>
    <row r="2988" spans="2:25" x14ac:dyDescent="0.2">
      <c r="B2988" s="2"/>
      <c r="H2988" s="2"/>
      <c r="I2988" s="2"/>
      <c r="J2988" s="2"/>
      <c r="N2988" s="9"/>
      <c r="O2988" s="5"/>
      <c r="P2988" s="2"/>
      <c r="Q2988" s="39"/>
      <c r="R2988" s="9"/>
      <c r="T2988" s="9"/>
      <c r="U2988" s="2"/>
      <c r="X2988" s="40"/>
      <c r="Y2988" s="9"/>
    </row>
    <row r="2989" spans="2:25" x14ac:dyDescent="0.2">
      <c r="B2989" s="2"/>
      <c r="H2989" s="2"/>
      <c r="I2989" s="2"/>
      <c r="J2989" s="2"/>
      <c r="N2989" s="9"/>
      <c r="O2989" s="5"/>
      <c r="P2989" s="2"/>
      <c r="Q2989" s="39"/>
      <c r="R2989" s="9"/>
      <c r="T2989" s="9"/>
      <c r="U2989" s="2"/>
      <c r="X2989" s="40"/>
      <c r="Y2989" s="9"/>
    </row>
    <row r="2990" spans="2:25" x14ac:dyDescent="0.2">
      <c r="B2990" s="2"/>
      <c r="H2990" s="2"/>
      <c r="I2990" s="2"/>
      <c r="J2990" s="2"/>
      <c r="N2990" s="9"/>
      <c r="O2990" s="5"/>
      <c r="P2990" s="2"/>
      <c r="Q2990" s="39"/>
      <c r="R2990" s="9"/>
      <c r="T2990" s="9"/>
      <c r="U2990" s="2"/>
      <c r="X2990" s="40"/>
      <c r="Y2990" s="9"/>
    </row>
    <row r="2991" spans="2:25" x14ac:dyDescent="0.2">
      <c r="B2991" s="2"/>
      <c r="H2991" s="2"/>
      <c r="I2991" s="2"/>
      <c r="J2991" s="2"/>
      <c r="N2991" s="9"/>
      <c r="O2991" s="5"/>
      <c r="P2991" s="2"/>
      <c r="Q2991" s="39"/>
      <c r="R2991" s="9"/>
      <c r="T2991" s="9"/>
      <c r="U2991" s="2"/>
      <c r="X2991" s="40"/>
      <c r="Y2991" s="9"/>
    </row>
    <row r="2992" spans="2:25" x14ac:dyDescent="0.2">
      <c r="B2992" s="2"/>
      <c r="H2992" s="2"/>
      <c r="I2992" s="2"/>
      <c r="J2992" s="2"/>
      <c r="N2992" s="9"/>
      <c r="O2992" s="5"/>
      <c r="P2992" s="2"/>
      <c r="Q2992" s="39"/>
      <c r="R2992" s="9"/>
      <c r="T2992" s="9"/>
      <c r="U2992" s="2"/>
      <c r="X2992" s="40"/>
      <c r="Y2992" s="9"/>
    </row>
    <row r="2993" spans="2:25" x14ac:dyDescent="0.2">
      <c r="B2993" s="2"/>
      <c r="H2993" s="2"/>
      <c r="I2993" s="2"/>
      <c r="J2993" s="2"/>
      <c r="N2993" s="9"/>
      <c r="O2993" s="5"/>
      <c r="P2993" s="2"/>
      <c r="Q2993" s="39"/>
      <c r="R2993" s="9"/>
      <c r="T2993" s="9"/>
      <c r="U2993" s="2"/>
      <c r="X2993" s="40"/>
      <c r="Y2993" s="9"/>
    </row>
    <row r="2994" spans="2:25" x14ac:dyDescent="0.2">
      <c r="B2994" s="2"/>
      <c r="H2994" s="2"/>
      <c r="I2994" s="2"/>
      <c r="J2994" s="2"/>
      <c r="N2994" s="9"/>
      <c r="O2994" s="5"/>
      <c r="P2994" s="2"/>
      <c r="Q2994" s="39"/>
      <c r="R2994" s="9"/>
      <c r="T2994" s="9"/>
      <c r="U2994" s="2"/>
      <c r="X2994" s="40"/>
      <c r="Y2994" s="9"/>
    </row>
    <row r="2995" spans="2:25" x14ac:dyDescent="0.2">
      <c r="B2995" s="2"/>
      <c r="H2995" s="2"/>
      <c r="I2995" s="2"/>
      <c r="J2995" s="2"/>
      <c r="N2995" s="9"/>
      <c r="O2995" s="5"/>
      <c r="P2995" s="2"/>
      <c r="Q2995" s="39"/>
      <c r="R2995" s="9"/>
      <c r="T2995" s="9"/>
      <c r="U2995" s="2"/>
      <c r="X2995" s="40"/>
      <c r="Y2995" s="9"/>
    </row>
    <row r="2996" spans="2:25" x14ac:dyDescent="0.2">
      <c r="B2996" s="2"/>
      <c r="H2996" s="2"/>
      <c r="I2996" s="2"/>
      <c r="J2996" s="2"/>
      <c r="N2996" s="9"/>
      <c r="O2996" s="5"/>
      <c r="P2996" s="2"/>
      <c r="Q2996" s="39"/>
      <c r="R2996" s="9"/>
      <c r="T2996" s="9"/>
      <c r="U2996" s="2"/>
      <c r="X2996" s="40"/>
      <c r="Y2996" s="9"/>
    </row>
    <row r="2997" spans="2:25" x14ac:dyDescent="0.2">
      <c r="B2997" s="2"/>
      <c r="H2997" s="2"/>
      <c r="I2997" s="2"/>
      <c r="J2997" s="2"/>
      <c r="N2997" s="9"/>
      <c r="O2997" s="5"/>
      <c r="P2997" s="2"/>
      <c r="Q2997" s="39"/>
      <c r="R2997" s="9"/>
      <c r="T2997" s="9"/>
      <c r="U2997" s="2"/>
      <c r="X2997" s="40"/>
      <c r="Y2997" s="9"/>
    </row>
    <row r="2998" spans="2:25" x14ac:dyDescent="0.2">
      <c r="B2998" s="2"/>
      <c r="H2998" s="2"/>
      <c r="I2998" s="2"/>
      <c r="J2998" s="2"/>
      <c r="N2998" s="9"/>
      <c r="O2998" s="5"/>
      <c r="P2998" s="2"/>
      <c r="Q2998" s="39"/>
      <c r="R2998" s="9"/>
      <c r="T2998" s="9"/>
      <c r="U2998" s="2"/>
      <c r="X2998" s="40"/>
      <c r="Y2998" s="9"/>
    </row>
    <row r="2999" spans="2:25" x14ac:dyDescent="0.2">
      <c r="B2999" s="2"/>
      <c r="H2999" s="2"/>
      <c r="I2999" s="2"/>
      <c r="J2999" s="2"/>
      <c r="N2999" s="9"/>
      <c r="O2999" s="5"/>
      <c r="P2999" s="2"/>
      <c r="Q2999" s="39"/>
      <c r="R2999" s="9"/>
      <c r="T2999" s="9"/>
      <c r="U2999" s="2"/>
      <c r="X2999" s="40"/>
      <c r="Y2999" s="9"/>
    </row>
    <row r="3000" spans="2:25" x14ac:dyDescent="0.2">
      <c r="B3000" s="2"/>
      <c r="H3000" s="2"/>
      <c r="I3000" s="2"/>
      <c r="J3000" s="2"/>
      <c r="N3000" s="9"/>
      <c r="O3000" s="5"/>
      <c r="P3000" s="2"/>
      <c r="Q3000" s="39"/>
      <c r="R3000" s="9"/>
      <c r="T3000" s="9"/>
      <c r="U3000" s="2"/>
      <c r="X3000" s="40"/>
      <c r="Y3000" s="9"/>
    </row>
    <row r="3001" spans="2:25" x14ac:dyDescent="0.2">
      <c r="B3001" s="2"/>
      <c r="H3001" s="2"/>
      <c r="I3001" s="2"/>
      <c r="J3001" s="2"/>
      <c r="N3001" s="9"/>
      <c r="O3001" s="5"/>
      <c r="P3001" s="2"/>
      <c r="Q3001" s="39"/>
      <c r="R3001" s="9"/>
      <c r="T3001" s="9"/>
      <c r="U3001" s="2"/>
      <c r="X3001" s="40"/>
      <c r="Y3001" s="9"/>
    </row>
    <row r="3002" spans="2:25" x14ac:dyDescent="0.2">
      <c r="B3002" s="2"/>
      <c r="H3002" s="2"/>
      <c r="I3002" s="2"/>
      <c r="J3002" s="2"/>
      <c r="N3002" s="9"/>
      <c r="O3002" s="5"/>
      <c r="P3002" s="2"/>
      <c r="Q3002" s="39"/>
      <c r="R3002" s="9"/>
      <c r="T3002" s="9"/>
      <c r="U3002" s="2"/>
      <c r="X3002" s="40"/>
      <c r="Y3002" s="9"/>
    </row>
    <row r="3003" spans="2:25" x14ac:dyDescent="0.2">
      <c r="B3003" s="2"/>
      <c r="H3003" s="2"/>
      <c r="I3003" s="2"/>
      <c r="J3003" s="2"/>
      <c r="N3003" s="9"/>
      <c r="O3003" s="5"/>
      <c r="P3003" s="2"/>
      <c r="Q3003" s="39"/>
      <c r="R3003" s="9"/>
      <c r="T3003" s="9"/>
      <c r="U3003" s="2"/>
      <c r="X3003" s="40"/>
      <c r="Y3003" s="9"/>
    </row>
    <row r="3004" spans="2:25" x14ac:dyDescent="0.2">
      <c r="B3004" s="2"/>
      <c r="H3004" s="2"/>
      <c r="I3004" s="2"/>
      <c r="J3004" s="2"/>
      <c r="N3004" s="9"/>
      <c r="O3004" s="5"/>
      <c r="P3004" s="2"/>
      <c r="Q3004" s="39"/>
      <c r="R3004" s="9"/>
      <c r="T3004" s="9"/>
      <c r="U3004" s="2"/>
      <c r="X3004" s="40"/>
      <c r="Y3004" s="9"/>
    </row>
    <row r="3005" spans="2:25" x14ac:dyDescent="0.2">
      <c r="B3005" s="2"/>
      <c r="H3005" s="2"/>
      <c r="I3005" s="2"/>
      <c r="J3005" s="2"/>
      <c r="N3005" s="9"/>
      <c r="O3005" s="5"/>
      <c r="P3005" s="2"/>
      <c r="Q3005" s="39"/>
      <c r="R3005" s="9"/>
      <c r="T3005" s="9"/>
      <c r="U3005" s="2"/>
      <c r="X3005" s="40"/>
      <c r="Y3005" s="9"/>
    </row>
    <row r="3006" spans="2:25" x14ac:dyDescent="0.2">
      <c r="B3006" s="2"/>
      <c r="H3006" s="2"/>
      <c r="I3006" s="2"/>
      <c r="J3006" s="2"/>
      <c r="N3006" s="9"/>
      <c r="O3006" s="5"/>
      <c r="P3006" s="2"/>
      <c r="Q3006" s="39"/>
      <c r="R3006" s="9"/>
      <c r="T3006" s="9"/>
      <c r="U3006" s="2"/>
      <c r="X3006" s="40"/>
      <c r="Y3006" s="9"/>
    </row>
    <row r="3007" spans="2:25" x14ac:dyDescent="0.2">
      <c r="B3007" s="2"/>
      <c r="H3007" s="2"/>
      <c r="I3007" s="2"/>
      <c r="J3007" s="2"/>
      <c r="N3007" s="9"/>
      <c r="O3007" s="5"/>
      <c r="P3007" s="2"/>
      <c r="Q3007" s="39"/>
      <c r="R3007" s="9"/>
      <c r="T3007" s="9"/>
      <c r="U3007" s="2"/>
      <c r="X3007" s="40"/>
      <c r="Y3007" s="9"/>
    </row>
    <row r="3008" spans="2:25" x14ac:dyDescent="0.2">
      <c r="B3008" s="2"/>
      <c r="H3008" s="2"/>
      <c r="I3008" s="2"/>
      <c r="J3008" s="2"/>
      <c r="N3008" s="9"/>
      <c r="O3008" s="5"/>
      <c r="P3008" s="2"/>
      <c r="Q3008" s="39"/>
      <c r="R3008" s="9"/>
      <c r="T3008" s="9"/>
      <c r="U3008" s="2"/>
      <c r="X3008" s="40"/>
      <c r="Y3008" s="9"/>
    </row>
    <row r="3009" spans="2:25" x14ac:dyDescent="0.2">
      <c r="B3009" s="2"/>
      <c r="H3009" s="2"/>
      <c r="I3009" s="2"/>
      <c r="J3009" s="2"/>
      <c r="N3009" s="9"/>
      <c r="O3009" s="5"/>
      <c r="P3009" s="2"/>
      <c r="Q3009" s="39"/>
      <c r="R3009" s="9"/>
      <c r="T3009" s="9"/>
      <c r="U3009" s="2"/>
      <c r="X3009" s="40"/>
      <c r="Y3009" s="9"/>
    </row>
    <row r="3010" spans="2:25" x14ac:dyDescent="0.2">
      <c r="B3010" s="2"/>
      <c r="H3010" s="2"/>
      <c r="I3010" s="2"/>
      <c r="J3010" s="2"/>
      <c r="N3010" s="9"/>
      <c r="O3010" s="5"/>
      <c r="P3010" s="2"/>
      <c r="Q3010" s="39"/>
      <c r="R3010" s="9"/>
      <c r="T3010" s="9"/>
      <c r="U3010" s="2"/>
      <c r="X3010" s="40"/>
      <c r="Y3010" s="9"/>
    </row>
    <row r="3011" spans="2:25" x14ac:dyDescent="0.2">
      <c r="B3011" s="2"/>
      <c r="H3011" s="2"/>
      <c r="I3011" s="2"/>
      <c r="J3011" s="2"/>
      <c r="N3011" s="9"/>
      <c r="O3011" s="5"/>
      <c r="P3011" s="2"/>
      <c r="Q3011" s="39"/>
      <c r="R3011" s="9"/>
      <c r="T3011" s="9"/>
      <c r="U3011" s="2"/>
      <c r="X3011" s="40"/>
      <c r="Y3011" s="9"/>
    </row>
    <row r="3012" spans="2:25" x14ac:dyDescent="0.2">
      <c r="B3012" s="2"/>
      <c r="H3012" s="2"/>
      <c r="I3012" s="2"/>
      <c r="J3012" s="2"/>
      <c r="N3012" s="9"/>
      <c r="O3012" s="5"/>
      <c r="P3012" s="2"/>
      <c r="Q3012" s="39"/>
      <c r="R3012" s="9"/>
      <c r="T3012" s="9"/>
      <c r="U3012" s="2"/>
      <c r="X3012" s="40"/>
      <c r="Y3012" s="9"/>
    </row>
    <row r="3013" spans="2:25" x14ac:dyDescent="0.2">
      <c r="B3013" s="2"/>
      <c r="H3013" s="2"/>
      <c r="I3013" s="2"/>
      <c r="J3013" s="2"/>
      <c r="N3013" s="9"/>
      <c r="O3013" s="5"/>
      <c r="P3013" s="2"/>
      <c r="Q3013" s="39"/>
      <c r="R3013" s="9"/>
      <c r="T3013" s="9"/>
      <c r="U3013" s="2"/>
      <c r="X3013" s="40"/>
      <c r="Y3013" s="9"/>
    </row>
    <row r="3014" spans="2:25" x14ac:dyDescent="0.2">
      <c r="B3014" s="2"/>
      <c r="H3014" s="2"/>
      <c r="I3014" s="2"/>
      <c r="J3014" s="2"/>
      <c r="N3014" s="9"/>
      <c r="O3014" s="5"/>
      <c r="P3014" s="2"/>
      <c r="Q3014" s="39"/>
      <c r="R3014" s="9"/>
      <c r="T3014" s="9"/>
      <c r="U3014" s="2"/>
      <c r="X3014" s="40"/>
      <c r="Y3014" s="9"/>
    </row>
    <row r="3015" spans="2:25" x14ac:dyDescent="0.2">
      <c r="B3015" s="2"/>
      <c r="H3015" s="2"/>
      <c r="I3015" s="2"/>
      <c r="J3015" s="2"/>
      <c r="N3015" s="9"/>
      <c r="O3015" s="5"/>
      <c r="P3015" s="2"/>
      <c r="Q3015" s="39"/>
      <c r="R3015" s="9"/>
      <c r="T3015" s="9"/>
      <c r="U3015" s="2"/>
      <c r="X3015" s="40"/>
      <c r="Y3015" s="9"/>
    </row>
    <row r="3016" spans="2:25" x14ac:dyDescent="0.2">
      <c r="B3016" s="2"/>
      <c r="H3016" s="2"/>
      <c r="I3016" s="2"/>
      <c r="J3016" s="2"/>
      <c r="N3016" s="9"/>
      <c r="O3016" s="5"/>
      <c r="P3016" s="2"/>
      <c r="Q3016" s="39"/>
      <c r="R3016" s="9"/>
      <c r="T3016" s="9"/>
      <c r="U3016" s="2"/>
      <c r="X3016" s="40"/>
      <c r="Y3016" s="9"/>
    </row>
    <row r="3017" spans="2:25" x14ac:dyDescent="0.2">
      <c r="B3017" s="2"/>
      <c r="H3017" s="2"/>
      <c r="I3017" s="2"/>
      <c r="J3017" s="2"/>
      <c r="N3017" s="9"/>
      <c r="O3017" s="5"/>
      <c r="P3017" s="2"/>
      <c r="Q3017" s="39"/>
      <c r="R3017" s="9"/>
      <c r="T3017" s="9"/>
      <c r="U3017" s="2"/>
      <c r="X3017" s="40"/>
      <c r="Y3017" s="9"/>
    </row>
    <row r="3018" spans="2:25" x14ac:dyDescent="0.2">
      <c r="B3018" s="2"/>
      <c r="H3018" s="2"/>
      <c r="I3018" s="2"/>
      <c r="J3018" s="2"/>
      <c r="N3018" s="9"/>
      <c r="O3018" s="5"/>
      <c r="P3018" s="2"/>
      <c r="Q3018" s="39"/>
      <c r="R3018" s="9"/>
      <c r="T3018" s="9"/>
      <c r="U3018" s="2"/>
      <c r="X3018" s="40"/>
      <c r="Y3018" s="9"/>
    </row>
    <row r="3019" spans="2:25" x14ac:dyDescent="0.2">
      <c r="B3019" s="2"/>
      <c r="H3019" s="2"/>
      <c r="I3019" s="2"/>
      <c r="J3019" s="2"/>
      <c r="N3019" s="9"/>
      <c r="O3019" s="5"/>
      <c r="P3019" s="2"/>
      <c r="Q3019" s="39"/>
      <c r="R3019" s="9"/>
      <c r="T3019" s="9"/>
      <c r="U3019" s="2"/>
      <c r="X3019" s="40"/>
      <c r="Y3019" s="9"/>
    </row>
    <row r="3020" spans="2:25" x14ac:dyDescent="0.2">
      <c r="B3020" s="2"/>
      <c r="H3020" s="2"/>
      <c r="I3020" s="2"/>
      <c r="J3020" s="2"/>
      <c r="N3020" s="9"/>
      <c r="O3020" s="5"/>
      <c r="P3020" s="2"/>
      <c r="Q3020" s="39"/>
      <c r="R3020" s="9"/>
      <c r="T3020" s="9"/>
      <c r="U3020" s="2"/>
      <c r="X3020" s="40"/>
      <c r="Y3020" s="9"/>
    </row>
    <row r="3021" spans="2:25" x14ac:dyDescent="0.2">
      <c r="B3021" s="2"/>
      <c r="H3021" s="2"/>
      <c r="I3021" s="2"/>
      <c r="J3021" s="2"/>
      <c r="N3021" s="9"/>
      <c r="O3021" s="5"/>
      <c r="P3021" s="2"/>
      <c r="Q3021" s="39"/>
      <c r="R3021" s="9"/>
      <c r="T3021" s="9"/>
      <c r="U3021" s="2"/>
      <c r="X3021" s="40"/>
      <c r="Y3021" s="9"/>
    </row>
    <row r="3022" spans="2:25" x14ac:dyDescent="0.2">
      <c r="B3022" s="2"/>
      <c r="H3022" s="2"/>
      <c r="I3022" s="2"/>
      <c r="J3022" s="2"/>
      <c r="N3022" s="9"/>
      <c r="O3022" s="5"/>
      <c r="P3022" s="2"/>
      <c r="Q3022" s="39"/>
      <c r="R3022" s="9"/>
      <c r="T3022" s="9"/>
      <c r="U3022" s="2"/>
      <c r="X3022" s="40"/>
      <c r="Y3022" s="9"/>
    </row>
    <row r="3023" spans="2:25" x14ac:dyDescent="0.2">
      <c r="B3023" s="2"/>
      <c r="H3023" s="2"/>
      <c r="I3023" s="2"/>
      <c r="J3023" s="2"/>
      <c r="N3023" s="9"/>
      <c r="O3023" s="5"/>
      <c r="P3023" s="2"/>
      <c r="Q3023" s="39"/>
      <c r="R3023" s="9"/>
      <c r="T3023" s="9"/>
      <c r="U3023" s="2"/>
      <c r="X3023" s="40"/>
      <c r="Y3023" s="9"/>
    </row>
    <row r="3024" spans="2:25" x14ac:dyDescent="0.2">
      <c r="B3024" s="2"/>
      <c r="H3024" s="2"/>
      <c r="I3024" s="2"/>
      <c r="J3024" s="2"/>
      <c r="N3024" s="9"/>
      <c r="O3024" s="5"/>
      <c r="P3024" s="2"/>
      <c r="Q3024" s="39"/>
      <c r="R3024" s="9"/>
      <c r="T3024" s="9"/>
      <c r="U3024" s="2"/>
      <c r="X3024" s="40"/>
      <c r="Y3024" s="9"/>
    </row>
    <row r="3025" spans="2:25" x14ac:dyDescent="0.2">
      <c r="B3025" s="2"/>
      <c r="H3025" s="2"/>
      <c r="I3025" s="2"/>
      <c r="J3025" s="2"/>
      <c r="N3025" s="9"/>
      <c r="O3025" s="5"/>
      <c r="P3025" s="2"/>
      <c r="Q3025" s="39"/>
      <c r="R3025" s="9"/>
      <c r="T3025" s="9"/>
      <c r="U3025" s="2"/>
      <c r="X3025" s="40"/>
      <c r="Y3025" s="9"/>
    </row>
    <row r="3026" spans="2:25" x14ac:dyDescent="0.2">
      <c r="B3026" s="2"/>
      <c r="H3026" s="2"/>
      <c r="I3026" s="2"/>
      <c r="J3026" s="2"/>
      <c r="N3026" s="9"/>
      <c r="O3026" s="5"/>
      <c r="P3026" s="2"/>
      <c r="Q3026" s="39"/>
      <c r="R3026" s="9"/>
      <c r="T3026" s="9"/>
      <c r="U3026" s="2"/>
      <c r="X3026" s="40"/>
      <c r="Y3026" s="9"/>
    </row>
    <row r="3027" spans="2:25" x14ac:dyDescent="0.2">
      <c r="B3027" s="2"/>
      <c r="H3027" s="2"/>
      <c r="I3027" s="2"/>
      <c r="J3027" s="2"/>
      <c r="N3027" s="9"/>
      <c r="O3027" s="5"/>
      <c r="P3027" s="2"/>
      <c r="Q3027" s="39"/>
      <c r="R3027" s="9"/>
      <c r="T3027" s="9"/>
      <c r="U3027" s="2"/>
      <c r="X3027" s="40"/>
      <c r="Y3027" s="9"/>
    </row>
    <row r="3028" spans="2:25" x14ac:dyDescent="0.2">
      <c r="B3028" s="2"/>
      <c r="H3028" s="2"/>
      <c r="I3028" s="2"/>
      <c r="J3028" s="2"/>
      <c r="N3028" s="9"/>
      <c r="O3028" s="5"/>
      <c r="P3028" s="2"/>
      <c r="Q3028" s="39"/>
      <c r="R3028" s="9"/>
      <c r="T3028" s="9"/>
      <c r="U3028" s="2"/>
      <c r="X3028" s="40"/>
      <c r="Y3028" s="9"/>
    </row>
    <row r="3029" spans="2:25" x14ac:dyDescent="0.2">
      <c r="B3029" s="2"/>
      <c r="H3029" s="2"/>
      <c r="I3029" s="2"/>
      <c r="J3029" s="2"/>
      <c r="N3029" s="9"/>
      <c r="O3029" s="5"/>
      <c r="P3029" s="2"/>
      <c r="Q3029" s="39"/>
      <c r="R3029" s="9"/>
      <c r="T3029" s="9"/>
      <c r="U3029" s="2"/>
      <c r="X3029" s="40"/>
      <c r="Y3029" s="9"/>
    </row>
    <row r="3030" spans="2:25" x14ac:dyDescent="0.2">
      <c r="B3030" s="2"/>
      <c r="H3030" s="2"/>
      <c r="I3030" s="2"/>
      <c r="J3030" s="2"/>
      <c r="N3030" s="9"/>
      <c r="O3030" s="5"/>
      <c r="P3030" s="2"/>
      <c r="Q3030" s="39"/>
      <c r="R3030" s="9"/>
      <c r="T3030" s="9"/>
      <c r="U3030" s="2"/>
      <c r="X3030" s="40"/>
      <c r="Y3030" s="9"/>
    </row>
    <row r="3031" spans="2:25" x14ac:dyDescent="0.2">
      <c r="B3031" s="2"/>
      <c r="H3031" s="2"/>
      <c r="I3031" s="2"/>
      <c r="J3031" s="2"/>
      <c r="N3031" s="9"/>
      <c r="O3031" s="5"/>
      <c r="P3031" s="2"/>
      <c r="Q3031" s="39"/>
      <c r="R3031" s="9"/>
      <c r="T3031" s="9"/>
      <c r="U3031" s="2"/>
      <c r="X3031" s="40"/>
      <c r="Y3031" s="9"/>
    </row>
    <row r="3032" spans="2:25" x14ac:dyDescent="0.2">
      <c r="B3032" s="2"/>
      <c r="H3032" s="2"/>
      <c r="I3032" s="2"/>
      <c r="J3032" s="2"/>
      <c r="N3032" s="9"/>
      <c r="O3032" s="5"/>
      <c r="P3032" s="2"/>
      <c r="Q3032" s="39"/>
      <c r="R3032" s="9"/>
      <c r="T3032" s="9"/>
      <c r="U3032" s="2"/>
      <c r="X3032" s="40"/>
      <c r="Y3032" s="9"/>
    </row>
    <row r="3033" spans="2:25" x14ac:dyDescent="0.2">
      <c r="B3033" s="2"/>
      <c r="H3033" s="2"/>
      <c r="I3033" s="2"/>
      <c r="J3033" s="2"/>
      <c r="N3033" s="9"/>
      <c r="O3033" s="5"/>
      <c r="P3033" s="2"/>
      <c r="Q3033" s="39"/>
      <c r="R3033" s="9"/>
      <c r="T3033" s="9"/>
      <c r="U3033" s="2"/>
      <c r="X3033" s="40"/>
      <c r="Y3033" s="9"/>
    </row>
    <row r="3034" spans="2:25" x14ac:dyDescent="0.2">
      <c r="B3034" s="2"/>
      <c r="H3034" s="2"/>
      <c r="I3034" s="2"/>
      <c r="J3034" s="2"/>
      <c r="N3034" s="9"/>
      <c r="O3034" s="5"/>
      <c r="P3034" s="2"/>
      <c r="Q3034" s="39"/>
      <c r="R3034" s="9"/>
      <c r="T3034" s="9"/>
      <c r="U3034" s="2"/>
      <c r="X3034" s="40"/>
      <c r="Y3034" s="9"/>
    </row>
    <row r="3035" spans="2:25" x14ac:dyDescent="0.2">
      <c r="B3035" s="2"/>
      <c r="H3035" s="2"/>
      <c r="I3035" s="2"/>
      <c r="J3035" s="2"/>
      <c r="N3035" s="9"/>
      <c r="O3035" s="5"/>
      <c r="P3035" s="2"/>
      <c r="Q3035" s="39"/>
      <c r="R3035" s="9"/>
      <c r="T3035" s="9"/>
      <c r="U3035" s="2"/>
      <c r="X3035" s="40"/>
      <c r="Y3035" s="9"/>
    </row>
    <row r="3036" spans="2:25" x14ac:dyDescent="0.2">
      <c r="B3036" s="2"/>
      <c r="H3036" s="2"/>
      <c r="I3036" s="2"/>
      <c r="J3036" s="2"/>
      <c r="N3036" s="9"/>
      <c r="O3036" s="5"/>
      <c r="P3036" s="2"/>
      <c r="Q3036" s="39"/>
      <c r="R3036" s="9"/>
      <c r="T3036" s="9"/>
      <c r="U3036" s="2"/>
      <c r="X3036" s="40"/>
      <c r="Y3036" s="9"/>
    </row>
    <row r="3037" spans="2:25" x14ac:dyDescent="0.2">
      <c r="B3037" s="2"/>
      <c r="H3037" s="2"/>
      <c r="I3037" s="2"/>
      <c r="J3037" s="2"/>
      <c r="N3037" s="9"/>
      <c r="O3037" s="5"/>
      <c r="P3037" s="2"/>
      <c r="Q3037" s="39"/>
      <c r="R3037" s="9"/>
      <c r="T3037" s="9"/>
      <c r="U3037" s="2"/>
      <c r="X3037" s="40"/>
      <c r="Y3037" s="9"/>
    </row>
    <row r="3038" spans="2:25" x14ac:dyDescent="0.2">
      <c r="B3038" s="2"/>
      <c r="H3038" s="2"/>
      <c r="I3038" s="2"/>
      <c r="J3038" s="2"/>
      <c r="N3038" s="9"/>
      <c r="O3038" s="5"/>
      <c r="P3038" s="2"/>
      <c r="Q3038" s="39"/>
      <c r="R3038" s="9"/>
      <c r="T3038" s="9"/>
      <c r="U3038" s="2"/>
      <c r="X3038" s="40"/>
      <c r="Y3038" s="9"/>
    </row>
    <row r="3039" spans="2:25" x14ac:dyDescent="0.2">
      <c r="B3039" s="2"/>
      <c r="H3039" s="2"/>
      <c r="I3039" s="2"/>
      <c r="J3039" s="2"/>
      <c r="N3039" s="9"/>
      <c r="O3039" s="5"/>
      <c r="P3039" s="2"/>
      <c r="Q3039" s="39"/>
      <c r="R3039" s="9"/>
      <c r="T3039" s="9"/>
      <c r="U3039" s="2"/>
      <c r="X3039" s="40"/>
      <c r="Y3039" s="9"/>
    </row>
    <row r="3040" spans="2:25" x14ac:dyDescent="0.2">
      <c r="B3040" s="2"/>
      <c r="H3040" s="2"/>
      <c r="I3040" s="2"/>
      <c r="J3040" s="2"/>
      <c r="N3040" s="9"/>
      <c r="O3040" s="5"/>
      <c r="P3040" s="2"/>
      <c r="Q3040" s="39"/>
      <c r="R3040" s="9"/>
      <c r="T3040" s="9"/>
      <c r="U3040" s="2"/>
      <c r="X3040" s="40"/>
      <c r="Y3040" s="9"/>
    </row>
    <row r="3041" spans="2:25" x14ac:dyDescent="0.2">
      <c r="B3041" s="2"/>
      <c r="H3041" s="2"/>
      <c r="I3041" s="2"/>
      <c r="J3041" s="2"/>
      <c r="N3041" s="9"/>
      <c r="O3041" s="5"/>
      <c r="P3041" s="2"/>
      <c r="Q3041" s="39"/>
      <c r="R3041" s="9"/>
      <c r="T3041" s="9"/>
      <c r="U3041" s="2"/>
      <c r="X3041" s="40"/>
      <c r="Y3041" s="9"/>
    </row>
    <row r="3042" spans="2:25" x14ac:dyDescent="0.2">
      <c r="B3042" s="2"/>
      <c r="H3042" s="2"/>
      <c r="I3042" s="2"/>
      <c r="J3042" s="2"/>
      <c r="N3042" s="9"/>
      <c r="O3042" s="5"/>
      <c r="P3042" s="2"/>
      <c r="Q3042" s="39"/>
      <c r="R3042" s="9"/>
      <c r="T3042" s="9"/>
      <c r="U3042" s="2"/>
      <c r="X3042" s="40"/>
      <c r="Y3042" s="9"/>
    </row>
    <row r="3043" spans="2:25" x14ac:dyDescent="0.2">
      <c r="B3043" s="2"/>
      <c r="H3043" s="2"/>
      <c r="I3043" s="2"/>
      <c r="J3043" s="2"/>
      <c r="N3043" s="9"/>
      <c r="O3043" s="5"/>
      <c r="P3043" s="2"/>
      <c r="Q3043" s="39"/>
      <c r="R3043" s="9"/>
      <c r="T3043" s="9"/>
      <c r="U3043" s="2"/>
      <c r="X3043" s="40"/>
      <c r="Y3043" s="9"/>
    </row>
    <row r="3044" spans="2:25" x14ac:dyDescent="0.2">
      <c r="B3044" s="2"/>
      <c r="H3044" s="2"/>
      <c r="I3044" s="2"/>
      <c r="J3044" s="2"/>
      <c r="N3044" s="9"/>
      <c r="O3044" s="5"/>
      <c r="P3044" s="2"/>
      <c r="Q3044" s="39"/>
      <c r="R3044" s="9"/>
      <c r="T3044" s="9"/>
      <c r="U3044" s="2"/>
      <c r="X3044" s="40"/>
      <c r="Y3044" s="9"/>
    </row>
    <row r="3045" spans="2:25" x14ac:dyDescent="0.2">
      <c r="B3045" s="2"/>
      <c r="H3045" s="2"/>
      <c r="I3045" s="2"/>
      <c r="J3045" s="2"/>
      <c r="N3045" s="9"/>
      <c r="O3045" s="5"/>
      <c r="P3045" s="2"/>
      <c r="Q3045" s="39"/>
      <c r="R3045" s="9"/>
      <c r="T3045" s="9"/>
      <c r="U3045" s="2"/>
      <c r="X3045" s="40"/>
      <c r="Y3045" s="9"/>
    </row>
    <row r="3046" spans="2:25" x14ac:dyDescent="0.2">
      <c r="B3046" s="2"/>
      <c r="H3046" s="2"/>
      <c r="I3046" s="2"/>
      <c r="J3046" s="2"/>
      <c r="N3046" s="9"/>
      <c r="O3046" s="5"/>
      <c r="P3046" s="2"/>
      <c r="Q3046" s="39"/>
      <c r="R3046" s="9"/>
      <c r="T3046" s="9"/>
      <c r="U3046" s="2"/>
      <c r="X3046" s="40"/>
      <c r="Y3046" s="9"/>
    </row>
    <row r="3047" spans="2:25" x14ac:dyDescent="0.2">
      <c r="B3047" s="2"/>
      <c r="H3047" s="2"/>
      <c r="I3047" s="2"/>
      <c r="J3047" s="2"/>
      <c r="N3047" s="9"/>
      <c r="O3047" s="5"/>
      <c r="P3047" s="2"/>
      <c r="Q3047" s="39"/>
      <c r="R3047" s="9"/>
      <c r="T3047" s="9"/>
      <c r="U3047" s="2"/>
      <c r="X3047" s="40"/>
      <c r="Y3047" s="9"/>
    </row>
    <row r="3048" spans="2:25" x14ac:dyDescent="0.2">
      <c r="B3048" s="2"/>
      <c r="H3048" s="2"/>
      <c r="I3048" s="2"/>
      <c r="J3048" s="2"/>
      <c r="N3048" s="9"/>
      <c r="O3048" s="5"/>
      <c r="P3048" s="2"/>
      <c r="Q3048" s="39"/>
      <c r="R3048" s="9"/>
      <c r="T3048" s="9"/>
      <c r="U3048" s="2"/>
      <c r="X3048" s="40"/>
      <c r="Y3048" s="9"/>
    </row>
    <row r="3049" spans="2:25" x14ac:dyDescent="0.2">
      <c r="B3049" s="2"/>
      <c r="H3049" s="2"/>
      <c r="I3049" s="2"/>
      <c r="J3049" s="2"/>
      <c r="N3049" s="9"/>
      <c r="O3049" s="5"/>
      <c r="P3049" s="2"/>
      <c r="Q3049" s="39"/>
      <c r="R3049" s="9"/>
      <c r="T3049" s="9"/>
      <c r="U3049" s="2"/>
      <c r="X3049" s="40"/>
      <c r="Y3049" s="9"/>
    </row>
    <row r="3050" spans="2:25" x14ac:dyDescent="0.2">
      <c r="B3050" s="2"/>
      <c r="H3050" s="2"/>
      <c r="I3050" s="2"/>
      <c r="J3050" s="2"/>
      <c r="N3050" s="9"/>
      <c r="O3050" s="5"/>
      <c r="P3050" s="2"/>
      <c r="Q3050" s="39"/>
      <c r="R3050" s="9"/>
      <c r="T3050" s="9"/>
      <c r="U3050" s="2"/>
      <c r="X3050" s="40"/>
      <c r="Y3050" s="9"/>
    </row>
    <row r="3051" spans="2:25" x14ac:dyDescent="0.2">
      <c r="B3051" s="2"/>
      <c r="H3051" s="2"/>
      <c r="I3051" s="2"/>
      <c r="J3051" s="2"/>
      <c r="N3051" s="9"/>
      <c r="O3051" s="5"/>
      <c r="P3051" s="2"/>
      <c r="Q3051" s="39"/>
      <c r="R3051" s="9"/>
      <c r="T3051" s="9"/>
      <c r="U3051" s="2"/>
      <c r="X3051" s="40"/>
      <c r="Y3051" s="9"/>
    </row>
    <row r="3052" spans="2:25" x14ac:dyDescent="0.2">
      <c r="B3052" s="2"/>
      <c r="H3052" s="2"/>
      <c r="I3052" s="2"/>
      <c r="J3052" s="2"/>
      <c r="N3052" s="9"/>
      <c r="O3052" s="5"/>
      <c r="P3052" s="2"/>
      <c r="Q3052" s="39"/>
      <c r="R3052" s="9"/>
      <c r="T3052" s="9"/>
      <c r="U3052" s="2"/>
      <c r="X3052" s="40"/>
      <c r="Y3052" s="9"/>
    </row>
    <row r="3053" spans="2:25" x14ac:dyDescent="0.2">
      <c r="B3053" s="2"/>
      <c r="H3053" s="2"/>
      <c r="I3053" s="2"/>
      <c r="J3053" s="2"/>
      <c r="N3053" s="9"/>
      <c r="O3053" s="5"/>
      <c r="P3053" s="2"/>
      <c r="Q3053" s="39"/>
      <c r="R3053" s="9"/>
      <c r="T3053" s="9"/>
      <c r="U3053" s="2"/>
      <c r="X3053" s="40"/>
      <c r="Y3053" s="9"/>
    </row>
    <row r="3054" spans="2:25" x14ac:dyDescent="0.2">
      <c r="B3054" s="2"/>
      <c r="H3054" s="2"/>
      <c r="I3054" s="2"/>
      <c r="J3054" s="2"/>
      <c r="N3054" s="9"/>
      <c r="O3054" s="5"/>
      <c r="P3054" s="2"/>
      <c r="Q3054" s="39"/>
      <c r="R3054" s="9"/>
      <c r="T3054" s="9"/>
      <c r="U3054" s="2"/>
      <c r="X3054" s="40"/>
      <c r="Y3054" s="9"/>
    </row>
    <row r="3055" spans="2:25" x14ac:dyDescent="0.2">
      <c r="B3055" s="2"/>
      <c r="H3055" s="2"/>
      <c r="I3055" s="2"/>
      <c r="J3055" s="2"/>
      <c r="N3055" s="9"/>
      <c r="O3055" s="5"/>
      <c r="P3055" s="2"/>
      <c r="Q3055" s="39"/>
      <c r="R3055" s="9"/>
      <c r="T3055" s="9"/>
      <c r="U3055" s="2"/>
      <c r="X3055" s="40"/>
      <c r="Y3055" s="9"/>
    </row>
    <row r="3056" spans="2:25" x14ac:dyDescent="0.2">
      <c r="B3056" s="2"/>
      <c r="H3056" s="2"/>
      <c r="I3056" s="2"/>
      <c r="J3056" s="2"/>
      <c r="N3056" s="9"/>
      <c r="O3056" s="5"/>
      <c r="P3056" s="2"/>
      <c r="Q3056" s="39"/>
      <c r="R3056" s="9"/>
      <c r="T3056" s="9"/>
      <c r="U3056" s="2"/>
      <c r="X3056" s="40"/>
      <c r="Y3056" s="9"/>
    </row>
    <row r="3057" spans="2:25" x14ac:dyDescent="0.2">
      <c r="B3057" s="2"/>
      <c r="H3057" s="2"/>
      <c r="I3057" s="2"/>
      <c r="J3057" s="2"/>
      <c r="N3057" s="9"/>
      <c r="O3057" s="5"/>
      <c r="P3057" s="2"/>
      <c r="Q3057" s="39"/>
      <c r="R3057" s="9"/>
      <c r="T3057" s="9"/>
      <c r="U3057" s="2"/>
      <c r="X3057" s="40"/>
      <c r="Y3057" s="9"/>
    </row>
    <row r="3058" spans="2:25" x14ac:dyDescent="0.2">
      <c r="B3058" s="2"/>
      <c r="H3058" s="2"/>
      <c r="I3058" s="2"/>
      <c r="J3058" s="2"/>
      <c r="N3058" s="9"/>
      <c r="O3058" s="5"/>
      <c r="P3058" s="2"/>
      <c r="Q3058" s="39"/>
      <c r="R3058" s="9"/>
      <c r="T3058" s="9"/>
      <c r="U3058" s="2"/>
      <c r="X3058" s="40"/>
      <c r="Y3058" s="9"/>
    </row>
    <row r="3059" spans="2:25" x14ac:dyDescent="0.2">
      <c r="B3059" s="2"/>
      <c r="H3059" s="2"/>
      <c r="I3059" s="2"/>
      <c r="J3059" s="2"/>
      <c r="N3059" s="9"/>
      <c r="O3059" s="5"/>
      <c r="P3059" s="2"/>
      <c r="Q3059" s="39"/>
      <c r="R3059" s="9"/>
      <c r="T3059" s="9"/>
      <c r="U3059" s="2"/>
      <c r="X3059" s="40"/>
      <c r="Y3059" s="9"/>
    </row>
    <row r="3060" spans="2:25" x14ac:dyDescent="0.2">
      <c r="B3060" s="2"/>
      <c r="H3060" s="2"/>
      <c r="I3060" s="2"/>
      <c r="J3060" s="2"/>
      <c r="N3060" s="9"/>
      <c r="O3060" s="5"/>
      <c r="P3060" s="2"/>
      <c r="Q3060" s="39"/>
      <c r="R3060" s="9"/>
      <c r="T3060" s="9"/>
      <c r="U3060" s="2"/>
      <c r="X3060" s="40"/>
      <c r="Y3060" s="9"/>
    </row>
    <row r="3061" spans="2:25" x14ac:dyDescent="0.2">
      <c r="B3061" s="2"/>
      <c r="H3061" s="2"/>
      <c r="I3061" s="2"/>
      <c r="J3061" s="2"/>
      <c r="N3061" s="9"/>
      <c r="O3061" s="5"/>
      <c r="P3061" s="2"/>
      <c r="Q3061" s="39"/>
      <c r="R3061" s="9"/>
      <c r="T3061" s="9"/>
      <c r="U3061" s="2"/>
      <c r="X3061" s="40"/>
      <c r="Y3061" s="9"/>
    </row>
    <row r="3062" spans="2:25" x14ac:dyDescent="0.2">
      <c r="B3062" s="2"/>
      <c r="H3062" s="2"/>
      <c r="I3062" s="2"/>
      <c r="J3062" s="2"/>
      <c r="N3062" s="9"/>
      <c r="O3062" s="5"/>
      <c r="P3062" s="2"/>
      <c r="Q3062" s="39"/>
      <c r="R3062" s="9"/>
      <c r="T3062" s="9"/>
      <c r="U3062" s="2"/>
      <c r="X3062" s="40"/>
      <c r="Y3062" s="9"/>
    </row>
    <row r="3063" spans="2:25" x14ac:dyDescent="0.2">
      <c r="B3063" s="2"/>
      <c r="H3063" s="2"/>
      <c r="I3063" s="2"/>
      <c r="J3063" s="2"/>
      <c r="N3063" s="9"/>
      <c r="O3063" s="5"/>
      <c r="P3063" s="2"/>
      <c r="Q3063" s="39"/>
      <c r="R3063" s="9"/>
      <c r="T3063" s="9"/>
      <c r="U3063" s="2"/>
      <c r="X3063" s="40"/>
      <c r="Y3063" s="9"/>
    </row>
    <row r="3064" spans="2:25" x14ac:dyDescent="0.2">
      <c r="B3064" s="2"/>
      <c r="H3064" s="2"/>
      <c r="I3064" s="2"/>
      <c r="J3064" s="2"/>
      <c r="N3064" s="9"/>
      <c r="O3064" s="5"/>
      <c r="P3064" s="2"/>
      <c r="Q3064" s="39"/>
      <c r="R3064" s="9"/>
      <c r="T3064" s="9"/>
      <c r="U3064" s="2"/>
      <c r="X3064" s="40"/>
      <c r="Y3064" s="9"/>
    </row>
    <row r="3065" spans="2:25" x14ac:dyDescent="0.2">
      <c r="B3065" s="2"/>
      <c r="H3065" s="2"/>
      <c r="I3065" s="2"/>
      <c r="J3065" s="2"/>
      <c r="N3065" s="9"/>
      <c r="O3065" s="5"/>
      <c r="P3065" s="2"/>
      <c r="Q3065" s="39"/>
      <c r="R3065" s="9"/>
      <c r="T3065" s="9"/>
      <c r="U3065" s="2"/>
      <c r="X3065" s="40"/>
      <c r="Y3065" s="9"/>
    </row>
    <row r="3066" spans="2:25" x14ac:dyDescent="0.2">
      <c r="B3066" s="2"/>
      <c r="H3066" s="2"/>
      <c r="I3066" s="2"/>
      <c r="J3066" s="2"/>
      <c r="N3066" s="9"/>
      <c r="O3066" s="5"/>
      <c r="P3066" s="2"/>
      <c r="Q3066" s="39"/>
      <c r="R3066" s="9"/>
      <c r="T3066" s="9"/>
      <c r="U3066" s="2"/>
      <c r="X3066" s="40"/>
      <c r="Y3066" s="9"/>
    </row>
    <row r="3067" spans="2:25" x14ac:dyDescent="0.2">
      <c r="B3067" s="2"/>
      <c r="H3067" s="2"/>
      <c r="I3067" s="2"/>
      <c r="J3067" s="2"/>
      <c r="N3067" s="9"/>
      <c r="O3067" s="5"/>
      <c r="P3067" s="2"/>
      <c r="Q3067" s="39"/>
      <c r="R3067" s="9"/>
      <c r="T3067" s="9"/>
      <c r="U3067" s="2"/>
      <c r="X3067" s="40"/>
      <c r="Y3067" s="9"/>
    </row>
    <row r="3068" spans="2:25" x14ac:dyDescent="0.2">
      <c r="B3068" s="2"/>
      <c r="H3068" s="2"/>
      <c r="I3068" s="2"/>
      <c r="J3068" s="2"/>
      <c r="N3068" s="9"/>
      <c r="O3068" s="5"/>
      <c r="P3068" s="2"/>
      <c r="Q3068" s="39"/>
      <c r="R3068" s="9"/>
      <c r="T3068" s="9"/>
      <c r="U3068" s="2"/>
      <c r="X3068" s="40"/>
      <c r="Y3068" s="9"/>
    </row>
    <row r="3069" spans="2:25" x14ac:dyDescent="0.2">
      <c r="B3069" s="2"/>
      <c r="H3069" s="2"/>
      <c r="I3069" s="2"/>
      <c r="J3069" s="2"/>
      <c r="N3069" s="9"/>
      <c r="O3069" s="5"/>
      <c r="P3069" s="2"/>
      <c r="Q3069" s="39"/>
      <c r="R3069" s="9"/>
      <c r="T3069" s="9"/>
      <c r="U3069" s="2"/>
      <c r="X3069" s="40"/>
      <c r="Y3069" s="9"/>
    </row>
    <row r="3070" spans="2:25" x14ac:dyDescent="0.2">
      <c r="B3070" s="2"/>
      <c r="H3070" s="2"/>
      <c r="I3070" s="2"/>
      <c r="J3070" s="2"/>
      <c r="N3070" s="9"/>
      <c r="O3070" s="5"/>
      <c r="P3070" s="2"/>
      <c r="Q3070" s="39"/>
      <c r="R3070" s="9"/>
      <c r="T3070" s="9"/>
      <c r="U3070" s="2"/>
      <c r="X3070" s="40"/>
      <c r="Y3070" s="9"/>
    </row>
    <row r="3071" spans="2:25" x14ac:dyDescent="0.2">
      <c r="B3071" s="2"/>
      <c r="H3071" s="2"/>
      <c r="I3071" s="2"/>
      <c r="J3071" s="2"/>
      <c r="N3071" s="9"/>
      <c r="O3071" s="5"/>
      <c r="P3071" s="2"/>
      <c r="Q3071" s="39"/>
      <c r="R3071" s="9"/>
      <c r="T3071" s="9"/>
      <c r="U3071" s="2"/>
      <c r="X3071" s="40"/>
      <c r="Y3071" s="9"/>
    </row>
    <row r="3072" spans="2:25" x14ac:dyDescent="0.2">
      <c r="B3072" s="2"/>
      <c r="H3072" s="2"/>
      <c r="I3072" s="2"/>
      <c r="J3072" s="2"/>
      <c r="N3072" s="9"/>
      <c r="O3072" s="5"/>
      <c r="P3072" s="2"/>
      <c r="Q3072" s="39"/>
      <c r="R3072" s="9"/>
      <c r="T3072" s="9"/>
      <c r="U3072" s="2"/>
      <c r="X3072" s="40"/>
      <c r="Y3072" s="9"/>
    </row>
    <row r="3073" spans="2:25" x14ac:dyDescent="0.2">
      <c r="B3073" s="2"/>
      <c r="H3073" s="2"/>
      <c r="I3073" s="2"/>
      <c r="J3073" s="2"/>
      <c r="N3073" s="9"/>
      <c r="O3073" s="5"/>
      <c r="P3073" s="2"/>
      <c r="Q3073" s="39"/>
      <c r="R3073" s="9"/>
      <c r="T3073" s="9"/>
      <c r="U3073" s="2"/>
      <c r="X3073" s="40"/>
      <c r="Y3073" s="9"/>
    </row>
    <row r="3074" spans="2:25" x14ac:dyDescent="0.2">
      <c r="B3074" s="2"/>
      <c r="H3074" s="2"/>
      <c r="I3074" s="2"/>
      <c r="J3074" s="2"/>
      <c r="N3074" s="9"/>
      <c r="O3074" s="5"/>
      <c r="P3074" s="2"/>
      <c r="Q3074" s="39"/>
      <c r="R3074" s="9"/>
      <c r="T3074" s="9"/>
      <c r="U3074" s="2"/>
      <c r="X3074" s="40"/>
      <c r="Y3074" s="9"/>
    </row>
    <row r="3075" spans="2:25" x14ac:dyDescent="0.2">
      <c r="B3075" s="2"/>
      <c r="H3075" s="2"/>
      <c r="I3075" s="2"/>
      <c r="J3075" s="2"/>
      <c r="N3075" s="9"/>
      <c r="O3075" s="5"/>
      <c r="P3075" s="2"/>
      <c r="Q3075" s="39"/>
      <c r="R3075" s="9"/>
      <c r="T3075" s="9"/>
      <c r="U3075" s="2"/>
      <c r="X3075" s="40"/>
      <c r="Y3075" s="9"/>
    </row>
    <row r="3076" spans="2:25" x14ac:dyDescent="0.2">
      <c r="B3076" s="2"/>
      <c r="H3076" s="2"/>
      <c r="I3076" s="2"/>
      <c r="J3076" s="2"/>
      <c r="N3076" s="9"/>
      <c r="O3076" s="5"/>
      <c r="P3076" s="2"/>
      <c r="Q3076" s="39"/>
      <c r="R3076" s="9"/>
      <c r="T3076" s="9"/>
      <c r="U3076" s="2"/>
      <c r="X3076" s="40"/>
      <c r="Y3076" s="9"/>
    </row>
    <row r="3077" spans="2:25" x14ac:dyDescent="0.2">
      <c r="B3077" s="2"/>
      <c r="H3077" s="2"/>
      <c r="I3077" s="2"/>
      <c r="J3077" s="2"/>
      <c r="N3077" s="9"/>
      <c r="O3077" s="5"/>
      <c r="P3077" s="2"/>
      <c r="Q3077" s="39"/>
      <c r="R3077" s="9"/>
      <c r="T3077" s="9"/>
      <c r="U3077" s="2"/>
      <c r="X3077" s="40"/>
      <c r="Y3077" s="9"/>
    </row>
    <row r="3078" spans="2:25" x14ac:dyDescent="0.2">
      <c r="B3078" s="2"/>
      <c r="H3078" s="2"/>
      <c r="I3078" s="2"/>
      <c r="J3078" s="2"/>
      <c r="N3078" s="9"/>
      <c r="O3078" s="5"/>
      <c r="P3078" s="2"/>
      <c r="Q3078" s="39"/>
      <c r="R3078" s="9"/>
      <c r="T3078" s="9"/>
      <c r="U3078" s="2"/>
      <c r="X3078" s="40"/>
      <c r="Y3078" s="9"/>
    </row>
    <row r="3079" spans="2:25" x14ac:dyDescent="0.2">
      <c r="B3079" s="2"/>
      <c r="H3079" s="2"/>
      <c r="I3079" s="2"/>
      <c r="J3079" s="2"/>
      <c r="N3079" s="9"/>
      <c r="O3079" s="5"/>
      <c r="P3079" s="2"/>
      <c r="Q3079" s="39"/>
      <c r="R3079" s="9"/>
      <c r="T3079" s="9"/>
      <c r="U3079" s="2"/>
      <c r="X3079" s="40"/>
      <c r="Y3079" s="9"/>
    </row>
    <row r="3080" spans="2:25" x14ac:dyDescent="0.2">
      <c r="B3080" s="2"/>
      <c r="H3080" s="2"/>
      <c r="I3080" s="2"/>
      <c r="J3080" s="2"/>
      <c r="N3080" s="9"/>
      <c r="O3080" s="5"/>
      <c r="P3080" s="2"/>
      <c r="Q3080" s="39"/>
      <c r="R3080" s="9"/>
      <c r="T3080" s="9"/>
      <c r="U3080" s="2"/>
      <c r="X3080" s="40"/>
      <c r="Y3080" s="9"/>
    </row>
    <row r="3081" spans="2:25" x14ac:dyDescent="0.2">
      <c r="B3081" s="2"/>
      <c r="H3081" s="2"/>
      <c r="I3081" s="2"/>
      <c r="J3081" s="2"/>
      <c r="N3081" s="9"/>
      <c r="O3081" s="5"/>
      <c r="P3081" s="2"/>
      <c r="Q3081" s="39"/>
      <c r="R3081" s="9"/>
      <c r="T3081" s="9"/>
      <c r="U3081" s="2"/>
      <c r="X3081" s="40"/>
      <c r="Y3081" s="9"/>
    </row>
    <row r="3082" spans="2:25" x14ac:dyDescent="0.2">
      <c r="B3082" s="2"/>
      <c r="H3082" s="2"/>
      <c r="I3082" s="2"/>
      <c r="J3082" s="2"/>
      <c r="N3082" s="9"/>
      <c r="O3082" s="5"/>
      <c r="P3082" s="2"/>
      <c r="Q3082" s="39"/>
      <c r="R3082" s="9"/>
      <c r="T3082" s="9"/>
      <c r="U3082" s="2"/>
      <c r="X3082" s="40"/>
      <c r="Y3082" s="9"/>
    </row>
    <row r="3083" spans="2:25" x14ac:dyDescent="0.2">
      <c r="B3083" s="2"/>
      <c r="H3083" s="2"/>
      <c r="I3083" s="2"/>
      <c r="J3083" s="2"/>
      <c r="N3083" s="9"/>
      <c r="O3083" s="5"/>
      <c r="P3083" s="2"/>
      <c r="Q3083" s="39"/>
      <c r="R3083" s="9"/>
      <c r="T3083" s="9"/>
      <c r="U3083" s="2"/>
      <c r="X3083" s="40"/>
      <c r="Y3083" s="9"/>
    </row>
    <row r="3084" spans="2:25" x14ac:dyDescent="0.2">
      <c r="B3084" s="2"/>
      <c r="H3084" s="2"/>
      <c r="I3084" s="2"/>
      <c r="J3084" s="2"/>
      <c r="N3084" s="9"/>
      <c r="O3084" s="5"/>
      <c r="P3084" s="2"/>
      <c r="Q3084" s="39"/>
      <c r="R3084" s="9"/>
      <c r="T3084" s="9"/>
      <c r="U3084" s="2"/>
      <c r="X3084" s="40"/>
      <c r="Y3084" s="9"/>
    </row>
    <row r="3085" spans="2:25" x14ac:dyDescent="0.2">
      <c r="B3085" s="2"/>
      <c r="H3085" s="2"/>
      <c r="I3085" s="2"/>
      <c r="J3085" s="2"/>
      <c r="N3085" s="9"/>
      <c r="O3085" s="5"/>
      <c r="P3085" s="2"/>
      <c r="Q3085" s="39"/>
      <c r="R3085" s="9"/>
      <c r="T3085" s="9"/>
      <c r="U3085" s="2"/>
      <c r="X3085" s="40"/>
      <c r="Y3085" s="9"/>
    </row>
    <row r="3086" spans="2:25" x14ac:dyDescent="0.2">
      <c r="B3086" s="2"/>
      <c r="H3086" s="2"/>
      <c r="I3086" s="2"/>
      <c r="J3086" s="2"/>
      <c r="N3086" s="9"/>
      <c r="O3086" s="5"/>
      <c r="P3086" s="2"/>
      <c r="Q3086" s="39"/>
      <c r="R3086" s="9"/>
      <c r="T3086" s="9"/>
      <c r="U3086" s="2"/>
      <c r="X3086" s="40"/>
      <c r="Y3086" s="9"/>
    </row>
    <row r="3087" spans="2:25" x14ac:dyDescent="0.2">
      <c r="B3087" s="2"/>
      <c r="H3087" s="2"/>
      <c r="I3087" s="2"/>
      <c r="J3087" s="2"/>
      <c r="N3087" s="9"/>
      <c r="O3087" s="5"/>
      <c r="P3087" s="2"/>
      <c r="Q3087" s="39"/>
      <c r="R3087" s="9"/>
      <c r="T3087" s="9"/>
      <c r="U3087" s="2"/>
      <c r="X3087" s="40"/>
      <c r="Y3087" s="9"/>
    </row>
    <row r="3088" spans="2:25" x14ac:dyDescent="0.2">
      <c r="B3088" s="2"/>
      <c r="H3088" s="2"/>
      <c r="I3088" s="2"/>
      <c r="J3088" s="2"/>
      <c r="N3088" s="9"/>
      <c r="O3088" s="5"/>
      <c r="P3088" s="2"/>
      <c r="Q3088" s="39"/>
      <c r="R3088" s="9"/>
      <c r="T3088" s="9"/>
      <c r="U3088" s="2"/>
      <c r="X3088" s="40"/>
      <c r="Y3088" s="9"/>
    </row>
    <row r="3089" spans="2:25" x14ac:dyDescent="0.2">
      <c r="B3089" s="2"/>
      <c r="H3089" s="2"/>
      <c r="I3089" s="2"/>
      <c r="J3089" s="2"/>
      <c r="N3089" s="9"/>
      <c r="O3089" s="5"/>
      <c r="P3089" s="2"/>
      <c r="Q3089" s="39"/>
      <c r="R3089" s="9"/>
      <c r="T3089" s="9"/>
      <c r="U3089" s="2"/>
      <c r="X3089" s="40"/>
      <c r="Y3089" s="9"/>
    </row>
    <row r="3090" spans="2:25" x14ac:dyDescent="0.2">
      <c r="B3090" s="2"/>
      <c r="H3090" s="2"/>
      <c r="I3090" s="2"/>
      <c r="J3090" s="2"/>
      <c r="N3090" s="9"/>
      <c r="O3090" s="5"/>
      <c r="P3090" s="2"/>
      <c r="Q3090" s="39"/>
      <c r="R3090" s="9"/>
      <c r="T3090" s="9"/>
      <c r="U3090" s="2"/>
      <c r="X3090" s="40"/>
      <c r="Y3090" s="9"/>
    </row>
    <row r="3091" spans="2:25" x14ac:dyDescent="0.2">
      <c r="B3091" s="2"/>
      <c r="H3091" s="2"/>
      <c r="I3091" s="2"/>
      <c r="J3091" s="2"/>
      <c r="N3091" s="9"/>
      <c r="O3091" s="5"/>
      <c r="P3091" s="2"/>
      <c r="Q3091" s="39"/>
      <c r="R3091" s="9"/>
      <c r="T3091" s="9"/>
      <c r="U3091" s="2"/>
      <c r="X3091" s="40"/>
      <c r="Y3091" s="9"/>
    </row>
    <row r="3092" spans="2:25" x14ac:dyDescent="0.2">
      <c r="B3092" s="2"/>
      <c r="H3092" s="2"/>
      <c r="I3092" s="2"/>
      <c r="J3092" s="2"/>
      <c r="N3092" s="9"/>
      <c r="O3092" s="5"/>
      <c r="P3092" s="2"/>
      <c r="Q3092" s="39"/>
      <c r="R3092" s="9"/>
      <c r="T3092" s="9"/>
      <c r="U3092" s="2"/>
      <c r="X3092" s="40"/>
      <c r="Y3092" s="9"/>
    </row>
    <row r="3093" spans="2:25" x14ac:dyDescent="0.2">
      <c r="B3093" s="2"/>
      <c r="H3093" s="2"/>
      <c r="I3093" s="2"/>
      <c r="J3093" s="2"/>
      <c r="N3093" s="9"/>
      <c r="O3093" s="5"/>
      <c r="P3093" s="2"/>
      <c r="Q3093" s="39"/>
      <c r="R3093" s="9"/>
      <c r="T3093" s="9"/>
      <c r="U3093" s="2"/>
      <c r="X3093" s="40"/>
      <c r="Y3093" s="9"/>
    </row>
    <row r="3094" spans="2:25" x14ac:dyDescent="0.2">
      <c r="B3094" s="2"/>
      <c r="H3094" s="2"/>
      <c r="I3094" s="2"/>
      <c r="J3094" s="2"/>
      <c r="N3094" s="9"/>
      <c r="O3094" s="5"/>
      <c r="P3094" s="2"/>
      <c r="Q3094" s="39"/>
      <c r="R3094" s="9"/>
      <c r="T3094" s="9"/>
      <c r="U3094" s="2"/>
      <c r="X3094" s="40"/>
      <c r="Y3094" s="9"/>
    </row>
    <row r="3095" spans="2:25" x14ac:dyDescent="0.2">
      <c r="B3095" s="2"/>
      <c r="H3095" s="2"/>
      <c r="I3095" s="2"/>
      <c r="J3095" s="2"/>
      <c r="N3095" s="9"/>
      <c r="O3095" s="5"/>
      <c r="P3095" s="2"/>
      <c r="Q3095" s="39"/>
      <c r="R3095" s="9"/>
      <c r="T3095" s="9"/>
      <c r="U3095" s="2"/>
      <c r="X3095" s="40"/>
      <c r="Y3095" s="9"/>
    </row>
    <row r="3096" spans="2:25" x14ac:dyDescent="0.2">
      <c r="B3096" s="2"/>
      <c r="H3096" s="2"/>
      <c r="I3096" s="2"/>
      <c r="J3096" s="2"/>
      <c r="N3096" s="9"/>
      <c r="O3096" s="5"/>
      <c r="P3096" s="2"/>
      <c r="Q3096" s="39"/>
      <c r="R3096" s="9"/>
      <c r="T3096" s="9"/>
      <c r="U3096" s="2"/>
      <c r="X3096" s="40"/>
      <c r="Y3096" s="9"/>
    </row>
    <row r="3097" spans="2:25" x14ac:dyDescent="0.2">
      <c r="B3097" s="2"/>
      <c r="H3097" s="2"/>
      <c r="I3097" s="2"/>
      <c r="J3097" s="2"/>
      <c r="N3097" s="9"/>
      <c r="O3097" s="5"/>
      <c r="P3097" s="2"/>
      <c r="Q3097" s="39"/>
      <c r="R3097" s="9"/>
      <c r="T3097" s="9"/>
      <c r="U3097" s="2"/>
      <c r="X3097" s="40"/>
      <c r="Y3097" s="9"/>
    </row>
    <row r="3098" spans="2:25" x14ac:dyDescent="0.2">
      <c r="B3098" s="2"/>
      <c r="H3098" s="2"/>
      <c r="I3098" s="2"/>
      <c r="J3098" s="2"/>
      <c r="N3098" s="9"/>
      <c r="O3098" s="5"/>
      <c r="P3098" s="2"/>
      <c r="Q3098" s="39"/>
      <c r="R3098" s="9"/>
      <c r="T3098" s="9"/>
      <c r="U3098" s="2"/>
      <c r="X3098" s="40"/>
      <c r="Y3098" s="9"/>
    </row>
    <row r="3099" spans="2:25" x14ac:dyDescent="0.2">
      <c r="B3099" s="2"/>
      <c r="H3099" s="2"/>
      <c r="I3099" s="2"/>
      <c r="J3099" s="2"/>
      <c r="N3099" s="9"/>
      <c r="O3099" s="5"/>
      <c r="P3099" s="2"/>
      <c r="Q3099" s="39"/>
      <c r="R3099" s="9"/>
      <c r="T3099" s="9"/>
      <c r="U3099" s="2"/>
      <c r="X3099" s="40"/>
      <c r="Y3099" s="9"/>
    </row>
    <row r="3100" spans="2:25" x14ac:dyDescent="0.2">
      <c r="B3100" s="2"/>
      <c r="H3100" s="2"/>
      <c r="I3100" s="2"/>
      <c r="J3100" s="2"/>
      <c r="N3100" s="9"/>
      <c r="O3100" s="5"/>
      <c r="P3100" s="2"/>
      <c r="Q3100" s="39"/>
      <c r="R3100" s="9"/>
      <c r="T3100" s="9"/>
      <c r="U3100" s="2"/>
      <c r="X3100" s="40"/>
      <c r="Y3100" s="9"/>
    </row>
    <row r="3101" spans="2:25" x14ac:dyDescent="0.2">
      <c r="B3101" s="2"/>
      <c r="H3101" s="2"/>
      <c r="I3101" s="2"/>
      <c r="J3101" s="2"/>
      <c r="N3101" s="9"/>
      <c r="O3101" s="5"/>
      <c r="P3101" s="2"/>
      <c r="Q3101" s="39"/>
      <c r="R3101" s="9"/>
      <c r="T3101" s="9"/>
      <c r="U3101" s="2"/>
      <c r="X3101" s="40"/>
      <c r="Y3101" s="9"/>
    </row>
    <row r="3102" spans="2:25" x14ac:dyDescent="0.2">
      <c r="B3102" s="2"/>
      <c r="H3102" s="2"/>
      <c r="I3102" s="2"/>
      <c r="J3102" s="2"/>
      <c r="N3102" s="9"/>
      <c r="O3102" s="5"/>
      <c r="P3102" s="2"/>
      <c r="Q3102" s="39"/>
      <c r="R3102" s="9"/>
      <c r="T3102" s="9"/>
      <c r="U3102" s="2"/>
      <c r="X3102" s="40"/>
      <c r="Y3102" s="9"/>
    </row>
    <row r="3103" spans="2:25" x14ac:dyDescent="0.2">
      <c r="B3103" s="2"/>
      <c r="H3103" s="2"/>
      <c r="I3103" s="2"/>
      <c r="J3103" s="2"/>
      <c r="N3103" s="9"/>
      <c r="O3103" s="5"/>
      <c r="P3103" s="2"/>
      <c r="Q3103" s="39"/>
      <c r="R3103" s="9"/>
      <c r="T3103" s="9"/>
      <c r="U3103" s="2"/>
      <c r="X3103" s="40"/>
      <c r="Y3103" s="9"/>
    </row>
    <row r="3104" spans="2:25" x14ac:dyDescent="0.2">
      <c r="B3104" s="2"/>
      <c r="H3104" s="2"/>
      <c r="I3104" s="2"/>
      <c r="J3104" s="2"/>
      <c r="N3104" s="9"/>
      <c r="O3104" s="5"/>
      <c r="P3104" s="2"/>
      <c r="Q3104" s="39"/>
      <c r="R3104" s="9"/>
      <c r="T3104" s="9"/>
      <c r="U3104" s="2"/>
      <c r="X3104" s="40"/>
      <c r="Y3104" s="9"/>
    </row>
    <row r="3105" spans="2:25" x14ac:dyDescent="0.2">
      <c r="B3105" s="2"/>
      <c r="H3105" s="2"/>
      <c r="I3105" s="2"/>
      <c r="J3105" s="2"/>
      <c r="N3105" s="9"/>
      <c r="O3105" s="5"/>
      <c r="P3105" s="2"/>
      <c r="Q3105" s="39"/>
      <c r="R3105" s="9"/>
      <c r="T3105" s="9"/>
      <c r="U3105" s="2"/>
      <c r="X3105" s="40"/>
      <c r="Y3105" s="9"/>
    </row>
    <row r="3106" spans="2:25" x14ac:dyDescent="0.2">
      <c r="B3106" s="2"/>
      <c r="H3106" s="2"/>
      <c r="I3106" s="2"/>
      <c r="J3106" s="2"/>
      <c r="N3106" s="9"/>
      <c r="O3106" s="5"/>
      <c r="P3106" s="2"/>
      <c r="Q3106" s="39"/>
      <c r="R3106" s="9"/>
      <c r="T3106" s="9"/>
      <c r="U3106" s="2"/>
      <c r="X3106" s="40"/>
      <c r="Y3106" s="9"/>
    </row>
    <row r="3107" spans="2:25" x14ac:dyDescent="0.2">
      <c r="B3107" s="2"/>
      <c r="H3107" s="2"/>
      <c r="I3107" s="2"/>
      <c r="J3107" s="2"/>
      <c r="N3107" s="9"/>
      <c r="O3107" s="5"/>
      <c r="P3107" s="2"/>
      <c r="Q3107" s="39"/>
      <c r="R3107" s="9"/>
      <c r="T3107" s="9"/>
      <c r="U3107" s="2"/>
      <c r="X3107" s="40"/>
      <c r="Y3107" s="9"/>
    </row>
    <row r="3108" spans="2:25" x14ac:dyDescent="0.2">
      <c r="B3108" s="2"/>
      <c r="H3108" s="2"/>
      <c r="I3108" s="2"/>
      <c r="J3108" s="2"/>
      <c r="N3108" s="9"/>
      <c r="O3108" s="5"/>
      <c r="P3108" s="2"/>
      <c r="Q3108" s="39"/>
      <c r="R3108" s="9"/>
      <c r="T3108" s="9"/>
      <c r="U3108" s="2"/>
      <c r="X3108" s="40"/>
      <c r="Y3108" s="9"/>
    </row>
    <row r="3109" spans="2:25" x14ac:dyDescent="0.2">
      <c r="B3109" s="2"/>
      <c r="H3109" s="2"/>
      <c r="I3109" s="2"/>
      <c r="J3109" s="2"/>
      <c r="N3109" s="9"/>
      <c r="O3109" s="5"/>
      <c r="P3109" s="2"/>
      <c r="Q3109" s="39"/>
      <c r="R3109" s="9"/>
      <c r="T3109" s="9"/>
      <c r="U3109" s="2"/>
      <c r="X3109" s="40"/>
      <c r="Y3109" s="9"/>
    </row>
    <row r="3110" spans="2:25" x14ac:dyDescent="0.2">
      <c r="B3110" s="2"/>
      <c r="H3110" s="2"/>
      <c r="I3110" s="2"/>
      <c r="J3110" s="2"/>
      <c r="N3110" s="9"/>
      <c r="O3110" s="5"/>
      <c r="P3110" s="2"/>
      <c r="Q3110" s="39"/>
      <c r="R3110" s="9"/>
      <c r="T3110" s="9"/>
      <c r="U3110" s="2"/>
      <c r="X3110" s="40"/>
      <c r="Y3110" s="9"/>
    </row>
    <row r="3111" spans="2:25" x14ac:dyDescent="0.2">
      <c r="B3111" s="2"/>
      <c r="H3111" s="2"/>
      <c r="I3111" s="2"/>
      <c r="J3111" s="2"/>
      <c r="N3111" s="9"/>
      <c r="O3111" s="5"/>
      <c r="P3111" s="2"/>
      <c r="Q3111" s="39"/>
      <c r="R3111" s="9"/>
      <c r="T3111" s="9"/>
      <c r="U3111" s="2"/>
      <c r="X3111" s="40"/>
      <c r="Y3111" s="9"/>
    </row>
    <row r="3112" spans="2:25" x14ac:dyDescent="0.2">
      <c r="B3112" s="2"/>
      <c r="H3112" s="2"/>
      <c r="I3112" s="2"/>
      <c r="J3112" s="2"/>
      <c r="N3112" s="9"/>
      <c r="O3112" s="5"/>
      <c r="P3112" s="2"/>
      <c r="Q3112" s="39"/>
      <c r="R3112" s="9"/>
      <c r="T3112" s="9"/>
      <c r="U3112" s="2"/>
      <c r="X3112" s="40"/>
      <c r="Y3112" s="9"/>
    </row>
    <row r="3113" spans="2:25" x14ac:dyDescent="0.2">
      <c r="B3113" s="2"/>
      <c r="H3113" s="2"/>
      <c r="I3113" s="2"/>
      <c r="J3113" s="2"/>
      <c r="N3113" s="9"/>
      <c r="O3113" s="5"/>
      <c r="P3113" s="2"/>
      <c r="Q3113" s="39"/>
      <c r="R3113" s="9"/>
      <c r="T3113" s="9"/>
      <c r="U3113" s="2"/>
      <c r="X3113" s="40"/>
      <c r="Y3113" s="9"/>
    </row>
    <row r="3114" spans="2:25" x14ac:dyDescent="0.2">
      <c r="B3114" s="2"/>
      <c r="H3114" s="2"/>
      <c r="I3114" s="2"/>
      <c r="J3114" s="2"/>
      <c r="N3114" s="9"/>
      <c r="O3114" s="5"/>
      <c r="P3114" s="2"/>
      <c r="Q3114" s="39"/>
      <c r="R3114" s="9"/>
      <c r="T3114" s="9"/>
      <c r="U3114" s="2"/>
      <c r="X3114" s="40"/>
      <c r="Y3114" s="9"/>
    </row>
    <row r="3115" spans="2:25" x14ac:dyDescent="0.2">
      <c r="B3115" s="2"/>
      <c r="H3115" s="2"/>
      <c r="I3115" s="2"/>
      <c r="J3115" s="2"/>
      <c r="N3115" s="9"/>
      <c r="O3115" s="5"/>
      <c r="P3115" s="2"/>
      <c r="Q3115" s="39"/>
      <c r="R3115" s="9"/>
      <c r="T3115" s="9"/>
      <c r="U3115" s="2"/>
      <c r="X3115" s="40"/>
      <c r="Y3115" s="9"/>
    </row>
    <row r="3116" spans="2:25" x14ac:dyDescent="0.2">
      <c r="B3116" s="2"/>
      <c r="H3116" s="2"/>
      <c r="I3116" s="2"/>
      <c r="J3116" s="2"/>
      <c r="N3116" s="9"/>
      <c r="O3116" s="5"/>
      <c r="P3116" s="2"/>
      <c r="Q3116" s="39"/>
      <c r="R3116" s="9"/>
      <c r="T3116" s="9"/>
      <c r="U3116" s="2"/>
      <c r="X3116" s="40"/>
      <c r="Y3116" s="9"/>
    </row>
    <row r="3117" spans="2:25" x14ac:dyDescent="0.2">
      <c r="B3117" s="2"/>
      <c r="H3117" s="2"/>
      <c r="I3117" s="2"/>
      <c r="J3117" s="2"/>
      <c r="N3117" s="9"/>
      <c r="O3117" s="5"/>
      <c r="P3117" s="2"/>
      <c r="Q3117" s="39"/>
      <c r="R3117" s="9"/>
      <c r="T3117" s="9"/>
      <c r="U3117" s="2"/>
      <c r="X3117" s="40"/>
      <c r="Y3117" s="9"/>
    </row>
    <row r="3118" spans="2:25" x14ac:dyDescent="0.2">
      <c r="B3118" s="2"/>
      <c r="H3118" s="2"/>
      <c r="I3118" s="2"/>
      <c r="J3118" s="2"/>
      <c r="N3118" s="9"/>
      <c r="O3118" s="5"/>
      <c r="P3118" s="2"/>
      <c r="Q3118" s="39"/>
      <c r="R3118" s="9"/>
      <c r="T3118" s="9"/>
      <c r="U3118" s="2"/>
      <c r="X3118" s="40"/>
      <c r="Y3118" s="9"/>
    </row>
    <row r="3119" spans="2:25" x14ac:dyDescent="0.2">
      <c r="B3119" s="2"/>
      <c r="H3119" s="2"/>
      <c r="I3119" s="2"/>
      <c r="J3119" s="2"/>
      <c r="N3119" s="9"/>
      <c r="O3119" s="5"/>
      <c r="P3119" s="2"/>
      <c r="Q3119" s="39"/>
      <c r="R3119" s="9"/>
      <c r="T3119" s="9"/>
      <c r="U3119" s="2"/>
      <c r="X3119" s="40"/>
      <c r="Y3119" s="9"/>
    </row>
    <row r="3120" spans="2:25" x14ac:dyDescent="0.2">
      <c r="B3120" s="2"/>
      <c r="H3120" s="2"/>
      <c r="I3120" s="2"/>
      <c r="J3120" s="2"/>
      <c r="N3120" s="9"/>
      <c r="O3120" s="5"/>
      <c r="P3120" s="2"/>
      <c r="Q3120" s="39"/>
      <c r="R3120" s="9"/>
      <c r="T3120" s="9"/>
      <c r="U3120" s="2"/>
      <c r="X3120" s="40"/>
      <c r="Y3120" s="9"/>
    </row>
    <row r="3121" spans="2:25" x14ac:dyDescent="0.2">
      <c r="B3121" s="2"/>
      <c r="H3121" s="2"/>
      <c r="I3121" s="2"/>
      <c r="J3121" s="2"/>
      <c r="N3121" s="9"/>
      <c r="O3121" s="5"/>
      <c r="P3121" s="2"/>
      <c r="Q3121" s="39"/>
      <c r="R3121" s="9"/>
      <c r="T3121" s="9"/>
      <c r="U3121" s="2"/>
      <c r="X3121" s="40"/>
      <c r="Y3121" s="9"/>
    </row>
    <row r="3122" spans="2:25" x14ac:dyDescent="0.2">
      <c r="B3122" s="2"/>
      <c r="H3122" s="2"/>
      <c r="I3122" s="2"/>
      <c r="J3122" s="2"/>
      <c r="N3122" s="9"/>
      <c r="O3122" s="5"/>
      <c r="P3122" s="2"/>
      <c r="Q3122" s="39"/>
      <c r="R3122" s="9"/>
      <c r="T3122" s="9"/>
      <c r="U3122" s="2"/>
      <c r="X3122" s="40"/>
      <c r="Y3122" s="9"/>
    </row>
    <row r="3123" spans="2:25" x14ac:dyDescent="0.2">
      <c r="B3123" s="2"/>
      <c r="H3123" s="2"/>
      <c r="I3123" s="2"/>
      <c r="J3123" s="2"/>
      <c r="N3123" s="9"/>
      <c r="O3123" s="5"/>
      <c r="P3123" s="2"/>
      <c r="Q3123" s="39"/>
      <c r="R3123" s="9"/>
      <c r="T3123" s="9"/>
      <c r="U3123" s="2"/>
      <c r="X3123" s="40"/>
      <c r="Y3123" s="9"/>
    </row>
    <row r="3124" spans="2:25" x14ac:dyDescent="0.2">
      <c r="B3124" s="2"/>
      <c r="H3124" s="2"/>
      <c r="I3124" s="2"/>
      <c r="J3124" s="2"/>
      <c r="N3124" s="9"/>
      <c r="O3124" s="5"/>
      <c r="P3124" s="2"/>
      <c r="Q3124" s="39"/>
      <c r="R3124" s="9"/>
      <c r="T3124" s="9"/>
      <c r="U3124" s="2"/>
      <c r="X3124" s="40"/>
      <c r="Y3124" s="9"/>
    </row>
    <row r="3125" spans="2:25" x14ac:dyDescent="0.2">
      <c r="B3125" s="2"/>
      <c r="H3125" s="2"/>
      <c r="I3125" s="2"/>
      <c r="J3125" s="2"/>
      <c r="N3125" s="9"/>
      <c r="O3125" s="5"/>
      <c r="P3125" s="2"/>
      <c r="Q3125" s="39"/>
      <c r="R3125" s="9"/>
      <c r="T3125" s="9"/>
      <c r="U3125" s="2"/>
      <c r="X3125" s="40"/>
      <c r="Y3125" s="9"/>
    </row>
    <row r="3126" spans="2:25" x14ac:dyDescent="0.2">
      <c r="B3126" s="2"/>
      <c r="H3126" s="2"/>
      <c r="I3126" s="2"/>
      <c r="J3126" s="2"/>
      <c r="N3126" s="9"/>
      <c r="O3126" s="5"/>
      <c r="P3126" s="2"/>
      <c r="Q3126" s="39"/>
      <c r="R3126" s="9"/>
      <c r="T3126" s="9"/>
      <c r="U3126" s="2"/>
      <c r="X3126" s="40"/>
      <c r="Y3126" s="9"/>
    </row>
    <row r="3127" spans="2:25" x14ac:dyDescent="0.2">
      <c r="B3127" s="2"/>
      <c r="H3127" s="2"/>
      <c r="I3127" s="2"/>
      <c r="J3127" s="2"/>
      <c r="N3127" s="9"/>
      <c r="O3127" s="5"/>
      <c r="P3127" s="2"/>
      <c r="Q3127" s="39"/>
      <c r="R3127" s="9"/>
      <c r="T3127" s="9"/>
      <c r="U3127" s="2"/>
      <c r="X3127" s="40"/>
      <c r="Y3127" s="9"/>
    </row>
    <row r="3128" spans="2:25" x14ac:dyDescent="0.2">
      <c r="B3128" s="2"/>
      <c r="H3128" s="2"/>
      <c r="I3128" s="2"/>
      <c r="J3128" s="2"/>
      <c r="N3128" s="9"/>
      <c r="O3128" s="5"/>
      <c r="P3128" s="2"/>
      <c r="Q3128" s="39"/>
      <c r="R3128" s="9"/>
      <c r="T3128" s="9"/>
      <c r="U3128" s="2"/>
      <c r="X3128" s="40"/>
      <c r="Y3128" s="9"/>
    </row>
    <row r="3129" spans="2:25" x14ac:dyDescent="0.2">
      <c r="B3129" s="2"/>
      <c r="H3129" s="2"/>
      <c r="I3129" s="2"/>
      <c r="J3129" s="2"/>
      <c r="N3129" s="9"/>
      <c r="O3129" s="5"/>
      <c r="P3129" s="2"/>
      <c r="Q3129" s="39"/>
      <c r="R3129" s="9"/>
      <c r="T3129" s="9"/>
      <c r="U3129" s="2"/>
      <c r="X3129" s="40"/>
      <c r="Y3129" s="9"/>
    </row>
    <row r="3130" spans="2:25" x14ac:dyDescent="0.2">
      <c r="B3130" s="2"/>
      <c r="H3130" s="2"/>
      <c r="I3130" s="2"/>
      <c r="J3130" s="2"/>
      <c r="N3130" s="9"/>
      <c r="O3130" s="5"/>
      <c r="P3130" s="2"/>
      <c r="Q3130" s="39"/>
      <c r="R3130" s="9"/>
      <c r="T3130" s="9"/>
      <c r="U3130" s="2"/>
      <c r="X3130" s="40"/>
      <c r="Y3130" s="9"/>
    </row>
    <row r="3131" spans="2:25" x14ac:dyDescent="0.2">
      <c r="B3131" s="2"/>
      <c r="H3131" s="2"/>
      <c r="I3131" s="2"/>
      <c r="J3131" s="2"/>
      <c r="N3131" s="9"/>
      <c r="O3131" s="5"/>
      <c r="P3131" s="2"/>
      <c r="Q3131" s="39"/>
      <c r="R3131" s="9"/>
      <c r="T3131" s="9"/>
      <c r="U3131" s="2"/>
      <c r="X3131" s="40"/>
      <c r="Y3131" s="9"/>
    </row>
    <row r="3132" spans="2:25" x14ac:dyDescent="0.2">
      <c r="B3132" s="2"/>
      <c r="H3132" s="2"/>
      <c r="I3132" s="2"/>
      <c r="J3132" s="2"/>
      <c r="N3132" s="9"/>
      <c r="O3132" s="5"/>
      <c r="P3132" s="2"/>
      <c r="Q3132" s="39"/>
      <c r="R3132" s="9"/>
      <c r="T3132" s="9"/>
      <c r="U3132" s="2"/>
      <c r="X3132" s="40"/>
      <c r="Y3132" s="9"/>
    </row>
    <row r="3133" spans="2:25" x14ac:dyDescent="0.2">
      <c r="B3133" s="2"/>
      <c r="H3133" s="2"/>
      <c r="I3133" s="2"/>
      <c r="J3133" s="2"/>
      <c r="N3133" s="9"/>
      <c r="O3133" s="5"/>
      <c r="P3133" s="2"/>
      <c r="Q3133" s="39"/>
      <c r="R3133" s="9"/>
      <c r="T3133" s="9"/>
      <c r="U3133" s="2"/>
      <c r="X3133" s="40"/>
      <c r="Y3133" s="9"/>
    </row>
    <row r="3134" spans="2:25" x14ac:dyDescent="0.2">
      <c r="B3134" s="2"/>
      <c r="H3134" s="2"/>
      <c r="I3134" s="2"/>
      <c r="J3134" s="2"/>
      <c r="N3134" s="9"/>
      <c r="O3134" s="5"/>
      <c r="P3134" s="2"/>
      <c r="Q3134" s="39"/>
      <c r="R3134" s="9"/>
      <c r="T3134" s="9"/>
      <c r="U3134" s="2"/>
      <c r="X3134" s="40"/>
      <c r="Y3134" s="9"/>
    </row>
    <row r="3135" spans="2:25" x14ac:dyDescent="0.2">
      <c r="B3135" s="2"/>
      <c r="H3135" s="2"/>
      <c r="I3135" s="2"/>
      <c r="J3135" s="2"/>
      <c r="N3135" s="9"/>
      <c r="O3135" s="5"/>
      <c r="P3135" s="2"/>
      <c r="Q3135" s="39"/>
      <c r="R3135" s="9"/>
      <c r="T3135" s="9"/>
      <c r="U3135" s="2"/>
      <c r="X3135" s="40"/>
      <c r="Y3135" s="9"/>
    </row>
    <row r="3136" spans="2:25" x14ac:dyDescent="0.2">
      <c r="B3136" s="2"/>
      <c r="H3136" s="2"/>
      <c r="I3136" s="2"/>
      <c r="J3136" s="2"/>
      <c r="N3136" s="9"/>
      <c r="O3136" s="5"/>
      <c r="P3136" s="2"/>
      <c r="Q3136" s="39"/>
      <c r="R3136" s="9"/>
      <c r="T3136" s="9"/>
      <c r="U3136" s="2"/>
      <c r="X3136" s="40"/>
      <c r="Y3136" s="9"/>
    </row>
    <row r="3137" spans="2:25" x14ac:dyDescent="0.2">
      <c r="B3137" s="2"/>
      <c r="H3137" s="2"/>
      <c r="I3137" s="2"/>
      <c r="J3137" s="2"/>
      <c r="N3137" s="9"/>
      <c r="O3137" s="5"/>
      <c r="P3137" s="2"/>
      <c r="Q3137" s="39"/>
      <c r="R3137" s="9"/>
      <c r="T3137" s="9"/>
      <c r="U3137" s="2"/>
      <c r="X3137" s="40"/>
      <c r="Y3137" s="9"/>
    </row>
    <row r="3138" spans="2:25" x14ac:dyDescent="0.2">
      <c r="B3138" s="2"/>
      <c r="H3138" s="2"/>
      <c r="I3138" s="2"/>
      <c r="J3138" s="2"/>
      <c r="N3138" s="9"/>
      <c r="O3138" s="5"/>
      <c r="P3138" s="2"/>
      <c r="Q3138" s="39"/>
      <c r="R3138" s="9"/>
      <c r="T3138" s="9"/>
      <c r="U3138" s="2"/>
      <c r="X3138" s="40"/>
      <c r="Y3138" s="9"/>
    </row>
    <row r="3139" spans="2:25" x14ac:dyDescent="0.2">
      <c r="B3139" s="2"/>
      <c r="H3139" s="2"/>
      <c r="I3139" s="2"/>
      <c r="J3139" s="2"/>
      <c r="N3139" s="9"/>
      <c r="O3139" s="5"/>
      <c r="P3139" s="2"/>
      <c r="Q3139" s="39"/>
      <c r="R3139" s="9"/>
      <c r="T3139" s="9"/>
      <c r="U3139" s="2"/>
      <c r="X3139" s="40"/>
      <c r="Y3139" s="9"/>
    </row>
    <row r="3140" spans="2:25" x14ac:dyDescent="0.2">
      <c r="B3140" s="2"/>
      <c r="H3140" s="2"/>
      <c r="I3140" s="2"/>
      <c r="J3140" s="2"/>
      <c r="N3140" s="9"/>
      <c r="O3140" s="5"/>
      <c r="P3140" s="2"/>
      <c r="Q3140" s="39"/>
      <c r="R3140" s="9"/>
      <c r="T3140" s="9"/>
      <c r="U3140" s="2"/>
      <c r="X3140" s="40"/>
      <c r="Y3140" s="9"/>
    </row>
    <row r="3141" spans="2:25" x14ac:dyDescent="0.2">
      <c r="B3141" s="2"/>
      <c r="H3141" s="2"/>
      <c r="I3141" s="2"/>
      <c r="J3141" s="2"/>
      <c r="N3141" s="9"/>
      <c r="O3141" s="5"/>
      <c r="P3141" s="2"/>
      <c r="Q3141" s="39"/>
      <c r="R3141" s="9"/>
      <c r="T3141" s="9"/>
      <c r="U3141" s="2"/>
      <c r="X3141" s="40"/>
      <c r="Y3141" s="9"/>
    </row>
    <row r="3142" spans="2:25" x14ac:dyDescent="0.2">
      <c r="B3142" s="2"/>
      <c r="H3142" s="2"/>
      <c r="I3142" s="2"/>
      <c r="J3142" s="2"/>
      <c r="N3142" s="9"/>
      <c r="O3142" s="5"/>
      <c r="P3142" s="2"/>
      <c r="Q3142" s="39"/>
      <c r="R3142" s="9"/>
      <c r="T3142" s="9"/>
      <c r="U3142" s="2"/>
      <c r="X3142" s="40"/>
      <c r="Y3142" s="9"/>
    </row>
    <row r="3143" spans="2:25" x14ac:dyDescent="0.2">
      <c r="B3143" s="2"/>
      <c r="H3143" s="2"/>
      <c r="I3143" s="2"/>
      <c r="J3143" s="2"/>
      <c r="N3143" s="9"/>
      <c r="O3143" s="5"/>
      <c r="P3143" s="2"/>
      <c r="Q3143" s="39"/>
      <c r="R3143" s="9"/>
      <c r="T3143" s="9"/>
      <c r="U3143" s="2"/>
      <c r="X3143" s="40"/>
      <c r="Y3143" s="9"/>
    </row>
    <row r="3144" spans="2:25" x14ac:dyDescent="0.2">
      <c r="B3144" s="2"/>
      <c r="H3144" s="2"/>
      <c r="I3144" s="2"/>
      <c r="J3144" s="2"/>
      <c r="N3144" s="9"/>
      <c r="O3144" s="5"/>
      <c r="P3144" s="2"/>
      <c r="Q3144" s="39"/>
      <c r="R3144" s="9"/>
      <c r="T3144" s="9"/>
      <c r="U3144" s="2"/>
      <c r="X3144" s="40"/>
      <c r="Y3144" s="9"/>
    </row>
    <row r="3145" spans="2:25" x14ac:dyDescent="0.2">
      <c r="B3145" s="2"/>
      <c r="H3145" s="2"/>
      <c r="I3145" s="2"/>
      <c r="J3145" s="2"/>
      <c r="N3145" s="9"/>
      <c r="O3145" s="5"/>
      <c r="P3145" s="2"/>
      <c r="Q3145" s="39"/>
      <c r="R3145" s="9"/>
      <c r="T3145" s="9"/>
      <c r="U3145" s="2"/>
      <c r="X3145" s="40"/>
      <c r="Y3145" s="9"/>
    </row>
    <row r="3146" spans="2:25" x14ac:dyDescent="0.2">
      <c r="B3146" s="2"/>
      <c r="H3146" s="2"/>
      <c r="I3146" s="2"/>
      <c r="J3146" s="2"/>
      <c r="N3146" s="9"/>
      <c r="O3146" s="5"/>
      <c r="P3146" s="2"/>
      <c r="Q3146" s="39"/>
      <c r="R3146" s="9"/>
      <c r="T3146" s="9"/>
      <c r="U3146" s="2"/>
      <c r="X3146" s="40"/>
      <c r="Y3146" s="9"/>
    </row>
    <row r="3147" spans="2:25" x14ac:dyDescent="0.2">
      <c r="B3147" s="2"/>
      <c r="H3147" s="2"/>
      <c r="I3147" s="2"/>
      <c r="J3147" s="2"/>
      <c r="N3147" s="9"/>
      <c r="O3147" s="5"/>
      <c r="P3147" s="2"/>
      <c r="Q3147" s="39"/>
      <c r="R3147" s="9"/>
      <c r="T3147" s="9"/>
      <c r="U3147" s="2"/>
      <c r="X3147" s="40"/>
      <c r="Y3147" s="9"/>
    </row>
    <row r="3148" spans="2:25" x14ac:dyDescent="0.2">
      <c r="B3148" s="2"/>
      <c r="H3148" s="2"/>
      <c r="I3148" s="2"/>
      <c r="J3148" s="2"/>
      <c r="N3148" s="9"/>
      <c r="O3148" s="5"/>
      <c r="P3148" s="2"/>
      <c r="Q3148" s="39"/>
      <c r="R3148" s="9"/>
      <c r="T3148" s="9"/>
      <c r="U3148" s="2"/>
      <c r="X3148" s="40"/>
      <c r="Y3148" s="9"/>
    </row>
    <row r="3149" spans="2:25" x14ac:dyDescent="0.2">
      <c r="B3149" s="2"/>
      <c r="H3149" s="2"/>
      <c r="I3149" s="2"/>
      <c r="J3149" s="2"/>
      <c r="N3149" s="9"/>
      <c r="O3149" s="5"/>
      <c r="P3149" s="2"/>
      <c r="Q3149" s="39"/>
      <c r="R3149" s="9"/>
      <c r="T3149" s="9"/>
      <c r="U3149" s="2"/>
      <c r="X3149" s="40"/>
      <c r="Y3149" s="9"/>
    </row>
    <row r="3150" spans="2:25" x14ac:dyDescent="0.2">
      <c r="B3150" s="2"/>
      <c r="H3150" s="2"/>
      <c r="I3150" s="2"/>
      <c r="J3150" s="2"/>
      <c r="N3150" s="9"/>
      <c r="O3150" s="5"/>
      <c r="P3150" s="2"/>
      <c r="Q3150" s="39"/>
      <c r="R3150" s="9"/>
      <c r="T3150" s="9"/>
      <c r="U3150" s="2"/>
      <c r="X3150" s="40"/>
      <c r="Y3150" s="9"/>
    </row>
    <row r="3151" spans="2:25" x14ac:dyDescent="0.2">
      <c r="B3151" s="2"/>
      <c r="H3151" s="2"/>
      <c r="I3151" s="2"/>
      <c r="J3151" s="2"/>
      <c r="N3151" s="9"/>
      <c r="O3151" s="5"/>
      <c r="P3151" s="2"/>
      <c r="Q3151" s="39"/>
      <c r="R3151" s="9"/>
      <c r="T3151" s="9"/>
      <c r="U3151" s="2"/>
      <c r="X3151" s="40"/>
      <c r="Y3151" s="9"/>
    </row>
    <row r="3152" spans="2:25" x14ac:dyDescent="0.2">
      <c r="B3152" s="2"/>
      <c r="H3152" s="2"/>
      <c r="I3152" s="2"/>
      <c r="J3152" s="2"/>
      <c r="N3152" s="9"/>
      <c r="O3152" s="5"/>
      <c r="P3152" s="2"/>
      <c r="Q3152" s="39"/>
      <c r="R3152" s="9"/>
      <c r="T3152" s="9"/>
      <c r="U3152" s="2"/>
      <c r="X3152" s="40"/>
      <c r="Y3152" s="9"/>
    </row>
    <row r="3153" spans="2:25" x14ac:dyDescent="0.2">
      <c r="B3153" s="2"/>
      <c r="H3153" s="2"/>
      <c r="I3153" s="2"/>
      <c r="J3153" s="2"/>
      <c r="N3153" s="9"/>
      <c r="O3153" s="5"/>
      <c r="P3153" s="2"/>
      <c r="Q3153" s="39"/>
      <c r="R3153" s="9"/>
      <c r="T3153" s="9"/>
      <c r="U3153" s="2"/>
      <c r="X3153" s="40"/>
      <c r="Y3153" s="9"/>
    </row>
    <row r="3154" spans="2:25" x14ac:dyDescent="0.2">
      <c r="B3154" s="2"/>
      <c r="H3154" s="2"/>
      <c r="I3154" s="2"/>
      <c r="J3154" s="2"/>
      <c r="N3154" s="9"/>
      <c r="O3154" s="5"/>
      <c r="P3154" s="2"/>
      <c r="Q3154" s="39"/>
      <c r="R3154" s="9"/>
      <c r="T3154" s="9"/>
      <c r="U3154" s="2"/>
      <c r="X3154" s="40"/>
      <c r="Y3154" s="9"/>
    </row>
    <row r="3155" spans="2:25" x14ac:dyDescent="0.2">
      <c r="B3155" s="2"/>
      <c r="H3155" s="2"/>
      <c r="I3155" s="2"/>
      <c r="J3155" s="2"/>
      <c r="N3155" s="9"/>
      <c r="O3155" s="5"/>
      <c r="P3155" s="2"/>
      <c r="Q3155" s="39"/>
      <c r="R3155" s="9"/>
      <c r="T3155" s="9"/>
      <c r="U3155" s="2"/>
      <c r="X3155" s="40"/>
      <c r="Y3155" s="9"/>
    </row>
    <row r="3156" spans="2:25" x14ac:dyDescent="0.2">
      <c r="B3156" s="2"/>
      <c r="H3156" s="2"/>
      <c r="I3156" s="2"/>
      <c r="J3156" s="2"/>
      <c r="N3156" s="9"/>
      <c r="O3156" s="5"/>
      <c r="P3156" s="2"/>
      <c r="Q3156" s="39"/>
      <c r="R3156" s="9"/>
      <c r="T3156" s="9"/>
      <c r="U3156" s="2"/>
      <c r="X3156" s="40"/>
      <c r="Y3156" s="9"/>
    </row>
    <row r="3157" spans="2:25" x14ac:dyDescent="0.2">
      <c r="B3157" s="2"/>
      <c r="H3157" s="2"/>
      <c r="I3157" s="2"/>
      <c r="J3157" s="2"/>
      <c r="N3157" s="9"/>
      <c r="O3157" s="5"/>
      <c r="P3157" s="2"/>
      <c r="Q3157" s="39"/>
      <c r="R3157" s="9"/>
      <c r="T3157" s="9"/>
      <c r="U3157" s="2"/>
      <c r="X3157" s="40"/>
      <c r="Y3157" s="9"/>
    </row>
    <row r="3158" spans="2:25" x14ac:dyDescent="0.2">
      <c r="B3158" s="2"/>
      <c r="H3158" s="2"/>
      <c r="I3158" s="2"/>
      <c r="J3158" s="2"/>
      <c r="N3158" s="9"/>
      <c r="O3158" s="5"/>
      <c r="P3158" s="2"/>
      <c r="Q3158" s="39"/>
      <c r="R3158" s="9"/>
      <c r="T3158" s="9"/>
      <c r="U3158" s="2"/>
      <c r="X3158" s="40"/>
      <c r="Y3158" s="9"/>
    </row>
    <row r="3159" spans="2:25" x14ac:dyDescent="0.2">
      <c r="B3159" s="2"/>
      <c r="H3159" s="2"/>
      <c r="I3159" s="2"/>
      <c r="J3159" s="2"/>
      <c r="N3159" s="9"/>
      <c r="O3159" s="5"/>
      <c r="P3159" s="2"/>
      <c r="Q3159" s="39"/>
      <c r="R3159" s="9"/>
      <c r="T3159" s="9"/>
      <c r="U3159" s="2"/>
      <c r="X3159" s="40"/>
      <c r="Y3159" s="9"/>
    </row>
    <row r="3160" spans="2:25" x14ac:dyDescent="0.2">
      <c r="B3160" s="2"/>
      <c r="H3160" s="2"/>
      <c r="I3160" s="2"/>
      <c r="J3160" s="2"/>
      <c r="N3160" s="9"/>
      <c r="O3160" s="5"/>
      <c r="P3160" s="2"/>
      <c r="Q3160" s="39"/>
      <c r="R3160" s="9"/>
      <c r="T3160" s="9"/>
      <c r="U3160" s="2"/>
      <c r="X3160" s="40"/>
      <c r="Y3160" s="9"/>
    </row>
    <row r="3161" spans="2:25" x14ac:dyDescent="0.2">
      <c r="B3161" s="2"/>
      <c r="H3161" s="2"/>
      <c r="I3161" s="2"/>
      <c r="J3161" s="2"/>
      <c r="N3161" s="9"/>
      <c r="O3161" s="5"/>
      <c r="P3161" s="2"/>
      <c r="Q3161" s="39"/>
      <c r="R3161" s="9"/>
      <c r="T3161" s="9"/>
      <c r="U3161" s="2"/>
      <c r="X3161" s="40"/>
      <c r="Y3161" s="9"/>
    </row>
    <row r="3162" spans="2:25" x14ac:dyDescent="0.2">
      <c r="B3162" s="2"/>
      <c r="H3162" s="2"/>
      <c r="I3162" s="2"/>
      <c r="J3162" s="2"/>
      <c r="N3162" s="9"/>
      <c r="O3162" s="5"/>
      <c r="P3162" s="2"/>
      <c r="Q3162" s="39"/>
      <c r="R3162" s="9"/>
      <c r="T3162" s="9"/>
      <c r="U3162" s="2"/>
      <c r="X3162" s="40"/>
      <c r="Y3162" s="9"/>
    </row>
    <row r="3163" spans="2:25" x14ac:dyDescent="0.2">
      <c r="B3163" s="2"/>
      <c r="H3163" s="2"/>
      <c r="I3163" s="2"/>
      <c r="J3163" s="2"/>
      <c r="N3163" s="9"/>
      <c r="O3163" s="5"/>
      <c r="P3163" s="2"/>
      <c r="Q3163" s="39"/>
      <c r="R3163" s="9"/>
      <c r="T3163" s="9"/>
      <c r="U3163" s="2"/>
      <c r="X3163" s="40"/>
      <c r="Y3163" s="9"/>
    </row>
    <row r="3164" spans="2:25" x14ac:dyDescent="0.2">
      <c r="B3164" s="2"/>
      <c r="H3164" s="2"/>
      <c r="I3164" s="2"/>
      <c r="J3164" s="2"/>
      <c r="N3164" s="9"/>
      <c r="O3164" s="5"/>
      <c r="P3164" s="2"/>
      <c r="Q3164" s="39"/>
      <c r="R3164" s="9"/>
      <c r="T3164" s="9"/>
      <c r="U3164" s="2"/>
      <c r="X3164" s="40"/>
      <c r="Y3164" s="9"/>
    </row>
    <row r="3165" spans="2:25" x14ac:dyDescent="0.2">
      <c r="B3165" s="2"/>
      <c r="H3165" s="2"/>
      <c r="I3165" s="2"/>
      <c r="J3165" s="2"/>
      <c r="N3165" s="9"/>
      <c r="O3165" s="5"/>
      <c r="P3165" s="2"/>
      <c r="Q3165" s="39"/>
      <c r="R3165" s="9"/>
      <c r="T3165" s="9"/>
      <c r="U3165" s="2"/>
      <c r="X3165" s="40"/>
      <c r="Y3165" s="9"/>
    </row>
    <row r="3166" spans="2:25" x14ac:dyDescent="0.2">
      <c r="B3166" s="2"/>
      <c r="H3166" s="2"/>
      <c r="I3166" s="2"/>
      <c r="J3166" s="2"/>
      <c r="N3166" s="9"/>
      <c r="O3166" s="5"/>
      <c r="P3166" s="2"/>
      <c r="Q3166" s="39"/>
      <c r="R3166" s="9"/>
      <c r="T3166" s="9"/>
      <c r="U3166" s="2"/>
      <c r="X3166" s="40"/>
      <c r="Y3166" s="9"/>
    </row>
    <row r="3167" spans="2:25" x14ac:dyDescent="0.2">
      <c r="B3167" s="2"/>
      <c r="H3167" s="2"/>
      <c r="I3167" s="2"/>
      <c r="J3167" s="2"/>
      <c r="N3167" s="9"/>
      <c r="O3167" s="5"/>
      <c r="P3167" s="2"/>
      <c r="Q3167" s="39"/>
      <c r="R3167" s="9"/>
      <c r="T3167" s="9"/>
      <c r="U3167" s="2"/>
      <c r="X3167" s="40"/>
      <c r="Y3167" s="9"/>
    </row>
    <row r="3168" spans="2:25" x14ac:dyDescent="0.2">
      <c r="B3168" s="2"/>
      <c r="H3168" s="2"/>
      <c r="I3168" s="2"/>
      <c r="J3168" s="2"/>
      <c r="N3168" s="9"/>
      <c r="O3168" s="5"/>
      <c r="P3168" s="2"/>
      <c r="Q3168" s="39"/>
      <c r="R3168" s="9"/>
      <c r="T3168" s="9"/>
      <c r="U3168" s="2"/>
      <c r="X3168" s="40"/>
      <c r="Y3168" s="9"/>
    </row>
    <row r="3169" spans="2:25" x14ac:dyDescent="0.2">
      <c r="B3169" s="2"/>
      <c r="H3169" s="2"/>
      <c r="I3169" s="2"/>
      <c r="J3169" s="2"/>
      <c r="N3169" s="9"/>
      <c r="O3169" s="5"/>
      <c r="P3169" s="2"/>
      <c r="Q3169" s="39"/>
      <c r="R3169" s="9"/>
      <c r="T3169" s="9"/>
      <c r="U3169" s="2"/>
      <c r="X3169" s="40"/>
      <c r="Y3169" s="9"/>
    </row>
    <row r="3170" spans="2:25" x14ac:dyDescent="0.2">
      <c r="B3170" s="2"/>
      <c r="H3170" s="2"/>
      <c r="I3170" s="2"/>
      <c r="J3170" s="2"/>
      <c r="N3170" s="9"/>
      <c r="O3170" s="5"/>
      <c r="P3170" s="2"/>
      <c r="Q3170" s="39"/>
      <c r="R3170" s="9"/>
      <c r="T3170" s="9"/>
      <c r="U3170" s="2"/>
      <c r="X3170" s="40"/>
      <c r="Y3170" s="9"/>
    </row>
    <row r="3171" spans="2:25" x14ac:dyDescent="0.2">
      <c r="B3171" s="2"/>
      <c r="H3171" s="2"/>
      <c r="I3171" s="2"/>
      <c r="J3171" s="2"/>
      <c r="N3171" s="9"/>
      <c r="O3171" s="5"/>
      <c r="P3171" s="2"/>
      <c r="Q3171" s="39"/>
      <c r="R3171" s="9"/>
      <c r="T3171" s="9"/>
      <c r="U3171" s="2"/>
      <c r="X3171" s="40"/>
      <c r="Y3171" s="9"/>
    </row>
    <row r="3172" spans="2:25" x14ac:dyDescent="0.2">
      <c r="B3172" s="2"/>
      <c r="H3172" s="2"/>
      <c r="I3172" s="2"/>
      <c r="J3172" s="2"/>
      <c r="N3172" s="9"/>
      <c r="O3172" s="5"/>
      <c r="P3172" s="2"/>
      <c r="Q3172" s="39"/>
      <c r="R3172" s="9"/>
      <c r="T3172" s="9"/>
      <c r="U3172" s="2"/>
      <c r="X3172" s="40"/>
      <c r="Y3172" s="9"/>
    </row>
    <row r="3173" spans="2:25" x14ac:dyDescent="0.2">
      <c r="B3173" s="2"/>
      <c r="H3173" s="2"/>
      <c r="I3173" s="2"/>
      <c r="J3173" s="2"/>
      <c r="N3173" s="9"/>
      <c r="O3173" s="5"/>
      <c r="P3173" s="2"/>
      <c r="Q3173" s="39"/>
      <c r="R3173" s="9"/>
      <c r="T3173" s="9"/>
      <c r="U3173" s="2"/>
      <c r="X3173" s="40"/>
      <c r="Y3173" s="9"/>
    </row>
    <row r="3174" spans="2:25" x14ac:dyDescent="0.2">
      <c r="B3174" s="2"/>
      <c r="H3174" s="2"/>
      <c r="I3174" s="2"/>
      <c r="J3174" s="2"/>
      <c r="N3174" s="9"/>
      <c r="O3174" s="5"/>
      <c r="P3174" s="2"/>
      <c r="Q3174" s="39"/>
      <c r="R3174" s="9"/>
      <c r="T3174" s="9"/>
      <c r="U3174" s="2"/>
      <c r="X3174" s="40"/>
      <c r="Y3174" s="9"/>
    </row>
    <row r="3175" spans="2:25" x14ac:dyDescent="0.2">
      <c r="B3175" s="2"/>
      <c r="H3175" s="2"/>
      <c r="I3175" s="2"/>
      <c r="J3175" s="2"/>
      <c r="N3175" s="9"/>
      <c r="O3175" s="5"/>
      <c r="P3175" s="2"/>
      <c r="Q3175" s="39"/>
      <c r="R3175" s="9"/>
      <c r="T3175" s="9"/>
      <c r="U3175" s="2"/>
      <c r="X3175" s="40"/>
      <c r="Y3175" s="9"/>
    </row>
    <row r="3176" spans="2:25" x14ac:dyDescent="0.2">
      <c r="B3176" s="2"/>
      <c r="H3176" s="2"/>
      <c r="I3176" s="2"/>
      <c r="J3176" s="2"/>
      <c r="N3176" s="9"/>
      <c r="O3176" s="5"/>
      <c r="P3176" s="2"/>
      <c r="Q3176" s="39"/>
      <c r="R3176" s="9"/>
      <c r="T3176" s="9"/>
      <c r="U3176" s="2"/>
      <c r="X3176" s="40"/>
      <c r="Y3176" s="9"/>
    </row>
    <row r="3177" spans="2:25" x14ac:dyDescent="0.2">
      <c r="B3177" s="2"/>
      <c r="H3177" s="2"/>
      <c r="I3177" s="2"/>
      <c r="J3177" s="2"/>
      <c r="N3177" s="9"/>
      <c r="O3177" s="5"/>
      <c r="P3177" s="2"/>
      <c r="Q3177" s="39"/>
      <c r="R3177" s="9"/>
      <c r="T3177" s="9"/>
      <c r="U3177" s="2"/>
      <c r="X3177" s="40"/>
      <c r="Y3177" s="9"/>
    </row>
    <row r="3178" spans="2:25" x14ac:dyDescent="0.2">
      <c r="B3178" s="2"/>
      <c r="H3178" s="2"/>
      <c r="I3178" s="2"/>
      <c r="J3178" s="2"/>
      <c r="N3178" s="9"/>
      <c r="O3178" s="5"/>
      <c r="P3178" s="2"/>
      <c r="Q3178" s="39"/>
      <c r="R3178" s="9"/>
      <c r="T3178" s="9"/>
      <c r="U3178" s="2"/>
      <c r="X3178" s="40"/>
      <c r="Y3178" s="9"/>
    </row>
    <row r="3179" spans="2:25" x14ac:dyDescent="0.2">
      <c r="B3179" s="2"/>
      <c r="H3179" s="2"/>
      <c r="I3179" s="2"/>
      <c r="J3179" s="2"/>
      <c r="N3179" s="9"/>
      <c r="O3179" s="5"/>
      <c r="P3179" s="2"/>
      <c r="Q3179" s="39"/>
      <c r="R3179" s="9"/>
      <c r="T3179" s="9"/>
      <c r="U3179" s="2"/>
      <c r="X3179" s="40"/>
      <c r="Y3179" s="9"/>
    </row>
    <row r="3180" spans="2:25" x14ac:dyDescent="0.2">
      <c r="B3180" s="2"/>
      <c r="H3180" s="2"/>
      <c r="I3180" s="2"/>
      <c r="J3180" s="2"/>
      <c r="N3180" s="9"/>
      <c r="O3180" s="5"/>
      <c r="P3180" s="2"/>
      <c r="Q3180" s="39"/>
      <c r="R3180" s="9"/>
      <c r="T3180" s="9"/>
      <c r="U3180" s="2"/>
      <c r="X3180" s="40"/>
      <c r="Y3180" s="9"/>
    </row>
    <row r="3181" spans="2:25" x14ac:dyDescent="0.2">
      <c r="B3181" s="2"/>
      <c r="H3181" s="2"/>
      <c r="I3181" s="2"/>
      <c r="J3181" s="2"/>
      <c r="N3181" s="9"/>
      <c r="O3181" s="5"/>
      <c r="P3181" s="2"/>
      <c r="Q3181" s="39"/>
      <c r="R3181" s="9"/>
      <c r="T3181" s="9"/>
      <c r="U3181" s="2"/>
      <c r="X3181" s="40"/>
      <c r="Y3181" s="9"/>
    </row>
    <row r="3182" spans="2:25" x14ac:dyDescent="0.2">
      <c r="B3182" s="2"/>
      <c r="H3182" s="2"/>
      <c r="I3182" s="2"/>
      <c r="J3182" s="2"/>
      <c r="N3182" s="9"/>
      <c r="O3182" s="5"/>
      <c r="P3182" s="2"/>
      <c r="Q3182" s="39"/>
      <c r="R3182" s="9"/>
      <c r="T3182" s="9"/>
      <c r="U3182" s="2"/>
      <c r="X3182" s="40"/>
      <c r="Y3182" s="9"/>
    </row>
    <row r="3183" spans="2:25" x14ac:dyDescent="0.2">
      <c r="B3183" s="2"/>
      <c r="H3183" s="2"/>
      <c r="I3183" s="2"/>
      <c r="J3183" s="2"/>
      <c r="N3183" s="9"/>
      <c r="O3183" s="5"/>
      <c r="P3183" s="2"/>
      <c r="Q3183" s="39"/>
      <c r="R3183" s="9"/>
      <c r="T3183" s="9"/>
      <c r="U3183" s="2"/>
      <c r="X3183" s="40"/>
      <c r="Y3183" s="9"/>
    </row>
    <row r="3184" spans="2:25" x14ac:dyDescent="0.2">
      <c r="B3184" s="2"/>
      <c r="H3184" s="2"/>
      <c r="I3184" s="2"/>
      <c r="J3184" s="2"/>
      <c r="N3184" s="9"/>
      <c r="O3184" s="5"/>
      <c r="P3184" s="2"/>
      <c r="Q3184" s="39"/>
      <c r="R3184" s="9"/>
      <c r="T3184" s="9"/>
      <c r="U3184" s="2"/>
      <c r="X3184" s="40"/>
      <c r="Y3184" s="9"/>
    </row>
    <row r="3185" spans="2:25" x14ac:dyDescent="0.2">
      <c r="B3185" s="2"/>
      <c r="H3185" s="2"/>
      <c r="I3185" s="2"/>
      <c r="J3185" s="2"/>
      <c r="N3185" s="9"/>
      <c r="O3185" s="5"/>
      <c r="P3185" s="2"/>
      <c r="Q3185" s="39"/>
      <c r="R3185" s="9"/>
      <c r="T3185" s="9"/>
      <c r="U3185" s="2"/>
      <c r="X3185" s="40"/>
      <c r="Y3185" s="9"/>
    </row>
    <row r="3186" spans="2:25" x14ac:dyDescent="0.2">
      <c r="B3186" s="2"/>
      <c r="H3186" s="2"/>
      <c r="I3186" s="2"/>
      <c r="J3186" s="2"/>
      <c r="N3186" s="9"/>
      <c r="O3186" s="5"/>
      <c r="P3186" s="2"/>
      <c r="Q3186" s="39"/>
      <c r="R3186" s="9"/>
      <c r="T3186" s="9"/>
      <c r="U3186" s="2"/>
      <c r="X3186" s="40"/>
      <c r="Y3186" s="9"/>
    </row>
    <row r="3187" spans="2:25" x14ac:dyDescent="0.2">
      <c r="B3187" s="2"/>
      <c r="H3187" s="2"/>
      <c r="I3187" s="2"/>
      <c r="J3187" s="2"/>
      <c r="N3187" s="9"/>
      <c r="O3187" s="5"/>
      <c r="P3187" s="2"/>
      <c r="Q3187" s="39"/>
      <c r="R3187" s="9"/>
      <c r="T3187" s="9"/>
      <c r="U3187" s="2"/>
      <c r="X3187" s="40"/>
      <c r="Y3187" s="9"/>
    </row>
    <row r="3188" spans="2:25" x14ac:dyDescent="0.2">
      <c r="B3188" s="2"/>
      <c r="H3188" s="2"/>
      <c r="I3188" s="2"/>
      <c r="J3188" s="2"/>
      <c r="N3188" s="9"/>
      <c r="O3188" s="5"/>
      <c r="P3188" s="2"/>
      <c r="Q3188" s="39"/>
      <c r="R3188" s="9"/>
      <c r="T3188" s="9"/>
      <c r="U3188" s="2"/>
      <c r="X3188" s="40"/>
      <c r="Y3188" s="9"/>
    </row>
    <row r="3189" spans="2:25" x14ac:dyDescent="0.2">
      <c r="B3189" s="2"/>
      <c r="H3189" s="2"/>
      <c r="I3189" s="2"/>
      <c r="J3189" s="2"/>
      <c r="N3189" s="9"/>
      <c r="O3189" s="5"/>
      <c r="P3189" s="2"/>
      <c r="Q3189" s="39"/>
      <c r="R3189" s="9"/>
      <c r="T3189" s="9"/>
      <c r="U3189" s="2"/>
      <c r="X3189" s="40"/>
      <c r="Y3189" s="9"/>
    </row>
    <row r="3190" spans="2:25" x14ac:dyDescent="0.2">
      <c r="B3190" s="2"/>
      <c r="H3190" s="2"/>
      <c r="I3190" s="2"/>
      <c r="J3190" s="2"/>
      <c r="N3190" s="9"/>
      <c r="O3190" s="5"/>
      <c r="P3190" s="2"/>
      <c r="Q3190" s="39"/>
      <c r="R3190" s="9"/>
      <c r="T3190" s="9"/>
      <c r="U3190" s="2"/>
      <c r="X3190" s="40"/>
      <c r="Y3190" s="9"/>
    </row>
    <row r="3191" spans="2:25" x14ac:dyDescent="0.2">
      <c r="B3191" s="2"/>
      <c r="H3191" s="2"/>
      <c r="I3191" s="2"/>
      <c r="J3191" s="2"/>
      <c r="N3191" s="9"/>
      <c r="O3191" s="5"/>
      <c r="P3191" s="2"/>
      <c r="Q3191" s="39"/>
      <c r="R3191" s="9"/>
      <c r="T3191" s="9"/>
      <c r="U3191" s="2"/>
      <c r="X3191" s="40"/>
      <c r="Y3191" s="9"/>
    </row>
    <row r="3192" spans="2:25" x14ac:dyDescent="0.2">
      <c r="B3192" s="2"/>
      <c r="H3192" s="2"/>
      <c r="I3192" s="2"/>
      <c r="J3192" s="2"/>
      <c r="N3192" s="9"/>
      <c r="O3192" s="5"/>
      <c r="P3192" s="2"/>
      <c r="Q3192" s="39"/>
      <c r="R3192" s="9"/>
      <c r="T3192" s="9"/>
      <c r="U3192" s="2"/>
      <c r="X3192" s="40"/>
      <c r="Y3192" s="9"/>
    </row>
    <row r="3193" spans="2:25" x14ac:dyDescent="0.2">
      <c r="B3193" s="2"/>
      <c r="H3193" s="2"/>
      <c r="I3193" s="2"/>
      <c r="J3193" s="2"/>
      <c r="N3193" s="9"/>
      <c r="O3193" s="5"/>
      <c r="P3193" s="2"/>
      <c r="Q3193" s="39"/>
      <c r="R3193" s="9"/>
      <c r="T3193" s="9"/>
      <c r="U3193" s="2"/>
      <c r="X3193" s="40"/>
      <c r="Y3193" s="9"/>
    </row>
    <row r="3194" spans="2:25" x14ac:dyDescent="0.2">
      <c r="B3194" s="2"/>
      <c r="H3194" s="2"/>
      <c r="I3194" s="2"/>
      <c r="J3194" s="2"/>
      <c r="N3194" s="9"/>
      <c r="O3194" s="5"/>
      <c r="P3194" s="2"/>
      <c r="Q3194" s="39"/>
      <c r="R3194" s="9"/>
      <c r="T3194" s="9"/>
      <c r="U3194" s="2"/>
      <c r="X3194" s="40"/>
      <c r="Y3194" s="9"/>
    </row>
    <row r="3195" spans="2:25" x14ac:dyDescent="0.2">
      <c r="B3195" s="2"/>
      <c r="H3195" s="2"/>
      <c r="I3195" s="2"/>
      <c r="J3195" s="2"/>
      <c r="N3195" s="9"/>
      <c r="O3195" s="5"/>
      <c r="P3195" s="2"/>
      <c r="Q3195" s="39"/>
      <c r="R3195" s="9"/>
      <c r="T3195" s="9"/>
      <c r="U3195" s="2"/>
      <c r="X3195" s="40"/>
      <c r="Y3195" s="9"/>
    </row>
    <row r="3196" spans="2:25" x14ac:dyDescent="0.2">
      <c r="B3196" s="2"/>
      <c r="H3196" s="2"/>
      <c r="I3196" s="2"/>
      <c r="J3196" s="2"/>
      <c r="N3196" s="9"/>
      <c r="O3196" s="5"/>
      <c r="P3196" s="2"/>
      <c r="Q3196" s="39"/>
      <c r="R3196" s="9"/>
      <c r="T3196" s="9"/>
      <c r="U3196" s="2"/>
      <c r="X3196" s="40"/>
      <c r="Y3196" s="9"/>
    </row>
    <row r="3197" spans="2:25" x14ac:dyDescent="0.2">
      <c r="B3197" s="2"/>
      <c r="H3197" s="2"/>
      <c r="I3197" s="2"/>
      <c r="J3197" s="2"/>
      <c r="N3197" s="9"/>
      <c r="O3197" s="5"/>
      <c r="P3197" s="2"/>
      <c r="Q3197" s="39"/>
      <c r="R3197" s="9"/>
      <c r="T3197" s="9"/>
      <c r="U3197" s="2"/>
      <c r="X3197" s="40"/>
      <c r="Y3197" s="9"/>
    </row>
    <row r="3198" spans="2:25" x14ac:dyDescent="0.2">
      <c r="B3198" s="2"/>
      <c r="H3198" s="2"/>
      <c r="I3198" s="2"/>
      <c r="J3198" s="2"/>
      <c r="N3198" s="9"/>
      <c r="O3198" s="5"/>
      <c r="P3198" s="2"/>
      <c r="Q3198" s="39"/>
      <c r="R3198" s="9"/>
      <c r="T3198" s="9"/>
      <c r="U3198" s="2"/>
      <c r="X3198" s="40"/>
      <c r="Y3198" s="9"/>
    </row>
    <row r="3199" spans="2:25" x14ac:dyDescent="0.2">
      <c r="B3199" s="2"/>
      <c r="H3199" s="2"/>
      <c r="I3199" s="2"/>
      <c r="J3199" s="2"/>
      <c r="N3199" s="9"/>
      <c r="O3199" s="5"/>
      <c r="P3199" s="2"/>
      <c r="Q3199" s="39"/>
      <c r="R3199" s="9"/>
      <c r="T3199" s="9"/>
      <c r="U3199" s="2"/>
      <c r="X3199" s="40"/>
      <c r="Y3199" s="9"/>
    </row>
    <row r="3200" spans="2:25" x14ac:dyDescent="0.2">
      <c r="B3200" s="2"/>
      <c r="H3200" s="2"/>
      <c r="I3200" s="2"/>
      <c r="J3200" s="2"/>
      <c r="N3200" s="9"/>
      <c r="O3200" s="5"/>
      <c r="P3200" s="2"/>
      <c r="Q3200" s="39"/>
      <c r="R3200" s="9"/>
      <c r="T3200" s="9"/>
      <c r="U3200" s="2"/>
      <c r="X3200" s="40"/>
      <c r="Y3200" s="9"/>
    </row>
    <row r="3201" spans="2:25" x14ac:dyDescent="0.2">
      <c r="B3201" s="2"/>
      <c r="H3201" s="2"/>
      <c r="I3201" s="2"/>
      <c r="J3201" s="2"/>
      <c r="N3201" s="9"/>
      <c r="O3201" s="5"/>
      <c r="P3201" s="2"/>
      <c r="Q3201" s="39"/>
      <c r="R3201" s="9"/>
      <c r="T3201" s="9"/>
      <c r="U3201" s="2"/>
      <c r="X3201" s="40"/>
      <c r="Y3201" s="9"/>
    </row>
    <row r="3202" spans="2:25" x14ac:dyDescent="0.2">
      <c r="B3202" s="2"/>
      <c r="H3202" s="2"/>
      <c r="I3202" s="2"/>
      <c r="J3202" s="2"/>
      <c r="N3202" s="9"/>
      <c r="O3202" s="5"/>
      <c r="P3202" s="2"/>
      <c r="Q3202" s="39"/>
      <c r="R3202" s="9"/>
      <c r="T3202" s="9"/>
      <c r="U3202" s="2"/>
      <c r="X3202" s="40"/>
      <c r="Y3202" s="9"/>
    </row>
    <row r="3203" spans="2:25" x14ac:dyDescent="0.2">
      <c r="B3203" s="2"/>
      <c r="H3203" s="2"/>
      <c r="I3203" s="2"/>
      <c r="J3203" s="2"/>
      <c r="N3203" s="9"/>
      <c r="O3203" s="5"/>
      <c r="P3203" s="2"/>
      <c r="Q3203" s="39"/>
      <c r="R3203" s="9"/>
      <c r="T3203" s="9"/>
      <c r="U3203" s="2"/>
      <c r="X3203" s="40"/>
      <c r="Y3203" s="9"/>
    </row>
    <row r="3204" spans="2:25" x14ac:dyDescent="0.2">
      <c r="B3204" s="2"/>
      <c r="H3204" s="2"/>
      <c r="I3204" s="2"/>
      <c r="J3204" s="2"/>
      <c r="N3204" s="9"/>
      <c r="O3204" s="5"/>
      <c r="P3204" s="2"/>
      <c r="Q3204" s="39"/>
      <c r="R3204" s="9"/>
      <c r="T3204" s="9"/>
      <c r="U3204" s="2"/>
      <c r="X3204" s="40"/>
      <c r="Y3204" s="9"/>
    </row>
    <row r="3205" spans="2:25" x14ac:dyDescent="0.2">
      <c r="B3205" s="2"/>
      <c r="H3205" s="2"/>
      <c r="I3205" s="2"/>
      <c r="J3205" s="2"/>
      <c r="N3205" s="9"/>
      <c r="O3205" s="5"/>
      <c r="P3205" s="2"/>
      <c r="Q3205" s="39"/>
      <c r="R3205" s="9"/>
      <c r="T3205" s="9"/>
      <c r="U3205" s="2"/>
      <c r="X3205" s="40"/>
      <c r="Y3205" s="9"/>
    </row>
    <row r="3206" spans="2:25" x14ac:dyDescent="0.2">
      <c r="B3206" s="2"/>
      <c r="H3206" s="2"/>
      <c r="I3206" s="2"/>
      <c r="J3206" s="2"/>
      <c r="N3206" s="9"/>
      <c r="O3206" s="5"/>
      <c r="P3206" s="2"/>
      <c r="Q3206" s="39"/>
      <c r="R3206" s="9"/>
      <c r="T3206" s="9"/>
      <c r="U3206" s="2"/>
      <c r="X3206" s="40"/>
      <c r="Y3206" s="9"/>
    </row>
    <row r="3207" spans="2:25" x14ac:dyDescent="0.2">
      <c r="B3207" s="2"/>
      <c r="H3207" s="2"/>
      <c r="I3207" s="2"/>
      <c r="J3207" s="2"/>
      <c r="N3207" s="9"/>
      <c r="O3207" s="5"/>
      <c r="P3207" s="2"/>
      <c r="Q3207" s="39"/>
      <c r="R3207" s="9"/>
      <c r="T3207" s="9"/>
      <c r="U3207" s="2"/>
      <c r="X3207" s="40"/>
      <c r="Y3207" s="9"/>
    </row>
    <row r="3208" spans="2:25" x14ac:dyDescent="0.2">
      <c r="B3208" s="2"/>
      <c r="H3208" s="2"/>
      <c r="I3208" s="2"/>
      <c r="J3208" s="2"/>
      <c r="N3208" s="9"/>
      <c r="O3208" s="5"/>
      <c r="P3208" s="2"/>
      <c r="Q3208" s="39"/>
      <c r="R3208" s="9"/>
      <c r="T3208" s="9"/>
      <c r="U3208" s="2"/>
      <c r="X3208" s="40"/>
      <c r="Y3208" s="9"/>
    </row>
    <row r="3209" spans="2:25" x14ac:dyDescent="0.2">
      <c r="B3209" s="2"/>
      <c r="H3209" s="2"/>
      <c r="I3209" s="2"/>
      <c r="J3209" s="2"/>
      <c r="N3209" s="9"/>
      <c r="O3209" s="5"/>
      <c r="P3209" s="2"/>
      <c r="Q3209" s="39"/>
      <c r="R3209" s="9"/>
      <c r="T3209" s="9"/>
      <c r="U3209" s="2"/>
      <c r="X3209" s="40"/>
      <c r="Y3209" s="9"/>
    </row>
    <row r="3210" spans="2:25" x14ac:dyDescent="0.2">
      <c r="B3210" s="2"/>
      <c r="H3210" s="2"/>
      <c r="I3210" s="2"/>
      <c r="J3210" s="2"/>
      <c r="N3210" s="9"/>
      <c r="O3210" s="5"/>
      <c r="P3210" s="2"/>
      <c r="Q3210" s="39"/>
      <c r="R3210" s="9"/>
      <c r="T3210" s="9"/>
      <c r="U3210" s="2"/>
      <c r="X3210" s="40"/>
      <c r="Y3210" s="9"/>
    </row>
    <row r="3211" spans="2:25" x14ac:dyDescent="0.2">
      <c r="B3211" s="2"/>
      <c r="H3211" s="2"/>
      <c r="I3211" s="2"/>
      <c r="J3211" s="2"/>
      <c r="N3211" s="9"/>
      <c r="O3211" s="5"/>
      <c r="P3211" s="2"/>
      <c r="Q3211" s="39"/>
      <c r="R3211" s="9"/>
      <c r="T3211" s="9"/>
      <c r="U3211" s="2"/>
      <c r="X3211" s="40"/>
      <c r="Y3211" s="9"/>
    </row>
    <row r="3212" spans="2:25" x14ac:dyDescent="0.2">
      <c r="B3212" s="2"/>
      <c r="H3212" s="2"/>
      <c r="I3212" s="2"/>
      <c r="J3212" s="2"/>
      <c r="N3212" s="9"/>
      <c r="O3212" s="5"/>
      <c r="P3212" s="2"/>
      <c r="Q3212" s="39"/>
      <c r="R3212" s="9"/>
      <c r="T3212" s="9"/>
      <c r="U3212" s="2"/>
      <c r="X3212" s="40"/>
      <c r="Y3212" s="9"/>
    </row>
    <row r="3213" spans="2:25" x14ac:dyDescent="0.2">
      <c r="B3213" s="2"/>
      <c r="H3213" s="2"/>
      <c r="I3213" s="2"/>
      <c r="J3213" s="2"/>
      <c r="N3213" s="9"/>
      <c r="O3213" s="5"/>
      <c r="P3213" s="2"/>
      <c r="Q3213" s="39"/>
      <c r="R3213" s="9"/>
      <c r="T3213" s="9"/>
      <c r="U3213" s="2"/>
      <c r="X3213" s="40"/>
      <c r="Y3213" s="9"/>
    </row>
    <row r="3214" spans="2:25" x14ac:dyDescent="0.2">
      <c r="B3214" s="2"/>
      <c r="H3214" s="2"/>
      <c r="I3214" s="2"/>
      <c r="J3214" s="2"/>
      <c r="N3214" s="9"/>
      <c r="O3214" s="5"/>
      <c r="P3214" s="2"/>
      <c r="Q3214" s="39"/>
      <c r="R3214" s="9"/>
      <c r="T3214" s="9"/>
      <c r="U3214" s="2"/>
      <c r="X3214" s="40"/>
      <c r="Y3214" s="9"/>
    </row>
    <row r="3215" spans="2:25" x14ac:dyDescent="0.2">
      <c r="B3215" s="2"/>
      <c r="H3215" s="2"/>
      <c r="I3215" s="2"/>
      <c r="J3215" s="2"/>
      <c r="N3215" s="9"/>
      <c r="O3215" s="5"/>
      <c r="P3215" s="2"/>
      <c r="Q3215" s="39"/>
      <c r="R3215" s="9"/>
      <c r="T3215" s="9"/>
      <c r="U3215" s="2"/>
      <c r="X3215" s="40"/>
      <c r="Y3215" s="9"/>
    </row>
    <row r="3216" spans="2:25" x14ac:dyDescent="0.2">
      <c r="B3216" s="2"/>
      <c r="H3216" s="2"/>
      <c r="I3216" s="2"/>
      <c r="J3216" s="2"/>
      <c r="N3216" s="9"/>
      <c r="O3216" s="5"/>
      <c r="P3216" s="2"/>
      <c r="Q3216" s="39"/>
      <c r="R3216" s="9"/>
      <c r="T3216" s="9"/>
      <c r="U3216" s="2"/>
      <c r="X3216" s="40"/>
      <c r="Y3216" s="9"/>
    </row>
    <row r="3217" spans="2:25" x14ac:dyDescent="0.2">
      <c r="B3217" s="2"/>
      <c r="H3217" s="2"/>
      <c r="I3217" s="2"/>
      <c r="J3217" s="2"/>
      <c r="N3217" s="9"/>
      <c r="O3217" s="5"/>
      <c r="P3217" s="2"/>
      <c r="Q3217" s="39"/>
      <c r="R3217" s="9"/>
      <c r="T3217" s="9"/>
      <c r="U3217" s="2"/>
      <c r="X3217" s="40"/>
      <c r="Y3217" s="9"/>
    </row>
    <row r="3218" spans="2:25" x14ac:dyDescent="0.2">
      <c r="B3218" s="2"/>
      <c r="H3218" s="2"/>
      <c r="I3218" s="2"/>
      <c r="J3218" s="2"/>
      <c r="N3218" s="9"/>
      <c r="O3218" s="5"/>
      <c r="P3218" s="2"/>
      <c r="Q3218" s="39"/>
      <c r="R3218" s="9"/>
      <c r="T3218" s="9"/>
      <c r="U3218" s="2"/>
      <c r="X3218" s="40"/>
      <c r="Y3218" s="9"/>
    </row>
    <row r="3219" spans="2:25" x14ac:dyDescent="0.2">
      <c r="B3219" s="2"/>
      <c r="H3219" s="2"/>
      <c r="I3219" s="2"/>
      <c r="J3219" s="2"/>
      <c r="N3219" s="9"/>
      <c r="O3219" s="5"/>
      <c r="P3219" s="2"/>
      <c r="Q3219" s="39"/>
      <c r="R3219" s="9"/>
      <c r="T3219" s="9"/>
      <c r="U3219" s="2"/>
      <c r="X3219" s="40"/>
      <c r="Y3219" s="9"/>
    </row>
    <row r="3220" spans="2:25" x14ac:dyDescent="0.2">
      <c r="B3220" s="2"/>
      <c r="H3220" s="2"/>
      <c r="I3220" s="2"/>
      <c r="J3220" s="2"/>
      <c r="N3220" s="9"/>
      <c r="O3220" s="5"/>
      <c r="P3220" s="2"/>
      <c r="Q3220" s="39"/>
      <c r="R3220" s="9"/>
      <c r="T3220" s="9"/>
      <c r="U3220" s="2"/>
      <c r="X3220" s="40"/>
      <c r="Y3220" s="9"/>
    </row>
    <row r="3221" spans="2:25" x14ac:dyDescent="0.2">
      <c r="B3221" s="2"/>
      <c r="H3221" s="2"/>
      <c r="I3221" s="2"/>
      <c r="J3221" s="2"/>
      <c r="N3221" s="9"/>
      <c r="O3221" s="5"/>
      <c r="P3221" s="2"/>
      <c r="Q3221" s="39"/>
      <c r="R3221" s="9"/>
      <c r="T3221" s="9"/>
      <c r="U3221" s="2"/>
      <c r="X3221" s="40"/>
      <c r="Y3221" s="9"/>
    </row>
    <row r="3222" spans="2:25" x14ac:dyDescent="0.2">
      <c r="B3222" s="2"/>
      <c r="H3222" s="2"/>
      <c r="I3222" s="2"/>
      <c r="J3222" s="2"/>
      <c r="N3222" s="9"/>
      <c r="O3222" s="5"/>
      <c r="P3222" s="2"/>
      <c r="Q3222" s="39"/>
      <c r="R3222" s="9"/>
      <c r="T3222" s="9"/>
      <c r="U3222" s="2"/>
      <c r="X3222" s="40"/>
      <c r="Y3222" s="9"/>
    </row>
    <row r="3223" spans="2:25" x14ac:dyDescent="0.2">
      <c r="B3223" s="2"/>
      <c r="H3223" s="2"/>
      <c r="I3223" s="2"/>
      <c r="J3223" s="2"/>
      <c r="N3223" s="9"/>
      <c r="O3223" s="5"/>
      <c r="P3223" s="2"/>
      <c r="Q3223" s="39"/>
      <c r="R3223" s="9"/>
      <c r="T3223" s="9"/>
      <c r="U3223" s="2"/>
      <c r="X3223" s="40"/>
      <c r="Y3223" s="9"/>
    </row>
    <row r="3224" spans="2:25" x14ac:dyDescent="0.2">
      <c r="B3224" s="2"/>
      <c r="H3224" s="2"/>
      <c r="I3224" s="2"/>
      <c r="J3224" s="2"/>
      <c r="N3224" s="9"/>
      <c r="O3224" s="5"/>
      <c r="P3224" s="2"/>
      <c r="Q3224" s="39"/>
      <c r="R3224" s="9"/>
      <c r="T3224" s="9"/>
      <c r="U3224" s="2"/>
      <c r="X3224" s="40"/>
      <c r="Y3224" s="9"/>
    </row>
    <row r="3225" spans="2:25" x14ac:dyDescent="0.2">
      <c r="B3225" s="2"/>
      <c r="H3225" s="2"/>
      <c r="I3225" s="2"/>
      <c r="J3225" s="2"/>
      <c r="N3225" s="9"/>
      <c r="O3225" s="5"/>
      <c r="P3225" s="2"/>
      <c r="Q3225" s="39"/>
      <c r="R3225" s="9"/>
      <c r="T3225" s="9"/>
      <c r="U3225" s="2"/>
      <c r="X3225" s="40"/>
      <c r="Y3225" s="9"/>
    </row>
    <row r="3226" spans="2:25" x14ac:dyDescent="0.2">
      <c r="B3226" s="2"/>
      <c r="H3226" s="2"/>
      <c r="I3226" s="2"/>
      <c r="J3226" s="2"/>
      <c r="N3226" s="9"/>
      <c r="O3226" s="5"/>
      <c r="P3226" s="2"/>
      <c r="Q3226" s="39"/>
      <c r="R3226" s="9"/>
      <c r="T3226" s="9"/>
      <c r="U3226" s="2"/>
      <c r="X3226" s="40"/>
      <c r="Y3226" s="9"/>
    </row>
    <row r="3227" spans="2:25" x14ac:dyDescent="0.2">
      <c r="B3227" s="2"/>
      <c r="H3227" s="2"/>
      <c r="I3227" s="2"/>
      <c r="J3227" s="2"/>
      <c r="N3227" s="9"/>
      <c r="O3227" s="5"/>
      <c r="P3227" s="2"/>
      <c r="Q3227" s="39"/>
      <c r="R3227" s="9"/>
      <c r="T3227" s="9"/>
      <c r="U3227" s="2"/>
      <c r="X3227" s="40"/>
      <c r="Y3227" s="9"/>
    </row>
    <row r="3228" spans="2:25" x14ac:dyDescent="0.2">
      <c r="B3228" s="2"/>
      <c r="H3228" s="2"/>
      <c r="I3228" s="2"/>
      <c r="J3228" s="2"/>
      <c r="N3228" s="9"/>
      <c r="O3228" s="5"/>
      <c r="P3228" s="2"/>
      <c r="Q3228" s="39"/>
      <c r="R3228" s="9"/>
      <c r="T3228" s="9"/>
      <c r="U3228" s="2"/>
      <c r="X3228" s="40"/>
      <c r="Y3228" s="9"/>
    </row>
    <row r="3229" spans="2:25" x14ac:dyDescent="0.2">
      <c r="B3229" s="2"/>
      <c r="H3229" s="2"/>
      <c r="I3229" s="2"/>
      <c r="J3229" s="2"/>
      <c r="N3229" s="9"/>
      <c r="O3229" s="5"/>
      <c r="P3229" s="2"/>
      <c r="Q3229" s="39"/>
      <c r="R3229" s="9"/>
      <c r="T3229" s="9"/>
      <c r="U3229" s="2"/>
      <c r="X3229" s="40"/>
      <c r="Y3229" s="9"/>
    </row>
    <row r="3230" spans="2:25" x14ac:dyDescent="0.2">
      <c r="B3230" s="2"/>
      <c r="H3230" s="2"/>
      <c r="I3230" s="2"/>
      <c r="J3230" s="2"/>
      <c r="N3230" s="9"/>
      <c r="O3230" s="5"/>
      <c r="P3230" s="2"/>
      <c r="Q3230" s="39"/>
      <c r="R3230" s="9"/>
      <c r="T3230" s="9"/>
      <c r="U3230" s="2"/>
      <c r="X3230" s="40"/>
      <c r="Y3230" s="9"/>
    </row>
    <row r="3231" spans="2:25" x14ac:dyDescent="0.2">
      <c r="B3231" s="2"/>
      <c r="H3231" s="2"/>
      <c r="I3231" s="2"/>
      <c r="J3231" s="2"/>
      <c r="N3231" s="9"/>
      <c r="O3231" s="5"/>
      <c r="P3231" s="2"/>
      <c r="Q3231" s="39"/>
      <c r="R3231" s="9"/>
      <c r="T3231" s="9"/>
      <c r="U3231" s="2"/>
      <c r="X3231" s="40"/>
      <c r="Y3231" s="9"/>
    </row>
    <row r="3232" spans="2:25" x14ac:dyDescent="0.2">
      <c r="B3232" s="2"/>
      <c r="H3232" s="2"/>
      <c r="I3232" s="2"/>
      <c r="J3232" s="2"/>
      <c r="N3232" s="9"/>
      <c r="O3232" s="5"/>
      <c r="P3232" s="2"/>
      <c r="Q3232" s="39"/>
      <c r="R3232" s="9"/>
      <c r="T3232" s="9"/>
      <c r="U3232" s="2"/>
      <c r="X3232" s="40"/>
      <c r="Y3232" s="9"/>
    </row>
    <row r="3233" spans="2:25" x14ac:dyDescent="0.2">
      <c r="B3233" s="2"/>
      <c r="H3233" s="2"/>
      <c r="I3233" s="2"/>
      <c r="J3233" s="2"/>
      <c r="N3233" s="9"/>
      <c r="O3233" s="5"/>
      <c r="P3233" s="2"/>
      <c r="Q3233" s="39"/>
      <c r="R3233" s="9"/>
      <c r="T3233" s="9"/>
      <c r="U3233" s="2"/>
      <c r="X3233" s="40"/>
      <c r="Y3233" s="9"/>
    </row>
    <row r="3234" spans="2:25" x14ac:dyDescent="0.2">
      <c r="B3234" s="2"/>
      <c r="H3234" s="2"/>
      <c r="I3234" s="2"/>
      <c r="J3234" s="2"/>
      <c r="N3234" s="9"/>
      <c r="O3234" s="5"/>
      <c r="P3234" s="2"/>
      <c r="Q3234" s="39"/>
      <c r="R3234" s="9"/>
      <c r="T3234" s="9"/>
      <c r="U3234" s="2"/>
      <c r="X3234" s="40"/>
      <c r="Y3234" s="9"/>
    </row>
    <row r="3235" spans="2:25" x14ac:dyDescent="0.2">
      <c r="B3235" s="2"/>
      <c r="H3235" s="2"/>
      <c r="I3235" s="2"/>
      <c r="J3235" s="2"/>
      <c r="N3235" s="9"/>
      <c r="O3235" s="5"/>
      <c r="P3235" s="2"/>
      <c r="Q3235" s="39"/>
      <c r="R3235" s="9"/>
      <c r="T3235" s="9"/>
      <c r="U3235" s="2"/>
      <c r="X3235" s="40"/>
      <c r="Y3235" s="9"/>
    </row>
    <row r="3236" spans="2:25" x14ac:dyDescent="0.2">
      <c r="B3236" s="2"/>
      <c r="H3236" s="2"/>
      <c r="I3236" s="2"/>
      <c r="J3236" s="2"/>
      <c r="N3236" s="9"/>
      <c r="O3236" s="5"/>
      <c r="P3236" s="2"/>
      <c r="Q3236" s="39"/>
      <c r="R3236" s="9"/>
      <c r="T3236" s="9"/>
      <c r="U3236" s="2"/>
      <c r="X3236" s="40"/>
      <c r="Y3236" s="9"/>
    </row>
    <row r="3237" spans="2:25" x14ac:dyDescent="0.2">
      <c r="B3237" s="2"/>
      <c r="H3237" s="2"/>
      <c r="I3237" s="2"/>
      <c r="J3237" s="2"/>
      <c r="N3237" s="9"/>
      <c r="O3237" s="5"/>
      <c r="P3237" s="2"/>
      <c r="Q3237" s="39"/>
      <c r="R3237" s="9"/>
      <c r="T3237" s="9"/>
      <c r="U3237" s="2"/>
      <c r="X3237" s="40"/>
      <c r="Y3237" s="9"/>
    </row>
    <row r="3238" spans="2:25" x14ac:dyDescent="0.2">
      <c r="B3238" s="2"/>
      <c r="H3238" s="2"/>
      <c r="I3238" s="2"/>
      <c r="J3238" s="2"/>
      <c r="N3238" s="9"/>
      <c r="O3238" s="5"/>
      <c r="P3238" s="2"/>
      <c r="Q3238" s="39"/>
      <c r="R3238" s="9"/>
      <c r="T3238" s="9"/>
      <c r="U3238" s="2"/>
      <c r="X3238" s="40"/>
      <c r="Y3238" s="9"/>
    </row>
    <row r="3239" spans="2:25" x14ac:dyDescent="0.2">
      <c r="B3239" s="2"/>
      <c r="H3239" s="2"/>
      <c r="I3239" s="2"/>
      <c r="J3239" s="2"/>
      <c r="N3239" s="9"/>
      <c r="O3239" s="5"/>
      <c r="P3239" s="2"/>
      <c r="Q3239" s="39"/>
      <c r="R3239" s="9"/>
      <c r="T3239" s="9"/>
      <c r="U3239" s="2"/>
      <c r="X3239" s="40"/>
      <c r="Y3239" s="9"/>
    </row>
    <row r="3240" spans="2:25" x14ac:dyDescent="0.2">
      <c r="B3240" s="2"/>
      <c r="H3240" s="2"/>
      <c r="I3240" s="2"/>
      <c r="J3240" s="2"/>
      <c r="N3240" s="9"/>
      <c r="O3240" s="5"/>
      <c r="P3240" s="2"/>
      <c r="Q3240" s="39"/>
      <c r="R3240" s="9"/>
      <c r="T3240" s="9"/>
      <c r="U3240" s="2"/>
      <c r="X3240" s="40"/>
      <c r="Y3240" s="9"/>
    </row>
    <row r="3241" spans="2:25" x14ac:dyDescent="0.2">
      <c r="B3241" s="2"/>
      <c r="H3241" s="2"/>
      <c r="I3241" s="2"/>
      <c r="J3241" s="2"/>
      <c r="N3241" s="9"/>
      <c r="O3241" s="5"/>
      <c r="P3241" s="2"/>
      <c r="Q3241" s="39"/>
      <c r="R3241" s="9"/>
      <c r="T3241" s="9"/>
      <c r="U3241" s="2"/>
      <c r="X3241" s="40"/>
      <c r="Y3241" s="9"/>
    </row>
    <row r="3242" spans="2:25" x14ac:dyDescent="0.2">
      <c r="B3242" s="2"/>
      <c r="H3242" s="2"/>
      <c r="I3242" s="2"/>
      <c r="J3242" s="2"/>
      <c r="N3242" s="9"/>
      <c r="O3242" s="5"/>
      <c r="P3242" s="2"/>
      <c r="Q3242" s="39"/>
      <c r="R3242" s="9"/>
      <c r="T3242" s="9"/>
      <c r="U3242" s="2"/>
      <c r="X3242" s="40"/>
      <c r="Y3242" s="9"/>
    </row>
    <row r="3243" spans="2:25" x14ac:dyDescent="0.2">
      <c r="B3243" s="2"/>
      <c r="H3243" s="2"/>
      <c r="I3243" s="2"/>
      <c r="J3243" s="2"/>
      <c r="N3243" s="9"/>
      <c r="O3243" s="5"/>
      <c r="P3243" s="2"/>
      <c r="Q3243" s="39"/>
      <c r="R3243" s="9"/>
      <c r="T3243" s="9"/>
      <c r="U3243" s="2"/>
      <c r="X3243" s="40"/>
      <c r="Y3243" s="9"/>
    </row>
    <row r="3244" spans="2:25" x14ac:dyDescent="0.2">
      <c r="B3244" s="2"/>
      <c r="H3244" s="2"/>
      <c r="I3244" s="2"/>
      <c r="J3244" s="2"/>
      <c r="N3244" s="9"/>
      <c r="O3244" s="5"/>
      <c r="P3244" s="2"/>
      <c r="Q3244" s="39"/>
      <c r="R3244" s="9"/>
      <c r="T3244" s="9"/>
      <c r="U3244" s="2"/>
      <c r="X3244" s="40"/>
      <c r="Y3244" s="9"/>
    </row>
    <row r="3245" spans="2:25" x14ac:dyDescent="0.2">
      <c r="B3245" s="2"/>
      <c r="H3245" s="2"/>
      <c r="I3245" s="2"/>
      <c r="J3245" s="2"/>
      <c r="N3245" s="9"/>
      <c r="O3245" s="5"/>
      <c r="P3245" s="2"/>
      <c r="Q3245" s="39"/>
      <c r="R3245" s="9"/>
      <c r="T3245" s="9"/>
      <c r="U3245" s="2"/>
      <c r="X3245" s="40"/>
      <c r="Y3245" s="9"/>
    </row>
    <row r="3246" spans="2:25" x14ac:dyDescent="0.2">
      <c r="B3246" s="2"/>
      <c r="H3246" s="2"/>
      <c r="I3246" s="2"/>
      <c r="J3246" s="2"/>
      <c r="N3246" s="9"/>
      <c r="O3246" s="5"/>
      <c r="P3246" s="2"/>
      <c r="Q3246" s="39"/>
      <c r="R3246" s="9"/>
      <c r="T3246" s="9"/>
      <c r="U3246" s="2"/>
      <c r="X3246" s="40"/>
      <c r="Y3246" s="9"/>
    </row>
    <row r="3247" spans="2:25" x14ac:dyDescent="0.2">
      <c r="B3247" s="2"/>
      <c r="H3247" s="2"/>
      <c r="I3247" s="2"/>
      <c r="J3247" s="2"/>
      <c r="N3247" s="9"/>
      <c r="O3247" s="5"/>
      <c r="P3247" s="2"/>
      <c r="Q3247" s="39"/>
      <c r="R3247" s="9"/>
      <c r="T3247" s="9"/>
      <c r="U3247" s="2"/>
      <c r="X3247" s="40"/>
      <c r="Y3247" s="9"/>
    </row>
    <row r="3248" spans="2:25" x14ac:dyDescent="0.2">
      <c r="B3248" s="2"/>
      <c r="H3248" s="2"/>
      <c r="I3248" s="2"/>
      <c r="J3248" s="2"/>
      <c r="N3248" s="9"/>
      <c r="O3248" s="5"/>
      <c r="P3248" s="2"/>
      <c r="Q3248" s="39"/>
      <c r="R3248" s="9"/>
      <c r="T3248" s="9"/>
      <c r="U3248" s="2"/>
      <c r="X3248" s="40"/>
      <c r="Y3248" s="9"/>
    </row>
    <row r="3249" spans="2:25" x14ac:dyDescent="0.2">
      <c r="B3249" s="2"/>
      <c r="H3249" s="2"/>
      <c r="I3249" s="2"/>
      <c r="J3249" s="2"/>
      <c r="N3249" s="9"/>
      <c r="O3249" s="5"/>
      <c r="P3249" s="2"/>
      <c r="Q3249" s="39"/>
      <c r="R3249" s="9"/>
      <c r="T3249" s="9"/>
      <c r="U3249" s="2"/>
      <c r="X3249" s="40"/>
      <c r="Y3249" s="9"/>
    </row>
    <row r="3250" spans="2:25" x14ac:dyDescent="0.2">
      <c r="B3250" s="2"/>
      <c r="H3250" s="2"/>
      <c r="I3250" s="2"/>
      <c r="J3250" s="2"/>
      <c r="N3250" s="9"/>
      <c r="O3250" s="5"/>
      <c r="P3250" s="2"/>
      <c r="Q3250" s="39"/>
      <c r="R3250" s="9"/>
      <c r="T3250" s="9"/>
      <c r="U3250" s="2"/>
      <c r="X3250" s="40"/>
      <c r="Y3250" s="9"/>
    </row>
    <row r="3251" spans="2:25" x14ac:dyDescent="0.2">
      <c r="B3251" s="2"/>
      <c r="H3251" s="2"/>
      <c r="I3251" s="2"/>
      <c r="J3251" s="2"/>
      <c r="N3251" s="9"/>
      <c r="O3251" s="5"/>
      <c r="P3251" s="2"/>
      <c r="Q3251" s="39"/>
      <c r="R3251" s="9"/>
      <c r="T3251" s="9"/>
      <c r="U3251" s="2"/>
      <c r="X3251" s="40"/>
      <c r="Y3251" s="9"/>
    </row>
    <row r="3252" spans="2:25" x14ac:dyDescent="0.2">
      <c r="B3252" s="2"/>
      <c r="H3252" s="2"/>
      <c r="I3252" s="2"/>
      <c r="J3252" s="2"/>
      <c r="N3252" s="9"/>
      <c r="O3252" s="5"/>
      <c r="P3252" s="2"/>
      <c r="Q3252" s="39"/>
      <c r="R3252" s="9"/>
      <c r="T3252" s="9"/>
      <c r="U3252" s="2"/>
      <c r="X3252" s="40"/>
      <c r="Y3252" s="9"/>
    </row>
    <row r="3253" spans="2:25" x14ac:dyDescent="0.2">
      <c r="B3253" s="2"/>
      <c r="H3253" s="2"/>
      <c r="I3253" s="2"/>
      <c r="J3253" s="2"/>
      <c r="N3253" s="9"/>
      <c r="O3253" s="5"/>
      <c r="P3253" s="2"/>
      <c r="Q3253" s="39"/>
      <c r="R3253" s="9"/>
      <c r="T3253" s="9"/>
      <c r="U3253" s="2"/>
      <c r="X3253" s="40"/>
      <c r="Y3253" s="9"/>
    </row>
    <row r="3254" spans="2:25" x14ac:dyDescent="0.2">
      <c r="B3254" s="2"/>
      <c r="H3254" s="2"/>
      <c r="I3254" s="2"/>
      <c r="J3254" s="2"/>
      <c r="N3254" s="9"/>
      <c r="O3254" s="5"/>
      <c r="P3254" s="2"/>
      <c r="Q3254" s="39"/>
      <c r="R3254" s="9"/>
      <c r="T3254" s="9"/>
      <c r="U3254" s="2"/>
      <c r="X3254" s="40"/>
      <c r="Y3254" s="9"/>
    </row>
    <row r="3255" spans="2:25" x14ac:dyDescent="0.2">
      <c r="B3255" s="2"/>
      <c r="H3255" s="2"/>
      <c r="I3255" s="2"/>
      <c r="J3255" s="2"/>
      <c r="N3255" s="9"/>
      <c r="O3255" s="5"/>
      <c r="P3255" s="2"/>
      <c r="Q3255" s="39"/>
      <c r="R3255" s="9"/>
      <c r="T3255" s="9"/>
      <c r="U3255" s="2"/>
      <c r="X3255" s="40"/>
      <c r="Y3255" s="9"/>
    </row>
    <row r="3256" spans="2:25" x14ac:dyDescent="0.2">
      <c r="B3256" s="2"/>
      <c r="H3256" s="2"/>
      <c r="I3256" s="2"/>
      <c r="J3256" s="2"/>
      <c r="N3256" s="9"/>
      <c r="O3256" s="5"/>
      <c r="P3256" s="2"/>
      <c r="Q3256" s="39"/>
      <c r="R3256" s="9"/>
      <c r="T3256" s="9"/>
      <c r="U3256" s="2"/>
      <c r="X3256" s="40"/>
      <c r="Y3256" s="9"/>
    </row>
    <row r="3257" spans="2:25" x14ac:dyDescent="0.2">
      <c r="B3257" s="2"/>
      <c r="H3257" s="2"/>
      <c r="I3257" s="2"/>
      <c r="J3257" s="2"/>
      <c r="N3257" s="9"/>
      <c r="O3257" s="5"/>
      <c r="P3257" s="2"/>
      <c r="Q3257" s="39"/>
      <c r="R3257" s="9"/>
      <c r="T3257" s="9"/>
      <c r="U3257" s="2"/>
      <c r="X3257" s="40"/>
      <c r="Y3257" s="9"/>
    </row>
    <row r="3258" spans="2:25" x14ac:dyDescent="0.2">
      <c r="B3258" s="2"/>
      <c r="H3258" s="2"/>
      <c r="I3258" s="2"/>
      <c r="J3258" s="2"/>
      <c r="N3258" s="9"/>
      <c r="O3258" s="5"/>
      <c r="P3258" s="2"/>
      <c r="Q3258" s="39"/>
      <c r="R3258" s="9"/>
      <c r="T3258" s="9"/>
      <c r="U3258" s="2"/>
      <c r="X3258" s="40"/>
      <c r="Y3258" s="9"/>
    </row>
    <row r="3259" spans="2:25" x14ac:dyDescent="0.2">
      <c r="B3259" s="2"/>
      <c r="H3259" s="2"/>
      <c r="I3259" s="2"/>
      <c r="J3259" s="2"/>
      <c r="N3259" s="9"/>
      <c r="O3259" s="5"/>
      <c r="P3259" s="2"/>
      <c r="Q3259" s="39"/>
      <c r="R3259" s="9"/>
      <c r="T3259" s="9"/>
      <c r="U3259" s="2"/>
      <c r="X3259" s="40"/>
      <c r="Y3259" s="9"/>
    </row>
    <row r="3260" spans="2:25" x14ac:dyDescent="0.2">
      <c r="B3260" s="2"/>
      <c r="H3260" s="2"/>
      <c r="I3260" s="2"/>
      <c r="J3260" s="2"/>
      <c r="N3260" s="9"/>
      <c r="O3260" s="5"/>
      <c r="P3260" s="2"/>
      <c r="Q3260" s="39"/>
      <c r="R3260" s="9"/>
      <c r="T3260" s="9"/>
      <c r="U3260" s="2"/>
      <c r="X3260" s="40"/>
      <c r="Y3260" s="9"/>
    </row>
    <row r="3261" spans="2:25" x14ac:dyDescent="0.2">
      <c r="B3261" s="2"/>
      <c r="H3261" s="2"/>
      <c r="I3261" s="2"/>
      <c r="J3261" s="2"/>
      <c r="N3261" s="9"/>
      <c r="O3261" s="5"/>
      <c r="P3261" s="2"/>
      <c r="Q3261" s="39"/>
      <c r="R3261" s="9"/>
      <c r="T3261" s="9"/>
      <c r="U3261" s="2"/>
      <c r="X3261" s="40"/>
      <c r="Y3261" s="9"/>
    </row>
    <row r="3262" spans="2:25" x14ac:dyDescent="0.2">
      <c r="B3262" s="2"/>
      <c r="H3262" s="2"/>
      <c r="I3262" s="2"/>
      <c r="J3262" s="2"/>
      <c r="N3262" s="9"/>
      <c r="O3262" s="5"/>
      <c r="P3262" s="2"/>
      <c r="Q3262" s="39"/>
      <c r="R3262" s="9"/>
      <c r="T3262" s="9"/>
      <c r="U3262" s="2"/>
      <c r="X3262" s="40"/>
      <c r="Y3262" s="9"/>
    </row>
    <row r="3263" spans="2:25" x14ac:dyDescent="0.2">
      <c r="B3263" s="2"/>
      <c r="H3263" s="2"/>
      <c r="I3263" s="2"/>
      <c r="J3263" s="2"/>
      <c r="N3263" s="9"/>
      <c r="O3263" s="5"/>
      <c r="P3263" s="2"/>
      <c r="Q3263" s="39"/>
      <c r="R3263" s="9"/>
      <c r="T3263" s="9"/>
      <c r="U3263" s="2"/>
      <c r="X3263" s="40"/>
      <c r="Y3263" s="9"/>
    </row>
    <row r="3264" spans="2:25" x14ac:dyDescent="0.2">
      <c r="B3264" s="2"/>
      <c r="H3264" s="2"/>
      <c r="I3264" s="2"/>
      <c r="J3264" s="2"/>
      <c r="N3264" s="9"/>
      <c r="O3264" s="5"/>
      <c r="P3264" s="2"/>
      <c r="Q3264" s="39"/>
      <c r="R3264" s="9"/>
      <c r="T3264" s="9"/>
      <c r="U3264" s="2"/>
      <c r="X3264" s="40"/>
      <c r="Y3264" s="9"/>
    </row>
    <row r="3265" spans="2:25" x14ac:dyDescent="0.2">
      <c r="B3265" s="2"/>
      <c r="H3265" s="2"/>
      <c r="I3265" s="2"/>
      <c r="J3265" s="2"/>
      <c r="N3265" s="9"/>
      <c r="O3265" s="5"/>
      <c r="P3265" s="2"/>
      <c r="Q3265" s="39"/>
      <c r="R3265" s="9"/>
      <c r="T3265" s="9"/>
      <c r="U3265" s="2"/>
      <c r="X3265" s="40"/>
      <c r="Y3265" s="9"/>
    </row>
    <row r="3266" spans="2:25" x14ac:dyDescent="0.2">
      <c r="B3266" s="2"/>
      <c r="H3266" s="2"/>
      <c r="I3266" s="2"/>
      <c r="J3266" s="2"/>
      <c r="N3266" s="9"/>
      <c r="O3266" s="5"/>
      <c r="P3266" s="2"/>
      <c r="Q3266" s="39"/>
      <c r="R3266" s="9"/>
      <c r="T3266" s="9"/>
      <c r="U3266" s="2"/>
      <c r="X3266" s="40"/>
      <c r="Y3266" s="9"/>
    </row>
    <row r="3267" spans="2:25" x14ac:dyDescent="0.2">
      <c r="B3267" s="2"/>
      <c r="H3267" s="2"/>
      <c r="I3267" s="2"/>
      <c r="J3267" s="2"/>
      <c r="N3267" s="9"/>
      <c r="O3267" s="5"/>
      <c r="P3267" s="2"/>
      <c r="Q3267" s="39"/>
      <c r="R3267" s="9"/>
      <c r="T3267" s="9"/>
      <c r="U3267" s="2"/>
      <c r="X3267" s="40"/>
      <c r="Y3267" s="9"/>
    </row>
    <row r="3268" spans="2:25" x14ac:dyDescent="0.2">
      <c r="B3268" s="2"/>
      <c r="H3268" s="2"/>
      <c r="I3268" s="2"/>
      <c r="J3268" s="2"/>
      <c r="N3268" s="9"/>
      <c r="O3268" s="5"/>
      <c r="P3268" s="2"/>
      <c r="Q3268" s="39"/>
      <c r="R3268" s="9"/>
      <c r="T3268" s="9"/>
      <c r="U3268" s="2"/>
      <c r="X3268" s="40"/>
      <c r="Y3268" s="9"/>
    </row>
    <row r="3269" spans="2:25" x14ac:dyDescent="0.2">
      <c r="B3269" s="2"/>
      <c r="H3269" s="2"/>
      <c r="I3269" s="2"/>
      <c r="J3269" s="2"/>
      <c r="N3269" s="9"/>
      <c r="O3269" s="5"/>
      <c r="P3269" s="2"/>
      <c r="Q3269" s="39"/>
      <c r="R3269" s="9"/>
      <c r="T3269" s="9"/>
      <c r="U3269" s="2"/>
      <c r="X3269" s="40"/>
      <c r="Y3269" s="9"/>
    </row>
    <row r="3270" spans="2:25" x14ac:dyDescent="0.2">
      <c r="B3270" s="2"/>
      <c r="H3270" s="2"/>
      <c r="I3270" s="2"/>
      <c r="J3270" s="2"/>
      <c r="N3270" s="9"/>
      <c r="O3270" s="5"/>
      <c r="P3270" s="2"/>
      <c r="Q3270" s="39"/>
      <c r="R3270" s="9"/>
      <c r="T3270" s="9"/>
      <c r="U3270" s="2"/>
      <c r="X3270" s="40"/>
      <c r="Y3270" s="9"/>
    </row>
    <row r="3271" spans="2:25" x14ac:dyDescent="0.2">
      <c r="B3271" s="2"/>
      <c r="H3271" s="2"/>
      <c r="I3271" s="2"/>
      <c r="J3271" s="2"/>
      <c r="N3271" s="9"/>
      <c r="O3271" s="5"/>
      <c r="P3271" s="2"/>
      <c r="Q3271" s="39"/>
      <c r="R3271" s="9"/>
      <c r="T3271" s="9"/>
      <c r="U3271" s="2"/>
      <c r="X3271" s="40"/>
      <c r="Y3271" s="9"/>
    </row>
    <row r="3272" spans="2:25" x14ac:dyDescent="0.2">
      <c r="B3272" s="2"/>
      <c r="H3272" s="2"/>
      <c r="I3272" s="2"/>
      <c r="J3272" s="2"/>
      <c r="N3272" s="9"/>
      <c r="O3272" s="5"/>
      <c r="P3272" s="2"/>
      <c r="Q3272" s="39"/>
      <c r="R3272" s="9"/>
      <c r="T3272" s="9"/>
      <c r="U3272" s="2"/>
      <c r="X3272" s="40"/>
      <c r="Y3272" s="9"/>
    </row>
    <row r="3273" spans="2:25" x14ac:dyDescent="0.2">
      <c r="B3273" s="2"/>
      <c r="H3273" s="2"/>
      <c r="I3273" s="2"/>
      <c r="J3273" s="2"/>
      <c r="N3273" s="9"/>
      <c r="O3273" s="5"/>
      <c r="P3273" s="2"/>
      <c r="Q3273" s="39"/>
      <c r="R3273" s="9"/>
      <c r="T3273" s="9"/>
      <c r="U3273" s="2"/>
      <c r="X3273" s="40"/>
      <c r="Y3273" s="9"/>
    </row>
    <row r="3274" spans="2:25" x14ac:dyDescent="0.2">
      <c r="B3274" s="2"/>
      <c r="H3274" s="2"/>
      <c r="I3274" s="2"/>
      <c r="J3274" s="2"/>
      <c r="N3274" s="9"/>
      <c r="O3274" s="5"/>
      <c r="P3274" s="2"/>
      <c r="Q3274" s="39"/>
      <c r="R3274" s="9"/>
      <c r="T3274" s="9"/>
      <c r="U3274" s="2"/>
      <c r="X3274" s="40"/>
      <c r="Y3274" s="9"/>
    </row>
    <row r="3275" spans="2:25" x14ac:dyDescent="0.2">
      <c r="B3275" s="2"/>
      <c r="H3275" s="2"/>
      <c r="I3275" s="2"/>
      <c r="J3275" s="2"/>
      <c r="N3275" s="9"/>
      <c r="O3275" s="5"/>
      <c r="P3275" s="2"/>
      <c r="Q3275" s="39"/>
      <c r="R3275" s="9"/>
      <c r="T3275" s="9"/>
      <c r="U3275" s="2"/>
      <c r="X3275" s="40"/>
      <c r="Y3275" s="9"/>
    </row>
    <row r="3276" spans="2:25" x14ac:dyDescent="0.2">
      <c r="B3276" s="2"/>
      <c r="H3276" s="2"/>
      <c r="I3276" s="2"/>
      <c r="J3276" s="2"/>
      <c r="N3276" s="9"/>
      <c r="O3276" s="5"/>
      <c r="P3276" s="2"/>
      <c r="Q3276" s="39"/>
      <c r="R3276" s="9"/>
      <c r="T3276" s="9"/>
      <c r="U3276" s="2"/>
      <c r="X3276" s="40"/>
      <c r="Y3276" s="9"/>
    </row>
    <row r="3277" spans="2:25" x14ac:dyDescent="0.2">
      <c r="B3277" s="2"/>
      <c r="H3277" s="2"/>
      <c r="I3277" s="2"/>
      <c r="J3277" s="2"/>
      <c r="N3277" s="9"/>
      <c r="O3277" s="5"/>
      <c r="P3277" s="2"/>
      <c r="Q3277" s="39"/>
      <c r="R3277" s="9"/>
      <c r="T3277" s="9"/>
      <c r="U3277" s="2"/>
      <c r="X3277" s="40"/>
      <c r="Y3277" s="9"/>
    </row>
    <row r="3278" spans="2:25" x14ac:dyDescent="0.2">
      <c r="B3278" s="2"/>
      <c r="H3278" s="2"/>
      <c r="I3278" s="2"/>
      <c r="J3278" s="2"/>
      <c r="N3278" s="9"/>
      <c r="O3278" s="5"/>
      <c r="P3278" s="2"/>
      <c r="Q3278" s="39"/>
      <c r="R3278" s="9"/>
      <c r="T3278" s="9"/>
      <c r="U3278" s="2"/>
      <c r="X3278" s="40"/>
      <c r="Y3278" s="9"/>
    </row>
    <row r="3279" spans="2:25" x14ac:dyDescent="0.2">
      <c r="B3279" s="2"/>
      <c r="H3279" s="2"/>
      <c r="I3279" s="2"/>
      <c r="J3279" s="2"/>
      <c r="N3279" s="9"/>
      <c r="O3279" s="5"/>
      <c r="P3279" s="2"/>
      <c r="Q3279" s="39"/>
      <c r="R3279" s="9"/>
      <c r="T3279" s="9"/>
      <c r="U3279" s="2"/>
      <c r="X3279" s="40"/>
      <c r="Y3279" s="9"/>
    </row>
    <row r="3280" spans="2:25" x14ac:dyDescent="0.2">
      <c r="B3280" s="2"/>
      <c r="H3280" s="2"/>
      <c r="I3280" s="2"/>
      <c r="J3280" s="2"/>
      <c r="N3280" s="9"/>
      <c r="O3280" s="5"/>
      <c r="P3280" s="2"/>
      <c r="Q3280" s="39"/>
      <c r="R3280" s="9"/>
      <c r="T3280" s="9"/>
      <c r="U3280" s="2"/>
      <c r="X3280" s="40"/>
      <c r="Y3280" s="9"/>
    </row>
    <row r="3281" spans="2:25" x14ac:dyDescent="0.2">
      <c r="B3281" s="2"/>
      <c r="H3281" s="2"/>
      <c r="I3281" s="2"/>
      <c r="J3281" s="2"/>
      <c r="N3281" s="9"/>
      <c r="O3281" s="5"/>
      <c r="P3281" s="2"/>
      <c r="Q3281" s="39"/>
      <c r="R3281" s="9"/>
      <c r="T3281" s="9"/>
      <c r="U3281" s="2"/>
      <c r="X3281" s="40"/>
      <c r="Y3281" s="9"/>
    </row>
    <row r="3282" spans="2:25" x14ac:dyDescent="0.2">
      <c r="B3282" s="2"/>
      <c r="H3282" s="2"/>
      <c r="I3282" s="2"/>
      <c r="J3282" s="2"/>
      <c r="N3282" s="9"/>
      <c r="O3282" s="5"/>
      <c r="P3282" s="2"/>
      <c r="Q3282" s="39"/>
      <c r="R3282" s="9"/>
      <c r="T3282" s="9"/>
      <c r="U3282" s="2"/>
      <c r="X3282" s="40"/>
      <c r="Y3282" s="9"/>
    </row>
    <row r="3283" spans="2:25" x14ac:dyDescent="0.2">
      <c r="B3283" s="2"/>
      <c r="H3283" s="2"/>
      <c r="I3283" s="2"/>
      <c r="J3283" s="2"/>
      <c r="N3283" s="9"/>
      <c r="O3283" s="5"/>
      <c r="P3283" s="2"/>
      <c r="Q3283" s="39"/>
      <c r="R3283" s="9"/>
      <c r="T3283" s="9"/>
      <c r="U3283" s="2"/>
      <c r="X3283" s="40"/>
      <c r="Y3283" s="9"/>
    </row>
    <row r="3284" spans="2:25" x14ac:dyDescent="0.2">
      <c r="B3284" s="2"/>
      <c r="H3284" s="2"/>
      <c r="I3284" s="2"/>
      <c r="J3284" s="2"/>
      <c r="N3284" s="9"/>
      <c r="O3284" s="5"/>
      <c r="P3284" s="2"/>
      <c r="Q3284" s="39"/>
      <c r="R3284" s="9"/>
      <c r="T3284" s="9"/>
      <c r="U3284" s="2"/>
      <c r="X3284" s="40"/>
      <c r="Y3284" s="9"/>
    </row>
    <row r="3285" spans="2:25" x14ac:dyDescent="0.2">
      <c r="B3285" s="2"/>
      <c r="H3285" s="2"/>
      <c r="I3285" s="2"/>
      <c r="J3285" s="2"/>
      <c r="N3285" s="9"/>
      <c r="O3285" s="5"/>
      <c r="P3285" s="2"/>
      <c r="Q3285" s="39"/>
      <c r="R3285" s="9"/>
      <c r="T3285" s="9"/>
      <c r="U3285" s="2"/>
      <c r="X3285" s="40"/>
      <c r="Y3285" s="9"/>
    </row>
    <row r="3286" spans="2:25" x14ac:dyDescent="0.2">
      <c r="B3286" s="2"/>
      <c r="H3286" s="2"/>
      <c r="I3286" s="2"/>
      <c r="J3286" s="2"/>
      <c r="N3286" s="9"/>
      <c r="O3286" s="5"/>
      <c r="P3286" s="2"/>
      <c r="Q3286" s="39"/>
      <c r="R3286" s="9"/>
      <c r="T3286" s="9"/>
      <c r="U3286" s="2"/>
      <c r="X3286" s="40"/>
      <c r="Y3286" s="9"/>
    </row>
    <row r="3287" spans="2:25" x14ac:dyDescent="0.2">
      <c r="B3287" s="2"/>
      <c r="H3287" s="2"/>
      <c r="I3287" s="2"/>
      <c r="J3287" s="2"/>
      <c r="N3287" s="9"/>
      <c r="O3287" s="5"/>
      <c r="P3287" s="2"/>
      <c r="Q3287" s="39"/>
      <c r="R3287" s="9"/>
      <c r="T3287" s="9"/>
      <c r="U3287" s="2"/>
      <c r="X3287" s="40"/>
      <c r="Y3287" s="9"/>
    </row>
    <row r="3288" spans="2:25" x14ac:dyDescent="0.2">
      <c r="B3288" s="2"/>
      <c r="H3288" s="2"/>
      <c r="I3288" s="2"/>
      <c r="J3288" s="2"/>
      <c r="N3288" s="9"/>
      <c r="O3288" s="5"/>
      <c r="P3288" s="2"/>
      <c r="Q3288" s="39"/>
      <c r="R3288" s="9"/>
      <c r="T3288" s="9"/>
      <c r="U3288" s="2"/>
      <c r="X3288" s="40"/>
      <c r="Y3288" s="9"/>
    </row>
    <row r="3289" spans="2:25" x14ac:dyDescent="0.2">
      <c r="B3289" s="2"/>
      <c r="H3289" s="2"/>
      <c r="I3289" s="2"/>
      <c r="J3289" s="2"/>
      <c r="N3289" s="9"/>
      <c r="O3289" s="5"/>
      <c r="P3289" s="2"/>
      <c r="Q3289" s="39"/>
      <c r="R3289" s="9"/>
      <c r="T3289" s="9"/>
      <c r="U3289" s="2"/>
      <c r="X3289" s="40"/>
      <c r="Y3289" s="9"/>
    </row>
    <row r="3290" spans="2:25" x14ac:dyDescent="0.2">
      <c r="B3290" s="2"/>
      <c r="H3290" s="2"/>
      <c r="I3290" s="2"/>
      <c r="J3290" s="2"/>
      <c r="N3290" s="9"/>
      <c r="O3290" s="5"/>
      <c r="P3290" s="2"/>
      <c r="Q3290" s="39"/>
      <c r="R3290" s="9"/>
      <c r="T3290" s="9"/>
      <c r="U3290" s="2"/>
      <c r="X3290" s="40"/>
      <c r="Y3290" s="9"/>
    </row>
    <row r="3291" spans="2:25" x14ac:dyDescent="0.2">
      <c r="B3291" s="2"/>
      <c r="H3291" s="2"/>
      <c r="I3291" s="2"/>
      <c r="J3291" s="2"/>
      <c r="N3291" s="9"/>
      <c r="O3291" s="5"/>
      <c r="P3291" s="2"/>
      <c r="Q3291" s="39"/>
      <c r="R3291" s="9"/>
      <c r="T3291" s="9"/>
      <c r="U3291" s="2"/>
      <c r="X3291" s="40"/>
      <c r="Y3291" s="9"/>
    </row>
    <row r="3292" spans="2:25" x14ac:dyDescent="0.2">
      <c r="B3292" s="2"/>
      <c r="H3292" s="2"/>
      <c r="I3292" s="2"/>
      <c r="J3292" s="2"/>
      <c r="N3292" s="9"/>
      <c r="O3292" s="5"/>
      <c r="P3292" s="2"/>
      <c r="Q3292" s="39"/>
      <c r="R3292" s="9"/>
      <c r="T3292" s="9"/>
      <c r="U3292" s="2"/>
      <c r="X3292" s="40"/>
      <c r="Y3292" s="9"/>
    </row>
    <row r="3293" spans="2:25" x14ac:dyDescent="0.2">
      <c r="B3293" s="2"/>
      <c r="H3293" s="2"/>
      <c r="I3293" s="2"/>
      <c r="J3293" s="2"/>
      <c r="N3293" s="9"/>
      <c r="O3293" s="5"/>
      <c r="P3293" s="2"/>
      <c r="Q3293" s="39"/>
      <c r="R3293" s="9"/>
      <c r="T3293" s="9"/>
      <c r="U3293" s="2"/>
      <c r="X3293" s="40"/>
      <c r="Y3293" s="9"/>
    </row>
    <row r="3294" spans="2:25" x14ac:dyDescent="0.2">
      <c r="B3294" s="2"/>
      <c r="H3294" s="2"/>
      <c r="I3294" s="2"/>
      <c r="J3294" s="2"/>
      <c r="N3294" s="9"/>
      <c r="O3294" s="5"/>
      <c r="P3294" s="2"/>
      <c r="Q3294" s="39"/>
      <c r="R3294" s="9"/>
      <c r="T3294" s="9"/>
      <c r="U3294" s="2"/>
      <c r="X3294" s="40"/>
      <c r="Y3294" s="9"/>
    </row>
    <row r="3295" spans="2:25" x14ac:dyDescent="0.2">
      <c r="B3295" s="2"/>
      <c r="H3295" s="2"/>
      <c r="I3295" s="2"/>
      <c r="J3295" s="2"/>
      <c r="N3295" s="9"/>
      <c r="O3295" s="5"/>
      <c r="P3295" s="2"/>
      <c r="Q3295" s="39"/>
      <c r="R3295" s="9"/>
      <c r="T3295" s="9"/>
      <c r="U3295" s="2"/>
      <c r="X3295" s="40"/>
      <c r="Y3295" s="9"/>
    </row>
    <row r="3296" spans="2:25" x14ac:dyDescent="0.2">
      <c r="B3296" s="2"/>
      <c r="H3296" s="2"/>
      <c r="I3296" s="2"/>
      <c r="J3296" s="2"/>
      <c r="N3296" s="9"/>
      <c r="O3296" s="5"/>
      <c r="P3296" s="2"/>
      <c r="Q3296" s="39"/>
      <c r="R3296" s="9"/>
      <c r="T3296" s="9"/>
      <c r="U3296" s="2"/>
      <c r="X3296" s="40"/>
      <c r="Y3296" s="9"/>
    </row>
    <row r="3297" spans="2:25" x14ac:dyDescent="0.2">
      <c r="B3297" s="2"/>
      <c r="H3297" s="2"/>
      <c r="I3297" s="2"/>
      <c r="J3297" s="2"/>
      <c r="N3297" s="9"/>
      <c r="O3297" s="5"/>
      <c r="P3297" s="2"/>
      <c r="Q3297" s="39"/>
      <c r="R3297" s="9"/>
      <c r="T3297" s="9"/>
      <c r="U3297" s="2"/>
      <c r="X3297" s="40"/>
      <c r="Y3297" s="9"/>
    </row>
    <row r="3298" spans="2:25" x14ac:dyDescent="0.2">
      <c r="B3298" s="2"/>
      <c r="H3298" s="2"/>
      <c r="I3298" s="2"/>
      <c r="J3298" s="2"/>
      <c r="N3298" s="9"/>
      <c r="O3298" s="5"/>
      <c r="P3298" s="2"/>
      <c r="Q3298" s="39"/>
      <c r="R3298" s="9"/>
      <c r="T3298" s="9"/>
      <c r="U3298" s="2"/>
      <c r="X3298" s="40"/>
      <c r="Y3298" s="9"/>
    </row>
    <row r="3299" spans="2:25" x14ac:dyDescent="0.2">
      <c r="B3299" s="2"/>
      <c r="H3299" s="2"/>
      <c r="I3299" s="2"/>
      <c r="J3299" s="2"/>
      <c r="N3299" s="9"/>
      <c r="O3299" s="5"/>
      <c r="P3299" s="2"/>
      <c r="Q3299" s="39"/>
      <c r="R3299" s="9"/>
      <c r="T3299" s="9"/>
      <c r="U3299" s="2"/>
      <c r="X3299" s="40"/>
      <c r="Y3299" s="9"/>
    </row>
    <row r="3300" spans="2:25" x14ac:dyDescent="0.2">
      <c r="B3300" s="2"/>
      <c r="H3300" s="2"/>
      <c r="I3300" s="2"/>
      <c r="J3300" s="2"/>
      <c r="N3300" s="9"/>
      <c r="O3300" s="5"/>
      <c r="P3300" s="2"/>
      <c r="Q3300" s="39"/>
      <c r="R3300" s="9"/>
      <c r="T3300" s="9"/>
      <c r="U3300" s="2"/>
      <c r="X3300" s="40"/>
      <c r="Y3300" s="9"/>
    </row>
    <row r="3301" spans="2:25" x14ac:dyDescent="0.2">
      <c r="B3301" s="2"/>
      <c r="H3301" s="2"/>
      <c r="I3301" s="2"/>
      <c r="J3301" s="2"/>
      <c r="N3301" s="9"/>
      <c r="O3301" s="5"/>
      <c r="P3301" s="2"/>
      <c r="Q3301" s="39"/>
      <c r="R3301" s="9"/>
      <c r="T3301" s="9"/>
      <c r="U3301" s="2"/>
      <c r="X3301" s="40"/>
      <c r="Y3301" s="9"/>
    </row>
    <row r="3302" spans="2:25" x14ac:dyDescent="0.2">
      <c r="B3302" s="2"/>
      <c r="H3302" s="2"/>
      <c r="I3302" s="2"/>
      <c r="J3302" s="2"/>
      <c r="N3302" s="9"/>
      <c r="O3302" s="5"/>
      <c r="P3302" s="2"/>
      <c r="Q3302" s="39"/>
      <c r="R3302" s="9"/>
      <c r="T3302" s="9"/>
      <c r="U3302" s="2"/>
      <c r="X3302" s="40"/>
      <c r="Y3302" s="9"/>
    </row>
    <row r="3303" spans="2:25" x14ac:dyDescent="0.2">
      <c r="B3303" s="2"/>
      <c r="H3303" s="2"/>
      <c r="I3303" s="2"/>
      <c r="J3303" s="2"/>
      <c r="N3303" s="9"/>
      <c r="O3303" s="5"/>
      <c r="P3303" s="2"/>
      <c r="Q3303" s="39"/>
      <c r="R3303" s="9"/>
      <c r="T3303" s="9"/>
      <c r="U3303" s="2"/>
      <c r="X3303" s="40"/>
      <c r="Y3303" s="9"/>
    </row>
    <row r="3304" spans="2:25" x14ac:dyDescent="0.2">
      <c r="B3304" s="2"/>
      <c r="H3304" s="2"/>
      <c r="I3304" s="2"/>
      <c r="J3304" s="2"/>
      <c r="N3304" s="9"/>
      <c r="O3304" s="5"/>
      <c r="P3304" s="2"/>
      <c r="Q3304" s="39"/>
      <c r="R3304" s="9"/>
      <c r="T3304" s="9"/>
      <c r="U3304" s="2"/>
      <c r="X3304" s="40"/>
      <c r="Y3304" s="9"/>
    </row>
    <row r="3305" spans="2:25" x14ac:dyDescent="0.2">
      <c r="B3305" s="2"/>
      <c r="H3305" s="2"/>
      <c r="I3305" s="2"/>
      <c r="J3305" s="2"/>
      <c r="N3305" s="9"/>
      <c r="O3305" s="5"/>
      <c r="P3305" s="2"/>
      <c r="Q3305" s="39"/>
      <c r="R3305" s="9"/>
      <c r="T3305" s="9"/>
      <c r="U3305" s="2"/>
      <c r="X3305" s="40"/>
      <c r="Y3305" s="9"/>
    </row>
    <row r="3306" spans="2:25" x14ac:dyDescent="0.2">
      <c r="B3306" s="2"/>
      <c r="H3306" s="2"/>
      <c r="I3306" s="2"/>
      <c r="J3306" s="2"/>
      <c r="N3306" s="9"/>
      <c r="O3306" s="5"/>
      <c r="P3306" s="2"/>
      <c r="Q3306" s="39"/>
      <c r="R3306" s="9"/>
      <c r="T3306" s="9"/>
      <c r="U3306" s="2"/>
      <c r="X3306" s="40"/>
      <c r="Y3306" s="9"/>
    </row>
    <row r="3307" spans="2:25" x14ac:dyDescent="0.2">
      <c r="B3307" s="2"/>
      <c r="H3307" s="2"/>
      <c r="I3307" s="2"/>
      <c r="J3307" s="2"/>
      <c r="N3307" s="9"/>
      <c r="O3307" s="5"/>
      <c r="P3307" s="2"/>
      <c r="Q3307" s="39"/>
      <c r="R3307" s="9"/>
      <c r="T3307" s="9"/>
      <c r="U3307" s="2"/>
      <c r="X3307" s="40"/>
      <c r="Y3307" s="9"/>
    </row>
    <row r="3308" spans="2:25" x14ac:dyDescent="0.2">
      <c r="B3308" s="2"/>
      <c r="H3308" s="2"/>
      <c r="I3308" s="2"/>
      <c r="J3308" s="2"/>
      <c r="N3308" s="9"/>
      <c r="O3308" s="5"/>
      <c r="P3308" s="2"/>
      <c r="Q3308" s="39"/>
      <c r="R3308" s="9"/>
      <c r="T3308" s="9"/>
      <c r="U3308" s="2"/>
      <c r="X3308" s="40"/>
      <c r="Y3308" s="9"/>
    </row>
    <row r="3309" spans="2:25" x14ac:dyDescent="0.2">
      <c r="B3309" s="2"/>
      <c r="H3309" s="2"/>
      <c r="I3309" s="2"/>
      <c r="J3309" s="2"/>
      <c r="N3309" s="9"/>
      <c r="O3309" s="5"/>
      <c r="P3309" s="2"/>
      <c r="Q3309" s="39"/>
      <c r="R3309" s="9"/>
      <c r="T3309" s="9"/>
      <c r="U3309" s="2"/>
      <c r="X3309" s="40"/>
      <c r="Y3309" s="9"/>
    </row>
    <row r="3310" spans="2:25" x14ac:dyDescent="0.2">
      <c r="B3310" s="2"/>
      <c r="H3310" s="2"/>
      <c r="I3310" s="2"/>
      <c r="J3310" s="2"/>
      <c r="N3310" s="9"/>
      <c r="O3310" s="5"/>
      <c r="P3310" s="2"/>
      <c r="Q3310" s="39"/>
      <c r="R3310" s="9"/>
      <c r="T3310" s="9"/>
      <c r="U3310" s="2"/>
      <c r="X3310" s="40"/>
      <c r="Y3310" s="9"/>
    </row>
    <row r="3311" spans="2:25" x14ac:dyDescent="0.2">
      <c r="B3311" s="2"/>
      <c r="H3311" s="2"/>
      <c r="I3311" s="2"/>
      <c r="J3311" s="2"/>
      <c r="N3311" s="9"/>
      <c r="O3311" s="5"/>
      <c r="P3311" s="2"/>
      <c r="Q3311" s="39"/>
      <c r="R3311" s="9"/>
      <c r="T3311" s="9"/>
      <c r="U3311" s="2"/>
      <c r="X3311" s="40"/>
      <c r="Y3311" s="9"/>
    </row>
    <row r="3312" spans="2:25" x14ac:dyDescent="0.2">
      <c r="B3312" s="2"/>
      <c r="H3312" s="2"/>
      <c r="I3312" s="2"/>
      <c r="J3312" s="2"/>
      <c r="N3312" s="9"/>
      <c r="O3312" s="5"/>
      <c r="P3312" s="2"/>
      <c r="Q3312" s="39"/>
      <c r="R3312" s="9"/>
      <c r="T3312" s="9"/>
      <c r="U3312" s="2"/>
      <c r="X3312" s="40"/>
      <c r="Y3312" s="9"/>
    </row>
    <row r="3313" spans="2:25" x14ac:dyDescent="0.2">
      <c r="B3313" s="2"/>
      <c r="H3313" s="2"/>
      <c r="I3313" s="2"/>
      <c r="J3313" s="2"/>
      <c r="N3313" s="9"/>
      <c r="O3313" s="5"/>
      <c r="P3313" s="2"/>
      <c r="Q3313" s="39"/>
      <c r="R3313" s="9"/>
      <c r="T3313" s="9"/>
      <c r="U3313" s="2"/>
      <c r="X3313" s="40"/>
      <c r="Y3313" s="9"/>
    </row>
    <row r="3314" spans="2:25" x14ac:dyDescent="0.2">
      <c r="B3314" s="2"/>
      <c r="H3314" s="2"/>
      <c r="I3314" s="2"/>
      <c r="J3314" s="2"/>
      <c r="N3314" s="9"/>
      <c r="O3314" s="5"/>
      <c r="P3314" s="2"/>
      <c r="Q3314" s="39"/>
      <c r="R3314" s="9"/>
      <c r="T3314" s="9"/>
      <c r="U3314" s="2"/>
      <c r="X3314" s="40"/>
      <c r="Y3314" s="9"/>
    </row>
    <row r="3315" spans="2:25" x14ac:dyDescent="0.2">
      <c r="B3315" s="2"/>
      <c r="H3315" s="2"/>
      <c r="I3315" s="2"/>
      <c r="J3315" s="2"/>
      <c r="N3315" s="9"/>
      <c r="O3315" s="5"/>
      <c r="P3315" s="2"/>
      <c r="Q3315" s="39"/>
      <c r="R3315" s="9"/>
      <c r="T3315" s="9"/>
      <c r="U3315" s="2"/>
      <c r="X3315" s="40"/>
      <c r="Y3315" s="9"/>
    </row>
    <row r="3316" spans="2:25" x14ac:dyDescent="0.2">
      <c r="B3316" s="2"/>
      <c r="H3316" s="2"/>
      <c r="I3316" s="2"/>
      <c r="J3316" s="2"/>
      <c r="N3316" s="9"/>
      <c r="O3316" s="5"/>
      <c r="P3316" s="2"/>
      <c r="Q3316" s="39"/>
      <c r="R3316" s="9"/>
      <c r="T3316" s="9"/>
      <c r="U3316" s="2"/>
      <c r="X3316" s="40"/>
      <c r="Y3316" s="9"/>
    </row>
    <row r="3317" spans="2:25" x14ac:dyDescent="0.2">
      <c r="B3317" s="2"/>
      <c r="H3317" s="2"/>
      <c r="I3317" s="2"/>
      <c r="J3317" s="2"/>
      <c r="N3317" s="9"/>
      <c r="O3317" s="5"/>
      <c r="P3317" s="2"/>
      <c r="Q3317" s="39"/>
      <c r="R3317" s="9"/>
      <c r="T3317" s="9"/>
      <c r="U3317" s="2"/>
      <c r="X3317" s="40"/>
      <c r="Y3317" s="9"/>
    </row>
    <row r="3318" spans="2:25" x14ac:dyDescent="0.2">
      <c r="B3318" s="2"/>
      <c r="H3318" s="2"/>
      <c r="I3318" s="2"/>
      <c r="J3318" s="2"/>
      <c r="N3318" s="9"/>
      <c r="O3318" s="5"/>
      <c r="P3318" s="2"/>
      <c r="Q3318" s="39"/>
      <c r="R3318" s="9"/>
      <c r="T3318" s="9"/>
      <c r="U3318" s="2"/>
      <c r="X3318" s="40"/>
      <c r="Y3318" s="9"/>
    </row>
    <row r="3319" spans="2:25" x14ac:dyDescent="0.2">
      <c r="B3319" s="2"/>
      <c r="H3319" s="2"/>
      <c r="I3319" s="2"/>
      <c r="J3319" s="2"/>
      <c r="N3319" s="9"/>
      <c r="O3319" s="5"/>
      <c r="P3319" s="2"/>
      <c r="Q3319" s="39"/>
      <c r="R3319" s="9"/>
      <c r="T3319" s="9"/>
      <c r="U3319" s="2"/>
      <c r="X3319" s="40"/>
      <c r="Y3319" s="9"/>
    </row>
    <row r="3320" spans="2:25" x14ac:dyDescent="0.2">
      <c r="B3320" s="2"/>
      <c r="H3320" s="2"/>
      <c r="I3320" s="2"/>
      <c r="J3320" s="2"/>
      <c r="N3320" s="9"/>
      <c r="O3320" s="5"/>
      <c r="P3320" s="2"/>
      <c r="Q3320" s="39"/>
      <c r="R3320" s="9"/>
      <c r="T3320" s="9"/>
      <c r="U3320" s="2"/>
      <c r="X3320" s="40"/>
      <c r="Y3320" s="9"/>
    </row>
    <row r="3321" spans="2:25" x14ac:dyDescent="0.2">
      <c r="B3321" s="2"/>
      <c r="H3321" s="2"/>
      <c r="I3321" s="2"/>
      <c r="J3321" s="2"/>
      <c r="N3321" s="9"/>
      <c r="O3321" s="5"/>
      <c r="P3321" s="2"/>
      <c r="Q3321" s="39"/>
      <c r="R3321" s="9"/>
      <c r="T3321" s="9"/>
      <c r="U3321" s="2"/>
      <c r="X3321" s="40"/>
      <c r="Y3321" s="9"/>
    </row>
    <row r="3322" spans="2:25" x14ac:dyDescent="0.2">
      <c r="B3322" s="2"/>
      <c r="H3322" s="2"/>
      <c r="I3322" s="2"/>
      <c r="J3322" s="2"/>
      <c r="N3322" s="9"/>
      <c r="O3322" s="5"/>
      <c r="P3322" s="2"/>
      <c r="Q3322" s="39"/>
      <c r="R3322" s="9"/>
      <c r="T3322" s="9"/>
      <c r="U3322" s="2"/>
      <c r="X3322" s="40"/>
      <c r="Y3322" s="9"/>
    </row>
    <row r="3323" spans="2:25" x14ac:dyDescent="0.2">
      <c r="B3323" s="2"/>
      <c r="H3323" s="2"/>
      <c r="I3323" s="2"/>
      <c r="J3323" s="2"/>
      <c r="N3323" s="9"/>
      <c r="O3323" s="5"/>
      <c r="P3323" s="2"/>
      <c r="Q3323" s="39"/>
      <c r="R3323" s="9"/>
      <c r="T3323" s="9"/>
      <c r="U3323" s="2"/>
      <c r="X3323" s="40"/>
      <c r="Y3323" s="9"/>
    </row>
    <row r="3324" spans="2:25" x14ac:dyDescent="0.2">
      <c r="B3324" s="2"/>
      <c r="H3324" s="2"/>
      <c r="I3324" s="2"/>
      <c r="J3324" s="2"/>
      <c r="N3324" s="9"/>
      <c r="O3324" s="5"/>
      <c r="P3324" s="2"/>
      <c r="Q3324" s="39"/>
      <c r="R3324" s="9"/>
      <c r="T3324" s="9"/>
      <c r="U3324" s="2"/>
      <c r="X3324" s="40"/>
      <c r="Y3324" s="9"/>
    </row>
    <row r="3325" spans="2:25" x14ac:dyDescent="0.2">
      <c r="B3325" s="2"/>
      <c r="H3325" s="2"/>
      <c r="I3325" s="2"/>
      <c r="J3325" s="2"/>
      <c r="N3325" s="9"/>
      <c r="O3325" s="5"/>
      <c r="P3325" s="2"/>
      <c r="Q3325" s="39"/>
      <c r="R3325" s="9"/>
      <c r="T3325" s="9"/>
      <c r="U3325" s="2"/>
      <c r="X3325" s="40"/>
      <c r="Y3325" s="9"/>
    </row>
    <row r="3326" spans="2:25" x14ac:dyDescent="0.2">
      <c r="B3326" s="2"/>
      <c r="H3326" s="2"/>
      <c r="I3326" s="2"/>
      <c r="J3326" s="2"/>
      <c r="N3326" s="9"/>
      <c r="O3326" s="5"/>
      <c r="P3326" s="2"/>
      <c r="Q3326" s="39"/>
      <c r="R3326" s="9"/>
      <c r="T3326" s="9"/>
      <c r="U3326" s="2"/>
      <c r="X3326" s="40"/>
      <c r="Y3326" s="9"/>
    </row>
    <row r="3327" spans="2:25" x14ac:dyDescent="0.2">
      <c r="B3327" s="2"/>
      <c r="H3327" s="2"/>
      <c r="I3327" s="2"/>
      <c r="J3327" s="2"/>
      <c r="N3327" s="9"/>
      <c r="O3327" s="5"/>
      <c r="P3327" s="2"/>
      <c r="Q3327" s="39"/>
      <c r="R3327" s="9"/>
      <c r="T3327" s="9"/>
      <c r="U3327" s="2"/>
      <c r="X3327" s="40"/>
      <c r="Y3327" s="9"/>
    </row>
    <row r="3328" spans="2:25" x14ac:dyDescent="0.2">
      <c r="B3328" s="2"/>
      <c r="H3328" s="2"/>
      <c r="I3328" s="2"/>
      <c r="J3328" s="2"/>
      <c r="N3328" s="9"/>
      <c r="O3328" s="5"/>
      <c r="P3328" s="2"/>
      <c r="Q3328" s="39"/>
      <c r="R3328" s="9"/>
      <c r="T3328" s="9"/>
      <c r="U3328" s="2"/>
      <c r="X3328" s="40"/>
      <c r="Y3328" s="9"/>
    </row>
    <row r="3329" spans="2:25" x14ac:dyDescent="0.2">
      <c r="B3329" s="2"/>
      <c r="H3329" s="2"/>
      <c r="I3329" s="2"/>
      <c r="J3329" s="2"/>
      <c r="N3329" s="9"/>
      <c r="O3329" s="5"/>
      <c r="P3329" s="2"/>
      <c r="Q3329" s="39"/>
      <c r="R3329" s="9"/>
      <c r="T3329" s="9"/>
      <c r="U3329" s="2"/>
      <c r="X3329" s="40"/>
      <c r="Y3329" s="9"/>
    </row>
    <row r="3330" spans="2:25" x14ac:dyDescent="0.2">
      <c r="B3330" s="2"/>
      <c r="H3330" s="2"/>
      <c r="I3330" s="2"/>
      <c r="J3330" s="2"/>
      <c r="N3330" s="9"/>
      <c r="O3330" s="5"/>
      <c r="P3330" s="2"/>
      <c r="Q3330" s="39"/>
      <c r="R3330" s="9"/>
      <c r="T3330" s="9"/>
      <c r="U3330" s="2"/>
      <c r="X3330" s="40"/>
      <c r="Y3330" s="9"/>
    </row>
    <row r="3331" spans="2:25" x14ac:dyDescent="0.2">
      <c r="B3331" s="2"/>
      <c r="H3331" s="2"/>
      <c r="I3331" s="2"/>
      <c r="J3331" s="2"/>
      <c r="N3331" s="9"/>
      <c r="O3331" s="5"/>
      <c r="P3331" s="2"/>
      <c r="Q3331" s="39"/>
      <c r="R3331" s="9"/>
      <c r="T3331" s="9"/>
      <c r="U3331" s="2"/>
      <c r="X3331" s="40"/>
      <c r="Y3331" s="9"/>
    </row>
    <row r="3332" spans="2:25" x14ac:dyDescent="0.2">
      <c r="B3332" s="2"/>
      <c r="H3332" s="2"/>
      <c r="I3332" s="2"/>
      <c r="J3332" s="2"/>
      <c r="N3332" s="9"/>
      <c r="O3332" s="5"/>
      <c r="P3332" s="2"/>
      <c r="Q3332" s="39"/>
      <c r="R3332" s="9"/>
      <c r="T3332" s="9"/>
      <c r="U3332" s="2"/>
      <c r="X3332" s="40"/>
      <c r="Y3332" s="9"/>
    </row>
    <row r="3333" spans="2:25" x14ac:dyDescent="0.2">
      <c r="B3333" s="2"/>
      <c r="H3333" s="2"/>
      <c r="I3333" s="2"/>
      <c r="J3333" s="2"/>
      <c r="N3333" s="9"/>
      <c r="O3333" s="5"/>
      <c r="P3333" s="2"/>
      <c r="Q3333" s="39"/>
      <c r="R3333" s="9"/>
      <c r="T3333" s="9"/>
      <c r="U3333" s="2"/>
      <c r="X3333" s="40"/>
      <c r="Y3333" s="9"/>
    </row>
    <row r="3334" spans="2:25" x14ac:dyDescent="0.2">
      <c r="B3334" s="2"/>
      <c r="H3334" s="2"/>
      <c r="I3334" s="2"/>
      <c r="J3334" s="2"/>
      <c r="N3334" s="9"/>
      <c r="O3334" s="5"/>
      <c r="P3334" s="2"/>
      <c r="Q3334" s="39"/>
      <c r="R3334" s="9"/>
      <c r="T3334" s="9"/>
      <c r="U3334" s="2"/>
      <c r="X3334" s="40"/>
      <c r="Y3334" s="9"/>
    </row>
    <row r="3335" spans="2:25" x14ac:dyDescent="0.2">
      <c r="B3335" s="2"/>
      <c r="H3335" s="2"/>
      <c r="I3335" s="2"/>
      <c r="J3335" s="2"/>
      <c r="N3335" s="9"/>
      <c r="O3335" s="5"/>
      <c r="P3335" s="2"/>
      <c r="Q3335" s="39"/>
      <c r="R3335" s="9"/>
      <c r="T3335" s="9"/>
      <c r="U3335" s="2"/>
      <c r="X3335" s="40"/>
      <c r="Y3335" s="9"/>
    </row>
    <row r="3336" spans="2:25" x14ac:dyDescent="0.2">
      <c r="B3336" s="2"/>
      <c r="H3336" s="2"/>
      <c r="I3336" s="2"/>
      <c r="J3336" s="2"/>
      <c r="N3336" s="9"/>
      <c r="O3336" s="5"/>
      <c r="P3336" s="2"/>
      <c r="Q3336" s="39"/>
      <c r="R3336" s="9"/>
      <c r="T3336" s="9"/>
      <c r="U3336" s="2"/>
      <c r="X3336" s="40"/>
      <c r="Y3336" s="9"/>
    </row>
    <row r="3337" spans="2:25" x14ac:dyDescent="0.2">
      <c r="B3337" s="2"/>
      <c r="H3337" s="2"/>
      <c r="I3337" s="2"/>
      <c r="J3337" s="2"/>
      <c r="N3337" s="9"/>
      <c r="O3337" s="5"/>
      <c r="P3337" s="2"/>
      <c r="Q3337" s="39"/>
      <c r="R3337" s="9"/>
      <c r="T3337" s="9"/>
      <c r="U3337" s="2"/>
      <c r="X3337" s="40"/>
      <c r="Y3337" s="9"/>
    </row>
    <row r="3338" spans="2:25" x14ac:dyDescent="0.2">
      <c r="B3338" s="2"/>
      <c r="H3338" s="2"/>
      <c r="I3338" s="2"/>
      <c r="J3338" s="2"/>
      <c r="N3338" s="9"/>
      <c r="O3338" s="5"/>
      <c r="P3338" s="2"/>
      <c r="Q3338" s="39"/>
      <c r="R3338" s="9"/>
      <c r="T3338" s="9"/>
      <c r="U3338" s="2"/>
      <c r="X3338" s="40"/>
      <c r="Y3338" s="9"/>
    </row>
    <row r="3339" spans="2:25" x14ac:dyDescent="0.2">
      <c r="B3339" s="2"/>
      <c r="H3339" s="2"/>
      <c r="I3339" s="2"/>
      <c r="J3339" s="2"/>
      <c r="N3339" s="9"/>
      <c r="O3339" s="5"/>
      <c r="P3339" s="2"/>
      <c r="Q3339" s="39"/>
      <c r="R3339" s="9"/>
      <c r="T3339" s="9"/>
      <c r="U3339" s="2"/>
      <c r="X3339" s="40"/>
      <c r="Y3339" s="9"/>
    </row>
    <row r="3340" spans="2:25" x14ac:dyDescent="0.2">
      <c r="B3340" s="2"/>
      <c r="H3340" s="2"/>
      <c r="I3340" s="2"/>
      <c r="J3340" s="2"/>
      <c r="N3340" s="9"/>
      <c r="O3340" s="5"/>
      <c r="P3340" s="2"/>
      <c r="Q3340" s="39"/>
      <c r="R3340" s="9"/>
      <c r="T3340" s="9"/>
      <c r="U3340" s="2"/>
      <c r="X3340" s="40"/>
      <c r="Y3340" s="9"/>
    </row>
    <row r="3341" spans="2:25" x14ac:dyDescent="0.2">
      <c r="B3341" s="2"/>
      <c r="H3341" s="2"/>
      <c r="I3341" s="2"/>
      <c r="J3341" s="2"/>
      <c r="N3341" s="9"/>
      <c r="O3341" s="5"/>
      <c r="P3341" s="2"/>
      <c r="Q3341" s="39"/>
      <c r="R3341" s="9"/>
      <c r="T3341" s="9"/>
      <c r="U3341" s="2"/>
      <c r="X3341" s="40"/>
      <c r="Y3341" s="9"/>
    </row>
    <row r="3342" spans="2:25" x14ac:dyDescent="0.2">
      <c r="B3342" s="2"/>
      <c r="H3342" s="2"/>
      <c r="I3342" s="2"/>
      <c r="J3342" s="2"/>
      <c r="N3342" s="9"/>
      <c r="O3342" s="5"/>
      <c r="P3342" s="2"/>
      <c r="Q3342" s="39"/>
      <c r="R3342" s="9"/>
      <c r="T3342" s="9"/>
      <c r="U3342" s="2"/>
      <c r="X3342" s="40"/>
      <c r="Y3342" s="9"/>
    </row>
    <row r="3343" spans="2:25" x14ac:dyDescent="0.2">
      <c r="B3343" s="2"/>
      <c r="H3343" s="2"/>
      <c r="I3343" s="2"/>
      <c r="J3343" s="2"/>
      <c r="N3343" s="9"/>
      <c r="O3343" s="5"/>
      <c r="P3343" s="2"/>
      <c r="Q3343" s="39"/>
      <c r="R3343" s="9"/>
      <c r="T3343" s="9"/>
      <c r="U3343" s="2"/>
      <c r="X3343" s="40"/>
      <c r="Y3343" s="9"/>
    </row>
    <row r="3344" spans="2:25" x14ac:dyDescent="0.2">
      <c r="B3344" s="2"/>
      <c r="H3344" s="2"/>
      <c r="I3344" s="2"/>
      <c r="J3344" s="2"/>
      <c r="N3344" s="9"/>
      <c r="O3344" s="5"/>
      <c r="P3344" s="2"/>
      <c r="Q3344" s="39"/>
      <c r="R3344" s="9"/>
      <c r="T3344" s="9"/>
      <c r="U3344" s="2"/>
      <c r="X3344" s="40"/>
      <c r="Y3344" s="9"/>
    </row>
    <row r="3345" spans="2:25" x14ac:dyDescent="0.2">
      <c r="B3345" s="2"/>
      <c r="H3345" s="2"/>
      <c r="I3345" s="2"/>
      <c r="J3345" s="2"/>
      <c r="N3345" s="9"/>
      <c r="O3345" s="5"/>
      <c r="P3345" s="2"/>
      <c r="Q3345" s="39"/>
      <c r="R3345" s="9"/>
      <c r="T3345" s="9"/>
      <c r="U3345" s="2"/>
      <c r="X3345" s="40"/>
      <c r="Y3345" s="9"/>
    </row>
    <row r="3346" spans="2:25" x14ac:dyDescent="0.2">
      <c r="B3346" s="2"/>
      <c r="H3346" s="2"/>
      <c r="I3346" s="2"/>
      <c r="J3346" s="2"/>
      <c r="N3346" s="9"/>
      <c r="O3346" s="5"/>
      <c r="P3346" s="2"/>
      <c r="Q3346" s="39"/>
      <c r="R3346" s="9"/>
      <c r="T3346" s="9"/>
      <c r="U3346" s="2"/>
      <c r="X3346" s="40"/>
      <c r="Y3346" s="9"/>
    </row>
    <row r="3347" spans="2:25" x14ac:dyDescent="0.2">
      <c r="B3347" s="2"/>
      <c r="H3347" s="2"/>
      <c r="I3347" s="2"/>
      <c r="J3347" s="2"/>
      <c r="N3347" s="9"/>
      <c r="O3347" s="5"/>
      <c r="P3347" s="2"/>
      <c r="Q3347" s="39"/>
      <c r="R3347" s="9"/>
      <c r="T3347" s="9"/>
      <c r="U3347" s="2"/>
      <c r="X3347" s="40"/>
      <c r="Y3347" s="9"/>
    </row>
    <row r="3348" spans="2:25" x14ac:dyDescent="0.2">
      <c r="B3348" s="2"/>
      <c r="H3348" s="2"/>
      <c r="I3348" s="2"/>
      <c r="J3348" s="2"/>
      <c r="N3348" s="9"/>
      <c r="O3348" s="5"/>
      <c r="P3348" s="2"/>
      <c r="Q3348" s="39"/>
      <c r="R3348" s="9"/>
      <c r="T3348" s="9"/>
      <c r="U3348" s="2"/>
      <c r="X3348" s="40"/>
      <c r="Y3348" s="9"/>
    </row>
    <row r="3349" spans="2:25" x14ac:dyDescent="0.2">
      <c r="B3349" s="2"/>
      <c r="H3349" s="2"/>
      <c r="I3349" s="2"/>
      <c r="J3349" s="2"/>
      <c r="N3349" s="9"/>
      <c r="O3349" s="5"/>
      <c r="P3349" s="2"/>
      <c r="Q3349" s="39"/>
      <c r="R3349" s="9"/>
      <c r="T3349" s="9"/>
      <c r="U3349" s="2"/>
      <c r="X3349" s="40"/>
      <c r="Y3349" s="9"/>
    </row>
    <row r="3350" spans="2:25" x14ac:dyDescent="0.2">
      <c r="B3350" s="2"/>
      <c r="H3350" s="2"/>
      <c r="I3350" s="2"/>
      <c r="J3350" s="2"/>
      <c r="N3350" s="9"/>
      <c r="O3350" s="5"/>
      <c r="P3350" s="2"/>
      <c r="Q3350" s="39"/>
      <c r="R3350" s="9"/>
      <c r="T3350" s="9"/>
      <c r="U3350" s="2"/>
      <c r="X3350" s="40"/>
      <c r="Y3350" s="9"/>
    </row>
    <row r="3351" spans="2:25" x14ac:dyDescent="0.2">
      <c r="B3351" s="2"/>
      <c r="H3351" s="2"/>
      <c r="I3351" s="2"/>
      <c r="J3351" s="2"/>
      <c r="N3351" s="9"/>
      <c r="O3351" s="5"/>
      <c r="P3351" s="2"/>
      <c r="Q3351" s="39"/>
      <c r="R3351" s="9"/>
      <c r="T3351" s="9"/>
      <c r="U3351" s="2"/>
      <c r="X3351" s="40"/>
      <c r="Y3351" s="9"/>
    </row>
    <row r="3352" spans="2:25" x14ac:dyDescent="0.2">
      <c r="B3352" s="2"/>
      <c r="H3352" s="2"/>
      <c r="I3352" s="2"/>
      <c r="J3352" s="2"/>
      <c r="N3352" s="9"/>
      <c r="O3352" s="5"/>
      <c r="P3352" s="2"/>
      <c r="Q3352" s="39"/>
      <c r="R3352" s="9"/>
      <c r="T3352" s="9"/>
      <c r="U3352" s="2"/>
      <c r="X3352" s="40"/>
      <c r="Y3352" s="9"/>
    </row>
    <row r="3353" spans="2:25" x14ac:dyDescent="0.2">
      <c r="B3353" s="2"/>
      <c r="H3353" s="2"/>
      <c r="I3353" s="2"/>
      <c r="J3353" s="2"/>
      <c r="N3353" s="9"/>
      <c r="O3353" s="5"/>
      <c r="P3353" s="2"/>
      <c r="Q3353" s="39"/>
      <c r="R3353" s="9"/>
      <c r="T3353" s="9"/>
      <c r="U3353" s="2"/>
      <c r="X3353" s="40"/>
      <c r="Y3353" s="9"/>
    </row>
    <row r="3354" spans="2:25" x14ac:dyDescent="0.2">
      <c r="B3354" s="2"/>
      <c r="H3354" s="2"/>
      <c r="I3354" s="2"/>
      <c r="J3354" s="2"/>
      <c r="N3354" s="9"/>
      <c r="O3354" s="5"/>
      <c r="P3354" s="2"/>
      <c r="Q3354" s="39"/>
      <c r="R3354" s="9"/>
      <c r="T3354" s="9"/>
      <c r="U3354" s="2"/>
      <c r="X3354" s="40"/>
      <c r="Y3354" s="9"/>
    </row>
    <row r="3355" spans="2:25" x14ac:dyDescent="0.2">
      <c r="B3355" s="2"/>
      <c r="H3355" s="2"/>
      <c r="I3355" s="2"/>
      <c r="J3355" s="2"/>
      <c r="N3355" s="9"/>
      <c r="O3355" s="5"/>
      <c r="P3355" s="2"/>
      <c r="Q3355" s="39"/>
      <c r="R3355" s="9"/>
      <c r="T3355" s="9"/>
      <c r="U3355" s="2"/>
      <c r="X3355" s="40"/>
      <c r="Y3355" s="9"/>
    </row>
    <row r="3356" spans="2:25" x14ac:dyDescent="0.2">
      <c r="B3356" s="2"/>
      <c r="H3356" s="2"/>
      <c r="I3356" s="2"/>
      <c r="J3356" s="2"/>
      <c r="N3356" s="9"/>
      <c r="O3356" s="5"/>
      <c r="P3356" s="2"/>
      <c r="Q3356" s="39"/>
      <c r="R3356" s="9"/>
      <c r="T3356" s="9"/>
      <c r="U3356" s="2"/>
      <c r="X3356" s="40"/>
      <c r="Y3356" s="9"/>
    </row>
    <row r="3357" spans="2:25" x14ac:dyDescent="0.2">
      <c r="B3357" s="2"/>
      <c r="H3357" s="2"/>
      <c r="I3357" s="2"/>
      <c r="J3357" s="2"/>
      <c r="N3357" s="9"/>
      <c r="O3357" s="5"/>
      <c r="P3357" s="2"/>
      <c r="Q3357" s="39"/>
      <c r="R3357" s="9"/>
      <c r="T3357" s="9"/>
      <c r="U3357" s="2"/>
      <c r="X3357" s="40"/>
      <c r="Y3357" s="9"/>
    </row>
    <row r="3358" spans="2:25" x14ac:dyDescent="0.2">
      <c r="B3358" s="2"/>
      <c r="H3358" s="2"/>
      <c r="I3358" s="2"/>
      <c r="J3358" s="2"/>
      <c r="N3358" s="9"/>
      <c r="O3358" s="5"/>
      <c r="P3358" s="2"/>
      <c r="Q3358" s="39"/>
      <c r="R3358" s="9"/>
      <c r="T3358" s="9"/>
      <c r="U3358" s="2"/>
      <c r="X3358" s="40"/>
      <c r="Y3358" s="9"/>
    </row>
    <row r="3359" spans="2:25" x14ac:dyDescent="0.2">
      <c r="B3359" s="2"/>
      <c r="H3359" s="2"/>
      <c r="I3359" s="2"/>
      <c r="J3359" s="2"/>
      <c r="N3359" s="9"/>
      <c r="O3359" s="5"/>
      <c r="P3359" s="2"/>
      <c r="Q3359" s="39"/>
      <c r="R3359" s="9"/>
      <c r="T3359" s="9"/>
      <c r="U3359" s="2"/>
      <c r="X3359" s="40"/>
      <c r="Y3359" s="9"/>
    </row>
    <row r="3360" spans="2:25" x14ac:dyDescent="0.2">
      <c r="B3360" s="2"/>
      <c r="H3360" s="2"/>
      <c r="I3360" s="2"/>
      <c r="J3360" s="2"/>
      <c r="N3360" s="9"/>
      <c r="O3360" s="5"/>
      <c r="P3360" s="2"/>
      <c r="Q3360" s="39"/>
      <c r="R3360" s="9"/>
      <c r="T3360" s="9"/>
      <c r="U3360" s="2"/>
      <c r="X3360" s="40"/>
      <c r="Y3360" s="9"/>
    </row>
    <row r="3361" spans="2:25" x14ac:dyDescent="0.2">
      <c r="B3361" s="2"/>
      <c r="H3361" s="2"/>
      <c r="I3361" s="2"/>
      <c r="J3361" s="2"/>
      <c r="N3361" s="9"/>
      <c r="O3361" s="5"/>
      <c r="P3361" s="2"/>
      <c r="Q3361" s="39"/>
      <c r="R3361" s="9"/>
      <c r="T3361" s="9"/>
      <c r="U3361" s="2"/>
      <c r="X3361" s="40"/>
      <c r="Y3361" s="9"/>
    </row>
    <row r="3362" spans="2:25" x14ac:dyDescent="0.2">
      <c r="B3362" s="2"/>
      <c r="H3362" s="2"/>
      <c r="I3362" s="2"/>
      <c r="J3362" s="2"/>
      <c r="N3362" s="9"/>
      <c r="O3362" s="5"/>
      <c r="P3362" s="2"/>
      <c r="Q3362" s="39"/>
      <c r="R3362" s="9"/>
      <c r="T3362" s="9"/>
      <c r="U3362" s="2"/>
      <c r="X3362" s="40"/>
      <c r="Y3362" s="9"/>
    </row>
    <row r="3363" spans="2:25" x14ac:dyDescent="0.2">
      <c r="B3363" s="2"/>
      <c r="H3363" s="2"/>
      <c r="I3363" s="2"/>
      <c r="J3363" s="2"/>
      <c r="N3363" s="9"/>
      <c r="O3363" s="5"/>
      <c r="P3363" s="2"/>
      <c r="Q3363" s="39"/>
      <c r="R3363" s="9"/>
      <c r="T3363" s="9"/>
      <c r="U3363" s="2"/>
      <c r="X3363" s="40"/>
      <c r="Y3363" s="9"/>
    </row>
    <row r="3364" spans="2:25" x14ac:dyDescent="0.2">
      <c r="B3364" s="2"/>
      <c r="H3364" s="2"/>
      <c r="I3364" s="2"/>
      <c r="J3364" s="2"/>
      <c r="N3364" s="9"/>
      <c r="O3364" s="5"/>
      <c r="P3364" s="2"/>
      <c r="Q3364" s="39"/>
      <c r="R3364" s="9"/>
      <c r="T3364" s="9"/>
      <c r="U3364" s="2"/>
      <c r="X3364" s="40"/>
      <c r="Y3364" s="9"/>
    </row>
    <row r="3365" spans="2:25" x14ac:dyDescent="0.2">
      <c r="B3365" s="2"/>
      <c r="H3365" s="2"/>
      <c r="I3365" s="2"/>
      <c r="J3365" s="2"/>
      <c r="N3365" s="9"/>
      <c r="O3365" s="5"/>
      <c r="P3365" s="2"/>
      <c r="Q3365" s="39"/>
      <c r="R3365" s="9"/>
      <c r="T3365" s="9"/>
      <c r="U3365" s="2"/>
      <c r="X3365" s="40"/>
      <c r="Y3365" s="9"/>
    </row>
    <row r="3366" spans="2:25" x14ac:dyDescent="0.2">
      <c r="B3366" s="2"/>
      <c r="H3366" s="2"/>
      <c r="I3366" s="2"/>
      <c r="J3366" s="2"/>
      <c r="N3366" s="9"/>
      <c r="O3366" s="5"/>
      <c r="P3366" s="2"/>
      <c r="Q3366" s="39"/>
      <c r="R3366" s="9"/>
      <c r="T3366" s="9"/>
      <c r="U3366" s="2"/>
      <c r="X3366" s="40"/>
      <c r="Y3366" s="9"/>
    </row>
    <row r="3367" spans="2:25" x14ac:dyDescent="0.2">
      <c r="B3367" s="2"/>
      <c r="H3367" s="2"/>
      <c r="I3367" s="2"/>
      <c r="J3367" s="2"/>
      <c r="N3367" s="9"/>
      <c r="O3367" s="5"/>
      <c r="P3367" s="2"/>
      <c r="Q3367" s="39"/>
      <c r="R3367" s="9"/>
      <c r="T3367" s="9"/>
      <c r="U3367" s="2"/>
      <c r="X3367" s="40"/>
      <c r="Y3367" s="9"/>
    </row>
    <row r="3368" spans="2:25" x14ac:dyDescent="0.2">
      <c r="B3368" s="2"/>
      <c r="H3368" s="2"/>
      <c r="I3368" s="2"/>
      <c r="J3368" s="2"/>
      <c r="N3368" s="9"/>
      <c r="O3368" s="5"/>
      <c r="P3368" s="2"/>
      <c r="Q3368" s="39"/>
      <c r="R3368" s="9"/>
      <c r="T3368" s="9"/>
      <c r="U3368" s="2"/>
      <c r="X3368" s="40"/>
      <c r="Y3368" s="9"/>
    </row>
    <row r="3369" spans="2:25" x14ac:dyDescent="0.2">
      <c r="B3369" s="2"/>
      <c r="H3369" s="2"/>
      <c r="I3369" s="2"/>
      <c r="J3369" s="2"/>
      <c r="N3369" s="9"/>
      <c r="O3369" s="5"/>
      <c r="P3369" s="2"/>
      <c r="Q3369" s="39"/>
      <c r="R3369" s="9"/>
      <c r="T3369" s="9"/>
      <c r="U3369" s="2"/>
      <c r="X3369" s="40"/>
      <c r="Y3369" s="9"/>
    </row>
    <row r="3370" spans="2:25" x14ac:dyDescent="0.2">
      <c r="B3370" s="2"/>
      <c r="H3370" s="2"/>
      <c r="I3370" s="2"/>
      <c r="J3370" s="2"/>
      <c r="N3370" s="9"/>
      <c r="O3370" s="5"/>
      <c r="P3370" s="2"/>
      <c r="Q3370" s="39"/>
      <c r="R3370" s="9"/>
      <c r="T3370" s="9"/>
      <c r="U3370" s="2"/>
      <c r="X3370" s="40"/>
      <c r="Y3370" s="9"/>
    </row>
    <row r="3371" spans="2:25" x14ac:dyDescent="0.2">
      <c r="B3371" s="2"/>
      <c r="H3371" s="2"/>
      <c r="I3371" s="2"/>
      <c r="J3371" s="2"/>
      <c r="N3371" s="9"/>
      <c r="O3371" s="5"/>
      <c r="P3371" s="2"/>
      <c r="Q3371" s="39"/>
      <c r="R3371" s="9"/>
      <c r="T3371" s="9"/>
      <c r="U3371" s="2"/>
      <c r="X3371" s="40"/>
      <c r="Y3371" s="9"/>
    </row>
    <row r="3372" spans="2:25" x14ac:dyDescent="0.2">
      <c r="B3372" s="2"/>
      <c r="H3372" s="2"/>
      <c r="I3372" s="2"/>
      <c r="J3372" s="2"/>
      <c r="N3372" s="9"/>
      <c r="O3372" s="5"/>
      <c r="P3372" s="2"/>
      <c r="Q3372" s="39"/>
      <c r="R3372" s="9"/>
      <c r="T3372" s="9"/>
      <c r="U3372" s="2"/>
      <c r="X3372" s="40"/>
      <c r="Y3372" s="9"/>
    </row>
    <row r="3373" spans="2:25" x14ac:dyDescent="0.2">
      <c r="B3373" s="2"/>
      <c r="H3373" s="2"/>
      <c r="I3373" s="2"/>
      <c r="J3373" s="2"/>
      <c r="N3373" s="9"/>
      <c r="O3373" s="5"/>
      <c r="P3373" s="2"/>
      <c r="Q3373" s="39"/>
      <c r="R3373" s="9"/>
      <c r="T3373" s="9"/>
      <c r="U3373" s="2"/>
      <c r="X3373" s="40"/>
      <c r="Y3373" s="9"/>
    </row>
    <row r="3374" spans="2:25" x14ac:dyDescent="0.2">
      <c r="B3374" s="2"/>
      <c r="H3374" s="2"/>
      <c r="I3374" s="2"/>
      <c r="J3374" s="2"/>
      <c r="N3374" s="9"/>
      <c r="O3374" s="5"/>
      <c r="P3374" s="2"/>
      <c r="Q3374" s="39"/>
      <c r="R3374" s="9"/>
      <c r="T3374" s="9"/>
      <c r="U3374" s="2"/>
      <c r="X3374" s="40"/>
      <c r="Y3374" s="9"/>
    </row>
    <row r="3375" spans="2:25" x14ac:dyDescent="0.2">
      <c r="B3375" s="2"/>
      <c r="H3375" s="2"/>
      <c r="I3375" s="2"/>
      <c r="J3375" s="2"/>
      <c r="N3375" s="9"/>
      <c r="O3375" s="5"/>
      <c r="P3375" s="2"/>
      <c r="Q3375" s="39"/>
      <c r="R3375" s="9"/>
      <c r="T3375" s="9"/>
      <c r="U3375" s="2"/>
      <c r="X3375" s="40"/>
      <c r="Y3375" s="9"/>
    </row>
    <row r="3376" spans="2:25" x14ac:dyDescent="0.2">
      <c r="B3376" s="2"/>
      <c r="H3376" s="2"/>
      <c r="I3376" s="2"/>
      <c r="J3376" s="2"/>
      <c r="N3376" s="9"/>
      <c r="O3376" s="5"/>
      <c r="P3376" s="2"/>
      <c r="Q3376" s="39"/>
      <c r="R3376" s="9"/>
      <c r="T3376" s="9"/>
      <c r="U3376" s="2"/>
      <c r="X3376" s="40"/>
      <c r="Y3376" s="9"/>
    </row>
    <row r="3377" spans="2:25" x14ac:dyDescent="0.2">
      <c r="B3377" s="2"/>
      <c r="H3377" s="2"/>
      <c r="I3377" s="2"/>
      <c r="J3377" s="2"/>
      <c r="N3377" s="9"/>
      <c r="O3377" s="5"/>
      <c r="P3377" s="2"/>
      <c r="Q3377" s="39"/>
      <c r="R3377" s="9"/>
      <c r="T3377" s="9"/>
      <c r="U3377" s="2"/>
      <c r="X3377" s="40"/>
      <c r="Y3377" s="9"/>
    </row>
    <row r="3378" spans="2:25" x14ac:dyDescent="0.2">
      <c r="B3378" s="2"/>
      <c r="H3378" s="2"/>
      <c r="I3378" s="2"/>
      <c r="J3378" s="2"/>
      <c r="N3378" s="9"/>
      <c r="O3378" s="5"/>
      <c r="P3378" s="2"/>
      <c r="Q3378" s="39"/>
      <c r="R3378" s="9"/>
      <c r="T3378" s="9"/>
      <c r="U3378" s="2"/>
      <c r="X3378" s="40"/>
      <c r="Y3378" s="9"/>
    </row>
    <row r="3379" spans="2:25" x14ac:dyDescent="0.2">
      <c r="B3379" s="2"/>
      <c r="H3379" s="2"/>
      <c r="I3379" s="2"/>
      <c r="J3379" s="2"/>
      <c r="N3379" s="9"/>
      <c r="O3379" s="5"/>
      <c r="P3379" s="2"/>
      <c r="Q3379" s="39"/>
      <c r="R3379" s="9"/>
      <c r="T3379" s="9"/>
      <c r="U3379" s="2"/>
      <c r="X3379" s="40"/>
      <c r="Y3379" s="9"/>
    </row>
    <row r="3380" spans="2:25" x14ac:dyDescent="0.2">
      <c r="B3380" s="2"/>
      <c r="H3380" s="2"/>
      <c r="I3380" s="2"/>
      <c r="J3380" s="2"/>
      <c r="N3380" s="9"/>
      <c r="O3380" s="5"/>
      <c r="P3380" s="2"/>
      <c r="Q3380" s="39"/>
      <c r="R3380" s="9"/>
      <c r="T3380" s="9"/>
      <c r="U3380" s="2"/>
      <c r="X3380" s="40"/>
      <c r="Y3380" s="9"/>
    </row>
    <row r="3381" spans="2:25" x14ac:dyDescent="0.2">
      <c r="B3381" s="2"/>
      <c r="H3381" s="2"/>
      <c r="I3381" s="2"/>
      <c r="J3381" s="2"/>
      <c r="N3381" s="9"/>
      <c r="O3381" s="5"/>
      <c r="P3381" s="2"/>
      <c r="Q3381" s="39"/>
      <c r="R3381" s="9"/>
      <c r="T3381" s="9"/>
      <c r="U3381" s="2"/>
      <c r="X3381" s="40"/>
      <c r="Y3381" s="9"/>
    </row>
    <row r="3382" spans="2:25" x14ac:dyDescent="0.2">
      <c r="B3382" s="2"/>
      <c r="H3382" s="2"/>
      <c r="I3382" s="2"/>
      <c r="J3382" s="2"/>
      <c r="N3382" s="9"/>
      <c r="O3382" s="5"/>
      <c r="P3382" s="2"/>
      <c r="Q3382" s="39"/>
      <c r="R3382" s="9"/>
      <c r="T3382" s="9"/>
      <c r="U3382" s="2"/>
      <c r="X3382" s="40"/>
      <c r="Y3382" s="9"/>
    </row>
    <row r="3383" spans="2:25" x14ac:dyDescent="0.2">
      <c r="B3383" s="2"/>
      <c r="H3383" s="2"/>
      <c r="I3383" s="2"/>
      <c r="J3383" s="2"/>
      <c r="N3383" s="9"/>
      <c r="O3383" s="5"/>
      <c r="P3383" s="2"/>
      <c r="Q3383" s="39"/>
      <c r="R3383" s="9"/>
      <c r="T3383" s="9"/>
      <c r="U3383" s="2"/>
      <c r="X3383" s="40"/>
      <c r="Y3383" s="9"/>
    </row>
    <row r="3384" spans="2:25" x14ac:dyDescent="0.2">
      <c r="B3384" s="2"/>
      <c r="H3384" s="2"/>
      <c r="I3384" s="2"/>
      <c r="J3384" s="2"/>
      <c r="N3384" s="9"/>
      <c r="O3384" s="5"/>
      <c r="P3384" s="2"/>
      <c r="Q3384" s="39"/>
      <c r="R3384" s="9"/>
      <c r="T3384" s="9"/>
      <c r="U3384" s="2"/>
      <c r="X3384" s="40"/>
      <c r="Y3384" s="9"/>
    </row>
    <row r="3385" spans="2:25" x14ac:dyDescent="0.2">
      <c r="B3385" s="2"/>
      <c r="H3385" s="2"/>
      <c r="I3385" s="2"/>
      <c r="J3385" s="2"/>
      <c r="N3385" s="9"/>
      <c r="O3385" s="5"/>
      <c r="P3385" s="2"/>
      <c r="Q3385" s="39"/>
      <c r="R3385" s="9"/>
      <c r="T3385" s="9"/>
      <c r="U3385" s="2"/>
      <c r="X3385" s="40"/>
      <c r="Y3385" s="9"/>
    </row>
    <row r="3386" spans="2:25" x14ac:dyDescent="0.2">
      <c r="B3386" s="2"/>
      <c r="H3386" s="2"/>
      <c r="I3386" s="2"/>
      <c r="J3386" s="2"/>
      <c r="N3386" s="9"/>
      <c r="O3386" s="5"/>
      <c r="P3386" s="2"/>
      <c r="Q3386" s="39"/>
      <c r="R3386" s="9"/>
      <c r="T3386" s="9"/>
      <c r="U3386" s="2"/>
      <c r="X3386" s="40"/>
      <c r="Y3386" s="9"/>
    </row>
    <row r="3387" spans="2:25" x14ac:dyDescent="0.2">
      <c r="B3387" s="2"/>
      <c r="H3387" s="2"/>
      <c r="I3387" s="2"/>
      <c r="J3387" s="2"/>
      <c r="N3387" s="9"/>
      <c r="O3387" s="5"/>
      <c r="P3387" s="2"/>
      <c r="Q3387" s="39"/>
      <c r="R3387" s="9"/>
      <c r="T3387" s="9"/>
      <c r="U3387" s="2"/>
      <c r="X3387" s="40"/>
      <c r="Y3387" s="9"/>
    </row>
    <row r="3388" spans="2:25" x14ac:dyDescent="0.2">
      <c r="B3388" s="2"/>
      <c r="H3388" s="2"/>
      <c r="I3388" s="2"/>
      <c r="J3388" s="2"/>
      <c r="N3388" s="9"/>
      <c r="O3388" s="5"/>
      <c r="P3388" s="2"/>
      <c r="Q3388" s="39"/>
      <c r="R3388" s="9"/>
      <c r="T3388" s="9"/>
      <c r="U3388" s="2"/>
      <c r="X3388" s="40"/>
      <c r="Y3388" s="9"/>
    </row>
    <row r="3389" spans="2:25" x14ac:dyDescent="0.2">
      <c r="B3389" s="2"/>
      <c r="H3389" s="2"/>
      <c r="I3389" s="2"/>
      <c r="J3389" s="2"/>
      <c r="N3389" s="9"/>
      <c r="O3389" s="5"/>
      <c r="P3389" s="2"/>
      <c r="Q3389" s="39"/>
      <c r="R3389" s="9"/>
      <c r="T3389" s="9"/>
      <c r="U3389" s="2"/>
      <c r="X3389" s="40"/>
      <c r="Y3389" s="9"/>
    </row>
    <row r="3390" spans="2:25" x14ac:dyDescent="0.2">
      <c r="B3390" s="2"/>
      <c r="H3390" s="2"/>
      <c r="I3390" s="2"/>
      <c r="J3390" s="2"/>
      <c r="N3390" s="9"/>
      <c r="O3390" s="5"/>
      <c r="P3390" s="2"/>
      <c r="Q3390" s="39"/>
      <c r="R3390" s="9"/>
      <c r="T3390" s="9"/>
      <c r="U3390" s="2"/>
      <c r="X3390" s="40"/>
      <c r="Y3390" s="9"/>
    </row>
    <row r="3391" spans="2:25" x14ac:dyDescent="0.2">
      <c r="B3391" s="2"/>
      <c r="H3391" s="2"/>
      <c r="I3391" s="2"/>
      <c r="J3391" s="2"/>
      <c r="N3391" s="9"/>
      <c r="O3391" s="5"/>
      <c r="P3391" s="2"/>
      <c r="Q3391" s="39"/>
      <c r="R3391" s="9"/>
      <c r="T3391" s="9"/>
      <c r="U3391" s="2"/>
      <c r="X3391" s="40"/>
      <c r="Y3391" s="9"/>
    </row>
    <row r="3392" spans="2:25" x14ac:dyDescent="0.2">
      <c r="B3392" s="2"/>
      <c r="H3392" s="2"/>
      <c r="I3392" s="2"/>
      <c r="J3392" s="2"/>
      <c r="N3392" s="9"/>
      <c r="O3392" s="5"/>
      <c r="P3392" s="2"/>
      <c r="Q3392" s="39"/>
      <c r="R3392" s="9"/>
      <c r="T3392" s="9"/>
      <c r="U3392" s="2"/>
      <c r="X3392" s="40"/>
      <c r="Y3392" s="9"/>
    </row>
    <row r="3393" spans="2:25" x14ac:dyDescent="0.2">
      <c r="B3393" s="2"/>
      <c r="H3393" s="2"/>
      <c r="I3393" s="2"/>
      <c r="J3393" s="2"/>
      <c r="N3393" s="9"/>
      <c r="O3393" s="5"/>
      <c r="P3393" s="2"/>
      <c r="Q3393" s="39"/>
      <c r="R3393" s="9"/>
      <c r="T3393" s="9"/>
      <c r="U3393" s="2"/>
      <c r="X3393" s="40"/>
      <c r="Y3393" s="9"/>
    </row>
    <row r="3394" spans="2:25" x14ac:dyDescent="0.2">
      <c r="B3394" s="2"/>
      <c r="H3394" s="2"/>
      <c r="I3394" s="2"/>
      <c r="J3394" s="2"/>
      <c r="N3394" s="9"/>
      <c r="O3394" s="5"/>
      <c r="P3394" s="2"/>
      <c r="Q3394" s="39"/>
      <c r="R3394" s="9"/>
      <c r="T3394" s="9"/>
      <c r="U3394" s="2"/>
      <c r="X3394" s="40"/>
      <c r="Y3394" s="9"/>
    </row>
    <row r="3395" spans="2:25" x14ac:dyDescent="0.2">
      <c r="B3395" s="2"/>
      <c r="H3395" s="2"/>
      <c r="I3395" s="2"/>
      <c r="J3395" s="2"/>
      <c r="N3395" s="9"/>
      <c r="O3395" s="5"/>
      <c r="P3395" s="2"/>
      <c r="Q3395" s="39"/>
      <c r="R3395" s="9"/>
      <c r="T3395" s="9"/>
      <c r="U3395" s="2"/>
      <c r="X3395" s="40"/>
      <c r="Y3395" s="9"/>
    </row>
    <row r="3396" spans="2:25" x14ac:dyDescent="0.2">
      <c r="B3396" s="2"/>
      <c r="H3396" s="2"/>
      <c r="I3396" s="2"/>
      <c r="J3396" s="2"/>
      <c r="N3396" s="9"/>
      <c r="O3396" s="5"/>
      <c r="P3396" s="2"/>
      <c r="Q3396" s="39"/>
      <c r="R3396" s="9"/>
      <c r="T3396" s="9"/>
      <c r="U3396" s="2"/>
      <c r="X3396" s="40"/>
      <c r="Y3396" s="9"/>
    </row>
    <row r="3397" spans="2:25" x14ac:dyDescent="0.2">
      <c r="B3397" s="2"/>
      <c r="H3397" s="2"/>
      <c r="I3397" s="2"/>
      <c r="J3397" s="2"/>
      <c r="N3397" s="9"/>
      <c r="O3397" s="5"/>
      <c r="P3397" s="2"/>
      <c r="Q3397" s="39"/>
      <c r="R3397" s="9"/>
      <c r="T3397" s="9"/>
      <c r="U3397" s="2"/>
      <c r="X3397" s="40"/>
      <c r="Y3397" s="9"/>
    </row>
    <row r="3398" spans="2:25" x14ac:dyDescent="0.2">
      <c r="B3398" s="2"/>
      <c r="H3398" s="2"/>
      <c r="I3398" s="2"/>
      <c r="J3398" s="2"/>
      <c r="N3398" s="9"/>
      <c r="O3398" s="5"/>
      <c r="P3398" s="2"/>
      <c r="Q3398" s="39"/>
      <c r="R3398" s="9"/>
      <c r="T3398" s="9"/>
      <c r="U3398" s="2"/>
      <c r="X3398" s="40"/>
      <c r="Y3398" s="9"/>
    </row>
    <row r="3399" spans="2:25" x14ac:dyDescent="0.2">
      <c r="B3399" s="2"/>
      <c r="H3399" s="2"/>
      <c r="I3399" s="2"/>
      <c r="J3399" s="2"/>
      <c r="N3399" s="9"/>
      <c r="O3399" s="5"/>
      <c r="P3399" s="2"/>
      <c r="Q3399" s="39"/>
      <c r="R3399" s="9"/>
      <c r="T3399" s="9"/>
      <c r="U3399" s="2"/>
      <c r="X3399" s="40"/>
      <c r="Y3399" s="9"/>
    </row>
    <row r="3400" spans="2:25" x14ac:dyDescent="0.2">
      <c r="B3400" s="2"/>
      <c r="H3400" s="2"/>
      <c r="I3400" s="2"/>
      <c r="J3400" s="2"/>
      <c r="N3400" s="9"/>
      <c r="O3400" s="5"/>
      <c r="P3400" s="2"/>
      <c r="Q3400" s="39"/>
      <c r="R3400" s="9"/>
      <c r="T3400" s="9"/>
      <c r="U3400" s="2"/>
      <c r="X3400" s="40"/>
      <c r="Y3400" s="9"/>
    </row>
    <row r="3401" spans="2:25" x14ac:dyDescent="0.2">
      <c r="B3401" s="2"/>
      <c r="H3401" s="2"/>
      <c r="I3401" s="2"/>
      <c r="J3401" s="2"/>
      <c r="N3401" s="9"/>
      <c r="O3401" s="5"/>
      <c r="P3401" s="2"/>
      <c r="Q3401" s="39"/>
      <c r="R3401" s="9"/>
      <c r="T3401" s="9"/>
      <c r="U3401" s="2"/>
      <c r="X3401" s="40"/>
      <c r="Y3401" s="9"/>
    </row>
    <row r="3402" spans="2:25" x14ac:dyDescent="0.2">
      <c r="B3402" s="2"/>
      <c r="H3402" s="2"/>
      <c r="I3402" s="2"/>
      <c r="J3402" s="2"/>
      <c r="N3402" s="9"/>
      <c r="O3402" s="5"/>
      <c r="P3402" s="2"/>
      <c r="Q3402" s="39"/>
      <c r="R3402" s="9"/>
      <c r="T3402" s="9"/>
      <c r="U3402" s="2"/>
      <c r="X3402" s="40"/>
      <c r="Y3402" s="9"/>
    </row>
    <row r="3403" spans="2:25" x14ac:dyDescent="0.2">
      <c r="B3403" s="2"/>
      <c r="H3403" s="2"/>
      <c r="I3403" s="2"/>
      <c r="J3403" s="2"/>
      <c r="N3403" s="9"/>
      <c r="O3403" s="5"/>
      <c r="P3403" s="2"/>
      <c r="Q3403" s="39"/>
      <c r="R3403" s="9"/>
      <c r="T3403" s="9"/>
      <c r="U3403" s="2"/>
      <c r="X3403" s="40"/>
      <c r="Y3403" s="9"/>
    </row>
    <row r="3404" spans="2:25" x14ac:dyDescent="0.2">
      <c r="B3404" s="2"/>
      <c r="H3404" s="2"/>
      <c r="I3404" s="2"/>
      <c r="J3404" s="2"/>
      <c r="N3404" s="9"/>
      <c r="O3404" s="5"/>
      <c r="P3404" s="2"/>
      <c r="Q3404" s="39"/>
      <c r="R3404" s="9"/>
      <c r="T3404" s="9"/>
      <c r="U3404" s="2"/>
      <c r="X3404" s="40"/>
      <c r="Y3404" s="9"/>
    </row>
    <row r="3405" spans="2:25" x14ac:dyDescent="0.2">
      <c r="B3405" s="2"/>
      <c r="H3405" s="2"/>
      <c r="I3405" s="2"/>
      <c r="J3405" s="2"/>
      <c r="N3405" s="9"/>
      <c r="O3405" s="5"/>
      <c r="P3405" s="2"/>
      <c r="Q3405" s="39"/>
      <c r="R3405" s="9"/>
      <c r="T3405" s="9"/>
      <c r="U3405" s="2"/>
      <c r="X3405" s="40"/>
      <c r="Y3405" s="9"/>
    </row>
    <row r="3406" spans="2:25" x14ac:dyDescent="0.2">
      <c r="B3406" s="2"/>
      <c r="H3406" s="2"/>
      <c r="I3406" s="2"/>
      <c r="J3406" s="2"/>
      <c r="N3406" s="9"/>
      <c r="O3406" s="5"/>
      <c r="P3406" s="2"/>
      <c r="Q3406" s="39"/>
      <c r="R3406" s="9"/>
      <c r="T3406" s="9"/>
      <c r="U3406" s="2"/>
      <c r="X3406" s="40"/>
      <c r="Y3406" s="9"/>
    </row>
    <row r="3407" spans="2:25" x14ac:dyDescent="0.2">
      <c r="B3407" s="2"/>
      <c r="H3407" s="2"/>
      <c r="I3407" s="2"/>
      <c r="J3407" s="2"/>
      <c r="N3407" s="9"/>
      <c r="O3407" s="5"/>
      <c r="P3407" s="2"/>
      <c r="Q3407" s="39"/>
      <c r="R3407" s="9"/>
      <c r="T3407" s="9"/>
      <c r="U3407" s="2"/>
      <c r="X3407" s="40"/>
      <c r="Y3407" s="9"/>
    </row>
    <row r="3408" spans="2:25" x14ac:dyDescent="0.2">
      <c r="B3408" s="2"/>
      <c r="H3408" s="2"/>
      <c r="I3408" s="2"/>
      <c r="J3408" s="2"/>
      <c r="N3408" s="9"/>
      <c r="O3408" s="5"/>
      <c r="P3408" s="2"/>
      <c r="Q3408" s="39"/>
      <c r="R3408" s="9"/>
      <c r="T3408" s="9"/>
      <c r="U3408" s="2"/>
      <c r="X3408" s="40"/>
      <c r="Y3408" s="9"/>
    </row>
    <row r="3409" spans="2:25" x14ac:dyDescent="0.2">
      <c r="B3409" s="2"/>
      <c r="H3409" s="2"/>
      <c r="I3409" s="2"/>
      <c r="J3409" s="2"/>
      <c r="N3409" s="9"/>
      <c r="O3409" s="5"/>
      <c r="P3409" s="2"/>
      <c r="Q3409" s="39"/>
      <c r="R3409" s="9"/>
      <c r="T3409" s="9"/>
      <c r="U3409" s="2"/>
      <c r="X3409" s="40"/>
      <c r="Y3409" s="9"/>
    </row>
    <row r="3410" spans="2:25" x14ac:dyDescent="0.2">
      <c r="B3410" s="2"/>
      <c r="H3410" s="2"/>
      <c r="I3410" s="2"/>
      <c r="J3410" s="2"/>
      <c r="N3410" s="9"/>
      <c r="O3410" s="5"/>
      <c r="P3410" s="2"/>
      <c r="Q3410" s="39"/>
      <c r="R3410" s="9"/>
      <c r="T3410" s="9"/>
      <c r="U3410" s="2"/>
      <c r="X3410" s="40"/>
      <c r="Y3410" s="9"/>
    </row>
    <row r="3411" spans="2:25" x14ac:dyDescent="0.2">
      <c r="B3411" s="2"/>
      <c r="H3411" s="2"/>
      <c r="I3411" s="2"/>
      <c r="J3411" s="2"/>
      <c r="N3411" s="9"/>
      <c r="O3411" s="5"/>
      <c r="P3411" s="2"/>
      <c r="Q3411" s="39"/>
      <c r="R3411" s="9"/>
      <c r="T3411" s="9"/>
      <c r="U3411" s="2"/>
      <c r="X3411" s="40"/>
      <c r="Y3411" s="9"/>
    </row>
    <row r="3412" spans="2:25" x14ac:dyDescent="0.2">
      <c r="B3412" s="2"/>
      <c r="H3412" s="2"/>
      <c r="I3412" s="2"/>
      <c r="J3412" s="2"/>
      <c r="N3412" s="9"/>
      <c r="O3412" s="5"/>
      <c r="P3412" s="2"/>
      <c r="Q3412" s="39"/>
      <c r="R3412" s="9"/>
      <c r="T3412" s="9"/>
      <c r="U3412" s="2"/>
      <c r="X3412" s="40"/>
      <c r="Y3412" s="9"/>
    </row>
    <row r="3413" spans="2:25" x14ac:dyDescent="0.2">
      <c r="B3413" s="2"/>
      <c r="H3413" s="2"/>
      <c r="I3413" s="2"/>
      <c r="J3413" s="2"/>
      <c r="N3413" s="9"/>
      <c r="O3413" s="5"/>
      <c r="P3413" s="2"/>
      <c r="Q3413" s="39"/>
      <c r="R3413" s="9"/>
      <c r="T3413" s="9"/>
      <c r="U3413" s="2"/>
      <c r="X3413" s="40"/>
      <c r="Y3413" s="9"/>
    </row>
    <row r="3414" spans="2:25" x14ac:dyDescent="0.2">
      <c r="B3414" s="2"/>
      <c r="H3414" s="2"/>
      <c r="I3414" s="2"/>
      <c r="J3414" s="2"/>
      <c r="N3414" s="9"/>
      <c r="O3414" s="5"/>
      <c r="P3414" s="2"/>
      <c r="Q3414" s="39"/>
      <c r="R3414" s="9"/>
      <c r="T3414" s="9"/>
      <c r="U3414" s="2"/>
      <c r="X3414" s="40"/>
      <c r="Y3414" s="9"/>
    </row>
    <row r="3415" spans="2:25" x14ac:dyDescent="0.2">
      <c r="B3415" s="2"/>
      <c r="H3415" s="2"/>
      <c r="I3415" s="2"/>
      <c r="J3415" s="2"/>
      <c r="N3415" s="9"/>
      <c r="O3415" s="5"/>
      <c r="P3415" s="2"/>
      <c r="Q3415" s="39"/>
      <c r="R3415" s="9"/>
      <c r="T3415" s="9"/>
      <c r="U3415" s="2"/>
      <c r="X3415" s="40"/>
      <c r="Y3415" s="9"/>
    </row>
    <row r="3416" spans="2:25" x14ac:dyDescent="0.2">
      <c r="B3416" s="2"/>
      <c r="H3416" s="2"/>
      <c r="I3416" s="2"/>
      <c r="J3416" s="2"/>
      <c r="N3416" s="9"/>
      <c r="O3416" s="5"/>
      <c r="P3416" s="2"/>
      <c r="Q3416" s="39"/>
      <c r="R3416" s="9"/>
      <c r="T3416" s="9"/>
      <c r="U3416" s="2"/>
      <c r="X3416" s="40"/>
      <c r="Y3416" s="9"/>
    </row>
    <row r="3417" spans="2:25" x14ac:dyDescent="0.2">
      <c r="B3417" s="2"/>
      <c r="H3417" s="2"/>
      <c r="I3417" s="2"/>
      <c r="J3417" s="2"/>
      <c r="N3417" s="9"/>
      <c r="O3417" s="5"/>
      <c r="P3417" s="2"/>
      <c r="Q3417" s="39"/>
      <c r="R3417" s="9"/>
      <c r="T3417" s="9"/>
      <c r="U3417" s="2"/>
      <c r="X3417" s="40"/>
      <c r="Y3417" s="9"/>
    </row>
    <row r="3418" spans="2:25" x14ac:dyDescent="0.2">
      <c r="B3418" s="2"/>
      <c r="H3418" s="2"/>
      <c r="I3418" s="2"/>
      <c r="J3418" s="2"/>
      <c r="N3418" s="9"/>
      <c r="O3418" s="5"/>
      <c r="P3418" s="2"/>
      <c r="Q3418" s="39"/>
      <c r="R3418" s="9"/>
      <c r="T3418" s="9"/>
      <c r="U3418" s="2"/>
      <c r="X3418" s="40"/>
      <c r="Y3418" s="9"/>
    </row>
    <row r="3419" spans="2:25" x14ac:dyDescent="0.2">
      <c r="B3419" s="2"/>
      <c r="H3419" s="2"/>
      <c r="I3419" s="2"/>
      <c r="J3419" s="2"/>
      <c r="N3419" s="9"/>
      <c r="O3419" s="5"/>
      <c r="P3419" s="2"/>
      <c r="Q3419" s="39"/>
      <c r="R3419" s="9"/>
      <c r="T3419" s="9"/>
      <c r="U3419" s="2"/>
      <c r="X3419" s="40"/>
      <c r="Y3419" s="9"/>
    </row>
    <row r="3420" spans="2:25" x14ac:dyDescent="0.2">
      <c r="B3420" s="2"/>
      <c r="H3420" s="2"/>
      <c r="I3420" s="2"/>
      <c r="J3420" s="2"/>
      <c r="N3420" s="9"/>
      <c r="O3420" s="5"/>
      <c r="P3420" s="2"/>
      <c r="Q3420" s="39"/>
      <c r="R3420" s="9"/>
      <c r="T3420" s="9"/>
      <c r="U3420" s="2"/>
      <c r="X3420" s="40"/>
      <c r="Y3420" s="9"/>
    </row>
    <row r="3421" spans="2:25" x14ac:dyDescent="0.2">
      <c r="B3421" s="2"/>
      <c r="H3421" s="2"/>
      <c r="I3421" s="2"/>
      <c r="J3421" s="2"/>
      <c r="N3421" s="9"/>
      <c r="O3421" s="5"/>
      <c r="P3421" s="2"/>
      <c r="Q3421" s="39"/>
      <c r="R3421" s="9"/>
      <c r="T3421" s="9"/>
      <c r="U3421" s="2"/>
      <c r="X3421" s="40"/>
      <c r="Y3421" s="9"/>
    </row>
    <row r="3422" spans="2:25" x14ac:dyDescent="0.2">
      <c r="B3422" s="2"/>
      <c r="H3422" s="2"/>
      <c r="I3422" s="2"/>
      <c r="J3422" s="2"/>
      <c r="N3422" s="9"/>
      <c r="O3422" s="5"/>
      <c r="P3422" s="2"/>
      <c r="Q3422" s="39"/>
      <c r="R3422" s="9"/>
      <c r="T3422" s="9"/>
      <c r="U3422" s="2"/>
      <c r="X3422" s="40"/>
      <c r="Y3422" s="9"/>
    </row>
    <row r="3423" spans="2:25" x14ac:dyDescent="0.2">
      <c r="B3423" s="2"/>
      <c r="H3423" s="2"/>
      <c r="I3423" s="2"/>
      <c r="J3423" s="2"/>
      <c r="N3423" s="9"/>
      <c r="O3423" s="5"/>
      <c r="P3423" s="2"/>
      <c r="Q3423" s="39"/>
      <c r="R3423" s="9"/>
      <c r="T3423" s="9"/>
      <c r="U3423" s="2"/>
      <c r="X3423" s="40"/>
      <c r="Y3423" s="9"/>
    </row>
    <row r="3424" spans="2:25" x14ac:dyDescent="0.2">
      <c r="B3424" s="2"/>
      <c r="H3424" s="2"/>
      <c r="I3424" s="2"/>
      <c r="J3424" s="2"/>
      <c r="N3424" s="9"/>
      <c r="O3424" s="5"/>
      <c r="P3424" s="2"/>
      <c r="Q3424" s="39"/>
      <c r="R3424" s="9"/>
      <c r="T3424" s="9"/>
      <c r="U3424" s="2"/>
      <c r="X3424" s="40"/>
      <c r="Y3424" s="9"/>
    </row>
    <row r="3425" spans="2:25" x14ac:dyDescent="0.2">
      <c r="B3425" s="2"/>
      <c r="H3425" s="2"/>
      <c r="I3425" s="2"/>
      <c r="J3425" s="2"/>
      <c r="N3425" s="9"/>
      <c r="O3425" s="5"/>
      <c r="P3425" s="2"/>
      <c r="Q3425" s="39"/>
      <c r="R3425" s="9"/>
      <c r="T3425" s="9"/>
      <c r="U3425" s="2"/>
      <c r="X3425" s="40"/>
      <c r="Y3425" s="9"/>
    </row>
    <row r="3426" spans="2:25" x14ac:dyDescent="0.2">
      <c r="B3426" s="2"/>
      <c r="H3426" s="2"/>
      <c r="I3426" s="2"/>
      <c r="J3426" s="2"/>
      <c r="N3426" s="9"/>
      <c r="O3426" s="5"/>
      <c r="P3426" s="2"/>
      <c r="Q3426" s="39"/>
      <c r="R3426" s="9"/>
      <c r="T3426" s="9"/>
      <c r="U3426" s="2"/>
      <c r="X3426" s="40"/>
      <c r="Y3426" s="9"/>
    </row>
    <row r="3427" spans="2:25" x14ac:dyDescent="0.2">
      <c r="B3427" s="2"/>
      <c r="H3427" s="2"/>
      <c r="I3427" s="2"/>
      <c r="J3427" s="2"/>
      <c r="N3427" s="9"/>
      <c r="O3427" s="5"/>
      <c r="P3427" s="2"/>
      <c r="Q3427" s="39"/>
      <c r="R3427" s="9"/>
      <c r="T3427" s="9"/>
      <c r="U3427" s="2"/>
      <c r="X3427" s="40"/>
      <c r="Y3427" s="9"/>
    </row>
    <row r="3428" spans="2:25" x14ac:dyDescent="0.2">
      <c r="B3428" s="2"/>
      <c r="H3428" s="2"/>
      <c r="I3428" s="2"/>
      <c r="J3428" s="2"/>
      <c r="N3428" s="9"/>
      <c r="O3428" s="5"/>
      <c r="P3428" s="2"/>
      <c r="Q3428" s="39"/>
      <c r="R3428" s="9"/>
      <c r="T3428" s="9"/>
      <c r="U3428" s="2"/>
      <c r="X3428" s="40"/>
      <c r="Y3428" s="9"/>
    </row>
    <row r="3429" spans="2:25" x14ac:dyDescent="0.2">
      <c r="B3429" s="2"/>
      <c r="H3429" s="2"/>
      <c r="I3429" s="2"/>
      <c r="J3429" s="2"/>
      <c r="N3429" s="9"/>
      <c r="O3429" s="5"/>
      <c r="P3429" s="2"/>
      <c r="Q3429" s="39"/>
      <c r="R3429" s="9"/>
      <c r="T3429" s="9"/>
      <c r="U3429" s="2"/>
      <c r="X3429" s="40"/>
      <c r="Y3429" s="9"/>
    </row>
    <row r="3430" spans="2:25" x14ac:dyDescent="0.2">
      <c r="B3430" s="2"/>
      <c r="H3430" s="2"/>
      <c r="I3430" s="2"/>
      <c r="J3430" s="2"/>
      <c r="N3430" s="9"/>
      <c r="O3430" s="5"/>
      <c r="P3430" s="2"/>
      <c r="Q3430" s="39"/>
      <c r="R3430" s="9"/>
      <c r="T3430" s="9"/>
      <c r="U3430" s="2"/>
      <c r="X3430" s="40"/>
      <c r="Y3430" s="9"/>
    </row>
    <row r="3431" spans="2:25" x14ac:dyDescent="0.2">
      <c r="B3431" s="2"/>
      <c r="H3431" s="2"/>
      <c r="I3431" s="2"/>
      <c r="J3431" s="2"/>
      <c r="N3431" s="9"/>
      <c r="O3431" s="5"/>
      <c r="P3431" s="2"/>
      <c r="Q3431" s="39"/>
      <c r="R3431" s="9"/>
      <c r="T3431" s="9"/>
      <c r="U3431" s="2"/>
      <c r="X3431" s="40"/>
      <c r="Y3431" s="9"/>
    </row>
    <row r="3432" spans="2:25" x14ac:dyDescent="0.2">
      <c r="B3432" s="2"/>
      <c r="H3432" s="2"/>
      <c r="I3432" s="2"/>
      <c r="J3432" s="2"/>
      <c r="N3432" s="9"/>
      <c r="O3432" s="5"/>
      <c r="P3432" s="2"/>
      <c r="Q3432" s="39"/>
      <c r="R3432" s="9"/>
      <c r="T3432" s="9"/>
      <c r="U3432" s="2"/>
      <c r="X3432" s="40"/>
      <c r="Y3432" s="9"/>
    </row>
    <row r="3433" spans="2:25" x14ac:dyDescent="0.2">
      <c r="B3433" s="2"/>
      <c r="H3433" s="2"/>
      <c r="I3433" s="2"/>
      <c r="J3433" s="2"/>
      <c r="N3433" s="9"/>
      <c r="O3433" s="5"/>
      <c r="P3433" s="2"/>
      <c r="Q3433" s="39"/>
      <c r="R3433" s="9"/>
      <c r="T3433" s="9"/>
      <c r="U3433" s="2"/>
      <c r="X3433" s="40"/>
      <c r="Y3433" s="9"/>
    </row>
    <row r="3434" spans="2:25" x14ac:dyDescent="0.2">
      <c r="B3434" s="2"/>
      <c r="H3434" s="2"/>
      <c r="I3434" s="2"/>
      <c r="J3434" s="2"/>
      <c r="N3434" s="9"/>
      <c r="O3434" s="5"/>
      <c r="P3434" s="2"/>
      <c r="Q3434" s="39"/>
      <c r="R3434" s="9"/>
      <c r="T3434" s="9"/>
      <c r="U3434" s="2"/>
      <c r="X3434" s="40"/>
      <c r="Y3434" s="9"/>
    </row>
    <row r="3435" spans="2:25" x14ac:dyDescent="0.2">
      <c r="B3435" s="2"/>
      <c r="H3435" s="2"/>
      <c r="I3435" s="2"/>
      <c r="J3435" s="2"/>
      <c r="N3435" s="9"/>
      <c r="O3435" s="5"/>
      <c r="P3435" s="2"/>
      <c r="Q3435" s="39"/>
      <c r="R3435" s="9"/>
      <c r="T3435" s="9"/>
      <c r="U3435" s="2"/>
      <c r="X3435" s="40"/>
      <c r="Y3435" s="9"/>
    </row>
    <row r="3436" spans="2:25" x14ac:dyDescent="0.2">
      <c r="B3436" s="2"/>
      <c r="H3436" s="2"/>
      <c r="I3436" s="2"/>
      <c r="J3436" s="2"/>
      <c r="N3436" s="9"/>
      <c r="O3436" s="5"/>
      <c r="P3436" s="2"/>
      <c r="Q3436" s="39"/>
      <c r="R3436" s="9"/>
      <c r="T3436" s="9"/>
      <c r="U3436" s="2"/>
      <c r="X3436" s="40"/>
      <c r="Y3436" s="9"/>
    </row>
    <row r="3437" spans="2:25" x14ac:dyDescent="0.2">
      <c r="B3437" s="2"/>
      <c r="H3437" s="2"/>
      <c r="I3437" s="2"/>
      <c r="J3437" s="2"/>
      <c r="N3437" s="9"/>
      <c r="O3437" s="5"/>
      <c r="P3437" s="2"/>
      <c r="Q3437" s="39"/>
      <c r="R3437" s="9"/>
      <c r="T3437" s="9"/>
      <c r="U3437" s="2"/>
      <c r="X3437" s="40"/>
      <c r="Y3437" s="9"/>
    </row>
    <row r="3438" spans="2:25" x14ac:dyDescent="0.2">
      <c r="B3438" s="2"/>
      <c r="H3438" s="2"/>
      <c r="I3438" s="2"/>
      <c r="J3438" s="2"/>
      <c r="N3438" s="9"/>
      <c r="O3438" s="5"/>
      <c r="P3438" s="2"/>
      <c r="Q3438" s="39"/>
      <c r="R3438" s="9"/>
      <c r="T3438" s="9"/>
      <c r="U3438" s="2"/>
      <c r="X3438" s="40"/>
      <c r="Y3438" s="9"/>
    </row>
    <row r="3439" spans="2:25" x14ac:dyDescent="0.2">
      <c r="B3439" s="2"/>
      <c r="H3439" s="2"/>
      <c r="I3439" s="2"/>
      <c r="J3439" s="2"/>
      <c r="N3439" s="9"/>
      <c r="O3439" s="5"/>
      <c r="P3439" s="2"/>
      <c r="Q3439" s="39"/>
      <c r="R3439" s="9"/>
      <c r="T3439" s="9"/>
      <c r="U3439" s="2"/>
      <c r="X3439" s="40"/>
      <c r="Y3439" s="9"/>
    </row>
    <row r="3440" spans="2:25" x14ac:dyDescent="0.2">
      <c r="B3440" s="2"/>
      <c r="H3440" s="2"/>
      <c r="I3440" s="2"/>
      <c r="J3440" s="2"/>
      <c r="N3440" s="9"/>
      <c r="O3440" s="5"/>
      <c r="P3440" s="2"/>
      <c r="Q3440" s="39"/>
      <c r="R3440" s="9"/>
      <c r="T3440" s="9"/>
      <c r="U3440" s="2"/>
      <c r="X3440" s="40"/>
      <c r="Y3440" s="9"/>
    </row>
    <row r="3441" spans="2:25" x14ac:dyDescent="0.2">
      <c r="B3441" s="2"/>
      <c r="H3441" s="2"/>
      <c r="I3441" s="2"/>
      <c r="J3441" s="2"/>
      <c r="N3441" s="9"/>
      <c r="O3441" s="5"/>
      <c r="P3441" s="2"/>
      <c r="Q3441" s="39"/>
      <c r="R3441" s="9"/>
      <c r="T3441" s="9"/>
      <c r="U3441" s="2"/>
      <c r="X3441" s="40"/>
      <c r="Y3441" s="9"/>
    </row>
    <row r="3442" spans="2:25" x14ac:dyDescent="0.2">
      <c r="B3442" s="2"/>
      <c r="H3442" s="2"/>
      <c r="I3442" s="2"/>
      <c r="J3442" s="2"/>
      <c r="N3442" s="9"/>
      <c r="O3442" s="5"/>
      <c r="P3442" s="2"/>
      <c r="Q3442" s="39"/>
      <c r="R3442" s="9"/>
      <c r="T3442" s="9"/>
      <c r="U3442" s="2"/>
      <c r="X3442" s="40"/>
      <c r="Y3442" s="9"/>
    </row>
    <row r="3443" spans="2:25" x14ac:dyDescent="0.2">
      <c r="B3443" s="2"/>
      <c r="H3443" s="2"/>
      <c r="I3443" s="2"/>
      <c r="J3443" s="2"/>
      <c r="N3443" s="9"/>
      <c r="O3443" s="5"/>
      <c r="P3443" s="2"/>
      <c r="Q3443" s="39"/>
      <c r="R3443" s="9"/>
      <c r="T3443" s="9"/>
      <c r="U3443" s="2"/>
      <c r="X3443" s="40"/>
      <c r="Y3443" s="9"/>
    </row>
    <row r="3444" spans="2:25" x14ac:dyDescent="0.2">
      <c r="B3444" s="2"/>
      <c r="H3444" s="2"/>
      <c r="I3444" s="2"/>
      <c r="J3444" s="2"/>
      <c r="N3444" s="9"/>
      <c r="O3444" s="5"/>
      <c r="P3444" s="2"/>
      <c r="Q3444" s="39"/>
      <c r="R3444" s="9"/>
      <c r="T3444" s="9"/>
      <c r="U3444" s="2"/>
      <c r="X3444" s="40"/>
      <c r="Y3444" s="9"/>
    </row>
    <row r="3445" spans="2:25" x14ac:dyDescent="0.2">
      <c r="B3445" s="2"/>
      <c r="H3445" s="2"/>
      <c r="I3445" s="2"/>
      <c r="J3445" s="2"/>
      <c r="N3445" s="9"/>
      <c r="O3445" s="5"/>
      <c r="P3445" s="2"/>
      <c r="Q3445" s="39"/>
      <c r="R3445" s="9"/>
      <c r="T3445" s="9"/>
      <c r="U3445" s="2"/>
      <c r="X3445" s="40"/>
      <c r="Y3445" s="9"/>
    </row>
    <row r="3446" spans="2:25" x14ac:dyDescent="0.2">
      <c r="B3446" s="2"/>
      <c r="H3446" s="2"/>
      <c r="I3446" s="2"/>
      <c r="J3446" s="2"/>
      <c r="N3446" s="9"/>
      <c r="O3446" s="5"/>
      <c r="P3446" s="2"/>
      <c r="Q3446" s="39"/>
      <c r="R3446" s="9"/>
      <c r="T3446" s="9"/>
      <c r="U3446" s="2"/>
      <c r="X3446" s="40"/>
      <c r="Y3446" s="9"/>
    </row>
    <row r="3447" spans="2:25" x14ac:dyDescent="0.2">
      <c r="B3447" s="2"/>
      <c r="H3447" s="2"/>
      <c r="I3447" s="2"/>
      <c r="J3447" s="2"/>
      <c r="N3447" s="9"/>
      <c r="O3447" s="5"/>
      <c r="P3447" s="2"/>
      <c r="Q3447" s="39"/>
      <c r="R3447" s="9"/>
      <c r="T3447" s="9"/>
      <c r="U3447" s="2"/>
      <c r="X3447" s="40"/>
      <c r="Y3447" s="9"/>
    </row>
    <row r="3448" spans="2:25" x14ac:dyDescent="0.2">
      <c r="B3448" s="2"/>
      <c r="H3448" s="2"/>
      <c r="I3448" s="2"/>
      <c r="J3448" s="2"/>
      <c r="N3448" s="9"/>
      <c r="O3448" s="5"/>
      <c r="P3448" s="2"/>
      <c r="Q3448" s="39"/>
      <c r="R3448" s="9"/>
      <c r="T3448" s="9"/>
      <c r="U3448" s="2"/>
      <c r="X3448" s="40"/>
      <c r="Y3448" s="9"/>
    </row>
    <row r="3449" spans="2:25" x14ac:dyDescent="0.2">
      <c r="B3449" s="2"/>
      <c r="H3449" s="2"/>
      <c r="I3449" s="2"/>
      <c r="J3449" s="2"/>
      <c r="N3449" s="9"/>
      <c r="O3449" s="5"/>
      <c r="P3449" s="2"/>
      <c r="Q3449" s="39"/>
      <c r="R3449" s="9"/>
      <c r="T3449" s="9"/>
      <c r="U3449" s="2"/>
      <c r="X3449" s="40"/>
      <c r="Y3449" s="9"/>
    </row>
    <row r="3450" spans="2:25" x14ac:dyDescent="0.2">
      <c r="B3450" s="2"/>
      <c r="H3450" s="2"/>
      <c r="I3450" s="2"/>
      <c r="J3450" s="2"/>
      <c r="N3450" s="9"/>
      <c r="O3450" s="5"/>
      <c r="P3450" s="2"/>
      <c r="Q3450" s="39"/>
      <c r="R3450" s="9"/>
      <c r="T3450" s="9"/>
      <c r="U3450" s="2"/>
      <c r="X3450" s="40"/>
      <c r="Y3450" s="9"/>
    </row>
    <row r="3451" spans="2:25" x14ac:dyDescent="0.2">
      <c r="B3451" s="2"/>
      <c r="H3451" s="2"/>
      <c r="I3451" s="2"/>
      <c r="J3451" s="2"/>
      <c r="N3451" s="9"/>
      <c r="O3451" s="5"/>
      <c r="P3451" s="2"/>
      <c r="Q3451" s="39"/>
      <c r="R3451" s="9"/>
      <c r="T3451" s="9"/>
      <c r="U3451" s="2"/>
      <c r="X3451" s="40"/>
      <c r="Y3451" s="9"/>
    </row>
    <row r="3452" spans="2:25" x14ac:dyDescent="0.2">
      <c r="B3452" s="2"/>
      <c r="H3452" s="2"/>
      <c r="I3452" s="2"/>
      <c r="J3452" s="2"/>
      <c r="N3452" s="9"/>
      <c r="O3452" s="5"/>
      <c r="P3452" s="2"/>
      <c r="Q3452" s="39"/>
      <c r="R3452" s="9"/>
      <c r="T3452" s="9"/>
      <c r="U3452" s="2"/>
      <c r="X3452" s="40"/>
      <c r="Y3452" s="9"/>
    </row>
    <row r="3453" spans="2:25" x14ac:dyDescent="0.2">
      <c r="B3453" s="2"/>
      <c r="H3453" s="2"/>
      <c r="I3453" s="2"/>
      <c r="J3453" s="2"/>
      <c r="N3453" s="9"/>
      <c r="O3453" s="5"/>
      <c r="P3453" s="2"/>
      <c r="Q3453" s="39"/>
      <c r="R3453" s="9"/>
      <c r="T3453" s="9"/>
      <c r="U3453" s="2"/>
      <c r="X3453" s="40"/>
      <c r="Y3453" s="9"/>
    </row>
    <row r="3454" spans="2:25" x14ac:dyDescent="0.2">
      <c r="B3454" s="2"/>
      <c r="H3454" s="2"/>
      <c r="I3454" s="2"/>
      <c r="J3454" s="2"/>
      <c r="N3454" s="9"/>
      <c r="O3454" s="5"/>
      <c r="P3454" s="2"/>
      <c r="Q3454" s="39"/>
      <c r="R3454" s="9"/>
      <c r="T3454" s="9"/>
      <c r="U3454" s="2"/>
      <c r="X3454" s="40"/>
      <c r="Y3454" s="9"/>
    </row>
    <row r="3455" spans="2:25" x14ac:dyDescent="0.2">
      <c r="B3455" s="2"/>
      <c r="H3455" s="2"/>
      <c r="I3455" s="2"/>
      <c r="J3455" s="2"/>
      <c r="N3455" s="9"/>
      <c r="O3455" s="5"/>
      <c r="P3455" s="2"/>
      <c r="Q3455" s="39"/>
      <c r="R3455" s="9"/>
      <c r="T3455" s="9"/>
      <c r="U3455" s="2"/>
      <c r="X3455" s="40"/>
      <c r="Y3455" s="9"/>
    </row>
    <row r="3456" spans="2:25" x14ac:dyDescent="0.2">
      <c r="B3456" s="2"/>
      <c r="H3456" s="2"/>
      <c r="I3456" s="2"/>
      <c r="J3456" s="2"/>
      <c r="N3456" s="9"/>
      <c r="O3456" s="5"/>
      <c r="P3456" s="2"/>
      <c r="Q3456" s="39"/>
      <c r="R3456" s="9"/>
      <c r="T3456" s="9"/>
      <c r="U3456" s="2"/>
      <c r="X3456" s="40"/>
      <c r="Y3456" s="9"/>
    </row>
    <row r="3457" spans="2:25" x14ac:dyDescent="0.2">
      <c r="B3457" s="2"/>
      <c r="H3457" s="2"/>
      <c r="I3457" s="2"/>
      <c r="J3457" s="2"/>
      <c r="N3457" s="9"/>
      <c r="O3457" s="5"/>
      <c r="P3457" s="2"/>
      <c r="Q3457" s="39"/>
      <c r="R3457" s="9"/>
      <c r="T3457" s="9"/>
      <c r="U3457" s="2"/>
      <c r="X3457" s="40"/>
      <c r="Y3457" s="9"/>
    </row>
    <row r="3458" spans="2:25" x14ac:dyDescent="0.2">
      <c r="B3458" s="2"/>
      <c r="H3458" s="2"/>
      <c r="I3458" s="2"/>
      <c r="J3458" s="2"/>
      <c r="N3458" s="9"/>
      <c r="O3458" s="5"/>
      <c r="P3458" s="2"/>
      <c r="Q3458" s="39"/>
      <c r="R3458" s="9"/>
      <c r="T3458" s="9"/>
      <c r="U3458" s="2"/>
      <c r="X3458" s="40"/>
      <c r="Y3458" s="9"/>
    </row>
    <row r="3459" spans="2:25" x14ac:dyDescent="0.2">
      <c r="B3459" s="2"/>
      <c r="H3459" s="2"/>
      <c r="I3459" s="2"/>
      <c r="J3459" s="2"/>
      <c r="N3459" s="9"/>
      <c r="O3459" s="5"/>
      <c r="P3459" s="2"/>
      <c r="Q3459" s="39"/>
      <c r="R3459" s="9"/>
      <c r="T3459" s="9"/>
      <c r="U3459" s="2"/>
      <c r="X3459" s="40"/>
      <c r="Y3459" s="9"/>
    </row>
    <row r="3460" spans="2:25" x14ac:dyDescent="0.2">
      <c r="B3460" s="2"/>
      <c r="H3460" s="2"/>
      <c r="I3460" s="2"/>
      <c r="J3460" s="2"/>
      <c r="N3460" s="9"/>
      <c r="O3460" s="5"/>
      <c r="P3460" s="2"/>
      <c r="Q3460" s="39"/>
      <c r="R3460" s="9"/>
      <c r="T3460" s="9"/>
      <c r="U3460" s="2"/>
      <c r="X3460" s="40"/>
      <c r="Y3460" s="9"/>
    </row>
    <row r="3461" spans="2:25" x14ac:dyDescent="0.2">
      <c r="B3461" s="2"/>
      <c r="H3461" s="2"/>
      <c r="I3461" s="2"/>
      <c r="J3461" s="2"/>
      <c r="N3461" s="9"/>
      <c r="O3461" s="5"/>
      <c r="P3461" s="2"/>
      <c r="Q3461" s="39"/>
      <c r="R3461" s="9"/>
      <c r="T3461" s="9"/>
      <c r="U3461" s="2"/>
      <c r="X3461" s="40"/>
      <c r="Y3461" s="9"/>
    </row>
    <row r="3462" spans="2:25" x14ac:dyDescent="0.2">
      <c r="B3462" s="2"/>
      <c r="H3462" s="2"/>
      <c r="I3462" s="2"/>
      <c r="J3462" s="2"/>
      <c r="N3462" s="9"/>
      <c r="O3462" s="5"/>
      <c r="P3462" s="2"/>
      <c r="Q3462" s="39"/>
      <c r="R3462" s="9"/>
      <c r="T3462" s="9"/>
      <c r="U3462" s="2"/>
      <c r="X3462" s="40"/>
      <c r="Y3462" s="9"/>
    </row>
    <row r="3463" spans="2:25" x14ac:dyDescent="0.2">
      <c r="B3463" s="2"/>
      <c r="H3463" s="2"/>
      <c r="I3463" s="2"/>
      <c r="J3463" s="2"/>
      <c r="N3463" s="9"/>
      <c r="O3463" s="5"/>
      <c r="P3463" s="2"/>
      <c r="Q3463" s="39"/>
      <c r="R3463" s="9"/>
      <c r="T3463" s="9"/>
      <c r="U3463" s="2"/>
      <c r="X3463" s="40"/>
      <c r="Y3463" s="9"/>
    </row>
    <row r="3464" spans="2:25" x14ac:dyDescent="0.2">
      <c r="B3464" s="2"/>
      <c r="H3464" s="2"/>
      <c r="I3464" s="2"/>
      <c r="J3464" s="2"/>
      <c r="N3464" s="9"/>
      <c r="O3464" s="5"/>
      <c r="P3464" s="2"/>
      <c r="Q3464" s="39"/>
      <c r="R3464" s="9"/>
      <c r="T3464" s="9"/>
      <c r="U3464" s="2"/>
      <c r="X3464" s="40"/>
      <c r="Y3464" s="9"/>
    </row>
    <row r="3465" spans="2:25" x14ac:dyDescent="0.2">
      <c r="B3465" s="2"/>
      <c r="H3465" s="2"/>
      <c r="I3465" s="2"/>
      <c r="J3465" s="2"/>
      <c r="N3465" s="9"/>
      <c r="O3465" s="5"/>
      <c r="P3465" s="2"/>
      <c r="Q3465" s="39"/>
      <c r="R3465" s="9"/>
      <c r="T3465" s="9"/>
      <c r="U3465" s="2"/>
      <c r="X3465" s="40"/>
      <c r="Y3465" s="9"/>
    </row>
    <row r="3466" spans="2:25" x14ac:dyDescent="0.2">
      <c r="B3466" s="2"/>
      <c r="H3466" s="2"/>
      <c r="I3466" s="2"/>
      <c r="J3466" s="2"/>
      <c r="N3466" s="9"/>
      <c r="O3466" s="5"/>
      <c r="P3466" s="2"/>
      <c r="Q3466" s="39"/>
      <c r="R3466" s="9"/>
      <c r="T3466" s="9"/>
      <c r="U3466" s="2"/>
      <c r="X3466" s="40"/>
      <c r="Y3466" s="9"/>
    </row>
    <row r="3467" spans="2:25" x14ac:dyDescent="0.2">
      <c r="B3467" s="2"/>
      <c r="H3467" s="2"/>
      <c r="I3467" s="2"/>
      <c r="J3467" s="2"/>
      <c r="N3467" s="9"/>
      <c r="O3467" s="5"/>
      <c r="P3467" s="2"/>
      <c r="Q3467" s="39"/>
      <c r="R3467" s="9"/>
      <c r="T3467" s="9"/>
      <c r="U3467" s="2"/>
      <c r="X3467" s="40"/>
      <c r="Y3467" s="9"/>
    </row>
    <row r="3468" spans="2:25" x14ac:dyDescent="0.2">
      <c r="B3468" s="2"/>
      <c r="H3468" s="2"/>
      <c r="I3468" s="2"/>
      <c r="J3468" s="2"/>
      <c r="N3468" s="9"/>
      <c r="O3468" s="5"/>
      <c r="P3468" s="2"/>
      <c r="Q3468" s="39"/>
      <c r="R3468" s="9"/>
      <c r="T3468" s="9"/>
      <c r="U3468" s="2"/>
      <c r="X3468" s="40"/>
      <c r="Y3468" s="9"/>
    </row>
    <row r="3469" spans="2:25" x14ac:dyDescent="0.2">
      <c r="B3469" s="2"/>
      <c r="H3469" s="2"/>
      <c r="I3469" s="2"/>
      <c r="J3469" s="2"/>
      <c r="N3469" s="9"/>
      <c r="O3469" s="5"/>
      <c r="P3469" s="2"/>
      <c r="Q3469" s="39"/>
      <c r="R3469" s="9"/>
      <c r="T3469" s="9"/>
      <c r="U3469" s="2"/>
      <c r="X3469" s="40"/>
      <c r="Y3469" s="9"/>
    </row>
    <row r="3470" spans="2:25" x14ac:dyDescent="0.2">
      <c r="B3470" s="2"/>
      <c r="H3470" s="2"/>
      <c r="I3470" s="2"/>
      <c r="J3470" s="2"/>
      <c r="N3470" s="9"/>
      <c r="O3470" s="5"/>
      <c r="P3470" s="2"/>
      <c r="Q3470" s="39"/>
      <c r="R3470" s="9"/>
      <c r="T3470" s="9"/>
      <c r="U3470" s="2"/>
      <c r="X3470" s="40"/>
      <c r="Y3470" s="9"/>
    </row>
    <row r="3471" spans="2:25" x14ac:dyDescent="0.2">
      <c r="B3471" s="2"/>
      <c r="H3471" s="2"/>
      <c r="I3471" s="2"/>
      <c r="J3471" s="2"/>
      <c r="N3471" s="9"/>
      <c r="O3471" s="5"/>
      <c r="P3471" s="2"/>
      <c r="Q3471" s="39"/>
      <c r="R3471" s="9"/>
      <c r="T3471" s="9"/>
      <c r="U3471" s="2"/>
      <c r="X3471" s="40"/>
      <c r="Y3471" s="9"/>
    </row>
    <row r="3472" spans="2:25" x14ac:dyDescent="0.2">
      <c r="B3472" s="2"/>
      <c r="H3472" s="2"/>
      <c r="I3472" s="2"/>
      <c r="J3472" s="2"/>
      <c r="N3472" s="9"/>
      <c r="O3472" s="5"/>
      <c r="P3472" s="2"/>
      <c r="Q3472" s="39"/>
      <c r="R3472" s="9"/>
      <c r="T3472" s="9"/>
      <c r="U3472" s="2"/>
      <c r="X3472" s="40"/>
      <c r="Y3472" s="9"/>
    </row>
    <row r="3473" spans="2:25" x14ac:dyDescent="0.2">
      <c r="B3473" s="2"/>
      <c r="H3473" s="2"/>
      <c r="I3473" s="2"/>
      <c r="J3473" s="2"/>
      <c r="N3473" s="9"/>
      <c r="O3473" s="5"/>
      <c r="P3473" s="2"/>
      <c r="Q3473" s="39"/>
      <c r="R3473" s="9"/>
      <c r="T3473" s="9"/>
      <c r="U3473" s="2"/>
      <c r="X3473" s="40"/>
      <c r="Y3473" s="9"/>
    </row>
    <row r="3474" spans="2:25" x14ac:dyDescent="0.2">
      <c r="B3474" s="2"/>
      <c r="H3474" s="2"/>
      <c r="I3474" s="2"/>
      <c r="J3474" s="2"/>
      <c r="N3474" s="9"/>
      <c r="O3474" s="5"/>
      <c r="P3474" s="2"/>
      <c r="Q3474" s="39"/>
      <c r="R3474" s="9"/>
      <c r="T3474" s="9"/>
      <c r="U3474" s="2"/>
      <c r="X3474" s="40"/>
      <c r="Y3474" s="9"/>
    </row>
    <row r="3475" spans="2:25" x14ac:dyDescent="0.2">
      <c r="B3475" s="2"/>
      <c r="H3475" s="2"/>
      <c r="I3475" s="2"/>
      <c r="J3475" s="2"/>
      <c r="N3475" s="9"/>
      <c r="O3475" s="5"/>
      <c r="P3475" s="2"/>
      <c r="Q3475" s="39"/>
      <c r="R3475" s="9"/>
      <c r="T3475" s="9"/>
      <c r="U3475" s="2"/>
      <c r="X3475" s="40"/>
      <c r="Y3475" s="9"/>
    </row>
    <row r="3476" spans="2:25" x14ac:dyDescent="0.2">
      <c r="B3476" s="2"/>
      <c r="H3476" s="2"/>
      <c r="I3476" s="2"/>
      <c r="J3476" s="2"/>
      <c r="N3476" s="9"/>
      <c r="O3476" s="5"/>
      <c r="P3476" s="2"/>
      <c r="Q3476" s="39"/>
      <c r="R3476" s="9"/>
      <c r="T3476" s="9"/>
      <c r="U3476" s="2"/>
      <c r="X3476" s="40"/>
      <c r="Y3476" s="9"/>
    </row>
    <row r="3477" spans="2:25" x14ac:dyDescent="0.2">
      <c r="B3477" s="2"/>
      <c r="H3477" s="2"/>
      <c r="I3477" s="2"/>
      <c r="J3477" s="2"/>
      <c r="N3477" s="9"/>
      <c r="O3477" s="5"/>
      <c r="P3477" s="2"/>
      <c r="Q3477" s="39"/>
      <c r="R3477" s="9"/>
      <c r="T3477" s="9"/>
      <c r="U3477" s="2"/>
      <c r="X3477" s="40"/>
      <c r="Y3477" s="9"/>
    </row>
    <row r="3478" spans="2:25" x14ac:dyDescent="0.2">
      <c r="B3478" s="2"/>
      <c r="H3478" s="2"/>
      <c r="I3478" s="2"/>
      <c r="J3478" s="2"/>
      <c r="N3478" s="9"/>
      <c r="O3478" s="5"/>
      <c r="P3478" s="2"/>
      <c r="Q3478" s="39"/>
      <c r="R3478" s="9"/>
      <c r="T3478" s="9"/>
      <c r="U3478" s="2"/>
      <c r="X3478" s="40"/>
      <c r="Y3478" s="9"/>
    </row>
    <row r="3479" spans="2:25" x14ac:dyDescent="0.2">
      <c r="B3479" s="2"/>
      <c r="H3479" s="2"/>
      <c r="I3479" s="2"/>
      <c r="J3479" s="2"/>
      <c r="N3479" s="9"/>
      <c r="O3479" s="5"/>
      <c r="P3479" s="2"/>
      <c r="Q3479" s="39"/>
      <c r="R3479" s="9"/>
      <c r="T3479" s="9"/>
      <c r="U3479" s="2"/>
      <c r="X3479" s="40"/>
      <c r="Y3479" s="9"/>
    </row>
    <row r="3480" spans="2:25" x14ac:dyDescent="0.2">
      <c r="B3480" s="2"/>
      <c r="H3480" s="2"/>
      <c r="I3480" s="2"/>
      <c r="J3480" s="2"/>
      <c r="N3480" s="9"/>
      <c r="O3480" s="5"/>
      <c r="P3480" s="2"/>
      <c r="Q3480" s="39"/>
      <c r="R3480" s="9"/>
      <c r="T3480" s="9"/>
      <c r="U3480" s="2"/>
      <c r="X3480" s="40"/>
      <c r="Y3480" s="9"/>
    </row>
    <row r="3481" spans="2:25" x14ac:dyDescent="0.2">
      <c r="B3481" s="2"/>
      <c r="H3481" s="2"/>
      <c r="I3481" s="2"/>
      <c r="J3481" s="2"/>
      <c r="N3481" s="9"/>
      <c r="O3481" s="5"/>
      <c r="P3481" s="2"/>
      <c r="Q3481" s="39"/>
      <c r="R3481" s="9"/>
      <c r="T3481" s="9"/>
      <c r="U3481" s="2"/>
      <c r="X3481" s="40"/>
      <c r="Y3481" s="9"/>
    </row>
    <row r="3482" spans="2:25" x14ac:dyDescent="0.2">
      <c r="B3482" s="2"/>
      <c r="H3482" s="2"/>
      <c r="I3482" s="2"/>
      <c r="J3482" s="2"/>
      <c r="N3482" s="9"/>
      <c r="O3482" s="5"/>
      <c r="P3482" s="2"/>
      <c r="Q3482" s="39"/>
      <c r="R3482" s="9"/>
      <c r="T3482" s="9"/>
      <c r="U3482" s="2"/>
      <c r="X3482" s="40"/>
      <c r="Y3482" s="9"/>
    </row>
    <row r="3483" spans="2:25" x14ac:dyDescent="0.2">
      <c r="B3483" s="2"/>
      <c r="H3483" s="2"/>
      <c r="I3483" s="2"/>
      <c r="J3483" s="2"/>
      <c r="N3483" s="9"/>
      <c r="O3483" s="5"/>
      <c r="P3483" s="2"/>
      <c r="Q3483" s="39"/>
      <c r="R3483" s="9"/>
      <c r="T3483" s="9"/>
      <c r="U3483" s="2"/>
      <c r="X3483" s="40"/>
      <c r="Y3483" s="9"/>
    </row>
    <row r="3484" spans="2:25" x14ac:dyDescent="0.2">
      <c r="B3484" s="2"/>
      <c r="H3484" s="2"/>
      <c r="I3484" s="2"/>
      <c r="J3484" s="2"/>
      <c r="N3484" s="9"/>
      <c r="O3484" s="5"/>
      <c r="P3484" s="2"/>
      <c r="Q3484" s="39"/>
      <c r="R3484" s="9"/>
      <c r="T3484" s="9"/>
      <c r="U3484" s="2"/>
      <c r="X3484" s="40"/>
      <c r="Y3484" s="9"/>
    </row>
    <row r="3485" spans="2:25" x14ac:dyDescent="0.2">
      <c r="B3485" s="2"/>
      <c r="H3485" s="2"/>
      <c r="I3485" s="2"/>
      <c r="J3485" s="2"/>
      <c r="N3485" s="9"/>
      <c r="O3485" s="5"/>
      <c r="P3485" s="2"/>
      <c r="Q3485" s="39"/>
      <c r="R3485" s="9"/>
      <c r="T3485" s="9"/>
      <c r="U3485" s="2"/>
      <c r="X3485" s="40"/>
      <c r="Y3485" s="9"/>
    </row>
    <row r="3486" spans="2:25" x14ac:dyDescent="0.2">
      <c r="B3486" s="2"/>
      <c r="H3486" s="2"/>
      <c r="I3486" s="2"/>
      <c r="J3486" s="2"/>
      <c r="N3486" s="9"/>
      <c r="O3486" s="5"/>
      <c r="P3486" s="2"/>
      <c r="Q3486" s="39"/>
      <c r="R3486" s="9"/>
      <c r="T3486" s="9"/>
      <c r="U3486" s="2"/>
      <c r="X3486" s="40"/>
      <c r="Y3486" s="9"/>
    </row>
    <row r="3487" spans="2:25" x14ac:dyDescent="0.2">
      <c r="B3487" s="2"/>
      <c r="H3487" s="2"/>
      <c r="I3487" s="2"/>
      <c r="J3487" s="2"/>
      <c r="N3487" s="9"/>
      <c r="O3487" s="5"/>
      <c r="P3487" s="2"/>
      <c r="Q3487" s="39"/>
      <c r="R3487" s="9"/>
      <c r="T3487" s="9"/>
      <c r="U3487" s="2"/>
      <c r="X3487" s="40"/>
      <c r="Y3487" s="9"/>
    </row>
    <row r="3488" spans="2:25" x14ac:dyDescent="0.2">
      <c r="B3488" s="2"/>
      <c r="H3488" s="2"/>
      <c r="I3488" s="2"/>
      <c r="J3488" s="2"/>
      <c r="N3488" s="9"/>
      <c r="O3488" s="5"/>
      <c r="P3488" s="2"/>
      <c r="Q3488" s="39"/>
      <c r="R3488" s="9"/>
      <c r="T3488" s="9"/>
      <c r="U3488" s="2"/>
      <c r="X3488" s="40"/>
      <c r="Y3488" s="9"/>
    </row>
    <row r="3489" spans="2:25" x14ac:dyDescent="0.2">
      <c r="B3489" s="2"/>
      <c r="H3489" s="2"/>
      <c r="I3489" s="2"/>
      <c r="J3489" s="2"/>
      <c r="N3489" s="9"/>
      <c r="O3489" s="5"/>
      <c r="P3489" s="2"/>
      <c r="Q3489" s="39"/>
      <c r="R3489" s="9"/>
      <c r="T3489" s="9"/>
      <c r="U3489" s="2"/>
      <c r="X3489" s="40"/>
      <c r="Y3489" s="9"/>
    </row>
    <row r="3490" spans="2:25" x14ac:dyDescent="0.2">
      <c r="B3490" s="2"/>
      <c r="H3490" s="2"/>
      <c r="I3490" s="2"/>
      <c r="J3490" s="2"/>
      <c r="N3490" s="9"/>
      <c r="O3490" s="5"/>
      <c r="P3490" s="2"/>
      <c r="Q3490" s="39"/>
      <c r="R3490" s="9"/>
      <c r="T3490" s="9"/>
      <c r="U3490" s="2"/>
      <c r="X3490" s="40"/>
      <c r="Y3490" s="9"/>
    </row>
    <row r="3491" spans="2:25" x14ac:dyDescent="0.2">
      <c r="B3491" s="2"/>
      <c r="H3491" s="2"/>
      <c r="I3491" s="2"/>
      <c r="J3491" s="2"/>
      <c r="N3491" s="9"/>
      <c r="O3491" s="5"/>
      <c r="P3491" s="2"/>
      <c r="Q3491" s="39"/>
      <c r="R3491" s="9"/>
      <c r="T3491" s="9"/>
      <c r="U3491" s="2"/>
      <c r="X3491" s="40"/>
      <c r="Y3491" s="9"/>
    </row>
    <row r="3492" spans="2:25" x14ac:dyDescent="0.2">
      <c r="B3492" s="2"/>
      <c r="H3492" s="2"/>
      <c r="I3492" s="2"/>
      <c r="J3492" s="2"/>
      <c r="N3492" s="9"/>
      <c r="O3492" s="5"/>
      <c r="P3492" s="2"/>
      <c r="Q3492" s="39"/>
      <c r="R3492" s="9"/>
      <c r="T3492" s="9"/>
      <c r="U3492" s="2"/>
      <c r="X3492" s="40"/>
      <c r="Y3492" s="9"/>
    </row>
    <row r="3493" spans="2:25" x14ac:dyDescent="0.2">
      <c r="B3493" s="2"/>
      <c r="H3493" s="2"/>
      <c r="I3493" s="2"/>
      <c r="J3493" s="2"/>
      <c r="N3493" s="9"/>
      <c r="O3493" s="5"/>
      <c r="P3493" s="2"/>
      <c r="Q3493" s="39"/>
      <c r="R3493" s="9"/>
      <c r="T3493" s="9"/>
      <c r="U3493" s="2"/>
      <c r="X3493" s="40"/>
      <c r="Y3493" s="9"/>
    </row>
    <row r="3494" spans="2:25" x14ac:dyDescent="0.2">
      <c r="B3494" s="2"/>
      <c r="H3494" s="2"/>
      <c r="I3494" s="2"/>
      <c r="J3494" s="2"/>
      <c r="N3494" s="9"/>
      <c r="O3494" s="5"/>
      <c r="P3494" s="2"/>
      <c r="Q3494" s="39"/>
      <c r="R3494" s="9"/>
      <c r="T3494" s="9"/>
      <c r="U3494" s="2"/>
      <c r="X3494" s="40"/>
      <c r="Y3494" s="9"/>
    </row>
    <row r="3495" spans="2:25" x14ac:dyDescent="0.2">
      <c r="B3495" s="2"/>
      <c r="H3495" s="2"/>
      <c r="I3495" s="2"/>
      <c r="J3495" s="2"/>
      <c r="N3495" s="9"/>
      <c r="O3495" s="5"/>
      <c r="P3495" s="2"/>
      <c r="Q3495" s="39"/>
      <c r="R3495" s="9"/>
      <c r="T3495" s="9"/>
      <c r="U3495" s="2"/>
      <c r="X3495" s="40"/>
      <c r="Y3495" s="9"/>
    </row>
    <row r="3496" spans="2:25" x14ac:dyDescent="0.2">
      <c r="B3496" s="2"/>
      <c r="H3496" s="2"/>
      <c r="I3496" s="2"/>
      <c r="J3496" s="2"/>
      <c r="N3496" s="9"/>
      <c r="O3496" s="5"/>
      <c r="P3496" s="2"/>
      <c r="Q3496" s="39"/>
      <c r="R3496" s="9"/>
      <c r="T3496" s="9"/>
      <c r="U3496" s="2"/>
      <c r="X3496" s="40"/>
      <c r="Y3496" s="9"/>
    </row>
    <row r="3497" spans="2:25" x14ac:dyDescent="0.2">
      <c r="B3497" s="2"/>
      <c r="H3497" s="2"/>
      <c r="I3497" s="2"/>
      <c r="J3497" s="2"/>
      <c r="N3497" s="9"/>
      <c r="O3497" s="5"/>
      <c r="P3497" s="2"/>
      <c r="Q3497" s="39"/>
      <c r="R3497" s="9"/>
      <c r="T3497" s="9"/>
      <c r="U3497" s="2"/>
      <c r="X3497" s="40"/>
      <c r="Y3497" s="9"/>
    </row>
    <row r="3498" spans="2:25" x14ac:dyDescent="0.2">
      <c r="B3498" s="2"/>
      <c r="H3498" s="2"/>
      <c r="I3498" s="2"/>
      <c r="J3498" s="2"/>
      <c r="N3498" s="9"/>
      <c r="O3498" s="5"/>
      <c r="P3498" s="2"/>
      <c r="Q3498" s="39"/>
      <c r="R3498" s="9"/>
      <c r="T3498" s="9"/>
      <c r="U3498" s="2"/>
      <c r="X3498" s="40"/>
      <c r="Y3498" s="9"/>
    </row>
    <row r="3499" spans="2:25" x14ac:dyDescent="0.2">
      <c r="B3499" s="2"/>
      <c r="H3499" s="2"/>
      <c r="I3499" s="2"/>
      <c r="J3499" s="2"/>
      <c r="N3499" s="9"/>
      <c r="O3499" s="5"/>
      <c r="P3499" s="2"/>
      <c r="Q3499" s="39"/>
      <c r="R3499" s="9"/>
      <c r="T3499" s="9"/>
      <c r="U3499" s="2"/>
      <c r="X3499" s="40"/>
      <c r="Y3499" s="9"/>
    </row>
    <row r="3500" spans="2:25" x14ac:dyDescent="0.2">
      <c r="B3500" s="2"/>
      <c r="H3500" s="2"/>
      <c r="I3500" s="2"/>
      <c r="J3500" s="2"/>
      <c r="N3500" s="9"/>
      <c r="O3500" s="5"/>
      <c r="P3500" s="2"/>
      <c r="Q3500" s="39"/>
      <c r="R3500" s="9"/>
      <c r="T3500" s="9"/>
      <c r="U3500" s="2"/>
      <c r="X3500" s="40"/>
      <c r="Y3500" s="9"/>
    </row>
    <row r="3501" spans="2:25" x14ac:dyDescent="0.2">
      <c r="B3501" s="2"/>
      <c r="H3501" s="2"/>
      <c r="I3501" s="2"/>
      <c r="J3501" s="2"/>
      <c r="N3501" s="9"/>
      <c r="O3501" s="5"/>
      <c r="P3501" s="2"/>
      <c r="Q3501" s="39"/>
      <c r="R3501" s="9"/>
      <c r="T3501" s="9"/>
      <c r="U3501" s="2"/>
      <c r="X3501" s="40"/>
      <c r="Y3501" s="9"/>
    </row>
    <row r="3502" spans="2:25" x14ac:dyDescent="0.2">
      <c r="B3502" s="2"/>
      <c r="H3502" s="2"/>
      <c r="I3502" s="2"/>
      <c r="J3502" s="2"/>
      <c r="N3502" s="9"/>
      <c r="O3502" s="5"/>
      <c r="P3502" s="2"/>
      <c r="Q3502" s="39"/>
      <c r="R3502" s="9"/>
      <c r="T3502" s="9"/>
      <c r="U3502" s="2"/>
      <c r="X3502" s="40"/>
      <c r="Y3502" s="9"/>
    </row>
    <row r="3503" spans="2:25" x14ac:dyDescent="0.2">
      <c r="B3503" s="2"/>
      <c r="H3503" s="2"/>
      <c r="I3503" s="2"/>
      <c r="J3503" s="2"/>
      <c r="N3503" s="9"/>
      <c r="O3503" s="5"/>
      <c r="P3503" s="2"/>
      <c r="Q3503" s="39"/>
      <c r="R3503" s="9"/>
      <c r="T3503" s="9"/>
      <c r="U3503" s="2"/>
      <c r="X3503" s="40"/>
      <c r="Y3503" s="9"/>
    </row>
    <row r="3504" spans="2:25" x14ac:dyDescent="0.2">
      <c r="B3504" s="2"/>
      <c r="H3504" s="2"/>
      <c r="I3504" s="2"/>
      <c r="J3504" s="2"/>
      <c r="N3504" s="9"/>
      <c r="O3504" s="5"/>
      <c r="P3504" s="2"/>
      <c r="Q3504" s="39"/>
      <c r="R3504" s="9"/>
      <c r="T3504" s="9"/>
      <c r="U3504" s="2"/>
      <c r="X3504" s="40"/>
      <c r="Y3504" s="9"/>
    </row>
    <row r="3505" spans="2:25" x14ac:dyDescent="0.2">
      <c r="B3505" s="2"/>
      <c r="H3505" s="2"/>
      <c r="I3505" s="2"/>
      <c r="J3505" s="2"/>
      <c r="N3505" s="9"/>
      <c r="O3505" s="5"/>
      <c r="P3505" s="2"/>
      <c r="Q3505" s="39"/>
      <c r="R3505" s="9"/>
      <c r="T3505" s="9"/>
      <c r="U3505" s="2"/>
      <c r="X3505" s="40"/>
      <c r="Y3505" s="9"/>
    </row>
    <row r="3506" spans="2:25" x14ac:dyDescent="0.2">
      <c r="B3506" s="2"/>
      <c r="H3506" s="2"/>
      <c r="I3506" s="2"/>
      <c r="J3506" s="2"/>
      <c r="N3506" s="9"/>
      <c r="O3506" s="5"/>
      <c r="P3506" s="2"/>
      <c r="Q3506" s="39"/>
      <c r="R3506" s="9"/>
      <c r="T3506" s="9"/>
      <c r="U3506" s="2"/>
      <c r="X3506" s="40"/>
      <c r="Y3506" s="9"/>
    </row>
    <row r="3507" spans="2:25" x14ac:dyDescent="0.2">
      <c r="B3507" s="2"/>
      <c r="H3507" s="2"/>
      <c r="I3507" s="2"/>
      <c r="J3507" s="2"/>
      <c r="N3507" s="9"/>
      <c r="O3507" s="5"/>
      <c r="P3507" s="2"/>
      <c r="Q3507" s="39"/>
      <c r="R3507" s="9"/>
      <c r="T3507" s="9"/>
      <c r="U3507" s="2"/>
      <c r="X3507" s="40"/>
      <c r="Y3507" s="9"/>
    </row>
    <row r="3508" spans="2:25" x14ac:dyDescent="0.2">
      <c r="B3508" s="2"/>
      <c r="H3508" s="2"/>
      <c r="I3508" s="2"/>
      <c r="J3508" s="2"/>
      <c r="N3508" s="9"/>
      <c r="O3508" s="5"/>
      <c r="P3508" s="2"/>
      <c r="Q3508" s="39"/>
      <c r="R3508" s="9"/>
      <c r="T3508" s="9"/>
      <c r="U3508" s="2"/>
      <c r="X3508" s="40"/>
      <c r="Y3508" s="9"/>
    </row>
    <row r="3509" spans="2:25" x14ac:dyDescent="0.2">
      <c r="B3509" s="2"/>
      <c r="H3509" s="2"/>
      <c r="I3509" s="2"/>
      <c r="J3509" s="2"/>
      <c r="N3509" s="9"/>
      <c r="O3509" s="5"/>
      <c r="P3509" s="2"/>
      <c r="Q3509" s="39"/>
      <c r="R3509" s="9"/>
      <c r="T3509" s="9"/>
      <c r="U3509" s="2"/>
      <c r="X3509" s="40"/>
      <c r="Y3509" s="9"/>
    </row>
    <row r="3510" spans="2:25" x14ac:dyDescent="0.2">
      <c r="B3510" s="2"/>
      <c r="H3510" s="2"/>
      <c r="I3510" s="2"/>
      <c r="J3510" s="2"/>
      <c r="N3510" s="9"/>
      <c r="O3510" s="5"/>
      <c r="P3510" s="2"/>
      <c r="Q3510" s="39"/>
      <c r="R3510" s="9"/>
      <c r="T3510" s="9"/>
      <c r="U3510" s="2"/>
      <c r="X3510" s="40"/>
      <c r="Y3510" s="9"/>
    </row>
    <row r="3511" spans="2:25" x14ac:dyDescent="0.2">
      <c r="B3511" s="2"/>
      <c r="H3511" s="2"/>
      <c r="I3511" s="2"/>
      <c r="J3511" s="2"/>
      <c r="N3511" s="9"/>
      <c r="O3511" s="5"/>
      <c r="P3511" s="2"/>
      <c r="Q3511" s="39"/>
      <c r="R3511" s="9"/>
      <c r="T3511" s="9"/>
      <c r="U3511" s="2"/>
      <c r="X3511" s="40"/>
      <c r="Y3511" s="9"/>
    </row>
    <row r="3512" spans="2:25" x14ac:dyDescent="0.2">
      <c r="B3512" s="2"/>
      <c r="H3512" s="2"/>
      <c r="I3512" s="2"/>
      <c r="J3512" s="2"/>
      <c r="N3512" s="9"/>
      <c r="O3512" s="5"/>
      <c r="P3512" s="2"/>
      <c r="Q3512" s="39"/>
      <c r="R3512" s="9"/>
      <c r="T3512" s="9"/>
      <c r="U3512" s="2"/>
      <c r="X3512" s="40"/>
      <c r="Y3512" s="9"/>
    </row>
    <row r="3513" spans="2:25" x14ac:dyDescent="0.2">
      <c r="B3513" s="2"/>
      <c r="H3513" s="2"/>
      <c r="I3513" s="2"/>
      <c r="J3513" s="2"/>
      <c r="N3513" s="9"/>
      <c r="O3513" s="5"/>
      <c r="P3513" s="2"/>
      <c r="Q3513" s="39"/>
      <c r="R3513" s="9"/>
      <c r="T3513" s="9"/>
      <c r="U3513" s="2"/>
      <c r="X3513" s="40"/>
      <c r="Y3513" s="9"/>
    </row>
    <row r="3514" spans="2:25" x14ac:dyDescent="0.2">
      <c r="B3514" s="2"/>
      <c r="H3514" s="2"/>
      <c r="I3514" s="2"/>
      <c r="J3514" s="2"/>
      <c r="N3514" s="9"/>
      <c r="O3514" s="5"/>
      <c r="P3514" s="2"/>
      <c r="Q3514" s="39"/>
      <c r="R3514" s="9"/>
      <c r="T3514" s="9"/>
      <c r="U3514" s="2"/>
      <c r="X3514" s="40"/>
      <c r="Y3514" s="9"/>
    </row>
    <row r="3515" spans="2:25" x14ac:dyDescent="0.2">
      <c r="B3515" s="2"/>
      <c r="H3515" s="2"/>
      <c r="I3515" s="2"/>
      <c r="J3515" s="2"/>
      <c r="N3515" s="9"/>
      <c r="O3515" s="5"/>
      <c r="P3515" s="2"/>
      <c r="Q3515" s="39"/>
      <c r="R3515" s="9"/>
      <c r="T3515" s="9"/>
      <c r="U3515" s="2"/>
      <c r="X3515" s="40"/>
      <c r="Y3515" s="9"/>
    </row>
    <row r="3516" spans="2:25" x14ac:dyDescent="0.2">
      <c r="B3516" s="2"/>
      <c r="H3516" s="2"/>
      <c r="I3516" s="2"/>
      <c r="J3516" s="2"/>
      <c r="N3516" s="9"/>
      <c r="O3516" s="5"/>
      <c r="P3516" s="2"/>
      <c r="Q3516" s="39"/>
      <c r="R3516" s="9"/>
      <c r="T3516" s="9"/>
      <c r="U3516" s="2"/>
      <c r="X3516" s="40"/>
      <c r="Y3516" s="9"/>
    </row>
    <row r="3517" spans="2:25" x14ac:dyDescent="0.2">
      <c r="B3517" s="2"/>
      <c r="H3517" s="2"/>
      <c r="I3517" s="2"/>
      <c r="J3517" s="2"/>
      <c r="N3517" s="9"/>
      <c r="O3517" s="5"/>
      <c r="P3517" s="2"/>
      <c r="Q3517" s="39"/>
      <c r="R3517" s="9"/>
      <c r="T3517" s="9"/>
      <c r="U3517" s="2"/>
      <c r="X3517" s="40"/>
      <c r="Y3517" s="9"/>
    </row>
    <row r="3518" spans="2:25" x14ac:dyDescent="0.2">
      <c r="B3518" s="2"/>
      <c r="H3518" s="2"/>
      <c r="I3518" s="2"/>
      <c r="J3518" s="2"/>
      <c r="N3518" s="9"/>
      <c r="O3518" s="5"/>
      <c r="P3518" s="2"/>
      <c r="Q3518" s="39"/>
      <c r="R3518" s="9"/>
      <c r="T3518" s="9"/>
      <c r="U3518" s="2"/>
      <c r="X3518" s="40"/>
      <c r="Y3518" s="9"/>
    </row>
    <row r="3519" spans="2:25" x14ac:dyDescent="0.2">
      <c r="B3519" s="2"/>
      <c r="H3519" s="2"/>
      <c r="I3519" s="2"/>
      <c r="J3519" s="2"/>
      <c r="N3519" s="9"/>
      <c r="O3519" s="5"/>
      <c r="P3519" s="2"/>
      <c r="Q3519" s="39"/>
      <c r="R3519" s="9"/>
      <c r="T3519" s="9"/>
      <c r="U3519" s="2"/>
      <c r="X3519" s="40"/>
      <c r="Y3519" s="9"/>
    </row>
    <row r="3520" spans="2:25" x14ac:dyDescent="0.2">
      <c r="B3520" s="2"/>
      <c r="H3520" s="2"/>
      <c r="I3520" s="2"/>
      <c r="J3520" s="2"/>
      <c r="N3520" s="9"/>
      <c r="O3520" s="5"/>
      <c r="P3520" s="2"/>
      <c r="Q3520" s="39"/>
      <c r="R3520" s="9"/>
      <c r="T3520" s="9"/>
      <c r="U3520" s="2"/>
      <c r="X3520" s="40"/>
      <c r="Y3520" s="9"/>
    </row>
    <row r="3521" spans="2:25" x14ac:dyDescent="0.2">
      <c r="B3521" s="2"/>
      <c r="H3521" s="2"/>
      <c r="I3521" s="2"/>
      <c r="J3521" s="2"/>
      <c r="N3521" s="9"/>
      <c r="O3521" s="5"/>
      <c r="P3521" s="2"/>
      <c r="Q3521" s="39"/>
      <c r="R3521" s="9"/>
      <c r="T3521" s="9"/>
      <c r="U3521" s="2"/>
      <c r="X3521" s="40"/>
      <c r="Y3521" s="9"/>
    </row>
    <row r="3522" spans="2:25" x14ac:dyDescent="0.2">
      <c r="B3522" s="2"/>
      <c r="H3522" s="2"/>
      <c r="I3522" s="2"/>
      <c r="J3522" s="2"/>
      <c r="N3522" s="9"/>
      <c r="O3522" s="5"/>
      <c r="P3522" s="2"/>
      <c r="Q3522" s="39"/>
      <c r="R3522" s="9"/>
      <c r="T3522" s="9"/>
      <c r="U3522" s="2"/>
      <c r="X3522" s="40"/>
      <c r="Y3522" s="9"/>
    </row>
    <row r="3523" spans="2:25" x14ac:dyDescent="0.2">
      <c r="B3523" s="2"/>
      <c r="H3523" s="2"/>
      <c r="I3523" s="2"/>
      <c r="J3523" s="2"/>
      <c r="N3523" s="9"/>
      <c r="O3523" s="5"/>
      <c r="P3523" s="2"/>
      <c r="Q3523" s="39"/>
      <c r="R3523" s="9"/>
      <c r="T3523" s="9"/>
      <c r="U3523" s="2"/>
      <c r="X3523" s="40"/>
      <c r="Y3523" s="9"/>
    </row>
    <row r="3524" spans="2:25" x14ac:dyDescent="0.2">
      <c r="B3524" s="2"/>
      <c r="H3524" s="2"/>
      <c r="I3524" s="2"/>
      <c r="J3524" s="2"/>
      <c r="N3524" s="9"/>
      <c r="O3524" s="5"/>
      <c r="P3524" s="2"/>
      <c r="Q3524" s="39"/>
      <c r="R3524" s="9"/>
      <c r="T3524" s="9"/>
      <c r="U3524" s="2"/>
      <c r="X3524" s="40"/>
      <c r="Y3524" s="9"/>
    </row>
    <row r="3525" spans="2:25" x14ac:dyDescent="0.2">
      <c r="B3525" s="2"/>
      <c r="H3525" s="2"/>
      <c r="I3525" s="2"/>
      <c r="J3525" s="2"/>
      <c r="N3525" s="9"/>
      <c r="O3525" s="5"/>
      <c r="P3525" s="2"/>
      <c r="Q3525" s="39"/>
      <c r="R3525" s="9"/>
      <c r="T3525" s="9"/>
      <c r="U3525" s="2"/>
      <c r="X3525" s="40"/>
      <c r="Y3525" s="9"/>
    </row>
    <row r="3526" spans="2:25" x14ac:dyDescent="0.2">
      <c r="B3526" s="2"/>
      <c r="H3526" s="2"/>
      <c r="I3526" s="2"/>
      <c r="J3526" s="2"/>
      <c r="N3526" s="9"/>
      <c r="O3526" s="5"/>
      <c r="P3526" s="2"/>
      <c r="Q3526" s="39"/>
      <c r="R3526" s="9"/>
      <c r="T3526" s="9"/>
      <c r="U3526" s="2"/>
      <c r="X3526" s="40"/>
      <c r="Y3526" s="9"/>
    </row>
    <row r="3527" spans="2:25" x14ac:dyDescent="0.2">
      <c r="B3527" s="2"/>
      <c r="H3527" s="2"/>
      <c r="I3527" s="2"/>
      <c r="J3527" s="2"/>
      <c r="N3527" s="9"/>
      <c r="O3527" s="5"/>
      <c r="P3527" s="2"/>
      <c r="Q3527" s="39"/>
      <c r="R3527" s="9"/>
      <c r="T3527" s="9"/>
      <c r="U3527" s="2"/>
      <c r="X3527" s="40"/>
      <c r="Y3527" s="9"/>
    </row>
    <row r="3528" spans="2:25" x14ac:dyDescent="0.2">
      <c r="B3528" s="2"/>
      <c r="H3528" s="2"/>
      <c r="I3528" s="2"/>
      <c r="J3528" s="2"/>
      <c r="N3528" s="9"/>
      <c r="O3528" s="5"/>
      <c r="P3528" s="2"/>
      <c r="Q3528" s="39"/>
      <c r="R3528" s="9"/>
      <c r="T3528" s="9"/>
      <c r="U3528" s="2"/>
      <c r="X3528" s="40"/>
      <c r="Y3528" s="9"/>
    </row>
    <row r="3529" spans="2:25" x14ac:dyDescent="0.2">
      <c r="B3529" s="2"/>
      <c r="H3529" s="2"/>
      <c r="I3529" s="2"/>
      <c r="J3529" s="2"/>
      <c r="N3529" s="9"/>
      <c r="O3529" s="5"/>
      <c r="P3529" s="2"/>
      <c r="Q3529" s="39"/>
      <c r="R3529" s="9"/>
      <c r="T3529" s="9"/>
      <c r="U3529" s="2"/>
      <c r="X3529" s="40"/>
      <c r="Y3529" s="9"/>
    </row>
    <row r="3530" spans="2:25" x14ac:dyDescent="0.2">
      <c r="B3530" s="2"/>
      <c r="H3530" s="2"/>
      <c r="I3530" s="2"/>
      <c r="J3530" s="2"/>
      <c r="N3530" s="9"/>
      <c r="O3530" s="5"/>
      <c r="P3530" s="2"/>
      <c r="Q3530" s="39"/>
      <c r="R3530" s="9"/>
      <c r="T3530" s="9"/>
      <c r="U3530" s="2"/>
      <c r="X3530" s="40"/>
      <c r="Y3530" s="9"/>
    </row>
    <row r="3531" spans="2:25" x14ac:dyDescent="0.2">
      <c r="B3531" s="2"/>
      <c r="H3531" s="2"/>
      <c r="I3531" s="2"/>
      <c r="J3531" s="2"/>
      <c r="N3531" s="9"/>
      <c r="O3531" s="5"/>
      <c r="P3531" s="2"/>
      <c r="Q3531" s="39"/>
      <c r="R3531" s="9"/>
      <c r="T3531" s="9"/>
      <c r="U3531" s="2"/>
      <c r="X3531" s="40"/>
      <c r="Y3531" s="9"/>
    </row>
    <row r="3532" spans="2:25" x14ac:dyDescent="0.2">
      <c r="B3532" s="2"/>
      <c r="H3532" s="2"/>
      <c r="I3532" s="2"/>
      <c r="J3532" s="2"/>
      <c r="N3532" s="9"/>
      <c r="O3532" s="5"/>
      <c r="P3532" s="2"/>
      <c r="Q3532" s="39"/>
      <c r="R3532" s="9"/>
      <c r="T3532" s="9"/>
      <c r="U3532" s="2"/>
      <c r="X3532" s="40"/>
      <c r="Y3532" s="9"/>
    </row>
    <row r="3533" spans="2:25" x14ac:dyDescent="0.2">
      <c r="B3533" s="2"/>
      <c r="H3533" s="2"/>
      <c r="I3533" s="2"/>
      <c r="J3533" s="2"/>
      <c r="N3533" s="9"/>
      <c r="O3533" s="5"/>
      <c r="P3533" s="2"/>
      <c r="Q3533" s="39"/>
      <c r="R3533" s="9"/>
      <c r="T3533" s="9"/>
      <c r="U3533" s="2"/>
      <c r="X3533" s="40"/>
      <c r="Y3533" s="9"/>
    </row>
    <row r="3534" spans="2:25" x14ac:dyDescent="0.2">
      <c r="B3534" s="2"/>
      <c r="H3534" s="2"/>
      <c r="I3534" s="2"/>
      <c r="J3534" s="2"/>
      <c r="N3534" s="9"/>
      <c r="O3534" s="5"/>
      <c r="P3534" s="2"/>
      <c r="Q3534" s="39"/>
      <c r="R3534" s="9"/>
      <c r="T3534" s="9"/>
      <c r="U3534" s="2"/>
      <c r="X3534" s="40"/>
      <c r="Y3534" s="9"/>
    </row>
    <row r="3535" spans="2:25" x14ac:dyDescent="0.2">
      <c r="B3535" s="2"/>
      <c r="H3535" s="2"/>
      <c r="I3535" s="2"/>
      <c r="J3535" s="2"/>
      <c r="N3535" s="9"/>
      <c r="O3535" s="5"/>
      <c r="P3535" s="2"/>
      <c r="Q3535" s="39"/>
      <c r="R3535" s="9"/>
      <c r="T3535" s="9"/>
      <c r="U3535" s="2"/>
      <c r="X3535" s="40"/>
      <c r="Y3535" s="9"/>
    </row>
    <row r="3536" spans="2:25" x14ac:dyDescent="0.2">
      <c r="B3536" s="2"/>
      <c r="H3536" s="2"/>
      <c r="I3536" s="2"/>
      <c r="J3536" s="2"/>
      <c r="N3536" s="9"/>
      <c r="O3536" s="5"/>
      <c r="P3536" s="2"/>
      <c r="Q3536" s="39"/>
      <c r="R3536" s="9"/>
      <c r="T3536" s="9"/>
      <c r="U3536" s="2"/>
      <c r="X3536" s="40"/>
      <c r="Y3536" s="9"/>
    </row>
    <row r="3537" spans="2:25" x14ac:dyDescent="0.2">
      <c r="B3537" s="2"/>
      <c r="H3537" s="2"/>
      <c r="I3537" s="2"/>
      <c r="J3537" s="2"/>
      <c r="N3537" s="9"/>
      <c r="O3537" s="5"/>
      <c r="P3537" s="2"/>
      <c r="Q3537" s="39"/>
      <c r="R3537" s="9"/>
      <c r="T3537" s="9"/>
      <c r="U3537" s="2"/>
      <c r="X3537" s="40"/>
      <c r="Y3537" s="9"/>
    </row>
    <row r="3538" spans="2:25" x14ac:dyDescent="0.2">
      <c r="B3538" s="2"/>
      <c r="H3538" s="2"/>
      <c r="I3538" s="2"/>
      <c r="J3538" s="2"/>
      <c r="N3538" s="9"/>
      <c r="O3538" s="5"/>
      <c r="P3538" s="2"/>
      <c r="Q3538" s="39"/>
      <c r="R3538" s="9"/>
      <c r="T3538" s="9"/>
      <c r="U3538" s="2"/>
      <c r="X3538" s="40"/>
      <c r="Y3538" s="9"/>
    </row>
    <row r="3539" spans="2:25" x14ac:dyDescent="0.2">
      <c r="B3539" s="2"/>
      <c r="H3539" s="2"/>
      <c r="I3539" s="2"/>
      <c r="J3539" s="2"/>
      <c r="N3539" s="9"/>
      <c r="O3539" s="5"/>
      <c r="P3539" s="2"/>
      <c r="Q3539" s="39"/>
      <c r="R3539" s="9"/>
      <c r="T3539" s="9"/>
      <c r="U3539" s="2"/>
      <c r="X3539" s="40"/>
      <c r="Y3539" s="9"/>
    </row>
    <row r="3540" spans="2:25" x14ac:dyDescent="0.2">
      <c r="B3540" s="2"/>
      <c r="H3540" s="2"/>
      <c r="I3540" s="2"/>
      <c r="J3540" s="2"/>
      <c r="N3540" s="9"/>
      <c r="O3540" s="5"/>
      <c r="P3540" s="2"/>
      <c r="Q3540" s="39"/>
      <c r="R3540" s="9"/>
      <c r="T3540" s="9"/>
      <c r="U3540" s="2"/>
      <c r="X3540" s="40"/>
      <c r="Y3540" s="9"/>
    </row>
    <row r="3541" spans="2:25" x14ac:dyDescent="0.2">
      <c r="B3541" s="2"/>
      <c r="H3541" s="2"/>
      <c r="I3541" s="2"/>
      <c r="J3541" s="2"/>
      <c r="N3541" s="9"/>
      <c r="O3541" s="5"/>
      <c r="P3541" s="2"/>
      <c r="Q3541" s="39"/>
      <c r="R3541" s="9"/>
      <c r="T3541" s="9"/>
      <c r="U3541" s="2"/>
      <c r="X3541" s="40"/>
      <c r="Y3541" s="9"/>
    </row>
    <row r="3542" spans="2:25" x14ac:dyDescent="0.2">
      <c r="B3542" s="2"/>
      <c r="H3542" s="2"/>
      <c r="I3542" s="2"/>
      <c r="J3542" s="2"/>
      <c r="N3542" s="9"/>
      <c r="O3542" s="5"/>
      <c r="P3542" s="2"/>
      <c r="Q3542" s="39"/>
      <c r="R3542" s="9"/>
      <c r="T3542" s="9"/>
      <c r="U3542" s="2"/>
      <c r="X3542" s="40"/>
      <c r="Y3542" s="9"/>
    </row>
    <row r="3543" spans="2:25" x14ac:dyDescent="0.2">
      <c r="B3543" s="2"/>
      <c r="H3543" s="2"/>
      <c r="I3543" s="2"/>
      <c r="J3543" s="2"/>
      <c r="N3543" s="9"/>
      <c r="O3543" s="5"/>
      <c r="P3543" s="2"/>
      <c r="Q3543" s="39"/>
      <c r="R3543" s="9"/>
      <c r="T3543" s="9"/>
      <c r="U3543" s="2"/>
      <c r="X3543" s="40"/>
      <c r="Y3543" s="9"/>
    </row>
    <row r="3544" spans="2:25" x14ac:dyDescent="0.2">
      <c r="B3544" s="2"/>
      <c r="H3544" s="2"/>
      <c r="I3544" s="2"/>
      <c r="J3544" s="2"/>
      <c r="N3544" s="9"/>
      <c r="O3544" s="5"/>
      <c r="P3544" s="2"/>
      <c r="Q3544" s="39"/>
      <c r="R3544" s="9"/>
      <c r="T3544" s="9"/>
      <c r="U3544" s="2"/>
      <c r="X3544" s="40"/>
      <c r="Y3544" s="9"/>
    </row>
    <row r="3545" spans="2:25" x14ac:dyDescent="0.2">
      <c r="B3545" s="2"/>
      <c r="H3545" s="2"/>
      <c r="I3545" s="2"/>
      <c r="J3545" s="2"/>
      <c r="N3545" s="9"/>
      <c r="O3545" s="5"/>
      <c r="P3545" s="2"/>
      <c r="Q3545" s="39"/>
      <c r="R3545" s="9"/>
      <c r="T3545" s="9"/>
      <c r="U3545" s="2"/>
      <c r="X3545" s="40"/>
      <c r="Y3545" s="9"/>
    </row>
    <row r="3546" spans="2:25" x14ac:dyDescent="0.2">
      <c r="B3546" s="2"/>
      <c r="H3546" s="2"/>
      <c r="I3546" s="2"/>
      <c r="J3546" s="2"/>
      <c r="N3546" s="9"/>
      <c r="O3546" s="5"/>
      <c r="P3546" s="2"/>
      <c r="Q3546" s="39"/>
      <c r="R3546" s="9"/>
      <c r="T3546" s="9"/>
      <c r="U3546" s="2"/>
      <c r="X3546" s="40"/>
      <c r="Y3546" s="9"/>
    </row>
    <row r="3547" spans="2:25" x14ac:dyDescent="0.2">
      <c r="B3547" s="2"/>
      <c r="H3547" s="2"/>
      <c r="I3547" s="2"/>
      <c r="J3547" s="2"/>
      <c r="N3547" s="9"/>
      <c r="O3547" s="5"/>
      <c r="P3547" s="2"/>
      <c r="Q3547" s="39"/>
      <c r="R3547" s="9"/>
      <c r="T3547" s="9"/>
      <c r="U3547" s="2"/>
      <c r="X3547" s="40"/>
      <c r="Y3547" s="9"/>
    </row>
    <row r="3548" spans="2:25" x14ac:dyDescent="0.2">
      <c r="B3548" s="2"/>
      <c r="H3548" s="2"/>
      <c r="I3548" s="2"/>
      <c r="J3548" s="2"/>
      <c r="N3548" s="9"/>
      <c r="O3548" s="5"/>
      <c r="P3548" s="2"/>
      <c r="Q3548" s="39"/>
      <c r="R3548" s="9"/>
      <c r="T3548" s="9"/>
      <c r="U3548" s="2"/>
      <c r="X3548" s="40"/>
      <c r="Y3548" s="9"/>
    </row>
    <row r="3549" spans="2:25" x14ac:dyDescent="0.2">
      <c r="B3549" s="2"/>
      <c r="H3549" s="2"/>
      <c r="I3549" s="2"/>
      <c r="J3549" s="2"/>
      <c r="N3549" s="9"/>
      <c r="O3549" s="5"/>
      <c r="P3549" s="2"/>
      <c r="Q3549" s="39"/>
      <c r="R3549" s="9"/>
      <c r="T3549" s="9"/>
      <c r="U3549" s="2"/>
      <c r="X3549" s="40"/>
      <c r="Y3549" s="9"/>
    </row>
    <row r="3550" spans="2:25" x14ac:dyDescent="0.2">
      <c r="B3550" s="2"/>
      <c r="H3550" s="2"/>
      <c r="I3550" s="2"/>
      <c r="J3550" s="2"/>
      <c r="N3550" s="9"/>
      <c r="O3550" s="5"/>
      <c r="P3550" s="2"/>
      <c r="Q3550" s="39"/>
      <c r="R3550" s="9"/>
      <c r="T3550" s="9"/>
      <c r="U3550" s="2"/>
      <c r="X3550" s="40"/>
      <c r="Y3550" s="9"/>
    </row>
    <row r="3551" spans="2:25" x14ac:dyDescent="0.2">
      <c r="B3551" s="2"/>
      <c r="H3551" s="2"/>
      <c r="I3551" s="2"/>
      <c r="J3551" s="2"/>
      <c r="N3551" s="9"/>
      <c r="O3551" s="5"/>
      <c r="P3551" s="2"/>
      <c r="Q3551" s="39"/>
      <c r="R3551" s="9"/>
      <c r="T3551" s="9"/>
      <c r="U3551" s="2"/>
      <c r="X3551" s="40"/>
      <c r="Y3551" s="9"/>
    </row>
    <row r="3552" spans="2:25" x14ac:dyDescent="0.2">
      <c r="B3552" s="2"/>
      <c r="H3552" s="2"/>
      <c r="I3552" s="2"/>
      <c r="J3552" s="2"/>
      <c r="N3552" s="9"/>
      <c r="O3552" s="5"/>
      <c r="P3552" s="2"/>
      <c r="Q3552" s="39"/>
      <c r="R3552" s="9"/>
      <c r="T3552" s="9"/>
      <c r="U3552" s="2"/>
      <c r="X3552" s="40"/>
      <c r="Y3552" s="9"/>
    </row>
    <row r="3553" spans="2:25" x14ac:dyDescent="0.2">
      <c r="B3553" s="2"/>
      <c r="H3553" s="2"/>
      <c r="I3553" s="2"/>
      <c r="J3553" s="2"/>
      <c r="N3553" s="9"/>
      <c r="O3553" s="5"/>
      <c r="P3553" s="2"/>
      <c r="Q3553" s="39"/>
      <c r="R3553" s="9"/>
      <c r="T3553" s="9"/>
      <c r="U3553" s="2"/>
      <c r="X3553" s="40"/>
      <c r="Y3553" s="9"/>
    </row>
    <row r="3554" spans="2:25" x14ac:dyDescent="0.2">
      <c r="B3554" s="2"/>
      <c r="H3554" s="2"/>
      <c r="I3554" s="2"/>
      <c r="J3554" s="2"/>
      <c r="N3554" s="9"/>
      <c r="O3554" s="5"/>
      <c r="P3554" s="2"/>
      <c r="Q3554" s="39"/>
      <c r="R3554" s="9"/>
      <c r="T3554" s="9"/>
      <c r="U3554" s="2"/>
      <c r="X3554" s="40"/>
      <c r="Y3554" s="9"/>
    </row>
    <row r="3555" spans="2:25" x14ac:dyDescent="0.2">
      <c r="B3555" s="2"/>
      <c r="H3555" s="2"/>
      <c r="I3555" s="2"/>
      <c r="J3555" s="2"/>
      <c r="N3555" s="9"/>
      <c r="O3555" s="5"/>
      <c r="P3555" s="2"/>
      <c r="Q3555" s="39"/>
      <c r="R3555" s="9"/>
      <c r="T3555" s="9"/>
      <c r="U3555" s="2"/>
      <c r="X3555" s="40"/>
      <c r="Y3555" s="9"/>
    </row>
    <row r="3556" spans="2:25" x14ac:dyDescent="0.2">
      <c r="B3556" s="2"/>
      <c r="H3556" s="2"/>
      <c r="I3556" s="2"/>
      <c r="J3556" s="2"/>
      <c r="N3556" s="9"/>
      <c r="O3556" s="5"/>
      <c r="P3556" s="2"/>
      <c r="Q3556" s="39"/>
      <c r="R3556" s="9"/>
      <c r="T3556" s="9"/>
      <c r="U3556" s="2"/>
      <c r="X3556" s="40"/>
      <c r="Y3556" s="9"/>
    </row>
    <row r="3557" spans="2:25" x14ac:dyDescent="0.2">
      <c r="B3557" s="2"/>
      <c r="H3557" s="2"/>
      <c r="I3557" s="2"/>
      <c r="J3557" s="2"/>
      <c r="N3557" s="9"/>
      <c r="O3557" s="5"/>
      <c r="P3557" s="2"/>
      <c r="Q3557" s="39"/>
      <c r="R3557" s="9"/>
      <c r="T3557" s="9"/>
      <c r="U3557" s="2"/>
      <c r="X3557" s="40"/>
      <c r="Y3557" s="9"/>
    </row>
    <row r="3558" spans="2:25" x14ac:dyDescent="0.2">
      <c r="B3558" s="2"/>
      <c r="H3558" s="2"/>
      <c r="I3558" s="2"/>
      <c r="J3558" s="2"/>
      <c r="N3558" s="9"/>
      <c r="O3558" s="5"/>
      <c r="P3558" s="2"/>
      <c r="Q3558" s="39"/>
      <c r="R3558" s="9"/>
      <c r="T3558" s="9"/>
      <c r="U3558" s="2"/>
      <c r="X3558" s="40"/>
      <c r="Y3558" s="9"/>
    </row>
    <row r="3559" spans="2:25" x14ac:dyDescent="0.2">
      <c r="B3559" s="2"/>
      <c r="H3559" s="2"/>
      <c r="I3559" s="2"/>
      <c r="J3559" s="2"/>
      <c r="N3559" s="9"/>
      <c r="O3559" s="5"/>
      <c r="P3559" s="2"/>
      <c r="Q3559" s="39"/>
      <c r="R3559" s="9"/>
      <c r="T3559" s="9"/>
      <c r="U3559" s="2"/>
      <c r="X3559" s="40"/>
      <c r="Y3559" s="9"/>
    </row>
    <row r="3560" spans="2:25" x14ac:dyDescent="0.2">
      <c r="B3560" s="2"/>
      <c r="H3560" s="2"/>
      <c r="I3560" s="2"/>
      <c r="J3560" s="2"/>
      <c r="N3560" s="9"/>
      <c r="O3560" s="5"/>
      <c r="P3560" s="2"/>
      <c r="Q3560" s="39"/>
      <c r="R3560" s="9"/>
      <c r="T3560" s="9"/>
      <c r="U3560" s="2"/>
      <c r="X3560" s="40"/>
      <c r="Y3560" s="9"/>
    </row>
    <row r="3561" spans="2:25" x14ac:dyDescent="0.2">
      <c r="B3561" s="2"/>
      <c r="H3561" s="2"/>
      <c r="I3561" s="2"/>
      <c r="J3561" s="2"/>
      <c r="N3561" s="9"/>
      <c r="O3561" s="5"/>
      <c r="P3561" s="2"/>
      <c r="Q3561" s="39"/>
      <c r="R3561" s="9"/>
      <c r="T3561" s="9"/>
      <c r="U3561" s="2"/>
      <c r="X3561" s="40"/>
      <c r="Y3561" s="9"/>
    </row>
    <row r="3562" spans="2:25" x14ac:dyDescent="0.2">
      <c r="B3562" s="2"/>
      <c r="H3562" s="2"/>
      <c r="I3562" s="2"/>
      <c r="J3562" s="2"/>
      <c r="N3562" s="9"/>
      <c r="O3562" s="5"/>
      <c r="P3562" s="2"/>
      <c r="Q3562" s="39"/>
      <c r="R3562" s="9"/>
      <c r="T3562" s="9"/>
      <c r="U3562" s="2"/>
      <c r="X3562" s="40"/>
      <c r="Y3562" s="9"/>
    </row>
    <row r="3563" spans="2:25" x14ac:dyDescent="0.2">
      <c r="B3563" s="2"/>
      <c r="H3563" s="2"/>
      <c r="I3563" s="2"/>
      <c r="J3563" s="2"/>
      <c r="N3563" s="9"/>
      <c r="O3563" s="5"/>
      <c r="P3563" s="2"/>
      <c r="Q3563" s="39"/>
      <c r="R3563" s="9"/>
      <c r="T3563" s="9"/>
      <c r="U3563" s="2"/>
      <c r="X3563" s="40"/>
      <c r="Y3563" s="9"/>
    </row>
    <row r="3564" spans="2:25" x14ac:dyDescent="0.2">
      <c r="B3564" s="2"/>
      <c r="H3564" s="2"/>
      <c r="I3564" s="2"/>
      <c r="J3564" s="2"/>
      <c r="N3564" s="9"/>
      <c r="O3564" s="5"/>
      <c r="P3564" s="2"/>
      <c r="Q3564" s="39"/>
      <c r="R3564" s="9"/>
      <c r="T3564" s="9"/>
      <c r="U3564" s="2"/>
      <c r="X3564" s="40"/>
      <c r="Y3564" s="9"/>
    </row>
    <row r="3565" spans="2:25" x14ac:dyDescent="0.2">
      <c r="B3565" s="2"/>
      <c r="H3565" s="2"/>
      <c r="I3565" s="2"/>
      <c r="J3565" s="2"/>
      <c r="N3565" s="9"/>
      <c r="O3565" s="5"/>
      <c r="P3565" s="2"/>
      <c r="Q3565" s="39"/>
      <c r="R3565" s="9"/>
      <c r="T3565" s="9"/>
      <c r="U3565" s="2"/>
      <c r="X3565" s="40"/>
      <c r="Y3565" s="9"/>
    </row>
    <row r="3566" spans="2:25" x14ac:dyDescent="0.2">
      <c r="B3566" s="2"/>
      <c r="H3566" s="2"/>
      <c r="I3566" s="2"/>
      <c r="J3566" s="2"/>
      <c r="N3566" s="9"/>
      <c r="O3566" s="5"/>
      <c r="P3566" s="2"/>
      <c r="Q3566" s="39"/>
      <c r="R3566" s="9"/>
      <c r="T3566" s="9"/>
      <c r="U3566" s="2"/>
      <c r="X3566" s="40"/>
      <c r="Y3566" s="9"/>
    </row>
    <row r="3567" spans="2:25" x14ac:dyDescent="0.2">
      <c r="B3567" s="2"/>
      <c r="H3567" s="2"/>
      <c r="I3567" s="2"/>
      <c r="J3567" s="2"/>
      <c r="N3567" s="9"/>
      <c r="O3567" s="5"/>
      <c r="P3567" s="2"/>
      <c r="Q3567" s="39"/>
      <c r="R3567" s="9"/>
      <c r="T3567" s="9"/>
      <c r="U3567" s="2"/>
      <c r="X3567" s="40"/>
      <c r="Y3567" s="9"/>
    </row>
    <row r="3568" spans="2:25" x14ac:dyDescent="0.2">
      <c r="B3568" s="2"/>
      <c r="H3568" s="2"/>
      <c r="I3568" s="2"/>
      <c r="J3568" s="2"/>
      <c r="N3568" s="9"/>
      <c r="O3568" s="5"/>
      <c r="P3568" s="2"/>
      <c r="Q3568" s="39"/>
      <c r="R3568" s="9"/>
      <c r="T3568" s="9"/>
      <c r="U3568" s="2"/>
      <c r="X3568" s="40"/>
      <c r="Y3568" s="9"/>
    </row>
    <row r="3569" spans="2:25" x14ac:dyDescent="0.2">
      <c r="B3569" s="2"/>
      <c r="H3569" s="2"/>
      <c r="I3569" s="2"/>
      <c r="J3569" s="2"/>
      <c r="N3569" s="9"/>
      <c r="O3569" s="5"/>
      <c r="P3569" s="2"/>
      <c r="Q3569" s="39"/>
      <c r="R3569" s="9"/>
      <c r="T3569" s="9"/>
      <c r="U3569" s="2"/>
      <c r="X3569" s="40"/>
      <c r="Y3569" s="9"/>
    </row>
    <row r="3570" spans="2:25" x14ac:dyDescent="0.2">
      <c r="B3570" s="2"/>
      <c r="H3570" s="2"/>
      <c r="I3570" s="2"/>
      <c r="J3570" s="2"/>
      <c r="N3570" s="9"/>
      <c r="O3570" s="5"/>
      <c r="P3570" s="2"/>
      <c r="Q3570" s="39"/>
      <c r="R3570" s="9"/>
      <c r="T3570" s="9"/>
      <c r="U3570" s="2"/>
      <c r="X3570" s="40"/>
      <c r="Y3570" s="9"/>
    </row>
    <row r="3571" spans="2:25" x14ac:dyDescent="0.2">
      <c r="B3571" s="2"/>
      <c r="H3571" s="2"/>
      <c r="I3571" s="2"/>
      <c r="J3571" s="2"/>
      <c r="N3571" s="9"/>
      <c r="O3571" s="5"/>
      <c r="P3571" s="2"/>
      <c r="Q3571" s="39"/>
      <c r="R3571" s="9"/>
      <c r="T3571" s="9"/>
      <c r="U3571" s="2"/>
      <c r="X3571" s="40"/>
      <c r="Y3571" s="9"/>
    </row>
    <row r="3572" spans="2:25" x14ac:dyDescent="0.2">
      <c r="B3572" s="2"/>
      <c r="H3572" s="2"/>
      <c r="I3572" s="2"/>
      <c r="J3572" s="2"/>
      <c r="N3572" s="9"/>
      <c r="O3572" s="5"/>
      <c r="P3572" s="2"/>
      <c r="Q3572" s="39"/>
      <c r="R3572" s="9"/>
      <c r="T3572" s="9"/>
      <c r="U3572" s="2"/>
      <c r="X3572" s="40"/>
      <c r="Y3572" s="9"/>
    </row>
    <row r="3573" spans="2:25" x14ac:dyDescent="0.2">
      <c r="B3573" s="2"/>
      <c r="H3573" s="2"/>
      <c r="I3573" s="2"/>
      <c r="J3573" s="2"/>
      <c r="N3573" s="9"/>
      <c r="O3573" s="5"/>
      <c r="P3573" s="2"/>
      <c r="Q3573" s="39"/>
      <c r="R3573" s="9"/>
      <c r="T3573" s="9"/>
      <c r="U3573" s="2"/>
      <c r="X3573" s="40"/>
      <c r="Y3573" s="9"/>
    </row>
    <row r="3574" spans="2:25" x14ac:dyDescent="0.2">
      <c r="B3574" s="2"/>
      <c r="H3574" s="2"/>
      <c r="I3574" s="2"/>
      <c r="J3574" s="2"/>
      <c r="N3574" s="9"/>
      <c r="O3574" s="5"/>
      <c r="P3574" s="2"/>
      <c r="Q3574" s="39"/>
      <c r="R3574" s="9"/>
      <c r="T3574" s="9"/>
      <c r="U3574" s="2"/>
      <c r="X3574" s="40"/>
      <c r="Y3574" s="9"/>
    </row>
    <row r="3575" spans="2:25" x14ac:dyDescent="0.2">
      <c r="B3575" s="2"/>
      <c r="H3575" s="2"/>
      <c r="I3575" s="2"/>
      <c r="J3575" s="2"/>
      <c r="N3575" s="9"/>
      <c r="O3575" s="5"/>
      <c r="P3575" s="2"/>
      <c r="Q3575" s="39"/>
      <c r="R3575" s="9"/>
      <c r="T3575" s="9"/>
      <c r="U3575" s="2"/>
      <c r="X3575" s="40"/>
      <c r="Y3575" s="9"/>
    </row>
    <row r="3576" spans="2:25" x14ac:dyDescent="0.2">
      <c r="B3576" s="2"/>
      <c r="H3576" s="2"/>
      <c r="I3576" s="2"/>
      <c r="J3576" s="2"/>
      <c r="N3576" s="9"/>
      <c r="O3576" s="5"/>
      <c r="P3576" s="2"/>
      <c r="Q3576" s="39"/>
      <c r="R3576" s="9"/>
      <c r="T3576" s="9"/>
      <c r="U3576" s="2"/>
      <c r="X3576" s="40"/>
      <c r="Y3576" s="9"/>
    </row>
    <row r="3577" spans="2:25" x14ac:dyDescent="0.2">
      <c r="B3577" s="2"/>
      <c r="H3577" s="2"/>
      <c r="I3577" s="2"/>
      <c r="J3577" s="2"/>
      <c r="N3577" s="9"/>
      <c r="O3577" s="5"/>
      <c r="P3577" s="2"/>
      <c r="Q3577" s="39"/>
      <c r="R3577" s="9"/>
      <c r="T3577" s="9"/>
      <c r="U3577" s="2"/>
      <c r="X3577" s="40"/>
      <c r="Y3577" s="9"/>
    </row>
    <row r="3578" spans="2:25" x14ac:dyDescent="0.2">
      <c r="B3578" s="2"/>
      <c r="H3578" s="2"/>
      <c r="I3578" s="2"/>
      <c r="J3578" s="2"/>
      <c r="N3578" s="9"/>
      <c r="O3578" s="5"/>
      <c r="P3578" s="2"/>
      <c r="Q3578" s="39"/>
      <c r="R3578" s="9"/>
      <c r="T3578" s="9"/>
      <c r="U3578" s="2"/>
      <c r="X3578" s="40"/>
      <c r="Y3578" s="9"/>
    </row>
    <row r="3579" spans="2:25" x14ac:dyDescent="0.2">
      <c r="B3579" s="2"/>
      <c r="H3579" s="2"/>
      <c r="I3579" s="2"/>
      <c r="J3579" s="2"/>
      <c r="N3579" s="9"/>
      <c r="O3579" s="5"/>
      <c r="P3579" s="2"/>
      <c r="Q3579" s="39"/>
      <c r="R3579" s="9"/>
      <c r="T3579" s="9"/>
      <c r="U3579" s="2"/>
      <c r="X3579" s="40"/>
      <c r="Y3579" s="9"/>
    </row>
    <row r="3580" spans="2:25" x14ac:dyDescent="0.2">
      <c r="B3580" s="2"/>
      <c r="H3580" s="2"/>
      <c r="I3580" s="2"/>
      <c r="J3580" s="2"/>
      <c r="N3580" s="9"/>
      <c r="O3580" s="5"/>
      <c r="P3580" s="2"/>
      <c r="Q3580" s="39"/>
      <c r="R3580" s="9"/>
      <c r="T3580" s="9"/>
      <c r="U3580" s="2"/>
      <c r="X3580" s="40"/>
      <c r="Y3580" s="9"/>
    </row>
    <row r="3581" spans="2:25" x14ac:dyDescent="0.2">
      <c r="B3581" s="2"/>
      <c r="H3581" s="2"/>
      <c r="I3581" s="2"/>
      <c r="J3581" s="2"/>
      <c r="N3581" s="9"/>
      <c r="O3581" s="5"/>
      <c r="P3581" s="2"/>
      <c r="Q3581" s="39"/>
      <c r="R3581" s="9"/>
      <c r="T3581" s="9"/>
      <c r="U3581" s="2"/>
      <c r="X3581" s="40"/>
      <c r="Y3581" s="9"/>
    </row>
    <row r="3582" spans="2:25" x14ac:dyDescent="0.2">
      <c r="B3582" s="2"/>
      <c r="H3582" s="2"/>
      <c r="I3582" s="2"/>
      <c r="J3582" s="2"/>
      <c r="N3582" s="9"/>
      <c r="O3582" s="5"/>
      <c r="P3582" s="2"/>
      <c r="Q3582" s="39"/>
      <c r="R3582" s="9"/>
      <c r="T3582" s="9"/>
      <c r="U3582" s="2"/>
      <c r="X3582" s="40"/>
      <c r="Y3582" s="9"/>
    </row>
    <row r="3583" spans="2:25" x14ac:dyDescent="0.2">
      <c r="B3583" s="2"/>
      <c r="H3583" s="2"/>
      <c r="I3583" s="2"/>
      <c r="J3583" s="2"/>
      <c r="N3583" s="9"/>
      <c r="O3583" s="5"/>
      <c r="P3583" s="2"/>
      <c r="Q3583" s="39"/>
      <c r="R3583" s="9"/>
      <c r="T3583" s="9"/>
      <c r="U3583" s="2"/>
      <c r="X3583" s="40"/>
      <c r="Y3583" s="9"/>
    </row>
    <row r="3584" spans="2:25" x14ac:dyDescent="0.2">
      <c r="B3584" s="2"/>
      <c r="H3584" s="2"/>
      <c r="I3584" s="2"/>
      <c r="J3584" s="2"/>
      <c r="N3584" s="9"/>
      <c r="O3584" s="5"/>
      <c r="P3584" s="2"/>
      <c r="Q3584" s="39"/>
      <c r="R3584" s="9"/>
      <c r="T3584" s="9"/>
      <c r="U3584" s="2"/>
      <c r="X3584" s="40"/>
      <c r="Y3584" s="9"/>
    </row>
    <row r="3585" spans="2:25" x14ac:dyDescent="0.2">
      <c r="B3585" s="2"/>
      <c r="H3585" s="2"/>
      <c r="I3585" s="2"/>
      <c r="J3585" s="2"/>
      <c r="N3585" s="9"/>
      <c r="O3585" s="5"/>
      <c r="P3585" s="2"/>
      <c r="Q3585" s="39"/>
      <c r="R3585" s="9"/>
      <c r="T3585" s="9"/>
      <c r="U3585" s="2"/>
      <c r="X3585" s="40"/>
      <c r="Y3585" s="9"/>
    </row>
    <row r="3586" spans="2:25" x14ac:dyDescent="0.2">
      <c r="B3586" s="2"/>
      <c r="H3586" s="2"/>
      <c r="I3586" s="2"/>
      <c r="J3586" s="2"/>
      <c r="N3586" s="9"/>
      <c r="O3586" s="5"/>
      <c r="P3586" s="2"/>
      <c r="Q3586" s="39"/>
      <c r="R3586" s="9"/>
      <c r="T3586" s="9"/>
      <c r="U3586" s="2"/>
      <c r="X3586" s="40"/>
      <c r="Y3586" s="9"/>
    </row>
    <row r="3587" spans="2:25" x14ac:dyDescent="0.2">
      <c r="B3587" s="2"/>
      <c r="H3587" s="2"/>
      <c r="I3587" s="2"/>
      <c r="J3587" s="2"/>
      <c r="N3587" s="9"/>
      <c r="O3587" s="5"/>
      <c r="P3587" s="2"/>
      <c r="Q3587" s="39"/>
      <c r="R3587" s="9"/>
      <c r="T3587" s="9"/>
      <c r="U3587" s="2"/>
      <c r="X3587" s="40"/>
      <c r="Y3587" s="9"/>
    </row>
    <row r="3588" spans="2:25" x14ac:dyDescent="0.2">
      <c r="B3588" s="2"/>
      <c r="H3588" s="2"/>
      <c r="I3588" s="2"/>
      <c r="J3588" s="2"/>
      <c r="N3588" s="9"/>
      <c r="O3588" s="5"/>
      <c r="P3588" s="2"/>
      <c r="Q3588" s="39"/>
      <c r="R3588" s="9"/>
      <c r="T3588" s="9"/>
      <c r="U3588" s="2"/>
      <c r="X3588" s="40"/>
      <c r="Y3588" s="9"/>
    </row>
    <row r="3589" spans="2:25" x14ac:dyDescent="0.2">
      <c r="B3589" s="2"/>
      <c r="H3589" s="2"/>
      <c r="I3589" s="2"/>
      <c r="J3589" s="2"/>
      <c r="N3589" s="9"/>
      <c r="O3589" s="5"/>
      <c r="P3589" s="2"/>
      <c r="Q3589" s="39"/>
      <c r="R3589" s="9"/>
      <c r="T3589" s="9"/>
      <c r="U3589" s="2"/>
      <c r="X3589" s="40"/>
      <c r="Y3589" s="9"/>
    </row>
    <row r="3590" spans="2:25" x14ac:dyDescent="0.2">
      <c r="B3590" s="2"/>
      <c r="H3590" s="2"/>
      <c r="I3590" s="2"/>
      <c r="J3590" s="2"/>
      <c r="N3590" s="9"/>
      <c r="O3590" s="5"/>
      <c r="P3590" s="2"/>
      <c r="Q3590" s="39"/>
      <c r="R3590" s="9"/>
      <c r="T3590" s="9"/>
      <c r="U3590" s="2"/>
      <c r="X3590" s="40"/>
      <c r="Y3590" s="9"/>
    </row>
    <row r="3591" spans="2:25" x14ac:dyDescent="0.2">
      <c r="B3591" s="2"/>
      <c r="H3591" s="2"/>
      <c r="I3591" s="2"/>
      <c r="J3591" s="2"/>
      <c r="N3591" s="9"/>
      <c r="O3591" s="5"/>
      <c r="P3591" s="2"/>
      <c r="Q3591" s="39"/>
      <c r="R3591" s="9"/>
      <c r="T3591" s="9"/>
      <c r="U3591" s="2"/>
      <c r="X3591" s="40"/>
      <c r="Y3591" s="9"/>
    </row>
    <row r="3592" spans="2:25" x14ac:dyDescent="0.2">
      <c r="B3592" s="2"/>
      <c r="H3592" s="2"/>
      <c r="I3592" s="2"/>
      <c r="J3592" s="2"/>
      <c r="N3592" s="9"/>
      <c r="O3592" s="5"/>
      <c r="P3592" s="2"/>
      <c r="Q3592" s="39"/>
      <c r="R3592" s="9"/>
      <c r="T3592" s="9"/>
      <c r="U3592" s="2"/>
      <c r="X3592" s="40"/>
      <c r="Y3592" s="9"/>
    </row>
    <row r="3593" spans="2:25" x14ac:dyDescent="0.2">
      <c r="B3593" s="2"/>
      <c r="H3593" s="2"/>
      <c r="I3593" s="2"/>
      <c r="J3593" s="2"/>
      <c r="N3593" s="9"/>
      <c r="O3593" s="5"/>
      <c r="P3593" s="2"/>
      <c r="Q3593" s="39"/>
      <c r="R3593" s="9"/>
      <c r="T3593" s="9"/>
      <c r="U3593" s="2"/>
      <c r="X3593" s="40"/>
      <c r="Y3593" s="9"/>
    </row>
    <row r="3594" spans="2:25" x14ac:dyDescent="0.2">
      <c r="B3594" s="2"/>
      <c r="H3594" s="2"/>
      <c r="I3594" s="2"/>
      <c r="J3594" s="2"/>
      <c r="N3594" s="9"/>
      <c r="O3594" s="5"/>
      <c r="P3594" s="2"/>
      <c r="Q3594" s="39"/>
      <c r="R3594" s="9"/>
      <c r="T3594" s="9"/>
      <c r="U3594" s="2"/>
      <c r="X3594" s="40"/>
      <c r="Y3594" s="9"/>
    </row>
    <row r="3595" spans="2:25" x14ac:dyDescent="0.2">
      <c r="B3595" s="2"/>
      <c r="H3595" s="2"/>
      <c r="I3595" s="2"/>
      <c r="J3595" s="2"/>
      <c r="N3595" s="9"/>
      <c r="O3595" s="5"/>
      <c r="P3595" s="2"/>
      <c r="Q3595" s="39"/>
      <c r="R3595" s="9"/>
      <c r="T3595" s="9"/>
      <c r="U3595" s="2"/>
      <c r="X3595" s="40"/>
      <c r="Y3595" s="9"/>
    </row>
    <row r="3596" spans="2:25" x14ac:dyDescent="0.2">
      <c r="B3596" s="2"/>
      <c r="H3596" s="2"/>
      <c r="I3596" s="2"/>
      <c r="J3596" s="2"/>
      <c r="N3596" s="9"/>
      <c r="O3596" s="5"/>
      <c r="P3596" s="2"/>
      <c r="Q3596" s="39"/>
      <c r="R3596" s="9"/>
      <c r="T3596" s="9"/>
      <c r="U3596" s="2"/>
      <c r="X3596" s="40"/>
      <c r="Y3596" s="9"/>
    </row>
    <row r="3597" spans="2:25" x14ac:dyDescent="0.2">
      <c r="B3597" s="2"/>
      <c r="H3597" s="2"/>
      <c r="I3597" s="2"/>
      <c r="J3597" s="2"/>
      <c r="N3597" s="9"/>
      <c r="O3597" s="5"/>
      <c r="P3597" s="2"/>
      <c r="Q3597" s="39"/>
      <c r="R3597" s="9"/>
      <c r="T3597" s="9"/>
      <c r="U3597" s="2"/>
      <c r="X3597" s="40"/>
      <c r="Y3597" s="9"/>
    </row>
    <row r="3598" spans="2:25" x14ac:dyDescent="0.2">
      <c r="B3598" s="2"/>
      <c r="H3598" s="2"/>
      <c r="I3598" s="2"/>
      <c r="J3598" s="2"/>
      <c r="N3598" s="9"/>
      <c r="O3598" s="5"/>
      <c r="P3598" s="2"/>
      <c r="Q3598" s="39"/>
      <c r="R3598" s="9"/>
      <c r="T3598" s="9"/>
      <c r="U3598" s="2"/>
      <c r="X3598" s="40"/>
      <c r="Y3598" s="9"/>
    </row>
    <row r="3599" spans="2:25" x14ac:dyDescent="0.2">
      <c r="B3599" s="2"/>
      <c r="H3599" s="2"/>
      <c r="I3599" s="2"/>
      <c r="J3599" s="2"/>
      <c r="N3599" s="9"/>
      <c r="O3599" s="5"/>
      <c r="P3599" s="2"/>
      <c r="Q3599" s="39"/>
      <c r="R3599" s="9"/>
      <c r="T3599" s="9"/>
      <c r="U3599" s="2"/>
      <c r="X3599" s="40"/>
      <c r="Y3599" s="9"/>
    </row>
    <row r="3600" spans="2:25" x14ac:dyDescent="0.2">
      <c r="B3600" s="2"/>
      <c r="H3600" s="2"/>
      <c r="I3600" s="2"/>
      <c r="J3600" s="2"/>
      <c r="N3600" s="9"/>
      <c r="O3600" s="5"/>
      <c r="P3600" s="2"/>
      <c r="Q3600" s="39"/>
      <c r="R3600" s="9"/>
      <c r="T3600" s="9"/>
      <c r="U3600" s="2"/>
      <c r="X3600" s="40"/>
      <c r="Y3600" s="9"/>
    </row>
    <row r="3601" spans="2:25" x14ac:dyDescent="0.2">
      <c r="B3601" s="2"/>
      <c r="H3601" s="2"/>
      <c r="I3601" s="2"/>
      <c r="J3601" s="2"/>
      <c r="N3601" s="9"/>
      <c r="O3601" s="5"/>
      <c r="P3601" s="2"/>
      <c r="Q3601" s="39"/>
      <c r="R3601" s="9"/>
      <c r="T3601" s="9"/>
      <c r="U3601" s="2"/>
      <c r="X3601" s="40"/>
      <c r="Y3601" s="9"/>
    </row>
    <row r="3602" spans="2:25" x14ac:dyDescent="0.2">
      <c r="B3602" s="2"/>
      <c r="H3602" s="2"/>
      <c r="I3602" s="2"/>
      <c r="J3602" s="2"/>
      <c r="N3602" s="9"/>
      <c r="O3602" s="5"/>
      <c r="P3602" s="2"/>
      <c r="Q3602" s="39"/>
      <c r="R3602" s="9"/>
      <c r="T3602" s="9"/>
      <c r="U3602" s="2"/>
      <c r="X3602" s="40"/>
      <c r="Y3602" s="9"/>
    </row>
    <row r="3603" spans="2:25" x14ac:dyDescent="0.2">
      <c r="B3603" s="2"/>
      <c r="H3603" s="2"/>
      <c r="I3603" s="2"/>
      <c r="J3603" s="2"/>
      <c r="N3603" s="9"/>
      <c r="O3603" s="5"/>
      <c r="P3603" s="2"/>
      <c r="Q3603" s="39"/>
      <c r="R3603" s="9"/>
      <c r="T3603" s="9"/>
      <c r="U3603" s="2"/>
      <c r="X3603" s="40"/>
      <c r="Y3603" s="9"/>
    </row>
    <row r="3604" spans="2:25" x14ac:dyDescent="0.2">
      <c r="B3604" s="2"/>
      <c r="H3604" s="2"/>
      <c r="I3604" s="2"/>
      <c r="J3604" s="2"/>
      <c r="N3604" s="9"/>
      <c r="O3604" s="5"/>
      <c r="P3604" s="2"/>
      <c r="Q3604" s="39"/>
      <c r="R3604" s="9"/>
      <c r="T3604" s="9"/>
      <c r="U3604" s="2"/>
      <c r="X3604" s="40"/>
      <c r="Y3604" s="9"/>
    </row>
    <row r="3605" spans="2:25" x14ac:dyDescent="0.2">
      <c r="B3605" s="2"/>
      <c r="H3605" s="2"/>
      <c r="I3605" s="2"/>
      <c r="J3605" s="2"/>
      <c r="N3605" s="9"/>
      <c r="O3605" s="5"/>
      <c r="P3605" s="2"/>
      <c r="Q3605" s="39"/>
      <c r="R3605" s="9"/>
      <c r="T3605" s="9"/>
      <c r="U3605" s="2"/>
      <c r="X3605" s="40"/>
      <c r="Y3605" s="9"/>
    </row>
    <row r="3606" spans="2:25" x14ac:dyDescent="0.2">
      <c r="B3606" s="2"/>
      <c r="H3606" s="2"/>
      <c r="I3606" s="2"/>
      <c r="J3606" s="2"/>
      <c r="N3606" s="9"/>
      <c r="O3606" s="5"/>
      <c r="P3606" s="2"/>
      <c r="Q3606" s="39"/>
      <c r="R3606" s="9"/>
      <c r="T3606" s="9"/>
      <c r="U3606" s="2"/>
      <c r="X3606" s="40"/>
      <c r="Y3606" s="9"/>
    </row>
    <row r="3607" spans="2:25" x14ac:dyDescent="0.2">
      <c r="B3607" s="2"/>
      <c r="H3607" s="2"/>
      <c r="I3607" s="2"/>
      <c r="J3607" s="2"/>
      <c r="N3607" s="9"/>
      <c r="O3607" s="5"/>
      <c r="P3607" s="2"/>
      <c r="Q3607" s="39"/>
      <c r="R3607" s="9"/>
      <c r="T3607" s="9"/>
      <c r="U3607" s="2"/>
      <c r="X3607" s="40"/>
      <c r="Y3607" s="9"/>
    </row>
    <row r="3608" spans="2:25" x14ac:dyDescent="0.2">
      <c r="B3608" s="2"/>
      <c r="H3608" s="2"/>
      <c r="I3608" s="2"/>
      <c r="J3608" s="2"/>
      <c r="N3608" s="9"/>
      <c r="O3608" s="5"/>
      <c r="P3608" s="2"/>
      <c r="Q3608" s="39"/>
      <c r="R3608" s="9"/>
      <c r="T3608" s="9"/>
      <c r="U3608" s="2"/>
      <c r="X3608" s="40"/>
      <c r="Y3608" s="9"/>
    </row>
    <row r="3609" spans="2:25" x14ac:dyDescent="0.2">
      <c r="B3609" s="2"/>
      <c r="H3609" s="2"/>
      <c r="I3609" s="2"/>
      <c r="J3609" s="2"/>
      <c r="N3609" s="9"/>
      <c r="O3609" s="5"/>
      <c r="P3609" s="2"/>
      <c r="Q3609" s="39"/>
      <c r="R3609" s="9"/>
      <c r="T3609" s="9"/>
      <c r="U3609" s="2"/>
      <c r="X3609" s="40"/>
      <c r="Y3609" s="9"/>
    </row>
    <row r="3610" spans="2:25" x14ac:dyDescent="0.2">
      <c r="B3610" s="2"/>
      <c r="H3610" s="2"/>
      <c r="I3610" s="2"/>
      <c r="J3610" s="2"/>
      <c r="N3610" s="9"/>
      <c r="O3610" s="5"/>
      <c r="P3610" s="2"/>
      <c r="Q3610" s="39"/>
      <c r="R3610" s="9"/>
      <c r="T3610" s="9"/>
      <c r="U3610" s="2"/>
      <c r="X3610" s="40"/>
      <c r="Y3610" s="9"/>
    </row>
    <row r="3611" spans="2:25" x14ac:dyDescent="0.2">
      <c r="B3611" s="2"/>
      <c r="H3611" s="2"/>
      <c r="I3611" s="2"/>
      <c r="J3611" s="2"/>
      <c r="N3611" s="9"/>
      <c r="O3611" s="5"/>
      <c r="P3611" s="2"/>
      <c r="Q3611" s="39"/>
      <c r="R3611" s="9"/>
      <c r="T3611" s="9"/>
      <c r="U3611" s="2"/>
      <c r="X3611" s="40"/>
      <c r="Y3611" s="9"/>
    </row>
    <row r="3612" spans="2:25" x14ac:dyDescent="0.2">
      <c r="B3612" s="2"/>
      <c r="H3612" s="2"/>
      <c r="I3612" s="2"/>
      <c r="J3612" s="2"/>
      <c r="N3612" s="9"/>
      <c r="O3612" s="5"/>
      <c r="P3612" s="2"/>
      <c r="Q3612" s="39"/>
      <c r="R3612" s="9"/>
      <c r="T3612" s="9"/>
      <c r="U3612" s="2"/>
      <c r="X3612" s="40"/>
      <c r="Y3612" s="9"/>
    </row>
    <row r="3613" spans="2:25" x14ac:dyDescent="0.2">
      <c r="B3613" s="2"/>
      <c r="H3613" s="2"/>
      <c r="I3613" s="2"/>
      <c r="J3613" s="2"/>
      <c r="N3613" s="9"/>
      <c r="O3613" s="5"/>
      <c r="P3613" s="2"/>
      <c r="Q3613" s="39"/>
      <c r="R3613" s="9"/>
      <c r="T3613" s="9"/>
      <c r="U3613" s="2"/>
      <c r="X3613" s="40"/>
      <c r="Y3613" s="9"/>
    </row>
    <row r="3614" spans="2:25" x14ac:dyDescent="0.2">
      <c r="B3614" s="2"/>
      <c r="H3614" s="2"/>
      <c r="I3614" s="2"/>
      <c r="J3614" s="2"/>
      <c r="N3614" s="9"/>
      <c r="O3614" s="5"/>
      <c r="P3614" s="2"/>
      <c r="Q3614" s="39"/>
      <c r="R3614" s="9"/>
      <c r="T3614" s="9"/>
      <c r="U3614" s="2"/>
      <c r="X3614" s="40"/>
      <c r="Y3614" s="9"/>
    </row>
    <row r="3615" spans="2:25" x14ac:dyDescent="0.2">
      <c r="B3615" s="2"/>
      <c r="H3615" s="2"/>
      <c r="I3615" s="2"/>
      <c r="J3615" s="2"/>
      <c r="N3615" s="9"/>
      <c r="O3615" s="5"/>
      <c r="P3615" s="2"/>
      <c r="Q3615" s="39"/>
      <c r="R3615" s="9"/>
      <c r="T3615" s="9"/>
      <c r="U3615" s="2"/>
      <c r="X3615" s="40"/>
      <c r="Y3615" s="9"/>
    </row>
    <row r="3616" spans="2:25" x14ac:dyDescent="0.2">
      <c r="B3616" s="2"/>
      <c r="H3616" s="2"/>
      <c r="I3616" s="2"/>
      <c r="J3616" s="2"/>
      <c r="N3616" s="9"/>
      <c r="O3616" s="5"/>
      <c r="P3616" s="2"/>
      <c r="Q3616" s="39"/>
      <c r="R3616" s="9"/>
      <c r="T3616" s="9"/>
      <c r="U3616" s="2"/>
      <c r="X3616" s="40"/>
      <c r="Y3616" s="9"/>
    </row>
    <row r="3617" spans="2:25" x14ac:dyDescent="0.2">
      <c r="B3617" s="2"/>
      <c r="H3617" s="2"/>
      <c r="I3617" s="2"/>
      <c r="J3617" s="2"/>
      <c r="N3617" s="9"/>
      <c r="O3617" s="5"/>
      <c r="P3617" s="2"/>
      <c r="Q3617" s="39"/>
      <c r="R3617" s="9"/>
      <c r="T3617" s="9"/>
      <c r="U3617" s="2"/>
      <c r="X3617" s="40"/>
      <c r="Y3617" s="9"/>
    </row>
    <row r="3618" spans="2:25" x14ac:dyDescent="0.2">
      <c r="B3618" s="2"/>
      <c r="H3618" s="2"/>
      <c r="I3618" s="2"/>
      <c r="J3618" s="2"/>
      <c r="N3618" s="9"/>
      <c r="O3618" s="5"/>
      <c r="P3618" s="2"/>
      <c r="Q3618" s="39"/>
      <c r="R3618" s="9"/>
      <c r="T3618" s="9"/>
      <c r="U3618" s="2"/>
      <c r="X3618" s="40"/>
      <c r="Y3618" s="9"/>
    </row>
    <row r="3619" spans="2:25" x14ac:dyDescent="0.2">
      <c r="B3619" s="2"/>
      <c r="H3619" s="2"/>
      <c r="I3619" s="2"/>
      <c r="J3619" s="2"/>
      <c r="N3619" s="9"/>
      <c r="O3619" s="5"/>
      <c r="P3619" s="2"/>
      <c r="Q3619" s="39"/>
      <c r="R3619" s="9"/>
      <c r="T3619" s="9"/>
      <c r="U3619" s="2"/>
      <c r="X3619" s="40"/>
      <c r="Y3619" s="9"/>
    </row>
    <row r="3620" spans="2:25" x14ac:dyDescent="0.2">
      <c r="B3620" s="2"/>
      <c r="H3620" s="2"/>
      <c r="I3620" s="2"/>
      <c r="J3620" s="2"/>
      <c r="N3620" s="9"/>
      <c r="O3620" s="5"/>
      <c r="P3620" s="2"/>
      <c r="Q3620" s="39"/>
      <c r="R3620" s="9"/>
      <c r="T3620" s="9"/>
      <c r="U3620" s="2"/>
      <c r="X3620" s="40"/>
      <c r="Y3620" s="9"/>
    </row>
    <row r="3621" spans="2:25" x14ac:dyDescent="0.2">
      <c r="B3621" s="2"/>
      <c r="H3621" s="2"/>
      <c r="I3621" s="2"/>
      <c r="J3621" s="2"/>
      <c r="N3621" s="9"/>
      <c r="O3621" s="5"/>
      <c r="P3621" s="2"/>
      <c r="Q3621" s="39"/>
      <c r="R3621" s="9"/>
      <c r="T3621" s="9"/>
      <c r="U3621" s="2"/>
      <c r="X3621" s="40"/>
      <c r="Y3621" s="9"/>
    </row>
    <row r="3622" spans="2:25" x14ac:dyDescent="0.2">
      <c r="B3622" s="2"/>
      <c r="H3622" s="2"/>
      <c r="I3622" s="2"/>
      <c r="J3622" s="2"/>
      <c r="N3622" s="9"/>
      <c r="O3622" s="5"/>
      <c r="P3622" s="2"/>
      <c r="Q3622" s="39"/>
      <c r="R3622" s="9"/>
      <c r="T3622" s="9"/>
      <c r="U3622" s="2"/>
      <c r="X3622" s="40"/>
      <c r="Y3622" s="9"/>
    </row>
    <row r="3623" spans="2:25" x14ac:dyDescent="0.2">
      <c r="B3623" s="2"/>
      <c r="H3623" s="2"/>
      <c r="I3623" s="2"/>
      <c r="J3623" s="2"/>
      <c r="N3623" s="9"/>
      <c r="O3623" s="5"/>
      <c r="P3623" s="2"/>
      <c r="Q3623" s="39"/>
      <c r="R3623" s="9"/>
      <c r="T3623" s="9"/>
      <c r="U3623" s="2"/>
      <c r="X3623" s="40"/>
      <c r="Y3623" s="9"/>
    </row>
    <row r="3624" spans="2:25" x14ac:dyDescent="0.2">
      <c r="B3624" s="2"/>
      <c r="H3624" s="2"/>
      <c r="I3624" s="2"/>
      <c r="J3624" s="2"/>
      <c r="N3624" s="9"/>
      <c r="O3624" s="5"/>
      <c r="P3624" s="2"/>
      <c r="Q3624" s="39"/>
      <c r="R3624" s="9"/>
      <c r="T3624" s="9"/>
      <c r="U3624" s="2"/>
      <c r="X3624" s="40"/>
      <c r="Y3624" s="9"/>
    </row>
    <row r="3625" spans="2:25" x14ac:dyDescent="0.2">
      <c r="B3625" s="2"/>
      <c r="H3625" s="2"/>
      <c r="I3625" s="2"/>
      <c r="J3625" s="2"/>
      <c r="N3625" s="9"/>
      <c r="O3625" s="5"/>
      <c r="P3625" s="2"/>
      <c r="Q3625" s="39"/>
      <c r="R3625" s="9"/>
      <c r="T3625" s="9"/>
      <c r="U3625" s="2"/>
      <c r="X3625" s="40"/>
      <c r="Y3625" s="9"/>
    </row>
    <row r="3626" spans="2:25" x14ac:dyDescent="0.2">
      <c r="B3626" s="2"/>
      <c r="H3626" s="2"/>
      <c r="I3626" s="2"/>
      <c r="J3626" s="2"/>
      <c r="N3626" s="9"/>
      <c r="O3626" s="5"/>
      <c r="P3626" s="2"/>
      <c r="Q3626" s="39"/>
      <c r="R3626" s="9"/>
      <c r="T3626" s="9"/>
      <c r="U3626" s="2"/>
      <c r="X3626" s="40"/>
      <c r="Y3626" s="9"/>
    </row>
    <row r="3627" spans="2:25" x14ac:dyDescent="0.2">
      <c r="B3627" s="2"/>
      <c r="H3627" s="2"/>
      <c r="I3627" s="2"/>
      <c r="J3627" s="2"/>
      <c r="N3627" s="9"/>
      <c r="O3627" s="5"/>
      <c r="P3627" s="2"/>
      <c r="Q3627" s="39"/>
      <c r="R3627" s="9"/>
      <c r="T3627" s="9"/>
      <c r="U3627" s="2"/>
      <c r="X3627" s="40"/>
      <c r="Y3627" s="9"/>
    </row>
    <row r="3628" spans="2:25" x14ac:dyDescent="0.2">
      <c r="B3628" s="2"/>
      <c r="H3628" s="2"/>
      <c r="I3628" s="2"/>
      <c r="J3628" s="2"/>
      <c r="N3628" s="9"/>
      <c r="O3628" s="5"/>
      <c r="P3628" s="2"/>
      <c r="Q3628" s="39"/>
      <c r="R3628" s="9"/>
      <c r="T3628" s="9"/>
      <c r="U3628" s="2"/>
      <c r="X3628" s="40"/>
      <c r="Y3628" s="9"/>
    </row>
    <row r="3629" spans="2:25" x14ac:dyDescent="0.2">
      <c r="B3629" s="2"/>
      <c r="H3629" s="2"/>
      <c r="I3629" s="2"/>
      <c r="J3629" s="2"/>
      <c r="N3629" s="9"/>
      <c r="O3629" s="5"/>
      <c r="P3629" s="2"/>
      <c r="Q3629" s="39"/>
      <c r="R3629" s="9"/>
      <c r="T3629" s="9"/>
      <c r="U3629" s="2"/>
      <c r="X3629" s="40"/>
      <c r="Y3629" s="9"/>
    </row>
    <row r="3630" spans="2:25" x14ac:dyDescent="0.2">
      <c r="B3630" s="2"/>
      <c r="H3630" s="2"/>
      <c r="I3630" s="2"/>
      <c r="J3630" s="2"/>
      <c r="N3630" s="9"/>
      <c r="O3630" s="5"/>
      <c r="P3630" s="2"/>
      <c r="Q3630" s="39"/>
      <c r="R3630" s="9"/>
      <c r="T3630" s="9"/>
      <c r="U3630" s="2"/>
      <c r="X3630" s="40"/>
      <c r="Y3630" s="9"/>
    </row>
    <row r="3631" spans="2:25" x14ac:dyDescent="0.2">
      <c r="B3631" s="2"/>
      <c r="H3631" s="2"/>
      <c r="I3631" s="2"/>
      <c r="J3631" s="2"/>
      <c r="N3631" s="9"/>
      <c r="O3631" s="5"/>
      <c r="P3631" s="2"/>
      <c r="Q3631" s="39"/>
      <c r="R3631" s="9"/>
      <c r="T3631" s="9"/>
      <c r="U3631" s="2"/>
      <c r="X3631" s="40"/>
      <c r="Y3631" s="9"/>
    </row>
    <row r="3632" spans="2:25" x14ac:dyDescent="0.2">
      <c r="B3632" s="2"/>
      <c r="H3632" s="2"/>
      <c r="I3632" s="2"/>
      <c r="J3632" s="2"/>
      <c r="N3632" s="9"/>
      <c r="O3632" s="5"/>
      <c r="P3632" s="2"/>
      <c r="Q3632" s="39"/>
      <c r="R3632" s="9"/>
      <c r="T3632" s="9"/>
      <c r="U3632" s="2"/>
      <c r="X3632" s="40"/>
      <c r="Y3632" s="9"/>
    </row>
    <row r="3633" spans="2:25" x14ac:dyDescent="0.2">
      <c r="B3633" s="2"/>
      <c r="H3633" s="2"/>
      <c r="I3633" s="2"/>
      <c r="J3633" s="2"/>
      <c r="N3633" s="9"/>
      <c r="O3633" s="5"/>
      <c r="P3633" s="2"/>
      <c r="Q3633" s="39"/>
      <c r="R3633" s="9"/>
      <c r="T3633" s="9"/>
      <c r="U3633" s="2"/>
      <c r="X3633" s="40"/>
      <c r="Y3633" s="9"/>
    </row>
    <row r="3634" spans="2:25" x14ac:dyDescent="0.2">
      <c r="B3634" s="2"/>
      <c r="H3634" s="2"/>
      <c r="I3634" s="2"/>
      <c r="J3634" s="2"/>
      <c r="N3634" s="9"/>
      <c r="O3634" s="5"/>
      <c r="P3634" s="2"/>
      <c r="Q3634" s="39"/>
      <c r="R3634" s="9"/>
      <c r="T3634" s="9"/>
      <c r="U3634" s="2"/>
      <c r="X3634" s="40"/>
      <c r="Y3634" s="9"/>
    </row>
    <row r="3635" spans="2:25" x14ac:dyDescent="0.2">
      <c r="B3635" s="2"/>
      <c r="H3635" s="2"/>
      <c r="I3635" s="2"/>
      <c r="J3635" s="2"/>
      <c r="N3635" s="9"/>
      <c r="O3635" s="5"/>
      <c r="P3635" s="2"/>
      <c r="Q3635" s="39"/>
      <c r="R3635" s="9"/>
      <c r="T3635" s="9"/>
      <c r="U3635" s="2"/>
      <c r="X3635" s="40"/>
      <c r="Y3635" s="9"/>
    </row>
    <row r="3636" spans="2:25" x14ac:dyDescent="0.2">
      <c r="B3636" s="2"/>
      <c r="H3636" s="2"/>
      <c r="I3636" s="2"/>
      <c r="J3636" s="2"/>
      <c r="N3636" s="9"/>
      <c r="O3636" s="5"/>
      <c r="P3636" s="2"/>
      <c r="Q3636" s="39"/>
      <c r="R3636" s="9"/>
      <c r="T3636" s="9"/>
      <c r="U3636" s="2"/>
      <c r="X3636" s="40"/>
      <c r="Y3636" s="9"/>
    </row>
    <row r="3637" spans="2:25" x14ac:dyDescent="0.2">
      <c r="B3637" s="2"/>
      <c r="H3637" s="2"/>
      <c r="I3637" s="2"/>
      <c r="J3637" s="2"/>
      <c r="N3637" s="9"/>
      <c r="O3637" s="5"/>
      <c r="P3637" s="2"/>
      <c r="Q3637" s="39"/>
      <c r="R3637" s="9"/>
      <c r="T3637" s="9"/>
      <c r="U3637" s="2"/>
      <c r="X3637" s="40"/>
      <c r="Y3637" s="9"/>
    </row>
    <row r="3638" spans="2:25" x14ac:dyDescent="0.2">
      <c r="B3638" s="2"/>
      <c r="H3638" s="2"/>
      <c r="I3638" s="2"/>
      <c r="J3638" s="2"/>
      <c r="N3638" s="9"/>
      <c r="O3638" s="5"/>
      <c r="P3638" s="2"/>
      <c r="Q3638" s="39"/>
      <c r="R3638" s="9"/>
      <c r="T3638" s="9"/>
      <c r="U3638" s="2"/>
      <c r="X3638" s="40"/>
      <c r="Y3638" s="9"/>
    </row>
    <row r="3639" spans="2:25" x14ac:dyDescent="0.2">
      <c r="B3639" s="2"/>
      <c r="H3639" s="2"/>
      <c r="I3639" s="2"/>
      <c r="J3639" s="2"/>
      <c r="N3639" s="9"/>
      <c r="O3639" s="5"/>
      <c r="P3639" s="2"/>
      <c r="Q3639" s="39"/>
      <c r="R3639" s="9"/>
      <c r="T3639" s="9"/>
      <c r="U3639" s="2"/>
      <c r="X3639" s="40"/>
      <c r="Y3639" s="9"/>
    </row>
    <row r="3640" spans="2:25" x14ac:dyDescent="0.2">
      <c r="B3640" s="2"/>
      <c r="H3640" s="2"/>
      <c r="I3640" s="2"/>
      <c r="J3640" s="2"/>
      <c r="N3640" s="9"/>
      <c r="O3640" s="5"/>
      <c r="P3640" s="2"/>
      <c r="Q3640" s="39"/>
      <c r="R3640" s="9"/>
      <c r="T3640" s="9"/>
      <c r="U3640" s="2"/>
      <c r="X3640" s="40"/>
      <c r="Y3640" s="9"/>
    </row>
    <row r="3641" spans="2:25" x14ac:dyDescent="0.2">
      <c r="B3641" s="2"/>
      <c r="H3641" s="2"/>
      <c r="I3641" s="2"/>
      <c r="J3641" s="2"/>
      <c r="N3641" s="9"/>
      <c r="O3641" s="5"/>
      <c r="P3641" s="2"/>
      <c r="Q3641" s="39"/>
      <c r="R3641" s="9"/>
      <c r="T3641" s="9"/>
      <c r="U3641" s="2"/>
      <c r="X3641" s="40"/>
      <c r="Y3641" s="9"/>
    </row>
    <row r="3642" spans="2:25" x14ac:dyDescent="0.2">
      <c r="B3642" s="2"/>
      <c r="H3642" s="2"/>
      <c r="I3642" s="2"/>
      <c r="J3642" s="2"/>
      <c r="N3642" s="9"/>
      <c r="O3642" s="5"/>
      <c r="P3642" s="2"/>
      <c r="Q3642" s="39"/>
      <c r="R3642" s="9"/>
      <c r="T3642" s="9"/>
      <c r="U3642" s="2"/>
      <c r="X3642" s="40"/>
      <c r="Y3642" s="9"/>
    </row>
    <row r="3643" spans="2:25" x14ac:dyDescent="0.2">
      <c r="B3643" s="2"/>
      <c r="H3643" s="2"/>
      <c r="I3643" s="2"/>
      <c r="J3643" s="2"/>
      <c r="N3643" s="9"/>
      <c r="O3643" s="5"/>
      <c r="P3643" s="2"/>
      <c r="Q3643" s="39"/>
      <c r="R3643" s="9"/>
      <c r="T3643" s="9"/>
      <c r="U3643" s="2"/>
      <c r="X3643" s="40"/>
      <c r="Y3643" s="9"/>
    </row>
    <row r="3644" spans="2:25" x14ac:dyDescent="0.2">
      <c r="B3644" s="2"/>
      <c r="H3644" s="2"/>
      <c r="I3644" s="2"/>
      <c r="J3644" s="2"/>
      <c r="N3644" s="9"/>
      <c r="O3644" s="5"/>
      <c r="P3644" s="2"/>
      <c r="Q3644" s="39"/>
      <c r="R3644" s="9"/>
      <c r="T3644" s="9"/>
      <c r="U3644" s="2"/>
      <c r="X3644" s="40"/>
      <c r="Y3644" s="9"/>
    </row>
    <row r="3645" spans="2:25" x14ac:dyDescent="0.2">
      <c r="B3645" s="2"/>
      <c r="H3645" s="2"/>
      <c r="I3645" s="2"/>
      <c r="J3645" s="2"/>
      <c r="N3645" s="9"/>
      <c r="O3645" s="5"/>
      <c r="P3645" s="2"/>
      <c r="Q3645" s="39"/>
      <c r="R3645" s="9"/>
      <c r="T3645" s="9"/>
      <c r="U3645" s="2"/>
      <c r="X3645" s="40"/>
      <c r="Y3645" s="9"/>
    </row>
    <row r="3646" spans="2:25" x14ac:dyDescent="0.2">
      <c r="B3646" s="2"/>
      <c r="H3646" s="2"/>
      <c r="I3646" s="2"/>
      <c r="J3646" s="2"/>
      <c r="N3646" s="9"/>
      <c r="O3646" s="5"/>
      <c r="P3646" s="2"/>
      <c r="Q3646" s="39"/>
      <c r="R3646" s="9"/>
      <c r="T3646" s="9"/>
      <c r="U3646" s="2"/>
      <c r="X3646" s="40"/>
      <c r="Y3646" s="9"/>
    </row>
    <row r="3647" spans="2:25" x14ac:dyDescent="0.2">
      <c r="B3647" s="2"/>
      <c r="H3647" s="2"/>
      <c r="I3647" s="2"/>
      <c r="J3647" s="2"/>
      <c r="N3647" s="9"/>
      <c r="O3647" s="5"/>
      <c r="P3647" s="2"/>
      <c r="Q3647" s="39"/>
      <c r="R3647" s="9"/>
      <c r="T3647" s="9"/>
      <c r="U3647" s="2"/>
      <c r="X3647" s="40"/>
      <c r="Y3647" s="9"/>
    </row>
    <row r="3648" spans="2:25" x14ac:dyDescent="0.2">
      <c r="B3648" s="2"/>
      <c r="H3648" s="2"/>
      <c r="I3648" s="2"/>
      <c r="J3648" s="2"/>
      <c r="N3648" s="9"/>
      <c r="O3648" s="5"/>
      <c r="P3648" s="2"/>
      <c r="Q3648" s="39"/>
      <c r="R3648" s="9"/>
      <c r="T3648" s="9"/>
      <c r="U3648" s="2"/>
      <c r="X3648" s="40"/>
      <c r="Y3648" s="9"/>
    </row>
    <row r="3649" spans="2:25" x14ac:dyDescent="0.2">
      <c r="B3649" s="2"/>
      <c r="H3649" s="2"/>
      <c r="I3649" s="2"/>
      <c r="J3649" s="2"/>
      <c r="N3649" s="9"/>
      <c r="O3649" s="5"/>
      <c r="P3649" s="2"/>
      <c r="Q3649" s="39"/>
      <c r="R3649" s="9"/>
      <c r="T3649" s="9"/>
      <c r="U3649" s="2"/>
      <c r="X3649" s="40"/>
      <c r="Y3649" s="9"/>
    </row>
    <row r="3650" spans="2:25" x14ac:dyDescent="0.2">
      <c r="B3650" s="2"/>
      <c r="H3650" s="2"/>
      <c r="I3650" s="2"/>
      <c r="J3650" s="2"/>
      <c r="N3650" s="9"/>
      <c r="O3650" s="5"/>
      <c r="P3650" s="2"/>
      <c r="Q3650" s="39"/>
      <c r="R3650" s="9"/>
      <c r="T3650" s="9"/>
      <c r="U3650" s="2"/>
      <c r="X3650" s="40"/>
      <c r="Y3650" s="9"/>
    </row>
    <row r="3651" spans="2:25" x14ac:dyDescent="0.2">
      <c r="B3651" s="2"/>
      <c r="H3651" s="2"/>
      <c r="I3651" s="2"/>
      <c r="J3651" s="2"/>
      <c r="N3651" s="9"/>
      <c r="O3651" s="5"/>
      <c r="P3651" s="2"/>
      <c r="Q3651" s="39"/>
      <c r="R3651" s="9"/>
      <c r="T3651" s="9"/>
      <c r="U3651" s="2"/>
      <c r="X3651" s="40"/>
      <c r="Y3651" s="9"/>
    </row>
    <row r="3652" spans="2:25" x14ac:dyDescent="0.2">
      <c r="B3652" s="2"/>
      <c r="H3652" s="2"/>
      <c r="I3652" s="2"/>
      <c r="J3652" s="2"/>
      <c r="N3652" s="9"/>
      <c r="O3652" s="5"/>
      <c r="P3652" s="2"/>
      <c r="Q3652" s="39"/>
      <c r="R3652" s="9"/>
      <c r="T3652" s="9"/>
      <c r="U3652" s="2"/>
      <c r="X3652" s="40"/>
      <c r="Y3652" s="9"/>
    </row>
    <row r="3653" spans="2:25" x14ac:dyDescent="0.2">
      <c r="B3653" s="2"/>
      <c r="H3653" s="2"/>
      <c r="I3653" s="2"/>
      <c r="J3653" s="2"/>
      <c r="N3653" s="9"/>
      <c r="O3653" s="5"/>
      <c r="P3653" s="2"/>
      <c r="Q3653" s="39"/>
      <c r="R3653" s="9"/>
      <c r="T3653" s="9"/>
      <c r="U3653" s="2"/>
      <c r="X3653" s="40"/>
      <c r="Y3653" s="9"/>
    </row>
    <row r="3654" spans="2:25" x14ac:dyDescent="0.2">
      <c r="B3654" s="2"/>
      <c r="H3654" s="2"/>
      <c r="I3654" s="2"/>
      <c r="J3654" s="2"/>
      <c r="N3654" s="9"/>
      <c r="O3654" s="5"/>
      <c r="P3654" s="2"/>
      <c r="Q3654" s="39"/>
      <c r="R3654" s="9"/>
      <c r="T3654" s="9"/>
      <c r="U3654" s="2"/>
      <c r="X3654" s="40"/>
      <c r="Y3654" s="9"/>
    </row>
    <row r="3655" spans="2:25" x14ac:dyDescent="0.2">
      <c r="B3655" s="2"/>
      <c r="H3655" s="2"/>
      <c r="I3655" s="2"/>
      <c r="J3655" s="2"/>
      <c r="N3655" s="9"/>
      <c r="O3655" s="5"/>
      <c r="P3655" s="2"/>
      <c r="Q3655" s="39"/>
      <c r="R3655" s="9"/>
      <c r="T3655" s="9"/>
      <c r="U3655" s="2"/>
      <c r="X3655" s="40"/>
      <c r="Y3655" s="9"/>
    </row>
    <row r="3656" spans="2:25" x14ac:dyDescent="0.2">
      <c r="B3656" s="2"/>
      <c r="H3656" s="2"/>
      <c r="I3656" s="2"/>
      <c r="J3656" s="2"/>
      <c r="N3656" s="9"/>
      <c r="O3656" s="5"/>
      <c r="P3656" s="2"/>
      <c r="Q3656" s="39"/>
      <c r="R3656" s="9"/>
      <c r="T3656" s="9"/>
      <c r="U3656" s="2"/>
      <c r="X3656" s="40"/>
      <c r="Y3656" s="9"/>
    </row>
    <row r="3657" spans="2:25" x14ac:dyDescent="0.2">
      <c r="B3657" s="2"/>
      <c r="H3657" s="2"/>
      <c r="I3657" s="2"/>
      <c r="J3657" s="2"/>
      <c r="N3657" s="9"/>
      <c r="O3657" s="5"/>
      <c r="P3657" s="2"/>
      <c r="Q3657" s="39"/>
      <c r="R3657" s="9"/>
      <c r="T3657" s="9"/>
      <c r="U3657" s="2"/>
      <c r="X3657" s="40"/>
      <c r="Y3657" s="9"/>
    </row>
    <row r="3658" spans="2:25" x14ac:dyDescent="0.2">
      <c r="B3658" s="2"/>
      <c r="H3658" s="2"/>
      <c r="I3658" s="2"/>
      <c r="J3658" s="2"/>
      <c r="N3658" s="9"/>
      <c r="O3658" s="5"/>
      <c r="P3658" s="2"/>
      <c r="Q3658" s="39"/>
      <c r="R3658" s="9"/>
      <c r="T3658" s="9"/>
      <c r="U3658" s="2"/>
      <c r="X3658" s="40"/>
      <c r="Y3658" s="9"/>
    </row>
    <row r="3659" spans="2:25" x14ac:dyDescent="0.2">
      <c r="B3659" s="2"/>
      <c r="H3659" s="2"/>
      <c r="I3659" s="2"/>
      <c r="J3659" s="2"/>
      <c r="N3659" s="9"/>
      <c r="O3659" s="5"/>
      <c r="P3659" s="2"/>
      <c r="Q3659" s="39"/>
      <c r="R3659" s="9"/>
      <c r="T3659" s="9"/>
      <c r="U3659" s="2"/>
      <c r="X3659" s="40"/>
      <c r="Y3659" s="9"/>
    </row>
    <row r="3660" spans="2:25" x14ac:dyDescent="0.2">
      <c r="B3660" s="2"/>
      <c r="H3660" s="2"/>
      <c r="I3660" s="2"/>
      <c r="J3660" s="2"/>
      <c r="N3660" s="9"/>
      <c r="O3660" s="5"/>
      <c r="P3660" s="2"/>
      <c r="Q3660" s="39"/>
      <c r="R3660" s="9"/>
      <c r="T3660" s="9"/>
      <c r="U3660" s="2"/>
      <c r="X3660" s="40"/>
      <c r="Y3660" s="9"/>
    </row>
    <row r="3661" spans="2:25" x14ac:dyDescent="0.2">
      <c r="B3661" s="2"/>
      <c r="H3661" s="2"/>
      <c r="I3661" s="2"/>
      <c r="J3661" s="2"/>
      <c r="N3661" s="9"/>
      <c r="O3661" s="5"/>
      <c r="P3661" s="2"/>
      <c r="Q3661" s="39"/>
      <c r="R3661" s="9"/>
      <c r="T3661" s="9"/>
      <c r="U3661" s="2"/>
      <c r="X3661" s="40"/>
      <c r="Y3661" s="9"/>
    </row>
    <row r="3662" spans="2:25" x14ac:dyDescent="0.2">
      <c r="B3662" s="2"/>
      <c r="H3662" s="2"/>
      <c r="I3662" s="2"/>
      <c r="J3662" s="2"/>
      <c r="N3662" s="9"/>
      <c r="O3662" s="5"/>
      <c r="P3662" s="2"/>
      <c r="Q3662" s="39"/>
      <c r="R3662" s="9"/>
      <c r="T3662" s="9"/>
      <c r="U3662" s="2"/>
      <c r="X3662" s="40"/>
      <c r="Y3662" s="9"/>
    </row>
    <row r="3663" spans="2:25" x14ac:dyDescent="0.2">
      <c r="B3663" s="2"/>
      <c r="H3663" s="2"/>
      <c r="I3663" s="2"/>
      <c r="J3663" s="2"/>
      <c r="N3663" s="9"/>
      <c r="O3663" s="5"/>
      <c r="P3663" s="2"/>
      <c r="Q3663" s="39"/>
      <c r="R3663" s="9"/>
      <c r="T3663" s="9"/>
      <c r="U3663" s="2"/>
      <c r="X3663" s="40"/>
      <c r="Y3663" s="9"/>
    </row>
    <row r="3664" spans="2:25" x14ac:dyDescent="0.2">
      <c r="B3664" s="2"/>
      <c r="H3664" s="2"/>
      <c r="I3664" s="2"/>
      <c r="J3664" s="2"/>
      <c r="N3664" s="9"/>
      <c r="O3664" s="5"/>
      <c r="P3664" s="2"/>
      <c r="Q3664" s="39"/>
      <c r="R3664" s="9"/>
      <c r="T3664" s="9"/>
      <c r="U3664" s="2"/>
      <c r="X3664" s="40"/>
      <c r="Y3664" s="9"/>
    </row>
    <row r="3665" spans="2:25" x14ac:dyDescent="0.2">
      <c r="B3665" s="2"/>
      <c r="H3665" s="2"/>
      <c r="I3665" s="2"/>
      <c r="J3665" s="2"/>
      <c r="N3665" s="9"/>
      <c r="O3665" s="5"/>
      <c r="P3665" s="2"/>
      <c r="Q3665" s="39"/>
      <c r="R3665" s="9"/>
      <c r="T3665" s="9"/>
      <c r="U3665" s="2"/>
      <c r="X3665" s="40"/>
      <c r="Y3665" s="9"/>
    </row>
    <row r="3666" spans="2:25" x14ac:dyDescent="0.2">
      <c r="B3666" s="2"/>
      <c r="H3666" s="2"/>
      <c r="I3666" s="2"/>
      <c r="J3666" s="2"/>
      <c r="N3666" s="9"/>
      <c r="O3666" s="5"/>
      <c r="P3666" s="2"/>
      <c r="Q3666" s="39"/>
      <c r="R3666" s="9"/>
      <c r="T3666" s="9"/>
      <c r="U3666" s="2"/>
      <c r="X3666" s="40"/>
      <c r="Y3666" s="9"/>
    </row>
    <row r="3667" spans="2:25" x14ac:dyDescent="0.2">
      <c r="B3667" s="2"/>
      <c r="H3667" s="2"/>
      <c r="I3667" s="2"/>
      <c r="J3667" s="2"/>
      <c r="N3667" s="9"/>
      <c r="O3667" s="5"/>
      <c r="P3667" s="2"/>
      <c r="Q3667" s="39"/>
      <c r="R3667" s="9"/>
      <c r="T3667" s="9"/>
      <c r="U3667" s="2"/>
      <c r="X3667" s="40"/>
      <c r="Y3667" s="9"/>
    </row>
    <row r="3668" spans="2:25" x14ac:dyDescent="0.2">
      <c r="B3668" s="2"/>
      <c r="H3668" s="2"/>
      <c r="I3668" s="2"/>
      <c r="J3668" s="2"/>
      <c r="N3668" s="9"/>
      <c r="O3668" s="5"/>
      <c r="P3668" s="2"/>
      <c r="Q3668" s="39"/>
      <c r="R3668" s="9"/>
      <c r="T3668" s="9"/>
      <c r="U3668" s="2"/>
      <c r="X3668" s="40"/>
      <c r="Y3668" s="9"/>
    </row>
    <row r="3669" spans="2:25" x14ac:dyDescent="0.2">
      <c r="B3669" s="2"/>
      <c r="H3669" s="2"/>
      <c r="I3669" s="2"/>
      <c r="J3669" s="2"/>
      <c r="N3669" s="9"/>
      <c r="O3669" s="5"/>
      <c r="P3669" s="2"/>
      <c r="Q3669" s="39"/>
      <c r="R3669" s="9"/>
      <c r="T3669" s="9"/>
      <c r="U3669" s="2"/>
      <c r="X3669" s="40"/>
      <c r="Y3669" s="9"/>
    </row>
    <row r="3670" spans="2:25" x14ac:dyDescent="0.2">
      <c r="B3670" s="2"/>
      <c r="H3670" s="2"/>
      <c r="I3670" s="2"/>
      <c r="J3670" s="2"/>
      <c r="N3670" s="9"/>
      <c r="O3670" s="5"/>
      <c r="P3670" s="2"/>
      <c r="Q3670" s="39"/>
      <c r="R3670" s="9"/>
      <c r="T3670" s="9"/>
      <c r="U3670" s="2"/>
      <c r="X3670" s="40"/>
      <c r="Y3670" s="9"/>
    </row>
    <row r="3671" spans="2:25" x14ac:dyDescent="0.2">
      <c r="B3671" s="2"/>
      <c r="H3671" s="2"/>
      <c r="I3671" s="2"/>
      <c r="J3671" s="2"/>
      <c r="N3671" s="9"/>
      <c r="O3671" s="5"/>
      <c r="P3671" s="2"/>
      <c r="Q3671" s="39"/>
      <c r="R3671" s="9"/>
      <c r="T3671" s="9"/>
      <c r="U3671" s="2"/>
      <c r="X3671" s="40"/>
      <c r="Y3671" s="9"/>
    </row>
    <row r="3672" spans="2:25" x14ac:dyDescent="0.2">
      <c r="B3672" s="2"/>
      <c r="H3672" s="2"/>
      <c r="I3672" s="2"/>
      <c r="J3672" s="2"/>
      <c r="N3672" s="9"/>
      <c r="O3672" s="5"/>
      <c r="P3672" s="2"/>
      <c r="Q3672" s="39"/>
      <c r="R3672" s="9"/>
      <c r="T3672" s="9"/>
      <c r="U3672" s="2"/>
      <c r="X3672" s="40"/>
      <c r="Y3672" s="9"/>
    </row>
    <row r="3673" spans="2:25" x14ac:dyDescent="0.2">
      <c r="B3673" s="2"/>
      <c r="H3673" s="2"/>
      <c r="I3673" s="2"/>
      <c r="J3673" s="2"/>
      <c r="N3673" s="9"/>
      <c r="O3673" s="5"/>
      <c r="P3673" s="2"/>
      <c r="Q3673" s="39"/>
      <c r="R3673" s="9"/>
      <c r="T3673" s="9"/>
      <c r="U3673" s="2"/>
      <c r="X3673" s="40"/>
      <c r="Y3673" s="9"/>
    </row>
    <row r="3674" spans="2:25" x14ac:dyDescent="0.2">
      <c r="B3674" s="2"/>
      <c r="H3674" s="2"/>
      <c r="I3674" s="2"/>
      <c r="J3674" s="2"/>
      <c r="N3674" s="9"/>
      <c r="O3674" s="5"/>
      <c r="P3674" s="2"/>
      <c r="Q3674" s="39"/>
      <c r="R3674" s="9"/>
      <c r="T3674" s="9"/>
      <c r="U3674" s="2"/>
      <c r="X3674" s="40"/>
      <c r="Y3674" s="9"/>
    </row>
    <row r="3675" spans="2:25" x14ac:dyDescent="0.2">
      <c r="B3675" s="2"/>
      <c r="H3675" s="2"/>
      <c r="I3675" s="2"/>
      <c r="J3675" s="2"/>
      <c r="N3675" s="9"/>
      <c r="O3675" s="5"/>
      <c r="P3675" s="2"/>
      <c r="Q3675" s="39"/>
      <c r="R3675" s="9"/>
      <c r="T3675" s="9"/>
      <c r="U3675" s="2"/>
      <c r="X3675" s="40"/>
      <c r="Y3675" s="9"/>
    </row>
    <row r="3676" spans="2:25" x14ac:dyDescent="0.2">
      <c r="B3676" s="2"/>
      <c r="H3676" s="2"/>
      <c r="I3676" s="2"/>
      <c r="J3676" s="2"/>
      <c r="N3676" s="9"/>
      <c r="O3676" s="5"/>
      <c r="P3676" s="2"/>
      <c r="Q3676" s="39"/>
      <c r="R3676" s="9"/>
      <c r="T3676" s="9"/>
      <c r="U3676" s="2"/>
      <c r="X3676" s="40"/>
      <c r="Y3676" s="9"/>
    </row>
    <row r="3677" spans="2:25" x14ac:dyDescent="0.2">
      <c r="B3677" s="2"/>
      <c r="H3677" s="2"/>
      <c r="I3677" s="2"/>
      <c r="J3677" s="2"/>
      <c r="N3677" s="9"/>
      <c r="O3677" s="5"/>
      <c r="P3677" s="2"/>
      <c r="Q3677" s="39"/>
      <c r="R3677" s="9"/>
      <c r="T3677" s="9"/>
      <c r="U3677" s="2"/>
      <c r="X3677" s="40"/>
      <c r="Y3677" s="9"/>
    </row>
    <row r="3678" spans="2:25" x14ac:dyDescent="0.2">
      <c r="B3678" s="2"/>
      <c r="H3678" s="2"/>
      <c r="I3678" s="2"/>
      <c r="J3678" s="2"/>
      <c r="N3678" s="9"/>
      <c r="O3678" s="5"/>
      <c r="P3678" s="2"/>
      <c r="Q3678" s="39"/>
      <c r="R3678" s="9"/>
      <c r="T3678" s="9"/>
      <c r="U3678" s="2"/>
      <c r="X3678" s="40"/>
      <c r="Y3678" s="9"/>
    </row>
    <row r="3679" spans="2:25" x14ac:dyDescent="0.2">
      <c r="B3679" s="2"/>
      <c r="H3679" s="2"/>
      <c r="I3679" s="2"/>
      <c r="J3679" s="2"/>
      <c r="N3679" s="9"/>
      <c r="O3679" s="5"/>
      <c r="P3679" s="2"/>
      <c r="Q3679" s="39"/>
      <c r="R3679" s="9"/>
      <c r="T3679" s="9"/>
      <c r="U3679" s="2"/>
      <c r="X3679" s="40"/>
      <c r="Y3679" s="9"/>
    </row>
    <row r="3680" spans="2:25" x14ac:dyDescent="0.2">
      <c r="B3680" s="2"/>
      <c r="H3680" s="2"/>
      <c r="I3680" s="2"/>
      <c r="J3680" s="2"/>
      <c r="N3680" s="9"/>
      <c r="O3680" s="5"/>
      <c r="P3680" s="2"/>
      <c r="Q3680" s="39"/>
      <c r="R3680" s="9"/>
      <c r="T3680" s="9"/>
      <c r="U3680" s="2"/>
      <c r="X3680" s="40"/>
      <c r="Y3680" s="9"/>
    </row>
    <row r="3681" spans="2:25" x14ac:dyDescent="0.2">
      <c r="B3681" s="2"/>
      <c r="H3681" s="2"/>
      <c r="I3681" s="2"/>
      <c r="J3681" s="2"/>
      <c r="N3681" s="9"/>
      <c r="O3681" s="5"/>
      <c r="P3681" s="2"/>
      <c r="Q3681" s="39"/>
      <c r="R3681" s="9"/>
      <c r="T3681" s="9"/>
      <c r="U3681" s="2"/>
      <c r="X3681" s="40"/>
      <c r="Y3681" s="9"/>
    </row>
    <row r="3682" spans="2:25" x14ac:dyDescent="0.2">
      <c r="B3682" s="2"/>
      <c r="H3682" s="2"/>
      <c r="I3682" s="2"/>
      <c r="J3682" s="2"/>
      <c r="N3682" s="9"/>
      <c r="O3682" s="5"/>
      <c r="P3682" s="2"/>
      <c r="Q3682" s="39"/>
      <c r="R3682" s="9"/>
      <c r="T3682" s="9"/>
      <c r="U3682" s="2"/>
      <c r="X3682" s="40"/>
      <c r="Y3682" s="9"/>
    </row>
    <row r="3683" spans="2:25" x14ac:dyDescent="0.2">
      <c r="B3683" s="2"/>
      <c r="H3683" s="2"/>
      <c r="I3683" s="2"/>
      <c r="J3683" s="2"/>
      <c r="N3683" s="9"/>
      <c r="O3683" s="5"/>
      <c r="P3683" s="2"/>
      <c r="Q3683" s="39"/>
      <c r="R3683" s="9"/>
      <c r="T3683" s="9"/>
      <c r="U3683" s="2"/>
      <c r="X3683" s="40"/>
      <c r="Y3683" s="9"/>
    </row>
    <row r="3684" spans="2:25" x14ac:dyDescent="0.2">
      <c r="B3684" s="2"/>
      <c r="H3684" s="2"/>
      <c r="I3684" s="2"/>
      <c r="J3684" s="2"/>
      <c r="N3684" s="9"/>
      <c r="O3684" s="5"/>
      <c r="P3684" s="2"/>
      <c r="Q3684" s="39"/>
      <c r="R3684" s="9"/>
      <c r="T3684" s="9"/>
      <c r="U3684" s="2"/>
      <c r="X3684" s="40"/>
      <c r="Y3684" s="9"/>
    </row>
    <row r="3685" spans="2:25" x14ac:dyDescent="0.2">
      <c r="B3685" s="2"/>
      <c r="H3685" s="2"/>
      <c r="I3685" s="2"/>
      <c r="J3685" s="2"/>
      <c r="N3685" s="9"/>
      <c r="O3685" s="5"/>
      <c r="P3685" s="2"/>
      <c r="Q3685" s="39"/>
      <c r="R3685" s="9"/>
      <c r="T3685" s="9"/>
      <c r="U3685" s="2"/>
      <c r="X3685" s="40"/>
      <c r="Y3685" s="9"/>
    </row>
    <row r="3686" spans="2:25" x14ac:dyDescent="0.2">
      <c r="B3686" s="2"/>
      <c r="H3686" s="2"/>
      <c r="I3686" s="2"/>
      <c r="J3686" s="2"/>
      <c r="N3686" s="9"/>
      <c r="O3686" s="5"/>
      <c r="P3686" s="2"/>
      <c r="Q3686" s="39"/>
      <c r="R3686" s="9"/>
      <c r="T3686" s="9"/>
      <c r="U3686" s="2"/>
      <c r="X3686" s="40"/>
      <c r="Y3686" s="9"/>
    </row>
    <row r="3687" spans="2:25" x14ac:dyDescent="0.2">
      <c r="B3687" s="2"/>
      <c r="H3687" s="2"/>
      <c r="I3687" s="2"/>
      <c r="J3687" s="2"/>
      <c r="N3687" s="9"/>
      <c r="O3687" s="5"/>
      <c r="P3687" s="2"/>
      <c r="Q3687" s="39"/>
      <c r="R3687" s="9"/>
      <c r="T3687" s="9"/>
      <c r="U3687" s="2"/>
      <c r="X3687" s="40"/>
      <c r="Y3687" s="9"/>
    </row>
    <row r="3688" spans="2:25" x14ac:dyDescent="0.2">
      <c r="B3688" s="2"/>
      <c r="H3688" s="2"/>
      <c r="I3688" s="2"/>
      <c r="J3688" s="2"/>
      <c r="N3688" s="9"/>
      <c r="O3688" s="5"/>
      <c r="P3688" s="2"/>
      <c r="Q3688" s="39"/>
      <c r="R3688" s="9"/>
      <c r="T3688" s="9"/>
      <c r="U3688" s="2"/>
      <c r="X3688" s="40"/>
      <c r="Y3688" s="9"/>
    </row>
    <row r="3689" spans="2:25" x14ac:dyDescent="0.2">
      <c r="B3689" s="2"/>
      <c r="H3689" s="2"/>
      <c r="I3689" s="2"/>
      <c r="J3689" s="2"/>
      <c r="N3689" s="9"/>
      <c r="O3689" s="5"/>
      <c r="P3689" s="2"/>
      <c r="Q3689" s="39"/>
      <c r="R3689" s="9"/>
      <c r="T3689" s="9"/>
      <c r="U3689" s="2"/>
      <c r="X3689" s="40"/>
      <c r="Y3689" s="9"/>
    </row>
    <row r="3690" spans="2:25" x14ac:dyDescent="0.2">
      <c r="B3690" s="2"/>
      <c r="H3690" s="2"/>
      <c r="I3690" s="2"/>
      <c r="J3690" s="2"/>
      <c r="N3690" s="9"/>
      <c r="O3690" s="5"/>
      <c r="P3690" s="2"/>
      <c r="Q3690" s="39"/>
      <c r="R3690" s="9"/>
      <c r="T3690" s="9"/>
      <c r="U3690" s="2"/>
      <c r="X3690" s="40"/>
      <c r="Y3690" s="9"/>
    </row>
    <row r="3691" spans="2:25" x14ac:dyDescent="0.2">
      <c r="B3691" s="2"/>
      <c r="H3691" s="2"/>
      <c r="I3691" s="2"/>
      <c r="J3691" s="2"/>
      <c r="N3691" s="9"/>
      <c r="O3691" s="5"/>
      <c r="P3691" s="2"/>
      <c r="Q3691" s="39"/>
      <c r="R3691" s="9"/>
      <c r="T3691" s="9"/>
      <c r="U3691" s="2"/>
      <c r="X3691" s="40"/>
      <c r="Y3691" s="9"/>
    </row>
    <row r="3692" spans="2:25" x14ac:dyDescent="0.2">
      <c r="B3692" s="2"/>
      <c r="H3692" s="2"/>
      <c r="I3692" s="2"/>
      <c r="J3692" s="2"/>
      <c r="N3692" s="9"/>
      <c r="O3692" s="5"/>
      <c r="P3692" s="2"/>
      <c r="Q3692" s="39"/>
      <c r="R3692" s="9"/>
      <c r="T3692" s="9"/>
      <c r="U3692" s="2"/>
      <c r="X3692" s="40"/>
      <c r="Y3692" s="9"/>
    </row>
    <row r="3693" spans="2:25" x14ac:dyDescent="0.2">
      <c r="B3693" s="2"/>
      <c r="H3693" s="2"/>
      <c r="I3693" s="2"/>
      <c r="J3693" s="2"/>
      <c r="N3693" s="9"/>
      <c r="O3693" s="5"/>
      <c r="P3693" s="2"/>
      <c r="Q3693" s="39"/>
      <c r="R3693" s="9"/>
      <c r="T3693" s="9"/>
      <c r="U3693" s="2"/>
      <c r="X3693" s="40"/>
      <c r="Y3693" s="9"/>
    </row>
    <row r="3694" spans="2:25" x14ac:dyDescent="0.2">
      <c r="B3694" s="2"/>
      <c r="H3694" s="2"/>
      <c r="I3694" s="2"/>
      <c r="J3694" s="2"/>
      <c r="N3694" s="9"/>
      <c r="O3694" s="5"/>
      <c r="P3694" s="2"/>
      <c r="Q3694" s="39"/>
      <c r="R3694" s="9"/>
      <c r="T3694" s="9"/>
      <c r="U3694" s="2"/>
      <c r="X3694" s="40"/>
      <c r="Y3694" s="9"/>
    </row>
    <row r="3695" spans="2:25" x14ac:dyDescent="0.2">
      <c r="B3695" s="2"/>
      <c r="H3695" s="2"/>
      <c r="I3695" s="2"/>
      <c r="J3695" s="2"/>
      <c r="N3695" s="9"/>
      <c r="O3695" s="5"/>
      <c r="P3695" s="2"/>
      <c r="Q3695" s="39"/>
      <c r="R3695" s="9"/>
      <c r="T3695" s="9"/>
      <c r="U3695" s="2"/>
      <c r="X3695" s="40"/>
      <c r="Y3695" s="9"/>
    </row>
    <row r="3696" spans="2:25" x14ac:dyDescent="0.2">
      <c r="B3696" s="2"/>
      <c r="H3696" s="2"/>
      <c r="I3696" s="2"/>
      <c r="J3696" s="2"/>
      <c r="N3696" s="9"/>
      <c r="O3696" s="5"/>
      <c r="P3696" s="2"/>
      <c r="Q3696" s="39"/>
      <c r="R3696" s="9"/>
      <c r="T3696" s="9"/>
      <c r="U3696" s="2"/>
      <c r="X3696" s="40"/>
      <c r="Y3696" s="9"/>
    </row>
    <row r="3697" spans="2:25" x14ac:dyDescent="0.2">
      <c r="B3697" s="2"/>
      <c r="H3697" s="2"/>
      <c r="I3697" s="2"/>
      <c r="J3697" s="2"/>
      <c r="N3697" s="9"/>
      <c r="O3697" s="5"/>
      <c r="P3697" s="2"/>
      <c r="Q3697" s="39"/>
      <c r="R3697" s="9"/>
      <c r="T3697" s="9"/>
      <c r="U3697" s="2"/>
      <c r="X3697" s="40"/>
      <c r="Y3697" s="9"/>
    </row>
    <row r="3698" spans="2:25" x14ac:dyDescent="0.2">
      <c r="B3698" s="2"/>
      <c r="H3698" s="2"/>
      <c r="I3698" s="2"/>
      <c r="J3698" s="2"/>
      <c r="N3698" s="9"/>
      <c r="O3698" s="5"/>
      <c r="P3698" s="2"/>
      <c r="Q3698" s="39"/>
      <c r="R3698" s="9"/>
      <c r="T3698" s="9"/>
      <c r="U3698" s="2"/>
      <c r="X3698" s="40"/>
      <c r="Y3698" s="9"/>
    </row>
    <row r="3699" spans="2:25" x14ac:dyDescent="0.2">
      <c r="B3699" s="2"/>
      <c r="H3699" s="2"/>
      <c r="I3699" s="2"/>
      <c r="J3699" s="2"/>
      <c r="N3699" s="9"/>
      <c r="O3699" s="5"/>
      <c r="P3699" s="2"/>
      <c r="Q3699" s="39"/>
      <c r="R3699" s="9"/>
      <c r="T3699" s="9"/>
      <c r="U3699" s="2"/>
      <c r="X3699" s="40"/>
      <c r="Y3699" s="9"/>
    </row>
    <row r="3700" spans="2:25" x14ac:dyDescent="0.2">
      <c r="B3700" s="2"/>
      <c r="H3700" s="2"/>
      <c r="I3700" s="2"/>
      <c r="J3700" s="2"/>
      <c r="N3700" s="9"/>
      <c r="O3700" s="5"/>
      <c r="P3700" s="2"/>
      <c r="Q3700" s="39"/>
      <c r="R3700" s="9"/>
      <c r="T3700" s="9"/>
      <c r="U3700" s="2"/>
      <c r="X3700" s="40"/>
      <c r="Y3700" s="9"/>
    </row>
    <row r="3701" spans="2:25" x14ac:dyDescent="0.2">
      <c r="B3701" s="2"/>
      <c r="H3701" s="2"/>
      <c r="I3701" s="2"/>
      <c r="J3701" s="2"/>
      <c r="N3701" s="9"/>
      <c r="O3701" s="5"/>
      <c r="P3701" s="2"/>
      <c r="Q3701" s="39"/>
      <c r="R3701" s="9"/>
      <c r="T3701" s="9"/>
      <c r="U3701" s="2"/>
      <c r="X3701" s="40"/>
      <c r="Y3701" s="9"/>
    </row>
    <row r="3702" spans="2:25" x14ac:dyDescent="0.2">
      <c r="B3702" s="2"/>
      <c r="H3702" s="2"/>
      <c r="I3702" s="2"/>
      <c r="J3702" s="2"/>
      <c r="N3702" s="9"/>
      <c r="O3702" s="5"/>
      <c r="P3702" s="2"/>
      <c r="Q3702" s="39"/>
      <c r="R3702" s="9"/>
      <c r="T3702" s="9"/>
      <c r="U3702" s="2"/>
      <c r="X3702" s="40"/>
      <c r="Y3702" s="9"/>
    </row>
    <row r="3703" spans="2:25" x14ac:dyDescent="0.2">
      <c r="B3703" s="2"/>
      <c r="H3703" s="2"/>
      <c r="I3703" s="2"/>
      <c r="J3703" s="2"/>
      <c r="N3703" s="9"/>
      <c r="O3703" s="5"/>
      <c r="P3703" s="2"/>
      <c r="Q3703" s="39"/>
      <c r="R3703" s="9"/>
      <c r="T3703" s="9"/>
      <c r="U3703" s="2"/>
      <c r="X3703" s="40"/>
      <c r="Y3703" s="9"/>
    </row>
    <row r="3704" spans="2:25" x14ac:dyDescent="0.2">
      <c r="B3704" s="2"/>
      <c r="H3704" s="2"/>
      <c r="I3704" s="2"/>
      <c r="J3704" s="2"/>
      <c r="N3704" s="9"/>
      <c r="O3704" s="5"/>
      <c r="P3704" s="2"/>
      <c r="Q3704" s="39"/>
      <c r="R3704" s="9"/>
      <c r="T3704" s="9"/>
      <c r="U3704" s="2"/>
      <c r="X3704" s="40"/>
      <c r="Y3704" s="9"/>
    </row>
    <row r="3705" spans="2:25" x14ac:dyDescent="0.2">
      <c r="B3705" s="2"/>
      <c r="H3705" s="2"/>
      <c r="I3705" s="2"/>
      <c r="J3705" s="2"/>
      <c r="N3705" s="9"/>
      <c r="O3705" s="5"/>
      <c r="P3705" s="2"/>
      <c r="Q3705" s="39"/>
      <c r="R3705" s="9"/>
      <c r="T3705" s="9"/>
      <c r="U3705" s="2"/>
      <c r="X3705" s="40"/>
      <c r="Y3705" s="9"/>
    </row>
    <row r="3706" spans="2:25" x14ac:dyDescent="0.2">
      <c r="B3706" s="2"/>
      <c r="H3706" s="2"/>
      <c r="I3706" s="2"/>
      <c r="J3706" s="2"/>
      <c r="N3706" s="9"/>
      <c r="O3706" s="5"/>
      <c r="P3706" s="2"/>
      <c r="Q3706" s="39"/>
      <c r="R3706" s="9"/>
      <c r="T3706" s="9"/>
      <c r="U3706" s="2"/>
      <c r="X3706" s="40"/>
      <c r="Y3706" s="9"/>
    </row>
    <row r="3707" spans="2:25" x14ac:dyDescent="0.2">
      <c r="B3707" s="2"/>
      <c r="H3707" s="2"/>
      <c r="I3707" s="2"/>
      <c r="J3707" s="2"/>
      <c r="N3707" s="9"/>
      <c r="O3707" s="5"/>
      <c r="P3707" s="2"/>
      <c r="Q3707" s="39"/>
      <c r="R3707" s="9"/>
      <c r="T3707" s="9"/>
      <c r="U3707" s="2"/>
      <c r="X3707" s="40"/>
      <c r="Y3707" s="9"/>
    </row>
    <row r="3708" spans="2:25" x14ac:dyDescent="0.2">
      <c r="B3708" s="2"/>
      <c r="H3708" s="2"/>
      <c r="I3708" s="2"/>
      <c r="J3708" s="2"/>
      <c r="N3708" s="9"/>
      <c r="O3708" s="5"/>
      <c r="P3708" s="2"/>
      <c r="Q3708" s="39"/>
      <c r="R3708" s="9"/>
      <c r="T3708" s="9"/>
      <c r="U3708" s="2"/>
      <c r="X3708" s="40"/>
      <c r="Y3708" s="9"/>
    </row>
    <row r="3709" spans="2:25" x14ac:dyDescent="0.2">
      <c r="B3709" s="2"/>
      <c r="H3709" s="2"/>
      <c r="I3709" s="2"/>
      <c r="J3709" s="2"/>
      <c r="N3709" s="9"/>
      <c r="O3709" s="5"/>
      <c r="P3709" s="2"/>
      <c r="Q3709" s="39"/>
      <c r="R3709" s="9"/>
      <c r="T3709" s="9"/>
      <c r="U3709" s="2"/>
      <c r="X3709" s="40"/>
      <c r="Y3709" s="9"/>
    </row>
    <row r="3710" spans="2:25" x14ac:dyDescent="0.2">
      <c r="B3710" s="2"/>
      <c r="H3710" s="2"/>
      <c r="I3710" s="2"/>
      <c r="J3710" s="2"/>
      <c r="N3710" s="9"/>
      <c r="O3710" s="5"/>
      <c r="P3710" s="2"/>
      <c r="Q3710" s="39"/>
      <c r="R3710" s="9"/>
      <c r="T3710" s="9"/>
      <c r="U3710" s="2"/>
      <c r="X3710" s="40"/>
      <c r="Y3710" s="9"/>
    </row>
    <row r="3711" spans="2:25" x14ac:dyDescent="0.2">
      <c r="B3711" s="2"/>
      <c r="H3711" s="2"/>
      <c r="I3711" s="2"/>
      <c r="J3711" s="2"/>
      <c r="N3711" s="9"/>
      <c r="O3711" s="5"/>
      <c r="P3711" s="2"/>
      <c r="Q3711" s="39"/>
      <c r="R3711" s="9"/>
      <c r="T3711" s="9"/>
      <c r="U3711" s="2"/>
      <c r="X3711" s="40"/>
      <c r="Y3711" s="9"/>
    </row>
    <row r="3712" spans="2:25" x14ac:dyDescent="0.2">
      <c r="B3712" s="2"/>
      <c r="H3712" s="2"/>
      <c r="I3712" s="2"/>
      <c r="J3712" s="2"/>
      <c r="N3712" s="9"/>
      <c r="O3712" s="5"/>
      <c r="P3712" s="2"/>
      <c r="Q3712" s="39"/>
      <c r="R3712" s="9"/>
      <c r="T3712" s="9"/>
      <c r="U3712" s="2"/>
      <c r="X3712" s="40"/>
      <c r="Y3712" s="9"/>
    </row>
    <row r="3713" spans="2:25" x14ac:dyDescent="0.2">
      <c r="B3713" s="2"/>
      <c r="H3713" s="2"/>
      <c r="I3713" s="2"/>
      <c r="J3713" s="2"/>
      <c r="N3713" s="9"/>
      <c r="O3713" s="5"/>
      <c r="P3713" s="2"/>
      <c r="Q3713" s="39"/>
      <c r="R3713" s="9"/>
      <c r="T3713" s="9"/>
      <c r="U3713" s="2"/>
      <c r="X3713" s="40"/>
      <c r="Y3713" s="9"/>
    </row>
    <row r="3714" spans="2:25" x14ac:dyDescent="0.2">
      <c r="B3714" s="2"/>
      <c r="H3714" s="2"/>
      <c r="I3714" s="2"/>
      <c r="J3714" s="2"/>
      <c r="N3714" s="9"/>
      <c r="O3714" s="5"/>
      <c r="P3714" s="2"/>
      <c r="Q3714" s="39"/>
      <c r="R3714" s="9"/>
      <c r="T3714" s="9"/>
      <c r="U3714" s="2"/>
      <c r="X3714" s="40"/>
      <c r="Y3714" s="9"/>
    </row>
    <row r="3715" spans="2:25" x14ac:dyDescent="0.2">
      <c r="B3715" s="2"/>
      <c r="H3715" s="2"/>
      <c r="I3715" s="2"/>
      <c r="J3715" s="2"/>
      <c r="N3715" s="9"/>
      <c r="O3715" s="5"/>
      <c r="P3715" s="2"/>
      <c r="Q3715" s="39"/>
      <c r="R3715" s="9"/>
      <c r="T3715" s="9"/>
      <c r="U3715" s="2"/>
      <c r="X3715" s="40"/>
      <c r="Y3715" s="9"/>
    </row>
    <row r="3716" spans="2:25" x14ac:dyDescent="0.2">
      <c r="B3716" s="2"/>
      <c r="H3716" s="2"/>
      <c r="I3716" s="2"/>
      <c r="J3716" s="2"/>
      <c r="N3716" s="9"/>
      <c r="O3716" s="5"/>
      <c r="P3716" s="2"/>
      <c r="Q3716" s="39"/>
      <c r="R3716" s="9"/>
      <c r="T3716" s="9"/>
      <c r="U3716" s="2"/>
      <c r="X3716" s="40"/>
      <c r="Y3716" s="9"/>
    </row>
    <row r="3717" spans="2:25" x14ac:dyDescent="0.2">
      <c r="B3717" s="2"/>
      <c r="H3717" s="2"/>
      <c r="I3717" s="2"/>
      <c r="J3717" s="2"/>
      <c r="N3717" s="9"/>
      <c r="O3717" s="5"/>
      <c r="P3717" s="2"/>
      <c r="Q3717" s="39"/>
      <c r="R3717" s="9"/>
      <c r="T3717" s="9"/>
      <c r="U3717" s="2"/>
      <c r="X3717" s="40"/>
      <c r="Y3717" s="9"/>
    </row>
    <row r="3718" spans="2:25" x14ac:dyDescent="0.2">
      <c r="B3718" s="2"/>
      <c r="H3718" s="2"/>
      <c r="I3718" s="2"/>
      <c r="J3718" s="2"/>
      <c r="N3718" s="9"/>
      <c r="O3718" s="5"/>
      <c r="P3718" s="2"/>
      <c r="Q3718" s="39"/>
      <c r="R3718" s="9"/>
      <c r="T3718" s="9"/>
      <c r="U3718" s="2"/>
      <c r="X3718" s="40"/>
      <c r="Y3718" s="9"/>
    </row>
    <row r="3719" spans="2:25" x14ac:dyDescent="0.2">
      <c r="B3719" s="2"/>
      <c r="H3719" s="2"/>
      <c r="I3719" s="2"/>
      <c r="J3719" s="2"/>
      <c r="N3719" s="9"/>
      <c r="O3719" s="5"/>
      <c r="P3719" s="2"/>
      <c r="Q3719" s="39"/>
      <c r="R3719" s="9"/>
      <c r="T3719" s="9"/>
      <c r="U3719" s="2"/>
      <c r="X3719" s="40"/>
      <c r="Y3719" s="9"/>
    </row>
    <row r="3720" spans="2:25" x14ac:dyDescent="0.2">
      <c r="B3720" s="2"/>
      <c r="H3720" s="2"/>
      <c r="I3720" s="2"/>
      <c r="J3720" s="2"/>
      <c r="N3720" s="9"/>
      <c r="O3720" s="5"/>
      <c r="P3720" s="2"/>
      <c r="Q3720" s="39"/>
      <c r="R3720" s="9"/>
      <c r="T3720" s="9"/>
      <c r="U3720" s="2"/>
      <c r="X3720" s="40"/>
      <c r="Y3720" s="9"/>
    </row>
    <row r="3721" spans="2:25" x14ac:dyDescent="0.2">
      <c r="B3721" s="2"/>
      <c r="H3721" s="2"/>
      <c r="I3721" s="2"/>
      <c r="J3721" s="2"/>
      <c r="N3721" s="9"/>
      <c r="O3721" s="5"/>
      <c r="P3721" s="2"/>
      <c r="Q3721" s="39"/>
      <c r="R3721" s="9"/>
      <c r="T3721" s="9"/>
      <c r="U3721" s="2"/>
      <c r="X3721" s="40"/>
      <c r="Y3721" s="9"/>
    </row>
    <row r="3722" spans="2:25" x14ac:dyDescent="0.2">
      <c r="B3722" s="2"/>
      <c r="H3722" s="2"/>
      <c r="I3722" s="2"/>
      <c r="J3722" s="2"/>
      <c r="N3722" s="9"/>
      <c r="O3722" s="5"/>
      <c r="P3722" s="2"/>
      <c r="Q3722" s="39"/>
      <c r="R3722" s="9"/>
      <c r="T3722" s="9"/>
      <c r="U3722" s="2"/>
      <c r="X3722" s="40"/>
      <c r="Y3722" s="9"/>
    </row>
    <row r="3723" spans="2:25" x14ac:dyDescent="0.2">
      <c r="B3723" s="2"/>
      <c r="H3723" s="2"/>
      <c r="I3723" s="2"/>
      <c r="J3723" s="2"/>
      <c r="N3723" s="9"/>
      <c r="O3723" s="5"/>
      <c r="P3723" s="2"/>
      <c r="Q3723" s="39"/>
      <c r="R3723" s="9"/>
      <c r="T3723" s="9"/>
      <c r="U3723" s="2"/>
      <c r="X3723" s="40"/>
      <c r="Y3723" s="9"/>
    </row>
    <row r="3724" spans="2:25" x14ac:dyDescent="0.2">
      <c r="B3724" s="2"/>
      <c r="H3724" s="2"/>
      <c r="I3724" s="2"/>
      <c r="J3724" s="2"/>
      <c r="N3724" s="9"/>
      <c r="O3724" s="5"/>
      <c r="P3724" s="2"/>
      <c r="Q3724" s="39"/>
      <c r="R3724" s="9"/>
      <c r="T3724" s="9"/>
      <c r="U3724" s="2"/>
      <c r="X3724" s="40"/>
      <c r="Y3724" s="9"/>
    </row>
    <row r="3725" spans="2:25" x14ac:dyDescent="0.2">
      <c r="B3725" s="2"/>
      <c r="H3725" s="2"/>
      <c r="I3725" s="2"/>
      <c r="J3725" s="2"/>
      <c r="N3725" s="9"/>
      <c r="O3725" s="5"/>
      <c r="P3725" s="2"/>
      <c r="Q3725" s="39"/>
      <c r="R3725" s="9"/>
      <c r="T3725" s="9"/>
      <c r="U3725" s="2"/>
      <c r="X3725" s="40"/>
      <c r="Y3725" s="9"/>
    </row>
    <row r="3726" spans="2:25" x14ac:dyDescent="0.2">
      <c r="B3726" s="2"/>
      <c r="H3726" s="2"/>
      <c r="I3726" s="2"/>
      <c r="J3726" s="2"/>
      <c r="N3726" s="9"/>
      <c r="O3726" s="5"/>
      <c r="P3726" s="2"/>
      <c r="Q3726" s="39"/>
      <c r="R3726" s="9"/>
      <c r="T3726" s="9"/>
      <c r="U3726" s="2"/>
      <c r="X3726" s="40"/>
      <c r="Y3726" s="9"/>
    </row>
    <row r="3727" spans="2:25" x14ac:dyDescent="0.2">
      <c r="B3727" s="2"/>
      <c r="H3727" s="2"/>
      <c r="I3727" s="2"/>
      <c r="J3727" s="2"/>
      <c r="N3727" s="9"/>
      <c r="O3727" s="5"/>
      <c r="P3727" s="2"/>
      <c r="Q3727" s="39"/>
      <c r="R3727" s="9"/>
      <c r="T3727" s="9"/>
      <c r="U3727" s="2"/>
      <c r="X3727" s="40"/>
      <c r="Y3727" s="9"/>
    </row>
    <row r="3728" spans="2:25" x14ac:dyDescent="0.2">
      <c r="B3728" s="2"/>
      <c r="H3728" s="2"/>
      <c r="I3728" s="2"/>
      <c r="J3728" s="2"/>
      <c r="N3728" s="9"/>
      <c r="O3728" s="5"/>
      <c r="P3728" s="2"/>
      <c r="Q3728" s="39"/>
      <c r="R3728" s="9"/>
      <c r="T3728" s="9"/>
      <c r="U3728" s="2"/>
      <c r="X3728" s="40"/>
      <c r="Y3728" s="9"/>
    </row>
    <row r="3729" spans="2:25" x14ac:dyDescent="0.2">
      <c r="B3729" s="2"/>
      <c r="H3729" s="2"/>
      <c r="I3729" s="2"/>
      <c r="J3729" s="2"/>
      <c r="N3729" s="9"/>
      <c r="O3729" s="5"/>
      <c r="P3729" s="2"/>
      <c r="Q3729" s="39"/>
      <c r="R3729" s="9"/>
      <c r="T3729" s="9"/>
      <c r="U3729" s="2"/>
      <c r="X3729" s="40"/>
      <c r="Y3729" s="9"/>
    </row>
    <row r="3730" spans="2:25" x14ac:dyDescent="0.2">
      <c r="B3730" s="2"/>
      <c r="H3730" s="2"/>
      <c r="I3730" s="2"/>
      <c r="J3730" s="2"/>
      <c r="N3730" s="9"/>
      <c r="O3730" s="5"/>
      <c r="P3730" s="2"/>
      <c r="Q3730" s="39"/>
      <c r="R3730" s="9"/>
      <c r="T3730" s="9"/>
      <c r="U3730" s="2"/>
      <c r="X3730" s="40"/>
      <c r="Y3730" s="9"/>
    </row>
    <row r="3731" spans="2:25" x14ac:dyDescent="0.2">
      <c r="B3731" s="2"/>
      <c r="H3731" s="2"/>
      <c r="I3731" s="2"/>
      <c r="J3731" s="2"/>
      <c r="N3731" s="9"/>
      <c r="O3731" s="5"/>
      <c r="P3731" s="2"/>
      <c r="Q3731" s="39"/>
      <c r="R3731" s="9"/>
      <c r="T3731" s="9"/>
      <c r="U3731" s="2"/>
      <c r="X3731" s="40"/>
      <c r="Y3731" s="9"/>
    </row>
    <row r="3732" spans="2:25" x14ac:dyDescent="0.2">
      <c r="B3732" s="2"/>
      <c r="H3732" s="2"/>
      <c r="I3732" s="2"/>
      <c r="J3732" s="2"/>
      <c r="N3732" s="9"/>
      <c r="O3732" s="5"/>
      <c r="P3732" s="2"/>
      <c r="Q3732" s="39"/>
      <c r="R3732" s="9"/>
      <c r="T3732" s="9"/>
      <c r="U3732" s="2"/>
      <c r="X3732" s="40"/>
      <c r="Y3732" s="9"/>
    </row>
    <row r="3733" spans="2:25" x14ac:dyDescent="0.2">
      <c r="B3733" s="2"/>
      <c r="H3733" s="2"/>
      <c r="I3733" s="2"/>
      <c r="J3733" s="2"/>
      <c r="N3733" s="9"/>
      <c r="O3733" s="5"/>
      <c r="P3733" s="2"/>
      <c r="Q3733" s="39"/>
      <c r="R3733" s="9"/>
      <c r="T3733" s="9"/>
      <c r="U3733" s="2"/>
      <c r="X3733" s="40"/>
      <c r="Y3733" s="9"/>
    </row>
    <row r="3734" spans="2:25" x14ac:dyDescent="0.2">
      <c r="B3734" s="2"/>
      <c r="H3734" s="2"/>
      <c r="I3734" s="2"/>
      <c r="J3734" s="2"/>
      <c r="N3734" s="9"/>
      <c r="O3734" s="5"/>
      <c r="P3734" s="2"/>
      <c r="Q3734" s="39"/>
      <c r="R3734" s="9"/>
      <c r="T3734" s="9"/>
      <c r="U3734" s="2"/>
      <c r="X3734" s="40"/>
      <c r="Y3734" s="9"/>
    </row>
    <row r="3735" spans="2:25" x14ac:dyDescent="0.2">
      <c r="B3735" s="2"/>
      <c r="H3735" s="2"/>
      <c r="I3735" s="2"/>
      <c r="J3735" s="2"/>
      <c r="N3735" s="9"/>
      <c r="O3735" s="5"/>
      <c r="P3735" s="2"/>
      <c r="Q3735" s="39"/>
      <c r="R3735" s="9"/>
      <c r="T3735" s="9"/>
      <c r="U3735" s="2"/>
      <c r="X3735" s="40"/>
      <c r="Y3735" s="9"/>
    </row>
    <row r="3736" spans="2:25" x14ac:dyDescent="0.2">
      <c r="B3736" s="2"/>
      <c r="H3736" s="2"/>
      <c r="I3736" s="2"/>
      <c r="J3736" s="2"/>
      <c r="N3736" s="9"/>
      <c r="O3736" s="5"/>
      <c r="P3736" s="2"/>
      <c r="Q3736" s="39"/>
      <c r="R3736" s="9"/>
      <c r="T3736" s="9"/>
      <c r="U3736" s="2"/>
      <c r="X3736" s="40"/>
      <c r="Y3736" s="9"/>
    </row>
    <row r="3737" spans="2:25" x14ac:dyDescent="0.2">
      <c r="B3737" s="2"/>
      <c r="H3737" s="2"/>
      <c r="I3737" s="2"/>
      <c r="J3737" s="2"/>
      <c r="N3737" s="9"/>
      <c r="O3737" s="5"/>
      <c r="P3737" s="2"/>
      <c r="Q3737" s="39"/>
      <c r="R3737" s="9"/>
      <c r="T3737" s="9"/>
      <c r="U3737" s="2"/>
      <c r="X3737" s="40"/>
      <c r="Y3737" s="9"/>
    </row>
    <row r="3738" spans="2:25" x14ac:dyDescent="0.2">
      <c r="B3738" s="2"/>
      <c r="H3738" s="2"/>
      <c r="I3738" s="2"/>
      <c r="J3738" s="2"/>
      <c r="N3738" s="9"/>
      <c r="O3738" s="5"/>
      <c r="P3738" s="2"/>
      <c r="Q3738" s="39"/>
      <c r="R3738" s="9"/>
      <c r="T3738" s="9"/>
      <c r="U3738" s="2"/>
      <c r="X3738" s="40"/>
      <c r="Y3738" s="9"/>
    </row>
    <row r="3739" spans="2:25" x14ac:dyDescent="0.2">
      <c r="B3739" s="2"/>
      <c r="H3739" s="2"/>
      <c r="I3739" s="2"/>
      <c r="J3739" s="2"/>
      <c r="N3739" s="9"/>
      <c r="O3739" s="5"/>
      <c r="P3739" s="2"/>
      <c r="Q3739" s="39"/>
      <c r="R3739" s="9"/>
      <c r="T3739" s="9"/>
      <c r="U3739" s="2"/>
      <c r="X3739" s="40"/>
      <c r="Y3739" s="9"/>
    </row>
    <row r="3740" spans="2:25" x14ac:dyDescent="0.2">
      <c r="B3740" s="2"/>
      <c r="H3740" s="2"/>
      <c r="I3740" s="2"/>
      <c r="J3740" s="2"/>
      <c r="N3740" s="9"/>
      <c r="O3740" s="5"/>
      <c r="P3740" s="2"/>
      <c r="Q3740" s="39"/>
      <c r="R3740" s="9"/>
      <c r="T3740" s="9"/>
      <c r="U3740" s="2"/>
      <c r="X3740" s="40"/>
      <c r="Y3740" s="9"/>
    </row>
    <row r="3741" spans="2:25" x14ac:dyDescent="0.2">
      <c r="B3741" s="2"/>
      <c r="H3741" s="2"/>
      <c r="I3741" s="2"/>
      <c r="J3741" s="2"/>
      <c r="N3741" s="9"/>
      <c r="O3741" s="5"/>
      <c r="P3741" s="2"/>
      <c r="Q3741" s="39"/>
      <c r="R3741" s="9"/>
      <c r="T3741" s="9"/>
      <c r="U3741" s="2"/>
      <c r="X3741" s="40"/>
      <c r="Y3741" s="9"/>
    </row>
    <row r="3742" spans="2:25" x14ac:dyDescent="0.2">
      <c r="B3742" s="2"/>
      <c r="H3742" s="2"/>
      <c r="I3742" s="2"/>
      <c r="J3742" s="2"/>
      <c r="N3742" s="9"/>
      <c r="O3742" s="5"/>
      <c r="P3742" s="2"/>
      <c r="Q3742" s="39"/>
      <c r="R3742" s="9"/>
      <c r="T3742" s="9"/>
      <c r="U3742" s="2"/>
      <c r="X3742" s="40"/>
      <c r="Y3742" s="9"/>
    </row>
    <row r="3743" spans="2:25" x14ac:dyDescent="0.2">
      <c r="B3743" s="2"/>
      <c r="H3743" s="2"/>
      <c r="I3743" s="2"/>
      <c r="J3743" s="2"/>
      <c r="N3743" s="9"/>
      <c r="O3743" s="5"/>
      <c r="P3743" s="2"/>
      <c r="Q3743" s="39"/>
      <c r="R3743" s="9"/>
      <c r="T3743" s="9"/>
      <c r="U3743" s="2"/>
      <c r="X3743" s="40"/>
      <c r="Y3743" s="9"/>
    </row>
    <row r="3744" spans="2:25" x14ac:dyDescent="0.2">
      <c r="B3744" s="2"/>
      <c r="H3744" s="2"/>
      <c r="I3744" s="2"/>
      <c r="J3744" s="2"/>
      <c r="N3744" s="9"/>
      <c r="O3744" s="5"/>
      <c r="P3744" s="2"/>
      <c r="Q3744" s="39"/>
      <c r="R3744" s="9"/>
      <c r="T3744" s="9"/>
      <c r="U3744" s="2"/>
      <c r="X3744" s="40"/>
      <c r="Y3744" s="9"/>
    </row>
    <row r="3745" spans="2:25" x14ac:dyDescent="0.2">
      <c r="B3745" s="2"/>
      <c r="H3745" s="2"/>
      <c r="I3745" s="2"/>
      <c r="J3745" s="2"/>
      <c r="N3745" s="9"/>
      <c r="O3745" s="5"/>
      <c r="P3745" s="2"/>
      <c r="Q3745" s="39"/>
      <c r="R3745" s="9"/>
      <c r="T3745" s="9"/>
      <c r="U3745" s="2"/>
      <c r="X3745" s="40"/>
      <c r="Y3745" s="9"/>
    </row>
    <row r="3746" spans="2:25" x14ac:dyDescent="0.2">
      <c r="B3746" s="2"/>
      <c r="H3746" s="2"/>
      <c r="I3746" s="2"/>
      <c r="J3746" s="2"/>
      <c r="N3746" s="9"/>
      <c r="O3746" s="5"/>
      <c r="P3746" s="2"/>
      <c r="Q3746" s="39"/>
      <c r="R3746" s="9"/>
      <c r="T3746" s="9"/>
      <c r="U3746" s="2"/>
      <c r="X3746" s="40"/>
      <c r="Y3746" s="9"/>
    </row>
    <row r="3747" spans="2:25" x14ac:dyDescent="0.2">
      <c r="B3747" s="2"/>
      <c r="H3747" s="2"/>
      <c r="I3747" s="2"/>
      <c r="J3747" s="2"/>
      <c r="N3747" s="9"/>
      <c r="O3747" s="5"/>
      <c r="P3747" s="2"/>
      <c r="Q3747" s="39"/>
      <c r="R3747" s="9"/>
      <c r="T3747" s="9"/>
      <c r="U3747" s="2"/>
      <c r="X3747" s="40"/>
      <c r="Y3747" s="9"/>
    </row>
    <row r="3748" spans="2:25" x14ac:dyDescent="0.2">
      <c r="B3748" s="2"/>
      <c r="H3748" s="2"/>
      <c r="I3748" s="2"/>
      <c r="J3748" s="2"/>
      <c r="N3748" s="9"/>
      <c r="O3748" s="5"/>
      <c r="P3748" s="2"/>
      <c r="Q3748" s="39"/>
      <c r="R3748" s="9"/>
      <c r="T3748" s="9"/>
      <c r="U3748" s="2"/>
      <c r="X3748" s="40"/>
      <c r="Y3748" s="9"/>
    </row>
    <row r="3749" spans="2:25" x14ac:dyDescent="0.2">
      <c r="B3749" s="2"/>
      <c r="H3749" s="2"/>
      <c r="I3749" s="2"/>
      <c r="J3749" s="2"/>
      <c r="N3749" s="9"/>
      <c r="O3749" s="5"/>
      <c r="P3749" s="2"/>
      <c r="Q3749" s="39"/>
      <c r="R3749" s="9"/>
      <c r="T3749" s="9"/>
      <c r="U3749" s="2"/>
      <c r="X3749" s="40"/>
      <c r="Y3749" s="9"/>
    </row>
    <row r="3750" spans="2:25" x14ac:dyDescent="0.2">
      <c r="B3750" s="2"/>
      <c r="H3750" s="2"/>
      <c r="I3750" s="2"/>
      <c r="J3750" s="2"/>
      <c r="N3750" s="9"/>
      <c r="O3750" s="5"/>
      <c r="P3750" s="2"/>
      <c r="Q3750" s="39"/>
      <c r="R3750" s="9"/>
      <c r="T3750" s="9"/>
      <c r="U3750" s="2"/>
      <c r="X3750" s="40"/>
      <c r="Y3750" s="9"/>
    </row>
    <row r="3751" spans="2:25" x14ac:dyDescent="0.2">
      <c r="B3751" s="2"/>
      <c r="H3751" s="2"/>
      <c r="I3751" s="2"/>
      <c r="J3751" s="2"/>
      <c r="N3751" s="9"/>
      <c r="O3751" s="5"/>
      <c r="P3751" s="2"/>
      <c r="Q3751" s="39"/>
      <c r="R3751" s="9"/>
      <c r="T3751" s="9"/>
      <c r="U3751" s="2"/>
      <c r="X3751" s="40"/>
      <c r="Y3751" s="9"/>
    </row>
    <row r="3752" spans="2:25" x14ac:dyDescent="0.2">
      <c r="B3752" s="2"/>
      <c r="H3752" s="2"/>
      <c r="I3752" s="2"/>
      <c r="J3752" s="2"/>
      <c r="N3752" s="9"/>
      <c r="O3752" s="5"/>
      <c r="P3752" s="2"/>
      <c r="Q3752" s="39"/>
      <c r="R3752" s="9"/>
      <c r="T3752" s="9"/>
      <c r="U3752" s="2"/>
      <c r="X3752" s="40"/>
      <c r="Y3752" s="9"/>
    </row>
    <row r="3753" spans="2:25" x14ac:dyDescent="0.2">
      <c r="B3753" s="2"/>
      <c r="H3753" s="2"/>
      <c r="I3753" s="2"/>
      <c r="J3753" s="2"/>
      <c r="N3753" s="9"/>
      <c r="O3753" s="5"/>
      <c r="P3753" s="2"/>
      <c r="Q3753" s="39"/>
      <c r="R3753" s="9"/>
      <c r="T3753" s="9"/>
      <c r="U3753" s="2"/>
      <c r="X3753" s="40"/>
      <c r="Y3753" s="9"/>
    </row>
    <row r="3754" spans="2:25" x14ac:dyDescent="0.2">
      <c r="B3754" s="2"/>
      <c r="H3754" s="2"/>
      <c r="I3754" s="2"/>
      <c r="J3754" s="2"/>
      <c r="N3754" s="9"/>
      <c r="O3754" s="5"/>
      <c r="P3754" s="2"/>
      <c r="Q3754" s="39"/>
      <c r="R3754" s="9"/>
      <c r="T3754" s="9"/>
      <c r="U3754" s="2"/>
      <c r="X3754" s="40"/>
      <c r="Y3754" s="9"/>
    </row>
    <row r="3755" spans="2:25" x14ac:dyDescent="0.2">
      <c r="B3755" s="2"/>
      <c r="H3755" s="2"/>
      <c r="I3755" s="2"/>
      <c r="J3755" s="2"/>
      <c r="N3755" s="9"/>
      <c r="O3755" s="5"/>
      <c r="P3755" s="2"/>
      <c r="Q3755" s="39"/>
      <c r="R3755" s="9"/>
      <c r="T3755" s="9"/>
      <c r="U3755" s="2"/>
      <c r="X3755" s="40"/>
      <c r="Y3755" s="9"/>
    </row>
    <row r="3756" spans="2:25" x14ac:dyDescent="0.2">
      <c r="B3756" s="2"/>
      <c r="H3756" s="2"/>
      <c r="I3756" s="2"/>
      <c r="J3756" s="2"/>
      <c r="N3756" s="9"/>
      <c r="O3756" s="5"/>
      <c r="P3756" s="2"/>
      <c r="Q3756" s="39"/>
      <c r="R3756" s="9"/>
      <c r="T3756" s="9"/>
      <c r="U3756" s="2"/>
      <c r="X3756" s="40"/>
      <c r="Y3756" s="9"/>
    </row>
    <row r="3757" spans="2:25" x14ac:dyDescent="0.2">
      <c r="B3757" s="2"/>
      <c r="H3757" s="2"/>
      <c r="I3757" s="2"/>
      <c r="J3757" s="2"/>
      <c r="N3757" s="9"/>
      <c r="O3757" s="5"/>
      <c r="P3757" s="2"/>
      <c r="Q3757" s="39"/>
      <c r="R3757" s="9"/>
      <c r="T3757" s="9"/>
      <c r="U3757" s="2"/>
      <c r="X3757" s="40"/>
      <c r="Y3757" s="9"/>
    </row>
    <row r="3758" spans="2:25" x14ac:dyDescent="0.2">
      <c r="B3758" s="2"/>
      <c r="H3758" s="2"/>
      <c r="I3758" s="2"/>
      <c r="J3758" s="2"/>
      <c r="N3758" s="9"/>
      <c r="O3758" s="5"/>
      <c r="P3758" s="2"/>
      <c r="Q3758" s="39"/>
      <c r="R3758" s="9"/>
      <c r="T3758" s="9"/>
      <c r="U3758" s="2"/>
      <c r="X3758" s="40"/>
      <c r="Y3758" s="9"/>
    </row>
    <row r="3759" spans="2:25" x14ac:dyDescent="0.2">
      <c r="B3759" s="2"/>
      <c r="H3759" s="2"/>
      <c r="I3759" s="2"/>
      <c r="J3759" s="2"/>
      <c r="N3759" s="9"/>
      <c r="O3759" s="5"/>
      <c r="P3759" s="2"/>
      <c r="Q3759" s="39"/>
      <c r="R3759" s="9"/>
      <c r="T3759" s="9"/>
      <c r="U3759" s="2"/>
      <c r="X3759" s="40"/>
      <c r="Y3759" s="9"/>
    </row>
    <row r="3760" spans="2:25" x14ac:dyDescent="0.2">
      <c r="B3760" s="2"/>
      <c r="H3760" s="2"/>
      <c r="I3760" s="2"/>
      <c r="J3760" s="2"/>
      <c r="N3760" s="9"/>
      <c r="O3760" s="5"/>
      <c r="P3760" s="2"/>
      <c r="Q3760" s="39"/>
      <c r="R3760" s="9"/>
      <c r="T3760" s="9"/>
      <c r="U3760" s="2"/>
      <c r="X3760" s="40"/>
      <c r="Y3760" s="9"/>
    </row>
    <row r="3761" spans="2:25" x14ac:dyDescent="0.2">
      <c r="B3761" s="2"/>
      <c r="H3761" s="2"/>
      <c r="I3761" s="2"/>
      <c r="J3761" s="2"/>
      <c r="N3761" s="9"/>
      <c r="O3761" s="5"/>
      <c r="P3761" s="2"/>
      <c r="Q3761" s="39"/>
      <c r="R3761" s="9"/>
      <c r="T3761" s="9"/>
      <c r="U3761" s="2"/>
      <c r="X3761" s="40"/>
      <c r="Y3761" s="9"/>
    </row>
    <row r="3762" spans="2:25" x14ac:dyDescent="0.2">
      <c r="B3762" s="2"/>
      <c r="H3762" s="2"/>
      <c r="I3762" s="2"/>
      <c r="J3762" s="2"/>
      <c r="N3762" s="9"/>
      <c r="O3762" s="5"/>
      <c r="P3762" s="2"/>
      <c r="Q3762" s="39"/>
      <c r="R3762" s="9"/>
      <c r="T3762" s="9"/>
      <c r="U3762" s="2"/>
      <c r="X3762" s="40"/>
      <c r="Y3762" s="9"/>
    </row>
    <row r="3763" spans="2:25" x14ac:dyDescent="0.2">
      <c r="B3763" s="2"/>
      <c r="H3763" s="2"/>
      <c r="I3763" s="2"/>
      <c r="J3763" s="2"/>
      <c r="N3763" s="9"/>
      <c r="O3763" s="5"/>
      <c r="P3763" s="2"/>
      <c r="Q3763" s="39"/>
      <c r="R3763" s="9"/>
      <c r="T3763" s="9"/>
      <c r="U3763" s="2"/>
      <c r="X3763" s="40"/>
      <c r="Y3763" s="9"/>
    </row>
    <row r="3764" spans="2:25" x14ac:dyDescent="0.2">
      <c r="B3764" s="2"/>
      <c r="H3764" s="2"/>
      <c r="I3764" s="2"/>
      <c r="J3764" s="2"/>
      <c r="N3764" s="9"/>
      <c r="O3764" s="5"/>
      <c r="P3764" s="2"/>
      <c r="Q3764" s="39"/>
      <c r="R3764" s="9"/>
      <c r="T3764" s="9"/>
      <c r="U3764" s="2"/>
      <c r="X3764" s="40"/>
      <c r="Y3764" s="9"/>
    </row>
    <row r="3765" spans="2:25" x14ac:dyDescent="0.2">
      <c r="B3765" s="2"/>
      <c r="H3765" s="2"/>
      <c r="I3765" s="2"/>
      <c r="J3765" s="2"/>
      <c r="N3765" s="9"/>
      <c r="O3765" s="5"/>
      <c r="P3765" s="2"/>
      <c r="Q3765" s="39"/>
      <c r="R3765" s="9"/>
      <c r="T3765" s="9"/>
      <c r="U3765" s="2"/>
      <c r="X3765" s="40"/>
      <c r="Y3765" s="9"/>
    </row>
    <row r="3766" spans="2:25" x14ac:dyDescent="0.2">
      <c r="B3766" s="2"/>
      <c r="H3766" s="2"/>
      <c r="I3766" s="2"/>
      <c r="J3766" s="2"/>
      <c r="N3766" s="9"/>
      <c r="O3766" s="5"/>
      <c r="P3766" s="2"/>
      <c r="Q3766" s="39"/>
      <c r="R3766" s="9"/>
      <c r="T3766" s="9"/>
      <c r="U3766" s="2"/>
      <c r="X3766" s="40"/>
      <c r="Y3766" s="9"/>
    </row>
    <row r="3767" spans="2:25" x14ac:dyDescent="0.2">
      <c r="B3767" s="2"/>
      <c r="H3767" s="2"/>
      <c r="I3767" s="2"/>
      <c r="J3767" s="2"/>
      <c r="N3767" s="9"/>
      <c r="O3767" s="5"/>
      <c r="P3767" s="2"/>
      <c r="Q3767" s="39"/>
      <c r="R3767" s="9"/>
      <c r="T3767" s="9"/>
      <c r="U3767" s="2"/>
      <c r="X3767" s="40"/>
      <c r="Y3767" s="9"/>
    </row>
    <row r="3768" spans="2:25" x14ac:dyDescent="0.2">
      <c r="B3768" s="2"/>
      <c r="H3768" s="2"/>
      <c r="I3768" s="2"/>
      <c r="J3768" s="2"/>
      <c r="N3768" s="9"/>
      <c r="O3768" s="5"/>
      <c r="P3768" s="2"/>
      <c r="Q3768" s="39"/>
      <c r="R3768" s="9"/>
      <c r="T3768" s="9"/>
      <c r="U3768" s="2"/>
      <c r="X3768" s="40"/>
      <c r="Y3768" s="9"/>
    </row>
    <row r="3769" spans="2:25" x14ac:dyDescent="0.2">
      <c r="B3769" s="2"/>
      <c r="H3769" s="2"/>
      <c r="I3769" s="2"/>
      <c r="J3769" s="2"/>
      <c r="N3769" s="9"/>
      <c r="O3769" s="5"/>
      <c r="P3769" s="2"/>
      <c r="Q3769" s="39"/>
      <c r="R3769" s="9"/>
      <c r="T3769" s="9"/>
      <c r="U3769" s="2"/>
      <c r="X3769" s="40"/>
      <c r="Y3769" s="9"/>
    </row>
    <row r="3770" spans="2:25" x14ac:dyDescent="0.2">
      <c r="B3770" s="2"/>
      <c r="H3770" s="2"/>
      <c r="I3770" s="2"/>
      <c r="J3770" s="2"/>
      <c r="N3770" s="9"/>
      <c r="O3770" s="5"/>
      <c r="P3770" s="2"/>
      <c r="Q3770" s="39"/>
      <c r="R3770" s="9"/>
      <c r="T3770" s="9"/>
      <c r="U3770" s="2"/>
      <c r="X3770" s="40"/>
      <c r="Y3770" s="9"/>
    </row>
    <row r="3771" spans="2:25" x14ac:dyDescent="0.2">
      <c r="B3771" s="2"/>
      <c r="H3771" s="2"/>
      <c r="I3771" s="2"/>
      <c r="J3771" s="2"/>
      <c r="N3771" s="9"/>
      <c r="O3771" s="5"/>
      <c r="P3771" s="2"/>
      <c r="Q3771" s="39"/>
      <c r="R3771" s="9"/>
      <c r="T3771" s="9"/>
      <c r="U3771" s="2"/>
      <c r="X3771" s="40"/>
      <c r="Y3771" s="9"/>
    </row>
    <row r="3772" spans="2:25" x14ac:dyDescent="0.2">
      <c r="B3772" s="2"/>
      <c r="H3772" s="2"/>
      <c r="I3772" s="2"/>
      <c r="J3772" s="2"/>
      <c r="N3772" s="9"/>
      <c r="O3772" s="5"/>
      <c r="P3772" s="2"/>
      <c r="Q3772" s="39"/>
      <c r="R3772" s="9"/>
      <c r="T3772" s="9"/>
      <c r="U3772" s="2"/>
      <c r="X3772" s="40"/>
      <c r="Y3772" s="9"/>
    </row>
    <row r="3773" spans="2:25" x14ac:dyDescent="0.2">
      <c r="B3773" s="2"/>
      <c r="H3773" s="2"/>
      <c r="I3773" s="2"/>
      <c r="J3773" s="2"/>
      <c r="N3773" s="9"/>
      <c r="O3773" s="5"/>
      <c r="P3773" s="2"/>
      <c r="Q3773" s="39"/>
      <c r="R3773" s="9"/>
      <c r="T3773" s="9"/>
      <c r="U3773" s="2"/>
      <c r="X3773" s="40"/>
      <c r="Y3773" s="9"/>
    </row>
    <row r="3774" spans="2:25" x14ac:dyDescent="0.2">
      <c r="B3774" s="2"/>
      <c r="H3774" s="2"/>
      <c r="I3774" s="2"/>
      <c r="J3774" s="2"/>
      <c r="N3774" s="9"/>
      <c r="O3774" s="5"/>
      <c r="P3774" s="2"/>
      <c r="Q3774" s="39"/>
      <c r="R3774" s="9"/>
      <c r="T3774" s="9"/>
      <c r="U3774" s="2"/>
      <c r="X3774" s="40"/>
      <c r="Y3774" s="9"/>
    </row>
    <row r="3775" spans="2:25" x14ac:dyDescent="0.2">
      <c r="B3775" s="2"/>
      <c r="H3775" s="2"/>
      <c r="I3775" s="2"/>
      <c r="J3775" s="2"/>
      <c r="N3775" s="9"/>
      <c r="O3775" s="5"/>
      <c r="P3775" s="2"/>
      <c r="Q3775" s="39"/>
      <c r="R3775" s="9"/>
      <c r="T3775" s="9"/>
      <c r="U3775" s="2"/>
      <c r="X3775" s="40"/>
      <c r="Y3775" s="9"/>
    </row>
    <row r="3776" spans="2:25" x14ac:dyDescent="0.2">
      <c r="B3776" s="2"/>
      <c r="H3776" s="2"/>
      <c r="I3776" s="2"/>
      <c r="J3776" s="2"/>
      <c r="N3776" s="9"/>
      <c r="O3776" s="5"/>
      <c r="P3776" s="2"/>
      <c r="Q3776" s="39"/>
      <c r="R3776" s="9"/>
      <c r="T3776" s="9"/>
      <c r="U3776" s="2"/>
      <c r="X3776" s="40"/>
      <c r="Y3776" s="9"/>
    </row>
    <row r="3777" spans="2:25" x14ac:dyDescent="0.2">
      <c r="B3777" s="2"/>
      <c r="H3777" s="2"/>
      <c r="I3777" s="2"/>
      <c r="J3777" s="2"/>
      <c r="N3777" s="9"/>
      <c r="O3777" s="5"/>
      <c r="P3777" s="2"/>
      <c r="Q3777" s="39"/>
      <c r="R3777" s="9"/>
      <c r="T3777" s="9"/>
      <c r="U3777" s="2"/>
      <c r="X3777" s="40"/>
      <c r="Y3777" s="9"/>
    </row>
    <row r="3778" spans="2:25" x14ac:dyDescent="0.2">
      <c r="B3778" s="2"/>
      <c r="H3778" s="2"/>
      <c r="I3778" s="2"/>
      <c r="J3778" s="2"/>
      <c r="N3778" s="9"/>
      <c r="O3778" s="5"/>
      <c r="P3778" s="2"/>
      <c r="Q3778" s="39"/>
      <c r="R3778" s="9"/>
      <c r="T3778" s="9"/>
      <c r="U3778" s="2"/>
      <c r="X3778" s="40"/>
      <c r="Y3778" s="9"/>
    </row>
    <row r="3779" spans="2:25" x14ac:dyDescent="0.2">
      <c r="B3779" s="2"/>
      <c r="H3779" s="2"/>
      <c r="I3779" s="2"/>
      <c r="J3779" s="2"/>
      <c r="N3779" s="9"/>
      <c r="O3779" s="5"/>
      <c r="P3779" s="2"/>
      <c r="Q3779" s="39"/>
      <c r="R3779" s="9"/>
      <c r="T3779" s="9"/>
      <c r="U3779" s="2"/>
      <c r="X3779" s="40"/>
      <c r="Y3779" s="9"/>
    </row>
    <row r="3780" spans="2:25" x14ac:dyDescent="0.2">
      <c r="B3780" s="2"/>
      <c r="H3780" s="2"/>
      <c r="I3780" s="2"/>
      <c r="J3780" s="2"/>
      <c r="N3780" s="9"/>
      <c r="O3780" s="5"/>
      <c r="P3780" s="2"/>
      <c r="Q3780" s="39"/>
      <c r="R3780" s="9"/>
      <c r="T3780" s="9"/>
      <c r="U3780" s="2"/>
      <c r="X3780" s="40"/>
      <c r="Y3780" s="9"/>
    </row>
    <row r="3781" spans="2:25" x14ac:dyDescent="0.2">
      <c r="B3781" s="2"/>
      <c r="H3781" s="2"/>
      <c r="I3781" s="2"/>
      <c r="J3781" s="2"/>
      <c r="N3781" s="9"/>
      <c r="O3781" s="5"/>
      <c r="P3781" s="2"/>
      <c r="Q3781" s="39"/>
      <c r="R3781" s="9"/>
      <c r="T3781" s="9"/>
      <c r="U3781" s="2"/>
      <c r="X3781" s="40"/>
      <c r="Y3781" s="9"/>
    </row>
    <row r="3782" spans="2:25" x14ac:dyDescent="0.2">
      <c r="B3782" s="2"/>
      <c r="H3782" s="2"/>
      <c r="I3782" s="2"/>
      <c r="J3782" s="2"/>
      <c r="N3782" s="9"/>
      <c r="O3782" s="5"/>
      <c r="P3782" s="2"/>
      <c r="Q3782" s="39"/>
      <c r="R3782" s="9"/>
      <c r="T3782" s="9"/>
      <c r="U3782" s="2"/>
      <c r="X3782" s="40"/>
      <c r="Y3782" s="9"/>
    </row>
    <row r="3783" spans="2:25" x14ac:dyDescent="0.2">
      <c r="B3783" s="2"/>
      <c r="H3783" s="2"/>
      <c r="I3783" s="2"/>
      <c r="J3783" s="2"/>
      <c r="N3783" s="9"/>
      <c r="O3783" s="5"/>
      <c r="P3783" s="2"/>
      <c r="Q3783" s="39"/>
      <c r="R3783" s="9"/>
      <c r="T3783" s="9"/>
      <c r="U3783" s="2"/>
      <c r="X3783" s="40"/>
      <c r="Y3783" s="9"/>
    </row>
    <row r="3784" spans="2:25" x14ac:dyDescent="0.2">
      <c r="B3784" s="2"/>
      <c r="H3784" s="2"/>
      <c r="I3784" s="2"/>
      <c r="J3784" s="2"/>
      <c r="N3784" s="9"/>
      <c r="O3784" s="5"/>
      <c r="P3784" s="2"/>
      <c r="Q3784" s="39"/>
      <c r="R3784" s="9"/>
      <c r="T3784" s="9"/>
      <c r="U3784" s="2"/>
      <c r="X3784" s="40"/>
      <c r="Y3784" s="9"/>
    </row>
    <row r="3785" spans="2:25" x14ac:dyDescent="0.2">
      <c r="B3785" s="2"/>
      <c r="H3785" s="2"/>
      <c r="I3785" s="2"/>
      <c r="J3785" s="2"/>
      <c r="N3785" s="9"/>
      <c r="O3785" s="5"/>
      <c r="P3785" s="2"/>
      <c r="Q3785" s="39"/>
      <c r="R3785" s="9"/>
      <c r="T3785" s="9"/>
      <c r="U3785" s="2"/>
      <c r="X3785" s="40"/>
      <c r="Y3785" s="9"/>
    </row>
    <row r="3786" spans="2:25" x14ac:dyDescent="0.2">
      <c r="B3786" s="2"/>
      <c r="H3786" s="2"/>
      <c r="I3786" s="2"/>
      <c r="J3786" s="2"/>
      <c r="N3786" s="9"/>
      <c r="O3786" s="5"/>
      <c r="P3786" s="2"/>
      <c r="Q3786" s="39"/>
      <c r="R3786" s="9"/>
      <c r="T3786" s="9"/>
      <c r="U3786" s="2"/>
      <c r="X3786" s="40"/>
      <c r="Y3786" s="9"/>
    </row>
    <row r="3787" spans="2:25" x14ac:dyDescent="0.2">
      <c r="B3787" s="2"/>
      <c r="H3787" s="2"/>
      <c r="I3787" s="2"/>
      <c r="J3787" s="2"/>
      <c r="N3787" s="9"/>
      <c r="O3787" s="5"/>
      <c r="P3787" s="2"/>
      <c r="Q3787" s="39"/>
      <c r="R3787" s="9"/>
      <c r="T3787" s="9"/>
      <c r="U3787" s="2"/>
      <c r="X3787" s="40"/>
      <c r="Y3787" s="9"/>
    </row>
    <row r="3788" spans="2:25" x14ac:dyDescent="0.2">
      <c r="B3788" s="2"/>
      <c r="H3788" s="2"/>
      <c r="I3788" s="2"/>
      <c r="J3788" s="2"/>
      <c r="N3788" s="9"/>
      <c r="O3788" s="5"/>
      <c r="P3788" s="2"/>
      <c r="Q3788" s="39"/>
      <c r="R3788" s="9"/>
      <c r="T3788" s="9"/>
      <c r="U3788" s="2"/>
      <c r="X3788" s="40"/>
      <c r="Y3788" s="9"/>
    </row>
    <row r="3789" spans="2:25" x14ac:dyDescent="0.2">
      <c r="B3789" s="2"/>
      <c r="H3789" s="2"/>
      <c r="I3789" s="2"/>
      <c r="J3789" s="2"/>
      <c r="N3789" s="9"/>
      <c r="O3789" s="5"/>
      <c r="P3789" s="2"/>
      <c r="Q3789" s="39"/>
      <c r="R3789" s="9"/>
      <c r="T3789" s="9"/>
      <c r="U3789" s="2"/>
      <c r="X3789" s="40"/>
      <c r="Y3789" s="9"/>
    </row>
    <row r="3790" spans="2:25" x14ac:dyDescent="0.2">
      <c r="B3790" s="2"/>
      <c r="H3790" s="2"/>
      <c r="I3790" s="2"/>
      <c r="J3790" s="2"/>
      <c r="N3790" s="9"/>
      <c r="O3790" s="5"/>
      <c r="P3790" s="2"/>
      <c r="Q3790" s="39"/>
      <c r="R3790" s="9"/>
      <c r="T3790" s="9"/>
      <c r="U3790" s="2"/>
      <c r="X3790" s="40"/>
      <c r="Y3790" s="9"/>
    </row>
    <row r="3791" spans="2:25" x14ac:dyDescent="0.2">
      <c r="B3791" s="2"/>
      <c r="H3791" s="2"/>
      <c r="I3791" s="2"/>
      <c r="J3791" s="2"/>
      <c r="N3791" s="9"/>
      <c r="O3791" s="5"/>
      <c r="P3791" s="2"/>
      <c r="Q3791" s="39"/>
      <c r="R3791" s="9"/>
      <c r="T3791" s="9"/>
      <c r="U3791" s="2"/>
      <c r="X3791" s="40"/>
      <c r="Y3791" s="9"/>
    </row>
    <row r="3792" spans="2:25" x14ac:dyDescent="0.2">
      <c r="B3792" s="2"/>
      <c r="H3792" s="2"/>
      <c r="I3792" s="2"/>
      <c r="J3792" s="2"/>
      <c r="N3792" s="9"/>
      <c r="O3792" s="5"/>
      <c r="P3792" s="2"/>
      <c r="Q3792" s="39"/>
      <c r="R3792" s="9"/>
      <c r="T3792" s="9"/>
      <c r="U3792" s="2"/>
      <c r="X3792" s="40"/>
      <c r="Y3792" s="9"/>
    </row>
    <row r="3793" spans="2:25" x14ac:dyDescent="0.2">
      <c r="B3793" s="2"/>
      <c r="H3793" s="2"/>
      <c r="I3793" s="2"/>
      <c r="J3793" s="2"/>
      <c r="N3793" s="9"/>
      <c r="O3793" s="5"/>
      <c r="P3793" s="2"/>
      <c r="Q3793" s="39"/>
      <c r="R3793" s="9"/>
      <c r="T3793" s="9"/>
      <c r="U3793" s="2"/>
      <c r="X3793" s="40"/>
      <c r="Y3793" s="9"/>
    </row>
    <row r="3794" spans="2:25" x14ac:dyDescent="0.2">
      <c r="B3794" s="2"/>
      <c r="H3794" s="2"/>
      <c r="I3794" s="2"/>
      <c r="J3794" s="2"/>
      <c r="N3794" s="9"/>
      <c r="O3794" s="5"/>
      <c r="P3794" s="2"/>
      <c r="Q3794" s="39"/>
      <c r="R3794" s="9"/>
      <c r="T3794" s="9"/>
      <c r="U3794" s="2"/>
      <c r="X3794" s="40"/>
      <c r="Y3794" s="9"/>
    </row>
    <row r="3795" spans="2:25" x14ac:dyDescent="0.2">
      <c r="B3795" s="2"/>
      <c r="H3795" s="2"/>
      <c r="I3795" s="2"/>
      <c r="J3795" s="2"/>
      <c r="N3795" s="9"/>
      <c r="O3795" s="5"/>
      <c r="P3795" s="2"/>
      <c r="Q3795" s="39"/>
      <c r="R3795" s="9"/>
      <c r="T3795" s="9"/>
      <c r="U3795" s="2"/>
      <c r="X3795" s="40"/>
      <c r="Y3795" s="9"/>
    </row>
    <row r="3796" spans="2:25" x14ac:dyDescent="0.2">
      <c r="B3796" s="2"/>
      <c r="H3796" s="2"/>
      <c r="I3796" s="2"/>
      <c r="J3796" s="2"/>
      <c r="N3796" s="9"/>
      <c r="O3796" s="5"/>
      <c r="P3796" s="2"/>
      <c r="Q3796" s="39"/>
      <c r="R3796" s="9"/>
      <c r="T3796" s="9"/>
      <c r="U3796" s="2"/>
      <c r="X3796" s="40"/>
      <c r="Y3796" s="9"/>
    </row>
    <row r="3797" spans="2:25" x14ac:dyDescent="0.2">
      <c r="B3797" s="2"/>
      <c r="H3797" s="2"/>
      <c r="I3797" s="2"/>
      <c r="J3797" s="2"/>
      <c r="N3797" s="9"/>
      <c r="O3797" s="5"/>
      <c r="P3797" s="2"/>
      <c r="Q3797" s="39"/>
      <c r="R3797" s="9"/>
      <c r="T3797" s="9"/>
      <c r="U3797" s="2"/>
      <c r="X3797" s="40"/>
      <c r="Y3797" s="9"/>
    </row>
    <row r="3798" spans="2:25" x14ac:dyDescent="0.2">
      <c r="B3798" s="2"/>
      <c r="H3798" s="2"/>
      <c r="I3798" s="2"/>
      <c r="J3798" s="2"/>
      <c r="N3798" s="9"/>
      <c r="O3798" s="5"/>
      <c r="P3798" s="2"/>
      <c r="Q3798" s="39"/>
      <c r="R3798" s="9"/>
      <c r="T3798" s="9"/>
      <c r="U3798" s="2"/>
      <c r="X3798" s="40"/>
      <c r="Y3798" s="9"/>
    </row>
    <row r="3799" spans="2:25" x14ac:dyDescent="0.2">
      <c r="B3799" s="2"/>
      <c r="H3799" s="2"/>
      <c r="I3799" s="2"/>
      <c r="J3799" s="2"/>
      <c r="N3799" s="9"/>
      <c r="O3799" s="5"/>
      <c r="P3799" s="2"/>
      <c r="Q3799" s="39"/>
      <c r="R3799" s="9"/>
      <c r="T3799" s="9"/>
      <c r="U3799" s="2"/>
      <c r="X3799" s="40"/>
      <c r="Y3799" s="9"/>
    </row>
    <row r="3800" spans="2:25" x14ac:dyDescent="0.2">
      <c r="B3800" s="2"/>
      <c r="H3800" s="2"/>
      <c r="I3800" s="2"/>
      <c r="J3800" s="2"/>
      <c r="N3800" s="9"/>
      <c r="O3800" s="5"/>
      <c r="P3800" s="2"/>
      <c r="Q3800" s="39"/>
      <c r="R3800" s="9"/>
      <c r="T3800" s="9"/>
      <c r="U3800" s="2"/>
      <c r="X3800" s="40"/>
      <c r="Y3800" s="9"/>
    </row>
    <row r="3801" spans="2:25" x14ac:dyDescent="0.2">
      <c r="B3801" s="2"/>
      <c r="H3801" s="2"/>
      <c r="I3801" s="2"/>
      <c r="J3801" s="2"/>
      <c r="N3801" s="9"/>
      <c r="O3801" s="5"/>
      <c r="P3801" s="2"/>
      <c r="Q3801" s="39"/>
      <c r="R3801" s="9"/>
      <c r="T3801" s="9"/>
      <c r="U3801" s="2"/>
      <c r="X3801" s="40"/>
      <c r="Y3801" s="9"/>
    </row>
    <row r="3802" spans="2:25" x14ac:dyDescent="0.2">
      <c r="B3802" s="2"/>
      <c r="H3802" s="2"/>
      <c r="I3802" s="2"/>
      <c r="J3802" s="2"/>
      <c r="N3802" s="9"/>
      <c r="O3802" s="5"/>
      <c r="P3802" s="2"/>
      <c r="Q3802" s="39"/>
      <c r="R3802" s="9"/>
      <c r="T3802" s="9"/>
      <c r="U3802" s="2"/>
      <c r="X3802" s="40"/>
      <c r="Y3802" s="9"/>
    </row>
    <row r="3803" spans="2:25" x14ac:dyDescent="0.2">
      <c r="B3803" s="2"/>
      <c r="H3803" s="2"/>
      <c r="I3803" s="2"/>
      <c r="J3803" s="2"/>
      <c r="N3803" s="9"/>
      <c r="O3803" s="5"/>
      <c r="P3803" s="2"/>
      <c r="Q3803" s="39"/>
      <c r="R3803" s="9"/>
      <c r="T3803" s="9"/>
      <c r="U3803" s="2"/>
      <c r="X3803" s="40"/>
      <c r="Y3803" s="9"/>
    </row>
    <row r="3804" spans="2:25" x14ac:dyDescent="0.2">
      <c r="B3804" s="2"/>
      <c r="H3804" s="2"/>
      <c r="I3804" s="2"/>
      <c r="J3804" s="2"/>
      <c r="N3804" s="9"/>
      <c r="O3804" s="5"/>
      <c r="P3804" s="2"/>
      <c r="Q3804" s="39"/>
      <c r="R3804" s="9"/>
      <c r="T3804" s="9"/>
      <c r="U3804" s="2"/>
      <c r="X3804" s="40"/>
      <c r="Y3804" s="9"/>
    </row>
    <row r="3805" spans="2:25" x14ac:dyDescent="0.2">
      <c r="B3805" s="2"/>
      <c r="H3805" s="2"/>
      <c r="I3805" s="2"/>
      <c r="J3805" s="2"/>
      <c r="N3805" s="9"/>
      <c r="O3805" s="5"/>
      <c r="P3805" s="2"/>
      <c r="Q3805" s="39"/>
      <c r="R3805" s="9"/>
      <c r="T3805" s="9"/>
      <c r="U3805" s="2"/>
      <c r="X3805" s="40"/>
      <c r="Y3805" s="9"/>
    </row>
    <row r="3806" spans="2:25" x14ac:dyDescent="0.2">
      <c r="B3806" s="2"/>
      <c r="H3806" s="2"/>
      <c r="I3806" s="2"/>
      <c r="J3806" s="2"/>
      <c r="N3806" s="9"/>
      <c r="O3806" s="5"/>
      <c r="P3806" s="2"/>
      <c r="Q3806" s="39"/>
      <c r="R3806" s="9"/>
      <c r="T3806" s="9"/>
      <c r="U3806" s="2"/>
      <c r="X3806" s="40"/>
      <c r="Y3806" s="9"/>
    </row>
    <row r="3807" spans="2:25" x14ac:dyDescent="0.2">
      <c r="B3807" s="2"/>
      <c r="H3807" s="2"/>
      <c r="I3807" s="2"/>
      <c r="J3807" s="2"/>
      <c r="N3807" s="9"/>
      <c r="O3807" s="5"/>
      <c r="P3807" s="2"/>
      <c r="Q3807" s="39"/>
      <c r="R3807" s="9"/>
      <c r="T3807" s="9"/>
      <c r="U3807" s="2"/>
      <c r="X3807" s="40"/>
      <c r="Y3807" s="9"/>
    </row>
    <row r="3808" spans="2:25" x14ac:dyDescent="0.2">
      <c r="B3808" s="2"/>
      <c r="H3808" s="2"/>
      <c r="I3808" s="2"/>
      <c r="J3808" s="2"/>
      <c r="N3808" s="9"/>
      <c r="O3808" s="5"/>
      <c r="P3808" s="2"/>
      <c r="Q3808" s="39"/>
      <c r="R3808" s="9"/>
      <c r="T3808" s="9"/>
      <c r="U3808" s="2"/>
      <c r="X3808" s="40"/>
      <c r="Y3808" s="9"/>
    </row>
    <row r="3809" spans="2:25" x14ac:dyDescent="0.2">
      <c r="B3809" s="2"/>
      <c r="H3809" s="2"/>
      <c r="I3809" s="2"/>
      <c r="J3809" s="2"/>
      <c r="N3809" s="9"/>
      <c r="O3809" s="5"/>
      <c r="P3809" s="2"/>
      <c r="Q3809" s="39"/>
      <c r="R3809" s="9"/>
      <c r="T3809" s="9"/>
      <c r="U3809" s="2"/>
      <c r="X3809" s="40"/>
      <c r="Y3809" s="9"/>
    </row>
    <row r="3810" spans="2:25" x14ac:dyDescent="0.2">
      <c r="B3810" s="2"/>
      <c r="H3810" s="2"/>
      <c r="I3810" s="2"/>
      <c r="J3810" s="2"/>
      <c r="N3810" s="9"/>
      <c r="O3810" s="5"/>
      <c r="P3810" s="2"/>
      <c r="Q3810" s="39"/>
      <c r="R3810" s="9"/>
      <c r="T3810" s="9"/>
      <c r="U3810" s="2"/>
      <c r="X3810" s="40"/>
      <c r="Y3810" s="9"/>
    </row>
    <row r="3811" spans="2:25" x14ac:dyDescent="0.2">
      <c r="B3811" s="2"/>
      <c r="H3811" s="2"/>
      <c r="I3811" s="2"/>
      <c r="J3811" s="2"/>
      <c r="N3811" s="9"/>
      <c r="O3811" s="5"/>
      <c r="P3811" s="2"/>
      <c r="Q3811" s="39"/>
      <c r="R3811" s="9"/>
      <c r="T3811" s="9"/>
      <c r="U3811" s="2"/>
      <c r="X3811" s="40"/>
      <c r="Y3811" s="9"/>
    </row>
    <row r="3812" spans="2:25" x14ac:dyDescent="0.2">
      <c r="B3812" s="2"/>
      <c r="H3812" s="2"/>
      <c r="I3812" s="2"/>
      <c r="J3812" s="2"/>
      <c r="N3812" s="9"/>
      <c r="O3812" s="5"/>
      <c r="P3812" s="2"/>
      <c r="Q3812" s="39"/>
      <c r="R3812" s="9"/>
      <c r="T3812" s="9"/>
      <c r="U3812" s="2"/>
      <c r="X3812" s="40"/>
      <c r="Y3812" s="9"/>
    </row>
    <row r="3813" spans="2:25" x14ac:dyDescent="0.2">
      <c r="B3813" s="2"/>
      <c r="H3813" s="2"/>
      <c r="I3813" s="2"/>
      <c r="J3813" s="2"/>
      <c r="N3813" s="9"/>
      <c r="O3813" s="5"/>
      <c r="P3813" s="2"/>
      <c r="Q3813" s="39"/>
      <c r="R3813" s="9"/>
      <c r="T3813" s="9"/>
      <c r="U3813" s="2"/>
      <c r="X3813" s="40"/>
      <c r="Y3813" s="9"/>
    </row>
    <row r="3814" spans="2:25" x14ac:dyDescent="0.2">
      <c r="B3814" s="2"/>
      <c r="H3814" s="2"/>
      <c r="I3814" s="2"/>
      <c r="J3814" s="2"/>
      <c r="N3814" s="9"/>
      <c r="O3814" s="5"/>
      <c r="P3814" s="2"/>
      <c r="Q3814" s="39"/>
      <c r="R3814" s="9"/>
      <c r="T3814" s="9"/>
      <c r="U3814" s="2"/>
      <c r="X3814" s="40"/>
      <c r="Y3814" s="9"/>
    </row>
    <row r="3815" spans="2:25" x14ac:dyDescent="0.2">
      <c r="B3815" s="2"/>
      <c r="H3815" s="2"/>
      <c r="I3815" s="2"/>
      <c r="J3815" s="2"/>
      <c r="N3815" s="9"/>
      <c r="O3815" s="5"/>
      <c r="P3815" s="2"/>
      <c r="Q3815" s="39"/>
      <c r="R3815" s="9"/>
      <c r="T3815" s="9"/>
      <c r="U3815" s="2"/>
      <c r="X3815" s="40"/>
      <c r="Y3815" s="9"/>
    </row>
    <row r="3816" spans="2:25" x14ac:dyDescent="0.2">
      <c r="B3816" s="2"/>
      <c r="H3816" s="2"/>
      <c r="I3816" s="2"/>
      <c r="J3816" s="2"/>
      <c r="N3816" s="9"/>
      <c r="O3816" s="5"/>
      <c r="P3816" s="2"/>
      <c r="Q3816" s="39"/>
      <c r="R3816" s="9"/>
      <c r="T3816" s="9"/>
      <c r="U3816" s="2"/>
      <c r="X3816" s="40"/>
      <c r="Y3816" s="9"/>
    </row>
    <row r="3817" spans="2:25" x14ac:dyDescent="0.2">
      <c r="B3817" s="2"/>
      <c r="H3817" s="2"/>
      <c r="I3817" s="2"/>
      <c r="J3817" s="2"/>
      <c r="N3817" s="9"/>
      <c r="O3817" s="5"/>
      <c r="P3817" s="2"/>
      <c r="Q3817" s="39"/>
      <c r="R3817" s="9"/>
      <c r="T3817" s="9"/>
      <c r="U3817" s="2"/>
      <c r="X3817" s="40"/>
      <c r="Y3817" s="9"/>
    </row>
    <row r="3818" spans="2:25" x14ac:dyDescent="0.2">
      <c r="B3818" s="2"/>
      <c r="H3818" s="2"/>
      <c r="I3818" s="2"/>
      <c r="J3818" s="2"/>
      <c r="N3818" s="9"/>
      <c r="O3818" s="5"/>
      <c r="P3818" s="2"/>
      <c r="Q3818" s="39"/>
      <c r="R3818" s="9"/>
      <c r="T3818" s="9"/>
      <c r="U3818" s="2"/>
      <c r="X3818" s="40"/>
      <c r="Y3818" s="9"/>
    </row>
    <row r="3819" spans="2:25" x14ac:dyDescent="0.2">
      <c r="B3819" s="2"/>
      <c r="H3819" s="2"/>
      <c r="I3819" s="2"/>
      <c r="J3819" s="2"/>
      <c r="N3819" s="9"/>
      <c r="O3819" s="5"/>
      <c r="P3819" s="2"/>
      <c r="Q3819" s="39"/>
      <c r="R3819" s="9"/>
      <c r="T3819" s="9"/>
      <c r="U3819" s="2"/>
      <c r="X3819" s="40"/>
      <c r="Y3819" s="9"/>
    </row>
    <row r="3820" spans="2:25" x14ac:dyDescent="0.2">
      <c r="B3820" s="2"/>
      <c r="H3820" s="2"/>
      <c r="I3820" s="2"/>
      <c r="J3820" s="2"/>
      <c r="N3820" s="9"/>
      <c r="O3820" s="5"/>
      <c r="P3820" s="2"/>
      <c r="Q3820" s="39"/>
      <c r="R3820" s="9"/>
      <c r="T3820" s="9"/>
      <c r="U3820" s="2"/>
      <c r="X3820" s="40"/>
      <c r="Y3820" s="9"/>
    </row>
    <row r="3821" spans="2:25" x14ac:dyDescent="0.2">
      <c r="B3821" s="2"/>
      <c r="H3821" s="2"/>
      <c r="I3821" s="2"/>
      <c r="J3821" s="2"/>
      <c r="N3821" s="9"/>
      <c r="O3821" s="5"/>
      <c r="P3821" s="2"/>
      <c r="Q3821" s="39"/>
      <c r="R3821" s="9"/>
      <c r="T3821" s="9"/>
      <c r="U3821" s="2"/>
      <c r="X3821" s="40"/>
      <c r="Y3821" s="9"/>
    </row>
    <row r="3822" spans="2:25" x14ac:dyDescent="0.2">
      <c r="B3822" s="2"/>
      <c r="H3822" s="2"/>
      <c r="I3822" s="2"/>
      <c r="J3822" s="2"/>
      <c r="N3822" s="9"/>
      <c r="O3822" s="5"/>
      <c r="P3822" s="2"/>
      <c r="Q3822" s="39"/>
      <c r="R3822" s="9"/>
      <c r="T3822" s="9"/>
      <c r="U3822" s="2"/>
      <c r="X3822" s="40"/>
      <c r="Y3822" s="9"/>
    </row>
    <row r="3823" spans="2:25" x14ac:dyDescent="0.2">
      <c r="B3823" s="2"/>
      <c r="H3823" s="2"/>
      <c r="I3823" s="2"/>
      <c r="J3823" s="2"/>
      <c r="N3823" s="9"/>
      <c r="O3823" s="5"/>
      <c r="P3823" s="2"/>
      <c r="Q3823" s="39"/>
      <c r="R3823" s="9"/>
      <c r="T3823" s="9"/>
      <c r="U3823" s="2"/>
      <c r="X3823" s="40"/>
      <c r="Y3823" s="9"/>
    </row>
    <row r="3824" spans="2:25" x14ac:dyDescent="0.2">
      <c r="B3824" s="2"/>
      <c r="H3824" s="2"/>
      <c r="I3824" s="2"/>
      <c r="J3824" s="2"/>
      <c r="N3824" s="9"/>
      <c r="O3824" s="5"/>
      <c r="P3824" s="2"/>
      <c r="Q3824" s="39"/>
      <c r="R3824" s="9"/>
      <c r="T3824" s="9"/>
      <c r="U3824" s="2"/>
      <c r="X3824" s="40"/>
      <c r="Y3824" s="9"/>
    </row>
    <row r="3825" spans="2:25" x14ac:dyDescent="0.2">
      <c r="B3825" s="2"/>
      <c r="H3825" s="2"/>
      <c r="I3825" s="2"/>
      <c r="J3825" s="2"/>
      <c r="N3825" s="9"/>
      <c r="O3825" s="5"/>
      <c r="P3825" s="2"/>
      <c r="Q3825" s="39"/>
      <c r="R3825" s="9"/>
      <c r="T3825" s="9"/>
      <c r="U3825" s="2"/>
      <c r="X3825" s="40"/>
      <c r="Y3825" s="9"/>
    </row>
    <row r="3826" spans="2:25" x14ac:dyDescent="0.2">
      <c r="B3826" s="2"/>
      <c r="H3826" s="2"/>
      <c r="I3826" s="2"/>
      <c r="J3826" s="2"/>
      <c r="N3826" s="9"/>
      <c r="O3826" s="5"/>
      <c r="P3826" s="2"/>
      <c r="Q3826" s="39"/>
      <c r="R3826" s="9"/>
      <c r="T3826" s="9"/>
      <c r="U3826" s="2"/>
      <c r="X3826" s="40"/>
      <c r="Y3826" s="9"/>
    </row>
    <row r="3827" spans="2:25" x14ac:dyDescent="0.2">
      <c r="B3827" s="2"/>
      <c r="H3827" s="2"/>
      <c r="I3827" s="2"/>
      <c r="J3827" s="2"/>
      <c r="N3827" s="9"/>
      <c r="O3827" s="5"/>
      <c r="P3827" s="2"/>
      <c r="Q3827" s="39"/>
      <c r="R3827" s="9"/>
      <c r="T3827" s="9"/>
      <c r="U3827" s="2"/>
      <c r="X3827" s="40"/>
      <c r="Y3827" s="9"/>
    </row>
    <row r="3828" spans="2:25" x14ac:dyDescent="0.2">
      <c r="B3828" s="2"/>
      <c r="H3828" s="2"/>
      <c r="I3828" s="2"/>
      <c r="J3828" s="2"/>
      <c r="N3828" s="9"/>
      <c r="O3828" s="5"/>
      <c r="P3828" s="2"/>
      <c r="Q3828" s="39"/>
      <c r="R3828" s="9"/>
      <c r="T3828" s="9"/>
      <c r="U3828" s="2"/>
      <c r="X3828" s="40"/>
      <c r="Y3828" s="9"/>
    </row>
    <row r="3829" spans="2:25" x14ac:dyDescent="0.2">
      <c r="B3829" s="2"/>
      <c r="H3829" s="2"/>
      <c r="I3829" s="2"/>
      <c r="J3829" s="2"/>
      <c r="N3829" s="9"/>
      <c r="O3829" s="5"/>
      <c r="P3829" s="2"/>
      <c r="Q3829" s="39"/>
      <c r="R3829" s="9"/>
      <c r="T3829" s="9"/>
      <c r="U3829" s="2"/>
      <c r="X3829" s="40"/>
      <c r="Y3829" s="9"/>
    </row>
    <row r="3830" spans="2:25" x14ac:dyDescent="0.2">
      <c r="B3830" s="2"/>
      <c r="H3830" s="2"/>
      <c r="I3830" s="2"/>
      <c r="J3830" s="2"/>
      <c r="N3830" s="9"/>
      <c r="O3830" s="5"/>
      <c r="P3830" s="2"/>
      <c r="Q3830" s="39"/>
      <c r="R3830" s="9"/>
      <c r="T3830" s="9"/>
      <c r="U3830" s="2"/>
      <c r="X3830" s="40"/>
      <c r="Y3830" s="9"/>
    </row>
    <row r="3831" spans="2:25" x14ac:dyDescent="0.2">
      <c r="B3831" s="2"/>
      <c r="H3831" s="2"/>
      <c r="I3831" s="2"/>
      <c r="J3831" s="2"/>
      <c r="N3831" s="9"/>
      <c r="O3831" s="5"/>
      <c r="P3831" s="2"/>
      <c r="Q3831" s="39"/>
      <c r="R3831" s="9"/>
      <c r="T3831" s="9"/>
      <c r="U3831" s="2"/>
      <c r="X3831" s="40"/>
      <c r="Y3831" s="9"/>
    </row>
    <row r="3832" spans="2:25" x14ac:dyDescent="0.2">
      <c r="B3832" s="2"/>
      <c r="H3832" s="2"/>
      <c r="I3832" s="2"/>
      <c r="J3832" s="2"/>
      <c r="N3832" s="9"/>
      <c r="O3832" s="5"/>
      <c r="P3832" s="2"/>
      <c r="Q3832" s="39"/>
      <c r="R3832" s="9"/>
      <c r="T3832" s="9"/>
      <c r="U3832" s="2"/>
      <c r="X3832" s="40"/>
      <c r="Y3832" s="9"/>
    </row>
    <row r="3833" spans="2:25" x14ac:dyDescent="0.2">
      <c r="B3833" s="2"/>
      <c r="H3833" s="2"/>
      <c r="I3833" s="2"/>
      <c r="J3833" s="2"/>
      <c r="N3833" s="9"/>
      <c r="O3833" s="5"/>
      <c r="P3833" s="2"/>
      <c r="Q3833" s="39"/>
      <c r="R3833" s="9"/>
      <c r="T3833" s="9"/>
      <c r="U3833" s="2"/>
      <c r="X3833" s="40"/>
      <c r="Y3833" s="9"/>
    </row>
    <row r="3834" spans="2:25" x14ac:dyDescent="0.2">
      <c r="B3834" s="2"/>
      <c r="H3834" s="2"/>
      <c r="I3834" s="2"/>
      <c r="J3834" s="2"/>
      <c r="N3834" s="9"/>
      <c r="O3834" s="5"/>
      <c r="P3834" s="2"/>
      <c r="Q3834" s="39"/>
      <c r="R3834" s="9"/>
      <c r="T3834" s="9"/>
      <c r="U3834" s="2"/>
      <c r="X3834" s="40"/>
      <c r="Y3834" s="9"/>
    </row>
    <row r="3835" spans="2:25" x14ac:dyDescent="0.2">
      <c r="B3835" s="2"/>
      <c r="H3835" s="2"/>
      <c r="I3835" s="2"/>
      <c r="J3835" s="2"/>
      <c r="N3835" s="9"/>
      <c r="O3835" s="5"/>
      <c r="P3835" s="2"/>
      <c r="Q3835" s="39"/>
      <c r="R3835" s="9"/>
      <c r="T3835" s="9"/>
      <c r="U3835" s="2"/>
      <c r="X3835" s="40"/>
      <c r="Y3835" s="9"/>
    </row>
    <row r="3836" spans="2:25" x14ac:dyDescent="0.2">
      <c r="B3836" s="2"/>
      <c r="H3836" s="2"/>
      <c r="I3836" s="2"/>
      <c r="J3836" s="2"/>
      <c r="N3836" s="9"/>
      <c r="O3836" s="5"/>
      <c r="P3836" s="2"/>
      <c r="Q3836" s="39"/>
      <c r="R3836" s="9"/>
      <c r="T3836" s="9"/>
      <c r="U3836" s="2"/>
      <c r="X3836" s="40"/>
      <c r="Y3836" s="9"/>
    </row>
    <row r="3837" spans="2:25" x14ac:dyDescent="0.2">
      <c r="B3837" s="2"/>
      <c r="H3837" s="2"/>
      <c r="I3837" s="2"/>
      <c r="J3837" s="2"/>
      <c r="N3837" s="9"/>
      <c r="O3837" s="5"/>
      <c r="P3837" s="2"/>
      <c r="Q3837" s="39"/>
      <c r="R3837" s="9"/>
      <c r="T3837" s="9"/>
      <c r="U3837" s="2"/>
      <c r="X3837" s="40"/>
      <c r="Y3837" s="9"/>
    </row>
    <row r="3838" spans="2:25" x14ac:dyDescent="0.2">
      <c r="B3838" s="2"/>
      <c r="H3838" s="2"/>
      <c r="I3838" s="2"/>
      <c r="J3838" s="2"/>
      <c r="N3838" s="9"/>
      <c r="O3838" s="5"/>
      <c r="P3838" s="2"/>
      <c r="Q3838" s="39"/>
      <c r="R3838" s="9"/>
      <c r="T3838" s="9"/>
      <c r="U3838" s="2"/>
      <c r="X3838" s="40"/>
      <c r="Y3838" s="9"/>
    </row>
    <row r="3839" spans="2:25" x14ac:dyDescent="0.2">
      <c r="B3839" s="2"/>
      <c r="H3839" s="2"/>
      <c r="I3839" s="2"/>
      <c r="J3839" s="2"/>
      <c r="N3839" s="9"/>
      <c r="O3839" s="5"/>
      <c r="P3839" s="2"/>
      <c r="Q3839" s="39"/>
      <c r="R3839" s="9"/>
      <c r="T3839" s="9"/>
      <c r="U3839" s="2"/>
      <c r="X3839" s="40"/>
      <c r="Y3839" s="9"/>
    </row>
    <row r="3840" spans="2:25" x14ac:dyDescent="0.2">
      <c r="B3840" s="2"/>
      <c r="H3840" s="2"/>
      <c r="I3840" s="2"/>
      <c r="J3840" s="2"/>
      <c r="N3840" s="9"/>
      <c r="O3840" s="5"/>
      <c r="P3840" s="2"/>
      <c r="Q3840" s="39"/>
      <c r="R3840" s="9"/>
      <c r="T3840" s="9"/>
      <c r="U3840" s="2"/>
      <c r="X3840" s="40"/>
      <c r="Y3840" s="9"/>
    </row>
    <row r="3841" spans="2:25" x14ac:dyDescent="0.2">
      <c r="B3841" s="2"/>
      <c r="H3841" s="2"/>
      <c r="I3841" s="2"/>
      <c r="J3841" s="2"/>
      <c r="N3841" s="9"/>
      <c r="O3841" s="5"/>
      <c r="P3841" s="2"/>
      <c r="Q3841" s="39"/>
      <c r="R3841" s="9"/>
      <c r="T3841" s="9"/>
      <c r="U3841" s="2"/>
      <c r="X3841" s="40"/>
      <c r="Y3841" s="9"/>
    </row>
    <row r="3842" spans="2:25" x14ac:dyDescent="0.2">
      <c r="B3842" s="2"/>
      <c r="H3842" s="2"/>
      <c r="I3842" s="2"/>
      <c r="J3842" s="2"/>
      <c r="N3842" s="9"/>
      <c r="O3842" s="5"/>
      <c r="P3842" s="2"/>
      <c r="Q3842" s="39"/>
      <c r="R3842" s="9"/>
      <c r="T3842" s="9"/>
      <c r="U3842" s="2"/>
      <c r="X3842" s="40"/>
      <c r="Y3842" s="9"/>
    </row>
    <row r="3843" spans="2:25" x14ac:dyDescent="0.2">
      <c r="B3843" s="2"/>
      <c r="H3843" s="2"/>
      <c r="I3843" s="2"/>
      <c r="J3843" s="2"/>
      <c r="N3843" s="9"/>
      <c r="O3843" s="5"/>
      <c r="P3843" s="2"/>
      <c r="Q3843" s="39"/>
      <c r="R3843" s="9"/>
      <c r="T3843" s="9"/>
      <c r="U3843" s="2"/>
      <c r="X3843" s="40"/>
      <c r="Y3843" s="9"/>
    </row>
    <row r="3844" spans="2:25" x14ac:dyDescent="0.2">
      <c r="B3844" s="2"/>
      <c r="H3844" s="2"/>
      <c r="I3844" s="2"/>
      <c r="J3844" s="2"/>
      <c r="N3844" s="9"/>
      <c r="O3844" s="5"/>
      <c r="P3844" s="2"/>
      <c r="Q3844" s="39"/>
      <c r="R3844" s="9"/>
      <c r="T3844" s="9"/>
      <c r="U3844" s="2"/>
      <c r="X3844" s="40"/>
      <c r="Y3844" s="9"/>
    </row>
    <row r="3845" spans="2:25" x14ac:dyDescent="0.2">
      <c r="B3845" s="2"/>
      <c r="H3845" s="2"/>
      <c r="I3845" s="2"/>
      <c r="J3845" s="2"/>
      <c r="N3845" s="9"/>
      <c r="O3845" s="5"/>
      <c r="P3845" s="2"/>
      <c r="Q3845" s="39"/>
      <c r="R3845" s="9"/>
      <c r="T3845" s="9"/>
      <c r="U3845" s="2"/>
      <c r="X3845" s="40"/>
      <c r="Y3845" s="9"/>
    </row>
    <row r="3846" spans="2:25" x14ac:dyDescent="0.2">
      <c r="B3846" s="2"/>
      <c r="H3846" s="2"/>
      <c r="I3846" s="2"/>
      <c r="J3846" s="2"/>
      <c r="N3846" s="9"/>
      <c r="O3846" s="5"/>
      <c r="P3846" s="2"/>
      <c r="Q3846" s="39"/>
      <c r="R3846" s="9"/>
      <c r="T3846" s="9"/>
      <c r="U3846" s="2"/>
      <c r="X3846" s="40"/>
      <c r="Y3846" s="9"/>
    </row>
    <row r="3847" spans="2:25" x14ac:dyDescent="0.2">
      <c r="B3847" s="2"/>
      <c r="H3847" s="2"/>
      <c r="I3847" s="2"/>
      <c r="J3847" s="2"/>
      <c r="N3847" s="9"/>
      <c r="O3847" s="5"/>
      <c r="P3847" s="2"/>
      <c r="Q3847" s="39"/>
      <c r="R3847" s="9"/>
      <c r="T3847" s="9"/>
      <c r="U3847" s="2"/>
      <c r="X3847" s="40"/>
      <c r="Y3847" s="9"/>
    </row>
    <row r="3848" spans="2:25" x14ac:dyDescent="0.2">
      <c r="B3848" s="2"/>
      <c r="H3848" s="2"/>
      <c r="I3848" s="2"/>
      <c r="J3848" s="2"/>
      <c r="N3848" s="9"/>
      <c r="O3848" s="5"/>
      <c r="P3848" s="2"/>
      <c r="Q3848" s="39"/>
      <c r="R3848" s="9"/>
      <c r="T3848" s="9"/>
      <c r="U3848" s="2"/>
      <c r="X3848" s="40"/>
      <c r="Y3848" s="9"/>
    </row>
    <row r="3849" spans="2:25" x14ac:dyDescent="0.2">
      <c r="B3849" s="2"/>
      <c r="H3849" s="2"/>
      <c r="I3849" s="2"/>
      <c r="J3849" s="2"/>
      <c r="N3849" s="9"/>
      <c r="O3849" s="5"/>
      <c r="P3849" s="2"/>
      <c r="Q3849" s="39"/>
      <c r="R3849" s="9"/>
      <c r="T3849" s="9"/>
      <c r="U3849" s="2"/>
      <c r="X3849" s="40"/>
      <c r="Y3849" s="9"/>
    </row>
    <row r="3850" spans="2:25" x14ac:dyDescent="0.2">
      <c r="B3850" s="2"/>
      <c r="H3850" s="2"/>
      <c r="I3850" s="2"/>
      <c r="J3850" s="2"/>
      <c r="N3850" s="9"/>
      <c r="O3850" s="5"/>
      <c r="P3850" s="2"/>
      <c r="Q3850" s="39"/>
      <c r="R3850" s="9"/>
      <c r="T3850" s="9"/>
      <c r="U3850" s="2"/>
      <c r="X3850" s="40"/>
      <c r="Y3850" s="9"/>
    </row>
    <row r="3851" spans="2:25" x14ac:dyDescent="0.2">
      <c r="B3851" s="2"/>
      <c r="H3851" s="2"/>
      <c r="I3851" s="2"/>
      <c r="J3851" s="2"/>
      <c r="N3851" s="9"/>
      <c r="O3851" s="5"/>
      <c r="P3851" s="2"/>
      <c r="Q3851" s="39"/>
      <c r="R3851" s="9"/>
      <c r="T3851" s="9"/>
      <c r="U3851" s="2"/>
      <c r="X3851" s="40"/>
      <c r="Y3851" s="9"/>
    </row>
    <row r="3852" spans="2:25" x14ac:dyDescent="0.2">
      <c r="B3852" s="2"/>
      <c r="H3852" s="2"/>
      <c r="I3852" s="2"/>
      <c r="J3852" s="2"/>
      <c r="N3852" s="9"/>
      <c r="O3852" s="5"/>
      <c r="P3852" s="2"/>
      <c r="Q3852" s="39"/>
      <c r="R3852" s="9"/>
      <c r="T3852" s="9"/>
      <c r="U3852" s="2"/>
      <c r="X3852" s="40"/>
      <c r="Y3852" s="9"/>
    </row>
    <row r="3853" spans="2:25" x14ac:dyDescent="0.2">
      <c r="B3853" s="2"/>
      <c r="H3853" s="2"/>
      <c r="I3853" s="2"/>
      <c r="J3853" s="2"/>
      <c r="N3853" s="9"/>
      <c r="O3853" s="5"/>
      <c r="P3853" s="2"/>
      <c r="Q3853" s="39"/>
      <c r="R3853" s="9"/>
      <c r="T3853" s="9"/>
      <c r="U3853" s="2"/>
      <c r="X3853" s="40"/>
      <c r="Y3853" s="9"/>
    </row>
    <row r="3854" spans="2:25" x14ac:dyDescent="0.2">
      <c r="B3854" s="2"/>
      <c r="H3854" s="2"/>
      <c r="I3854" s="2"/>
      <c r="J3854" s="2"/>
      <c r="N3854" s="9"/>
      <c r="O3854" s="5"/>
      <c r="P3854" s="2"/>
      <c r="Q3854" s="39"/>
      <c r="R3854" s="9"/>
      <c r="T3854" s="9"/>
      <c r="U3854" s="2"/>
      <c r="X3854" s="40"/>
      <c r="Y3854" s="9"/>
    </row>
    <row r="3855" spans="2:25" x14ac:dyDescent="0.2">
      <c r="B3855" s="2"/>
      <c r="H3855" s="2"/>
      <c r="I3855" s="2"/>
      <c r="J3855" s="2"/>
      <c r="N3855" s="9"/>
      <c r="O3855" s="5"/>
      <c r="P3855" s="2"/>
      <c r="Q3855" s="39"/>
      <c r="R3855" s="9"/>
      <c r="T3855" s="9"/>
      <c r="U3855" s="2"/>
      <c r="X3855" s="40"/>
      <c r="Y3855" s="9"/>
    </row>
    <row r="3856" spans="2:25" x14ac:dyDescent="0.2">
      <c r="B3856" s="2"/>
      <c r="H3856" s="2"/>
      <c r="I3856" s="2"/>
      <c r="J3856" s="2"/>
      <c r="N3856" s="9"/>
      <c r="O3856" s="5"/>
      <c r="P3856" s="2"/>
      <c r="Q3856" s="39"/>
      <c r="R3856" s="9"/>
      <c r="T3856" s="9"/>
      <c r="U3856" s="2"/>
      <c r="X3856" s="40"/>
      <c r="Y3856" s="9"/>
    </row>
    <row r="3857" spans="2:25" x14ac:dyDescent="0.2">
      <c r="B3857" s="2"/>
      <c r="H3857" s="2"/>
      <c r="I3857" s="2"/>
      <c r="J3857" s="2"/>
      <c r="N3857" s="9"/>
      <c r="O3857" s="5"/>
      <c r="P3857" s="2"/>
      <c r="Q3857" s="39"/>
      <c r="R3857" s="9"/>
      <c r="T3857" s="9"/>
      <c r="U3857" s="2"/>
      <c r="X3857" s="40"/>
      <c r="Y3857" s="9"/>
    </row>
    <row r="3858" spans="2:25" x14ac:dyDescent="0.2">
      <c r="B3858" s="2"/>
      <c r="H3858" s="2"/>
      <c r="I3858" s="2"/>
      <c r="J3858" s="2"/>
      <c r="N3858" s="9"/>
      <c r="O3858" s="5"/>
      <c r="P3858" s="2"/>
      <c r="Q3858" s="39"/>
      <c r="R3858" s="9"/>
      <c r="T3858" s="9"/>
      <c r="U3858" s="2"/>
      <c r="X3858" s="40"/>
      <c r="Y3858" s="9"/>
    </row>
    <row r="3859" spans="2:25" x14ac:dyDescent="0.2">
      <c r="B3859" s="2"/>
      <c r="H3859" s="2"/>
      <c r="I3859" s="2"/>
      <c r="J3859" s="2"/>
      <c r="N3859" s="9"/>
      <c r="O3859" s="5"/>
      <c r="P3859" s="2"/>
      <c r="Q3859" s="39"/>
      <c r="R3859" s="9"/>
      <c r="T3859" s="9"/>
      <c r="U3859" s="2"/>
      <c r="X3859" s="40"/>
      <c r="Y3859" s="9"/>
    </row>
    <row r="3860" spans="2:25" x14ac:dyDescent="0.2">
      <c r="B3860" s="2"/>
      <c r="H3860" s="2"/>
      <c r="I3860" s="2"/>
      <c r="J3860" s="2"/>
      <c r="N3860" s="9"/>
      <c r="O3860" s="5"/>
      <c r="P3860" s="2"/>
      <c r="Q3860" s="39"/>
      <c r="R3860" s="9"/>
      <c r="T3860" s="9"/>
      <c r="U3860" s="2"/>
      <c r="X3860" s="40"/>
      <c r="Y3860" s="9"/>
    </row>
    <row r="3861" spans="2:25" x14ac:dyDescent="0.2">
      <c r="B3861" s="2"/>
      <c r="H3861" s="2"/>
      <c r="I3861" s="2"/>
      <c r="J3861" s="2"/>
      <c r="N3861" s="9"/>
      <c r="O3861" s="5"/>
      <c r="P3861" s="2"/>
      <c r="Q3861" s="39"/>
      <c r="R3861" s="9"/>
      <c r="T3861" s="9"/>
      <c r="U3861" s="2"/>
      <c r="X3861" s="40"/>
      <c r="Y3861" s="9"/>
    </row>
    <row r="3862" spans="2:25" x14ac:dyDescent="0.2">
      <c r="B3862" s="2"/>
      <c r="H3862" s="2"/>
      <c r="I3862" s="2"/>
      <c r="J3862" s="2"/>
      <c r="N3862" s="9"/>
      <c r="O3862" s="5"/>
      <c r="P3862" s="2"/>
      <c r="Q3862" s="39"/>
      <c r="R3862" s="9"/>
      <c r="T3862" s="9"/>
      <c r="U3862" s="2"/>
      <c r="X3862" s="40"/>
      <c r="Y3862" s="9"/>
    </row>
    <row r="3863" spans="2:25" x14ac:dyDescent="0.2">
      <c r="B3863" s="2"/>
      <c r="H3863" s="2"/>
      <c r="I3863" s="2"/>
      <c r="J3863" s="2"/>
      <c r="N3863" s="9"/>
      <c r="O3863" s="5"/>
      <c r="P3863" s="2"/>
      <c r="Q3863" s="39"/>
      <c r="R3863" s="9"/>
      <c r="T3863" s="9"/>
      <c r="U3863" s="2"/>
      <c r="X3863" s="40"/>
      <c r="Y3863" s="9"/>
    </row>
    <row r="3864" spans="2:25" x14ac:dyDescent="0.2">
      <c r="B3864" s="2"/>
      <c r="H3864" s="2"/>
      <c r="I3864" s="2"/>
      <c r="J3864" s="2"/>
      <c r="N3864" s="9"/>
      <c r="O3864" s="5"/>
      <c r="P3864" s="2"/>
      <c r="Q3864" s="39"/>
      <c r="R3864" s="9"/>
      <c r="T3864" s="9"/>
      <c r="U3864" s="2"/>
      <c r="X3864" s="40"/>
      <c r="Y3864" s="9"/>
    </row>
    <row r="3865" spans="2:25" x14ac:dyDescent="0.2">
      <c r="B3865" s="2"/>
      <c r="H3865" s="2"/>
      <c r="I3865" s="2"/>
      <c r="J3865" s="2"/>
      <c r="N3865" s="9"/>
      <c r="O3865" s="5"/>
      <c r="P3865" s="2"/>
      <c r="Q3865" s="39"/>
      <c r="R3865" s="9"/>
      <c r="T3865" s="9"/>
      <c r="U3865" s="2"/>
      <c r="X3865" s="40"/>
      <c r="Y3865" s="9"/>
    </row>
    <row r="3866" spans="2:25" x14ac:dyDescent="0.2">
      <c r="B3866" s="2"/>
      <c r="H3866" s="2"/>
      <c r="I3866" s="2"/>
      <c r="J3866" s="2"/>
      <c r="N3866" s="9"/>
      <c r="O3866" s="5"/>
      <c r="P3866" s="2"/>
      <c r="Q3866" s="39"/>
      <c r="R3866" s="9"/>
      <c r="T3866" s="9"/>
      <c r="U3866" s="2"/>
      <c r="X3866" s="40"/>
      <c r="Y3866" s="9"/>
    </row>
    <row r="3867" spans="2:25" x14ac:dyDescent="0.2">
      <c r="B3867" s="2"/>
      <c r="H3867" s="2"/>
      <c r="I3867" s="2"/>
      <c r="J3867" s="2"/>
      <c r="N3867" s="9"/>
      <c r="O3867" s="5"/>
      <c r="P3867" s="2"/>
      <c r="Q3867" s="39"/>
      <c r="R3867" s="9"/>
      <c r="T3867" s="9"/>
      <c r="U3867" s="2"/>
      <c r="X3867" s="40"/>
      <c r="Y3867" s="9"/>
    </row>
    <row r="3868" spans="2:25" x14ac:dyDescent="0.2">
      <c r="B3868" s="2"/>
      <c r="H3868" s="2"/>
      <c r="I3868" s="2"/>
      <c r="J3868" s="2"/>
      <c r="N3868" s="9"/>
      <c r="O3868" s="5"/>
      <c r="P3868" s="2"/>
      <c r="Q3868" s="39"/>
      <c r="R3868" s="9"/>
      <c r="T3868" s="9"/>
      <c r="U3868" s="2"/>
      <c r="X3868" s="40"/>
      <c r="Y3868" s="9"/>
    </row>
    <row r="3869" spans="2:25" x14ac:dyDescent="0.2">
      <c r="B3869" s="2"/>
      <c r="H3869" s="2"/>
      <c r="I3869" s="2"/>
      <c r="J3869" s="2"/>
      <c r="N3869" s="9"/>
      <c r="O3869" s="5"/>
      <c r="P3869" s="2"/>
      <c r="Q3869" s="39"/>
      <c r="R3869" s="9"/>
      <c r="T3869" s="9"/>
      <c r="U3869" s="2"/>
      <c r="X3869" s="40"/>
      <c r="Y3869" s="9"/>
    </row>
    <row r="3870" spans="2:25" x14ac:dyDescent="0.2">
      <c r="B3870" s="2"/>
      <c r="H3870" s="2"/>
      <c r="I3870" s="2"/>
      <c r="J3870" s="2"/>
      <c r="N3870" s="9"/>
      <c r="O3870" s="5"/>
      <c r="P3870" s="2"/>
      <c r="Q3870" s="39"/>
      <c r="R3870" s="9"/>
      <c r="T3870" s="9"/>
      <c r="U3870" s="2"/>
      <c r="X3870" s="40"/>
      <c r="Y3870" s="9"/>
    </row>
    <row r="3871" spans="2:25" x14ac:dyDescent="0.2">
      <c r="B3871" s="2"/>
      <c r="H3871" s="2"/>
      <c r="I3871" s="2"/>
      <c r="J3871" s="2"/>
      <c r="N3871" s="9"/>
      <c r="O3871" s="5"/>
      <c r="P3871" s="2"/>
      <c r="Q3871" s="39"/>
      <c r="R3871" s="9"/>
      <c r="T3871" s="9"/>
      <c r="U3871" s="2"/>
      <c r="X3871" s="40"/>
      <c r="Y3871" s="9"/>
    </row>
    <row r="3872" spans="2:25" x14ac:dyDescent="0.2">
      <c r="B3872" s="2"/>
      <c r="H3872" s="2"/>
      <c r="I3872" s="2"/>
      <c r="J3872" s="2"/>
      <c r="N3872" s="9"/>
      <c r="O3872" s="5"/>
      <c r="P3872" s="2"/>
      <c r="Q3872" s="39"/>
      <c r="R3872" s="9"/>
      <c r="T3872" s="9"/>
      <c r="U3872" s="2"/>
      <c r="X3872" s="40"/>
      <c r="Y3872" s="9"/>
    </row>
    <row r="3873" spans="2:25" x14ac:dyDescent="0.2">
      <c r="B3873" s="2"/>
      <c r="H3873" s="2"/>
      <c r="I3873" s="2"/>
      <c r="J3873" s="2"/>
      <c r="N3873" s="9"/>
      <c r="O3873" s="5"/>
      <c r="P3873" s="2"/>
      <c r="Q3873" s="39"/>
      <c r="R3873" s="9"/>
      <c r="T3873" s="9"/>
      <c r="U3873" s="2"/>
      <c r="X3873" s="40"/>
      <c r="Y3873" s="9"/>
    </row>
    <row r="3874" spans="2:25" x14ac:dyDescent="0.2">
      <c r="B3874" s="2"/>
      <c r="H3874" s="2"/>
      <c r="I3874" s="2"/>
      <c r="J3874" s="2"/>
      <c r="N3874" s="9"/>
      <c r="O3874" s="5"/>
      <c r="P3874" s="2"/>
      <c r="Q3874" s="39"/>
      <c r="R3874" s="9"/>
      <c r="T3874" s="9"/>
      <c r="U3874" s="2"/>
      <c r="X3874" s="40"/>
      <c r="Y3874" s="9"/>
    </row>
    <row r="3875" spans="2:25" x14ac:dyDescent="0.2">
      <c r="B3875" s="2"/>
      <c r="H3875" s="2"/>
      <c r="I3875" s="2"/>
      <c r="J3875" s="2"/>
      <c r="N3875" s="9"/>
      <c r="O3875" s="5"/>
      <c r="P3875" s="2"/>
      <c r="Q3875" s="39"/>
      <c r="R3875" s="9"/>
      <c r="T3875" s="9"/>
      <c r="U3875" s="2"/>
      <c r="X3875" s="40"/>
      <c r="Y3875" s="9"/>
    </row>
    <row r="3876" spans="2:25" x14ac:dyDescent="0.2">
      <c r="B3876" s="2"/>
      <c r="H3876" s="2"/>
      <c r="I3876" s="2"/>
      <c r="J3876" s="2"/>
      <c r="N3876" s="9"/>
      <c r="O3876" s="5"/>
      <c r="P3876" s="2"/>
      <c r="Q3876" s="39"/>
      <c r="R3876" s="9"/>
      <c r="T3876" s="9"/>
      <c r="U3876" s="2"/>
      <c r="X3876" s="40"/>
      <c r="Y3876" s="9"/>
    </row>
    <row r="3877" spans="2:25" x14ac:dyDescent="0.2">
      <c r="B3877" s="2"/>
      <c r="H3877" s="2"/>
      <c r="I3877" s="2"/>
      <c r="J3877" s="2"/>
      <c r="N3877" s="9"/>
      <c r="O3877" s="5"/>
      <c r="P3877" s="2"/>
      <c r="Q3877" s="39"/>
      <c r="R3877" s="9"/>
      <c r="T3877" s="9"/>
      <c r="U3877" s="2"/>
      <c r="X3877" s="40"/>
      <c r="Y3877" s="9"/>
    </row>
    <row r="3878" spans="2:25" x14ac:dyDescent="0.2">
      <c r="B3878" s="2"/>
      <c r="H3878" s="2"/>
      <c r="I3878" s="2"/>
      <c r="J3878" s="2"/>
      <c r="N3878" s="9"/>
      <c r="O3878" s="5"/>
      <c r="P3878" s="2"/>
      <c r="Q3878" s="39"/>
      <c r="R3878" s="9"/>
      <c r="T3878" s="9"/>
      <c r="U3878" s="2"/>
      <c r="X3878" s="40"/>
      <c r="Y3878" s="9"/>
    </row>
    <row r="3879" spans="2:25" x14ac:dyDescent="0.2">
      <c r="B3879" s="2"/>
      <c r="H3879" s="2"/>
      <c r="I3879" s="2"/>
      <c r="J3879" s="2"/>
      <c r="N3879" s="9"/>
      <c r="O3879" s="5"/>
      <c r="P3879" s="2"/>
      <c r="Q3879" s="39"/>
      <c r="R3879" s="9"/>
      <c r="T3879" s="9"/>
      <c r="U3879" s="2"/>
      <c r="X3879" s="40"/>
      <c r="Y3879" s="9"/>
    </row>
    <row r="3880" spans="2:25" x14ac:dyDescent="0.2">
      <c r="B3880" s="2"/>
      <c r="H3880" s="2"/>
      <c r="I3880" s="2"/>
      <c r="J3880" s="2"/>
      <c r="N3880" s="9"/>
      <c r="O3880" s="5"/>
      <c r="P3880" s="2"/>
      <c r="Q3880" s="39"/>
      <c r="R3880" s="9"/>
      <c r="T3880" s="9"/>
      <c r="U3880" s="2"/>
      <c r="X3880" s="40"/>
      <c r="Y3880" s="9"/>
    </row>
    <row r="3881" spans="2:25" x14ac:dyDescent="0.2">
      <c r="B3881" s="2"/>
      <c r="H3881" s="2"/>
      <c r="I3881" s="2"/>
      <c r="J3881" s="2"/>
      <c r="N3881" s="9"/>
      <c r="O3881" s="5"/>
      <c r="P3881" s="2"/>
      <c r="Q3881" s="39"/>
      <c r="R3881" s="9"/>
      <c r="T3881" s="9"/>
      <c r="U3881" s="2"/>
      <c r="X3881" s="40"/>
      <c r="Y3881" s="9"/>
    </row>
    <row r="3882" spans="2:25" x14ac:dyDescent="0.2">
      <c r="B3882" s="2"/>
      <c r="H3882" s="2"/>
      <c r="I3882" s="2"/>
      <c r="J3882" s="2"/>
      <c r="N3882" s="9"/>
      <c r="O3882" s="5"/>
      <c r="P3882" s="2"/>
      <c r="Q3882" s="39"/>
      <c r="R3882" s="9"/>
      <c r="T3882" s="9"/>
      <c r="U3882" s="2"/>
      <c r="X3882" s="40"/>
      <c r="Y3882" s="9"/>
    </row>
    <row r="3883" spans="2:25" x14ac:dyDescent="0.2">
      <c r="B3883" s="2"/>
      <c r="H3883" s="2"/>
      <c r="I3883" s="2"/>
      <c r="J3883" s="2"/>
      <c r="N3883" s="9"/>
      <c r="O3883" s="5"/>
      <c r="P3883" s="2"/>
      <c r="Q3883" s="39"/>
      <c r="R3883" s="9"/>
      <c r="T3883" s="9"/>
      <c r="U3883" s="2"/>
      <c r="X3883" s="40"/>
      <c r="Y3883" s="9"/>
    </row>
    <row r="3884" spans="2:25" x14ac:dyDescent="0.2">
      <c r="B3884" s="2"/>
      <c r="H3884" s="2"/>
      <c r="I3884" s="2"/>
      <c r="J3884" s="2"/>
      <c r="N3884" s="9"/>
      <c r="O3884" s="5"/>
      <c r="P3884" s="2"/>
      <c r="Q3884" s="39"/>
      <c r="R3884" s="9"/>
      <c r="T3884" s="9"/>
      <c r="U3884" s="2"/>
      <c r="X3884" s="40"/>
      <c r="Y3884" s="9"/>
    </row>
    <row r="3885" spans="2:25" x14ac:dyDescent="0.2">
      <c r="B3885" s="2"/>
      <c r="H3885" s="2"/>
      <c r="I3885" s="2"/>
      <c r="J3885" s="2"/>
      <c r="N3885" s="9"/>
      <c r="O3885" s="5"/>
      <c r="P3885" s="2"/>
      <c r="Q3885" s="39"/>
      <c r="R3885" s="9"/>
      <c r="T3885" s="9"/>
      <c r="U3885" s="2"/>
      <c r="X3885" s="40"/>
      <c r="Y3885" s="9"/>
    </row>
    <row r="3886" spans="2:25" x14ac:dyDescent="0.2">
      <c r="B3886" s="2"/>
      <c r="H3886" s="2"/>
      <c r="I3886" s="2"/>
      <c r="J3886" s="2"/>
      <c r="N3886" s="9"/>
      <c r="O3886" s="5"/>
      <c r="P3886" s="2"/>
      <c r="Q3886" s="39"/>
      <c r="R3886" s="9"/>
      <c r="T3886" s="9"/>
      <c r="U3886" s="2"/>
      <c r="X3886" s="40"/>
      <c r="Y3886" s="9"/>
    </row>
    <row r="3887" spans="2:25" x14ac:dyDescent="0.2">
      <c r="B3887" s="2"/>
      <c r="H3887" s="2"/>
      <c r="I3887" s="2"/>
      <c r="J3887" s="2"/>
      <c r="N3887" s="9"/>
      <c r="O3887" s="5"/>
      <c r="P3887" s="2"/>
      <c r="Q3887" s="39"/>
      <c r="R3887" s="9"/>
      <c r="T3887" s="9"/>
      <c r="U3887" s="2"/>
      <c r="X3887" s="40"/>
      <c r="Y3887" s="9"/>
    </row>
    <row r="3888" spans="2:25" x14ac:dyDescent="0.2">
      <c r="B3888" s="2"/>
      <c r="H3888" s="2"/>
      <c r="I3888" s="2"/>
      <c r="J3888" s="2"/>
      <c r="N3888" s="9"/>
      <c r="O3888" s="5"/>
      <c r="P3888" s="2"/>
      <c r="Q3888" s="39"/>
      <c r="R3888" s="9"/>
      <c r="T3888" s="9"/>
      <c r="U3888" s="2"/>
      <c r="X3888" s="40"/>
      <c r="Y3888" s="9"/>
    </row>
    <row r="3889" spans="2:25" x14ac:dyDescent="0.2">
      <c r="B3889" s="2"/>
      <c r="H3889" s="2"/>
      <c r="I3889" s="2"/>
      <c r="J3889" s="2"/>
      <c r="N3889" s="9"/>
      <c r="O3889" s="5"/>
      <c r="P3889" s="2"/>
      <c r="Q3889" s="39"/>
      <c r="R3889" s="9"/>
      <c r="T3889" s="9"/>
      <c r="U3889" s="2"/>
      <c r="X3889" s="40"/>
      <c r="Y3889" s="9"/>
    </row>
    <row r="3890" spans="2:25" x14ac:dyDescent="0.2">
      <c r="B3890" s="2"/>
      <c r="H3890" s="2"/>
      <c r="I3890" s="2"/>
      <c r="J3890" s="2"/>
      <c r="N3890" s="9"/>
      <c r="O3890" s="5"/>
      <c r="P3890" s="2"/>
      <c r="Q3890" s="39"/>
      <c r="R3890" s="9"/>
      <c r="T3890" s="9"/>
      <c r="U3890" s="2"/>
      <c r="X3890" s="40"/>
      <c r="Y3890" s="9"/>
    </row>
    <row r="3891" spans="2:25" x14ac:dyDescent="0.2">
      <c r="B3891" s="2"/>
      <c r="H3891" s="2"/>
      <c r="I3891" s="2"/>
      <c r="J3891" s="2"/>
      <c r="N3891" s="9"/>
      <c r="O3891" s="5"/>
      <c r="P3891" s="2"/>
      <c r="Q3891" s="39"/>
      <c r="R3891" s="9"/>
      <c r="T3891" s="9"/>
      <c r="U3891" s="2"/>
      <c r="X3891" s="40"/>
      <c r="Y3891" s="9"/>
    </row>
    <row r="3892" spans="2:25" x14ac:dyDescent="0.2">
      <c r="B3892" s="2"/>
      <c r="H3892" s="2"/>
      <c r="I3892" s="2"/>
      <c r="J3892" s="2"/>
      <c r="N3892" s="9"/>
      <c r="O3892" s="5"/>
      <c r="P3892" s="2"/>
      <c r="Q3892" s="39"/>
      <c r="R3892" s="9"/>
      <c r="T3892" s="9"/>
      <c r="U3892" s="2"/>
      <c r="X3892" s="40"/>
      <c r="Y3892" s="9"/>
    </row>
    <row r="3893" spans="2:25" x14ac:dyDescent="0.2">
      <c r="B3893" s="2"/>
      <c r="H3893" s="2"/>
      <c r="I3893" s="2"/>
      <c r="J3893" s="2"/>
      <c r="N3893" s="9"/>
      <c r="O3893" s="5"/>
      <c r="P3893" s="2"/>
      <c r="Q3893" s="39"/>
      <c r="R3893" s="9"/>
      <c r="T3893" s="9"/>
      <c r="U3893" s="2"/>
      <c r="X3893" s="40"/>
      <c r="Y3893" s="9"/>
    </row>
    <row r="3894" spans="2:25" x14ac:dyDescent="0.2">
      <c r="B3894" s="2"/>
      <c r="H3894" s="2"/>
      <c r="I3894" s="2"/>
      <c r="J3894" s="2"/>
      <c r="N3894" s="9"/>
      <c r="O3894" s="5"/>
      <c r="P3894" s="2"/>
      <c r="Q3894" s="39"/>
      <c r="R3894" s="9"/>
      <c r="T3894" s="9"/>
      <c r="U3894" s="2"/>
      <c r="X3894" s="40"/>
      <c r="Y3894" s="9"/>
    </row>
    <row r="3895" spans="2:25" x14ac:dyDescent="0.2">
      <c r="B3895" s="2"/>
      <c r="H3895" s="2"/>
      <c r="I3895" s="2"/>
      <c r="J3895" s="2"/>
      <c r="N3895" s="9"/>
      <c r="O3895" s="5"/>
      <c r="P3895" s="2"/>
      <c r="Q3895" s="39"/>
      <c r="R3895" s="9"/>
      <c r="T3895" s="9"/>
      <c r="U3895" s="2"/>
      <c r="X3895" s="40"/>
      <c r="Y3895" s="9"/>
    </row>
    <row r="3896" spans="2:25" x14ac:dyDescent="0.2">
      <c r="B3896" s="2"/>
      <c r="H3896" s="2"/>
      <c r="I3896" s="2"/>
      <c r="J3896" s="2"/>
      <c r="N3896" s="9"/>
      <c r="O3896" s="5"/>
      <c r="P3896" s="2"/>
      <c r="Q3896" s="39"/>
      <c r="R3896" s="9"/>
      <c r="T3896" s="9"/>
      <c r="U3896" s="2"/>
      <c r="X3896" s="40"/>
      <c r="Y3896" s="9"/>
    </row>
    <row r="3897" spans="2:25" x14ac:dyDescent="0.2">
      <c r="B3897" s="2"/>
      <c r="H3897" s="2"/>
      <c r="I3897" s="2"/>
      <c r="J3897" s="2"/>
      <c r="N3897" s="9"/>
      <c r="O3897" s="5"/>
      <c r="P3897" s="2"/>
      <c r="Q3897" s="39"/>
      <c r="R3897" s="9"/>
      <c r="T3897" s="9"/>
      <c r="U3897" s="2"/>
      <c r="X3897" s="40"/>
      <c r="Y3897" s="9"/>
    </row>
    <row r="3898" spans="2:25" x14ac:dyDescent="0.2">
      <c r="B3898" s="2"/>
      <c r="H3898" s="2"/>
      <c r="I3898" s="2"/>
      <c r="J3898" s="2"/>
      <c r="N3898" s="9"/>
      <c r="O3898" s="5"/>
      <c r="P3898" s="2"/>
      <c r="Q3898" s="39"/>
      <c r="R3898" s="9"/>
      <c r="T3898" s="9"/>
      <c r="U3898" s="2"/>
      <c r="X3898" s="40"/>
      <c r="Y3898" s="9"/>
    </row>
    <row r="3899" spans="2:25" x14ac:dyDescent="0.2">
      <c r="B3899" s="2"/>
      <c r="H3899" s="2"/>
      <c r="I3899" s="2"/>
      <c r="J3899" s="2"/>
      <c r="N3899" s="9"/>
      <c r="O3899" s="5"/>
      <c r="P3899" s="2"/>
      <c r="Q3899" s="39"/>
      <c r="R3899" s="9"/>
      <c r="T3899" s="9"/>
      <c r="U3899" s="2"/>
      <c r="X3899" s="40"/>
      <c r="Y3899" s="9"/>
    </row>
    <row r="3900" spans="2:25" x14ac:dyDescent="0.2">
      <c r="B3900" s="2"/>
      <c r="H3900" s="2"/>
      <c r="I3900" s="2"/>
      <c r="J3900" s="2"/>
      <c r="N3900" s="9"/>
      <c r="O3900" s="5"/>
      <c r="P3900" s="2"/>
      <c r="Q3900" s="39"/>
      <c r="R3900" s="9"/>
      <c r="T3900" s="9"/>
      <c r="U3900" s="2"/>
      <c r="X3900" s="40"/>
      <c r="Y3900" s="9"/>
    </row>
    <row r="3901" spans="2:25" x14ac:dyDescent="0.2">
      <c r="B3901" s="2"/>
      <c r="H3901" s="2"/>
      <c r="I3901" s="2"/>
      <c r="J3901" s="2"/>
      <c r="N3901" s="9"/>
      <c r="O3901" s="5"/>
      <c r="P3901" s="2"/>
      <c r="Q3901" s="39"/>
      <c r="R3901" s="9"/>
      <c r="T3901" s="9"/>
      <c r="U3901" s="2"/>
      <c r="X3901" s="40"/>
      <c r="Y3901" s="9"/>
    </row>
    <row r="3902" spans="2:25" x14ac:dyDescent="0.2">
      <c r="B3902" s="2"/>
      <c r="H3902" s="2"/>
      <c r="I3902" s="2"/>
      <c r="J3902" s="2"/>
      <c r="N3902" s="9"/>
      <c r="O3902" s="5"/>
      <c r="P3902" s="2"/>
      <c r="Q3902" s="39"/>
      <c r="R3902" s="9"/>
      <c r="T3902" s="9"/>
      <c r="U3902" s="2"/>
      <c r="X3902" s="40"/>
      <c r="Y3902" s="9"/>
    </row>
    <row r="3903" spans="2:25" x14ac:dyDescent="0.2">
      <c r="B3903" s="2"/>
      <c r="H3903" s="2"/>
      <c r="I3903" s="2"/>
      <c r="J3903" s="2"/>
      <c r="N3903" s="9"/>
      <c r="O3903" s="5"/>
      <c r="P3903" s="2"/>
      <c r="Q3903" s="39"/>
      <c r="R3903" s="9"/>
      <c r="T3903" s="9"/>
      <c r="U3903" s="2"/>
      <c r="X3903" s="40"/>
      <c r="Y3903" s="9"/>
    </row>
    <row r="3904" spans="2:25" x14ac:dyDescent="0.2">
      <c r="B3904" s="2"/>
      <c r="H3904" s="2"/>
      <c r="I3904" s="2"/>
      <c r="J3904" s="2"/>
      <c r="N3904" s="9"/>
      <c r="O3904" s="5"/>
      <c r="P3904" s="2"/>
      <c r="Q3904" s="39"/>
      <c r="R3904" s="9"/>
      <c r="T3904" s="9"/>
      <c r="U3904" s="2"/>
      <c r="X3904" s="40"/>
      <c r="Y3904" s="9"/>
    </row>
    <row r="3905" spans="2:25" x14ac:dyDescent="0.2">
      <c r="B3905" s="2"/>
      <c r="H3905" s="2"/>
      <c r="I3905" s="2"/>
      <c r="J3905" s="2"/>
      <c r="N3905" s="9"/>
      <c r="O3905" s="5"/>
      <c r="P3905" s="2"/>
      <c r="Q3905" s="39"/>
      <c r="R3905" s="9"/>
      <c r="T3905" s="9"/>
      <c r="U3905" s="2"/>
      <c r="X3905" s="40"/>
      <c r="Y3905" s="9"/>
    </row>
    <row r="3906" spans="2:25" x14ac:dyDescent="0.2">
      <c r="B3906" s="2"/>
      <c r="H3906" s="2"/>
      <c r="I3906" s="2"/>
      <c r="J3906" s="2"/>
      <c r="N3906" s="9"/>
      <c r="O3906" s="5"/>
      <c r="P3906" s="2"/>
      <c r="Q3906" s="39"/>
      <c r="R3906" s="9"/>
      <c r="T3906" s="9"/>
      <c r="U3906" s="2"/>
      <c r="X3906" s="40"/>
      <c r="Y3906" s="9"/>
    </row>
    <row r="3907" spans="2:25" x14ac:dyDescent="0.2">
      <c r="B3907" s="2"/>
      <c r="H3907" s="2"/>
      <c r="I3907" s="2"/>
      <c r="J3907" s="2"/>
      <c r="N3907" s="9"/>
      <c r="O3907" s="5"/>
      <c r="P3907" s="2"/>
      <c r="Q3907" s="39"/>
      <c r="R3907" s="9"/>
      <c r="T3907" s="9"/>
      <c r="U3907" s="2"/>
      <c r="X3907" s="40"/>
      <c r="Y3907" s="9"/>
    </row>
    <row r="3908" spans="2:25" x14ac:dyDescent="0.2">
      <c r="B3908" s="2"/>
      <c r="H3908" s="2"/>
      <c r="I3908" s="2"/>
      <c r="J3908" s="2"/>
      <c r="N3908" s="9"/>
      <c r="O3908" s="5"/>
      <c r="P3908" s="2"/>
      <c r="Q3908" s="39"/>
      <c r="R3908" s="9"/>
      <c r="T3908" s="9"/>
      <c r="U3908" s="2"/>
      <c r="X3908" s="40"/>
      <c r="Y3908" s="9"/>
    </row>
    <row r="3909" spans="2:25" x14ac:dyDescent="0.2">
      <c r="B3909" s="2"/>
      <c r="H3909" s="2"/>
      <c r="I3909" s="2"/>
      <c r="J3909" s="2"/>
      <c r="N3909" s="9"/>
      <c r="O3909" s="5"/>
      <c r="P3909" s="2"/>
      <c r="Q3909" s="39"/>
      <c r="R3909" s="9"/>
      <c r="T3909" s="9"/>
      <c r="U3909" s="2"/>
      <c r="X3909" s="40"/>
      <c r="Y3909" s="9"/>
    </row>
    <row r="3910" spans="2:25" x14ac:dyDescent="0.2">
      <c r="B3910" s="2"/>
      <c r="H3910" s="2"/>
      <c r="I3910" s="2"/>
      <c r="J3910" s="2"/>
      <c r="N3910" s="9"/>
      <c r="O3910" s="5"/>
      <c r="P3910" s="2"/>
      <c r="Q3910" s="39"/>
      <c r="R3910" s="9"/>
      <c r="T3910" s="9"/>
      <c r="U3910" s="2"/>
      <c r="X3910" s="40"/>
      <c r="Y3910" s="9"/>
    </row>
    <row r="3911" spans="2:25" x14ac:dyDescent="0.2">
      <c r="B3911" s="2"/>
      <c r="H3911" s="2"/>
      <c r="I3911" s="2"/>
      <c r="J3911" s="2"/>
      <c r="N3911" s="9"/>
      <c r="O3911" s="5"/>
      <c r="P3911" s="2"/>
      <c r="Q3911" s="39"/>
      <c r="R3911" s="9"/>
      <c r="T3911" s="9"/>
      <c r="U3911" s="2"/>
      <c r="X3911" s="40"/>
      <c r="Y3911" s="9"/>
    </row>
    <row r="3912" spans="2:25" x14ac:dyDescent="0.2">
      <c r="B3912" s="2"/>
      <c r="H3912" s="2"/>
      <c r="I3912" s="2"/>
      <c r="J3912" s="2"/>
      <c r="N3912" s="9"/>
      <c r="O3912" s="5"/>
      <c r="P3912" s="2"/>
      <c r="Q3912" s="39"/>
      <c r="R3912" s="9"/>
      <c r="T3912" s="9"/>
      <c r="U3912" s="2"/>
      <c r="X3912" s="40"/>
      <c r="Y3912" s="9"/>
    </row>
    <row r="3913" spans="2:25" x14ac:dyDescent="0.2">
      <c r="B3913" s="2"/>
      <c r="H3913" s="2"/>
      <c r="I3913" s="2"/>
      <c r="J3913" s="2"/>
      <c r="N3913" s="9"/>
      <c r="O3913" s="5"/>
      <c r="P3913" s="2"/>
      <c r="Q3913" s="39"/>
      <c r="R3913" s="9"/>
      <c r="T3913" s="9"/>
      <c r="U3913" s="2"/>
      <c r="X3913" s="40"/>
      <c r="Y3913" s="9"/>
    </row>
    <row r="3914" spans="2:25" x14ac:dyDescent="0.2">
      <c r="B3914" s="2"/>
      <c r="H3914" s="2"/>
      <c r="I3914" s="2"/>
      <c r="J3914" s="2"/>
      <c r="N3914" s="9"/>
      <c r="O3914" s="5"/>
      <c r="P3914" s="2"/>
      <c r="Q3914" s="39"/>
      <c r="R3914" s="9"/>
      <c r="T3914" s="9"/>
      <c r="U3914" s="2"/>
      <c r="X3914" s="40"/>
      <c r="Y3914" s="9"/>
    </row>
    <row r="3915" spans="2:25" x14ac:dyDescent="0.2">
      <c r="B3915" s="2"/>
      <c r="H3915" s="2"/>
      <c r="I3915" s="2"/>
      <c r="J3915" s="2"/>
      <c r="N3915" s="9"/>
      <c r="O3915" s="5"/>
      <c r="P3915" s="2"/>
      <c r="Q3915" s="39"/>
      <c r="R3915" s="9"/>
      <c r="T3915" s="9"/>
      <c r="U3915" s="2"/>
      <c r="X3915" s="40"/>
      <c r="Y3915" s="9"/>
    </row>
    <row r="3916" spans="2:25" x14ac:dyDescent="0.2">
      <c r="B3916" s="2"/>
      <c r="H3916" s="2"/>
      <c r="I3916" s="2"/>
      <c r="J3916" s="2"/>
      <c r="N3916" s="9"/>
      <c r="O3916" s="5"/>
      <c r="P3916" s="2"/>
      <c r="Q3916" s="39"/>
      <c r="R3916" s="9"/>
      <c r="T3916" s="9"/>
      <c r="U3916" s="2"/>
      <c r="X3916" s="40"/>
      <c r="Y3916" s="9"/>
    </row>
    <row r="3917" spans="2:25" x14ac:dyDescent="0.2">
      <c r="B3917" s="2"/>
      <c r="H3917" s="2"/>
      <c r="I3917" s="2"/>
      <c r="J3917" s="2"/>
      <c r="N3917" s="9"/>
      <c r="O3917" s="5"/>
      <c r="P3917" s="2"/>
      <c r="Q3917" s="39"/>
      <c r="R3917" s="9"/>
      <c r="T3917" s="9"/>
      <c r="U3917" s="2"/>
      <c r="X3917" s="40"/>
      <c r="Y3917" s="9"/>
    </row>
    <row r="3918" spans="2:25" x14ac:dyDescent="0.2">
      <c r="B3918" s="2"/>
      <c r="H3918" s="2"/>
      <c r="I3918" s="2"/>
      <c r="J3918" s="2"/>
      <c r="N3918" s="9"/>
      <c r="O3918" s="5"/>
      <c r="P3918" s="2"/>
      <c r="Q3918" s="39"/>
      <c r="R3918" s="9"/>
      <c r="T3918" s="9"/>
      <c r="U3918" s="2"/>
      <c r="X3918" s="40"/>
      <c r="Y3918" s="9"/>
    </row>
    <row r="3919" spans="2:25" x14ac:dyDescent="0.2">
      <c r="B3919" s="2"/>
      <c r="H3919" s="2"/>
      <c r="I3919" s="2"/>
      <c r="J3919" s="2"/>
      <c r="N3919" s="9"/>
      <c r="O3919" s="5"/>
      <c r="P3919" s="2"/>
      <c r="Q3919" s="39"/>
      <c r="R3919" s="9"/>
      <c r="T3919" s="9"/>
      <c r="U3919" s="2"/>
      <c r="X3919" s="40"/>
      <c r="Y3919" s="9"/>
    </row>
    <row r="3920" spans="2:25" x14ac:dyDescent="0.2">
      <c r="B3920" s="2"/>
      <c r="H3920" s="2"/>
      <c r="I3920" s="2"/>
      <c r="J3920" s="2"/>
      <c r="N3920" s="9"/>
      <c r="O3920" s="5"/>
      <c r="P3920" s="2"/>
      <c r="Q3920" s="39"/>
      <c r="R3920" s="9"/>
      <c r="T3920" s="9"/>
      <c r="U3920" s="2"/>
      <c r="X3920" s="40"/>
      <c r="Y3920" s="9"/>
    </row>
    <row r="3921" spans="2:25" x14ac:dyDescent="0.2">
      <c r="B3921" s="2"/>
      <c r="H3921" s="2"/>
      <c r="I3921" s="2"/>
      <c r="J3921" s="2"/>
      <c r="N3921" s="9"/>
      <c r="O3921" s="5"/>
      <c r="P3921" s="2"/>
      <c r="Q3921" s="39"/>
      <c r="R3921" s="9"/>
      <c r="T3921" s="9"/>
      <c r="U3921" s="2"/>
      <c r="X3921" s="40"/>
      <c r="Y3921" s="9"/>
    </row>
    <row r="3922" spans="2:25" x14ac:dyDescent="0.2">
      <c r="B3922" s="2"/>
      <c r="H3922" s="2"/>
      <c r="I3922" s="2"/>
      <c r="J3922" s="2"/>
      <c r="N3922" s="9"/>
      <c r="O3922" s="5"/>
      <c r="P3922" s="2"/>
      <c r="Q3922" s="39"/>
      <c r="R3922" s="9"/>
      <c r="T3922" s="9"/>
      <c r="U3922" s="2"/>
      <c r="X3922" s="40"/>
      <c r="Y3922" s="9"/>
    </row>
    <row r="3923" spans="2:25" x14ac:dyDescent="0.2">
      <c r="B3923" s="2"/>
      <c r="H3923" s="2"/>
      <c r="I3923" s="2"/>
      <c r="J3923" s="2"/>
      <c r="N3923" s="9"/>
      <c r="O3923" s="5"/>
      <c r="P3923" s="2"/>
      <c r="Q3923" s="39"/>
      <c r="R3923" s="9"/>
      <c r="T3923" s="9"/>
      <c r="U3923" s="2"/>
      <c r="X3923" s="40"/>
      <c r="Y3923" s="9"/>
    </row>
    <row r="3924" spans="2:25" x14ac:dyDescent="0.2">
      <c r="B3924" s="2"/>
      <c r="H3924" s="2"/>
      <c r="I3924" s="2"/>
      <c r="J3924" s="2"/>
      <c r="N3924" s="9"/>
      <c r="O3924" s="5"/>
      <c r="P3924" s="2"/>
      <c r="Q3924" s="39"/>
      <c r="R3924" s="9"/>
      <c r="T3924" s="9"/>
      <c r="U3924" s="2"/>
      <c r="X3924" s="40"/>
      <c r="Y3924" s="9"/>
    </row>
    <row r="3925" spans="2:25" x14ac:dyDescent="0.2">
      <c r="B3925" s="2"/>
      <c r="H3925" s="2"/>
      <c r="I3925" s="2"/>
      <c r="J3925" s="2"/>
      <c r="N3925" s="9"/>
      <c r="O3925" s="5"/>
      <c r="P3925" s="2"/>
      <c r="Q3925" s="39"/>
      <c r="R3925" s="9"/>
      <c r="T3925" s="9"/>
      <c r="U3925" s="2"/>
      <c r="X3925" s="40"/>
      <c r="Y3925" s="9"/>
    </row>
    <row r="3926" spans="2:25" x14ac:dyDescent="0.2">
      <c r="B3926" s="2"/>
      <c r="H3926" s="2"/>
      <c r="I3926" s="2"/>
      <c r="J3926" s="2"/>
      <c r="N3926" s="9"/>
      <c r="O3926" s="5"/>
      <c r="P3926" s="2"/>
      <c r="Q3926" s="39"/>
      <c r="R3926" s="9"/>
      <c r="T3926" s="9"/>
      <c r="U3926" s="2"/>
      <c r="X3926" s="40"/>
      <c r="Y3926" s="9"/>
    </row>
    <row r="3927" spans="2:25" x14ac:dyDescent="0.2">
      <c r="B3927" s="2"/>
      <c r="H3927" s="2"/>
      <c r="I3927" s="2"/>
      <c r="J3927" s="2"/>
      <c r="N3927" s="9"/>
      <c r="O3927" s="5"/>
      <c r="P3927" s="2"/>
      <c r="Q3927" s="39"/>
      <c r="R3927" s="9"/>
      <c r="T3927" s="9"/>
      <c r="U3927" s="2"/>
      <c r="X3927" s="40"/>
      <c r="Y3927" s="9"/>
    </row>
    <row r="3928" spans="2:25" x14ac:dyDescent="0.2">
      <c r="B3928" s="2"/>
      <c r="H3928" s="2"/>
      <c r="I3928" s="2"/>
      <c r="J3928" s="2"/>
      <c r="N3928" s="9"/>
      <c r="O3928" s="5"/>
      <c r="P3928" s="2"/>
      <c r="Q3928" s="39"/>
      <c r="R3928" s="9"/>
      <c r="T3928" s="9"/>
      <c r="U3928" s="2"/>
      <c r="X3928" s="40"/>
      <c r="Y3928" s="9"/>
    </row>
    <row r="3929" spans="2:25" x14ac:dyDescent="0.2">
      <c r="B3929" s="2"/>
      <c r="H3929" s="2"/>
      <c r="I3929" s="2"/>
      <c r="J3929" s="2"/>
      <c r="N3929" s="9"/>
      <c r="O3929" s="5"/>
      <c r="P3929" s="2"/>
      <c r="Q3929" s="39"/>
      <c r="R3929" s="9"/>
      <c r="T3929" s="9"/>
      <c r="U3929" s="2"/>
      <c r="X3929" s="40"/>
      <c r="Y3929" s="9"/>
    </row>
    <row r="3930" spans="2:25" x14ac:dyDescent="0.2">
      <c r="B3930" s="2"/>
      <c r="H3930" s="2"/>
      <c r="I3930" s="2"/>
      <c r="J3930" s="2"/>
      <c r="N3930" s="9"/>
      <c r="O3930" s="5"/>
      <c r="P3930" s="2"/>
      <c r="Q3930" s="39"/>
      <c r="R3930" s="9"/>
      <c r="T3930" s="9"/>
      <c r="U3930" s="2"/>
      <c r="X3930" s="40"/>
      <c r="Y3930" s="9"/>
    </row>
    <row r="3931" spans="2:25" x14ac:dyDescent="0.2">
      <c r="B3931" s="2"/>
      <c r="H3931" s="2"/>
      <c r="I3931" s="2"/>
      <c r="J3931" s="2"/>
      <c r="N3931" s="9"/>
      <c r="O3931" s="5"/>
      <c r="P3931" s="2"/>
      <c r="Q3931" s="39"/>
      <c r="R3931" s="9"/>
      <c r="T3931" s="9"/>
      <c r="U3931" s="2"/>
      <c r="X3931" s="40"/>
      <c r="Y3931" s="9"/>
    </row>
    <row r="3932" spans="2:25" x14ac:dyDescent="0.2">
      <c r="B3932" s="2"/>
      <c r="H3932" s="2"/>
      <c r="I3932" s="2"/>
      <c r="J3932" s="2"/>
      <c r="N3932" s="9"/>
      <c r="O3932" s="5"/>
      <c r="P3932" s="2"/>
      <c r="Q3932" s="39"/>
      <c r="R3932" s="9"/>
      <c r="T3932" s="9"/>
      <c r="U3932" s="2"/>
      <c r="X3932" s="40"/>
      <c r="Y3932" s="9"/>
    </row>
    <row r="3933" spans="2:25" x14ac:dyDescent="0.2">
      <c r="B3933" s="2"/>
      <c r="H3933" s="2"/>
      <c r="I3933" s="2"/>
      <c r="J3933" s="2"/>
      <c r="N3933" s="9"/>
      <c r="O3933" s="5"/>
      <c r="P3933" s="2"/>
      <c r="Q3933" s="39"/>
      <c r="R3933" s="9"/>
      <c r="T3933" s="9"/>
      <c r="U3933" s="2"/>
      <c r="X3933" s="40"/>
      <c r="Y3933" s="9"/>
    </row>
    <row r="3934" spans="2:25" x14ac:dyDescent="0.2">
      <c r="B3934" s="2"/>
      <c r="H3934" s="2"/>
      <c r="I3934" s="2"/>
      <c r="J3934" s="2"/>
      <c r="N3934" s="9"/>
      <c r="O3934" s="5"/>
      <c r="P3934" s="2"/>
      <c r="Q3934" s="39"/>
      <c r="R3934" s="9"/>
      <c r="T3934" s="9"/>
      <c r="U3934" s="2"/>
      <c r="X3934" s="40"/>
      <c r="Y3934" s="9"/>
    </row>
    <row r="3935" spans="2:25" x14ac:dyDescent="0.2">
      <c r="B3935" s="2"/>
      <c r="H3935" s="2"/>
      <c r="I3935" s="2"/>
      <c r="J3935" s="2"/>
      <c r="N3935" s="9"/>
      <c r="O3935" s="5"/>
      <c r="P3935" s="2"/>
      <c r="Q3935" s="39"/>
      <c r="R3935" s="9"/>
      <c r="T3935" s="9"/>
      <c r="U3935" s="2"/>
      <c r="X3935" s="40"/>
      <c r="Y3935" s="9"/>
    </row>
    <row r="3936" spans="2:25" x14ac:dyDescent="0.2">
      <c r="B3936" s="2"/>
      <c r="H3936" s="2"/>
      <c r="I3936" s="2"/>
      <c r="J3936" s="2"/>
      <c r="N3936" s="9"/>
      <c r="O3936" s="5"/>
      <c r="P3936" s="2"/>
      <c r="Q3936" s="39"/>
      <c r="R3936" s="9"/>
      <c r="T3936" s="9"/>
      <c r="U3936" s="2"/>
      <c r="X3936" s="40"/>
      <c r="Y3936" s="9"/>
    </row>
    <row r="3937" spans="2:25" x14ac:dyDescent="0.2">
      <c r="B3937" s="2"/>
      <c r="H3937" s="2"/>
      <c r="I3937" s="2"/>
      <c r="J3937" s="2"/>
      <c r="N3937" s="9"/>
      <c r="O3937" s="5"/>
      <c r="P3937" s="2"/>
      <c r="Q3937" s="39"/>
      <c r="R3937" s="9"/>
      <c r="T3937" s="9"/>
      <c r="U3937" s="2"/>
      <c r="X3937" s="40"/>
      <c r="Y3937" s="9"/>
    </row>
    <row r="3938" spans="2:25" x14ac:dyDescent="0.2">
      <c r="B3938" s="2"/>
      <c r="H3938" s="2"/>
      <c r="I3938" s="2"/>
      <c r="J3938" s="2"/>
      <c r="N3938" s="9"/>
      <c r="O3938" s="5"/>
      <c r="P3938" s="2"/>
      <c r="Q3938" s="39"/>
      <c r="R3938" s="9"/>
      <c r="T3938" s="9"/>
      <c r="U3938" s="2"/>
      <c r="X3938" s="40"/>
      <c r="Y3938" s="9"/>
    </row>
    <row r="3939" spans="2:25" x14ac:dyDescent="0.2">
      <c r="B3939" s="2"/>
      <c r="H3939" s="2"/>
      <c r="I3939" s="2"/>
      <c r="J3939" s="2"/>
      <c r="N3939" s="9"/>
      <c r="O3939" s="5"/>
      <c r="P3939" s="2"/>
      <c r="Q3939" s="39"/>
      <c r="R3939" s="9"/>
      <c r="T3939" s="9"/>
      <c r="U3939" s="2"/>
      <c r="X3939" s="40"/>
      <c r="Y3939" s="9"/>
    </row>
    <row r="3940" spans="2:25" x14ac:dyDescent="0.2">
      <c r="B3940" s="2"/>
      <c r="H3940" s="2"/>
      <c r="I3940" s="2"/>
      <c r="J3940" s="2"/>
      <c r="N3940" s="9"/>
      <c r="O3940" s="5"/>
      <c r="P3940" s="2"/>
      <c r="Q3940" s="39"/>
      <c r="R3940" s="9"/>
      <c r="T3940" s="9"/>
      <c r="U3940" s="2"/>
      <c r="X3940" s="40"/>
      <c r="Y3940" s="9"/>
    </row>
    <row r="3941" spans="2:25" x14ac:dyDescent="0.2">
      <c r="B3941" s="2"/>
      <c r="H3941" s="2"/>
      <c r="I3941" s="2"/>
      <c r="J3941" s="2"/>
      <c r="N3941" s="9"/>
      <c r="O3941" s="5"/>
      <c r="P3941" s="2"/>
      <c r="Q3941" s="39"/>
      <c r="R3941" s="9"/>
      <c r="T3941" s="9"/>
      <c r="U3941" s="2"/>
      <c r="X3941" s="40"/>
      <c r="Y3941" s="9"/>
    </row>
    <row r="3942" spans="2:25" x14ac:dyDescent="0.2">
      <c r="B3942" s="2"/>
      <c r="H3942" s="2"/>
      <c r="I3942" s="2"/>
      <c r="J3942" s="2"/>
      <c r="N3942" s="9"/>
      <c r="O3942" s="5"/>
      <c r="P3942" s="2"/>
      <c r="Q3942" s="39"/>
      <c r="R3942" s="9"/>
      <c r="T3942" s="9"/>
      <c r="U3942" s="2"/>
      <c r="X3942" s="40"/>
      <c r="Y3942" s="9"/>
    </row>
    <row r="3943" spans="2:25" x14ac:dyDescent="0.2">
      <c r="B3943" s="2"/>
      <c r="H3943" s="2"/>
      <c r="I3943" s="2"/>
      <c r="J3943" s="2"/>
      <c r="N3943" s="9"/>
      <c r="O3943" s="5"/>
      <c r="P3943" s="2"/>
      <c r="Q3943" s="39"/>
      <c r="R3943" s="9"/>
      <c r="T3943" s="9"/>
      <c r="U3943" s="2"/>
      <c r="X3943" s="40"/>
      <c r="Y3943" s="9"/>
    </row>
    <row r="3944" spans="2:25" x14ac:dyDescent="0.2">
      <c r="B3944" s="2"/>
      <c r="H3944" s="2"/>
      <c r="I3944" s="2"/>
      <c r="J3944" s="2"/>
      <c r="N3944" s="9"/>
      <c r="O3944" s="5"/>
      <c r="P3944" s="2"/>
      <c r="Q3944" s="39"/>
      <c r="R3944" s="9"/>
      <c r="T3944" s="9"/>
      <c r="U3944" s="2"/>
      <c r="X3944" s="40"/>
      <c r="Y3944" s="9"/>
    </row>
    <row r="3945" spans="2:25" x14ac:dyDescent="0.2">
      <c r="B3945" s="2"/>
      <c r="H3945" s="2"/>
      <c r="I3945" s="2"/>
      <c r="J3945" s="2"/>
      <c r="N3945" s="9"/>
      <c r="O3945" s="5"/>
      <c r="P3945" s="2"/>
      <c r="Q3945" s="39"/>
      <c r="R3945" s="9"/>
      <c r="T3945" s="9"/>
      <c r="U3945" s="2"/>
      <c r="X3945" s="40"/>
      <c r="Y3945" s="9"/>
    </row>
    <row r="3946" spans="2:25" x14ac:dyDescent="0.2">
      <c r="B3946" s="2"/>
      <c r="H3946" s="2"/>
      <c r="I3946" s="2"/>
      <c r="J3946" s="2"/>
      <c r="N3946" s="9"/>
      <c r="O3946" s="5"/>
      <c r="P3946" s="2"/>
      <c r="Q3946" s="39"/>
      <c r="R3946" s="9"/>
      <c r="T3946" s="9"/>
      <c r="U3946" s="2"/>
      <c r="X3946" s="40"/>
      <c r="Y3946" s="9"/>
    </row>
    <row r="3947" spans="2:25" x14ac:dyDescent="0.2">
      <c r="B3947" s="2"/>
      <c r="H3947" s="2"/>
      <c r="I3947" s="2"/>
      <c r="J3947" s="2"/>
      <c r="N3947" s="9"/>
      <c r="O3947" s="5"/>
      <c r="P3947" s="2"/>
      <c r="Q3947" s="39"/>
      <c r="R3947" s="9"/>
      <c r="T3947" s="9"/>
      <c r="U3947" s="2"/>
      <c r="X3947" s="40"/>
      <c r="Y3947" s="9"/>
    </row>
    <row r="3948" spans="2:25" x14ac:dyDescent="0.2">
      <c r="B3948" s="2"/>
      <c r="H3948" s="2"/>
      <c r="I3948" s="2"/>
      <c r="J3948" s="2"/>
      <c r="N3948" s="9"/>
      <c r="O3948" s="5"/>
      <c r="P3948" s="2"/>
      <c r="Q3948" s="39"/>
      <c r="R3948" s="9"/>
      <c r="T3948" s="9"/>
      <c r="U3948" s="2"/>
      <c r="X3948" s="40"/>
      <c r="Y3948" s="9"/>
    </row>
    <row r="3949" spans="2:25" x14ac:dyDescent="0.2">
      <c r="B3949" s="2"/>
      <c r="H3949" s="2"/>
      <c r="I3949" s="2"/>
      <c r="J3949" s="2"/>
      <c r="N3949" s="9"/>
      <c r="O3949" s="5"/>
      <c r="P3949" s="2"/>
      <c r="Q3949" s="39"/>
      <c r="R3949" s="9"/>
      <c r="T3949" s="9"/>
      <c r="U3949" s="2"/>
      <c r="X3949" s="40"/>
      <c r="Y3949" s="9"/>
    </row>
    <row r="3950" spans="2:25" x14ac:dyDescent="0.2">
      <c r="B3950" s="2"/>
      <c r="H3950" s="2"/>
      <c r="I3950" s="2"/>
      <c r="J3950" s="2"/>
      <c r="N3950" s="9"/>
      <c r="O3950" s="5"/>
      <c r="P3950" s="2"/>
      <c r="Q3950" s="39"/>
      <c r="R3950" s="9"/>
      <c r="T3950" s="9"/>
      <c r="U3950" s="2"/>
      <c r="X3950" s="40"/>
      <c r="Y3950" s="9"/>
    </row>
    <row r="3951" spans="2:25" x14ac:dyDescent="0.2">
      <c r="B3951" s="2"/>
      <c r="H3951" s="2"/>
      <c r="I3951" s="2"/>
      <c r="J3951" s="2"/>
      <c r="N3951" s="9"/>
      <c r="O3951" s="5"/>
      <c r="P3951" s="2"/>
      <c r="Q3951" s="39"/>
      <c r="R3951" s="9"/>
      <c r="T3951" s="9"/>
      <c r="U3951" s="2"/>
      <c r="X3951" s="40"/>
      <c r="Y3951" s="9"/>
    </row>
    <row r="3952" spans="2:25" x14ac:dyDescent="0.2">
      <c r="B3952" s="2"/>
      <c r="H3952" s="2"/>
      <c r="I3952" s="2"/>
      <c r="J3952" s="2"/>
      <c r="N3952" s="9"/>
      <c r="O3952" s="5"/>
      <c r="P3952" s="2"/>
      <c r="Q3952" s="39"/>
      <c r="R3952" s="9"/>
      <c r="T3952" s="9"/>
      <c r="U3952" s="2"/>
      <c r="X3952" s="40"/>
      <c r="Y3952" s="9"/>
    </row>
    <row r="3953" spans="2:25" x14ac:dyDescent="0.2">
      <c r="B3953" s="2"/>
      <c r="H3953" s="2"/>
      <c r="I3953" s="2"/>
      <c r="J3953" s="2"/>
      <c r="N3953" s="9"/>
      <c r="O3953" s="5"/>
      <c r="P3953" s="2"/>
      <c r="Q3953" s="39"/>
      <c r="R3953" s="9"/>
      <c r="T3953" s="9"/>
      <c r="U3953" s="2"/>
      <c r="X3953" s="40"/>
      <c r="Y3953" s="9"/>
    </row>
    <row r="3954" spans="2:25" x14ac:dyDescent="0.2">
      <c r="B3954" s="2"/>
      <c r="H3954" s="2"/>
      <c r="I3954" s="2"/>
      <c r="J3954" s="2"/>
      <c r="N3954" s="9"/>
      <c r="O3954" s="5"/>
      <c r="P3954" s="2"/>
      <c r="Q3954" s="39"/>
      <c r="R3954" s="9"/>
      <c r="T3954" s="9"/>
      <c r="U3954" s="2"/>
      <c r="X3954" s="40"/>
      <c r="Y3954" s="9"/>
    </row>
    <row r="3955" spans="2:25" x14ac:dyDescent="0.2">
      <c r="B3955" s="2"/>
      <c r="H3955" s="2"/>
      <c r="I3955" s="2"/>
      <c r="J3955" s="2"/>
      <c r="N3955" s="9"/>
      <c r="O3955" s="5"/>
      <c r="P3955" s="2"/>
      <c r="Q3955" s="39"/>
      <c r="R3955" s="9"/>
      <c r="T3955" s="9"/>
      <c r="U3955" s="2"/>
      <c r="X3955" s="40"/>
      <c r="Y3955" s="9"/>
    </row>
    <row r="3956" spans="2:25" x14ac:dyDescent="0.2">
      <c r="B3956" s="2"/>
      <c r="H3956" s="2"/>
      <c r="I3956" s="2"/>
      <c r="J3956" s="2"/>
      <c r="N3956" s="9"/>
      <c r="O3956" s="5"/>
      <c r="P3956" s="2"/>
      <c r="Q3956" s="39"/>
      <c r="R3956" s="9"/>
      <c r="T3956" s="9"/>
      <c r="U3956" s="2"/>
      <c r="X3956" s="40"/>
      <c r="Y3956" s="9"/>
    </row>
    <row r="3957" spans="2:25" x14ac:dyDescent="0.2">
      <c r="B3957" s="2"/>
      <c r="H3957" s="2"/>
      <c r="I3957" s="2"/>
      <c r="J3957" s="2"/>
      <c r="N3957" s="9"/>
      <c r="O3957" s="5"/>
      <c r="P3957" s="2"/>
      <c r="Q3957" s="39"/>
      <c r="R3957" s="9"/>
      <c r="T3957" s="9"/>
      <c r="U3957" s="2"/>
      <c r="X3957" s="40"/>
      <c r="Y3957" s="9"/>
    </row>
    <row r="3958" spans="2:25" x14ac:dyDescent="0.2">
      <c r="B3958" s="2"/>
      <c r="H3958" s="2"/>
      <c r="I3958" s="2"/>
      <c r="J3958" s="2"/>
      <c r="N3958" s="9"/>
      <c r="O3958" s="5"/>
      <c r="P3958" s="2"/>
      <c r="Q3958" s="39"/>
      <c r="R3958" s="9"/>
      <c r="T3958" s="9"/>
      <c r="U3958" s="2"/>
      <c r="X3958" s="40"/>
      <c r="Y3958" s="9"/>
    </row>
    <row r="3959" spans="2:25" x14ac:dyDescent="0.2">
      <c r="B3959" s="2"/>
      <c r="H3959" s="2"/>
      <c r="I3959" s="2"/>
      <c r="J3959" s="2"/>
      <c r="N3959" s="9"/>
      <c r="O3959" s="5"/>
      <c r="P3959" s="2"/>
      <c r="Q3959" s="39"/>
      <c r="R3959" s="9"/>
      <c r="T3959" s="9"/>
      <c r="U3959" s="2"/>
      <c r="X3959" s="40"/>
      <c r="Y3959" s="9"/>
    </row>
    <row r="3960" spans="2:25" x14ac:dyDescent="0.2">
      <c r="B3960" s="2"/>
      <c r="H3960" s="2"/>
      <c r="I3960" s="2"/>
      <c r="J3960" s="2"/>
      <c r="N3960" s="9"/>
      <c r="O3960" s="5"/>
      <c r="P3960" s="2"/>
      <c r="Q3960" s="39"/>
      <c r="R3960" s="9"/>
      <c r="T3960" s="9"/>
      <c r="U3960" s="2"/>
      <c r="X3960" s="40"/>
      <c r="Y3960" s="9"/>
    </row>
    <row r="3961" spans="2:25" x14ac:dyDescent="0.2">
      <c r="B3961" s="2"/>
      <c r="H3961" s="2"/>
      <c r="I3961" s="2"/>
      <c r="J3961" s="2"/>
      <c r="N3961" s="9"/>
      <c r="O3961" s="5"/>
      <c r="P3961" s="2"/>
      <c r="Q3961" s="39"/>
      <c r="R3961" s="9"/>
      <c r="T3961" s="9"/>
      <c r="U3961" s="2"/>
      <c r="X3961" s="40"/>
      <c r="Y3961" s="9"/>
    </row>
    <row r="3962" spans="2:25" x14ac:dyDescent="0.2">
      <c r="B3962" s="2"/>
      <c r="H3962" s="2"/>
      <c r="I3962" s="2"/>
      <c r="J3962" s="2"/>
      <c r="N3962" s="9"/>
      <c r="O3962" s="5"/>
      <c r="P3962" s="2"/>
      <c r="Q3962" s="39"/>
      <c r="R3962" s="9"/>
      <c r="T3962" s="9"/>
      <c r="U3962" s="2"/>
      <c r="X3962" s="40"/>
      <c r="Y3962" s="9"/>
    </row>
    <row r="3963" spans="2:25" x14ac:dyDescent="0.2">
      <c r="B3963" s="2"/>
      <c r="H3963" s="2"/>
      <c r="I3963" s="2"/>
      <c r="J3963" s="2"/>
      <c r="N3963" s="9"/>
      <c r="O3963" s="5"/>
      <c r="P3963" s="2"/>
      <c r="Q3963" s="39"/>
      <c r="R3963" s="9"/>
      <c r="T3963" s="9"/>
      <c r="U3963" s="2"/>
      <c r="X3963" s="40"/>
      <c r="Y3963" s="9"/>
    </row>
    <row r="3964" spans="2:25" x14ac:dyDescent="0.2">
      <c r="B3964" s="2"/>
      <c r="H3964" s="2"/>
      <c r="I3964" s="2"/>
      <c r="J3964" s="2"/>
      <c r="N3964" s="9"/>
      <c r="O3964" s="5"/>
      <c r="P3964" s="2"/>
      <c r="Q3964" s="39"/>
      <c r="R3964" s="9"/>
      <c r="T3964" s="9"/>
      <c r="U3964" s="2"/>
      <c r="X3964" s="40"/>
      <c r="Y3964" s="9"/>
    </row>
    <row r="3965" spans="2:25" x14ac:dyDescent="0.2">
      <c r="B3965" s="2"/>
      <c r="H3965" s="2"/>
      <c r="I3965" s="2"/>
      <c r="J3965" s="2"/>
      <c r="N3965" s="9"/>
      <c r="O3965" s="5"/>
      <c r="P3965" s="2"/>
      <c r="Q3965" s="39"/>
      <c r="R3965" s="9"/>
      <c r="T3965" s="9"/>
      <c r="U3965" s="2"/>
      <c r="X3965" s="40"/>
      <c r="Y3965" s="9"/>
    </row>
    <row r="3966" spans="2:25" x14ac:dyDescent="0.2">
      <c r="B3966" s="2"/>
      <c r="H3966" s="2"/>
      <c r="I3966" s="2"/>
      <c r="J3966" s="2"/>
      <c r="N3966" s="9"/>
      <c r="O3966" s="5"/>
      <c r="P3966" s="2"/>
      <c r="Q3966" s="39"/>
      <c r="R3966" s="9"/>
      <c r="T3966" s="9"/>
      <c r="U3966" s="2"/>
      <c r="X3966" s="40"/>
      <c r="Y3966" s="9"/>
    </row>
    <row r="3967" spans="2:25" x14ac:dyDescent="0.2">
      <c r="B3967" s="2"/>
      <c r="H3967" s="2"/>
      <c r="I3967" s="2"/>
      <c r="J3967" s="2"/>
      <c r="N3967" s="9"/>
      <c r="O3967" s="5"/>
      <c r="P3967" s="2"/>
      <c r="Q3967" s="39"/>
      <c r="R3967" s="9"/>
      <c r="T3967" s="9"/>
      <c r="U3967" s="2"/>
      <c r="X3967" s="40"/>
      <c r="Y3967" s="9"/>
    </row>
    <row r="3968" spans="2:25" x14ac:dyDescent="0.2">
      <c r="B3968" s="2"/>
      <c r="H3968" s="2"/>
      <c r="I3968" s="2"/>
      <c r="J3968" s="2"/>
      <c r="N3968" s="9"/>
      <c r="O3968" s="5"/>
      <c r="P3968" s="2"/>
      <c r="Q3968" s="39"/>
      <c r="R3968" s="9"/>
      <c r="T3968" s="9"/>
      <c r="U3968" s="2"/>
      <c r="X3968" s="40"/>
      <c r="Y3968" s="9"/>
    </row>
    <row r="3969" spans="2:25" x14ac:dyDescent="0.2">
      <c r="B3969" s="2"/>
      <c r="H3969" s="2"/>
      <c r="I3969" s="2"/>
      <c r="J3969" s="2"/>
      <c r="N3969" s="9"/>
      <c r="O3969" s="5"/>
      <c r="P3969" s="2"/>
      <c r="Q3969" s="39"/>
      <c r="R3969" s="9"/>
      <c r="T3969" s="9"/>
      <c r="U3969" s="2"/>
      <c r="X3969" s="40"/>
      <c r="Y3969" s="9"/>
    </row>
    <row r="3970" spans="2:25" x14ac:dyDescent="0.2">
      <c r="B3970" s="2"/>
      <c r="H3970" s="2"/>
      <c r="I3970" s="2"/>
      <c r="J3970" s="2"/>
      <c r="N3970" s="9"/>
      <c r="O3970" s="5"/>
      <c r="P3970" s="2"/>
      <c r="Q3970" s="39"/>
      <c r="R3970" s="9"/>
      <c r="T3970" s="9"/>
      <c r="U3970" s="2"/>
      <c r="X3970" s="40"/>
      <c r="Y3970" s="9"/>
    </row>
    <row r="3971" spans="2:25" x14ac:dyDescent="0.2">
      <c r="B3971" s="2"/>
      <c r="H3971" s="2"/>
      <c r="I3971" s="2"/>
      <c r="J3971" s="2"/>
      <c r="N3971" s="9"/>
      <c r="O3971" s="5"/>
      <c r="P3971" s="2"/>
      <c r="Q3971" s="39"/>
      <c r="R3971" s="9"/>
      <c r="T3971" s="9"/>
      <c r="U3971" s="2"/>
      <c r="X3971" s="40"/>
      <c r="Y3971" s="9"/>
    </row>
    <row r="3972" spans="2:25" x14ac:dyDescent="0.2">
      <c r="B3972" s="2"/>
      <c r="H3972" s="2"/>
      <c r="I3972" s="2"/>
      <c r="J3972" s="2"/>
      <c r="N3972" s="9"/>
      <c r="O3972" s="5"/>
      <c r="P3972" s="2"/>
      <c r="Q3972" s="39"/>
      <c r="R3972" s="9"/>
      <c r="T3972" s="9"/>
      <c r="U3972" s="2"/>
      <c r="X3972" s="40"/>
      <c r="Y3972" s="9"/>
    </row>
    <row r="3973" spans="2:25" x14ac:dyDescent="0.2">
      <c r="B3973" s="2"/>
      <c r="H3973" s="2"/>
      <c r="I3973" s="2"/>
      <c r="J3973" s="2"/>
      <c r="N3973" s="9"/>
      <c r="O3973" s="5"/>
      <c r="P3973" s="2"/>
      <c r="Q3973" s="39"/>
      <c r="R3973" s="9"/>
      <c r="T3973" s="9"/>
      <c r="U3973" s="2"/>
      <c r="X3973" s="40"/>
      <c r="Y3973" s="9"/>
    </row>
    <row r="3974" spans="2:25" x14ac:dyDescent="0.2">
      <c r="B3974" s="2"/>
      <c r="H3974" s="2"/>
      <c r="I3974" s="2"/>
      <c r="J3974" s="2"/>
      <c r="N3974" s="9"/>
      <c r="O3974" s="5"/>
      <c r="P3974" s="2"/>
      <c r="Q3974" s="39"/>
      <c r="R3974" s="9"/>
      <c r="T3974" s="9"/>
      <c r="U3974" s="2"/>
      <c r="X3974" s="40"/>
      <c r="Y3974" s="9"/>
    </row>
    <row r="3975" spans="2:25" x14ac:dyDescent="0.2">
      <c r="B3975" s="2"/>
      <c r="H3975" s="2"/>
      <c r="I3975" s="2"/>
      <c r="J3975" s="2"/>
      <c r="N3975" s="9"/>
      <c r="O3975" s="5"/>
      <c r="P3975" s="2"/>
      <c r="Q3975" s="39"/>
      <c r="R3975" s="9"/>
      <c r="T3975" s="9"/>
      <c r="U3975" s="2"/>
      <c r="X3975" s="40"/>
      <c r="Y3975" s="9"/>
    </row>
    <row r="3976" spans="2:25" x14ac:dyDescent="0.2">
      <c r="B3976" s="2"/>
      <c r="H3976" s="2"/>
      <c r="I3976" s="2"/>
      <c r="J3976" s="2"/>
      <c r="N3976" s="9"/>
      <c r="O3976" s="5"/>
      <c r="P3976" s="2"/>
      <c r="Q3976" s="39"/>
      <c r="R3976" s="9"/>
      <c r="T3976" s="9"/>
      <c r="U3976" s="2"/>
      <c r="X3976" s="40"/>
      <c r="Y3976" s="9"/>
    </row>
    <row r="3977" spans="2:25" x14ac:dyDescent="0.2">
      <c r="B3977" s="2"/>
      <c r="H3977" s="2"/>
      <c r="I3977" s="2"/>
      <c r="J3977" s="2"/>
      <c r="N3977" s="9"/>
      <c r="O3977" s="5"/>
      <c r="P3977" s="2"/>
      <c r="Q3977" s="39"/>
      <c r="R3977" s="9"/>
      <c r="T3977" s="9"/>
      <c r="U3977" s="2"/>
      <c r="X3977" s="40"/>
      <c r="Y3977" s="9"/>
    </row>
    <row r="3978" spans="2:25" x14ac:dyDescent="0.2">
      <c r="B3978" s="2"/>
      <c r="H3978" s="2"/>
      <c r="I3978" s="2"/>
      <c r="J3978" s="2"/>
      <c r="N3978" s="9"/>
      <c r="O3978" s="5"/>
      <c r="P3978" s="2"/>
      <c r="Q3978" s="39"/>
      <c r="R3978" s="9"/>
      <c r="T3978" s="9"/>
      <c r="U3978" s="2"/>
      <c r="X3978" s="40"/>
      <c r="Y3978" s="9"/>
    </row>
    <row r="3979" spans="2:25" x14ac:dyDescent="0.2">
      <c r="B3979" s="2"/>
      <c r="H3979" s="2"/>
      <c r="I3979" s="2"/>
      <c r="J3979" s="2"/>
      <c r="N3979" s="9"/>
      <c r="O3979" s="5"/>
      <c r="P3979" s="2"/>
      <c r="Q3979" s="39"/>
      <c r="R3979" s="9"/>
      <c r="T3979" s="9"/>
      <c r="U3979" s="2"/>
      <c r="X3979" s="40"/>
      <c r="Y3979" s="9"/>
    </row>
    <row r="3980" spans="2:25" x14ac:dyDescent="0.2">
      <c r="B3980" s="2"/>
      <c r="H3980" s="2"/>
      <c r="I3980" s="2"/>
      <c r="J3980" s="2"/>
      <c r="N3980" s="9"/>
      <c r="O3980" s="5"/>
      <c r="P3980" s="2"/>
      <c r="Q3980" s="39"/>
      <c r="R3980" s="9"/>
      <c r="T3980" s="9"/>
      <c r="U3980" s="2"/>
      <c r="X3980" s="40"/>
      <c r="Y3980" s="9"/>
    </row>
    <row r="3981" spans="2:25" x14ac:dyDescent="0.2">
      <c r="B3981" s="2"/>
      <c r="H3981" s="2"/>
      <c r="I3981" s="2"/>
      <c r="J3981" s="2"/>
      <c r="N3981" s="9"/>
      <c r="O3981" s="5"/>
      <c r="P3981" s="2"/>
      <c r="Q3981" s="39"/>
      <c r="R3981" s="9"/>
      <c r="T3981" s="9"/>
      <c r="U3981" s="2"/>
      <c r="X3981" s="40"/>
      <c r="Y3981" s="9"/>
    </row>
    <row r="3982" spans="2:25" x14ac:dyDescent="0.2">
      <c r="B3982" s="2"/>
      <c r="H3982" s="2"/>
      <c r="I3982" s="2"/>
      <c r="J3982" s="2"/>
      <c r="N3982" s="9"/>
      <c r="O3982" s="5"/>
      <c r="P3982" s="2"/>
      <c r="Q3982" s="39"/>
      <c r="R3982" s="9"/>
      <c r="T3982" s="9"/>
      <c r="U3982" s="2"/>
      <c r="X3982" s="40"/>
      <c r="Y3982" s="9"/>
    </row>
    <row r="3983" spans="2:25" x14ac:dyDescent="0.2">
      <c r="B3983" s="2"/>
      <c r="H3983" s="2"/>
      <c r="I3983" s="2"/>
      <c r="J3983" s="2"/>
      <c r="N3983" s="9"/>
      <c r="O3983" s="5"/>
      <c r="P3983" s="2"/>
      <c r="Q3983" s="39"/>
      <c r="R3983" s="9"/>
      <c r="T3983" s="9"/>
      <c r="U3983" s="2"/>
      <c r="X3983" s="40"/>
      <c r="Y3983" s="9"/>
    </row>
    <row r="3984" spans="2:25" x14ac:dyDescent="0.2">
      <c r="B3984" s="2"/>
      <c r="H3984" s="2"/>
      <c r="I3984" s="2"/>
      <c r="J3984" s="2"/>
      <c r="N3984" s="9"/>
      <c r="O3984" s="5"/>
      <c r="P3984" s="2"/>
      <c r="Q3984" s="39"/>
      <c r="R3984" s="9"/>
      <c r="T3984" s="9"/>
      <c r="U3984" s="2"/>
      <c r="X3984" s="40"/>
      <c r="Y3984" s="9"/>
    </row>
    <row r="3985" spans="2:25" x14ac:dyDescent="0.2">
      <c r="B3985" s="2"/>
      <c r="H3985" s="2"/>
      <c r="I3985" s="2"/>
      <c r="J3985" s="2"/>
      <c r="N3985" s="9"/>
      <c r="O3985" s="5"/>
      <c r="P3985" s="2"/>
      <c r="Q3985" s="39"/>
      <c r="R3985" s="9"/>
      <c r="T3985" s="9"/>
      <c r="U3985" s="2"/>
      <c r="X3985" s="40"/>
      <c r="Y3985" s="9"/>
    </row>
    <row r="3986" spans="2:25" x14ac:dyDescent="0.2">
      <c r="B3986" s="2"/>
      <c r="H3986" s="2"/>
      <c r="I3986" s="2"/>
      <c r="J3986" s="2"/>
      <c r="N3986" s="9"/>
      <c r="O3986" s="5"/>
      <c r="P3986" s="2"/>
      <c r="Q3986" s="39"/>
      <c r="R3986" s="9"/>
      <c r="T3986" s="9"/>
      <c r="U3986" s="2"/>
      <c r="X3986" s="40"/>
      <c r="Y3986" s="9"/>
    </row>
    <row r="3987" spans="2:25" x14ac:dyDescent="0.2">
      <c r="B3987" s="2"/>
      <c r="H3987" s="2"/>
      <c r="I3987" s="2"/>
      <c r="J3987" s="2"/>
      <c r="N3987" s="9"/>
      <c r="O3987" s="5"/>
      <c r="P3987" s="2"/>
      <c r="Q3987" s="39"/>
      <c r="R3987" s="9"/>
      <c r="T3987" s="9"/>
      <c r="U3987" s="2"/>
      <c r="X3987" s="40"/>
      <c r="Y3987" s="9"/>
    </row>
    <row r="3988" spans="2:25" x14ac:dyDescent="0.2">
      <c r="B3988" s="2"/>
      <c r="H3988" s="2"/>
      <c r="I3988" s="2"/>
      <c r="J3988" s="2"/>
      <c r="N3988" s="9"/>
      <c r="O3988" s="5"/>
      <c r="P3988" s="2"/>
      <c r="Q3988" s="39"/>
      <c r="R3988" s="9"/>
      <c r="T3988" s="9"/>
      <c r="U3988" s="2"/>
      <c r="X3988" s="40"/>
      <c r="Y3988" s="9"/>
    </row>
    <row r="3989" spans="2:25" x14ac:dyDescent="0.2">
      <c r="B3989" s="2"/>
      <c r="H3989" s="2"/>
      <c r="I3989" s="2"/>
      <c r="J3989" s="2"/>
      <c r="N3989" s="9"/>
      <c r="O3989" s="5"/>
      <c r="P3989" s="2"/>
      <c r="Q3989" s="39"/>
      <c r="R3989" s="9"/>
      <c r="T3989" s="9"/>
      <c r="U3989" s="2"/>
      <c r="X3989" s="40"/>
      <c r="Y3989" s="9"/>
    </row>
    <row r="3990" spans="2:25" x14ac:dyDescent="0.2">
      <c r="B3990" s="2"/>
      <c r="H3990" s="2"/>
      <c r="I3990" s="2"/>
      <c r="J3990" s="2"/>
      <c r="N3990" s="9"/>
      <c r="O3990" s="5"/>
      <c r="P3990" s="2"/>
      <c r="Q3990" s="39"/>
      <c r="R3990" s="9"/>
      <c r="T3990" s="9"/>
      <c r="U3990" s="2"/>
      <c r="X3990" s="40"/>
      <c r="Y3990" s="9"/>
    </row>
    <row r="3991" spans="2:25" x14ac:dyDescent="0.2">
      <c r="B3991" s="2"/>
      <c r="H3991" s="2"/>
      <c r="I3991" s="2"/>
      <c r="J3991" s="2"/>
      <c r="N3991" s="9"/>
      <c r="O3991" s="5"/>
      <c r="P3991" s="2"/>
      <c r="Q3991" s="39"/>
      <c r="R3991" s="9"/>
      <c r="T3991" s="9"/>
      <c r="U3991" s="2"/>
      <c r="X3991" s="40"/>
      <c r="Y3991" s="9"/>
    </row>
    <row r="3992" spans="2:25" x14ac:dyDescent="0.2">
      <c r="B3992" s="2"/>
      <c r="H3992" s="2"/>
      <c r="I3992" s="2"/>
      <c r="J3992" s="2"/>
      <c r="N3992" s="9"/>
      <c r="O3992" s="5"/>
      <c r="P3992" s="2"/>
      <c r="Q3992" s="39"/>
      <c r="R3992" s="9"/>
      <c r="T3992" s="9"/>
      <c r="U3992" s="2"/>
      <c r="X3992" s="40"/>
      <c r="Y3992" s="9"/>
    </row>
    <row r="3993" spans="2:25" x14ac:dyDescent="0.2">
      <c r="B3993" s="2"/>
      <c r="H3993" s="2"/>
      <c r="I3993" s="2"/>
      <c r="J3993" s="2"/>
      <c r="N3993" s="9"/>
      <c r="O3993" s="5"/>
      <c r="P3993" s="2"/>
      <c r="Q3993" s="39"/>
      <c r="R3993" s="9"/>
      <c r="T3993" s="9"/>
      <c r="U3993" s="2"/>
      <c r="X3993" s="40"/>
      <c r="Y3993" s="9"/>
    </row>
    <row r="3994" spans="2:25" x14ac:dyDescent="0.2">
      <c r="B3994" s="2"/>
      <c r="H3994" s="2"/>
      <c r="I3994" s="2"/>
      <c r="J3994" s="2"/>
      <c r="N3994" s="9"/>
      <c r="O3994" s="5"/>
      <c r="P3994" s="2"/>
      <c r="Q3994" s="39"/>
      <c r="R3994" s="9"/>
      <c r="T3994" s="9"/>
      <c r="U3994" s="2"/>
      <c r="X3994" s="40"/>
      <c r="Y3994" s="9"/>
    </row>
    <row r="3995" spans="2:25" x14ac:dyDescent="0.2">
      <c r="B3995" s="2"/>
      <c r="H3995" s="2"/>
      <c r="I3995" s="2"/>
      <c r="J3995" s="2"/>
      <c r="N3995" s="9"/>
      <c r="O3995" s="5"/>
      <c r="P3995" s="2"/>
      <c r="Q3995" s="39"/>
      <c r="R3995" s="9"/>
      <c r="T3995" s="9"/>
      <c r="U3995" s="2"/>
      <c r="X3995" s="40"/>
      <c r="Y3995" s="9"/>
    </row>
    <row r="3996" spans="2:25" x14ac:dyDescent="0.2">
      <c r="B3996" s="2"/>
      <c r="H3996" s="2"/>
      <c r="I3996" s="2"/>
      <c r="J3996" s="2"/>
      <c r="N3996" s="9"/>
      <c r="O3996" s="5"/>
      <c r="P3996" s="2"/>
      <c r="Q3996" s="39"/>
      <c r="R3996" s="9"/>
      <c r="T3996" s="9"/>
      <c r="U3996" s="2"/>
      <c r="X3996" s="40"/>
      <c r="Y3996" s="9"/>
    </row>
    <row r="3997" spans="2:25" x14ac:dyDescent="0.2">
      <c r="B3997" s="2"/>
      <c r="H3997" s="2"/>
      <c r="I3997" s="2"/>
      <c r="J3997" s="2"/>
      <c r="N3997" s="9"/>
      <c r="O3997" s="5"/>
      <c r="P3997" s="2"/>
      <c r="Q3997" s="39"/>
      <c r="R3997" s="9"/>
      <c r="T3997" s="9"/>
      <c r="U3997" s="2"/>
      <c r="X3997" s="40"/>
      <c r="Y3997" s="9"/>
    </row>
    <row r="3998" spans="2:25" x14ac:dyDescent="0.2">
      <c r="B3998" s="2"/>
      <c r="H3998" s="2"/>
      <c r="I3998" s="2"/>
      <c r="J3998" s="2"/>
      <c r="N3998" s="9"/>
      <c r="O3998" s="5"/>
      <c r="P3998" s="2"/>
      <c r="Q3998" s="39"/>
      <c r="R3998" s="9"/>
      <c r="T3998" s="9"/>
      <c r="U3998" s="2"/>
      <c r="X3998" s="40"/>
      <c r="Y3998" s="9"/>
    </row>
    <row r="3999" spans="2:25" x14ac:dyDescent="0.2">
      <c r="B3999" s="2"/>
      <c r="H3999" s="2"/>
      <c r="I3999" s="2"/>
      <c r="J3999" s="2"/>
      <c r="N3999" s="9"/>
      <c r="O3999" s="5"/>
      <c r="P3999" s="2"/>
      <c r="Q3999" s="39"/>
      <c r="R3999" s="9"/>
      <c r="T3999" s="9"/>
      <c r="U3999" s="2"/>
      <c r="X3999" s="40"/>
      <c r="Y3999" s="9"/>
    </row>
    <row r="4000" spans="2:25" x14ac:dyDescent="0.2">
      <c r="B4000" s="2"/>
      <c r="H4000" s="2"/>
      <c r="I4000" s="2"/>
      <c r="J4000" s="2"/>
      <c r="N4000" s="9"/>
      <c r="O4000" s="5"/>
      <c r="P4000" s="2"/>
      <c r="Q4000" s="39"/>
      <c r="R4000" s="9"/>
      <c r="T4000" s="9"/>
      <c r="U4000" s="2"/>
      <c r="X4000" s="40"/>
      <c r="Y4000" s="9"/>
    </row>
    <row r="4001" spans="2:25" x14ac:dyDescent="0.2">
      <c r="B4001" s="2"/>
      <c r="H4001" s="2"/>
      <c r="I4001" s="2"/>
      <c r="J4001" s="2"/>
      <c r="N4001" s="9"/>
      <c r="O4001" s="5"/>
      <c r="P4001" s="2"/>
      <c r="Q4001" s="39"/>
      <c r="R4001" s="9"/>
      <c r="T4001" s="9"/>
      <c r="U4001" s="2"/>
      <c r="X4001" s="40"/>
      <c r="Y4001" s="9"/>
    </row>
    <row r="4002" spans="2:25" x14ac:dyDescent="0.2">
      <c r="B4002" s="2"/>
      <c r="H4002" s="2"/>
      <c r="I4002" s="2"/>
      <c r="J4002" s="2"/>
      <c r="N4002" s="9"/>
      <c r="O4002" s="5"/>
      <c r="P4002" s="2"/>
      <c r="Q4002" s="39"/>
      <c r="R4002" s="9"/>
      <c r="T4002" s="9"/>
      <c r="U4002" s="2"/>
      <c r="X4002" s="40"/>
      <c r="Y4002" s="9"/>
    </row>
    <row r="4003" spans="2:25" x14ac:dyDescent="0.2">
      <c r="B4003" s="2"/>
      <c r="H4003" s="2"/>
      <c r="I4003" s="2"/>
      <c r="J4003" s="2"/>
      <c r="N4003" s="9"/>
      <c r="O4003" s="5"/>
      <c r="P4003" s="2"/>
      <c r="Q4003" s="39"/>
      <c r="R4003" s="9"/>
      <c r="T4003" s="9"/>
      <c r="U4003" s="2"/>
      <c r="X4003" s="40"/>
      <c r="Y4003" s="9"/>
    </row>
    <row r="4004" spans="2:25" x14ac:dyDescent="0.2">
      <c r="B4004" s="2"/>
      <c r="H4004" s="2"/>
      <c r="I4004" s="2"/>
      <c r="J4004" s="2"/>
      <c r="N4004" s="9"/>
      <c r="O4004" s="5"/>
      <c r="P4004" s="2"/>
      <c r="Q4004" s="39"/>
      <c r="R4004" s="9"/>
      <c r="T4004" s="9"/>
      <c r="U4004" s="2"/>
      <c r="X4004" s="40"/>
      <c r="Y4004" s="9"/>
    </row>
    <row r="4005" spans="2:25" x14ac:dyDescent="0.2">
      <c r="B4005" s="2"/>
      <c r="H4005" s="2"/>
      <c r="I4005" s="2"/>
      <c r="J4005" s="2"/>
      <c r="N4005" s="9"/>
      <c r="O4005" s="5"/>
      <c r="P4005" s="2"/>
      <c r="Q4005" s="39"/>
      <c r="R4005" s="9"/>
      <c r="T4005" s="9"/>
      <c r="U4005" s="2"/>
      <c r="X4005" s="40"/>
      <c r="Y4005" s="9"/>
    </row>
    <row r="4006" spans="2:25" x14ac:dyDescent="0.2">
      <c r="B4006" s="2"/>
      <c r="H4006" s="2"/>
      <c r="I4006" s="2"/>
      <c r="J4006" s="2"/>
      <c r="N4006" s="9"/>
      <c r="O4006" s="5"/>
      <c r="P4006" s="2"/>
      <c r="Q4006" s="39"/>
      <c r="R4006" s="9"/>
      <c r="T4006" s="9"/>
      <c r="U4006" s="2"/>
      <c r="X4006" s="40"/>
      <c r="Y4006" s="9"/>
    </row>
    <row r="4007" spans="2:25" x14ac:dyDescent="0.2">
      <c r="B4007" s="2"/>
      <c r="H4007" s="2"/>
      <c r="I4007" s="2"/>
      <c r="J4007" s="2"/>
      <c r="N4007" s="9"/>
      <c r="O4007" s="5"/>
      <c r="P4007" s="2"/>
      <c r="Q4007" s="39"/>
      <c r="R4007" s="9"/>
      <c r="T4007" s="9"/>
      <c r="U4007" s="2"/>
      <c r="X4007" s="40"/>
      <c r="Y4007" s="9"/>
    </row>
    <row r="4008" spans="2:25" x14ac:dyDescent="0.2">
      <c r="B4008" s="2"/>
      <c r="H4008" s="2"/>
      <c r="I4008" s="2"/>
      <c r="J4008" s="2"/>
      <c r="N4008" s="9"/>
      <c r="O4008" s="5"/>
      <c r="P4008" s="2"/>
      <c r="Q4008" s="39"/>
      <c r="R4008" s="9"/>
      <c r="T4008" s="9"/>
      <c r="U4008" s="2"/>
      <c r="X4008" s="40"/>
      <c r="Y4008" s="9"/>
    </row>
    <row r="4009" spans="2:25" x14ac:dyDescent="0.2">
      <c r="B4009" s="2"/>
      <c r="H4009" s="2"/>
      <c r="I4009" s="2"/>
      <c r="J4009" s="2"/>
      <c r="N4009" s="9"/>
      <c r="O4009" s="5"/>
      <c r="P4009" s="2"/>
      <c r="Q4009" s="39"/>
      <c r="R4009" s="9"/>
      <c r="T4009" s="9"/>
      <c r="U4009" s="2"/>
      <c r="X4009" s="40"/>
      <c r="Y4009" s="9"/>
    </row>
    <row r="4010" spans="2:25" x14ac:dyDescent="0.2">
      <c r="B4010" s="2"/>
      <c r="H4010" s="2"/>
      <c r="I4010" s="2"/>
      <c r="J4010" s="2"/>
      <c r="N4010" s="9"/>
      <c r="O4010" s="5"/>
      <c r="P4010" s="2"/>
      <c r="Q4010" s="39"/>
      <c r="R4010" s="9"/>
      <c r="T4010" s="9"/>
      <c r="U4010" s="2"/>
      <c r="X4010" s="40"/>
      <c r="Y4010" s="9"/>
    </row>
    <row r="4011" spans="2:25" x14ac:dyDescent="0.2">
      <c r="B4011" s="2"/>
      <c r="H4011" s="2"/>
      <c r="I4011" s="2"/>
      <c r="J4011" s="2"/>
      <c r="N4011" s="9"/>
      <c r="O4011" s="5"/>
      <c r="P4011" s="2"/>
      <c r="Q4011" s="39"/>
      <c r="R4011" s="9"/>
      <c r="T4011" s="9"/>
      <c r="U4011" s="2"/>
      <c r="X4011" s="40"/>
      <c r="Y4011" s="9"/>
    </row>
    <row r="4012" spans="2:25" x14ac:dyDescent="0.2">
      <c r="B4012" s="2"/>
      <c r="H4012" s="2"/>
      <c r="I4012" s="2"/>
      <c r="J4012" s="2"/>
      <c r="N4012" s="9"/>
      <c r="O4012" s="5"/>
      <c r="P4012" s="2"/>
      <c r="Q4012" s="39"/>
      <c r="R4012" s="9"/>
      <c r="T4012" s="9"/>
      <c r="U4012" s="2"/>
      <c r="X4012" s="40"/>
      <c r="Y4012" s="9"/>
    </row>
    <row r="4013" spans="2:25" x14ac:dyDescent="0.2">
      <c r="B4013" s="2"/>
      <c r="H4013" s="2"/>
      <c r="I4013" s="2"/>
      <c r="J4013" s="2"/>
      <c r="N4013" s="9"/>
      <c r="O4013" s="5"/>
      <c r="P4013" s="2"/>
      <c r="Q4013" s="39"/>
      <c r="R4013" s="9"/>
      <c r="T4013" s="9"/>
      <c r="U4013" s="2"/>
      <c r="X4013" s="40"/>
      <c r="Y4013" s="9"/>
    </row>
    <row r="4014" spans="2:25" x14ac:dyDescent="0.2">
      <c r="B4014" s="2"/>
      <c r="H4014" s="2"/>
      <c r="I4014" s="2"/>
      <c r="J4014" s="2"/>
      <c r="N4014" s="9"/>
      <c r="O4014" s="5"/>
      <c r="P4014" s="2"/>
      <c r="Q4014" s="39"/>
      <c r="R4014" s="9"/>
      <c r="T4014" s="9"/>
      <c r="U4014" s="2"/>
      <c r="X4014" s="40"/>
      <c r="Y4014" s="9"/>
    </row>
    <row r="4015" spans="2:25" x14ac:dyDescent="0.2">
      <c r="B4015" s="2"/>
      <c r="H4015" s="2"/>
      <c r="I4015" s="2"/>
      <c r="J4015" s="2"/>
      <c r="N4015" s="9"/>
      <c r="O4015" s="5"/>
      <c r="P4015" s="2"/>
      <c r="Q4015" s="39"/>
      <c r="R4015" s="9"/>
      <c r="T4015" s="9"/>
      <c r="U4015" s="2"/>
      <c r="X4015" s="40"/>
      <c r="Y4015" s="9"/>
    </row>
    <row r="4016" spans="2:25" x14ac:dyDescent="0.2">
      <c r="B4016" s="2"/>
      <c r="H4016" s="2"/>
      <c r="I4016" s="2"/>
      <c r="J4016" s="2"/>
      <c r="N4016" s="9"/>
      <c r="O4016" s="5"/>
      <c r="P4016" s="2"/>
      <c r="Q4016" s="39"/>
      <c r="R4016" s="9"/>
      <c r="T4016" s="9"/>
      <c r="U4016" s="2"/>
      <c r="X4016" s="40"/>
      <c r="Y4016" s="9"/>
    </row>
    <row r="4017" spans="2:25" x14ac:dyDescent="0.2">
      <c r="B4017" s="2"/>
      <c r="H4017" s="2"/>
      <c r="I4017" s="2"/>
      <c r="J4017" s="2"/>
      <c r="N4017" s="9"/>
      <c r="O4017" s="5"/>
      <c r="P4017" s="2"/>
      <c r="Q4017" s="39"/>
      <c r="R4017" s="9"/>
      <c r="T4017" s="9"/>
      <c r="U4017" s="2"/>
      <c r="X4017" s="40"/>
      <c r="Y4017" s="9"/>
    </row>
    <row r="4018" spans="2:25" x14ac:dyDescent="0.2">
      <c r="B4018" s="2"/>
      <c r="H4018" s="2"/>
      <c r="I4018" s="2"/>
      <c r="J4018" s="2"/>
      <c r="N4018" s="9"/>
      <c r="O4018" s="5"/>
      <c r="P4018" s="2"/>
      <c r="Q4018" s="39"/>
      <c r="R4018" s="9"/>
      <c r="T4018" s="9"/>
      <c r="U4018" s="2"/>
      <c r="X4018" s="40"/>
      <c r="Y4018" s="9"/>
    </row>
    <row r="4019" spans="2:25" x14ac:dyDescent="0.2">
      <c r="B4019" s="2"/>
      <c r="H4019" s="2"/>
      <c r="I4019" s="2"/>
      <c r="J4019" s="2"/>
      <c r="N4019" s="9"/>
      <c r="O4019" s="5"/>
      <c r="P4019" s="2"/>
      <c r="Q4019" s="39"/>
      <c r="R4019" s="9"/>
      <c r="T4019" s="9"/>
      <c r="U4019" s="2"/>
      <c r="X4019" s="40"/>
      <c r="Y4019" s="9"/>
    </row>
    <row r="4020" spans="2:25" x14ac:dyDescent="0.2">
      <c r="B4020" s="2"/>
      <c r="H4020" s="2"/>
      <c r="I4020" s="2"/>
      <c r="J4020" s="2"/>
      <c r="N4020" s="9"/>
      <c r="O4020" s="5"/>
      <c r="P4020" s="2"/>
      <c r="Q4020" s="39"/>
      <c r="R4020" s="9"/>
      <c r="T4020" s="9"/>
      <c r="U4020" s="2"/>
      <c r="X4020" s="40"/>
      <c r="Y4020" s="9"/>
    </row>
    <row r="4021" spans="2:25" x14ac:dyDescent="0.2">
      <c r="B4021" s="2"/>
      <c r="H4021" s="2"/>
      <c r="I4021" s="2"/>
      <c r="J4021" s="2"/>
      <c r="N4021" s="9"/>
      <c r="O4021" s="5"/>
      <c r="P4021" s="2"/>
      <c r="Q4021" s="39"/>
      <c r="R4021" s="9"/>
      <c r="T4021" s="9"/>
      <c r="U4021" s="2"/>
      <c r="X4021" s="40"/>
      <c r="Y4021" s="9"/>
    </row>
    <row r="4022" spans="2:25" x14ac:dyDescent="0.2">
      <c r="B4022" s="2"/>
      <c r="H4022" s="2"/>
      <c r="I4022" s="2"/>
      <c r="J4022" s="2"/>
      <c r="N4022" s="9"/>
      <c r="O4022" s="5"/>
      <c r="P4022" s="2"/>
      <c r="Q4022" s="39"/>
      <c r="R4022" s="9"/>
      <c r="T4022" s="9"/>
      <c r="U4022" s="2"/>
      <c r="X4022" s="40"/>
      <c r="Y4022" s="9"/>
    </row>
    <row r="4023" spans="2:25" x14ac:dyDescent="0.2">
      <c r="B4023" s="2"/>
      <c r="H4023" s="2"/>
      <c r="I4023" s="2"/>
      <c r="J4023" s="2"/>
      <c r="N4023" s="9"/>
      <c r="O4023" s="5"/>
      <c r="P4023" s="2"/>
      <c r="Q4023" s="39"/>
      <c r="R4023" s="9"/>
      <c r="T4023" s="9"/>
      <c r="U4023" s="2"/>
      <c r="X4023" s="40"/>
      <c r="Y4023" s="9"/>
    </row>
    <row r="4024" spans="2:25" x14ac:dyDescent="0.2">
      <c r="B4024" s="2"/>
      <c r="H4024" s="2"/>
      <c r="I4024" s="2"/>
      <c r="J4024" s="2"/>
      <c r="N4024" s="9"/>
      <c r="O4024" s="5"/>
      <c r="P4024" s="2"/>
      <c r="Q4024" s="39"/>
      <c r="R4024" s="9"/>
      <c r="T4024" s="9"/>
      <c r="U4024" s="2"/>
      <c r="X4024" s="40"/>
      <c r="Y4024" s="9"/>
    </row>
    <row r="4025" spans="2:25" x14ac:dyDescent="0.2">
      <c r="B4025" s="2"/>
      <c r="H4025" s="2"/>
      <c r="I4025" s="2"/>
      <c r="J4025" s="2"/>
      <c r="N4025" s="9"/>
      <c r="O4025" s="5"/>
      <c r="P4025" s="2"/>
      <c r="Q4025" s="39"/>
      <c r="R4025" s="9"/>
      <c r="T4025" s="9"/>
      <c r="U4025" s="2"/>
      <c r="X4025" s="40"/>
      <c r="Y4025" s="9"/>
    </row>
    <row r="4026" spans="2:25" x14ac:dyDescent="0.2">
      <c r="B4026" s="2"/>
      <c r="H4026" s="2"/>
      <c r="I4026" s="2"/>
      <c r="J4026" s="2"/>
      <c r="N4026" s="9"/>
      <c r="O4026" s="5"/>
      <c r="P4026" s="2"/>
      <c r="Q4026" s="39"/>
      <c r="R4026" s="9"/>
      <c r="T4026" s="9"/>
      <c r="U4026" s="2"/>
      <c r="X4026" s="40"/>
      <c r="Y4026" s="9"/>
    </row>
    <row r="4027" spans="2:25" x14ac:dyDescent="0.2">
      <c r="B4027" s="2"/>
      <c r="H4027" s="2"/>
      <c r="I4027" s="2"/>
      <c r="J4027" s="2"/>
      <c r="N4027" s="9"/>
      <c r="O4027" s="5"/>
      <c r="P4027" s="2"/>
      <c r="Q4027" s="39"/>
      <c r="R4027" s="9"/>
      <c r="T4027" s="9"/>
      <c r="U4027" s="2"/>
      <c r="X4027" s="40"/>
      <c r="Y4027" s="9"/>
    </row>
    <row r="4028" spans="2:25" x14ac:dyDescent="0.2">
      <c r="B4028" s="2"/>
      <c r="H4028" s="2"/>
      <c r="I4028" s="2"/>
      <c r="J4028" s="2"/>
      <c r="N4028" s="9"/>
      <c r="O4028" s="5"/>
      <c r="P4028" s="2"/>
      <c r="Q4028" s="39"/>
      <c r="R4028" s="9"/>
      <c r="T4028" s="9"/>
      <c r="U4028" s="2"/>
      <c r="X4028" s="40"/>
      <c r="Y4028" s="9"/>
    </row>
    <row r="4029" spans="2:25" x14ac:dyDescent="0.2">
      <c r="B4029" s="2"/>
      <c r="H4029" s="2"/>
      <c r="I4029" s="2"/>
      <c r="J4029" s="2"/>
      <c r="N4029" s="9"/>
      <c r="O4029" s="5"/>
      <c r="P4029" s="2"/>
      <c r="Q4029" s="39"/>
      <c r="R4029" s="9"/>
      <c r="T4029" s="9"/>
      <c r="U4029" s="2"/>
      <c r="X4029" s="40"/>
      <c r="Y4029" s="9"/>
    </row>
    <row r="4030" spans="2:25" x14ac:dyDescent="0.2">
      <c r="B4030" s="2"/>
      <c r="H4030" s="2"/>
      <c r="I4030" s="2"/>
      <c r="J4030" s="2"/>
      <c r="N4030" s="9"/>
      <c r="O4030" s="5"/>
      <c r="P4030" s="2"/>
      <c r="Q4030" s="39"/>
      <c r="R4030" s="9"/>
      <c r="T4030" s="9"/>
      <c r="U4030" s="2"/>
      <c r="X4030" s="40"/>
      <c r="Y4030" s="9"/>
    </row>
    <row r="4031" spans="2:25" x14ac:dyDescent="0.2">
      <c r="B4031" s="2"/>
      <c r="H4031" s="2"/>
      <c r="I4031" s="2"/>
      <c r="J4031" s="2"/>
      <c r="N4031" s="9"/>
      <c r="O4031" s="5"/>
      <c r="P4031" s="2"/>
      <c r="Q4031" s="39"/>
      <c r="R4031" s="9"/>
      <c r="T4031" s="9"/>
      <c r="U4031" s="2"/>
      <c r="X4031" s="40"/>
      <c r="Y4031" s="9"/>
    </row>
    <row r="4032" spans="2:25" x14ac:dyDescent="0.2">
      <c r="B4032" s="2"/>
      <c r="H4032" s="2"/>
      <c r="I4032" s="2"/>
      <c r="J4032" s="2"/>
      <c r="N4032" s="9"/>
      <c r="O4032" s="5"/>
      <c r="P4032" s="2"/>
      <c r="Q4032" s="39"/>
      <c r="R4032" s="9"/>
      <c r="T4032" s="9"/>
      <c r="U4032" s="2"/>
      <c r="X4032" s="40"/>
      <c r="Y4032" s="9"/>
    </row>
    <row r="4033" spans="2:25" x14ac:dyDescent="0.2">
      <c r="B4033" s="2"/>
      <c r="H4033" s="2"/>
      <c r="I4033" s="2"/>
      <c r="J4033" s="2"/>
      <c r="N4033" s="9"/>
      <c r="O4033" s="5"/>
      <c r="P4033" s="2"/>
      <c r="Q4033" s="39"/>
      <c r="R4033" s="9"/>
      <c r="T4033" s="9"/>
      <c r="U4033" s="2"/>
      <c r="X4033" s="40"/>
      <c r="Y4033" s="9"/>
    </row>
    <row r="4034" spans="2:25" x14ac:dyDescent="0.2">
      <c r="B4034" s="2"/>
      <c r="H4034" s="2"/>
      <c r="I4034" s="2"/>
      <c r="J4034" s="2"/>
      <c r="N4034" s="9"/>
      <c r="O4034" s="5"/>
      <c r="P4034" s="2"/>
      <c r="Q4034" s="39"/>
      <c r="R4034" s="9"/>
      <c r="T4034" s="9"/>
      <c r="U4034" s="2"/>
      <c r="X4034" s="40"/>
      <c r="Y4034" s="9"/>
    </row>
    <row r="4035" spans="2:25" x14ac:dyDescent="0.2">
      <c r="B4035" s="2"/>
      <c r="H4035" s="2"/>
      <c r="I4035" s="2"/>
      <c r="J4035" s="2"/>
      <c r="N4035" s="9"/>
      <c r="O4035" s="5"/>
      <c r="P4035" s="2"/>
      <c r="Q4035" s="39"/>
      <c r="R4035" s="9"/>
      <c r="T4035" s="9"/>
      <c r="U4035" s="2"/>
      <c r="X4035" s="40"/>
      <c r="Y4035" s="9"/>
    </row>
    <row r="4036" spans="2:25" x14ac:dyDescent="0.2">
      <c r="B4036" s="2"/>
      <c r="H4036" s="2"/>
      <c r="I4036" s="2"/>
      <c r="J4036" s="2"/>
      <c r="N4036" s="9"/>
      <c r="O4036" s="5"/>
      <c r="P4036" s="2"/>
      <c r="Q4036" s="39"/>
      <c r="R4036" s="9"/>
      <c r="T4036" s="9"/>
      <c r="U4036" s="2"/>
      <c r="X4036" s="40"/>
      <c r="Y4036" s="9"/>
    </row>
    <row r="4037" spans="2:25" x14ac:dyDescent="0.2">
      <c r="B4037" s="2"/>
      <c r="H4037" s="2"/>
      <c r="I4037" s="2"/>
      <c r="J4037" s="2"/>
      <c r="N4037" s="9"/>
      <c r="O4037" s="5"/>
      <c r="P4037" s="2"/>
      <c r="Q4037" s="39"/>
      <c r="R4037" s="9"/>
      <c r="T4037" s="9"/>
      <c r="U4037" s="2"/>
      <c r="X4037" s="40"/>
      <c r="Y4037" s="9"/>
    </row>
    <row r="4038" spans="2:25" x14ac:dyDescent="0.2">
      <c r="B4038" s="2"/>
      <c r="H4038" s="2"/>
      <c r="I4038" s="2"/>
      <c r="J4038" s="2"/>
      <c r="N4038" s="9"/>
      <c r="O4038" s="5"/>
      <c r="P4038" s="2"/>
      <c r="Q4038" s="39"/>
      <c r="R4038" s="9"/>
      <c r="T4038" s="9"/>
      <c r="U4038" s="2"/>
      <c r="X4038" s="40"/>
      <c r="Y4038" s="9"/>
    </row>
    <row r="4039" spans="2:25" x14ac:dyDescent="0.2">
      <c r="B4039" s="2"/>
      <c r="H4039" s="2"/>
      <c r="I4039" s="2"/>
      <c r="J4039" s="2"/>
      <c r="N4039" s="9"/>
      <c r="O4039" s="5"/>
      <c r="P4039" s="2"/>
      <c r="Q4039" s="39"/>
      <c r="R4039" s="9"/>
      <c r="T4039" s="9"/>
      <c r="U4039" s="2"/>
      <c r="X4039" s="40"/>
      <c r="Y4039" s="9"/>
    </row>
    <row r="4040" spans="2:25" x14ac:dyDescent="0.2">
      <c r="B4040" s="2"/>
      <c r="H4040" s="2"/>
      <c r="I4040" s="2"/>
      <c r="J4040" s="2"/>
      <c r="N4040" s="9"/>
      <c r="O4040" s="5"/>
      <c r="P4040" s="2"/>
      <c r="Q4040" s="39"/>
      <c r="R4040" s="9"/>
      <c r="T4040" s="9"/>
      <c r="U4040" s="2"/>
      <c r="X4040" s="40"/>
      <c r="Y4040" s="9"/>
    </row>
    <row r="4041" spans="2:25" x14ac:dyDescent="0.2">
      <c r="B4041" s="2"/>
      <c r="H4041" s="2"/>
      <c r="I4041" s="2"/>
      <c r="J4041" s="2"/>
      <c r="N4041" s="9"/>
      <c r="O4041" s="5"/>
      <c r="P4041" s="2"/>
      <c r="Q4041" s="39"/>
      <c r="R4041" s="9"/>
      <c r="T4041" s="9"/>
      <c r="U4041" s="2"/>
      <c r="X4041" s="40"/>
      <c r="Y4041" s="9"/>
    </row>
    <row r="4042" spans="2:25" x14ac:dyDescent="0.2">
      <c r="B4042" s="2"/>
      <c r="H4042" s="2"/>
      <c r="I4042" s="2"/>
      <c r="J4042" s="2"/>
      <c r="N4042" s="9"/>
      <c r="O4042" s="5"/>
      <c r="P4042" s="2"/>
      <c r="Q4042" s="39"/>
      <c r="R4042" s="9"/>
      <c r="T4042" s="9"/>
      <c r="U4042" s="2"/>
      <c r="X4042" s="40"/>
      <c r="Y4042" s="9"/>
    </row>
    <row r="4043" spans="2:25" x14ac:dyDescent="0.2">
      <c r="B4043" s="2"/>
      <c r="H4043" s="2"/>
      <c r="I4043" s="2"/>
      <c r="J4043" s="2"/>
      <c r="N4043" s="9"/>
      <c r="O4043" s="5"/>
      <c r="P4043" s="2"/>
      <c r="Q4043" s="39"/>
      <c r="R4043" s="9"/>
      <c r="T4043" s="9"/>
      <c r="U4043" s="2"/>
      <c r="X4043" s="40"/>
      <c r="Y4043" s="9"/>
    </row>
    <row r="4044" spans="2:25" x14ac:dyDescent="0.2">
      <c r="B4044" s="2"/>
      <c r="H4044" s="2"/>
      <c r="I4044" s="2"/>
      <c r="J4044" s="2"/>
      <c r="N4044" s="9"/>
      <c r="O4044" s="5"/>
      <c r="P4044" s="2"/>
      <c r="Q4044" s="39"/>
      <c r="R4044" s="9"/>
      <c r="T4044" s="9"/>
      <c r="U4044" s="2"/>
      <c r="X4044" s="40"/>
      <c r="Y4044" s="9"/>
    </row>
    <row r="4045" spans="2:25" x14ac:dyDescent="0.2">
      <c r="B4045" s="2"/>
      <c r="H4045" s="2"/>
      <c r="I4045" s="2"/>
      <c r="J4045" s="2"/>
      <c r="N4045" s="9"/>
      <c r="O4045" s="5"/>
      <c r="P4045" s="2"/>
      <c r="Q4045" s="39"/>
      <c r="R4045" s="9"/>
      <c r="T4045" s="9"/>
      <c r="U4045" s="2"/>
      <c r="X4045" s="40"/>
      <c r="Y4045" s="9"/>
    </row>
    <row r="4046" spans="2:25" x14ac:dyDescent="0.2">
      <c r="B4046" s="2"/>
      <c r="H4046" s="2"/>
      <c r="I4046" s="2"/>
      <c r="J4046" s="2"/>
      <c r="N4046" s="9"/>
      <c r="O4046" s="5"/>
      <c r="P4046" s="2"/>
      <c r="Q4046" s="39"/>
      <c r="R4046" s="9"/>
      <c r="T4046" s="9"/>
      <c r="U4046" s="2"/>
      <c r="X4046" s="40"/>
      <c r="Y4046" s="9"/>
    </row>
    <row r="4047" spans="2:25" x14ac:dyDescent="0.2">
      <c r="B4047" s="2"/>
      <c r="H4047" s="2"/>
      <c r="I4047" s="2"/>
      <c r="J4047" s="2"/>
      <c r="N4047" s="9"/>
      <c r="O4047" s="5"/>
      <c r="P4047" s="2"/>
      <c r="Q4047" s="39"/>
      <c r="R4047" s="9"/>
      <c r="T4047" s="9"/>
      <c r="U4047" s="2"/>
      <c r="X4047" s="40"/>
      <c r="Y4047" s="9"/>
    </row>
    <row r="4048" spans="2:25" x14ac:dyDescent="0.2">
      <c r="B4048" s="2"/>
      <c r="H4048" s="2"/>
      <c r="I4048" s="2"/>
      <c r="J4048" s="2"/>
      <c r="N4048" s="9"/>
      <c r="O4048" s="5"/>
      <c r="P4048" s="2"/>
      <c r="Q4048" s="39"/>
      <c r="R4048" s="9"/>
      <c r="T4048" s="9"/>
      <c r="U4048" s="2"/>
      <c r="X4048" s="40"/>
      <c r="Y4048" s="9"/>
    </row>
    <row r="4049" spans="2:25" x14ac:dyDescent="0.2">
      <c r="B4049" s="2"/>
      <c r="H4049" s="2"/>
      <c r="I4049" s="2"/>
      <c r="J4049" s="2"/>
      <c r="N4049" s="9"/>
      <c r="O4049" s="5"/>
      <c r="P4049" s="2"/>
      <c r="Q4049" s="39"/>
      <c r="R4049" s="9"/>
      <c r="T4049" s="9"/>
      <c r="U4049" s="2"/>
      <c r="X4049" s="40"/>
      <c r="Y4049" s="9"/>
    </row>
    <row r="4050" spans="2:25" x14ac:dyDescent="0.2">
      <c r="B4050" s="2"/>
      <c r="H4050" s="2"/>
      <c r="I4050" s="2"/>
      <c r="J4050" s="2"/>
      <c r="N4050" s="9"/>
      <c r="O4050" s="5"/>
      <c r="P4050" s="2"/>
      <c r="Q4050" s="39"/>
      <c r="R4050" s="9"/>
      <c r="T4050" s="9"/>
      <c r="U4050" s="2"/>
      <c r="X4050" s="40"/>
      <c r="Y4050" s="9"/>
    </row>
    <row r="4051" spans="2:25" x14ac:dyDescent="0.2">
      <c r="B4051" s="2"/>
      <c r="H4051" s="2"/>
      <c r="I4051" s="2"/>
      <c r="J4051" s="2"/>
      <c r="N4051" s="9"/>
      <c r="O4051" s="5"/>
      <c r="P4051" s="2"/>
      <c r="Q4051" s="39"/>
      <c r="R4051" s="9"/>
      <c r="T4051" s="9"/>
      <c r="U4051" s="2"/>
      <c r="X4051" s="40"/>
      <c r="Y4051" s="9"/>
    </row>
    <row r="4052" spans="2:25" x14ac:dyDescent="0.2">
      <c r="B4052" s="2"/>
      <c r="H4052" s="2"/>
      <c r="I4052" s="2"/>
      <c r="J4052" s="2"/>
      <c r="N4052" s="9"/>
      <c r="O4052" s="5"/>
      <c r="P4052" s="2"/>
      <c r="Q4052" s="39"/>
      <c r="R4052" s="9"/>
      <c r="T4052" s="9"/>
      <c r="U4052" s="2"/>
      <c r="X4052" s="40"/>
      <c r="Y4052" s="9"/>
    </row>
    <row r="4053" spans="2:25" x14ac:dyDescent="0.2">
      <c r="B4053" s="2"/>
      <c r="H4053" s="2"/>
      <c r="I4053" s="2"/>
      <c r="J4053" s="2"/>
      <c r="N4053" s="9"/>
      <c r="O4053" s="5"/>
      <c r="P4053" s="2"/>
      <c r="Q4053" s="39"/>
      <c r="R4053" s="9"/>
      <c r="T4053" s="9"/>
      <c r="U4053" s="2"/>
      <c r="X4053" s="40"/>
      <c r="Y4053" s="9"/>
    </row>
    <row r="4054" spans="2:25" x14ac:dyDescent="0.2">
      <c r="B4054" s="2"/>
      <c r="H4054" s="2"/>
      <c r="I4054" s="2"/>
      <c r="J4054" s="2"/>
      <c r="N4054" s="9"/>
      <c r="O4054" s="5"/>
      <c r="P4054" s="2"/>
      <c r="Q4054" s="39"/>
      <c r="R4054" s="9"/>
      <c r="T4054" s="9"/>
      <c r="U4054" s="2"/>
      <c r="X4054" s="40"/>
      <c r="Y4054" s="9"/>
    </row>
    <row r="4055" spans="2:25" x14ac:dyDescent="0.2">
      <c r="B4055" s="2"/>
      <c r="H4055" s="2"/>
      <c r="I4055" s="2"/>
      <c r="J4055" s="2"/>
      <c r="N4055" s="9"/>
      <c r="O4055" s="5"/>
      <c r="P4055" s="2"/>
      <c r="Q4055" s="39"/>
      <c r="R4055" s="9"/>
      <c r="T4055" s="9"/>
      <c r="U4055" s="2"/>
      <c r="X4055" s="40"/>
      <c r="Y4055" s="9"/>
    </row>
    <row r="4056" spans="2:25" x14ac:dyDescent="0.2">
      <c r="B4056" s="2"/>
      <c r="H4056" s="2"/>
      <c r="I4056" s="2"/>
      <c r="J4056" s="2"/>
      <c r="N4056" s="9"/>
      <c r="O4056" s="5"/>
      <c r="P4056" s="2"/>
      <c r="Q4056" s="39"/>
      <c r="R4056" s="9"/>
      <c r="T4056" s="9"/>
      <c r="U4056" s="2"/>
      <c r="X4056" s="40"/>
      <c r="Y4056" s="9"/>
    </row>
    <row r="4057" spans="2:25" x14ac:dyDescent="0.2">
      <c r="B4057" s="2"/>
      <c r="H4057" s="2"/>
      <c r="I4057" s="2"/>
      <c r="J4057" s="2"/>
      <c r="N4057" s="9"/>
      <c r="O4057" s="5"/>
      <c r="P4057" s="2"/>
      <c r="Q4057" s="39"/>
      <c r="R4057" s="9"/>
      <c r="T4057" s="9"/>
      <c r="U4057" s="2"/>
      <c r="X4057" s="40"/>
      <c r="Y4057" s="9"/>
    </row>
    <row r="4058" spans="2:25" x14ac:dyDescent="0.2">
      <c r="B4058" s="2"/>
      <c r="H4058" s="2"/>
      <c r="I4058" s="2"/>
      <c r="J4058" s="2"/>
      <c r="N4058" s="9"/>
      <c r="O4058" s="5"/>
      <c r="P4058" s="2"/>
      <c r="Q4058" s="39"/>
      <c r="R4058" s="9"/>
      <c r="T4058" s="9"/>
      <c r="U4058" s="2"/>
      <c r="X4058" s="40"/>
      <c r="Y4058" s="9"/>
    </row>
    <row r="4059" spans="2:25" x14ac:dyDescent="0.2">
      <c r="B4059" s="2"/>
      <c r="H4059" s="2"/>
      <c r="I4059" s="2"/>
      <c r="J4059" s="2"/>
      <c r="N4059" s="9"/>
      <c r="O4059" s="5"/>
      <c r="P4059" s="2"/>
      <c r="Q4059" s="39"/>
      <c r="R4059" s="9"/>
      <c r="T4059" s="9"/>
      <c r="U4059" s="2"/>
      <c r="X4059" s="40"/>
      <c r="Y4059" s="9"/>
    </row>
    <row r="4060" spans="2:25" x14ac:dyDescent="0.2">
      <c r="B4060" s="2"/>
      <c r="H4060" s="2"/>
      <c r="I4060" s="2"/>
      <c r="J4060" s="2"/>
      <c r="N4060" s="9"/>
      <c r="O4060" s="5"/>
      <c r="P4060" s="2"/>
      <c r="Q4060" s="39"/>
      <c r="R4060" s="9"/>
      <c r="T4060" s="9"/>
      <c r="U4060" s="2"/>
      <c r="X4060" s="40"/>
      <c r="Y4060" s="9"/>
    </row>
    <row r="4061" spans="2:25" x14ac:dyDescent="0.2">
      <c r="B4061" s="2"/>
      <c r="H4061" s="2"/>
      <c r="I4061" s="2"/>
      <c r="J4061" s="2"/>
      <c r="N4061" s="9"/>
      <c r="O4061" s="5"/>
      <c r="P4061" s="2"/>
      <c r="Q4061" s="39"/>
      <c r="R4061" s="9"/>
      <c r="T4061" s="9"/>
      <c r="U4061" s="2"/>
      <c r="X4061" s="40"/>
      <c r="Y4061" s="9"/>
    </row>
    <row r="4062" spans="2:25" x14ac:dyDescent="0.2">
      <c r="B4062" s="2"/>
      <c r="H4062" s="2"/>
      <c r="I4062" s="2"/>
      <c r="J4062" s="2"/>
      <c r="N4062" s="9"/>
      <c r="O4062" s="5"/>
      <c r="P4062" s="2"/>
      <c r="Q4062" s="39"/>
      <c r="R4062" s="9"/>
      <c r="T4062" s="9"/>
      <c r="U4062" s="2"/>
      <c r="X4062" s="40"/>
      <c r="Y4062" s="9"/>
    </row>
    <row r="4063" spans="2:25" x14ac:dyDescent="0.2">
      <c r="B4063" s="2"/>
      <c r="H4063" s="2"/>
      <c r="I4063" s="2"/>
      <c r="J4063" s="2"/>
      <c r="N4063" s="9"/>
      <c r="O4063" s="5"/>
      <c r="P4063" s="2"/>
      <c r="Q4063" s="39"/>
      <c r="R4063" s="9"/>
      <c r="T4063" s="9"/>
      <c r="U4063" s="2"/>
      <c r="X4063" s="40"/>
      <c r="Y4063" s="9"/>
    </row>
    <row r="4064" spans="2:25" x14ac:dyDescent="0.2">
      <c r="B4064" s="2"/>
      <c r="H4064" s="2"/>
      <c r="I4064" s="2"/>
      <c r="J4064" s="2"/>
      <c r="N4064" s="9"/>
      <c r="O4064" s="5"/>
      <c r="P4064" s="2"/>
      <c r="Q4064" s="39"/>
      <c r="R4064" s="9"/>
      <c r="T4064" s="9"/>
      <c r="U4064" s="2"/>
      <c r="X4064" s="40"/>
      <c r="Y4064" s="9"/>
    </row>
    <row r="4065" spans="2:25" x14ac:dyDescent="0.2">
      <c r="B4065" s="2"/>
      <c r="H4065" s="2"/>
      <c r="I4065" s="2"/>
      <c r="J4065" s="2"/>
      <c r="N4065" s="9"/>
      <c r="O4065" s="5"/>
      <c r="P4065" s="2"/>
      <c r="Q4065" s="39"/>
      <c r="R4065" s="9"/>
      <c r="T4065" s="9"/>
      <c r="U4065" s="2"/>
      <c r="X4065" s="40"/>
      <c r="Y4065" s="9"/>
    </row>
    <row r="4066" spans="2:25" x14ac:dyDescent="0.2">
      <c r="B4066" s="2"/>
      <c r="H4066" s="2"/>
      <c r="I4066" s="2"/>
      <c r="J4066" s="2"/>
      <c r="N4066" s="9"/>
      <c r="O4066" s="5"/>
      <c r="P4066" s="2"/>
      <c r="Q4066" s="39"/>
      <c r="R4066" s="9"/>
      <c r="T4066" s="9"/>
      <c r="U4066" s="2"/>
      <c r="X4066" s="40"/>
      <c r="Y4066" s="9"/>
    </row>
    <row r="4067" spans="2:25" x14ac:dyDescent="0.2">
      <c r="B4067" s="2"/>
      <c r="H4067" s="2"/>
      <c r="I4067" s="2"/>
      <c r="J4067" s="2"/>
      <c r="N4067" s="9"/>
      <c r="O4067" s="5"/>
      <c r="P4067" s="2"/>
      <c r="Q4067" s="39"/>
      <c r="R4067" s="9"/>
      <c r="T4067" s="9"/>
      <c r="U4067" s="2"/>
      <c r="X4067" s="40"/>
      <c r="Y4067" s="9"/>
    </row>
    <row r="4068" spans="2:25" x14ac:dyDescent="0.2">
      <c r="B4068" s="2"/>
      <c r="H4068" s="2"/>
      <c r="I4068" s="2"/>
      <c r="J4068" s="2"/>
      <c r="N4068" s="9"/>
      <c r="O4068" s="5"/>
      <c r="P4068" s="2"/>
      <c r="Q4068" s="39"/>
      <c r="R4068" s="9"/>
      <c r="T4068" s="9"/>
      <c r="U4068" s="2"/>
      <c r="X4068" s="40"/>
      <c r="Y4068" s="9"/>
    </row>
    <row r="4069" spans="2:25" x14ac:dyDescent="0.2">
      <c r="B4069" s="2"/>
      <c r="H4069" s="2"/>
      <c r="I4069" s="2"/>
      <c r="J4069" s="2"/>
      <c r="N4069" s="9"/>
      <c r="O4069" s="5"/>
      <c r="P4069" s="2"/>
      <c r="Q4069" s="39"/>
      <c r="R4069" s="9"/>
      <c r="T4069" s="9"/>
      <c r="U4069" s="2"/>
      <c r="X4069" s="40"/>
      <c r="Y4069" s="9"/>
    </row>
    <row r="4070" spans="2:25" x14ac:dyDescent="0.2">
      <c r="B4070" s="2"/>
      <c r="H4070" s="2"/>
      <c r="I4070" s="2"/>
      <c r="J4070" s="2"/>
      <c r="N4070" s="9"/>
      <c r="O4070" s="5"/>
      <c r="P4070" s="2"/>
      <c r="Q4070" s="39"/>
      <c r="R4070" s="9"/>
      <c r="T4070" s="9"/>
      <c r="U4070" s="2"/>
      <c r="X4070" s="40"/>
      <c r="Y4070" s="9"/>
    </row>
    <row r="4071" spans="2:25" x14ac:dyDescent="0.2">
      <c r="B4071" s="2"/>
      <c r="H4071" s="2"/>
      <c r="I4071" s="2"/>
      <c r="J4071" s="2"/>
      <c r="N4071" s="9"/>
      <c r="O4071" s="5"/>
      <c r="P4071" s="2"/>
      <c r="Q4071" s="39"/>
      <c r="R4071" s="9"/>
      <c r="T4071" s="9"/>
      <c r="U4071" s="2"/>
      <c r="X4071" s="40"/>
      <c r="Y4071" s="9"/>
    </row>
    <row r="4072" spans="2:25" x14ac:dyDescent="0.2">
      <c r="B4072" s="2"/>
      <c r="H4072" s="2"/>
      <c r="I4072" s="2"/>
      <c r="J4072" s="2"/>
      <c r="N4072" s="9"/>
      <c r="O4072" s="5"/>
      <c r="P4072" s="2"/>
      <c r="Q4072" s="39"/>
      <c r="R4072" s="9"/>
      <c r="T4072" s="9"/>
      <c r="U4072" s="2"/>
      <c r="X4072" s="40"/>
      <c r="Y4072" s="9"/>
    </row>
    <row r="4073" spans="2:25" x14ac:dyDescent="0.2">
      <c r="B4073" s="2"/>
      <c r="H4073" s="2"/>
      <c r="I4073" s="2"/>
      <c r="J4073" s="2"/>
      <c r="N4073" s="9"/>
      <c r="O4073" s="5"/>
      <c r="P4073" s="2"/>
      <c r="Q4073" s="39"/>
      <c r="R4073" s="9"/>
      <c r="T4073" s="9"/>
      <c r="U4073" s="2"/>
      <c r="X4073" s="40"/>
      <c r="Y4073" s="9"/>
    </row>
    <row r="4074" spans="2:25" x14ac:dyDescent="0.2">
      <c r="B4074" s="2"/>
      <c r="H4074" s="2"/>
      <c r="I4074" s="2"/>
      <c r="J4074" s="2"/>
      <c r="N4074" s="9"/>
      <c r="O4074" s="5"/>
      <c r="P4074" s="2"/>
      <c r="Q4074" s="39"/>
      <c r="R4074" s="9"/>
      <c r="T4074" s="9"/>
      <c r="U4074" s="2"/>
      <c r="X4074" s="40"/>
      <c r="Y4074" s="9"/>
    </row>
    <row r="4075" spans="2:25" x14ac:dyDescent="0.2">
      <c r="B4075" s="2"/>
      <c r="H4075" s="2"/>
      <c r="I4075" s="2"/>
      <c r="J4075" s="2"/>
      <c r="N4075" s="9"/>
      <c r="O4075" s="5"/>
      <c r="P4075" s="2"/>
      <c r="Q4075" s="39"/>
      <c r="R4075" s="9"/>
      <c r="T4075" s="9"/>
      <c r="U4075" s="2"/>
      <c r="X4075" s="40"/>
      <c r="Y4075" s="9"/>
    </row>
    <row r="4076" spans="2:25" x14ac:dyDescent="0.2">
      <c r="B4076" s="2"/>
      <c r="H4076" s="2"/>
      <c r="I4076" s="2"/>
      <c r="J4076" s="2"/>
      <c r="N4076" s="9"/>
      <c r="O4076" s="5"/>
      <c r="P4076" s="2"/>
      <c r="Q4076" s="39"/>
      <c r="R4076" s="9"/>
      <c r="T4076" s="9"/>
      <c r="U4076" s="2"/>
      <c r="X4076" s="40"/>
      <c r="Y4076" s="9"/>
    </row>
    <row r="4077" spans="2:25" x14ac:dyDescent="0.2">
      <c r="B4077" s="2"/>
      <c r="H4077" s="2"/>
      <c r="I4077" s="2"/>
      <c r="J4077" s="2"/>
      <c r="N4077" s="9"/>
      <c r="O4077" s="5"/>
      <c r="P4077" s="2"/>
      <c r="Q4077" s="39"/>
      <c r="R4077" s="9"/>
      <c r="T4077" s="9"/>
      <c r="U4077" s="2"/>
      <c r="X4077" s="40"/>
      <c r="Y4077" s="9"/>
    </row>
    <row r="4078" spans="2:25" x14ac:dyDescent="0.2">
      <c r="B4078" s="2"/>
      <c r="H4078" s="2"/>
      <c r="I4078" s="2"/>
      <c r="J4078" s="2"/>
      <c r="N4078" s="9"/>
      <c r="O4078" s="5"/>
      <c r="P4078" s="2"/>
      <c r="Q4078" s="39"/>
      <c r="R4078" s="9"/>
      <c r="T4078" s="9"/>
      <c r="U4078" s="2"/>
      <c r="X4078" s="40"/>
      <c r="Y4078" s="9"/>
    </row>
    <row r="4079" spans="2:25" x14ac:dyDescent="0.2">
      <c r="B4079" s="2"/>
      <c r="H4079" s="2"/>
      <c r="I4079" s="2"/>
      <c r="J4079" s="2"/>
      <c r="N4079" s="9"/>
      <c r="O4079" s="5"/>
      <c r="P4079" s="2"/>
      <c r="Q4079" s="39"/>
      <c r="R4079" s="9"/>
      <c r="T4079" s="9"/>
      <c r="U4079" s="2"/>
      <c r="X4079" s="40"/>
      <c r="Y4079" s="9"/>
    </row>
    <row r="4080" spans="2:25" x14ac:dyDescent="0.2">
      <c r="B4080" s="2"/>
      <c r="H4080" s="2"/>
      <c r="I4080" s="2"/>
      <c r="J4080" s="2"/>
      <c r="N4080" s="9"/>
      <c r="O4080" s="5"/>
      <c r="P4080" s="2"/>
      <c r="Q4080" s="39"/>
      <c r="R4080" s="9"/>
      <c r="T4080" s="9"/>
      <c r="U4080" s="2"/>
      <c r="X4080" s="40"/>
      <c r="Y4080" s="9"/>
    </row>
    <row r="4081" spans="2:25" x14ac:dyDescent="0.2">
      <c r="B4081" s="2"/>
      <c r="H4081" s="2"/>
      <c r="I4081" s="2"/>
      <c r="J4081" s="2"/>
      <c r="N4081" s="9"/>
      <c r="O4081" s="5"/>
      <c r="P4081" s="2"/>
      <c r="Q4081" s="39"/>
      <c r="R4081" s="9"/>
      <c r="T4081" s="9"/>
      <c r="U4081" s="2"/>
      <c r="X4081" s="40"/>
      <c r="Y4081" s="9"/>
    </row>
    <row r="4082" spans="2:25" x14ac:dyDescent="0.2">
      <c r="B4082" s="2"/>
      <c r="H4082" s="2"/>
      <c r="I4082" s="2"/>
      <c r="J4082" s="2"/>
      <c r="N4082" s="9"/>
      <c r="O4082" s="5"/>
      <c r="P4082" s="2"/>
      <c r="Q4082" s="39"/>
      <c r="R4082" s="9"/>
      <c r="T4082" s="9"/>
      <c r="U4082" s="2"/>
      <c r="X4082" s="40"/>
      <c r="Y4082" s="9"/>
    </row>
    <row r="4083" spans="2:25" x14ac:dyDescent="0.2">
      <c r="B4083" s="2"/>
      <c r="H4083" s="2"/>
      <c r="I4083" s="2"/>
      <c r="J4083" s="2"/>
      <c r="N4083" s="9"/>
      <c r="O4083" s="5"/>
      <c r="P4083" s="2"/>
      <c r="Q4083" s="39"/>
      <c r="R4083" s="9"/>
      <c r="T4083" s="9"/>
      <c r="U4083" s="2"/>
      <c r="X4083" s="40"/>
      <c r="Y4083" s="9"/>
    </row>
    <row r="4084" spans="2:25" x14ac:dyDescent="0.2">
      <c r="B4084" s="2"/>
      <c r="H4084" s="2"/>
      <c r="I4084" s="2"/>
      <c r="J4084" s="2"/>
      <c r="N4084" s="9"/>
      <c r="O4084" s="5"/>
      <c r="P4084" s="2"/>
      <c r="Q4084" s="39"/>
      <c r="R4084" s="9"/>
      <c r="T4084" s="9"/>
      <c r="U4084" s="2"/>
      <c r="X4084" s="40"/>
      <c r="Y4084" s="9"/>
    </row>
    <row r="4085" spans="2:25" x14ac:dyDescent="0.2">
      <c r="B4085" s="2"/>
      <c r="H4085" s="2"/>
      <c r="I4085" s="2"/>
      <c r="J4085" s="2"/>
      <c r="N4085" s="9"/>
      <c r="O4085" s="5"/>
      <c r="P4085" s="2"/>
      <c r="Q4085" s="39"/>
      <c r="R4085" s="9"/>
      <c r="T4085" s="9"/>
      <c r="U4085" s="2"/>
      <c r="X4085" s="40"/>
      <c r="Y4085" s="9"/>
    </row>
    <row r="4086" spans="2:25" x14ac:dyDescent="0.2">
      <c r="B4086" s="2"/>
      <c r="H4086" s="2"/>
      <c r="I4086" s="2"/>
      <c r="J4086" s="2"/>
      <c r="N4086" s="9"/>
      <c r="O4086" s="5"/>
      <c r="P4086" s="2"/>
      <c r="Q4086" s="39"/>
      <c r="R4086" s="9"/>
      <c r="T4086" s="9"/>
      <c r="U4086" s="2"/>
      <c r="X4086" s="40"/>
      <c r="Y4086" s="9"/>
    </row>
    <row r="4087" spans="2:25" x14ac:dyDescent="0.2">
      <c r="B4087" s="2"/>
      <c r="H4087" s="2"/>
      <c r="I4087" s="2"/>
      <c r="J4087" s="2"/>
      <c r="N4087" s="9"/>
      <c r="O4087" s="5"/>
      <c r="P4087" s="2"/>
      <c r="Q4087" s="39"/>
      <c r="R4087" s="9"/>
      <c r="T4087" s="9"/>
      <c r="U4087" s="2"/>
      <c r="X4087" s="40"/>
      <c r="Y4087" s="9"/>
    </row>
    <row r="4088" spans="2:25" x14ac:dyDescent="0.2">
      <c r="B4088" s="2"/>
      <c r="H4088" s="2"/>
      <c r="I4088" s="2"/>
      <c r="J4088" s="2"/>
      <c r="N4088" s="9"/>
      <c r="O4088" s="5"/>
      <c r="P4088" s="2"/>
      <c r="Q4088" s="39"/>
      <c r="R4088" s="9"/>
      <c r="T4088" s="9"/>
      <c r="U4088" s="2"/>
      <c r="X4088" s="40"/>
      <c r="Y4088" s="9"/>
    </row>
    <row r="4089" spans="2:25" x14ac:dyDescent="0.2">
      <c r="B4089" s="2"/>
      <c r="H4089" s="2"/>
      <c r="I4089" s="2"/>
      <c r="J4089" s="2"/>
      <c r="N4089" s="9"/>
      <c r="O4089" s="5"/>
      <c r="P4089" s="2"/>
      <c r="Q4089" s="39"/>
      <c r="R4089" s="9"/>
      <c r="T4089" s="9"/>
      <c r="U4089" s="2"/>
      <c r="X4089" s="40"/>
      <c r="Y4089" s="9"/>
    </row>
    <row r="4090" spans="2:25" x14ac:dyDescent="0.2">
      <c r="B4090" s="2"/>
      <c r="H4090" s="2"/>
      <c r="I4090" s="2"/>
      <c r="J4090" s="2"/>
      <c r="N4090" s="9"/>
      <c r="O4090" s="5"/>
      <c r="P4090" s="2"/>
      <c r="Q4090" s="39"/>
      <c r="R4090" s="9"/>
      <c r="T4090" s="9"/>
      <c r="U4090" s="2"/>
      <c r="X4090" s="40"/>
      <c r="Y4090" s="9"/>
    </row>
    <row r="4091" spans="2:25" x14ac:dyDescent="0.2">
      <c r="B4091" s="2"/>
      <c r="H4091" s="2"/>
      <c r="I4091" s="2"/>
      <c r="J4091" s="2"/>
      <c r="N4091" s="9"/>
      <c r="O4091" s="5"/>
      <c r="P4091" s="2"/>
      <c r="Q4091" s="39"/>
      <c r="R4091" s="9"/>
      <c r="T4091" s="9"/>
      <c r="U4091" s="2"/>
      <c r="X4091" s="40"/>
      <c r="Y4091" s="9"/>
    </row>
    <row r="4092" spans="2:25" x14ac:dyDescent="0.2">
      <c r="B4092" s="2"/>
      <c r="H4092" s="2"/>
      <c r="I4092" s="2"/>
      <c r="J4092" s="2"/>
      <c r="N4092" s="9"/>
      <c r="O4092" s="5"/>
      <c r="P4092" s="2"/>
      <c r="Q4092" s="39"/>
      <c r="R4092" s="9"/>
      <c r="T4092" s="9"/>
      <c r="U4092" s="2"/>
      <c r="X4092" s="40"/>
      <c r="Y4092" s="9"/>
    </row>
    <row r="4093" spans="2:25" x14ac:dyDescent="0.2">
      <c r="B4093" s="2"/>
      <c r="H4093" s="2"/>
      <c r="I4093" s="2"/>
      <c r="J4093" s="2"/>
      <c r="N4093" s="9"/>
      <c r="O4093" s="5"/>
      <c r="P4093" s="2"/>
      <c r="Q4093" s="39"/>
      <c r="R4093" s="9"/>
      <c r="T4093" s="9"/>
      <c r="U4093" s="2"/>
      <c r="X4093" s="40"/>
      <c r="Y4093" s="9"/>
    </row>
    <row r="4094" spans="2:25" x14ac:dyDescent="0.2">
      <c r="B4094" s="2"/>
      <c r="H4094" s="2"/>
      <c r="I4094" s="2"/>
      <c r="J4094" s="2"/>
      <c r="N4094" s="9"/>
      <c r="O4094" s="5"/>
      <c r="P4094" s="2"/>
      <c r="Q4094" s="39"/>
      <c r="R4094" s="9"/>
      <c r="T4094" s="9"/>
      <c r="U4094" s="2"/>
      <c r="X4094" s="40"/>
      <c r="Y4094" s="9"/>
    </row>
    <row r="4095" spans="2:25" x14ac:dyDescent="0.2">
      <c r="B4095" s="2"/>
      <c r="H4095" s="2"/>
      <c r="I4095" s="2"/>
      <c r="J4095" s="2"/>
      <c r="N4095" s="9"/>
      <c r="O4095" s="5"/>
      <c r="P4095" s="2"/>
      <c r="Q4095" s="39"/>
      <c r="R4095" s="9"/>
      <c r="T4095" s="9"/>
      <c r="U4095" s="2"/>
      <c r="X4095" s="40"/>
      <c r="Y4095" s="9"/>
    </row>
    <row r="4096" spans="2:25" x14ac:dyDescent="0.2">
      <c r="B4096" s="2"/>
      <c r="H4096" s="2"/>
      <c r="I4096" s="2"/>
      <c r="J4096" s="2"/>
      <c r="N4096" s="9"/>
      <c r="O4096" s="5"/>
      <c r="P4096" s="2"/>
      <c r="Q4096" s="39"/>
      <c r="R4096" s="9"/>
      <c r="T4096" s="9"/>
      <c r="U4096" s="2"/>
      <c r="X4096" s="40"/>
      <c r="Y4096" s="9"/>
    </row>
    <row r="4097" spans="2:25" x14ac:dyDescent="0.2">
      <c r="B4097" s="2"/>
      <c r="H4097" s="2"/>
      <c r="I4097" s="2"/>
      <c r="J4097" s="2"/>
      <c r="N4097" s="9"/>
      <c r="O4097" s="5"/>
      <c r="P4097" s="2"/>
      <c r="Q4097" s="39"/>
      <c r="R4097" s="9"/>
      <c r="T4097" s="9"/>
      <c r="U4097" s="2"/>
      <c r="X4097" s="40"/>
      <c r="Y4097" s="9"/>
    </row>
    <row r="4098" spans="2:25" x14ac:dyDescent="0.2">
      <c r="B4098" s="2"/>
      <c r="H4098" s="2"/>
      <c r="I4098" s="2"/>
      <c r="J4098" s="2"/>
      <c r="N4098" s="9"/>
      <c r="O4098" s="5"/>
      <c r="P4098" s="2"/>
      <c r="Q4098" s="39"/>
      <c r="R4098" s="9"/>
      <c r="T4098" s="9"/>
      <c r="U4098" s="2"/>
      <c r="X4098" s="40"/>
      <c r="Y4098" s="9"/>
    </row>
    <row r="4099" spans="2:25" x14ac:dyDescent="0.2">
      <c r="B4099" s="2"/>
      <c r="H4099" s="2"/>
      <c r="I4099" s="2"/>
      <c r="J4099" s="2"/>
      <c r="N4099" s="9"/>
      <c r="O4099" s="5"/>
      <c r="P4099" s="2"/>
      <c r="Q4099" s="39"/>
      <c r="R4099" s="9"/>
      <c r="T4099" s="9"/>
      <c r="U4099" s="2"/>
      <c r="X4099" s="40"/>
      <c r="Y4099" s="9"/>
    </row>
    <row r="4100" spans="2:25" x14ac:dyDescent="0.2">
      <c r="B4100" s="2"/>
      <c r="H4100" s="2"/>
      <c r="I4100" s="2"/>
      <c r="J4100" s="2"/>
      <c r="N4100" s="9"/>
      <c r="O4100" s="5"/>
      <c r="P4100" s="2"/>
      <c r="Q4100" s="39"/>
      <c r="R4100" s="9"/>
      <c r="T4100" s="9"/>
      <c r="U4100" s="2"/>
      <c r="X4100" s="40"/>
      <c r="Y4100" s="9"/>
    </row>
    <row r="4101" spans="2:25" x14ac:dyDescent="0.2">
      <c r="B4101" s="2"/>
      <c r="H4101" s="2"/>
      <c r="I4101" s="2"/>
      <c r="J4101" s="2"/>
      <c r="N4101" s="9"/>
      <c r="O4101" s="5"/>
      <c r="P4101" s="2"/>
      <c r="Q4101" s="39"/>
      <c r="R4101" s="9"/>
      <c r="T4101" s="9"/>
      <c r="U4101" s="2"/>
      <c r="X4101" s="40"/>
      <c r="Y4101" s="9"/>
    </row>
    <row r="4102" spans="2:25" x14ac:dyDescent="0.2">
      <c r="B4102" s="2"/>
      <c r="H4102" s="2"/>
      <c r="I4102" s="2"/>
      <c r="J4102" s="2"/>
      <c r="N4102" s="9"/>
      <c r="O4102" s="5"/>
      <c r="P4102" s="2"/>
      <c r="Q4102" s="39"/>
      <c r="R4102" s="9"/>
      <c r="T4102" s="9"/>
      <c r="U4102" s="2"/>
      <c r="X4102" s="40"/>
      <c r="Y4102" s="9"/>
    </row>
    <row r="4103" spans="2:25" x14ac:dyDescent="0.2">
      <c r="B4103" s="2"/>
      <c r="H4103" s="2"/>
      <c r="I4103" s="2"/>
      <c r="J4103" s="2"/>
      <c r="N4103" s="9"/>
      <c r="O4103" s="5"/>
      <c r="P4103" s="2"/>
      <c r="Q4103" s="39"/>
      <c r="R4103" s="9"/>
      <c r="T4103" s="9"/>
      <c r="U4103" s="2"/>
      <c r="X4103" s="40"/>
      <c r="Y4103" s="9"/>
    </row>
    <row r="4104" spans="2:25" x14ac:dyDescent="0.2">
      <c r="B4104" s="2"/>
      <c r="H4104" s="2"/>
      <c r="I4104" s="2"/>
      <c r="J4104" s="2"/>
      <c r="N4104" s="9"/>
      <c r="O4104" s="5"/>
      <c r="P4104" s="2"/>
      <c r="Q4104" s="39"/>
      <c r="R4104" s="9"/>
      <c r="T4104" s="9"/>
      <c r="U4104" s="2"/>
      <c r="X4104" s="40"/>
      <c r="Y4104" s="9"/>
    </row>
    <row r="4105" spans="2:25" x14ac:dyDescent="0.2">
      <c r="B4105" s="2"/>
      <c r="H4105" s="2"/>
      <c r="I4105" s="2"/>
      <c r="J4105" s="2"/>
      <c r="N4105" s="9"/>
      <c r="O4105" s="5"/>
      <c r="P4105" s="2"/>
      <c r="Q4105" s="39"/>
      <c r="R4105" s="9"/>
      <c r="T4105" s="9"/>
      <c r="U4105" s="2"/>
      <c r="X4105" s="40"/>
      <c r="Y4105" s="9"/>
    </row>
    <row r="4106" spans="2:25" x14ac:dyDescent="0.2">
      <c r="B4106" s="2"/>
      <c r="H4106" s="2"/>
      <c r="I4106" s="2"/>
      <c r="J4106" s="2"/>
      <c r="N4106" s="9"/>
      <c r="O4106" s="5"/>
      <c r="P4106" s="2"/>
      <c r="Q4106" s="39"/>
      <c r="R4106" s="9"/>
      <c r="T4106" s="9"/>
      <c r="U4106" s="2"/>
      <c r="X4106" s="40"/>
      <c r="Y4106" s="9"/>
    </row>
    <row r="4107" spans="2:25" x14ac:dyDescent="0.2">
      <c r="B4107" s="2"/>
      <c r="H4107" s="2"/>
      <c r="I4107" s="2"/>
      <c r="J4107" s="2"/>
      <c r="N4107" s="9"/>
      <c r="O4107" s="5"/>
      <c r="P4107" s="2"/>
      <c r="Q4107" s="39"/>
      <c r="R4107" s="9"/>
      <c r="T4107" s="9"/>
      <c r="U4107" s="2"/>
      <c r="X4107" s="40"/>
      <c r="Y4107" s="9"/>
    </row>
    <row r="4108" spans="2:25" x14ac:dyDescent="0.2">
      <c r="B4108" s="2"/>
      <c r="H4108" s="2"/>
      <c r="I4108" s="2"/>
      <c r="J4108" s="2"/>
      <c r="N4108" s="9"/>
      <c r="O4108" s="5"/>
      <c r="P4108" s="2"/>
      <c r="Q4108" s="39"/>
      <c r="R4108" s="9"/>
      <c r="T4108" s="9"/>
      <c r="U4108" s="2"/>
      <c r="X4108" s="40"/>
      <c r="Y4108" s="9"/>
    </row>
    <row r="4109" spans="2:25" x14ac:dyDescent="0.2">
      <c r="B4109" s="2"/>
      <c r="H4109" s="2"/>
      <c r="I4109" s="2"/>
      <c r="J4109" s="2"/>
      <c r="N4109" s="9"/>
      <c r="O4109" s="5"/>
      <c r="P4109" s="2"/>
      <c r="Q4109" s="39"/>
      <c r="R4109" s="9"/>
      <c r="T4109" s="9"/>
      <c r="U4109" s="2"/>
      <c r="X4109" s="40"/>
      <c r="Y4109" s="9"/>
    </row>
    <row r="4110" spans="2:25" x14ac:dyDescent="0.2">
      <c r="B4110" s="2"/>
      <c r="H4110" s="2"/>
      <c r="I4110" s="2"/>
      <c r="J4110" s="2"/>
      <c r="N4110" s="9"/>
      <c r="O4110" s="5"/>
      <c r="P4110" s="2"/>
      <c r="Q4110" s="39"/>
      <c r="R4110" s="9"/>
      <c r="T4110" s="9"/>
      <c r="U4110" s="2"/>
      <c r="X4110" s="40"/>
      <c r="Y4110" s="9"/>
    </row>
    <row r="4111" spans="2:25" x14ac:dyDescent="0.2">
      <c r="B4111" s="2"/>
      <c r="H4111" s="2"/>
      <c r="I4111" s="2"/>
      <c r="J4111" s="2"/>
      <c r="N4111" s="9"/>
      <c r="O4111" s="5"/>
      <c r="P4111" s="2"/>
      <c r="Q4111" s="39"/>
      <c r="R4111" s="9"/>
      <c r="T4111" s="9"/>
      <c r="U4111" s="2"/>
      <c r="X4111" s="40"/>
      <c r="Y4111" s="9"/>
    </row>
    <row r="4112" spans="2:25" x14ac:dyDescent="0.2">
      <c r="B4112" s="2"/>
      <c r="H4112" s="2"/>
      <c r="I4112" s="2"/>
      <c r="J4112" s="2"/>
      <c r="N4112" s="9"/>
      <c r="O4112" s="5"/>
      <c r="P4112" s="2"/>
      <c r="Q4112" s="39"/>
      <c r="R4112" s="9"/>
      <c r="T4112" s="9"/>
      <c r="U4112" s="2"/>
      <c r="X4112" s="40"/>
      <c r="Y4112" s="9"/>
    </row>
    <row r="4113" spans="2:25" x14ac:dyDescent="0.2">
      <c r="B4113" s="2"/>
      <c r="H4113" s="2"/>
      <c r="I4113" s="2"/>
      <c r="J4113" s="2"/>
      <c r="N4113" s="9"/>
      <c r="O4113" s="5"/>
      <c r="P4113" s="2"/>
      <c r="Q4113" s="39"/>
      <c r="R4113" s="9"/>
      <c r="T4113" s="9"/>
      <c r="U4113" s="2"/>
      <c r="X4113" s="40"/>
      <c r="Y4113" s="9"/>
    </row>
    <row r="4114" spans="2:25" x14ac:dyDescent="0.2">
      <c r="B4114" s="2"/>
      <c r="H4114" s="2"/>
      <c r="I4114" s="2"/>
      <c r="J4114" s="2"/>
      <c r="N4114" s="9"/>
      <c r="O4114" s="5"/>
      <c r="P4114" s="2"/>
      <c r="Q4114" s="39"/>
      <c r="R4114" s="9"/>
      <c r="T4114" s="9"/>
      <c r="U4114" s="2"/>
      <c r="X4114" s="40"/>
      <c r="Y4114" s="9"/>
    </row>
    <row r="4115" spans="2:25" x14ac:dyDescent="0.2">
      <c r="B4115" s="2"/>
      <c r="H4115" s="2"/>
      <c r="I4115" s="2"/>
      <c r="J4115" s="2"/>
      <c r="N4115" s="9"/>
      <c r="O4115" s="5"/>
      <c r="P4115" s="2"/>
      <c r="Q4115" s="39"/>
      <c r="R4115" s="9"/>
      <c r="T4115" s="9"/>
      <c r="U4115" s="2"/>
      <c r="X4115" s="40"/>
      <c r="Y4115" s="9"/>
    </row>
    <row r="4116" spans="2:25" x14ac:dyDescent="0.2">
      <c r="B4116" s="2"/>
      <c r="H4116" s="2"/>
      <c r="I4116" s="2"/>
      <c r="J4116" s="2"/>
      <c r="N4116" s="9"/>
      <c r="O4116" s="5"/>
      <c r="P4116" s="2"/>
      <c r="Q4116" s="39"/>
      <c r="R4116" s="9"/>
      <c r="T4116" s="9"/>
      <c r="U4116" s="2"/>
      <c r="X4116" s="40"/>
      <c r="Y4116" s="9"/>
    </row>
    <row r="4117" spans="2:25" x14ac:dyDescent="0.2">
      <c r="B4117" s="2"/>
      <c r="H4117" s="2"/>
      <c r="I4117" s="2"/>
      <c r="J4117" s="2"/>
      <c r="N4117" s="9"/>
      <c r="O4117" s="5"/>
      <c r="P4117" s="2"/>
      <c r="Q4117" s="39"/>
      <c r="R4117" s="9"/>
      <c r="T4117" s="9"/>
      <c r="U4117" s="2"/>
      <c r="X4117" s="40"/>
      <c r="Y4117" s="9"/>
    </row>
    <row r="4118" spans="2:25" x14ac:dyDescent="0.2">
      <c r="B4118" s="2"/>
      <c r="H4118" s="2"/>
      <c r="I4118" s="2"/>
      <c r="J4118" s="2"/>
      <c r="N4118" s="9"/>
      <c r="O4118" s="5"/>
      <c r="P4118" s="2"/>
      <c r="Q4118" s="39"/>
      <c r="R4118" s="9"/>
      <c r="T4118" s="9"/>
      <c r="U4118" s="2"/>
      <c r="X4118" s="40"/>
      <c r="Y4118" s="9"/>
    </row>
    <row r="4119" spans="2:25" x14ac:dyDescent="0.2">
      <c r="B4119" s="2"/>
      <c r="H4119" s="2"/>
      <c r="I4119" s="2"/>
      <c r="J4119" s="2"/>
      <c r="N4119" s="9"/>
      <c r="O4119" s="5"/>
      <c r="P4119" s="2"/>
      <c r="Q4119" s="39"/>
      <c r="R4119" s="9"/>
      <c r="T4119" s="9"/>
      <c r="U4119" s="2"/>
      <c r="X4119" s="40"/>
      <c r="Y4119" s="9"/>
    </row>
    <row r="4120" spans="2:25" x14ac:dyDescent="0.2">
      <c r="B4120" s="2"/>
      <c r="H4120" s="2"/>
      <c r="I4120" s="2"/>
      <c r="J4120" s="2"/>
      <c r="N4120" s="9"/>
      <c r="O4120" s="5"/>
      <c r="P4120" s="2"/>
      <c r="Q4120" s="39"/>
      <c r="R4120" s="9"/>
      <c r="T4120" s="9"/>
      <c r="U4120" s="2"/>
      <c r="X4120" s="40"/>
      <c r="Y4120" s="9"/>
    </row>
    <row r="4121" spans="2:25" x14ac:dyDescent="0.2">
      <c r="B4121" s="2"/>
      <c r="H4121" s="2"/>
      <c r="I4121" s="2"/>
      <c r="J4121" s="2"/>
      <c r="N4121" s="9"/>
      <c r="O4121" s="5"/>
      <c r="P4121" s="2"/>
      <c r="Q4121" s="39"/>
      <c r="R4121" s="9"/>
      <c r="T4121" s="9"/>
      <c r="U4121" s="2"/>
      <c r="X4121" s="40"/>
      <c r="Y4121" s="9"/>
    </row>
    <row r="4122" spans="2:25" x14ac:dyDescent="0.2">
      <c r="B4122" s="2"/>
      <c r="H4122" s="2"/>
      <c r="I4122" s="2"/>
      <c r="J4122" s="2"/>
      <c r="N4122" s="9"/>
      <c r="O4122" s="5"/>
      <c r="P4122" s="2"/>
      <c r="Q4122" s="39"/>
      <c r="R4122" s="9"/>
      <c r="T4122" s="9"/>
      <c r="U4122" s="2"/>
      <c r="X4122" s="40"/>
      <c r="Y4122" s="9"/>
    </row>
    <row r="4123" spans="2:25" x14ac:dyDescent="0.2">
      <c r="B4123" s="2"/>
      <c r="H4123" s="2"/>
      <c r="I4123" s="2"/>
      <c r="J4123" s="2"/>
      <c r="N4123" s="9"/>
      <c r="O4123" s="5"/>
      <c r="P4123" s="2"/>
      <c r="Q4123" s="39"/>
      <c r="R4123" s="9"/>
      <c r="T4123" s="9"/>
      <c r="U4123" s="2"/>
      <c r="X4123" s="40"/>
      <c r="Y4123" s="9"/>
    </row>
    <row r="4124" spans="2:25" x14ac:dyDescent="0.2">
      <c r="B4124" s="2"/>
      <c r="H4124" s="2"/>
      <c r="I4124" s="2"/>
      <c r="J4124" s="2"/>
      <c r="N4124" s="9"/>
      <c r="O4124" s="5"/>
      <c r="P4124" s="2"/>
      <c r="Q4124" s="39"/>
      <c r="R4124" s="9"/>
      <c r="T4124" s="9"/>
      <c r="U4124" s="2"/>
      <c r="X4124" s="40"/>
      <c r="Y4124" s="9"/>
    </row>
    <row r="4125" spans="2:25" x14ac:dyDescent="0.2">
      <c r="B4125" s="2"/>
      <c r="H4125" s="2"/>
      <c r="I4125" s="2"/>
      <c r="J4125" s="2"/>
      <c r="N4125" s="9"/>
      <c r="O4125" s="5"/>
      <c r="P4125" s="2"/>
      <c r="Q4125" s="39"/>
      <c r="R4125" s="9"/>
      <c r="T4125" s="9"/>
      <c r="U4125" s="2"/>
      <c r="X4125" s="40"/>
      <c r="Y4125" s="9"/>
    </row>
    <row r="4126" spans="2:25" x14ac:dyDescent="0.2">
      <c r="B4126" s="2"/>
      <c r="H4126" s="2"/>
      <c r="I4126" s="2"/>
      <c r="J4126" s="2"/>
      <c r="N4126" s="9"/>
      <c r="O4126" s="5"/>
      <c r="P4126" s="2"/>
      <c r="Q4126" s="39"/>
      <c r="R4126" s="9"/>
      <c r="T4126" s="9"/>
      <c r="U4126" s="2"/>
      <c r="X4126" s="40"/>
      <c r="Y4126" s="9"/>
    </row>
    <row r="4127" spans="2:25" x14ac:dyDescent="0.2">
      <c r="B4127" s="2"/>
      <c r="H4127" s="2"/>
      <c r="I4127" s="2"/>
      <c r="J4127" s="2"/>
      <c r="N4127" s="9"/>
      <c r="O4127" s="5"/>
      <c r="P4127" s="2"/>
      <c r="Q4127" s="39"/>
      <c r="R4127" s="9"/>
      <c r="T4127" s="9"/>
      <c r="U4127" s="2"/>
      <c r="X4127" s="40"/>
      <c r="Y4127" s="9"/>
    </row>
    <row r="4128" spans="2:25" x14ac:dyDescent="0.2">
      <c r="B4128" s="2"/>
      <c r="H4128" s="2"/>
      <c r="I4128" s="2"/>
      <c r="J4128" s="2"/>
      <c r="N4128" s="9"/>
      <c r="O4128" s="5"/>
      <c r="P4128" s="2"/>
      <c r="Q4128" s="39"/>
      <c r="R4128" s="9"/>
      <c r="T4128" s="9"/>
      <c r="U4128" s="2"/>
      <c r="X4128" s="40"/>
      <c r="Y4128" s="9"/>
    </row>
    <row r="4129" spans="2:25" x14ac:dyDescent="0.2">
      <c r="B4129" s="2"/>
      <c r="H4129" s="2"/>
      <c r="I4129" s="2"/>
      <c r="J4129" s="2"/>
      <c r="N4129" s="9"/>
      <c r="O4129" s="5"/>
      <c r="P4129" s="2"/>
      <c r="Q4129" s="39"/>
      <c r="R4129" s="9"/>
      <c r="T4129" s="9"/>
      <c r="U4129" s="2"/>
      <c r="X4129" s="40"/>
      <c r="Y4129" s="9"/>
    </row>
    <row r="4130" spans="2:25" x14ac:dyDescent="0.2">
      <c r="B4130" s="2"/>
      <c r="H4130" s="2"/>
      <c r="I4130" s="2"/>
      <c r="J4130" s="2"/>
      <c r="N4130" s="9"/>
      <c r="O4130" s="5"/>
      <c r="P4130" s="2"/>
      <c r="Q4130" s="39"/>
      <c r="R4130" s="9"/>
      <c r="T4130" s="9"/>
      <c r="U4130" s="2"/>
      <c r="X4130" s="40"/>
      <c r="Y4130" s="9"/>
    </row>
    <row r="4131" spans="2:25" x14ac:dyDescent="0.2">
      <c r="B4131" s="2"/>
      <c r="H4131" s="2"/>
      <c r="I4131" s="2"/>
      <c r="J4131" s="2"/>
      <c r="N4131" s="9"/>
      <c r="O4131" s="5"/>
      <c r="P4131" s="2"/>
      <c r="Q4131" s="39"/>
      <c r="R4131" s="9"/>
      <c r="T4131" s="9"/>
      <c r="U4131" s="2"/>
      <c r="X4131" s="40"/>
      <c r="Y4131" s="9"/>
    </row>
    <row r="4132" spans="2:25" x14ac:dyDescent="0.2">
      <c r="B4132" s="2"/>
      <c r="H4132" s="2"/>
      <c r="I4132" s="2"/>
      <c r="J4132" s="2"/>
      <c r="N4132" s="9"/>
      <c r="O4132" s="5"/>
      <c r="P4132" s="2"/>
      <c r="Q4132" s="39"/>
      <c r="R4132" s="9"/>
      <c r="T4132" s="9"/>
      <c r="U4132" s="2"/>
      <c r="X4132" s="40"/>
      <c r="Y4132" s="9"/>
    </row>
    <row r="4133" spans="2:25" x14ac:dyDescent="0.2">
      <c r="B4133" s="2"/>
      <c r="H4133" s="2"/>
      <c r="I4133" s="2"/>
      <c r="J4133" s="2"/>
      <c r="N4133" s="9"/>
      <c r="O4133" s="5"/>
      <c r="P4133" s="2"/>
      <c r="Q4133" s="39"/>
      <c r="R4133" s="9"/>
      <c r="T4133" s="9"/>
      <c r="U4133" s="2"/>
      <c r="X4133" s="40"/>
      <c r="Y4133" s="9"/>
    </row>
    <row r="4134" spans="2:25" x14ac:dyDescent="0.2">
      <c r="B4134" s="2"/>
      <c r="H4134" s="2"/>
      <c r="I4134" s="2"/>
      <c r="J4134" s="2"/>
      <c r="N4134" s="9"/>
      <c r="O4134" s="5"/>
      <c r="P4134" s="2"/>
      <c r="Q4134" s="39"/>
      <c r="R4134" s="9"/>
      <c r="T4134" s="9"/>
      <c r="U4134" s="2"/>
      <c r="X4134" s="40"/>
      <c r="Y4134" s="9"/>
    </row>
    <row r="4135" spans="2:25" x14ac:dyDescent="0.2">
      <c r="B4135" s="2"/>
      <c r="H4135" s="2"/>
      <c r="I4135" s="2"/>
      <c r="J4135" s="2"/>
      <c r="N4135" s="9"/>
      <c r="O4135" s="5"/>
      <c r="P4135" s="2"/>
      <c r="Q4135" s="39"/>
      <c r="R4135" s="9"/>
      <c r="T4135" s="9"/>
      <c r="U4135" s="2"/>
      <c r="X4135" s="40"/>
      <c r="Y4135" s="9"/>
    </row>
    <row r="4136" spans="2:25" x14ac:dyDescent="0.2">
      <c r="B4136" s="2"/>
      <c r="H4136" s="2"/>
      <c r="I4136" s="2"/>
      <c r="J4136" s="2"/>
      <c r="N4136" s="9"/>
      <c r="O4136" s="5"/>
      <c r="P4136" s="2"/>
      <c r="Q4136" s="39"/>
      <c r="R4136" s="9"/>
      <c r="T4136" s="9"/>
      <c r="U4136" s="2"/>
      <c r="X4136" s="40"/>
      <c r="Y4136" s="9"/>
    </row>
    <row r="4137" spans="2:25" x14ac:dyDescent="0.2">
      <c r="B4137" s="2"/>
      <c r="H4137" s="2"/>
      <c r="I4137" s="2"/>
      <c r="J4137" s="2"/>
      <c r="N4137" s="9"/>
      <c r="O4137" s="5"/>
      <c r="P4137" s="2"/>
      <c r="Q4137" s="39"/>
      <c r="R4137" s="9"/>
      <c r="T4137" s="9"/>
      <c r="U4137" s="2"/>
      <c r="X4137" s="40"/>
      <c r="Y4137" s="9"/>
    </row>
    <row r="4138" spans="2:25" x14ac:dyDescent="0.2">
      <c r="B4138" s="2"/>
      <c r="H4138" s="2"/>
      <c r="I4138" s="2"/>
      <c r="J4138" s="2"/>
      <c r="N4138" s="9"/>
      <c r="O4138" s="5"/>
      <c r="P4138" s="2"/>
      <c r="Q4138" s="39"/>
      <c r="R4138" s="9"/>
      <c r="T4138" s="9"/>
      <c r="U4138" s="2"/>
      <c r="X4138" s="40"/>
      <c r="Y4138" s="9"/>
    </row>
    <row r="4139" spans="2:25" x14ac:dyDescent="0.2">
      <c r="B4139" s="2"/>
      <c r="H4139" s="2"/>
      <c r="I4139" s="2"/>
      <c r="J4139" s="2"/>
      <c r="N4139" s="9"/>
      <c r="O4139" s="5"/>
      <c r="P4139" s="2"/>
      <c r="Q4139" s="39"/>
      <c r="R4139" s="9"/>
      <c r="T4139" s="9"/>
      <c r="U4139" s="2"/>
      <c r="X4139" s="40"/>
      <c r="Y4139" s="9"/>
    </row>
    <row r="4140" spans="2:25" x14ac:dyDescent="0.2">
      <c r="B4140" s="2"/>
      <c r="H4140" s="2"/>
      <c r="I4140" s="2"/>
      <c r="J4140" s="2"/>
      <c r="N4140" s="9"/>
      <c r="O4140" s="5"/>
      <c r="P4140" s="2"/>
      <c r="Q4140" s="39"/>
      <c r="R4140" s="9"/>
      <c r="T4140" s="9"/>
      <c r="U4140" s="2"/>
      <c r="X4140" s="40"/>
      <c r="Y4140" s="9"/>
    </row>
    <row r="4141" spans="2:25" x14ac:dyDescent="0.2">
      <c r="B4141" s="2"/>
      <c r="H4141" s="2"/>
      <c r="I4141" s="2"/>
      <c r="J4141" s="2"/>
      <c r="N4141" s="9"/>
      <c r="O4141" s="5"/>
      <c r="P4141" s="2"/>
      <c r="Q4141" s="39"/>
      <c r="R4141" s="9"/>
      <c r="T4141" s="9"/>
      <c r="U4141" s="2"/>
      <c r="X4141" s="40"/>
      <c r="Y4141" s="9"/>
    </row>
    <row r="4142" spans="2:25" x14ac:dyDescent="0.2">
      <c r="B4142" s="2"/>
      <c r="H4142" s="2"/>
      <c r="I4142" s="2"/>
      <c r="J4142" s="2"/>
      <c r="N4142" s="9"/>
      <c r="O4142" s="5"/>
      <c r="P4142" s="2"/>
      <c r="Q4142" s="39"/>
      <c r="R4142" s="9"/>
      <c r="T4142" s="9"/>
      <c r="U4142" s="2"/>
      <c r="X4142" s="40"/>
      <c r="Y4142" s="9"/>
    </row>
    <row r="4143" spans="2:25" x14ac:dyDescent="0.2">
      <c r="B4143" s="2"/>
      <c r="H4143" s="2"/>
      <c r="I4143" s="2"/>
      <c r="J4143" s="2"/>
      <c r="N4143" s="9"/>
      <c r="O4143" s="5"/>
      <c r="P4143" s="2"/>
      <c r="Q4143" s="39"/>
      <c r="R4143" s="9"/>
      <c r="T4143" s="9"/>
      <c r="U4143" s="2"/>
      <c r="X4143" s="40"/>
      <c r="Y4143" s="9"/>
    </row>
    <row r="4144" spans="2:25" x14ac:dyDescent="0.2">
      <c r="B4144" s="2"/>
      <c r="H4144" s="2"/>
      <c r="I4144" s="2"/>
      <c r="J4144" s="2"/>
      <c r="N4144" s="9"/>
      <c r="O4144" s="5"/>
      <c r="P4144" s="2"/>
      <c r="Q4144" s="39"/>
      <c r="R4144" s="9"/>
      <c r="T4144" s="9"/>
      <c r="U4144" s="2"/>
      <c r="X4144" s="40"/>
      <c r="Y4144" s="9"/>
    </row>
    <row r="4145" spans="2:25" x14ac:dyDescent="0.2">
      <c r="B4145" s="2"/>
      <c r="H4145" s="2"/>
      <c r="I4145" s="2"/>
      <c r="J4145" s="2"/>
      <c r="N4145" s="9"/>
      <c r="O4145" s="5"/>
      <c r="P4145" s="2"/>
      <c r="Q4145" s="39"/>
      <c r="R4145" s="9"/>
      <c r="T4145" s="9"/>
      <c r="U4145" s="2"/>
      <c r="X4145" s="40"/>
      <c r="Y4145" s="9"/>
    </row>
    <row r="4146" spans="2:25" x14ac:dyDescent="0.2">
      <c r="B4146" s="2"/>
      <c r="H4146" s="2"/>
      <c r="I4146" s="2"/>
      <c r="J4146" s="2"/>
      <c r="N4146" s="9"/>
      <c r="O4146" s="5"/>
      <c r="P4146" s="2"/>
      <c r="Q4146" s="39"/>
      <c r="R4146" s="9"/>
      <c r="T4146" s="9"/>
      <c r="U4146" s="2"/>
      <c r="X4146" s="40"/>
      <c r="Y4146" s="9"/>
    </row>
    <row r="4147" spans="2:25" x14ac:dyDescent="0.2">
      <c r="B4147" s="2"/>
      <c r="H4147" s="2"/>
      <c r="I4147" s="2"/>
      <c r="J4147" s="2"/>
      <c r="N4147" s="9"/>
      <c r="O4147" s="5"/>
      <c r="P4147" s="2"/>
      <c r="Q4147" s="39"/>
      <c r="R4147" s="9"/>
      <c r="T4147" s="9"/>
      <c r="U4147" s="2"/>
      <c r="X4147" s="40"/>
      <c r="Y4147" s="9"/>
    </row>
    <row r="4148" spans="2:25" x14ac:dyDescent="0.2">
      <c r="B4148" s="2"/>
      <c r="H4148" s="2"/>
      <c r="I4148" s="2"/>
      <c r="J4148" s="2"/>
      <c r="N4148" s="9"/>
      <c r="O4148" s="5"/>
      <c r="P4148" s="2"/>
      <c r="Q4148" s="39"/>
      <c r="R4148" s="9"/>
      <c r="T4148" s="9"/>
      <c r="U4148" s="2"/>
      <c r="X4148" s="40"/>
      <c r="Y4148" s="9"/>
    </row>
    <row r="4149" spans="2:25" x14ac:dyDescent="0.2">
      <c r="B4149" s="2"/>
      <c r="H4149" s="2"/>
      <c r="I4149" s="2"/>
      <c r="J4149" s="2"/>
      <c r="N4149" s="9"/>
      <c r="O4149" s="5"/>
      <c r="P4149" s="2"/>
      <c r="Q4149" s="39"/>
      <c r="R4149" s="9"/>
      <c r="T4149" s="9"/>
      <c r="U4149" s="2"/>
      <c r="X4149" s="40"/>
      <c r="Y4149" s="9"/>
    </row>
    <row r="4150" spans="2:25" x14ac:dyDescent="0.2">
      <c r="B4150" s="2"/>
      <c r="H4150" s="2"/>
      <c r="I4150" s="2"/>
      <c r="J4150" s="2"/>
      <c r="N4150" s="9"/>
      <c r="O4150" s="5"/>
      <c r="P4150" s="2"/>
      <c r="Q4150" s="39"/>
      <c r="R4150" s="9"/>
      <c r="T4150" s="9"/>
      <c r="U4150" s="2"/>
      <c r="X4150" s="40"/>
      <c r="Y4150" s="9"/>
    </row>
    <row r="4151" spans="2:25" x14ac:dyDescent="0.2">
      <c r="B4151" s="2"/>
      <c r="H4151" s="2"/>
      <c r="I4151" s="2"/>
      <c r="J4151" s="2"/>
      <c r="N4151" s="9"/>
      <c r="O4151" s="5"/>
      <c r="P4151" s="2"/>
      <c r="Q4151" s="39"/>
      <c r="R4151" s="9"/>
      <c r="T4151" s="9"/>
      <c r="U4151" s="2"/>
      <c r="X4151" s="40"/>
      <c r="Y4151" s="9"/>
    </row>
    <row r="4152" spans="2:25" x14ac:dyDescent="0.2">
      <c r="B4152" s="2"/>
      <c r="H4152" s="2"/>
      <c r="I4152" s="2"/>
      <c r="J4152" s="2"/>
      <c r="N4152" s="9"/>
      <c r="O4152" s="5"/>
      <c r="P4152" s="2"/>
      <c r="Q4152" s="39"/>
      <c r="R4152" s="9"/>
      <c r="T4152" s="9"/>
      <c r="U4152" s="2"/>
      <c r="X4152" s="40"/>
      <c r="Y4152" s="9"/>
    </row>
    <row r="4153" spans="2:25" x14ac:dyDescent="0.2">
      <c r="B4153" s="2"/>
      <c r="H4153" s="2"/>
      <c r="I4153" s="2"/>
      <c r="J4153" s="2"/>
      <c r="N4153" s="9"/>
      <c r="O4153" s="5"/>
      <c r="P4153" s="2"/>
      <c r="Q4153" s="39"/>
      <c r="R4153" s="9"/>
      <c r="T4153" s="9"/>
      <c r="U4153" s="2"/>
      <c r="X4153" s="40"/>
      <c r="Y4153" s="9"/>
    </row>
    <row r="4154" spans="2:25" x14ac:dyDescent="0.2">
      <c r="B4154" s="2"/>
      <c r="H4154" s="2"/>
      <c r="I4154" s="2"/>
      <c r="J4154" s="2"/>
      <c r="N4154" s="9"/>
      <c r="O4154" s="5"/>
      <c r="P4154" s="2"/>
      <c r="Q4154" s="39"/>
      <c r="R4154" s="9"/>
      <c r="T4154" s="9"/>
      <c r="U4154" s="2"/>
      <c r="X4154" s="40"/>
      <c r="Y4154" s="9"/>
    </row>
    <row r="4155" spans="2:25" x14ac:dyDescent="0.2">
      <c r="B4155" s="2"/>
      <c r="H4155" s="2"/>
      <c r="I4155" s="2"/>
      <c r="J4155" s="2"/>
      <c r="N4155" s="9"/>
      <c r="O4155" s="5"/>
      <c r="P4155" s="2"/>
      <c r="Q4155" s="39"/>
      <c r="R4155" s="9"/>
      <c r="T4155" s="9"/>
      <c r="U4155" s="2"/>
      <c r="X4155" s="40"/>
      <c r="Y4155" s="9"/>
    </row>
    <row r="4156" spans="2:25" x14ac:dyDescent="0.2">
      <c r="B4156" s="2"/>
      <c r="H4156" s="2"/>
      <c r="I4156" s="2"/>
      <c r="J4156" s="2"/>
      <c r="N4156" s="9"/>
      <c r="O4156" s="5"/>
      <c r="P4156" s="2"/>
      <c r="Q4156" s="39"/>
      <c r="R4156" s="9"/>
      <c r="T4156" s="9"/>
      <c r="U4156" s="2"/>
      <c r="X4156" s="40"/>
      <c r="Y4156" s="9"/>
    </row>
    <row r="4157" spans="2:25" x14ac:dyDescent="0.2">
      <c r="B4157" s="2"/>
      <c r="H4157" s="2"/>
      <c r="I4157" s="2"/>
      <c r="J4157" s="2"/>
      <c r="N4157" s="9"/>
      <c r="O4157" s="5"/>
      <c r="P4157" s="2"/>
      <c r="Q4157" s="39"/>
      <c r="R4157" s="9"/>
      <c r="T4157" s="9"/>
      <c r="U4157" s="2"/>
      <c r="X4157" s="40"/>
      <c r="Y4157" s="9"/>
    </row>
    <row r="4158" spans="2:25" x14ac:dyDescent="0.2">
      <c r="B4158" s="2"/>
      <c r="H4158" s="2"/>
      <c r="I4158" s="2"/>
      <c r="J4158" s="2"/>
      <c r="N4158" s="9"/>
      <c r="O4158" s="5"/>
      <c r="P4158" s="2"/>
      <c r="Q4158" s="39"/>
      <c r="R4158" s="9"/>
      <c r="T4158" s="9"/>
      <c r="U4158" s="2"/>
      <c r="X4158" s="40"/>
      <c r="Y4158" s="9"/>
    </row>
    <row r="4159" spans="2:25" x14ac:dyDescent="0.2">
      <c r="B4159" s="2"/>
      <c r="H4159" s="2"/>
      <c r="I4159" s="2"/>
      <c r="J4159" s="2"/>
      <c r="N4159" s="9"/>
      <c r="O4159" s="5"/>
      <c r="P4159" s="2"/>
      <c r="Q4159" s="39"/>
      <c r="R4159" s="9"/>
      <c r="T4159" s="9"/>
      <c r="U4159" s="2"/>
      <c r="X4159" s="40"/>
      <c r="Y4159" s="9"/>
    </row>
    <row r="4160" spans="2:25" x14ac:dyDescent="0.2">
      <c r="B4160" s="2"/>
      <c r="H4160" s="2"/>
      <c r="I4160" s="2"/>
      <c r="J4160" s="2"/>
      <c r="N4160" s="9"/>
      <c r="O4160" s="5"/>
      <c r="P4160" s="2"/>
      <c r="Q4160" s="39"/>
      <c r="R4160" s="9"/>
      <c r="T4160" s="9"/>
      <c r="U4160" s="2"/>
      <c r="X4160" s="40"/>
      <c r="Y4160" s="9"/>
    </row>
    <row r="4161" spans="2:25" x14ac:dyDescent="0.2">
      <c r="B4161" s="2"/>
      <c r="H4161" s="2"/>
      <c r="I4161" s="2"/>
      <c r="J4161" s="2"/>
      <c r="N4161" s="9"/>
      <c r="O4161" s="5"/>
      <c r="P4161" s="2"/>
      <c r="Q4161" s="39"/>
      <c r="R4161" s="9"/>
      <c r="T4161" s="9"/>
      <c r="U4161" s="2"/>
      <c r="X4161" s="40"/>
      <c r="Y4161" s="9"/>
    </row>
    <row r="4162" spans="2:25" x14ac:dyDescent="0.2">
      <c r="B4162" s="2"/>
      <c r="H4162" s="2"/>
      <c r="I4162" s="2"/>
      <c r="J4162" s="2"/>
      <c r="N4162" s="9"/>
      <c r="O4162" s="5"/>
      <c r="P4162" s="2"/>
      <c r="Q4162" s="39"/>
      <c r="R4162" s="9"/>
      <c r="T4162" s="9"/>
      <c r="U4162" s="2"/>
      <c r="X4162" s="40"/>
      <c r="Y4162" s="9"/>
    </row>
    <row r="4163" spans="2:25" x14ac:dyDescent="0.2">
      <c r="B4163" s="2"/>
      <c r="H4163" s="2"/>
      <c r="I4163" s="2"/>
      <c r="J4163" s="2"/>
      <c r="N4163" s="9"/>
      <c r="O4163" s="5"/>
      <c r="P4163" s="2"/>
      <c r="Q4163" s="39"/>
      <c r="R4163" s="9"/>
      <c r="T4163" s="9"/>
      <c r="U4163" s="2"/>
      <c r="X4163" s="40"/>
      <c r="Y4163" s="9"/>
    </row>
    <row r="4164" spans="2:25" x14ac:dyDescent="0.2">
      <c r="B4164" s="2"/>
      <c r="H4164" s="2"/>
      <c r="I4164" s="2"/>
      <c r="J4164" s="2"/>
      <c r="N4164" s="9"/>
      <c r="O4164" s="5"/>
      <c r="P4164" s="2"/>
      <c r="Q4164" s="39"/>
      <c r="R4164" s="9"/>
      <c r="T4164" s="9"/>
      <c r="U4164" s="2"/>
      <c r="X4164" s="40"/>
      <c r="Y4164" s="9"/>
    </row>
    <row r="4165" spans="2:25" x14ac:dyDescent="0.2">
      <c r="B4165" s="2"/>
      <c r="H4165" s="2"/>
      <c r="I4165" s="2"/>
      <c r="J4165" s="2"/>
      <c r="N4165" s="9"/>
      <c r="O4165" s="5"/>
      <c r="P4165" s="2"/>
      <c r="Q4165" s="39"/>
      <c r="R4165" s="9"/>
      <c r="T4165" s="9"/>
      <c r="U4165" s="2"/>
      <c r="X4165" s="40"/>
      <c r="Y4165" s="9"/>
    </row>
    <row r="4166" spans="2:25" x14ac:dyDescent="0.2">
      <c r="B4166" s="2"/>
      <c r="H4166" s="2"/>
      <c r="I4166" s="2"/>
      <c r="J4166" s="2"/>
      <c r="N4166" s="9"/>
      <c r="O4166" s="5"/>
      <c r="P4166" s="2"/>
      <c r="Q4166" s="39"/>
      <c r="R4166" s="9"/>
      <c r="T4166" s="9"/>
      <c r="U4166" s="2"/>
      <c r="X4166" s="40"/>
      <c r="Y4166" s="9"/>
    </row>
    <row r="4167" spans="2:25" x14ac:dyDescent="0.2">
      <c r="B4167" s="2"/>
      <c r="H4167" s="2"/>
      <c r="I4167" s="2"/>
      <c r="J4167" s="2"/>
      <c r="N4167" s="9"/>
      <c r="O4167" s="5"/>
      <c r="P4167" s="2"/>
      <c r="Q4167" s="39"/>
      <c r="R4167" s="9"/>
      <c r="T4167" s="9"/>
      <c r="U4167" s="2"/>
      <c r="X4167" s="40"/>
      <c r="Y4167" s="9"/>
    </row>
    <row r="4168" spans="2:25" x14ac:dyDescent="0.2">
      <c r="B4168" s="2"/>
      <c r="H4168" s="2"/>
      <c r="I4168" s="2"/>
      <c r="J4168" s="2"/>
      <c r="N4168" s="9"/>
      <c r="O4168" s="5"/>
      <c r="P4168" s="2"/>
      <c r="Q4168" s="39"/>
      <c r="R4168" s="9"/>
      <c r="T4168" s="9"/>
      <c r="U4168" s="2"/>
      <c r="X4168" s="40"/>
      <c r="Y4168" s="9"/>
    </row>
    <row r="4169" spans="2:25" x14ac:dyDescent="0.2">
      <c r="B4169" s="2"/>
      <c r="H4169" s="2"/>
      <c r="I4169" s="2"/>
      <c r="J4169" s="2"/>
      <c r="N4169" s="9"/>
      <c r="O4169" s="5"/>
      <c r="P4169" s="2"/>
      <c r="Q4169" s="39"/>
      <c r="R4169" s="9"/>
      <c r="T4169" s="9"/>
      <c r="U4169" s="2"/>
      <c r="X4169" s="40"/>
      <c r="Y4169" s="9"/>
    </row>
    <row r="4170" spans="2:25" x14ac:dyDescent="0.2">
      <c r="B4170" s="2"/>
      <c r="H4170" s="2"/>
      <c r="I4170" s="2"/>
      <c r="J4170" s="2"/>
      <c r="N4170" s="9"/>
      <c r="O4170" s="5"/>
      <c r="P4170" s="2"/>
      <c r="Q4170" s="39"/>
      <c r="R4170" s="9"/>
      <c r="T4170" s="9"/>
      <c r="U4170" s="2"/>
      <c r="X4170" s="40"/>
      <c r="Y4170" s="9"/>
    </row>
    <row r="4171" spans="2:25" x14ac:dyDescent="0.2">
      <c r="B4171" s="2"/>
      <c r="H4171" s="2"/>
      <c r="I4171" s="2"/>
      <c r="J4171" s="2"/>
      <c r="N4171" s="9"/>
      <c r="O4171" s="5"/>
      <c r="P4171" s="2"/>
      <c r="Q4171" s="39"/>
      <c r="R4171" s="9"/>
      <c r="T4171" s="9"/>
      <c r="U4171" s="2"/>
      <c r="X4171" s="40"/>
      <c r="Y4171" s="9"/>
    </row>
    <row r="4172" spans="2:25" x14ac:dyDescent="0.2">
      <c r="B4172" s="2"/>
      <c r="H4172" s="2"/>
      <c r="I4172" s="2"/>
      <c r="J4172" s="2"/>
      <c r="N4172" s="9"/>
      <c r="O4172" s="5"/>
      <c r="P4172" s="2"/>
      <c r="Q4172" s="39"/>
      <c r="R4172" s="9"/>
      <c r="T4172" s="9"/>
      <c r="U4172" s="2"/>
      <c r="X4172" s="40"/>
      <c r="Y4172" s="9"/>
    </row>
    <row r="4173" spans="2:25" x14ac:dyDescent="0.2">
      <c r="B4173" s="2"/>
      <c r="H4173" s="2"/>
      <c r="I4173" s="2"/>
      <c r="J4173" s="2"/>
      <c r="N4173" s="9"/>
      <c r="O4173" s="5"/>
      <c r="P4173" s="2"/>
      <c r="Q4173" s="39"/>
      <c r="R4173" s="9"/>
      <c r="T4173" s="9"/>
      <c r="U4173" s="2"/>
      <c r="X4173" s="40"/>
      <c r="Y4173" s="9"/>
    </row>
    <row r="4174" spans="2:25" x14ac:dyDescent="0.2">
      <c r="B4174" s="2"/>
      <c r="H4174" s="2"/>
      <c r="I4174" s="2"/>
      <c r="J4174" s="2"/>
      <c r="N4174" s="9"/>
      <c r="O4174" s="5"/>
      <c r="P4174" s="2"/>
      <c r="Q4174" s="39"/>
      <c r="R4174" s="9"/>
      <c r="T4174" s="9"/>
      <c r="U4174" s="2"/>
      <c r="X4174" s="40"/>
      <c r="Y4174" s="9"/>
    </row>
    <row r="4175" spans="2:25" x14ac:dyDescent="0.2">
      <c r="B4175" s="2"/>
      <c r="H4175" s="2"/>
      <c r="I4175" s="2"/>
      <c r="J4175" s="2"/>
      <c r="N4175" s="9"/>
      <c r="O4175" s="5"/>
      <c r="P4175" s="2"/>
      <c r="Q4175" s="39"/>
      <c r="R4175" s="9"/>
      <c r="T4175" s="9"/>
      <c r="U4175" s="2"/>
      <c r="X4175" s="40"/>
      <c r="Y4175" s="9"/>
    </row>
    <row r="4176" spans="2:25" x14ac:dyDescent="0.2">
      <c r="B4176" s="2"/>
      <c r="H4176" s="2"/>
      <c r="I4176" s="2"/>
      <c r="J4176" s="2"/>
      <c r="N4176" s="9"/>
      <c r="O4176" s="5"/>
      <c r="P4176" s="2"/>
      <c r="Q4176" s="39"/>
      <c r="R4176" s="9"/>
      <c r="T4176" s="9"/>
      <c r="U4176" s="2"/>
      <c r="X4176" s="40"/>
      <c r="Y4176" s="9"/>
    </row>
    <row r="4177" spans="2:25" x14ac:dyDescent="0.2">
      <c r="B4177" s="2"/>
      <c r="H4177" s="2"/>
      <c r="I4177" s="2"/>
      <c r="J4177" s="2"/>
      <c r="N4177" s="9"/>
      <c r="O4177" s="5"/>
      <c r="P4177" s="2"/>
      <c r="Q4177" s="39"/>
      <c r="R4177" s="9"/>
      <c r="T4177" s="9"/>
      <c r="U4177" s="2"/>
      <c r="X4177" s="40"/>
      <c r="Y4177" s="9"/>
    </row>
    <row r="4178" spans="2:25" x14ac:dyDescent="0.2">
      <c r="B4178" s="2"/>
      <c r="H4178" s="2"/>
      <c r="I4178" s="2"/>
      <c r="J4178" s="2"/>
      <c r="N4178" s="9"/>
      <c r="O4178" s="5"/>
      <c r="P4178" s="2"/>
      <c r="Q4178" s="39"/>
      <c r="R4178" s="9"/>
      <c r="T4178" s="9"/>
      <c r="U4178" s="2"/>
      <c r="X4178" s="40"/>
      <c r="Y4178" s="9"/>
    </row>
    <row r="4179" spans="2:25" x14ac:dyDescent="0.2">
      <c r="B4179" s="2"/>
      <c r="H4179" s="2"/>
      <c r="I4179" s="2"/>
      <c r="J4179" s="2"/>
      <c r="N4179" s="9"/>
      <c r="O4179" s="5"/>
      <c r="P4179" s="2"/>
      <c r="Q4179" s="39"/>
      <c r="R4179" s="9"/>
      <c r="T4179" s="9"/>
      <c r="U4179" s="2"/>
      <c r="X4179" s="40"/>
      <c r="Y4179" s="9"/>
    </row>
    <row r="4180" spans="2:25" x14ac:dyDescent="0.2">
      <c r="B4180" s="2"/>
      <c r="H4180" s="2"/>
      <c r="I4180" s="2"/>
      <c r="J4180" s="2"/>
      <c r="N4180" s="9"/>
      <c r="O4180" s="5"/>
      <c r="P4180" s="2"/>
      <c r="Q4180" s="39"/>
      <c r="R4180" s="9"/>
      <c r="T4180" s="9"/>
      <c r="U4180" s="2"/>
      <c r="X4180" s="40"/>
      <c r="Y4180" s="9"/>
    </row>
    <row r="4181" spans="2:25" x14ac:dyDescent="0.2">
      <c r="B4181" s="2"/>
      <c r="H4181" s="2"/>
      <c r="I4181" s="2"/>
      <c r="J4181" s="2"/>
      <c r="N4181" s="9"/>
      <c r="O4181" s="5"/>
      <c r="P4181" s="2"/>
      <c r="Q4181" s="39"/>
      <c r="R4181" s="9"/>
      <c r="T4181" s="9"/>
      <c r="U4181" s="2"/>
      <c r="X4181" s="40"/>
      <c r="Y4181" s="9"/>
    </row>
    <row r="4182" spans="2:25" x14ac:dyDescent="0.2">
      <c r="B4182" s="2"/>
      <c r="H4182" s="2"/>
      <c r="I4182" s="2"/>
      <c r="J4182" s="2"/>
      <c r="N4182" s="9"/>
      <c r="O4182" s="5"/>
      <c r="P4182" s="2"/>
      <c r="Q4182" s="39"/>
      <c r="R4182" s="9"/>
      <c r="T4182" s="9"/>
      <c r="U4182" s="2"/>
      <c r="X4182" s="40"/>
      <c r="Y4182" s="9"/>
    </row>
    <row r="4183" spans="2:25" x14ac:dyDescent="0.2">
      <c r="B4183" s="2"/>
      <c r="H4183" s="2"/>
      <c r="I4183" s="2"/>
      <c r="J4183" s="2"/>
      <c r="N4183" s="9"/>
      <c r="O4183" s="5"/>
      <c r="P4183" s="2"/>
      <c r="Q4183" s="39"/>
      <c r="R4183" s="9"/>
      <c r="T4183" s="9"/>
      <c r="U4183" s="2"/>
      <c r="X4183" s="40"/>
      <c r="Y4183" s="9"/>
    </row>
    <row r="4184" spans="2:25" x14ac:dyDescent="0.2">
      <c r="B4184" s="2"/>
      <c r="H4184" s="2"/>
      <c r="I4184" s="2"/>
      <c r="J4184" s="2"/>
      <c r="N4184" s="9"/>
      <c r="O4184" s="5"/>
      <c r="P4184" s="2"/>
      <c r="Q4184" s="39"/>
      <c r="R4184" s="9"/>
      <c r="T4184" s="9"/>
      <c r="U4184" s="2"/>
      <c r="X4184" s="40"/>
      <c r="Y4184" s="9"/>
    </row>
    <row r="4185" spans="2:25" x14ac:dyDescent="0.2">
      <c r="B4185" s="2"/>
      <c r="H4185" s="2"/>
      <c r="I4185" s="2"/>
      <c r="J4185" s="2"/>
      <c r="N4185" s="9"/>
      <c r="O4185" s="5"/>
      <c r="P4185" s="2"/>
      <c r="Q4185" s="39"/>
      <c r="R4185" s="9"/>
      <c r="T4185" s="9"/>
      <c r="U4185" s="2"/>
      <c r="X4185" s="40"/>
      <c r="Y4185" s="9"/>
    </row>
    <row r="4186" spans="2:25" x14ac:dyDescent="0.2">
      <c r="B4186" s="2"/>
      <c r="H4186" s="2"/>
      <c r="I4186" s="2"/>
      <c r="J4186" s="2"/>
      <c r="N4186" s="9"/>
      <c r="O4186" s="5"/>
      <c r="P4186" s="2"/>
      <c r="Q4186" s="39"/>
      <c r="R4186" s="9"/>
      <c r="T4186" s="9"/>
      <c r="U4186" s="2"/>
      <c r="X4186" s="40"/>
      <c r="Y4186" s="9"/>
    </row>
    <row r="4187" spans="2:25" x14ac:dyDescent="0.2">
      <c r="B4187" s="2"/>
      <c r="H4187" s="2"/>
      <c r="I4187" s="2"/>
      <c r="J4187" s="2"/>
      <c r="N4187" s="9"/>
      <c r="O4187" s="5"/>
      <c r="P4187" s="2"/>
      <c r="Q4187" s="39"/>
      <c r="R4187" s="9"/>
      <c r="T4187" s="9"/>
      <c r="U4187" s="2"/>
      <c r="X4187" s="40"/>
      <c r="Y4187" s="9"/>
    </row>
    <row r="4188" spans="2:25" x14ac:dyDescent="0.2">
      <c r="B4188" s="2"/>
      <c r="H4188" s="2"/>
      <c r="I4188" s="2"/>
      <c r="J4188" s="2"/>
      <c r="N4188" s="9"/>
      <c r="O4188" s="5"/>
      <c r="P4188" s="2"/>
      <c r="Q4188" s="39"/>
      <c r="R4188" s="9"/>
      <c r="T4188" s="9"/>
      <c r="U4188" s="2"/>
      <c r="X4188" s="40"/>
      <c r="Y4188" s="9"/>
    </row>
    <row r="4189" spans="2:25" x14ac:dyDescent="0.2">
      <c r="B4189" s="2"/>
      <c r="H4189" s="2"/>
      <c r="I4189" s="2"/>
      <c r="J4189" s="2"/>
      <c r="N4189" s="9"/>
      <c r="O4189" s="5"/>
      <c r="P4189" s="2"/>
      <c r="Q4189" s="39"/>
      <c r="R4189" s="9"/>
      <c r="T4189" s="9"/>
      <c r="U4189" s="2"/>
      <c r="X4189" s="40"/>
      <c r="Y4189" s="9"/>
    </row>
    <row r="4190" spans="2:25" x14ac:dyDescent="0.2">
      <c r="B4190" s="2"/>
      <c r="H4190" s="2"/>
      <c r="I4190" s="2"/>
      <c r="J4190" s="2"/>
      <c r="N4190" s="9"/>
      <c r="O4190" s="5"/>
      <c r="P4190" s="2"/>
      <c r="Q4190" s="39"/>
      <c r="R4190" s="9"/>
      <c r="T4190" s="9"/>
      <c r="U4190" s="2"/>
      <c r="X4190" s="40"/>
      <c r="Y4190" s="9"/>
    </row>
    <row r="4191" spans="2:25" x14ac:dyDescent="0.2">
      <c r="B4191" s="2"/>
      <c r="H4191" s="2"/>
      <c r="I4191" s="2"/>
      <c r="J4191" s="2"/>
      <c r="N4191" s="9"/>
      <c r="O4191" s="5"/>
      <c r="P4191" s="2"/>
      <c r="Q4191" s="39"/>
      <c r="R4191" s="9"/>
      <c r="T4191" s="9"/>
      <c r="U4191" s="2"/>
      <c r="X4191" s="40"/>
      <c r="Y4191" s="9"/>
    </row>
    <row r="4192" spans="2:25" x14ac:dyDescent="0.2">
      <c r="B4192" s="2"/>
      <c r="H4192" s="2"/>
      <c r="I4192" s="2"/>
      <c r="J4192" s="2"/>
      <c r="N4192" s="9"/>
      <c r="O4192" s="5"/>
      <c r="P4192" s="2"/>
      <c r="Q4192" s="39"/>
      <c r="R4192" s="9"/>
      <c r="T4192" s="9"/>
      <c r="U4192" s="2"/>
      <c r="X4192" s="40"/>
      <c r="Y4192" s="9"/>
    </row>
    <row r="4193" spans="2:25" x14ac:dyDescent="0.2">
      <c r="B4193" s="2"/>
      <c r="H4193" s="2"/>
      <c r="I4193" s="2"/>
      <c r="J4193" s="2"/>
      <c r="N4193" s="9"/>
      <c r="O4193" s="5"/>
      <c r="P4193" s="2"/>
      <c r="Q4193" s="39"/>
      <c r="R4193" s="9"/>
      <c r="T4193" s="9"/>
      <c r="U4193" s="2"/>
      <c r="X4193" s="40"/>
      <c r="Y4193" s="9"/>
    </row>
    <row r="4194" spans="2:25" x14ac:dyDescent="0.2">
      <c r="B4194" s="2"/>
      <c r="H4194" s="2"/>
      <c r="I4194" s="2"/>
      <c r="J4194" s="2"/>
      <c r="N4194" s="9"/>
      <c r="O4194" s="5"/>
      <c r="P4194" s="2"/>
      <c r="Q4194" s="39"/>
      <c r="R4194" s="9"/>
      <c r="T4194" s="9"/>
      <c r="U4194" s="2"/>
      <c r="X4194" s="40"/>
      <c r="Y4194" s="9"/>
    </row>
    <row r="4195" spans="2:25" x14ac:dyDescent="0.2">
      <c r="B4195" s="2"/>
      <c r="H4195" s="2"/>
      <c r="I4195" s="2"/>
      <c r="J4195" s="2"/>
      <c r="N4195" s="9"/>
      <c r="O4195" s="5"/>
      <c r="P4195" s="2"/>
      <c r="Q4195" s="39"/>
      <c r="R4195" s="9"/>
      <c r="T4195" s="9"/>
      <c r="U4195" s="2"/>
      <c r="X4195" s="40"/>
      <c r="Y4195" s="9"/>
    </row>
    <row r="4196" spans="2:25" x14ac:dyDescent="0.2">
      <c r="B4196" s="2"/>
      <c r="H4196" s="2"/>
      <c r="I4196" s="2"/>
      <c r="J4196" s="2"/>
      <c r="N4196" s="9"/>
      <c r="O4196" s="5"/>
      <c r="P4196" s="2"/>
      <c r="Q4196" s="39"/>
      <c r="R4196" s="9"/>
      <c r="T4196" s="9"/>
      <c r="U4196" s="2"/>
      <c r="X4196" s="40"/>
      <c r="Y4196" s="9"/>
    </row>
    <row r="4197" spans="2:25" x14ac:dyDescent="0.2">
      <c r="B4197" s="2"/>
      <c r="H4197" s="2"/>
      <c r="I4197" s="2"/>
      <c r="J4197" s="2"/>
      <c r="N4197" s="9"/>
      <c r="O4197" s="5"/>
      <c r="P4197" s="2"/>
      <c r="Q4197" s="39"/>
      <c r="R4197" s="9"/>
      <c r="T4197" s="9"/>
      <c r="U4197" s="2"/>
      <c r="X4197" s="40"/>
      <c r="Y4197" s="9"/>
    </row>
    <row r="4198" spans="2:25" x14ac:dyDescent="0.2">
      <c r="B4198" s="2"/>
      <c r="H4198" s="2"/>
      <c r="I4198" s="2"/>
      <c r="J4198" s="2"/>
      <c r="N4198" s="9"/>
      <c r="O4198" s="5"/>
      <c r="P4198" s="2"/>
      <c r="Q4198" s="39"/>
      <c r="R4198" s="9"/>
      <c r="T4198" s="9"/>
      <c r="U4198" s="2"/>
      <c r="X4198" s="40"/>
      <c r="Y4198" s="9"/>
    </row>
    <row r="4199" spans="2:25" x14ac:dyDescent="0.2">
      <c r="B4199" s="2"/>
      <c r="H4199" s="2"/>
      <c r="I4199" s="2"/>
      <c r="J4199" s="2"/>
      <c r="N4199" s="9"/>
      <c r="O4199" s="5"/>
      <c r="P4199" s="2"/>
      <c r="Q4199" s="39"/>
      <c r="R4199" s="9"/>
      <c r="T4199" s="9"/>
      <c r="U4199" s="2"/>
      <c r="X4199" s="40"/>
      <c r="Y4199" s="9"/>
    </row>
    <row r="4200" spans="2:25" x14ac:dyDescent="0.2">
      <c r="B4200" s="2"/>
      <c r="H4200" s="2"/>
      <c r="I4200" s="2"/>
      <c r="J4200" s="2"/>
      <c r="N4200" s="9"/>
      <c r="O4200" s="5"/>
      <c r="P4200" s="2"/>
      <c r="Q4200" s="39"/>
      <c r="R4200" s="9"/>
      <c r="T4200" s="9"/>
      <c r="U4200" s="2"/>
      <c r="X4200" s="40"/>
      <c r="Y4200" s="9"/>
    </row>
    <row r="4201" spans="2:25" x14ac:dyDescent="0.2">
      <c r="B4201" s="2"/>
      <c r="H4201" s="2"/>
      <c r="I4201" s="2"/>
      <c r="J4201" s="2"/>
      <c r="N4201" s="9"/>
      <c r="O4201" s="5"/>
      <c r="P4201" s="2"/>
      <c r="Q4201" s="39"/>
      <c r="R4201" s="9"/>
      <c r="T4201" s="9"/>
      <c r="U4201" s="2"/>
      <c r="X4201" s="40"/>
      <c r="Y4201" s="9"/>
    </row>
    <row r="4202" spans="2:25" x14ac:dyDescent="0.2">
      <c r="B4202" s="2"/>
      <c r="H4202" s="2"/>
      <c r="I4202" s="2"/>
      <c r="J4202" s="2"/>
      <c r="N4202" s="9"/>
      <c r="O4202" s="5"/>
      <c r="P4202" s="2"/>
      <c r="Q4202" s="39"/>
      <c r="R4202" s="9"/>
      <c r="T4202" s="9"/>
      <c r="U4202" s="2"/>
      <c r="X4202" s="40"/>
      <c r="Y4202" s="9"/>
    </row>
    <row r="4203" spans="2:25" x14ac:dyDescent="0.2">
      <c r="B4203" s="2"/>
      <c r="H4203" s="2"/>
      <c r="I4203" s="2"/>
      <c r="J4203" s="2"/>
      <c r="N4203" s="9"/>
      <c r="O4203" s="5"/>
      <c r="P4203" s="2"/>
      <c r="Q4203" s="39"/>
      <c r="R4203" s="9"/>
      <c r="T4203" s="9"/>
      <c r="U4203" s="2"/>
      <c r="X4203" s="40"/>
      <c r="Y4203" s="9"/>
    </row>
    <row r="4204" spans="2:25" x14ac:dyDescent="0.2">
      <c r="B4204" s="2"/>
      <c r="H4204" s="2"/>
      <c r="I4204" s="2"/>
      <c r="J4204" s="2"/>
      <c r="N4204" s="9"/>
      <c r="O4204" s="5"/>
      <c r="P4204" s="2"/>
      <c r="Q4204" s="39"/>
      <c r="R4204" s="9"/>
      <c r="T4204" s="9"/>
      <c r="U4204" s="2"/>
      <c r="X4204" s="40"/>
      <c r="Y4204" s="9"/>
    </row>
    <row r="4205" spans="2:25" x14ac:dyDescent="0.2">
      <c r="B4205" s="2"/>
      <c r="H4205" s="2"/>
      <c r="I4205" s="2"/>
      <c r="J4205" s="2"/>
      <c r="N4205" s="9"/>
      <c r="O4205" s="5"/>
      <c r="P4205" s="2"/>
      <c r="Q4205" s="39"/>
      <c r="R4205" s="9"/>
      <c r="T4205" s="9"/>
      <c r="U4205" s="2"/>
      <c r="X4205" s="40"/>
      <c r="Y4205" s="9"/>
    </row>
    <row r="4206" spans="2:25" x14ac:dyDescent="0.2">
      <c r="B4206" s="2"/>
      <c r="H4206" s="2"/>
      <c r="I4206" s="2"/>
      <c r="J4206" s="2"/>
      <c r="N4206" s="9"/>
      <c r="O4206" s="5"/>
      <c r="P4206" s="2"/>
      <c r="Q4206" s="39"/>
      <c r="R4206" s="9"/>
      <c r="T4206" s="9"/>
      <c r="U4206" s="2"/>
      <c r="X4206" s="40"/>
      <c r="Y4206" s="9"/>
    </row>
    <row r="4207" spans="2:25" x14ac:dyDescent="0.2">
      <c r="B4207" s="2"/>
      <c r="H4207" s="2"/>
      <c r="I4207" s="2"/>
      <c r="J4207" s="2"/>
      <c r="N4207" s="9"/>
      <c r="O4207" s="5"/>
      <c r="P4207" s="2"/>
      <c r="Q4207" s="39"/>
      <c r="R4207" s="9"/>
      <c r="T4207" s="9"/>
      <c r="U4207" s="2"/>
      <c r="X4207" s="40"/>
      <c r="Y4207" s="9"/>
    </row>
    <row r="4208" spans="2:25" x14ac:dyDescent="0.2">
      <c r="B4208" s="2"/>
      <c r="H4208" s="2"/>
      <c r="I4208" s="2"/>
      <c r="J4208" s="2"/>
      <c r="N4208" s="9"/>
      <c r="O4208" s="5"/>
      <c r="P4208" s="2"/>
      <c r="Q4208" s="39"/>
      <c r="R4208" s="9"/>
      <c r="T4208" s="9"/>
      <c r="U4208" s="2"/>
      <c r="X4208" s="40"/>
      <c r="Y4208" s="9"/>
    </row>
    <row r="4209" spans="2:25" x14ac:dyDescent="0.2">
      <c r="B4209" s="2"/>
      <c r="H4209" s="2"/>
      <c r="I4209" s="2"/>
      <c r="J4209" s="2"/>
      <c r="N4209" s="9"/>
      <c r="O4209" s="5"/>
      <c r="P4209" s="2"/>
      <c r="Q4209" s="39"/>
      <c r="R4209" s="9"/>
      <c r="T4209" s="9"/>
      <c r="U4209" s="2"/>
      <c r="X4209" s="40"/>
      <c r="Y4209" s="9"/>
    </row>
    <row r="4210" spans="2:25" x14ac:dyDescent="0.2">
      <c r="B4210" s="2"/>
      <c r="H4210" s="2"/>
      <c r="I4210" s="2"/>
      <c r="J4210" s="2"/>
      <c r="N4210" s="9"/>
      <c r="O4210" s="5"/>
      <c r="P4210" s="2"/>
      <c r="Q4210" s="39"/>
      <c r="R4210" s="9"/>
      <c r="T4210" s="9"/>
      <c r="U4210" s="2"/>
      <c r="X4210" s="40"/>
      <c r="Y4210" s="9"/>
    </row>
    <row r="4211" spans="2:25" x14ac:dyDescent="0.2">
      <c r="B4211" s="2"/>
      <c r="H4211" s="2"/>
      <c r="I4211" s="2"/>
      <c r="J4211" s="2"/>
      <c r="N4211" s="9"/>
      <c r="O4211" s="5"/>
      <c r="P4211" s="2"/>
      <c r="Q4211" s="39"/>
      <c r="R4211" s="9"/>
      <c r="T4211" s="9"/>
      <c r="U4211" s="2"/>
      <c r="X4211" s="40"/>
      <c r="Y4211" s="9"/>
    </row>
    <row r="4212" spans="2:25" x14ac:dyDescent="0.2">
      <c r="B4212" s="2"/>
      <c r="H4212" s="2"/>
      <c r="I4212" s="2"/>
      <c r="J4212" s="2"/>
      <c r="N4212" s="9"/>
      <c r="O4212" s="5"/>
      <c r="P4212" s="2"/>
      <c r="Q4212" s="39"/>
      <c r="R4212" s="9"/>
      <c r="T4212" s="9"/>
      <c r="U4212" s="2"/>
      <c r="X4212" s="40"/>
      <c r="Y4212" s="9"/>
    </row>
    <row r="4213" spans="2:25" x14ac:dyDescent="0.2">
      <c r="B4213" s="2"/>
      <c r="H4213" s="2"/>
      <c r="I4213" s="2"/>
      <c r="J4213" s="2"/>
      <c r="N4213" s="9"/>
      <c r="O4213" s="5"/>
      <c r="P4213" s="2"/>
      <c r="Q4213" s="39"/>
      <c r="R4213" s="9"/>
      <c r="T4213" s="9"/>
      <c r="U4213" s="2"/>
      <c r="X4213" s="40"/>
      <c r="Y4213" s="9"/>
    </row>
    <row r="4214" spans="2:25" x14ac:dyDescent="0.2">
      <c r="B4214" s="2"/>
      <c r="H4214" s="2"/>
      <c r="I4214" s="2"/>
      <c r="J4214" s="2"/>
      <c r="N4214" s="9"/>
      <c r="O4214" s="5"/>
      <c r="P4214" s="2"/>
      <c r="Q4214" s="39"/>
      <c r="R4214" s="9"/>
      <c r="T4214" s="9"/>
      <c r="U4214" s="2"/>
      <c r="X4214" s="40"/>
      <c r="Y4214" s="9"/>
    </row>
    <row r="4215" spans="2:25" x14ac:dyDescent="0.2">
      <c r="B4215" s="2"/>
      <c r="H4215" s="2"/>
      <c r="I4215" s="2"/>
      <c r="J4215" s="2"/>
      <c r="N4215" s="9"/>
      <c r="O4215" s="5"/>
      <c r="P4215" s="2"/>
      <c r="Q4215" s="39"/>
      <c r="R4215" s="9"/>
      <c r="T4215" s="9"/>
      <c r="U4215" s="2"/>
      <c r="X4215" s="40"/>
      <c r="Y4215" s="9"/>
    </row>
    <row r="4216" spans="2:25" x14ac:dyDescent="0.2">
      <c r="B4216" s="2"/>
      <c r="H4216" s="2"/>
      <c r="I4216" s="2"/>
      <c r="J4216" s="2"/>
      <c r="N4216" s="9"/>
      <c r="O4216" s="5"/>
      <c r="P4216" s="2"/>
      <c r="Q4216" s="39"/>
      <c r="R4216" s="9"/>
      <c r="T4216" s="9"/>
      <c r="U4216" s="2"/>
      <c r="X4216" s="40"/>
      <c r="Y4216" s="9"/>
    </row>
    <row r="4217" spans="2:25" x14ac:dyDescent="0.2">
      <c r="B4217" s="2"/>
      <c r="H4217" s="2"/>
      <c r="I4217" s="2"/>
      <c r="J4217" s="2"/>
      <c r="N4217" s="9"/>
      <c r="O4217" s="5"/>
      <c r="P4217" s="2"/>
      <c r="Q4217" s="39"/>
      <c r="R4217" s="9"/>
      <c r="T4217" s="9"/>
      <c r="U4217" s="2"/>
      <c r="X4217" s="40"/>
      <c r="Y4217" s="9"/>
    </row>
    <row r="4218" spans="2:25" x14ac:dyDescent="0.2">
      <c r="B4218" s="2"/>
      <c r="H4218" s="2"/>
      <c r="I4218" s="2"/>
      <c r="J4218" s="2"/>
      <c r="N4218" s="9"/>
      <c r="O4218" s="5"/>
      <c r="P4218" s="2"/>
      <c r="Q4218" s="39"/>
      <c r="R4218" s="9"/>
      <c r="T4218" s="9"/>
      <c r="U4218" s="2"/>
      <c r="X4218" s="40"/>
      <c r="Y4218" s="9"/>
    </row>
    <row r="4219" spans="2:25" x14ac:dyDescent="0.2">
      <c r="B4219" s="2"/>
      <c r="H4219" s="2"/>
      <c r="I4219" s="2"/>
      <c r="J4219" s="2"/>
      <c r="N4219" s="9"/>
      <c r="O4219" s="5"/>
      <c r="P4219" s="2"/>
      <c r="Q4219" s="39"/>
      <c r="R4219" s="9"/>
      <c r="T4219" s="9"/>
      <c r="U4219" s="2"/>
      <c r="X4219" s="40"/>
      <c r="Y4219" s="9"/>
    </row>
    <row r="4220" spans="2:25" x14ac:dyDescent="0.2">
      <c r="B4220" s="2"/>
      <c r="H4220" s="2"/>
      <c r="I4220" s="2"/>
      <c r="J4220" s="2"/>
      <c r="N4220" s="9"/>
      <c r="O4220" s="5"/>
      <c r="P4220" s="2"/>
      <c r="Q4220" s="39"/>
      <c r="R4220" s="9"/>
      <c r="T4220" s="9"/>
      <c r="U4220" s="2"/>
      <c r="X4220" s="40"/>
      <c r="Y4220" s="9"/>
    </row>
    <row r="4221" spans="2:25" x14ac:dyDescent="0.2">
      <c r="B4221" s="2"/>
      <c r="H4221" s="2"/>
      <c r="I4221" s="2"/>
      <c r="J4221" s="2"/>
      <c r="N4221" s="9"/>
      <c r="O4221" s="5"/>
      <c r="P4221" s="2"/>
      <c r="Q4221" s="39"/>
      <c r="R4221" s="9"/>
      <c r="T4221" s="9"/>
      <c r="U4221" s="2"/>
      <c r="X4221" s="40"/>
      <c r="Y4221" s="9"/>
    </row>
    <row r="4222" spans="2:25" x14ac:dyDescent="0.2">
      <c r="B4222" s="2"/>
      <c r="H4222" s="2"/>
      <c r="I4222" s="2"/>
      <c r="J4222" s="2"/>
      <c r="N4222" s="9"/>
      <c r="O4222" s="5"/>
      <c r="P4222" s="2"/>
      <c r="Q4222" s="39"/>
      <c r="R4222" s="9"/>
      <c r="T4222" s="9"/>
      <c r="U4222" s="2"/>
      <c r="X4222" s="40"/>
      <c r="Y4222" s="9"/>
    </row>
    <row r="4223" spans="2:25" x14ac:dyDescent="0.2">
      <c r="B4223" s="2"/>
      <c r="H4223" s="2"/>
      <c r="I4223" s="2"/>
      <c r="J4223" s="2"/>
      <c r="N4223" s="9"/>
      <c r="O4223" s="5"/>
      <c r="P4223" s="2"/>
      <c r="Q4223" s="39"/>
      <c r="R4223" s="9"/>
      <c r="T4223" s="9"/>
      <c r="U4223" s="2"/>
      <c r="X4223" s="40"/>
      <c r="Y4223" s="9"/>
    </row>
    <row r="4224" spans="2:25" x14ac:dyDescent="0.2">
      <c r="B4224" s="2"/>
      <c r="H4224" s="2"/>
      <c r="I4224" s="2"/>
      <c r="J4224" s="2"/>
      <c r="N4224" s="9"/>
      <c r="O4224" s="5"/>
      <c r="P4224" s="2"/>
      <c r="Q4224" s="39"/>
      <c r="R4224" s="9"/>
      <c r="T4224" s="9"/>
      <c r="U4224" s="2"/>
      <c r="X4224" s="40"/>
      <c r="Y4224" s="9"/>
    </row>
    <row r="4225" spans="2:25" x14ac:dyDescent="0.2">
      <c r="B4225" s="2"/>
      <c r="H4225" s="2"/>
      <c r="I4225" s="2"/>
      <c r="J4225" s="2"/>
      <c r="N4225" s="9"/>
      <c r="O4225" s="5"/>
      <c r="P4225" s="2"/>
      <c r="Q4225" s="39"/>
      <c r="R4225" s="9"/>
      <c r="T4225" s="9"/>
      <c r="U4225" s="2"/>
      <c r="X4225" s="40"/>
      <c r="Y4225" s="9"/>
    </row>
    <row r="4226" spans="2:25" x14ac:dyDescent="0.2">
      <c r="B4226" s="2"/>
      <c r="H4226" s="2"/>
      <c r="I4226" s="2"/>
      <c r="J4226" s="2"/>
      <c r="N4226" s="9"/>
      <c r="O4226" s="5"/>
      <c r="P4226" s="2"/>
      <c r="Q4226" s="39"/>
      <c r="R4226" s="9"/>
      <c r="T4226" s="9"/>
      <c r="U4226" s="2"/>
      <c r="X4226" s="40"/>
      <c r="Y4226" s="9"/>
    </row>
    <row r="4227" spans="2:25" x14ac:dyDescent="0.2">
      <c r="B4227" s="2"/>
      <c r="H4227" s="2"/>
      <c r="I4227" s="2"/>
      <c r="J4227" s="2"/>
      <c r="N4227" s="9"/>
      <c r="O4227" s="5"/>
      <c r="P4227" s="2"/>
      <c r="Q4227" s="39"/>
      <c r="R4227" s="9"/>
      <c r="T4227" s="9"/>
      <c r="U4227" s="2"/>
      <c r="X4227" s="40"/>
      <c r="Y4227" s="9"/>
    </row>
    <row r="4228" spans="2:25" x14ac:dyDescent="0.2">
      <c r="B4228" s="2"/>
      <c r="H4228" s="2"/>
      <c r="I4228" s="2"/>
      <c r="J4228" s="2"/>
      <c r="N4228" s="9"/>
      <c r="O4228" s="5"/>
      <c r="P4228" s="2"/>
      <c r="Q4228" s="39"/>
      <c r="R4228" s="9"/>
      <c r="T4228" s="9"/>
      <c r="U4228" s="2"/>
      <c r="X4228" s="40"/>
      <c r="Y4228" s="9"/>
    </row>
    <row r="4229" spans="2:25" x14ac:dyDescent="0.2">
      <c r="B4229" s="2"/>
      <c r="H4229" s="2"/>
      <c r="I4229" s="2"/>
      <c r="J4229" s="2"/>
      <c r="N4229" s="9"/>
      <c r="O4229" s="5"/>
      <c r="P4229" s="2"/>
      <c r="Q4229" s="39"/>
      <c r="R4229" s="9"/>
      <c r="T4229" s="9"/>
      <c r="U4229" s="2"/>
      <c r="X4229" s="40"/>
      <c r="Y4229" s="9"/>
    </row>
    <row r="4230" spans="2:25" x14ac:dyDescent="0.2">
      <c r="B4230" s="2"/>
      <c r="H4230" s="2"/>
      <c r="I4230" s="2"/>
      <c r="J4230" s="2"/>
      <c r="N4230" s="9"/>
      <c r="O4230" s="5"/>
      <c r="P4230" s="2"/>
      <c r="Q4230" s="39"/>
      <c r="R4230" s="9"/>
      <c r="T4230" s="9"/>
      <c r="U4230" s="2"/>
      <c r="X4230" s="40"/>
      <c r="Y4230" s="9"/>
    </row>
    <row r="4231" spans="2:25" x14ac:dyDescent="0.2">
      <c r="B4231" s="2"/>
      <c r="H4231" s="2"/>
      <c r="I4231" s="2"/>
      <c r="J4231" s="2"/>
      <c r="N4231" s="9"/>
      <c r="O4231" s="5"/>
      <c r="P4231" s="2"/>
      <c r="Q4231" s="39"/>
      <c r="R4231" s="9"/>
      <c r="T4231" s="9"/>
      <c r="U4231" s="2"/>
      <c r="X4231" s="40"/>
      <c r="Y4231" s="9"/>
    </row>
    <row r="4232" spans="2:25" x14ac:dyDescent="0.2">
      <c r="B4232" s="2"/>
      <c r="H4232" s="2"/>
      <c r="I4232" s="2"/>
      <c r="J4232" s="2"/>
      <c r="N4232" s="9"/>
      <c r="O4232" s="5"/>
      <c r="P4232" s="2"/>
      <c r="Q4232" s="39"/>
      <c r="R4232" s="9"/>
      <c r="T4232" s="9"/>
      <c r="U4232" s="2"/>
      <c r="X4232" s="40"/>
      <c r="Y4232" s="9"/>
    </row>
    <row r="4233" spans="2:25" x14ac:dyDescent="0.2">
      <c r="B4233" s="2"/>
      <c r="H4233" s="2"/>
      <c r="I4233" s="2"/>
      <c r="J4233" s="2"/>
      <c r="N4233" s="9"/>
      <c r="O4233" s="5"/>
      <c r="P4233" s="2"/>
      <c r="Q4233" s="39"/>
      <c r="R4233" s="9"/>
      <c r="T4233" s="9"/>
      <c r="U4233" s="2"/>
      <c r="X4233" s="40"/>
      <c r="Y4233" s="9"/>
    </row>
    <row r="4234" spans="2:25" x14ac:dyDescent="0.2">
      <c r="B4234" s="2"/>
      <c r="H4234" s="2"/>
      <c r="I4234" s="2"/>
      <c r="J4234" s="2"/>
      <c r="N4234" s="9"/>
      <c r="O4234" s="5"/>
      <c r="P4234" s="2"/>
      <c r="Q4234" s="39"/>
      <c r="R4234" s="9"/>
      <c r="T4234" s="9"/>
      <c r="U4234" s="2"/>
      <c r="X4234" s="40"/>
      <c r="Y4234" s="9"/>
    </row>
    <row r="4235" spans="2:25" x14ac:dyDescent="0.2">
      <c r="B4235" s="2"/>
      <c r="H4235" s="2"/>
      <c r="I4235" s="2"/>
      <c r="J4235" s="2"/>
      <c r="N4235" s="9"/>
      <c r="O4235" s="5"/>
      <c r="P4235" s="2"/>
      <c r="Q4235" s="39"/>
      <c r="R4235" s="9"/>
      <c r="T4235" s="9"/>
      <c r="U4235" s="2"/>
      <c r="X4235" s="40"/>
      <c r="Y4235" s="9"/>
    </row>
    <row r="4236" spans="2:25" x14ac:dyDescent="0.2">
      <c r="B4236" s="2"/>
      <c r="H4236" s="2"/>
      <c r="I4236" s="2"/>
      <c r="J4236" s="2"/>
      <c r="N4236" s="9"/>
      <c r="O4236" s="5"/>
      <c r="P4236" s="2"/>
      <c r="Q4236" s="39"/>
      <c r="R4236" s="9"/>
      <c r="T4236" s="9"/>
      <c r="U4236" s="2"/>
      <c r="X4236" s="40"/>
      <c r="Y4236" s="9"/>
    </row>
    <row r="4237" spans="2:25" x14ac:dyDescent="0.2">
      <c r="B4237" s="2"/>
      <c r="H4237" s="2"/>
      <c r="I4237" s="2"/>
      <c r="J4237" s="2"/>
      <c r="N4237" s="9"/>
      <c r="O4237" s="5"/>
      <c r="P4237" s="2"/>
      <c r="Q4237" s="39"/>
      <c r="R4237" s="9"/>
      <c r="T4237" s="9"/>
      <c r="U4237" s="2"/>
      <c r="X4237" s="40"/>
      <c r="Y4237" s="9"/>
    </row>
    <row r="4238" spans="2:25" x14ac:dyDescent="0.2">
      <c r="B4238" s="2"/>
      <c r="H4238" s="2"/>
      <c r="I4238" s="2"/>
      <c r="J4238" s="2"/>
      <c r="N4238" s="9"/>
      <c r="O4238" s="5"/>
      <c r="P4238" s="2"/>
      <c r="Q4238" s="39"/>
      <c r="R4238" s="9"/>
      <c r="T4238" s="9"/>
      <c r="U4238" s="2"/>
      <c r="X4238" s="40"/>
      <c r="Y4238" s="9"/>
    </row>
    <row r="4239" spans="2:25" x14ac:dyDescent="0.2">
      <c r="B4239" s="2"/>
      <c r="H4239" s="2"/>
      <c r="I4239" s="2"/>
      <c r="J4239" s="2"/>
      <c r="N4239" s="9"/>
      <c r="O4239" s="5"/>
      <c r="P4239" s="2"/>
      <c r="Q4239" s="39"/>
      <c r="R4239" s="9"/>
      <c r="T4239" s="9"/>
      <c r="U4239" s="2"/>
      <c r="X4239" s="40"/>
      <c r="Y4239" s="9"/>
    </row>
    <row r="4240" spans="2:25" x14ac:dyDescent="0.2">
      <c r="B4240" s="2"/>
      <c r="H4240" s="2"/>
      <c r="I4240" s="2"/>
      <c r="J4240" s="2"/>
      <c r="N4240" s="9"/>
      <c r="O4240" s="5"/>
      <c r="P4240" s="2"/>
      <c r="Q4240" s="39"/>
      <c r="R4240" s="9"/>
      <c r="T4240" s="9"/>
      <c r="U4240" s="2"/>
      <c r="X4240" s="40"/>
      <c r="Y4240" s="9"/>
    </row>
    <row r="4241" spans="2:25" x14ac:dyDescent="0.2">
      <c r="B4241" s="2"/>
      <c r="H4241" s="2"/>
      <c r="I4241" s="2"/>
      <c r="J4241" s="2"/>
      <c r="N4241" s="9"/>
      <c r="O4241" s="5"/>
      <c r="P4241" s="2"/>
      <c r="Q4241" s="39"/>
      <c r="R4241" s="9"/>
      <c r="T4241" s="9"/>
      <c r="U4241" s="2"/>
      <c r="X4241" s="40"/>
      <c r="Y4241" s="9"/>
    </row>
    <row r="4242" spans="2:25" x14ac:dyDescent="0.2">
      <c r="B4242" s="2"/>
      <c r="H4242" s="2"/>
      <c r="I4242" s="2"/>
      <c r="J4242" s="2"/>
      <c r="N4242" s="9"/>
      <c r="O4242" s="5"/>
      <c r="P4242" s="2"/>
      <c r="Q4242" s="39"/>
      <c r="R4242" s="9"/>
      <c r="T4242" s="9"/>
      <c r="U4242" s="2"/>
      <c r="X4242" s="40"/>
      <c r="Y4242" s="9"/>
    </row>
    <row r="4243" spans="2:25" x14ac:dyDescent="0.2">
      <c r="B4243" s="2"/>
      <c r="H4243" s="2"/>
      <c r="I4243" s="2"/>
      <c r="J4243" s="2"/>
      <c r="N4243" s="9"/>
      <c r="O4243" s="5"/>
      <c r="P4243" s="2"/>
      <c r="Q4243" s="39"/>
      <c r="R4243" s="9"/>
      <c r="T4243" s="9"/>
      <c r="U4243" s="2"/>
      <c r="X4243" s="40"/>
      <c r="Y4243" s="9"/>
    </row>
    <row r="4244" spans="2:25" x14ac:dyDescent="0.2">
      <c r="B4244" s="2"/>
      <c r="H4244" s="2"/>
      <c r="I4244" s="2"/>
      <c r="J4244" s="2"/>
      <c r="N4244" s="9"/>
      <c r="O4244" s="5"/>
      <c r="P4244" s="2"/>
      <c r="Q4244" s="39"/>
      <c r="R4244" s="9"/>
      <c r="T4244" s="9"/>
      <c r="U4244" s="2"/>
      <c r="X4244" s="40"/>
      <c r="Y4244" s="9"/>
    </row>
    <row r="4245" spans="2:25" x14ac:dyDescent="0.2">
      <c r="B4245" s="2"/>
      <c r="H4245" s="2"/>
      <c r="I4245" s="2"/>
      <c r="J4245" s="2"/>
      <c r="N4245" s="9"/>
      <c r="O4245" s="5"/>
      <c r="P4245" s="2"/>
      <c r="Q4245" s="39"/>
      <c r="R4245" s="9"/>
      <c r="T4245" s="9"/>
      <c r="U4245" s="2"/>
      <c r="X4245" s="40"/>
      <c r="Y4245" s="9"/>
    </row>
    <row r="4246" spans="2:25" x14ac:dyDescent="0.2">
      <c r="B4246" s="2"/>
      <c r="H4246" s="2"/>
      <c r="I4246" s="2"/>
      <c r="J4246" s="2"/>
      <c r="N4246" s="9"/>
      <c r="O4246" s="5"/>
      <c r="P4246" s="2"/>
      <c r="Q4246" s="39"/>
      <c r="R4246" s="9"/>
      <c r="T4246" s="9"/>
      <c r="U4246" s="2"/>
      <c r="X4246" s="40"/>
      <c r="Y4246" s="9"/>
    </row>
    <row r="4247" spans="2:25" x14ac:dyDescent="0.2">
      <c r="B4247" s="2"/>
      <c r="H4247" s="2"/>
      <c r="I4247" s="2"/>
      <c r="J4247" s="2"/>
      <c r="N4247" s="9"/>
      <c r="O4247" s="5"/>
      <c r="P4247" s="2"/>
      <c r="Q4247" s="39"/>
      <c r="R4247" s="9"/>
      <c r="T4247" s="9"/>
      <c r="U4247" s="2"/>
      <c r="X4247" s="40"/>
      <c r="Y4247" s="9"/>
    </row>
    <row r="4248" spans="2:25" x14ac:dyDescent="0.2">
      <c r="B4248" s="2"/>
      <c r="H4248" s="2"/>
      <c r="I4248" s="2"/>
      <c r="J4248" s="2"/>
      <c r="N4248" s="9"/>
      <c r="O4248" s="5"/>
      <c r="P4248" s="2"/>
      <c r="Q4248" s="39"/>
      <c r="R4248" s="9"/>
      <c r="T4248" s="9"/>
      <c r="U4248" s="2"/>
      <c r="X4248" s="40"/>
      <c r="Y4248" s="9"/>
    </row>
    <row r="4249" spans="2:25" x14ac:dyDescent="0.2">
      <c r="B4249" s="2"/>
      <c r="H4249" s="2"/>
      <c r="I4249" s="2"/>
      <c r="J4249" s="2"/>
      <c r="N4249" s="9"/>
      <c r="O4249" s="5"/>
      <c r="P4249" s="2"/>
      <c r="Q4249" s="39"/>
      <c r="R4249" s="9"/>
      <c r="T4249" s="9"/>
      <c r="U4249" s="2"/>
      <c r="X4249" s="40"/>
      <c r="Y4249" s="9"/>
    </row>
    <row r="4250" spans="2:25" x14ac:dyDescent="0.2">
      <c r="B4250" s="2"/>
      <c r="H4250" s="2"/>
      <c r="I4250" s="2"/>
      <c r="J4250" s="2"/>
      <c r="N4250" s="9"/>
      <c r="O4250" s="5"/>
      <c r="P4250" s="2"/>
      <c r="Q4250" s="39"/>
      <c r="R4250" s="9"/>
      <c r="T4250" s="9"/>
      <c r="U4250" s="2"/>
      <c r="X4250" s="40"/>
      <c r="Y4250" s="9"/>
    </row>
    <row r="4251" spans="2:25" x14ac:dyDescent="0.2">
      <c r="B4251" s="2"/>
      <c r="H4251" s="2"/>
      <c r="I4251" s="2"/>
      <c r="J4251" s="2"/>
      <c r="N4251" s="9"/>
      <c r="O4251" s="5"/>
      <c r="P4251" s="2"/>
      <c r="Q4251" s="39"/>
      <c r="R4251" s="9"/>
      <c r="T4251" s="9"/>
      <c r="U4251" s="2"/>
      <c r="X4251" s="40"/>
      <c r="Y4251" s="9"/>
    </row>
    <row r="4252" spans="2:25" x14ac:dyDescent="0.2">
      <c r="B4252" s="2"/>
      <c r="H4252" s="2"/>
      <c r="I4252" s="2"/>
      <c r="J4252" s="2"/>
      <c r="N4252" s="9"/>
      <c r="O4252" s="5"/>
      <c r="P4252" s="2"/>
      <c r="Q4252" s="39"/>
      <c r="R4252" s="9"/>
      <c r="T4252" s="9"/>
      <c r="U4252" s="2"/>
      <c r="X4252" s="40"/>
      <c r="Y4252" s="9"/>
    </row>
    <row r="4253" spans="2:25" x14ac:dyDescent="0.2">
      <c r="B4253" s="2"/>
      <c r="H4253" s="2"/>
      <c r="I4253" s="2"/>
      <c r="J4253" s="2"/>
      <c r="N4253" s="9"/>
      <c r="O4253" s="5"/>
      <c r="P4253" s="2"/>
      <c r="Q4253" s="39"/>
      <c r="R4253" s="9"/>
      <c r="T4253" s="9"/>
      <c r="U4253" s="2"/>
      <c r="X4253" s="40"/>
      <c r="Y4253" s="9"/>
    </row>
    <row r="4254" spans="2:25" x14ac:dyDescent="0.2">
      <c r="B4254" s="2"/>
      <c r="H4254" s="2"/>
      <c r="I4254" s="2"/>
      <c r="J4254" s="2"/>
      <c r="N4254" s="9"/>
      <c r="O4254" s="5"/>
      <c r="P4254" s="2"/>
      <c r="Q4254" s="39"/>
      <c r="R4254" s="9"/>
      <c r="T4254" s="9"/>
      <c r="U4254" s="2"/>
      <c r="X4254" s="40"/>
      <c r="Y4254" s="9"/>
    </row>
    <row r="4255" spans="2:25" x14ac:dyDescent="0.2">
      <c r="B4255" s="2"/>
      <c r="H4255" s="2"/>
      <c r="I4255" s="2"/>
      <c r="J4255" s="2"/>
      <c r="N4255" s="9"/>
      <c r="O4255" s="5"/>
      <c r="P4255" s="2"/>
      <c r="Q4255" s="39"/>
      <c r="R4255" s="9"/>
      <c r="T4255" s="9"/>
      <c r="U4255" s="2"/>
      <c r="X4255" s="40"/>
      <c r="Y4255" s="9"/>
    </row>
    <row r="4256" spans="2:25" x14ac:dyDescent="0.2">
      <c r="B4256" s="2"/>
      <c r="H4256" s="2"/>
      <c r="I4256" s="2"/>
      <c r="J4256" s="2"/>
      <c r="N4256" s="9"/>
      <c r="O4256" s="5"/>
      <c r="P4256" s="2"/>
      <c r="Q4256" s="39"/>
      <c r="R4256" s="9"/>
      <c r="T4256" s="9"/>
      <c r="U4256" s="2"/>
      <c r="X4256" s="40"/>
      <c r="Y4256" s="9"/>
    </row>
    <row r="4257" spans="2:25" x14ac:dyDescent="0.2">
      <c r="B4257" s="2"/>
      <c r="H4257" s="2"/>
      <c r="I4257" s="2"/>
      <c r="J4257" s="2"/>
      <c r="N4257" s="9"/>
      <c r="O4257" s="5"/>
      <c r="P4257" s="2"/>
      <c r="Q4257" s="39"/>
      <c r="R4257" s="9"/>
      <c r="T4257" s="9"/>
      <c r="U4257" s="2"/>
      <c r="X4257" s="40"/>
      <c r="Y4257" s="9"/>
    </row>
    <row r="4258" spans="2:25" x14ac:dyDescent="0.2">
      <c r="B4258" s="2"/>
      <c r="H4258" s="2"/>
      <c r="I4258" s="2"/>
      <c r="J4258" s="2"/>
      <c r="N4258" s="9"/>
      <c r="O4258" s="5"/>
      <c r="P4258" s="2"/>
      <c r="Q4258" s="39"/>
      <c r="R4258" s="9"/>
      <c r="T4258" s="9"/>
      <c r="U4258" s="2"/>
      <c r="X4258" s="40"/>
      <c r="Y4258" s="9"/>
    </row>
    <row r="4259" spans="2:25" x14ac:dyDescent="0.2">
      <c r="B4259" s="2"/>
      <c r="H4259" s="2"/>
      <c r="I4259" s="2"/>
      <c r="J4259" s="2"/>
      <c r="N4259" s="9"/>
      <c r="O4259" s="5"/>
      <c r="P4259" s="2"/>
      <c r="Q4259" s="39"/>
      <c r="R4259" s="9"/>
      <c r="T4259" s="9"/>
      <c r="U4259" s="2"/>
      <c r="X4259" s="40"/>
      <c r="Y4259" s="9"/>
    </row>
    <row r="4260" spans="2:25" x14ac:dyDescent="0.2">
      <c r="B4260" s="2"/>
      <c r="H4260" s="2"/>
      <c r="I4260" s="2"/>
      <c r="J4260" s="2"/>
      <c r="N4260" s="9"/>
      <c r="O4260" s="5"/>
      <c r="P4260" s="2"/>
      <c r="Q4260" s="39"/>
      <c r="R4260" s="9"/>
      <c r="T4260" s="9"/>
      <c r="U4260" s="2"/>
      <c r="X4260" s="40"/>
      <c r="Y4260" s="9"/>
    </row>
    <row r="4261" spans="2:25" x14ac:dyDescent="0.2">
      <c r="B4261" s="2"/>
      <c r="H4261" s="2"/>
      <c r="I4261" s="2"/>
      <c r="J4261" s="2"/>
      <c r="N4261" s="9"/>
      <c r="O4261" s="5"/>
      <c r="P4261" s="2"/>
      <c r="Q4261" s="39"/>
      <c r="R4261" s="9"/>
      <c r="T4261" s="9"/>
      <c r="U4261" s="2"/>
      <c r="X4261" s="40"/>
      <c r="Y4261" s="9"/>
    </row>
    <row r="4262" spans="2:25" x14ac:dyDescent="0.2">
      <c r="B4262" s="2"/>
      <c r="H4262" s="2"/>
      <c r="I4262" s="2"/>
      <c r="J4262" s="2"/>
      <c r="N4262" s="9"/>
      <c r="O4262" s="5"/>
      <c r="P4262" s="2"/>
      <c r="Q4262" s="39"/>
      <c r="R4262" s="9"/>
      <c r="T4262" s="9"/>
      <c r="U4262" s="2"/>
      <c r="X4262" s="40"/>
      <c r="Y4262" s="9"/>
    </row>
    <row r="4263" spans="2:25" x14ac:dyDescent="0.2">
      <c r="B4263" s="2"/>
      <c r="H4263" s="2"/>
      <c r="I4263" s="2"/>
      <c r="J4263" s="2"/>
      <c r="N4263" s="9"/>
      <c r="O4263" s="5"/>
      <c r="P4263" s="2"/>
      <c r="Q4263" s="39"/>
      <c r="R4263" s="9"/>
      <c r="T4263" s="9"/>
      <c r="U4263" s="2"/>
      <c r="X4263" s="40"/>
      <c r="Y4263" s="9"/>
    </row>
    <row r="4264" spans="2:25" x14ac:dyDescent="0.2">
      <c r="B4264" s="2"/>
      <c r="H4264" s="2"/>
      <c r="I4264" s="2"/>
      <c r="J4264" s="2"/>
      <c r="N4264" s="9"/>
      <c r="O4264" s="5"/>
      <c r="P4264" s="2"/>
      <c r="Q4264" s="39"/>
      <c r="R4264" s="9"/>
      <c r="T4264" s="9"/>
      <c r="U4264" s="2"/>
      <c r="X4264" s="40"/>
      <c r="Y4264" s="9"/>
    </row>
    <row r="4265" spans="2:25" x14ac:dyDescent="0.2">
      <c r="B4265" s="2"/>
      <c r="H4265" s="2"/>
      <c r="I4265" s="2"/>
      <c r="J4265" s="2"/>
      <c r="N4265" s="9"/>
      <c r="O4265" s="5"/>
      <c r="P4265" s="2"/>
      <c r="Q4265" s="39"/>
      <c r="R4265" s="9"/>
      <c r="T4265" s="9"/>
      <c r="U4265" s="2"/>
      <c r="X4265" s="40"/>
      <c r="Y4265" s="9"/>
    </row>
    <row r="4266" spans="2:25" x14ac:dyDescent="0.2">
      <c r="B4266" s="2"/>
      <c r="H4266" s="2"/>
      <c r="I4266" s="2"/>
      <c r="J4266" s="2"/>
      <c r="N4266" s="9"/>
      <c r="O4266" s="5"/>
      <c r="P4266" s="2"/>
      <c r="Q4266" s="39"/>
      <c r="R4266" s="9"/>
      <c r="T4266" s="9"/>
      <c r="U4266" s="2"/>
      <c r="X4266" s="40"/>
      <c r="Y4266" s="9"/>
    </row>
    <row r="4267" spans="2:25" x14ac:dyDescent="0.2">
      <c r="B4267" s="2"/>
      <c r="H4267" s="2"/>
      <c r="I4267" s="2"/>
      <c r="J4267" s="2"/>
      <c r="N4267" s="9"/>
      <c r="O4267" s="5"/>
      <c r="P4267" s="2"/>
      <c r="Q4267" s="39"/>
      <c r="R4267" s="9"/>
      <c r="T4267" s="9"/>
      <c r="U4267" s="2"/>
      <c r="X4267" s="40"/>
      <c r="Y4267" s="9"/>
    </row>
    <row r="4268" spans="2:25" x14ac:dyDescent="0.2">
      <c r="B4268" s="2"/>
      <c r="H4268" s="2"/>
      <c r="I4268" s="2"/>
      <c r="J4268" s="2"/>
      <c r="N4268" s="9"/>
      <c r="O4268" s="5"/>
      <c r="P4268" s="2"/>
      <c r="Q4268" s="39"/>
      <c r="R4268" s="9"/>
      <c r="T4268" s="9"/>
      <c r="U4268" s="2"/>
      <c r="X4268" s="40"/>
      <c r="Y4268" s="9"/>
    </row>
    <row r="4269" spans="2:25" x14ac:dyDescent="0.2">
      <c r="B4269" s="2"/>
      <c r="H4269" s="2"/>
      <c r="I4269" s="2"/>
      <c r="J4269" s="2"/>
      <c r="N4269" s="9"/>
      <c r="O4269" s="5"/>
      <c r="P4269" s="2"/>
      <c r="Q4269" s="39"/>
      <c r="R4269" s="9"/>
      <c r="T4269" s="9"/>
      <c r="U4269" s="2"/>
      <c r="X4269" s="40"/>
      <c r="Y4269" s="9"/>
    </row>
    <row r="4270" spans="2:25" x14ac:dyDescent="0.2">
      <c r="B4270" s="2"/>
      <c r="H4270" s="2"/>
      <c r="I4270" s="2"/>
      <c r="J4270" s="2"/>
      <c r="N4270" s="9"/>
      <c r="O4270" s="5"/>
      <c r="P4270" s="2"/>
      <c r="Q4270" s="39"/>
      <c r="R4270" s="9"/>
      <c r="T4270" s="9"/>
      <c r="U4270" s="2"/>
      <c r="X4270" s="40"/>
      <c r="Y4270" s="9"/>
    </row>
    <row r="4271" spans="2:25" x14ac:dyDescent="0.2">
      <c r="B4271" s="2"/>
      <c r="H4271" s="2"/>
      <c r="I4271" s="2"/>
      <c r="J4271" s="2"/>
      <c r="N4271" s="9"/>
      <c r="O4271" s="5"/>
      <c r="P4271" s="2"/>
      <c r="Q4271" s="39"/>
      <c r="R4271" s="9"/>
      <c r="T4271" s="9"/>
      <c r="U4271" s="2"/>
      <c r="X4271" s="40"/>
      <c r="Y4271" s="9"/>
    </row>
    <row r="4272" spans="2:25" x14ac:dyDescent="0.2">
      <c r="B4272" s="2"/>
      <c r="H4272" s="2"/>
      <c r="I4272" s="2"/>
      <c r="J4272" s="2"/>
      <c r="N4272" s="9"/>
      <c r="O4272" s="5"/>
      <c r="P4272" s="2"/>
      <c r="Q4272" s="39"/>
      <c r="R4272" s="9"/>
      <c r="T4272" s="9"/>
      <c r="U4272" s="2"/>
      <c r="X4272" s="40"/>
      <c r="Y4272" s="9"/>
    </row>
    <row r="4273" spans="2:25" x14ac:dyDescent="0.2">
      <c r="B4273" s="2"/>
      <c r="H4273" s="2"/>
      <c r="I4273" s="2"/>
      <c r="J4273" s="2"/>
      <c r="N4273" s="9"/>
      <c r="O4273" s="5"/>
      <c r="P4273" s="2"/>
      <c r="Q4273" s="39"/>
      <c r="R4273" s="9"/>
      <c r="T4273" s="9"/>
      <c r="U4273" s="2"/>
      <c r="X4273" s="40"/>
      <c r="Y4273" s="9"/>
    </row>
    <row r="4274" spans="2:25" x14ac:dyDescent="0.2">
      <c r="B4274" s="2"/>
      <c r="H4274" s="2"/>
      <c r="I4274" s="2"/>
      <c r="J4274" s="2"/>
      <c r="N4274" s="9"/>
      <c r="O4274" s="5"/>
      <c r="P4274" s="2"/>
      <c r="Q4274" s="39"/>
      <c r="R4274" s="9"/>
      <c r="T4274" s="9"/>
      <c r="U4274" s="2"/>
      <c r="X4274" s="40"/>
      <c r="Y4274" s="9"/>
    </row>
    <row r="4275" spans="2:25" x14ac:dyDescent="0.2">
      <c r="B4275" s="2"/>
      <c r="H4275" s="2"/>
      <c r="I4275" s="2"/>
      <c r="J4275" s="2"/>
      <c r="N4275" s="9"/>
      <c r="O4275" s="5"/>
      <c r="P4275" s="2"/>
      <c r="Q4275" s="39"/>
      <c r="R4275" s="9"/>
      <c r="T4275" s="9"/>
      <c r="U4275" s="2"/>
      <c r="X4275" s="40"/>
      <c r="Y4275" s="9"/>
    </row>
    <row r="4276" spans="2:25" x14ac:dyDescent="0.2">
      <c r="B4276" s="2"/>
      <c r="H4276" s="2"/>
      <c r="I4276" s="2"/>
      <c r="J4276" s="2"/>
      <c r="N4276" s="9"/>
      <c r="O4276" s="5"/>
      <c r="P4276" s="2"/>
      <c r="Q4276" s="39"/>
      <c r="R4276" s="9"/>
      <c r="T4276" s="9"/>
      <c r="U4276" s="2"/>
      <c r="X4276" s="40"/>
      <c r="Y4276" s="9"/>
    </row>
    <row r="4277" spans="2:25" x14ac:dyDescent="0.2">
      <c r="B4277" s="2"/>
      <c r="H4277" s="2"/>
      <c r="I4277" s="2"/>
      <c r="J4277" s="2"/>
      <c r="N4277" s="9"/>
      <c r="O4277" s="5"/>
      <c r="P4277" s="2"/>
      <c r="Q4277" s="39"/>
      <c r="R4277" s="9"/>
      <c r="T4277" s="9"/>
      <c r="U4277" s="2"/>
      <c r="X4277" s="40"/>
      <c r="Y4277" s="9"/>
    </row>
    <row r="4278" spans="2:25" x14ac:dyDescent="0.2">
      <c r="B4278" s="2"/>
      <c r="H4278" s="2"/>
      <c r="I4278" s="2"/>
      <c r="J4278" s="2"/>
      <c r="N4278" s="9"/>
      <c r="O4278" s="5"/>
      <c r="P4278" s="2"/>
      <c r="Q4278" s="39"/>
      <c r="R4278" s="9"/>
      <c r="T4278" s="9"/>
      <c r="U4278" s="2"/>
      <c r="X4278" s="40"/>
      <c r="Y4278" s="9"/>
    </row>
    <row r="4279" spans="2:25" x14ac:dyDescent="0.2">
      <c r="B4279" s="2"/>
      <c r="H4279" s="2"/>
      <c r="I4279" s="2"/>
      <c r="J4279" s="2"/>
      <c r="N4279" s="9"/>
      <c r="O4279" s="5"/>
      <c r="P4279" s="2"/>
      <c r="Q4279" s="39"/>
      <c r="R4279" s="9"/>
      <c r="T4279" s="9"/>
      <c r="U4279" s="2"/>
      <c r="X4279" s="40"/>
      <c r="Y4279" s="9"/>
    </row>
    <row r="4280" spans="2:25" x14ac:dyDescent="0.2">
      <c r="B4280" s="2"/>
      <c r="H4280" s="2"/>
      <c r="I4280" s="2"/>
      <c r="J4280" s="2"/>
      <c r="N4280" s="9"/>
      <c r="O4280" s="5"/>
      <c r="P4280" s="2"/>
      <c r="Q4280" s="39"/>
      <c r="R4280" s="9"/>
      <c r="T4280" s="9"/>
      <c r="U4280" s="2"/>
      <c r="X4280" s="40"/>
      <c r="Y4280" s="9"/>
    </row>
    <row r="4281" spans="2:25" x14ac:dyDescent="0.2">
      <c r="B4281" s="2"/>
      <c r="H4281" s="2"/>
      <c r="I4281" s="2"/>
      <c r="J4281" s="2"/>
      <c r="N4281" s="9"/>
      <c r="O4281" s="5"/>
      <c r="P4281" s="2"/>
      <c r="Q4281" s="39"/>
      <c r="R4281" s="9"/>
      <c r="T4281" s="9"/>
      <c r="U4281" s="2"/>
      <c r="X4281" s="40"/>
      <c r="Y4281" s="9"/>
    </row>
    <row r="4282" spans="2:25" x14ac:dyDescent="0.2">
      <c r="B4282" s="2"/>
      <c r="H4282" s="2"/>
      <c r="I4282" s="2"/>
      <c r="J4282" s="2"/>
      <c r="N4282" s="9"/>
      <c r="O4282" s="5"/>
      <c r="P4282" s="2"/>
      <c r="Q4282" s="39"/>
      <c r="R4282" s="9"/>
      <c r="T4282" s="9"/>
      <c r="U4282" s="2"/>
      <c r="X4282" s="40"/>
      <c r="Y4282" s="9"/>
    </row>
    <row r="4283" spans="2:25" x14ac:dyDescent="0.2">
      <c r="B4283" s="2"/>
      <c r="H4283" s="2"/>
      <c r="I4283" s="2"/>
      <c r="J4283" s="2"/>
      <c r="N4283" s="9"/>
      <c r="O4283" s="5"/>
      <c r="P4283" s="2"/>
      <c r="Q4283" s="39"/>
      <c r="R4283" s="9"/>
      <c r="T4283" s="9"/>
      <c r="U4283" s="2"/>
      <c r="X4283" s="40"/>
      <c r="Y4283" s="9"/>
    </row>
    <row r="4284" spans="2:25" x14ac:dyDescent="0.2">
      <c r="B4284" s="2"/>
      <c r="H4284" s="2"/>
      <c r="I4284" s="2"/>
      <c r="J4284" s="2"/>
      <c r="N4284" s="9"/>
      <c r="O4284" s="5"/>
      <c r="P4284" s="2"/>
      <c r="Q4284" s="39"/>
      <c r="R4284" s="9"/>
      <c r="T4284" s="9"/>
      <c r="U4284" s="2"/>
      <c r="X4284" s="40"/>
      <c r="Y4284" s="9"/>
    </row>
    <row r="4285" spans="2:25" x14ac:dyDescent="0.2">
      <c r="B4285" s="2"/>
      <c r="H4285" s="2"/>
      <c r="I4285" s="2"/>
      <c r="J4285" s="2"/>
      <c r="N4285" s="9"/>
      <c r="O4285" s="5"/>
      <c r="P4285" s="2"/>
      <c r="Q4285" s="39"/>
      <c r="R4285" s="9"/>
      <c r="T4285" s="9"/>
      <c r="U4285" s="2"/>
      <c r="X4285" s="40"/>
      <c r="Y4285" s="9"/>
    </row>
    <row r="4286" spans="2:25" x14ac:dyDescent="0.2">
      <c r="B4286" s="2"/>
      <c r="H4286" s="2"/>
      <c r="I4286" s="2"/>
      <c r="J4286" s="2"/>
      <c r="N4286" s="9"/>
      <c r="O4286" s="5"/>
      <c r="P4286" s="2"/>
      <c r="Q4286" s="39"/>
      <c r="R4286" s="9"/>
      <c r="T4286" s="9"/>
      <c r="U4286" s="2"/>
      <c r="X4286" s="40"/>
      <c r="Y4286" s="9"/>
    </row>
    <row r="4287" spans="2:25" x14ac:dyDescent="0.2">
      <c r="B4287" s="2"/>
      <c r="H4287" s="2"/>
      <c r="I4287" s="2"/>
      <c r="J4287" s="2"/>
      <c r="N4287" s="9"/>
      <c r="O4287" s="5"/>
      <c r="P4287" s="2"/>
      <c r="Q4287" s="39"/>
      <c r="R4287" s="9"/>
      <c r="T4287" s="9"/>
      <c r="U4287" s="2"/>
      <c r="X4287" s="40"/>
      <c r="Y4287" s="9"/>
    </row>
    <row r="4288" spans="2:25" x14ac:dyDescent="0.2">
      <c r="B4288" s="2"/>
      <c r="H4288" s="2"/>
      <c r="I4288" s="2"/>
      <c r="J4288" s="2"/>
      <c r="N4288" s="9"/>
      <c r="O4288" s="5"/>
      <c r="P4288" s="2"/>
      <c r="Q4288" s="39"/>
      <c r="R4288" s="9"/>
      <c r="T4288" s="9"/>
      <c r="U4288" s="2"/>
      <c r="X4288" s="40"/>
      <c r="Y4288" s="9"/>
    </row>
    <row r="4289" spans="2:25" x14ac:dyDescent="0.2">
      <c r="B4289" s="2"/>
      <c r="H4289" s="2"/>
      <c r="I4289" s="2"/>
      <c r="J4289" s="2"/>
      <c r="N4289" s="9"/>
      <c r="O4289" s="5"/>
      <c r="P4289" s="2"/>
      <c r="Q4289" s="39"/>
      <c r="R4289" s="9"/>
      <c r="T4289" s="9"/>
      <c r="U4289" s="2"/>
      <c r="X4289" s="40"/>
      <c r="Y4289" s="9"/>
    </row>
    <row r="4290" spans="2:25" x14ac:dyDescent="0.2">
      <c r="B4290" s="2"/>
      <c r="H4290" s="2"/>
      <c r="I4290" s="2"/>
      <c r="J4290" s="2"/>
      <c r="N4290" s="9"/>
      <c r="O4290" s="5"/>
      <c r="P4290" s="2"/>
      <c r="Q4290" s="39"/>
      <c r="R4290" s="9"/>
      <c r="T4290" s="9"/>
      <c r="U4290" s="2"/>
      <c r="X4290" s="40"/>
      <c r="Y4290" s="9"/>
    </row>
    <row r="4291" spans="2:25" x14ac:dyDescent="0.2">
      <c r="B4291" s="2"/>
      <c r="H4291" s="2"/>
      <c r="I4291" s="2"/>
      <c r="J4291" s="2"/>
      <c r="N4291" s="9"/>
      <c r="O4291" s="5"/>
      <c r="P4291" s="2"/>
      <c r="Q4291" s="39"/>
      <c r="R4291" s="9"/>
      <c r="T4291" s="9"/>
      <c r="U4291" s="2"/>
      <c r="X4291" s="40"/>
      <c r="Y4291" s="9"/>
    </row>
    <row r="4292" spans="2:25" x14ac:dyDescent="0.2">
      <c r="B4292" s="2"/>
      <c r="H4292" s="2"/>
      <c r="I4292" s="2"/>
      <c r="J4292" s="2"/>
      <c r="N4292" s="9"/>
      <c r="O4292" s="5"/>
      <c r="P4292" s="2"/>
      <c r="Q4292" s="39"/>
      <c r="R4292" s="9"/>
      <c r="T4292" s="9"/>
      <c r="U4292" s="2"/>
      <c r="X4292" s="40"/>
      <c r="Y4292" s="9"/>
    </row>
    <row r="4293" spans="2:25" x14ac:dyDescent="0.2">
      <c r="B4293" s="2"/>
      <c r="H4293" s="2"/>
      <c r="I4293" s="2"/>
      <c r="J4293" s="2"/>
      <c r="N4293" s="9"/>
      <c r="O4293" s="5"/>
      <c r="P4293" s="2"/>
      <c r="Q4293" s="39"/>
      <c r="R4293" s="9"/>
      <c r="T4293" s="9"/>
      <c r="U4293" s="2"/>
      <c r="X4293" s="40"/>
      <c r="Y4293" s="9"/>
    </row>
    <row r="4294" spans="2:25" x14ac:dyDescent="0.2">
      <c r="B4294" s="2"/>
      <c r="H4294" s="2"/>
      <c r="I4294" s="2"/>
      <c r="J4294" s="2"/>
      <c r="N4294" s="9"/>
      <c r="O4294" s="5"/>
      <c r="P4294" s="2"/>
      <c r="Q4294" s="39"/>
      <c r="R4294" s="9"/>
      <c r="T4294" s="9"/>
      <c r="U4294" s="2"/>
      <c r="X4294" s="40"/>
      <c r="Y4294" s="9"/>
    </row>
    <row r="4295" spans="2:25" x14ac:dyDescent="0.2">
      <c r="B4295" s="2"/>
      <c r="H4295" s="2"/>
      <c r="I4295" s="2"/>
      <c r="J4295" s="2"/>
      <c r="N4295" s="9"/>
      <c r="O4295" s="5"/>
      <c r="P4295" s="2"/>
      <c r="Q4295" s="39"/>
      <c r="R4295" s="9"/>
      <c r="T4295" s="9"/>
      <c r="U4295" s="2"/>
      <c r="X4295" s="40"/>
      <c r="Y4295" s="9"/>
    </row>
    <row r="4296" spans="2:25" x14ac:dyDescent="0.2">
      <c r="B4296" s="2"/>
      <c r="H4296" s="2"/>
      <c r="I4296" s="2"/>
      <c r="J4296" s="2"/>
      <c r="N4296" s="9"/>
      <c r="O4296" s="5"/>
      <c r="P4296" s="2"/>
      <c r="Q4296" s="39"/>
      <c r="R4296" s="9"/>
      <c r="T4296" s="9"/>
      <c r="U4296" s="2"/>
      <c r="X4296" s="40"/>
      <c r="Y4296" s="9"/>
    </row>
    <row r="4297" spans="2:25" x14ac:dyDescent="0.2">
      <c r="B4297" s="2"/>
      <c r="H4297" s="2"/>
      <c r="I4297" s="2"/>
      <c r="J4297" s="2"/>
      <c r="N4297" s="9"/>
      <c r="O4297" s="5"/>
      <c r="P4297" s="2"/>
      <c r="Q4297" s="39"/>
      <c r="R4297" s="9"/>
      <c r="T4297" s="9"/>
      <c r="U4297" s="2"/>
      <c r="X4297" s="40"/>
      <c r="Y4297" s="9"/>
    </row>
    <row r="4298" spans="2:25" x14ac:dyDescent="0.2">
      <c r="B4298" s="2"/>
      <c r="H4298" s="2"/>
      <c r="I4298" s="2"/>
      <c r="J4298" s="2"/>
      <c r="N4298" s="9"/>
      <c r="O4298" s="5"/>
      <c r="P4298" s="2"/>
      <c r="Q4298" s="39"/>
      <c r="R4298" s="9"/>
      <c r="T4298" s="9"/>
      <c r="U4298" s="2"/>
      <c r="X4298" s="40"/>
      <c r="Y4298" s="9"/>
    </row>
    <row r="4299" spans="2:25" x14ac:dyDescent="0.2">
      <c r="B4299" s="2"/>
      <c r="H4299" s="2"/>
      <c r="I4299" s="2"/>
      <c r="J4299" s="2"/>
      <c r="N4299" s="9"/>
      <c r="O4299" s="5"/>
      <c r="P4299" s="2"/>
      <c r="Q4299" s="39"/>
      <c r="R4299" s="9"/>
      <c r="T4299" s="9"/>
      <c r="U4299" s="2"/>
      <c r="X4299" s="40"/>
      <c r="Y4299" s="9"/>
    </row>
    <row r="4300" spans="2:25" x14ac:dyDescent="0.2">
      <c r="B4300" s="2"/>
      <c r="H4300" s="2"/>
      <c r="I4300" s="2"/>
      <c r="J4300" s="2"/>
      <c r="N4300" s="9"/>
      <c r="O4300" s="5"/>
      <c r="P4300" s="2"/>
      <c r="Q4300" s="39"/>
      <c r="R4300" s="9"/>
      <c r="T4300" s="9"/>
      <c r="U4300" s="2"/>
      <c r="X4300" s="40"/>
      <c r="Y4300" s="9"/>
    </row>
    <row r="4301" spans="2:25" x14ac:dyDescent="0.2">
      <c r="B4301" s="2"/>
      <c r="H4301" s="2"/>
      <c r="I4301" s="2"/>
      <c r="J4301" s="2"/>
      <c r="N4301" s="9"/>
      <c r="O4301" s="5"/>
      <c r="P4301" s="2"/>
      <c r="Q4301" s="39"/>
      <c r="R4301" s="9"/>
      <c r="T4301" s="9"/>
      <c r="U4301" s="2"/>
      <c r="X4301" s="40"/>
      <c r="Y4301" s="9"/>
    </row>
    <row r="4302" spans="2:25" x14ac:dyDescent="0.2">
      <c r="B4302" s="2"/>
      <c r="H4302" s="2"/>
      <c r="I4302" s="2"/>
      <c r="J4302" s="2"/>
      <c r="N4302" s="9"/>
      <c r="O4302" s="5"/>
      <c r="P4302" s="2"/>
      <c r="Q4302" s="39"/>
      <c r="R4302" s="9"/>
      <c r="T4302" s="9"/>
      <c r="U4302" s="2"/>
      <c r="X4302" s="40"/>
      <c r="Y4302" s="9"/>
    </row>
    <row r="4303" spans="2:25" x14ac:dyDescent="0.2">
      <c r="B4303" s="2"/>
      <c r="H4303" s="2"/>
      <c r="I4303" s="2"/>
      <c r="J4303" s="2"/>
      <c r="N4303" s="9"/>
      <c r="O4303" s="5"/>
      <c r="P4303" s="2"/>
      <c r="Q4303" s="39"/>
      <c r="R4303" s="9"/>
      <c r="T4303" s="9"/>
      <c r="U4303" s="2"/>
      <c r="X4303" s="40"/>
      <c r="Y4303" s="9"/>
    </row>
    <row r="4304" spans="2:25" x14ac:dyDescent="0.2">
      <c r="B4304" s="2"/>
      <c r="H4304" s="2"/>
      <c r="I4304" s="2"/>
      <c r="J4304" s="2"/>
      <c r="N4304" s="9"/>
      <c r="O4304" s="5"/>
      <c r="P4304" s="2"/>
      <c r="Q4304" s="39"/>
      <c r="R4304" s="9"/>
      <c r="T4304" s="9"/>
      <c r="U4304" s="2"/>
      <c r="X4304" s="40"/>
      <c r="Y4304" s="9"/>
    </row>
    <row r="4305" spans="2:25" x14ac:dyDescent="0.2">
      <c r="B4305" s="2"/>
      <c r="H4305" s="2"/>
      <c r="I4305" s="2"/>
      <c r="J4305" s="2"/>
      <c r="N4305" s="9"/>
      <c r="O4305" s="5"/>
      <c r="P4305" s="2"/>
      <c r="Q4305" s="39"/>
      <c r="R4305" s="9"/>
      <c r="T4305" s="9"/>
      <c r="U4305" s="2"/>
      <c r="X4305" s="40"/>
      <c r="Y4305" s="9"/>
    </row>
    <row r="4306" spans="2:25" x14ac:dyDescent="0.2">
      <c r="B4306" s="2"/>
      <c r="H4306" s="2"/>
      <c r="I4306" s="2"/>
      <c r="J4306" s="2"/>
      <c r="N4306" s="9"/>
      <c r="O4306" s="5"/>
      <c r="P4306" s="2"/>
      <c r="Q4306" s="39"/>
      <c r="R4306" s="9"/>
      <c r="T4306" s="9"/>
      <c r="U4306" s="2"/>
      <c r="X4306" s="40"/>
      <c r="Y4306" s="9"/>
    </row>
    <row r="4307" spans="2:25" x14ac:dyDescent="0.2">
      <c r="B4307" s="2"/>
      <c r="H4307" s="2"/>
      <c r="I4307" s="2"/>
      <c r="J4307" s="2"/>
      <c r="N4307" s="9"/>
      <c r="O4307" s="5"/>
      <c r="P4307" s="2"/>
      <c r="Q4307" s="39"/>
      <c r="R4307" s="9"/>
      <c r="T4307" s="9"/>
      <c r="U4307" s="2"/>
      <c r="X4307" s="40"/>
      <c r="Y4307" s="9"/>
    </row>
    <row r="4308" spans="2:25" x14ac:dyDescent="0.2">
      <c r="B4308" s="2"/>
      <c r="H4308" s="2"/>
      <c r="I4308" s="2"/>
      <c r="J4308" s="2"/>
      <c r="N4308" s="9"/>
      <c r="O4308" s="5"/>
      <c r="P4308" s="2"/>
      <c r="Q4308" s="39"/>
      <c r="R4308" s="9"/>
      <c r="T4308" s="9"/>
      <c r="U4308" s="2"/>
      <c r="X4308" s="40"/>
      <c r="Y4308" s="9"/>
    </row>
    <row r="4309" spans="2:25" x14ac:dyDescent="0.2">
      <c r="B4309" s="2"/>
      <c r="H4309" s="2"/>
      <c r="I4309" s="2"/>
      <c r="J4309" s="2"/>
      <c r="N4309" s="9"/>
      <c r="O4309" s="5"/>
      <c r="P4309" s="2"/>
      <c r="Q4309" s="39"/>
      <c r="R4309" s="9"/>
      <c r="T4309" s="9"/>
      <c r="U4309" s="2"/>
      <c r="X4309" s="40"/>
      <c r="Y4309" s="9"/>
    </row>
    <row r="4310" spans="2:25" x14ac:dyDescent="0.2">
      <c r="B4310" s="2"/>
      <c r="H4310" s="2"/>
      <c r="I4310" s="2"/>
      <c r="J4310" s="2"/>
      <c r="N4310" s="9"/>
      <c r="O4310" s="5"/>
      <c r="P4310" s="2"/>
      <c r="Q4310" s="39"/>
      <c r="R4310" s="9"/>
      <c r="T4310" s="9"/>
      <c r="U4310" s="2"/>
      <c r="X4310" s="40"/>
      <c r="Y4310" s="9"/>
    </row>
    <row r="4311" spans="2:25" x14ac:dyDescent="0.2">
      <c r="B4311" s="2"/>
      <c r="H4311" s="2"/>
      <c r="I4311" s="2"/>
      <c r="J4311" s="2"/>
      <c r="N4311" s="9"/>
      <c r="O4311" s="5"/>
      <c r="P4311" s="2"/>
      <c r="Q4311" s="39"/>
      <c r="R4311" s="9"/>
      <c r="T4311" s="9"/>
      <c r="U4311" s="2"/>
      <c r="X4311" s="40"/>
      <c r="Y4311" s="9"/>
    </row>
    <row r="4312" spans="2:25" x14ac:dyDescent="0.2">
      <c r="B4312" s="2"/>
      <c r="H4312" s="2"/>
      <c r="I4312" s="2"/>
      <c r="J4312" s="2"/>
      <c r="N4312" s="9"/>
      <c r="O4312" s="5"/>
      <c r="P4312" s="2"/>
      <c r="Q4312" s="39"/>
      <c r="R4312" s="9"/>
      <c r="T4312" s="9"/>
      <c r="U4312" s="2"/>
      <c r="X4312" s="40"/>
      <c r="Y4312" s="9"/>
    </row>
    <row r="4313" spans="2:25" x14ac:dyDescent="0.2">
      <c r="B4313" s="2"/>
      <c r="H4313" s="2"/>
      <c r="I4313" s="2"/>
      <c r="J4313" s="2"/>
      <c r="N4313" s="9"/>
      <c r="O4313" s="5"/>
      <c r="P4313" s="2"/>
      <c r="Q4313" s="39"/>
      <c r="R4313" s="9"/>
      <c r="T4313" s="9"/>
      <c r="U4313" s="2"/>
      <c r="X4313" s="40"/>
      <c r="Y4313" s="9"/>
    </row>
    <row r="4314" spans="2:25" x14ac:dyDescent="0.2">
      <c r="B4314" s="2"/>
      <c r="H4314" s="2"/>
      <c r="I4314" s="2"/>
      <c r="J4314" s="2"/>
      <c r="N4314" s="9"/>
      <c r="O4314" s="5"/>
      <c r="P4314" s="2"/>
      <c r="Q4314" s="39"/>
      <c r="R4314" s="9"/>
      <c r="T4314" s="9"/>
      <c r="U4314" s="2"/>
      <c r="X4314" s="40"/>
      <c r="Y4314" s="9"/>
    </row>
    <row r="4315" spans="2:25" x14ac:dyDescent="0.2">
      <c r="B4315" s="2"/>
      <c r="H4315" s="2"/>
      <c r="I4315" s="2"/>
      <c r="J4315" s="2"/>
      <c r="N4315" s="9"/>
      <c r="O4315" s="5"/>
      <c r="P4315" s="2"/>
      <c r="Q4315" s="39"/>
      <c r="R4315" s="9"/>
      <c r="T4315" s="9"/>
      <c r="U4315" s="2"/>
      <c r="X4315" s="40"/>
      <c r="Y4315" s="9"/>
    </row>
    <row r="4316" spans="2:25" x14ac:dyDescent="0.2">
      <c r="B4316" s="2"/>
      <c r="H4316" s="2"/>
      <c r="I4316" s="2"/>
      <c r="J4316" s="2"/>
      <c r="N4316" s="9"/>
      <c r="O4316" s="5"/>
      <c r="P4316" s="2"/>
      <c r="Q4316" s="39"/>
      <c r="R4316" s="9"/>
      <c r="T4316" s="9"/>
      <c r="U4316" s="2"/>
      <c r="X4316" s="40"/>
      <c r="Y4316" s="9"/>
    </row>
    <row r="4317" spans="2:25" x14ac:dyDescent="0.2">
      <c r="B4317" s="2"/>
      <c r="H4317" s="2"/>
      <c r="I4317" s="2"/>
      <c r="J4317" s="2"/>
      <c r="N4317" s="9"/>
      <c r="O4317" s="5"/>
      <c r="P4317" s="2"/>
      <c r="Q4317" s="39"/>
      <c r="R4317" s="9"/>
      <c r="T4317" s="9"/>
      <c r="U4317" s="2"/>
      <c r="X4317" s="40"/>
      <c r="Y4317" s="9"/>
    </row>
    <row r="4318" spans="2:25" x14ac:dyDescent="0.2">
      <c r="B4318" s="2"/>
      <c r="H4318" s="2"/>
      <c r="I4318" s="2"/>
      <c r="J4318" s="2"/>
      <c r="N4318" s="9"/>
      <c r="O4318" s="5"/>
      <c r="P4318" s="2"/>
      <c r="Q4318" s="39"/>
      <c r="R4318" s="9"/>
      <c r="T4318" s="9"/>
      <c r="U4318" s="2"/>
      <c r="X4318" s="40"/>
      <c r="Y4318" s="9"/>
    </row>
    <row r="4319" spans="2:25" x14ac:dyDescent="0.2">
      <c r="B4319" s="2"/>
      <c r="H4319" s="2"/>
      <c r="I4319" s="2"/>
      <c r="J4319" s="2"/>
      <c r="N4319" s="9"/>
      <c r="O4319" s="5"/>
      <c r="P4319" s="2"/>
      <c r="Q4319" s="39"/>
      <c r="R4319" s="9"/>
      <c r="T4319" s="9"/>
      <c r="U4319" s="2"/>
      <c r="X4319" s="40"/>
      <c r="Y4319" s="9"/>
    </row>
    <row r="4320" spans="2:25" x14ac:dyDescent="0.2">
      <c r="B4320" s="2"/>
      <c r="H4320" s="2"/>
      <c r="I4320" s="2"/>
      <c r="J4320" s="2"/>
      <c r="N4320" s="9"/>
      <c r="O4320" s="5"/>
      <c r="P4320" s="2"/>
      <c r="Q4320" s="39"/>
      <c r="R4320" s="9"/>
      <c r="T4320" s="9"/>
      <c r="U4320" s="2"/>
      <c r="X4320" s="40"/>
      <c r="Y4320" s="9"/>
    </row>
    <row r="4321" spans="2:25" x14ac:dyDescent="0.2">
      <c r="B4321" s="2"/>
      <c r="H4321" s="2"/>
      <c r="I4321" s="2"/>
      <c r="J4321" s="2"/>
      <c r="N4321" s="9"/>
      <c r="O4321" s="5"/>
      <c r="P4321" s="2"/>
      <c r="Q4321" s="39"/>
      <c r="R4321" s="9"/>
      <c r="T4321" s="9"/>
      <c r="U4321" s="2"/>
      <c r="X4321" s="40"/>
      <c r="Y4321" s="9"/>
    </row>
    <row r="4322" spans="2:25" x14ac:dyDescent="0.2">
      <c r="B4322" s="2"/>
      <c r="H4322" s="2"/>
      <c r="I4322" s="2"/>
      <c r="J4322" s="2"/>
      <c r="N4322" s="9"/>
      <c r="O4322" s="5"/>
      <c r="P4322" s="2"/>
      <c r="Q4322" s="39"/>
      <c r="R4322" s="9"/>
      <c r="T4322" s="9"/>
      <c r="U4322" s="2"/>
      <c r="X4322" s="40"/>
      <c r="Y4322" s="9"/>
    </row>
    <row r="4323" spans="2:25" x14ac:dyDescent="0.2">
      <c r="B4323" s="2"/>
      <c r="H4323" s="2"/>
      <c r="I4323" s="2"/>
      <c r="J4323" s="2"/>
      <c r="N4323" s="9"/>
      <c r="O4323" s="5"/>
      <c r="P4323" s="2"/>
      <c r="Q4323" s="39"/>
      <c r="R4323" s="9"/>
      <c r="T4323" s="9"/>
      <c r="U4323" s="2"/>
      <c r="X4323" s="40"/>
      <c r="Y4323" s="9"/>
    </row>
    <row r="4324" spans="2:25" x14ac:dyDescent="0.2">
      <c r="B4324" s="2"/>
      <c r="H4324" s="2"/>
      <c r="I4324" s="2"/>
      <c r="J4324" s="2"/>
      <c r="N4324" s="9"/>
      <c r="O4324" s="5"/>
      <c r="P4324" s="2"/>
      <c r="Q4324" s="39"/>
      <c r="R4324" s="9"/>
      <c r="T4324" s="9"/>
      <c r="U4324" s="2"/>
      <c r="X4324" s="40"/>
      <c r="Y4324" s="9"/>
    </row>
    <row r="4325" spans="2:25" x14ac:dyDescent="0.2">
      <c r="B4325" s="2"/>
      <c r="H4325" s="2"/>
      <c r="I4325" s="2"/>
      <c r="J4325" s="2"/>
      <c r="N4325" s="9"/>
      <c r="O4325" s="5"/>
      <c r="P4325" s="2"/>
      <c r="Q4325" s="39"/>
      <c r="R4325" s="9"/>
      <c r="T4325" s="9"/>
      <c r="U4325" s="2"/>
      <c r="X4325" s="40"/>
      <c r="Y4325" s="9"/>
    </row>
    <row r="4326" spans="2:25" x14ac:dyDescent="0.2">
      <c r="B4326" s="2"/>
      <c r="H4326" s="2"/>
      <c r="I4326" s="2"/>
      <c r="J4326" s="2"/>
      <c r="N4326" s="9"/>
      <c r="O4326" s="5"/>
      <c r="P4326" s="2"/>
      <c r="Q4326" s="39"/>
      <c r="R4326" s="9"/>
      <c r="T4326" s="9"/>
      <c r="U4326" s="2"/>
      <c r="X4326" s="40"/>
      <c r="Y4326" s="9"/>
    </row>
    <row r="4327" spans="2:25" x14ac:dyDescent="0.2">
      <c r="B4327" s="2"/>
      <c r="H4327" s="2"/>
      <c r="I4327" s="2"/>
      <c r="J4327" s="2"/>
      <c r="N4327" s="9"/>
      <c r="O4327" s="5"/>
      <c r="P4327" s="2"/>
      <c r="Q4327" s="39"/>
      <c r="R4327" s="9"/>
      <c r="T4327" s="9"/>
      <c r="U4327" s="2"/>
      <c r="X4327" s="40"/>
      <c r="Y4327" s="9"/>
    </row>
    <row r="4328" spans="2:25" x14ac:dyDescent="0.2">
      <c r="B4328" s="2"/>
      <c r="H4328" s="2"/>
      <c r="I4328" s="2"/>
      <c r="J4328" s="2"/>
      <c r="N4328" s="9"/>
      <c r="O4328" s="5"/>
      <c r="P4328" s="2"/>
      <c r="Q4328" s="39"/>
      <c r="R4328" s="9"/>
      <c r="T4328" s="9"/>
      <c r="U4328" s="2"/>
      <c r="X4328" s="40"/>
      <c r="Y4328" s="9"/>
    </row>
    <row r="4329" spans="2:25" x14ac:dyDescent="0.2">
      <c r="B4329" s="2"/>
      <c r="H4329" s="2"/>
      <c r="I4329" s="2"/>
      <c r="J4329" s="2"/>
      <c r="N4329" s="9"/>
      <c r="O4329" s="5"/>
      <c r="P4329" s="2"/>
      <c r="Q4329" s="39"/>
      <c r="R4329" s="9"/>
      <c r="T4329" s="9"/>
      <c r="U4329" s="2"/>
      <c r="X4329" s="40"/>
      <c r="Y4329" s="9"/>
    </row>
    <row r="4330" spans="2:25" x14ac:dyDescent="0.2">
      <c r="B4330" s="2"/>
      <c r="H4330" s="2"/>
      <c r="I4330" s="2"/>
      <c r="J4330" s="2"/>
      <c r="N4330" s="9"/>
      <c r="O4330" s="5"/>
      <c r="P4330" s="2"/>
      <c r="Q4330" s="39"/>
      <c r="R4330" s="9"/>
      <c r="T4330" s="9"/>
      <c r="U4330" s="2"/>
      <c r="X4330" s="40"/>
      <c r="Y4330" s="9"/>
    </row>
    <row r="4331" spans="2:25" x14ac:dyDescent="0.2">
      <c r="B4331" s="2"/>
      <c r="H4331" s="2"/>
      <c r="I4331" s="2"/>
      <c r="J4331" s="2"/>
      <c r="N4331" s="9"/>
      <c r="O4331" s="5"/>
      <c r="P4331" s="2"/>
      <c r="Q4331" s="39"/>
      <c r="R4331" s="9"/>
      <c r="T4331" s="9"/>
      <c r="U4331" s="2"/>
      <c r="X4331" s="40"/>
      <c r="Y4331" s="9"/>
    </row>
    <row r="4332" spans="2:25" x14ac:dyDescent="0.2">
      <c r="B4332" s="2"/>
      <c r="H4332" s="2"/>
      <c r="I4332" s="2"/>
      <c r="J4332" s="2"/>
      <c r="N4332" s="9"/>
      <c r="O4332" s="5"/>
      <c r="P4332" s="2"/>
      <c r="Q4332" s="39"/>
      <c r="R4332" s="9"/>
      <c r="T4332" s="9"/>
      <c r="U4332" s="2"/>
      <c r="X4332" s="40"/>
      <c r="Y4332" s="9"/>
    </row>
    <row r="4333" spans="2:25" x14ac:dyDescent="0.2">
      <c r="B4333" s="2"/>
      <c r="H4333" s="2"/>
      <c r="I4333" s="2"/>
      <c r="J4333" s="2"/>
      <c r="N4333" s="9"/>
      <c r="O4333" s="5"/>
      <c r="P4333" s="2"/>
      <c r="Q4333" s="39"/>
      <c r="R4333" s="9"/>
      <c r="T4333" s="9"/>
      <c r="U4333" s="2"/>
      <c r="X4333" s="40"/>
      <c r="Y4333" s="9"/>
    </row>
    <row r="4334" spans="2:25" x14ac:dyDescent="0.2">
      <c r="B4334" s="2"/>
      <c r="H4334" s="2"/>
      <c r="I4334" s="2"/>
      <c r="J4334" s="2"/>
      <c r="N4334" s="9"/>
      <c r="O4334" s="5"/>
      <c r="P4334" s="2"/>
      <c r="Q4334" s="39"/>
      <c r="R4334" s="9"/>
      <c r="T4334" s="9"/>
      <c r="U4334" s="2"/>
      <c r="X4334" s="40"/>
      <c r="Y4334" s="9"/>
    </row>
    <row r="4335" spans="2:25" x14ac:dyDescent="0.2">
      <c r="B4335" s="2"/>
      <c r="H4335" s="2"/>
      <c r="I4335" s="2"/>
      <c r="J4335" s="2"/>
      <c r="N4335" s="9"/>
      <c r="O4335" s="5"/>
      <c r="P4335" s="2"/>
      <c r="Q4335" s="39"/>
      <c r="R4335" s="9"/>
      <c r="T4335" s="9"/>
      <c r="U4335" s="2"/>
      <c r="X4335" s="40"/>
      <c r="Y4335" s="9"/>
    </row>
    <row r="4336" spans="2:25" x14ac:dyDescent="0.2">
      <c r="B4336" s="2"/>
      <c r="H4336" s="2"/>
      <c r="I4336" s="2"/>
      <c r="J4336" s="2"/>
      <c r="N4336" s="9"/>
      <c r="O4336" s="5"/>
      <c r="P4336" s="2"/>
      <c r="Q4336" s="39"/>
      <c r="R4336" s="9"/>
      <c r="T4336" s="9"/>
      <c r="U4336" s="2"/>
      <c r="X4336" s="40"/>
      <c r="Y4336" s="9"/>
    </row>
    <row r="4337" spans="2:25" x14ac:dyDescent="0.2">
      <c r="B4337" s="2"/>
      <c r="H4337" s="2"/>
      <c r="I4337" s="2"/>
      <c r="J4337" s="2"/>
      <c r="N4337" s="9"/>
      <c r="O4337" s="5"/>
      <c r="P4337" s="2"/>
      <c r="Q4337" s="39"/>
      <c r="R4337" s="9"/>
      <c r="T4337" s="9"/>
      <c r="U4337" s="2"/>
      <c r="X4337" s="40"/>
      <c r="Y4337" s="9"/>
    </row>
    <row r="4338" spans="2:25" x14ac:dyDescent="0.2">
      <c r="B4338" s="2"/>
      <c r="H4338" s="2"/>
      <c r="I4338" s="2"/>
      <c r="J4338" s="2"/>
      <c r="N4338" s="9"/>
      <c r="O4338" s="5"/>
      <c r="P4338" s="2"/>
      <c r="Q4338" s="39"/>
      <c r="R4338" s="9"/>
      <c r="T4338" s="9"/>
      <c r="U4338" s="2"/>
      <c r="X4338" s="40"/>
      <c r="Y4338" s="9"/>
    </row>
    <row r="4339" spans="2:25" x14ac:dyDescent="0.2">
      <c r="B4339" s="2"/>
      <c r="H4339" s="2"/>
      <c r="I4339" s="2"/>
      <c r="J4339" s="2"/>
      <c r="N4339" s="9"/>
      <c r="O4339" s="5"/>
      <c r="P4339" s="2"/>
      <c r="Q4339" s="39"/>
      <c r="R4339" s="9"/>
      <c r="T4339" s="9"/>
      <c r="U4339" s="2"/>
      <c r="X4339" s="40"/>
      <c r="Y4339" s="9"/>
    </row>
    <row r="4340" spans="2:25" x14ac:dyDescent="0.2">
      <c r="B4340" s="2"/>
      <c r="H4340" s="2"/>
      <c r="I4340" s="2"/>
      <c r="J4340" s="2"/>
      <c r="N4340" s="9"/>
      <c r="O4340" s="5"/>
      <c r="P4340" s="2"/>
      <c r="Q4340" s="39"/>
      <c r="R4340" s="9"/>
      <c r="T4340" s="9"/>
      <c r="U4340" s="2"/>
      <c r="X4340" s="40"/>
      <c r="Y4340" s="9"/>
    </row>
    <row r="4341" spans="2:25" x14ac:dyDescent="0.2">
      <c r="B4341" s="2"/>
      <c r="H4341" s="2"/>
      <c r="I4341" s="2"/>
      <c r="J4341" s="2"/>
      <c r="N4341" s="9"/>
      <c r="O4341" s="5"/>
      <c r="P4341" s="2"/>
      <c r="Q4341" s="39"/>
      <c r="R4341" s="9"/>
      <c r="T4341" s="9"/>
      <c r="U4341" s="2"/>
      <c r="X4341" s="40"/>
      <c r="Y4341" s="9"/>
    </row>
    <row r="4342" spans="2:25" x14ac:dyDescent="0.2">
      <c r="B4342" s="2"/>
      <c r="H4342" s="2"/>
      <c r="I4342" s="2"/>
      <c r="J4342" s="2"/>
      <c r="N4342" s="9"/>
      <c r="O4342" s="5"/>
      <c r="P4342" s="2"/>
      <c r="Q4342" s="39"/>
      <c r="R4342" s="9"/>
      <c r="T4342" s="9"/>
      <c r="U4342" s="2"/>
      <c r="X4342" s="40"/>
      <c r="Y4342" s="9"/>
    </row>
    <row r="4343" spans="2:25" x14ac:dyDescent="0.2">
      <c r="B4343" s="2"/>
      <c r="H4343" s="2"/>
      <c r="I4343" s="2"/>
      <c r="J4343" s="2"/>
      <c r="N4343" s="9"/>
      <c r="O4343" s="5"/>
      <c r="P4343" s="2"/>
      <c r="Q4343" s="39"/>
      <c r="R4343" s="9"/>
      <c r="T4343" s="9"/>
      <c r="U4343" s="2"/>
      <c r="X4343" s="40"/>
      <c r="Y4343" s="9"/>
    </row>
    <row r="4344" spans="2:25" x14ac:dyDescent="0.2">
      <c r="B4344" s="2"/>
      <c r="H4344" s="2"/>
      <c r="I4344" s="2"/>
      <c r="J4344" s="2"/>
      <c r="N4344" s="9"/>
      <c r="O4344" s="5"/>
      <c r="P4344" s="2"/>
      <c r="Q4344" s="39"/>
      <c r="R4344" s="9"/>
      <c r="T4344" s="9"/>
      <c r="U4344" s="2"/>
      <c r="X4344" s="40"/>
      <c r="Y4344" s="9"/>
    </row>
    <row r="4345" spans="2:25" x14ac:dyDescent="0.2">
      <c r="B4345" s="2"/>
      <c r="H4345" s="2"/>
      <c r="I4345" s="2"/>
      <c r="J4345" s="2"/>
      <c r="N4345" s="9"/>
      <c r="O4345" s="5"/>
      <c r="P4345" s="2"/>
      <c r="Q4345" s="39"/>
      <c r="R4345" s="9"/>
      <c r="T4345" s="9"/>
      <c r="U4345" s="2"/>
      <c r="X4345" s="40"/>
      <c r="Y4345" s="9"/>
    </row>
    <row r="4346" spans="2:25" x14ac:dyDescent="0.2">
      <c r="B4346" s="2"/>
      <c r="H4346" s="2"/>
      <c r="I4346" s="2"/>
      <c r="J4346" s="2"/>
      <c r="N4346" s="9"/>
      <c r="O4346" s="5"/>
      <c r="P4346" s="2"/>
      <c r="Q4346" s="39"/>
      <c r="R4346" s="9"/>
      <c r="T4346" s="9"/>
      <c r="U4346" s="2"/>
      <c r="X4346" s="40"/>
      <c r="Y4346" s="9"/>
    </row>
    <row r="4347" spans="2:25" x14ac:dyDescent="0.2">
      <c r="B4347" s="2"/>
      <c r="H4347" s="2"/>
      <c r="I4347" s="2"/>
      <c r="J4347" s="2"/>
      <c r="N4347" s="9"/>
      <c r="O4347" s="5"/>
      <c r="P4347" s="2"/>
      <c r="Q4347" s="39"/>
      <c r="R4347" s="9"/>
      <c r="T4347" s="9"/>
      <c r="U4347" s="2"/>
      <c r="X4347" s="40"/>
      <c r="Y4347" s="9"/>
    </row>
    <row r="4348" spans="2:25" x14ac:dyDescent="0.2">
      <c r="B4348" s="2"/>
      <c r="H4348" s="2"/>
      <c r="I4348" s="2"/>
      <c r="J4348" s="2"/>
      <c r="N4348" s="9"/>
      <c r="O4348" s="5"/>
      <c r="P4348" s="2"/>
      <c r="Q4348" s="39"/>
      <c r="R4348" s="9"/>
      <c r="T4348" s="9"/>
      <c r="U4348" s="2"/>
      <c r="X4348" s="40"/>
      <c r="Y4348" s="9"/>
    </row>
    <row r="4349" spans="2:25" x14ac:dyDescent="0.2">
      <c r="B4349" s="2"/>
      <c r="H4349" s="2"/>
      <c r="I4349" s="2"/>
      <c r="J4349" s="2"/>
      <c r="N4349" s="9"/>
      <c r="O4349" s="5"/>
      <c r="P4349" s="2"/>
      <c r="Q4349" s="39"/>
      <c r="R4349" s="9"/>
      <c r="T4349" s="9"/>
      <c r="U4349" s="2"/>
      <c r="X4349" s="40"/>
      <c r="Y4349" s="9"/>
    </row>
    <row r="4350" spans="2:25" x14ac:dyDescent="0.2">
      <c r="B4350" s="2"/>
      <c r="H4350" s="2"/>
      <c r="I4350" s="2"/>
      <c r="J4350" s="2"/>
      <c r="N4350" s="9"/>
      <c r="O4350" s="5"/>
      <c r="P4350" s="2"/>
      <c r="Q4350" s="39"/>
      <c r="R4350" s="9"/>
      <c r="T4350" s="9"/>
      <c r="U4350" s="2"/>
      <c r="X4350" s="40"/>
      <c r="Y4350" s="9"/>
    </row>
    <row r="4351" spans="2:25" x14ac:dyDescent="0.2">
      <c r="B4351" s="2"/>
      <c r="H4351" s="2"/>
      <c r="I4351" s="2"/>
      <c r="J4351" s="2"/>
      <c r="N4351" s="9"/>
      <c r="O4351" s="5"/>
      <c r="P4351" s="2"/>
      <c r="Q4351" s="39"/>
      <c r="R4351" s="9"/>
      <c r="T4351" s="9"/>
      <c r="U4351" s="2"/>
      <c r="X4351" s="40"/>
      <c r="Y4351" s="9"/>
    </row>
    <row r="4352" spans="2:25" x14ac:dyDescent="0.2">
      <c r="B4352" s="2"/>
      <c r="H4352" s="2"/>
      <c r="I4352" s="2"/>
      <c r="J4352" s="2"/>
      <c r="N4352" s="9"/>
      <c r="O4352" s="5"/>
      <c r="P4352" s="2"/>
      <c r="Q4352" s="39"/>
      <c r="R4352" s="9"/>
      <c r="T4352" s="9"/>
      <c r="U4352" s="2"/>
      <c r="X4352" s="40"/>
      <c r="Y4352" s="9"/>
    </row>
    <row r="4353" spans="2:25" x14ac:dyDescent="0.2">
      <c r="B4353" s="2"/>
      <c r="H4353" s="2"/>
      <c r="I4353" s="2"/>
      <c r="J4353" s="2"/>
      <c r="N4353" s="9"/>
      <c r="O4353" s="5"/>
      <c r="P4353" s="2"/>
      <c r="Q4353" s="39"/>
      <c r="R4353" s="9"/>
      <c r="T4353" s="9"/>
      <c r="U4353" s="2"/>
      <c r="X4353" s="40"/>
      <c r="Y4353" s="9"/>
    </row>
    <row r="4354" spans="2:25" x14ac:dyDescent="0.2">
      <c r="B4354" s="2"/>
      <c r="H4354" s="2"/>
      <c r="I4354" s="2"/>
      <c r="J4354" s="2"/>
      <c r="N4354" s="9"/>
      <c r="O4354" s="5"/>
      <c r="P4354" s="2"/>
      <c r="Q4354" s="39"/>
      <c r="R4354" s="9"/>
      <c r="T4354" s="9"/>
      <c r="U4354" s="2"/>
      <c r="X4354" s="40"/>
      <c r="Y4354" s="9"/>
    </row>
    <row r="4355" spans="2:25" x14ac:dyDescent="0.2">
      <c r="B4355" s="2"/>
      <c r="H4355" s="2"/>
      <c r="I4355" s="2"/>
      <c r="J4355" s="2"/>
      <c r="N4355" s="9"/>
      <c r="O4355" s="5"/>
      <c r="P4355" s="2"/>
      <c r="Q4355" s="39"/>
      <c r="R4355" s="9"/>
      <c r="T4355" s="9"/>
      <c r="U4355" s="2"/>
      <c r="X4355" s="40"/>
      <c r="Y4355" s="9"/>
    </row>
    <row r="4356" spans="2:25" x14ac:dyDescent="0.2">
      <c r="B4356" s="2"/>
      <c r="H4356" s="2"/>
      <c r="I4356" s="2"/>
      <c r="J4356" s="2"/>
      <c r="N4356" s="9"/>
      <c r="O4356" s="5"/>
      <c r="P4356" s="2"/>
      <c r="Q4356" s="39"/>
      <c r="R4356" s="9"/>
      <c r="T4356" s="9"/>
      <c r="U4356" s="2"/>
      <c r="X4356" s="40"/>
      <c r="Y4356" s="9"/>
    </row>
    <row r="4357" spans="2:25" x14ac:dyDescent="0.2">
      <c r="B4357" s="2"/>
      <c r="H4357" s="2"/>
      <c r="I4357" s="2"/>
      <c r="J4357" s="2"/>
      <c r="N4357" s="9"/>
      <c r="O4357" s="5"/>
      <c r="P4357" s="2"/>
      <c r="Q4357" s="39"/>
      <c r="R4357" s="9"/>
      <c r="T4357" s="9"/>
      <c r="U4357" s="2"/>
      <c r="X4357" s="40"/>
      <c r="Y4357" s="9"/>
    </row>
    <row r="4358" spans="2:25" x14ac:dyDescent="0.2">
      <c r="B4358" s="2"/>
      <c r="H4358" s="2"/>
      <c r="I4358" s="2"/>
      <c r="J4358" s="2"/>
      <c r="N4358" s="9"/>
      <c r="O4358" s="5"/>
      <c r="P4358" s="2"/>
      <c r="Q4358" s="39"/>
      <c r="R4358" s="9"/>
      <c r="T4358" s="9"/>
      <c r="U4358" s="2"/>
      <c r="X4358" s="40"/>
      <c r="Y4358" s="9"/>
    </row>
    <row r="4359" spans="2:25" x14ac:dyDescent="0.2">
      <c r="B4359" s="2"/>
      <c r="H4359" s="2"/>
      <c r="I4359" s="2"/>
      <c r="J4359" s="2"/>
      <c r="N4359" s="9"/>
      <c r="O4359" s="5"/>
      <c r="P4359" s="2"/>
      <c r="Q4359" s="39"/>
      <c r="R4359" s="9"/>
      <c r="T4359" s="9"/>
      <c r="U4359" s="2"/>
      <c r="X4359" s="40"/>
      <c r="Y4359" s="9"/>
    </row>
    <row r="4360" spans="2:25" x14ac:dyDescent="0.2">
      <c r="B4360" s="2"/>
      <c r="H4360" s="2"/>
      <c r="I4360" s="2"/>
      <c r="J4360" s="2"/>
      <c r="N4360" s="9"/>
      <c r="O4360" s="5"/>
      <c r="P4360" s="2"/>
      <c r="Q4360" s="39"/>
      <c r="R4360" s="9"/>
      <c r="T4360" s="9"/>
      <c r="U4360" s="2"/>
      <c r="X4360" s="40"/>
      <c r="Y4360" s="9"/>
    </row>
    <row r="4361" spans="2:25" x14ac:dyDescent="0.2">
      <c r="B4361" s="2"/>
      <c r="H4361" s="2"/>
      <c r="I4361" s="2"/>
      <c r="J4361" s="2"/>
      <c r="N4361" s="9"/>
      <c r="O4361" s="5"/>
      <c r="P4361" s="2"/>
      <c r="Q4361" s="39"/>
      <c r="R4361" s="9"/>
      <c r="T4361" s="9"/>
      <c r="U4361" s="2"/>
      <c r="X4361" s="40"/>
      <c r="Y4361" s="9"/>
    </row>
    <row r="4362" spans="2:25" x14ac:dyDescent="0.2">
      <c r="B4362" s="2"/>
      <c r="H4362" s="2"/>
      <c r="I4362" s="2"/>
      <c r="J4362" s="2"/>
      <c r="N4362" s="9"/>
      <c r="O4362" s="5"/>
      <c r="P4362" s="2"/>
      <c r="Q4362" s="39"/>
      <c r="R4362" s="9"/>
      <c r="T4362" s="9"/>
      <c r="U4362" s="2"/>
      <c r="X4362" s="40"/>
      <c r="Y4362" s="9"/>
    </row>
    <row r="4363" spans="2:25" x14ac:dyDescent="0.2">
      <c r="B4363" s="2"/>
      <c r="H4363" s="2"/>
      <c r="I4363" s="2"/>
      <c r="J4363" s="2"/>
      <c r="N4363" s="9"/>
      <c r="O4363" s="5"/>
      <c r="P4363" s="2"/>
      <c r="Q4363" s="39"/>
      <c r="R4363" s="9"/>
      <c r="T4363" s="9"/>
      <c r="U4363" s="2"/>
      <c r="X4363" s="40"/>
      <c r="Y4363" s="9"/>
    </row>
    <row r="4364" spans="2:25" x14ac:dyDescent="0.2">
      <c r="B4364" s="2"/>
      <c r="H4364" s="2"/>
      <c r="I4364" s="2"/>
      <c r="J4364" s="2"/>
      <c r="N4364" s="9"/>
      <c r="O4364" s="5"/>
      <c r="P4364" s="2"/>
      <c r="Q4364" s="39"/>
      <c r="R4364" s="9"/>
      <c r="T4364" s="9"/>
      <c r="U4364" s="2"/>
      <c r="X4364" s="40"/>
      <c r="Y4364" s="9"/>
    </row>
    <row r="4365" spans="2:25" x14ac:dyDescent="0.2">
      <c r="B4365" s="2"/>
      <c r="H4365" s="2"/>
      <c r="I4365" s="2"/>
      <c r="J4365" s="2"/>
      <c r="N4365" s="9"/>
      <c r="O4365" s="5"/>
      <c r="P4365" s="2"/>
      <c r="Q4365" s="39"/>
      <c r="R4365" s="9"/>
      <c r="T4365" s="9"/>
      <c r="U4365" s="2"/>
      <c r="X4365" s="40"/>
      <c r="Y4365" s="9"/>
    </row>
    <row r="4366" spans="2:25" x14ac:dyDescent="0.2">
      <c r="B4366" s="2"/>
      <c r="H4366" s="2"/>
      <c r="I4366" s="2"/>
      <c r="J4366" s="2"/>
      <c r="N4366" s="9"/>
      <c r="O4366" s="5"/>
      <c r="P4366" s="2"/>
      <c r="Q4366" s="39"/>
      <c r="R4366" s="9"/>
      <c r="T4366" s="9"/>
      <c r="U4366" s="2"/>
      <c r="X4366" s="40"/>
      <c r="Y4366" s="9"/>
    </row>
    <row r="4367" spans="2:25" x14ac:dyDescent="0.2">
      <c r="B4367" s="2"/>
      <c r="H4367" s="2"/>
      <c r="I4367" s="2"/>
      <c r="J4367" s="2"/>
      <c r="N4367" s="9"/>
      <c r="O4367" s="5"/>
      <c r="P4367" s="2"/>
      <c r="Q4367" s="39"/>
      <c r="R4367" s="9"/>
      <c r="T4367" s="9"/>
      <c r="U4367" s="2"/>
      <c r="X4367" s="40"/>
      <c r="Y4367" s="9"/>
    </row>
    <row r="4368" spans="2:25" x14ac:dyDescent="0.2">
      <c r="B4368" s="2"/>
      <c r="H4368" s="2"/>
      <c r="I4368" s="2"/>
      <c r="J4368" s="2"/>
      <c r="N4368" s="9"/>
      <c r="O4368" s="5"/>
      <c r="P4368" s="2"/>
      <c r="Q4368" s="39"/>
      <c r="R4368" s="9"/>
      <c r="T4368" s="9"/>
      <c r="U4368" s="2"/>
      <c r="X4368" s="40"/>
      <c r="Y4368" s="9"/>
    </row>
    <row r="4369" spans="2:25" x14ac:dyDescent="0.2">
      <c r="B4369" s="2"/>
      <c r="H4369" s="2"/>
      <c r="I4369" s="2"/>
      <c r="J4369" s="2"/>
      <c r="N4369" s="9"/>
      <c r="O4369" s="5"/>
      <c r="P4369" s="2"/>
      <c r="Q4369" s="39"/>
      <c r="R4369" s="9"/>
      <c r="T4369" s="9"/>
      <c r="U4369" s="2"/>
      <c r="X4369" s="40"/>
      <c r="Y4369" s="9"/>
    </row>
    <row r="4370" spans="2:25" x14ac:dyDescent="0.2">
      <c r="B4370" s="2"/>
      <c r="H4370" s="2"/>
      <c r="I4370" s="2"/>
      <c r="J4370" s="2"/>
      <c r="N4370" s="9"/>
      <c r="O4370" s="5"/>
      <c r="P4370" s="2"/>
      <c r="Q4370" s="39"/>
      <c r="R4370" s="9"/>
      <c r="T4370" s="9"/>
      <c r="U4370" s="2"/>
      <c r="X4370" s="40"/>
      <c r="Y4370" s="9"/>
    </row>
    <row r="4371" spans="2:25" x14ac:dyDescent="0.2">
      <c r="B4371" s="2"/>
      <c r="H4371" s="2"/>
      <c r="I4371" s="2"/>
      <c r="J4371" s="2"/>
      <c r="N4371" s="9"/>
      <c r="O4371" s="5"/>
      <c r="P4371" s="2"/>
      <c r="Q4371" s="39"/>
      <c r="R4371" s="9"/>
      <c r="T4371" s="9"/>
      <c r="U4371" s="2"/>
      <c r="X4371" s="40"/>
      <c r="Y4371" s="9"/>
    </row>
    <row r="4372" spans="2:25" x14ac:dyDescent="0.2">
      <c r="B4372" s="2"/>
      <c r="H4372" s="2"/>
      <c r="I4372" s="2"/>
      <c r="J4372" s="2"/>
      <c r="N4372" s="9"/>
      <c r="O4372" s="5"/>
      <c r="P4372" s="2"/>
      <c r="Q4372" s="39"/>
      <c r="R4372" s="9"/>
      <c r="T4372" s="9"/>
      <c r="U4372" s="2"/>
      <c r="X4372" s="40"/>
      <c r="Y4372" s="9"/>
    </row>
    <row r="4373" spans="2:25" x14ac:dyDescent="0.2">
      <c r="B4373" s="2"/>
      <c r="H4373" s="2"/>
      <c r="I4373" s="2"/>
      <c r="J4373" s="2"/>
      <c r="N4373" s="9"/>
      <c r="O4373" s="5"/>
      <c r="P4373" s="2"/>
      <c r="Q4373" s="39"/>
      <c r="R4373" s="9"/>
      <c r="T4373" s="9"/>
      <c r="U4373" s="2"/>
      <c r="X4373" s="40"/>
      <c r="Y4373" s="9"/>
    </row>
    <row r="4374" spans="2:25" x14ac:dyDescent="0.2">
      <c r="B4374" s="2"/>
      <c r="H4374" s="2"/>
      <c r="I4374" s="2"/>
      <c r="J4374" s="2"/>
      <c r="N4374" s="9"/>
      <c r="O4374" s="5"/>
      <c r="P4374" s="2"/>
      <c r="Q4374" s="39"/>
      <c r="R4374" s="9"/>
      <c r="T4374" s="9"/>
      <c r="U4374" s="2"/>
      <c r="X4374" s="40"/>
      <c r="Y4374" s="9"/>
    </row>
    <row r="4375" spans="2:25" x14ac:dyDescent="0.2">
      <c r="B4375" s="2"/>
      <c r="H4375" s="2"/>
      <c r="I4375" s="2"/>
      <c r="J4375" s="2"/>
      <c r="N4375" s="9"/>
      <c r="O4375" s="5"/>
      <c r="P4375" s="2"/>
      <c r="Q4375" s="39"/>
      <c r="R4375" s="9"/>
      <c r="T4375" s="9"/>
      <c r="U4375" s="2"/>
      <c r="X4375" s="40"/>
      <c r="Y4375" s="9"/>
    </row>
    <row r="4376" spans="2:25" x14ac:dyDescent="0.2">
      <c r="B4376" s="2"/>
      <c r="H4376" s="2"/>
      <c r="I4376" s="2"/>
      <c r="J4376" s="2"/>
      <c r="N4376" s="9"/>
      <c r="O4376" s="5"/>
      <c r="P4376" s="2"/>
      <c r="Q4376" s="39"/>
      <c r="R4376" s="9"/>
      <c r="T4376" s="9"/>
      <c r="U4376" s="2"/>
      <c r="X4376" s="40"/>
      <c r="Y4376" s="9"/>
    </row>
    <row r="4377" spans="2:25" x14ac:dyDescent="0.2">
      <c r="B4377" s="2"/>
      <c r="H4377" s="2"/>
      <c r="I4377" s="2"/>
      <c r="J4377" s="2"/>
      <c r="N4377" s="9"/>
      <c r="O4377" s="5"/>
      <c r="P4377" s="2"/>
      <c r="Q4377" s="39"/>
      <c r="R4377" s="9"/>
      <c r="T4377" s="9"/>
      <c r="U4377" s="2"/>
      <c r="X4377" s="40"/>
      <c r="Y4377" s="9"/>
    </row>
    <row r="4378" spans="2:25" x14ac:dyDescent="0.2">
      <c r="B4378" s="2"/>
      <c r="H4378" s="2"/>
      <c r="I4378" s="2"/>
      <c r="J4378" s="2"/>
      <c r="N4378" s="9"/>
      <c r="O4378" s="5"/>
      <c r="P4378" s="2"/>
      <c r="Q4378" s="39"/>
      <c r="R4378" s="9"/>
      <c r="T4378" s="9"/>
      <c r="U4378" s="2"/>
      <c r="X4378" s="40"/>
      <c r="Y4378" s="9"/>
    </row>
    <row r="4379" spans="2:25" x14ac:dyDescent="0.2">
      <c r="B4379" s="2"/>
      <c r="H4379" s="2"/>
      <c r="I4379" s="2"/>
      <c r="J4379" s="2"/>
      <c r="N4379" s="9"/>
      <c r="O4379" s="5"/>
      <c r="P4379" s="2"/>
      <c r="Q4379" s="39"/>
      <c r="R4379" s="9"/>
      <c r="T4379" s="9"/>
      <c r="U4379" s="2"/>
      <c r="X4379" s="40"/>
      <c r="Y4379" s="9"/>
    </row>
    <row r="4380" spans="2:25" x14ac:dyDescent="0.2">
      <c r="B4380" s="2"/>
      <c r="H4380" s="2"/>
      <c r="I4380" s="2"/>
      <c r="J4380" s="2"/>
      <c r="N4380" s="9"/>
      <c r="O4380" s="5"/>
      <c r="P4380" s="2"/>
      <c r="Q4380" s="39"/>
      <c r="R4380" s="9"/>
      <c r="T4380" s="9"/>
      <c r="U4380" s="2"/>
      <c r="X4380" s="40"/>
      <c r="Y4380" s="9"/>
    </row>
    <row r="4381" spans="2:25" x14ac:dyDescent="0.2">
      <c r="B4381" s="2"/>
      <c r="H4381" s="2"/>
      <c r="I4381" s="2"/>
      <c r="J4381" s="2"/>
      <c r="N4381" s="9"/>
      <c r="O4381" s="5"/>
      <c r="P4381" s="2"/>
      <c r="Q4381" s="39"/>
      <c r="R4381" s="9"/>
      <c r="T4381" s="9"/>
      <c r="U4381" s="2"/>
      <c r="X4381" s="40"/>
      <c r="Y4381" s="9"/>
    </row>
    <row r="4382" spans="2:25" x14ac:dyDescent="0.2">
      <c r="B4382" s="2"/>
      <c r="H4382" s="2"/>
      <c r="I4382" s="2"/>
      <c r="J4382" s="2"/>
      <c r="N4382" s="9"/>
      <c r="O4382" s="5"/>
      <c r="P4382" s="2"/>
      <c r="Q4382" s="39"/>
      <c r="R4382" s="9"/>
      <c r="T4382" s="9"/>
      <c r="U4382" s="2"/>
      <c r="X4382" s="40"/>
      <c r="Y4382" s="9"/>
    </row>
    <row r="4383" spans="2:25" x14ac:dyDescent="0.2">
      <c r="B4383" s="2"/>
      <c r="H4383" s="2"/>
      <c r="I4383" s="2"/>
      <c r="J4383" s="2"/>
      <c r="N4383" s="9"/>
      <c r="O4383" s="5"/>
      <c r="P4383" s="2"/>
      <c r="Q4383" s="39"/>
      <c r="R4383" s="9"/>
      <c r="T4383" s="9"/>
      <c r="U4383" s="2"/>
      <c r="X4383" s="40"/>
      <c r="Y4383" s="9"/>
    </row>
    <row r="4384" spans="2:25" x14ac:dyDescent="0.2">
      <c r="B4384" s="2"/>
      <c r="H4384" s="2"/>
      <c r="I4384" s="2"/>
      <c r="J4384" s="2"/>
      <c r="N4384" s="9"/>
      <c r="O4384" s="5"/>
      <c r="P4384" s="2"/>
      <c r="Q4384" s="39"/>
      <c r="R4384" s="9"/>
      <c r="T4384" s="9"/>
      <c r="U4384" s="2"/>
      <c r="X4384" s="40"/>
      <c r="Y4384" s="9"/>
    </row>
    <row r="4385" spans="2:25" x14ac:dyDescent="0.2">
      <c r="B4385" s="2"/>
      <c r="H4385" s="2"/>
      <c r="I4385" s="2"/>
      <c r="J4385" s="2"/>
      <c r="N4385" s="9"/>
      <c r="O4385" s="5"/>
      <c r="P4385" s="2"/>
      <c r="Q4385" s="39"/>
      <c r="R4385" s="9"/>
      <c r="T4385" s="9"/>
      <c r="U4385" s="2"/>
      <c r="X4385" s="40"/>
      <c r="Y4385" s="9"/>
    </row>
    <row r="4386" spans="2:25" x14ac:dyDescent="0.2">
      <c r="B4386" s="2"/>
      <c r="H4386" s="2"/>
      <c r="I4386" s="2"/>
      <c r="J4386" s="2"/>
      <c r="N4386" s="9"/>
      <c r="O4386" s="5"/>
      <c r="P4386" s="2"/>
      <c r="Q4386" s="39"/>
      <c r="R4386" s="9"/>
      <c r="T4386" s="9"/>
      <c r="U4386" s="2"/>
      <c r="X4386" s="40"/>
      <c r="Y4386" s="9"/>
    </row>
    <row r="4387" spans="2:25" x14ac:dyDescent="0.2">
      <c r="B4387" s="2"/>
      <c r="H4387" s="2"/>
      <c r="I4387" s="2"/>
      <c r="J4387" s="2"/>
      <c r="N4387" s="9"/>
      <c r="O4387" s="5"/>
      <c r="P4387" s="2"/>
      <c r="Q4387" s="39"/>
      <c r="R4387" s="9"/>
      <c r="T4387" s="9"/>
      <c r="U4387" s="2"/>
      <c r="X4387" s="40"/>
      <c r="Y4387" s="9"/>
    </row>
    <row r="4388" spans="2:25" x14ac:dyDescent="0.2">
      <c r="B4388" s="2"/>
      <c r="H4388" s="2"/>
      <c r="I4388" s="2"/>
      <c r="J4388" s="2"/>
      <c r="N4388" s="9"/>
      <c r="O4388" s="5"/>
      <c r="P4388" s="2"/>
      <c r="Q4388" s="39"/>
      <c r="R4388" s="9"/>
      <c r="T4388" s="9"/>
      <c r="U4388" s="2"/>
      <c r="X4388" s="40"/>
      <c r="Y4388" s="9"/>
    </row>
    <row r="4389" spans="2:25" x14ac:dyDescent="0.2">
      <c r="B4389" s="2"/>
      <c r="H4389" s="2"/>
      <c r="I4389" s="2"/>
      <c r="J4389" s="2"/>
      <c r="N4389" s="9"/>
      <c r="O4389" s="5"/>
      <c r="P4389" s="2"/>
      <c r="Q4389" s="39"/>
      <c r="R4389" s="9"/>
      <c r="T4389" s="9"/>
      <c r="U4389" s="2"/>
      <c r="X4389" s="40"/>
      <c r="Y4389" s="9"/>
    </row>
    <row r="4390" spans="2:25" x14ac:dyDescent="0.2">
      <c r="B4390" s="2"/>
      <c r="H4390" s="2"/>
      <c r="I4390" s="2"/>
      <c r="J4390" s="2"/>
      <c r="N4390" s="9"/>
      <c r="O4390" s="5"/>
      <c r="P4390" s="2"/>
      <c r="Q4390" s="39"/>
      <c r="R4390" s="9"/>
      <c r="T4390" s="9"/>
      <c r="U4390" s="2"/>
      <c r="X4390" s="40"/>
      <c r="Y4390" s="9"/>
    </row>
    <row r="4391" spans="2:25" x14ac:dyDescent="0.2">
      <c r="B4391" s="2"/>
      <c r="H4391" s="2"/>
      <c r="I4391" s="2"/>
      <c r="J4391" s="2"/>
      <c r="N4391" s="9"/>
      <c r="O4391" s="5"/>
      <c r="P4391" s="2"/>
      <c r="Q4391" s="39"/>
      <c r="R4391" s="9"/>
      <c r="T4391" s="9"/>
      <c r="U4391" s="2"/>
      <c r="X4391" s="40"/>
      <c r="Y4391" s="9"/>
    </row>
    <row r="4392" spans="2:25" x14ac:dyDescent="0.2">
      <c r="B4392" s="2"/>
      <c r="H4392" s="2"/>
      <c r="I4392" s="2"/>
      <c r="J4392" s="2"/>
      <c r="N4392" s="9"/>
      <c r="O4392" s="5"/>
      <c r="P4392" s="2"/>
      <c r="Q4392" s="39"/>
      <c r="R4392" s="9"/>
      <c r="T4392" s="9"/>
      <c r="U4392" s="2"/>
      <c r="X4392" s="40"/>
      <c r="Y4392" s="9"/>
    </row>
    <row r="4393" spans="2:25" x14ac:dyDescent="0.2">
      <c r="B4393" s="2"/>
      <c r="H4393" s="2"/>
      <c r="I4393" s="2"/>
      <c r="J4393" s="2"/>
      <c r="N4393" s="9"/>
      <c r="O4393" s="5"/>
      <c r="P4393" s="2"/>
      <c r="Q4393" s="39"/>
      <c r="R4393" s="9"/>
      <c r="T4393" s="9"/>
      <c r="U4393" s="2"/>
      <c r="X4393" s="40"/>
      <c r="Y4393" s="9"/>
    </row>
    <row r="4394" spans="2:25" x14ac:dyDescent="0.2">
      <c r="B4394" s="2"/>
      <c r="H4394" s="2"/>
      <c r="I4394" s="2"/>
      <c r="J4394" s="2"/>
      <c r="N4394" s="9"/>
      <c r="O4394" s="5"/>
      <c r="P4394" s="2"/>
      <c r="Q4394" s="39"/>
      <c r="R4394" s="9"/>
      <c r="T4394" s="9"/>
      <c r="U4394" s="2"/>
      <c r="X4394" s="40"/>
      <c r="Y4394" s="9"/>
    </row>
    <row r="4395" spans="2:25" x14ac:dyDescent="0.2">
      <c r="B4395" s="2"/>
      <c r="H4395" s="2"/>
      <c r="I4395" s="2"/>
      <c r="J4395" s="2"/>
      <c r="N4395" s="9"/>
      <c r="O4395" s="5"/>
      <c r="P4395" s="2"/>
      <c r="Q4395" s="39"/>
      <c r="R4395" s="9"/>
      <c r="T4395" s="9"/>
      <c r="U4395" s="2"/>
      <c r="X4395" s="40"/>
      <c r="Y4395" s="9"/>
    </row>
    <row r="4396" spans="2:25" x14ac:dyDescent="0.2">
      <c r="B4396" s="2"/>
      <c r="H4396" s="2"/>
      <c r="I4396" s="2"/>
      <c r="J4396" s="2"/>
      <c r="N4396" s="9"/>
      <c r="O4396" s="5"/>
      <c r="P4396" s="2"/>
      <c r="Q4396" s="39"/>
      <c r="R4396" s="9"/>
      <c r="T4396" s="9"/>
      <c r="U4396" s="2"/>
      <c r="X4396" s="40"/>
      <c r="Y4396" s="9"/>
    </row>
    <row r="4397" spans="2:25" x14ac:dyDescent="0.2">
      <c r="B4397" s="2"/>
      <c r="H4397" s="2"/>
      <c r="I4397" s="2"/>
      <c r="J4397" s="2"/>
      <c r="N4397" s="9"/>
      <c r="O4397" s="5"/>
      <c r="P4397" s="2"/>
      <c r="Q4397" s="39"/>
      <c r="R4397" s="9"/>
      <c r="T4397" s="9"/>
      <c r="U4397" s="2"/>
      <c r="X4397" s="40"/>
      <c r="Y4397" s="9"/>
    </row>
    <row r="4398" spans="2:25" x14ac:dyDescent="0.2">
      <c r="B4398" s="2"/>
      <c r="H4398" s="2"/>
      <c r="I4398" s="2"/>
      <c r="J4398" s="2"/>
      <c r="N4398" s="9"/>
      <c r="O4398" s="5"/>
      <c r="P4398" s="2"/>
      <c r="Q4398" s="39"/>
      <c r="R4398" s="9"/>
      <c r="T4398" s="9"/>
      <c r="U4398" s="2"/>
      <c r="X4398" s="40"/>
      <c r="Y4398" s="9"/>
    </row>
    <row r="4399" spans="2:25" x14ac:dyDescent="0.2">
      <c r="B4399" s="2"/>
      <c r="H4399" s="2"/>
      <c r="I4399" s="2"/>
      <c r="J4399" s="2"/>
      <c r="N4399" s="9"/>
      <c r="O4399" s="5"/>
      <c r="P4399" s="2"/>
      <c r="Q4399" s="39"/>
      <c r="R4399" s="9"/>
      <c r="T4399" s="9"/>
      <c r="U4399" s="2"/>
      <c r="X4399" s="40"/>
      <c r="Y4399" s="9"/>
    </row>
    <row r="4400" spans="2:25" x14ac:dyDescent="0.2">
      <c r="B4400" s="2"/>
      <c r="H4400" s="2"/>
      <c r="I4400" s="2"/>
      <c r="J4400" s="2"/>
      <c r="N4400" s="9"/>
      <c r="O4400" s="5"/>
      <c r="P4400" s="2"/>
      <c r="Q4400" s="39"/>
      <c r="R4400" s="9"/>
      <c r="T4400" s="9"/>
      <c r="U4400" s="2"/>
      <c r="X4400" s="40"/>
      <c r="Y4400" s="9"/>
    </row>
    <row r="4401" spans="2:25" x14ac:dyDescent="0.2">
      <c r="B4401" s="2"/>
      <c r="H4401" s="2"/>
      <c r="I4401" s="2"/>
      <c r="J4401" s="2"/>
      <c r="N4401" s="9"/>
      <c r="O4401" s="5"/>
      <c r="P4401" s="2"/>
      <c r="Q4401" s="39"/>
      <c r="R4401" s="9"/>
      <c r="T4401" s="9"/>
      <c r="U4401" s="2"/>
      <c r="X4401" s="40"/>
      <c r="Y4401" s="9"/>
    </row>
    <row r="4402" spans="2:25" x14ac:dyDescent="0.2">
      <c r="B4402" s="2"/>
      <c r="H4402" s="2"/>
      <c r="I4402" s="2"/>
      <c r="J4402" s="2"/>
      <c r="N4402" s="9"/>
      <c r="O4402" s="5"/>
      <c r="P4402" s="2"/>
      <c r="Q4402" s="39"/>
      <c r="R4402" s="9"/>
      <c r="T4402" s="9"/>
      <c r="U4402" s="2"/>
      <c r="X4402" s="40"/>
      <c r="Y4402" s="9"/>
    </row>
    <row r="4403" spans="2:25" x14ac:dyDescent="0.2">
      <c r="B4403" s="2"/>
      <c r="H4403" s="2"/>
      <c r="I4403" s="2"/>
      <c r="J4403" s="2"/>
      <c r="N4403" s="9"/>
      <c r="O4403" s="5"/>
      <c r="P4403" s="2"/>
      <c r="Q4403" s="39"/>
      <c r="R4403" s="9"/>
      <c r="T4403" s="9"/>
      <c r="U4403" s="2"/>
      <c r="X4403" s="40"/>
      <c r="Y4403" s="9"/>
    </row>
    <row r="4404" spans="2:25" x14ac:dyDescent="0.2">
      <c r="B4404" s="2"/>
      <c r="H4404" s="2"/>
      <c r="I4404" s="2"/>
      <c r="J4404" s="2"/>
      <c r="N4404" s="9"/>
      <c r="O4404" s="5"/>
      <c r="P4404" s="2"/>
      <c r="Q4404" s="39"/>
      <c r="R4404" s="9"/>
      <c r="T4404" s="9"/>
      <c r="U4404" s="2"/>
      <c r="X4404" s="40"/>
      <c r="Y4404" s="9"/>
    </row>
    <row r="4405" spans="2:25" x14ac:dyDescent="0.2">
      <c r="B4405" s="2"/>
      <c r="H4405" s="2"/>
      <c r="I4405" s="2"/>
      <c r="J4405" s="2"/>
      <c r="N4405" s="9"/>
      <c r="O4405" s="5"/>
      <c r="P4405" s="2"/>
      <c r="Q4405" s="39"/>
      <c r="R4405" s="9"/>
      <c r="T4405" s="9"/>
      <c r="U4405" s="2"/>
      <c r="X4405" s="40"/>
      <c r="Y4405" s="9"/>
    </row>
    <row r="4406" spans="2:25" x14ac:dyDescent="0.2">
      <c r="B4406" s="2"/>
      <c r="H4406" s="2"/>
      <c r="I4406" s="2"/>
      <c r="J4406" s="2"/>
      <c r="N4406" s="9"/>
      <c r="O4406" s="5"/>
      <c r="P4406" s="2"/>
      <c r="Q4406" s="39"/>
      <c r="R4406" s="9"/>
      <c r="T4406" s="9"/>
      <c r="U4406" s="2"/>
      <c r="X4406" s="40"/>
      <c r="Y4406" s="9"/>
    </row>
    <row r="4407" spans="2:25" x14ac:dyDescent="0.2">
      <c r="B4407" s="2"/>
      <c r="H4407" s="2"/>
      <c r="I4407" s="2"/>
      <c r="J4407" s="2"/>
      <c r="N4407" s="9"/>
      <c r="O4407" s="5"/>
      <c r="P4407" s="2"/>
      <c r="Q4407" s="39"/>
      <c r="R4407" s="9"/>
      <c r="T4407" s="9"/>
      <c r="U4407" s="2"/>
      <c r="X4407" s="40"/>
      <c r="Y4407" s="9"/>
    </row>
    <row r="4408" spans="2:25" x14ac:dyDescent="0.2">
      <c r="B4408" s="2"/>
      <c r="H4408" s="2"/>
      <c r="I4408" s="2"/>
      <c r="J4408" s="2"/>
      <c r="N4408" s="9"/>
      <c r="O4408" s="5"/>
      <c r="P4408" s="2"/>
      <c r="Q4408" s="39"/>
      <c r="R4408" s="9"/>
      <c r="T4408" s="9"/>
      <c r="U4408" s="2"/>
      <c r="X4408" s="40"/>
      <c r="Y4408" s="9"/>
    </row>
    <row r="4409" spans="2:25" x14ac:dyDescent="0.2">
      <c r="B4409" s="2"/>
      <c r="H4409" s="2"/>
      <c r="I4409" s="2"/>
      <c r="J4409" s="2"/>
      <c r="N4409" s="9"/>
      <c r="O4409" s="5"/>
      <c r="P4409" s="2"/>
      <c r="Q4409" s="39"/>
      <c r="R4409" s="9"/>
      <c r="T4409" s="9"/>
      <c r="U4409" s="2"/>
      <c r="X4409" s="40"/>
      <c r="Y4409" s="9"/>
    </row>
    <row r="4410" spans="2:25" x14ac:dyDescent="0.2">
      <c r="B4410" s="2"/>
      <c r="H4410" s="2"/>
      <c r="I4410" s="2"/>
      <c r="J4410" s="2"/>
      <c r="N4410" s="9"/>
      <c r="O4410" s="5"/>
      <c r="P4410" s="2"/>
      <c r="Q4410" s="39"/>
      <c r="R4410" s="9"/>
      <c r="T4410" s="9"/>
      <c r="U4410" s="2"/>
      <c r="X4410" s="40"/>
      <c r="Y4410" s="9"/>
    </row>
    <row r="4411" spans="2:25" x14ac:dyDescent="0.2">
      <c r="B4411" s="2"/>
      <c r="H4411" s="2"/>
      <c r="I4411" s="2"/>
      <c r="J4411" s="2"/>
      <c r="N4411" s="9"/>
      <c r="O4411" s="5"/>
      <c r="P4411" s="2"/>
      <c r="Q4411" s="39"/>
      <c r="R4411" s="9"/>
      <c r="T4411" s="9"/>
      <c r="U4411" s="2"/>
      <c r="X4411" s="40"/>
      <c r="Y4411" s="9"/>
    </row>
    <row r="4412" spans="2:25" x14ac:dyDescent="0.2">
      <c r="B4412" s="2"/>
      <c r="H4412" s="2"/>
      <c r="I4412" s="2"/>
      <c r="J4412" s="2"/>
      <c r="N4412" s="9"/>
      <c r="O4412" s="5"/>
      <c r="P4412" s="2"/>
      <c r="Q4412" s="39"/>
      <c r="R4412" s="9"/>
      <c r="T4412" s="9"/>
      <c r="U4412" s="2"/>
      <c r="X4412" s="40"/>
      <c r="Y4412" s="9"/>
    </row>
    <row r="4413" spans="2:25" x14ac:dyDescent="0.2">
      <c r="B4413" s="2"/>
      <c r="H4413" s="2"/>
      <c r="I4413" s="2"/>
      <c r="J4413" s="2"/>
      <c r="N4413" s="9"/>
      <c r="O4413" s="5"/>
      <c r="P4413" s="2"/>
      <c r="Q4413" s="39"/>
      <c r="R4413" s="9"/>
      <c r="T4413" s="9"/>
      <c r="U4413" s="2"/>
      <c r="X4413" s="40"/>
      <c r="Y4413" s="9"/>
    </row>
    <row r="4414" spans="2:25" x14ac:dyDescent="0.2">
      <c r="B4414" s="2"/>
      <c r="H4414" s="2"/>
      <c r="I4414" s="2"/>
      <c r="J4414" s="2"/>
      <c r="N4414" s="9"/>
      <c r="O4414" s="5"/>
      <c r="P4414" s="2"/>
      <c r="Q4414" s="39"/>
      <c r="R4414" s="9"/>
      <c r="T4414" s="9"/>
      <c r="U4414" s="2"/>
      <c r="X4414" s="40"/>
      <c r="Y4414" s="9"/>
    </row>
    <row r="4415" spans="2:25" x14ac:dyDescent="0.2">
      <c r="B4415" s="2"/>
      <c r="H4415" s="2"/>
      <c r="I4415" s="2"/>
      <c r="J4415" s="2"/>
      <c r="N4415" s="9"/>
      <c r="O4415" s="5"/>
      <c r="P4415" s="2"/>
      <c r="Q4415" s="39"/>
      <c r="R4415" s="9"/>
      <c r="T4415" s="9"/>
      <c r="U4415" s="2"/>
      <c r="X4415" s="40"/>
      <c r="Y4415" s="9"/>
    </row>
    <row r="4416" spans="2:25" x14ac:dyDescent="0.2">
      <c r="B4416" s="2"/>
      <c r="H4416" s="2"/>
      <c r="I4416" s="2"/>
      <c r="J4416" s="2"/>
      <c r="N4416" s="9"/>
      <c r="O4416" s="5"/>
      <c r="P4416" s="2"/>
      <c r="Q4416" s="39"/>
      <c r="R4416" s="9"/>
      <c r="T4416" s="9"/>
      <c r="U4416" s="2"/>
      <c r="X4416" s="40"/>
      <c r="Y4416" s="9"/>
    </row>
    <row r="4417" spans="2:25" x14ac:dyDescent="0.2">
      <c r="B4417" s="2"/>
      <c r="H4417" s="2"/>
      <c r="I4417" s="2"/>
      <c r="J4417" s="2"/>
      <c r="N4417" s="9"/>
      <c r="O4417" s="5"/>
      <c r="P4417" s="2"/>
      <c r="Q4417" s="39"/>
      <c r="R4417" s="9"/>
      <c r="T4417" s="9"/>
      <c r="U4417" s="2"/>
      <c r="X4417" s="40"/>
      <c r="Y4417" s="9"/>
    </row>
    <row r="4418" spans="2:25" x14ac:dyDescent="0.2">
      <c r="B4418" s="2"/>
      <c r="H4418" s="2"/>
      <c r="I4418" s="2"/>
      <c r="J4418" s="2"/>
      <c r="N4418" s="9"/>
      <c r="O4418" s="5"/>
      <c r="P4418" s="2"/>
      <c r="Q4418" s="39"/>
      <c r="R4418" s="9"/>
      <c r="T4418" s="9"/>
      <c r="U4418" s="2"/>
      <c r="X4418" s="40"/>
      <c r="Y4418" s="9"/>
    </row>
    <row r="4419" spans="2:25" x14ac:dyDescent="0.2">
      <c r="B4419" s="2"/>
      <c r="H4419" s="2"/>
      <c r="I4419" s="2"/>
      <c r="J4419" s="2"/>
      <c r="N4419" s="9"/>
      <c r="O4419" s="5"/>
      <c r="P4419" s="2"/>
      <c r="Q4419" s="39"/>
      <c r="R4419" s="9"/>
      <c r="T4419" s="9"/>
      <c r="U4419" s="2"/>
      <c r="X4419" s="40"/>
      <c r="Y4419" s="9"/>
    </row>
    <row r="4420" spans="2:25" x14ac:dyDescent="0.2">
      <c r="B4420" s="2"/>
      <c r="H4420" s="2"/>
      <c r="I4420" s="2"/>
      <c r="J4420" s="2"/>
      <c r="N4420" s="9"/>
      <c r="O4420" s="5"/>
      <c r="P4420" s="2"/>
      <c r="Q4420" s="39"/>
      <c r="R4420" s="9"/>
      <c r="T4420" s="9"/>
      <c r="U4420" s="2"/>
      <c r="X4420" s="40"/>
      <c r="Y4420" s="9"/>
    </row>
    <row r="4421" spans="2:25" x14ac:dyDescent="0.2">
      <c r="B4421" s="2"/>
      <c r="H4421" s="2"/>
      <c r="I4421" s="2"/>
      <c r="J4421" s="2"/>
      <c r="N4421" s="9"/>
      <c r="O4421" s="5"/>
      <c r="P4421" s="2"/>
      <c r="Q4421" s="39"/>
      <c r="R4421" s="9"/>
      <c r="T4421" s="9"/>
      <c r="U4421" s="2"/>
      <c r="X4421" s="40"/>
      <c r="Y4421" s="9"/>
    </row>
    <row r="4422" spans="2:25" x14ac:dyDescent="0.2">
      <c r="B4422" s="2"/>
      <c r="H4422" s="2"/>
      <c r="I4422" s="2"/>
      <c r="J4422" s="2"/>
      <c r="N4422" s="9"/>
      <c r="O4422" s="5"/>
      <c r="P4422" s="2"/>
      <c r="Q4422" s="39"/>
      <c r="R4422" s="9"/>
      <c r="T4422" s="9"/>
      <c r="U4422" s="2"/>
      <c r="X4422" s="40"/>
      <c r="Y4422" s="9"/>
    </row>
    <row r="4423" spans="2:25" x14ac:dyDescent="0.2">
      <c r="B4423" s="2"/>
      <c r="H4423" s="2"/>
      <c r="I4423" s="2"/>
      <c r="J4423" s="2"/>
      <c r="N4423" s="9"/>
      <c r="O4423" s="5"/>
      <c r="P4423" s="2"/>
      <c r="Q4423" s="39"/>
      <c r="R4423" s="9"/>
      <c r="T4423" s="9"/>
      <c r="U4423" s="2"/>
      <c r="X4423" s="40"/>
      <c r="Y4423" s="9"/>
    </row>
    <row r="4424" spans="2:25" x14ac:dyDescent="0.2">
      <c r="B4424" s="2"/>
      <c r="H4424" s="2"/>
      <c r="I4424" s="2"/>
      <c r="J4424" s="2"/>
      <c r="N4424" s="9"/>
      <c r="O4424" s="5"/>
      <c r="P4424" s="2"/>
      <c r="Q4424" s="39"/>
      <c r="R4424" s="9"/>
      <c r="T4424" s="9"/>
      <c r="U4424" s="2"/>
      <c r="X4424" s="40"/>
      <c r="Y4424" s="9"/>
    </row>
    <row r="4425" spans="2:25" x14ac:dyDescent="0.2">
      <c r="B4425" s="2"/>
      <c r="H4425" s="2"/>
      <c r="I4425" s="2"/>
      <c r="J4425" s="2"/>
      <c r="N4425" s="9"/>
      <c r="O4425" s="5"/>
      <c r="P4425" s="2"/>
      <c r="Q4425" s="39"/>
      <c r="R4425" s="9"/>
      <c r="T4425" s="9"/>
      <c r="U4425" s="2"/>
      <c r="X4425" s="40"/>
      <c r="Y4425" s="9"/>
    </row>
    <row r="4426" spans="2:25" x14ac:dyDescent="0.2">
      <c r="B4426" s="2"/>
      <c r="H4426" s="2"/>
      <c r="I4426" s="2"/>
      <c r="J4426" s="2"/>
      <c r="N4426" s="9"/>
      <c r="O4426" s="5"/>
      <c r="P4426" s="2"/>
      <c r="Q4426" s="39"/>
      <c r="R4426" s="9"/>
      <c r="T4426" s="9"/>
      <c r="U4426" s="2"/>
      <c r="X4426" s="40"/>
      <c r="Y4426" s="9"/>
    </row>
    <row r="4427" spans="2:25" x14ac:dyDescent="0.2">
      <c r="B4427" s="2"/>
      <c r="H4427" s="2"/>
      <c r="I4427" s="2"/>
      <c r="J4427" s="2"/>
      <c r="N4427" s="9"/>
      <c r="O4427" s="5"/>
      <c r="P4427" s="2"/>
      <c r="Q4427" s="39"/>
      <c r="R4427" s="9"/>
      <c r="T4427" s="9"/>
      <c r="U4427" s="2"/>
      <c r="X4427" s="40"/>
      <c r="Y4427" s="9"/>
    </row>
    <row r="4428" spans="2:25" x14ac:dyDescent="0.2">
      <c r="B4428" s="2"/>
      <c r="H4428" s="2"/>
      <c r="I4428" s="2"/>
      <c r="J4428" s="2"/>
      <c r="N4428" s="9"/>
      <c r="O4428" s="5"/>
      <c r="P4428" s="2"/>
      <c r="Q4428" s="39"/>
      <c r="R4428" s="9"/>
      <c r="T4428" s="9"/>
      <c r="U4428" s="2"/>
      <c r="X4428" s="40"/>
      <c r="Y4428" s="9"/>
    </row>
    <row r="4429" spans="2:25" x14ac:dyDescent="0.2">
      <c r="B4429" s="2"/>
      <c r="H4429" s="2"/>
      <c r="I4429" s="2"/>
      <c r="J4429" s="2"/>
      <c r="N4429" s="9"/>
      <c r="O4429" s="5"/>
      <c r="P4429" s="2"/>
      <c r="Q4429" s="39"/>
      <c r="R4429" s="9"/>
      <c r="T4429" s="9"/>
      <c r="U4429" s="2"/>
      <c r="X4429" s="40"/>
      <c r="Y4429" s="9"/>
    </row>
    <row r="4430" spans="2:25" x14ac:dyDescent="0.2">
      <c r="B4430" s="2"/>
      <c r="H4430" s="2"/>
      <c r="I4430" s="2"/>
      <c r="J4430" s="2"/>
      <c r="N4430" s="9"/>
      <c r="O4430" s="5"/>
      <c r="P4430" s="2"/>
      <c r="Q4430" s="39"/>
      <c r="R4430" s="9"/>
      <c r="T4430" s="9"/>
      <c r="U4430" s="2"/>
      <c r="X4430" s="40"/>
      <c r="Y4430" s="9"/>
    </row>
    <row r="4431" spans="2:25" x14ac:dyDescent="0.2">
      <c r="B4431" s="2"/>
      <c r="H4431" s="2"/>
      <c r="I4431" s="2"/>
      <c r="J4431" s="2"/>
      <c r="N4431" s="9"/>
      <c r="O4431" s="5"/>
      <c r="P4431" s="2"/>
      <c r="Q4431" s="39"/>
      <c r="R4431" s="9"/>
      <c r="T4431" s="9"/>
      <c r="U4431" s="2"/>
      <c r="X4431" s="40"/>
      <c r="Y4431" s="9"/>
    </row>
    <row r="4432" spans="2:25" x14ac:dyDescent="0.2">
      <c r="B4432" s="2"/>
      <c r="H4432" s="2"/>
      <c r="I4432" s="2"/>
      <c r="J4432" s="2"/>
      <c r="N4432" s="9"/>
      <c r="O4432" s="5"/>
      <c r="P4432" s="2"/>
      <c r="Q4432" s="39"/>
      <c r="R4432" s="9"/>
      <c r="T4432" s="9"/>
      <c r="U4432" s="2"/>
      <c r="X4432" s="40"/>
      <c r="Y4432" s="9"/>
    </row>
    <row r="4433" spans="2:25" x14ac:dyDescent="0.2">
      <c r="B4433" s="2"/>
      <c r="H4433" s="2"/>
      <c r="I4433" s="2"/>
      <c r="J4433" s="2"/>
      <c r="N4433" s="9"/>
      <c r="O4433" s="5"/>
      <c r="P4433" s="2"/>
      <c r="Q4433" s="39"/>
      <c r="R4433" s="9"/>
      <c r="T4433" s="9"/>
      <c r="U4433" s="2"/>
      <c r="X4433" s="40"/>
      <c r="Y4433" s="9"/>
    </row>
    <row r="4434" spans="2:25" x14ac:dyDescent="0.2">
      <c r="B4434" s="2"/>
      <c r="H4434" s="2"/>
      <c r="I4434" s="2"/>
      <c r="J4434" s="2"/>
      <c r="N4434" s="9"/>
      <c r="O4434" s="5"/>
      <c r="P4434" s="2"/>
      <c r="Q4434" s="39"/>
      <c r="R4434" s="9"/>
      <c r="T4434" s="9"/>
      <c r="U4434" s="2"/>
      <c r="X4434" s="40"/>
      <c r="Y4434" s="9"/>
    </row>
    <row r="4435" spans="2:25" x14ac:dyDescent="0.2">
      <c r="B4435" s="2"/>
      <c r="H4435" s="2"/>
      <c r="I4435" s="2"/>
      <c r="J4435" s="2"/>
      <c r="N4435" s="9"/>
      <c r="O4435" s="5"/>
      <c r="P4435" s="2"/>
      <c r="Q4435" s="39"/>
      <c r="R4435" s="9"/>
      <c r="T4435" s="9"/>
      <c r="U4435" s="2"/>
      <c r="X4435" s="40"/>
      <c r="Y4435" s="9"/>
    </row>
    <row r="4436" spans="2:25" x14ac:dyDescent="0.2">
      <c r="B4436" s="2"/>
      <c r="H4436" s="2"/>
      <c r="I4436" s="2"/>
      <c r="J4436" s="2"/>
      <c r="N4436" s="9"/>
      <c r="O4436" s="5"/>
      <c r="P4436" s="2"/>
      <c r="Q4436" s="39"/>
      <c r="R4436" s="9"/>
      <c r="T4436" s="9"/>
      <c r="U4436" s="2"/>
      <c r="X4436" s="40"/>
      <c r="Y4436" s="9"/>
    </row>
    <row r="4437" spans="2:25" x14ac:dyDescent="0.2">
      <c r="B4437" s="2"/>
      <c r="H4437" s="2"/>
      <c r="I4437" s="2"/>
      <c r="J4437" s="2"/>
      <c r="N4437" s="9"/>
      <c r="O4437" s="5"/>
      <c r="P4437" s="2"/>
      <c r="Q4437" s="39"/>
      <c r="R4437" s="9"/>
      <c r="T4437" s="9"/>
      <c r="U4437" s="2"/>
      <c r="X4437" s="40"/>
      <c r="Y4437" s="9"/>
    </row>
    <row r="4438" spans="2:25" x14ac:dyDescent="0.2">
      <c r="B4438" s="2"/>
      <c r="H4438" s="2"/>
      <c r="I4438" s="2"/>
      <c r="J4438" s="2"/>
      <c r="N4438" s="9"/>
      <c r="O4438" s="5"/>
      <c r="P4438" s="2"/>
      <c r="Q4438" s="39"/>
      <c r="R4438" s="9"/>
      <c r="T4438" s="9"/>
      <c r="U4438" s="2"/>
      <c r="X4438" s="40"/>
      <c r="Y4438" s="9"/>
    </row>
    <row r="4439" spans="2:25" x14ac:dyDescent="0.2">
      <c r="B4439" s="2"/>
      <c r="H4439" s="2"/>
      <c r="I4439" s="2"/>
      <c r="J4439" s="2"/>
      <c r="N4439" s="9"/>
      <c r="O4439" s="5"/>
      <c r="P4439" s="2"/>
      <c r="Q4439" s="39"/>
      <c r="R4439" s="9"/>
      <c r="T4439" s="9"/>
      <c r="U4439" s="2"/>
      <c r="X4439" s="40"/>
      <c r="Y4439" s="9"/>
    </row>
    <row r="4440" spans="2:25" x14ac:dyDescent="0.2">
      <c r="B4440" s="2"/>
      <c r="H4440" s="2"/>
      <c r="I4440" s="2"/>
      <c r="J4440" s="2"/>
      <c r="N4440" s="9"/>
      <c r="O4440" s="5"/>
      <c r="P4440" s="2"/>
      <c r="Q4440" s="39"/>
      <c r="R4440" s="9"/>
      <c r="T4440" s="9"/>
      <c r="U4440" s="2"/>
      <c r="X4440" s="40"/>
      <c r="Y4440" s="9"/>
    </row>
    <row r="4441" spans="2:25" x14ac:dyDescent="0.2">
      <c r="B4441" s="2"/>
      <c r="H4441" s="2"/>
      <c r="I4441" s="2"/>
      <c r="J4441" s="2"/>
      <c r="N4441" s="9"/>
      <c r="O4441" s="5"/>
      <c r="P4441" s="2"/>
      <c r="Q4441" s="39"/>
      <c r="R4441" s="9"/>
      <c r="T4441" s="9"/>
      <c r="U4441" s="2"/>
      <c r="X4441" s="40"/>
      <c r="Y4441" s="9"/>
    </row>
    <row r="4442" spans="2:25" x14ac:dyDescent="0.2">
      <c r="B4442" s="2"/>
      <c r="H4442" s="2"/>
      <c r="I4442" s="2"/>
      <c r="J4442" s="2"/>
      <c r="N4442" s="9"/>
      <c r="O4442" s="5"/>
      <c r="P4442" s="2"/>
      <c r="Q4442" s="39"/>
      <c r="R4442" s="9"/>
      <c r="T4442" s="9"/>
      <c r="U4442" s="2"/>
      <c r="X4442" s="40"/>
      <c r="Y4442" s="9"/>
    </row>
    <row r="4443" spans="2:25" x14ac:dyDescent="0.2">
      <c r="B4443" s="2"/>
      <c r="H4443" s="2"/>
      <c r="I4443" s="2"/>
      <c r="J4443" s="2"/>
      <c r="N4443" s="9"/>
      <c r="O4443" s="5"/>
      <c r="P4443" s="2"/>
      <c r="Q4443" s="39"/>
      <c r="R4443" s="9"/>
      <c r="T4443" s="9"/>
      <c r="U4443" s="2"/>
      <c r="X4443" s="40"/>
      <c r="Y4443" s="9"/>
    </row>
    <row r="4444" spans="2:25" x14ac:dyDescent="0.2">
      <c r="B4444" s="2"/>
      <c r="H4444" s="2"/>
      <c r="I4444" s="2"/>
      <c r="J4444" s="2"/>
      <c r="N4444" s="9"/>
      <c r="O4444" s="5"/>
      <c r="P4444" s="2"/>
      <c r="Q4444" s="39"/>
      <c r="R4444" s="9"/>
      <c r="T4444" s="9"/>
      <c r="U4444" s="2"/>
      <c r="X4444" s="40"/>
      <c r="Y4444" s="9"/>
    </row>
    <row r="4445" spans="2:25" x14ac:dyDescent="0.2">
      <c r="B4445" s="2"/>
      <c r="H4445" s="2"/>
      <c r="I4445" s="2"/>
      <c r="J4445" s="2"/>
      <c r="N4445" s="9"/>
      <c r="O4445" s="5"/>
      <c r="P4445" s="2"/>
      <c r="Q4445" s="39"/>
      <c r="R4445" s="9"/>
      <c r="T4445" s="9"/>
      <c r="U4445" s="2"/>
      <c r="X4445" s="40"/>
      <c r="Y4445" s="9"/>
    </row>
    <row r="4446" spans="2:25" x14ac:dyDescent="0.2">
      <c r="B4446" s="2"/>
      <c r="H4446" s="2"/>
      <c r="I4446" s="2"/>
      <c r="J4446" s="2"/>
      <c r="N4446" s="9"/>
      <c r="O4446" s="5"/>
      <c r="P4446" s="2"/>
      <c r="Q4446" s="39"/>
      <c r="R4446" s="9"/>
      <c r="T4446" s="9"/>
      <c r="U4446" s="2"/>
      <c r="X4446" s="40"/>
      <c r="Y4446" s="9"/>
    </row>
    <row r="4447" spans="2:25" x14ac:dyDescent="0.2">
      <c r="B4447" s="2"/>
      <c r="H4447" s="2"/>
      <c r="I4447" s="2"/>
      <c r="J4447" s="2"/>
      <c r="N4447" s="9"/>
      <c r="O4447" s="5"/>
      <c r="P4447" s="2"/>
      <c r="Q4447" s="39"/>
      <c r="R4447" s="9"/>
      <c r="T4447" s="9"/>
      <c r="U4447" s="2"/>
      <c r="X4447" s="40"/>
      <c r="Y4447" s="9"/>
    </row>
    <row r="4448" spans="2:25" x14ac:dyDescent="0.2">
      <c r="B4448" s="2"/>
      <c r="H4448" s="2"/>
      <c r="I4448" s="2"/>
      <c r="J4448" s="2"/>
      <c r="N4448" s="9"/>
      <c r="O4448" s="5"/>
      <c r="P4448" s="2"/>
      <c r="Q4448" s="39"/>
      <c r="R4448" s="9"/>
      <c r="T4448" s="9"/>
      <c r="U4448" s="2"/>
      <c r="X4448" s="40"/>
      <c r="Y4448" s="9"/>
    </row>
    <row r="4449" spans="2:25" x14ac:dyDescent="0.2">
      <c r="B4449" s="2"/>
      <c r="H4449" s="2"/>
      <c r="I4449" s="2"/>
      <c r="J4449" s="2"/>
      <c r="N4449" s="9"/>
      <c r="O4449" s="5"/>
      <c r="P4449" s="2"/>
      <c r="Q4449" s="39"/>
      <c r="R4449" s="9"/>
      <c r="T4449" s="9"/>
      <c r="U4449" s="2"/>
      <c r="X4449" s="40"/>
      <c r="Y4449" s="9"/>
    </row>
    <row r="4450" spans="2:25" x14ac:dyDescent="0.2">
      <c r="B4450" s="2"/>
      <c r="H4450" s="2"/>
      <c r="I4450" s="2"/>
      <c r="J4450" s="2"/>
      <c r="N4450" s="9"/>
      <c r="O4450" s="5"/>
      <c r="P4450" s="2"/>
      <c r="Q4450" s="39"/>
      <c r="R4450" s="9"/>
      <c r="T4450" s="9"/>
      <c r="U4450" s="2"/>
      <c r="X4450" s="40"/>
      <c r="Y4450" s="9"/>
    </row>
    <row r="4451" spans="2:25" x14ac:dyDescent="0.2">
      <c r="B4451" s="2"/>
      <c r="H4451" s="2"/>
      <c r="I4451" s="2"/>
      <c r="J4451" s="2"/>
      <c r="N4451" s="9"/>
      <c r="O4451" s="5"/>
      <c r="P4451" s="2"/>
      <c r="Q4451" s="39"/>
      <c r="R4451" s="9"/>
      <c r="T4451" s="9"/>
      <c r="U4451" s="2"/>
      <c r="X4451" s="40"/>
      <c r="Y4451" s="9"/>
    </row>
    <row r="4452" spans="2:25" x14ac:dyDescent="0.2">
      <c r="B4452" s="2"/>
      <c r="H4452" s="2"/>
      <c r="I4452" s="2"/>
      <c r="J4452" s="2"/>
      <c r="N4452" s="9"/>
      <c r="O4452" s="5"/>
      <c r="P4452" s="2"/>
      <c r="Q4452" s="39"/>
      <c r="R4452" s="9"/>
      <c r="T4452" s="9"/>
      <c r="U4452" s="2"/>
      <c r="X4452" s="40"/>
      <c r="Y4452" s="9"/>
    </row>
    <row r="4453" spans="2:25" x14ac:dyDescent="0.2">
      <c r="B4453" s="2"/>
      <c r="H4453" s="2"/>
      <c r="I4453" s="2"/>
      <c r="J4453" s="2"/>
      <c r="N4453" s="9"/>
      <c r="O4453" s="5"/>
      <c r="P4453" s="2"/>
      <c r="Q4453" s="39"/>
      <c r="R4453" s="9"/>
      <c r="T4453" s="9"/>
      <c r="U4453" s="2"/>
      <c r="X4453" s="40"/>
      <c r="Y4453" s="9"/>
    </row>
    <row r="4454" spans="2:25" x14ac:dyDescent="0.2">
      <c r="B4454" s="2"/>
      <c r="H4454" s="2"/>
      <c r="I4454" s="2"/>
      <c r="J4454" s="2"/>
      <c r="N4454" s="9"/>
      <c r="O4454" s="5"/>
      <c r="P4454" s="2"/>
      <c r="Q4454" s="39"/>
      <c r="R4454" s="9"/>
      <c r="T4454" s="9"/>
      <c r="U4454" s="2"/>
      <c r="X4454" s="40"/>
      <c r="Y4454" s="9"/>
    </row>
    <row r="4455" spans="2:25" x14ac:dyDescent="0.2">
      <c r="B4455" s="2"/>
      <c r="H4455" s="2"/>
      <c r="I4455" s="2"/>
      <c r="J4455" s="2"/>
      <c r="N4455" s="9"/>
      <c r="O4455" s="5"/>
      <c r="P4455" s="2"/>
      <c r="Q4455" s="39"/>
      <c r="R4455" s="9"/>
      <c r="T4455" s="9"/>
      <c r="U4455" s="2"/>
      <c r="X4455" s="40"/>
      <c r="Y4455" s="9"/>
    </row>
    <row r="4456" spans="2:25" x14ac:dyDescent="0.2">
      <c r="B4456" s="2"/>
      <c r="H4456" s="2"/>
      <c r="I4456" s="2"/>
      <c r="J4456" s="2"/>
      <c r="N4456" s="9"/>
      <c r="O4456" s="5"/>
      <c r="P4456" s="2"/>
      <c r="Q4456" s="39"/>
      <c r="R4456" s="9"/>
      <c r="T4456" s="9"/>
      <c r="U4456" s="2"/>
      <c r="X4456" s="40"/>
      <c r="Y4456" s="9"/>
    </row>
    <row r="4457" spans="2:25" x14ac:dyDescent="0.2">
      <c r="B4457" s="2"/>
      <c r="H4457" s="2"/>
      <c r="I4457" s="2"/>
      <c r="J4457" s="2"/>
      <c r="N4457" s="9"/>
      <c r="O4457" s="5"/>
      <c r="P4457" s="2"/>
      <c r="Q4457" s="39"/>
      <c r="R4457" s="9"/>
      <c r="T4457" s="9"/>
      <c r="U4457" s="2"/>
      <c r="X4457" s="40"/>
      <c r="Y4457" s="9"/>
    </row>
    <row r="4458" spans="2:25" x14ac:dyDescent="0.2">
      <c r="B4458" s="2"/>
      <c r="H4458" s="2"/>
      <c r="I4458" s="2"/>
      <c r="J4458" s="2"/>
      <c r="N4458" s="9"/>
      <c r="O4458" s="5"/>
      <c r="P4458" s="2"/>
      <c r="Q4458" s="39"/>
      <c r="R4458" s="9"/>
      <c r="T4458" s="9"/>
      <c r="U4458" s="2"/>
      <c r="X4458" s="40"/>
      <c r="Y4458" s="9"/>
    </row>
    <row r="4459" spans="2:25" x14ac:dyDescent="0.2">
      <c r="B4459" s="2"/>
      <c r="H4459" s="2"/>
      <c r="I4459" s="2"/>
      <c r="J4459" s="2"/>
      <c r="N4459" s="9"/>
      <c r="O4459" s="5"/>
      <c r="P4459" s="2"/>
      <c r="Q4459" s="39"/>
      <c r="R4459" s="9"/>
      <c r="T4459" s="9"/>
      <c r="U4459" s="2"/>
      <c r="X4459" s="40"/>
      <c r="Y4459" s="9"/>
    </row>
    <row r="4460" spans="2:25" x14ac:dyDescent="0.2">
      <c r="B4460" s="2"/>
      <c r="H4460" s="2"/>
      <c r="I4460" s="2"/>
      <c r="J4460" s="2"/>
      <c r="N4460" s="9"/>
      <c r="O4460" s="5"/>
      <c r="P4460" s="2"/>
      <c r="Q4460" s="39"/>
      <c r="R4460" s="9"/>
      <c r="T4460" s="9"/>
      <c r="U4460" s="2"/>
      <c r="X4460" s="40"/>
      <c r="Y4460" s="9"/>
    </row>
    <row r="4461" spans="2:25" x14ac:dyDescent="0.2">
      <c r="B4461" s="2"/>
      <c r="H4461" s="2"/>
      <c r="I4461" s="2"/>
      <c r="J4461" s="2"/>
      <c r="N4461" s="9"/>
      <c r="O4461" s="5"/>
      <c r="P4461" s="2"/>
      <c r="Q4461" s="39"/>
      <c r="R4461" s="9"/>
      <c r="T4461" s="9"/>
      <c r="U4461" s="2"/>
      <c r="X4461" s="40"/>
      <c r="Y4461" s="9"/>
    </row>
    <row r="4462" spans="2:25" x14ac:dyDescent="0.2">
      <c r="B4462" s="2"/>
      <c r="H4462" s="2"/>
      <c r="I4462" s="2"/>
      <c r="J4462" s="2"/>
      <c r="N4462" s="9"/>
      <c r="O4462" s="5"/>
      <c r="P4462" s="2"/>
      <c r="Q4462" s="39"/>
      <c r="R4462" s="9"/>
      <c r="T4462" s="9"/>
      <c r="U4462" s="2"/>
      <c r="X4462" s="40"/>
      <c r="Y4462" s="9"/>
    </row>
    <row r="4463" spans="2:25" x14ac:dyDescent="0.2">
      <c r="B4463" s="2"/>
      <c r="H4463" s="2"/>
      <c r="I4463" s="2"/>
      <c r="J4463" s="2"/>
      <c r="N4463" s="9"/>
      <c r="O4463" s="5"/>
      <c r="P4463" s="2"/>
      <c r="Q4463" s="39"/>
      <c r="R4463" s="9"/>
      <c r="T4463" s="9"/>
      <c r="U4463" s="2"/>
      <c r="X4463" s="40"/>
      <c r="Y4463" s="9"/>
    </row>
    <row r="4464" spans="2:25" x14ac:dyDescent="0.2">
      <c r="B4464" s="2"/>
      <c r="H4464" s="2"/>
      <c r="I4464" s="2"/>
      <c r="J4464" s="2"/>
      <c r="N4464" s="9"/>
      <c r="O4464" s="5"/>
      <c r="P4464" s="2"/>
      <c r="Q4464" s="39"/>
      <c r="R4464" s="9"/>
      <c r="T4464" s="9"/>
      <c r="U4464" s="2"/>
      <c r="X4464" s="40"/>
      <c r="Y4464" s="9"/>
    </row>
    <row r="4465" spans="2:25" x14ac:dyDescent="0.2">
      <c r="B4465" s="2"/>
      <c r="H4465" s="2"/>
      <c r="I4465" s="2"/>
      <c r="J4465" s="2"/>
      <c r="N4465" s="9"/>
      <c r="O4465" s="5"/>
      <c r="P4465" s="2"/>
      <c r="Q4465" s="39"/>
      <c r="R4465" s="9"/>
      <c r="T4465" s="9"/>
      <c r="U4465" s="2"/>
      <c r="X4465" s="40"/>
      <c r="Y4465" s="9"/>
    </row>
    <row r="4466" spans="2:25" x14ac:dyDescent="0.2">
      <c r="B4466" s="2"/>
      <c r="H4466" s="2"/>
      <c r="I4466" s="2"/>
      <c r="J4466" s="2"/>
      <c r="N4466" s="9"/>
      <c r="O4466" s="5"/>
      <c r="P4466" s="2"/>
      <c r="Q4466" s="39"/>
      <c r="R4466" s="9"/>
      <c r="T4466" s="9"/>
      <c r="U4466" s="2"/>
      <c r="X4466" s="40"/>
      <c r="Y4466" s="9"/>
    </row>
    <row r="4467" spans="2:25" x14ac:dyDescent="0.2">
      <c r="B4467" s="2"/>
      <c r="H4467" s="2"/>
      <c r="I4467" s="2"/>
      <c r="J4467" s="2"/>
      <c r="N4467" s="9"/>
      <c r="O4467" s="5"/>
      <c r="P4467" s="2"/>
      <c r="Q4467" s="39"/>
      <c r="R4467" s="9"/>
      <c r="T4467" s="9"/>
      <c r="U4467" s="2"/>
      <c r="X4467" s="40"/>
      <c r="Y4467" s="9"/>
    </row>
    <row r="4468" spans="2:25" x14ac:dyDescent="0.2">
      <c r="B4468" s="2"/>
      <c r="H4468" s="2"/>
      <c r="I4468" s="2"/>
      <c r="J4468" s="2"/>
      <c r="N4468" s="9"/>
      <c r="O4468" s="5"/>
      <c r="P4468" s="2"/>
      <c r="Q4468" s="39"/>
      <c r="R4468" s="9"/>
      <c r="T4468" s="9"/>
      <c r="U4468" s="2"/>
      <c r="X4468" s="40"/>
      <c r="Y4468" s="9"/>
    </row>
    <row r="4469" spans="2:25" x14ac:dyDescent="0.2">
      <c r="B4469" s="2"/>
      <c r="H4469" s="2"/>
      <c r="I4469" s="2"/>
      <c r="J4469" s="2"/>
      <c r="N4469" s="9"/>
      <c r="O4469" s="5"/>
      <c r="P4469" s="2"/>
      <c r="Q4469" s="39"/>
      <c r="R4469" s="9"/>
      <c r="T4469" s="9"/>
      <c r="U4469" s="2"/>
      <c r="X4469" s="40"/>
      <c r="Y4469" s="9"/>
    </row>
    <row r="4470" spans="2:25" x14ac:dyDescent="0.2">
      <c r="B4470" s="2"/>
      <c r="H4470" s="2"/>
      <c r="I4470" s="2"/>
      <c r="J4470" s="2"/>
      <c r="N4470" s="9"/>
      <c r="O4470" s="5"/>
      <c r="P4470" s="2"/>
      <c r="Q4470" s="39"/>
      <c r="R4470" s="9"/>
      <c r="T4470" s="9"/>
      <c r="U4470" s="2"/>
      <c r="X4470" s="40"/>
      <c r="Y4470" s="9"/>
    </row>
    <row r="4471" spans="2:25" x14ac:dyDescent="0.2">
      <c r="B4471" s="2"/>
      <c r="H4471" s="2"/>
      <c r="I4471" s="2"/>
      <c r="J4471" s="2"/>
      <c r="N4471" s="9"/>
      <c r="O4471" s="5"/>
      <c r="P4471" s="2"/>
      <c r="Q4471" s="39"/>
      <c r="R4471" s="9"/>
      <c r="T4471" s="9"/>
      <c r="U4471" s="2"/>
      <c r="X4471" s="40"/>
      <c r="Y4471" s="9"/>
    </row>
    <row r="4472" spans="2:25" x14ac:dyDescent="0.2">
      <c r="B4472" s="2"/>
      <c r="H4472" s="2"/>
      <c r="I4472" s="2"/>
      <c r="J4472" s="2"/>
      <c r="N4472" s="9"/>
      <c r="O4472" s="5"/>
      <c r="P4472" s="2"/>
      <c r="Q4472" s="39"/>
      <c r="R4472" s="9"/>
      <c r="T4472" s="9"/>
      <c r="U4472" s="2"/>
      <c r="X4472" s="40"/>
      <c r="Y4472" s="9"/>
    </row>
    <row r="4473" spans="2:25" x14ac:dyDescent="0.2">
      <c r="B4473" s="2"/>
      <c r="H4473" s="2"/>
      <c r="I4473" s="2"/>
      <c r="J4473" s="2"/>
      <c r="N4473" s="9"/>
      <c r="O4473" s="5"/>
      <c r="P4473" s="2"/>
      <c r="Q4473" s="39"/>
      <c r="R4473" s="9"/>
      <c r="T4473" s="9"/>
      <c r="U4473" s="2"/>
      <c r="X4473" s="40"/>
      <c r="Y4473" s="9"/>
    </row>
    <row r="4474" spans="2:25" x14ac:dyDescent="0.2">
      <c r="B4474" s="2"/>
      <c r="H4474" s="2"/>
      <c r="I4474" s="2"/>
      <c r="J4474" s="2"/>
      <c r="N4474" s="9"/>
      <c r="O4474" s="5"/>
      <c r="P4474" s="2"/>
      <c r="Q4474" s="39"/>
      <c r="R4474" s="9"/>
      <c r="T4474" s="9"/>
      <c r="U4474" s="2"/>
      <c r="X4474" s="40"/>
      <c r="Y4474" s="9"/>
    </row>
    <row r="4475" spans="2:25" x14ac:dyDescent="0.2">
      <c r="B4475" s="2"/>
      <c r="H4475" s="2"/>
      <c r="I4475" s="2"/>
      <c r="J4475" s="2"/>
      <c r="N4475" s="9"/>
      <c r="O4475" s="5"/>
      <c r="P4475" s="2"/>
      <c r="Q4475" s="39"/>
      <c r="R4475" s="9"/>
      <c r="T4475" s="9"/>
      <c r="U4475" s="2"/>
      <c r="X4475" s="40"/>
      <c r="Y4475" s="9"/>
    </row>
    <row r="4476" spans="2:25" x14ac:dyDescent="0.2">
      <c r="B4476" s="2"/>
      <c r="H4476" s="2"/>
      <c r="I4476" s="2"/>
      <c r="J4476" s="2"/>
      <c r="N4476" s="9"/>
      <c r="O4476" s="5"/>
      <c r="P4476" s="2"/>
      <c r="Q4476" s="39"/>
      <c r="R4476" s="9"/>
      <c r="T4476" s="9"/>
      <c r="U4476" s="2"/>
      <c r="X4476" s="40"/>
      <c r="Y4476" s="9"/>
    </row>
    <row r="4477" spans="2:25" x14ac:dyDescent="0.2">
      <c r="B4477" s="2"/>
      <c r="H4477" s="2"/>
      <c r="I4477" s="2"/>
      <c r="J4477" s="2"/>
      <c r="N4477" s="9"/>
      <c r="O4477" s="5"/>
      <c r="P4477" s="2"/>
      <c r="Q4477" s="39"/>
      <c r="R4477" s="9"/>
      <c r="T4477" s="9"/>
      <c r="U4477" s="2"/>
      <c r="X4477" s="40"/>
      <c r="Y4477" s="9"/>
    </row>
    <row r="4478" spans="2:25" x14ac:dyDescent="0.2">
      <c r="B4478" s="2"/>
      <c r="H4478" s="2"/>
      <c r="I4478" s="2"/>
      <c r="J4478" s="2"/>
      <c r="N4478" s="9"/>
      <c r="O4478" s="5"/>
      <c r="P4478" s="2"/>
      <c r="Q4478" s="39"/>
      <c r="R4478" s="9"/>
      <c r="T4478" s="9"/>
      <c r="U4478" s="2"/>
      <c r="X4478" s="40"/>
      <c r="Y4478" s="9"/>
    </row>
    <row r="4479" spans="2:25" x14ac:dyDescent="0.2">
      <c r="B4479" s="2"/>
      <c r="H4479" s="2"/>
      <c r="I4479" s="2"/>
      <c r="J4479" s="2"/>
      <c r="N4479" s="9"/>
      <c r="O4479" s="5"/>
      <c r="P4479" s="2"/>
      <c r="Q4479" s="39"/>
      <c r="R4479" s="9"/>
      <c r="T4479" s="9"/>
      <c r="U4479" s="2"/>
      <c r="X4479" s="40"/>
      <c r="Y4479" s="9"/>
    </row>
    <row r="4480" spans="2:25" x14ac:dyDescent="0.2">
      <c r="B4480" s="2"/>
      <c r="H4480" s="2"/>
      <c r="I4480" s="2"/>
      <c r="J4480" s="2"/>
      <c r="N4480" s="9"/>
      <c r="O4480" s="5"/>
      <c r="P4480" s="2"/>
      <c r="Q4480" s="39"/>
      <c r="R4480" s="9"/>
      <c r="T4480" s="9"/>
      <c r="U4480" s="2"/>
      <c r="X4480" s="40"/>
      <c r="Y4480" s="9"/>
    </row>
    <row r="4481" spans="2:25" x14ac:dyDescent="0.2">
      <c r="B4481" s="2"/>
      <c r="H4481" s="2"/>
      <c r="I4481" s="2"/>
      <c r="J4481" s="2"/>
      <c r="N4481" s="9"/>
      <c r="O4481" s="5"/>
      <c r="P4481" s="2"/>
      <c r="Q4481" s="39"/>
      <c r="R4481" s="9"/>
      <c r="T4481" s="9"/>
      <c r="U4481" s="2"/>
      <c r="X4481" s="40"/>
      <c r="Y4481" s="9"/>
    </row>
    <row r="4482" spans="2:25" x14ac:dyDescent="0.2">
      <c r="B4482" s="2"/>
      <c r="H4482" s="2"/>
      <c r="I4482" s="2"/>
      <c r="J4482" s="2"/>
      <c r="N4482" s="9"/>
      <c r="O4482" s="5"/>
      <c r="P4482" s="2"/>
      <c r="Q4482" s="39"/>
      <c r="R4482" s="9"/>
      <c r="T4482" s="9"/>
      <c r="U4482" s="2"/>
      <c r="X4482" s="40"/>
      <c r="Y4482" s="9"/>
    </row>
    <row r="4483" spans="2:25" x14ac:dyDescent="0.2">
      <c r="B4483" s="2"/>
      <c r="H4483" s="2"/>
      <c r="I4483" s="2"/>
      <c r="J4483" s="2"/>
      <c r="N4483" s="9"/>
      <c r="O4483" s="5"/>
      <c r="P4483" s="2"/>
      <c r="Q4483" s="39"/>
      <c r="R4483" s="9"/>
      <c r="T4483" s="9"/>
      <c r="U4483" s="2"/>
      <c r="X4483" s="40"/>
      <c r="Y4483" s="9"/>
    </row>
    <row r="4484" spans="2:25" x14ac:dyDescent="0.2">
      <c r="B4484" s="2"/>
      <c r="H4484" s="2"/>
      <c r="I4484" s="2"/>
      <c r="J4484" s="2"/>
      <c r="N4484" s="9"/>
      <c r="O4484" s="5"/>
      <c r="P4484" s="2"/>
      <c r="Q4484" s="39"/>
      <c r="R4484" s="9"/>
      <c r="T4484" s="9"/>
      <c r="U4484" s="2"/>
      <c r="X4484" s="40"/>
      <c r="Y4484" s="9"/>
    </row>
    <row r="4485" spans="2:25" x14ac:dyDescent="0.2">
      <c r="B4485" s="2"/>
      <c r="H4485" s="2"/>
      <c r="I4485" s="2"/>
      <c r="J4485" s="2"/>
      <c r="N4485" s="9"/>
      <c r="O4485" s="5"/>
      <c r="P4485" s="2"/>
      <c r="Q4485" s="39"/>
      <c r="R4485" s="9"/>
      <c r="T4485" s="9"/>
      <c r="U4485" s="2"/>
      <c r="X4485" s="40"/>
      <c r="Y4485" s="9"/>
    </row>
    <row r="4486" spans="2:25" x14ac:dyDescent="0.2">
      <c r="B4486" s="2"/>
      <c r="H4486" s="2"/>
      <c r="I4486" s="2"/>
      <c r="J4486" s="2"/>
      <c r="N4486" s="9"/>
      <c r="O4486" s="5"/>
      <c r="P4486" s="2"/>
      <c r="Q4486" s="39"/>
      <c r="R4486" s="9"/>
      <c r="T4486" s="9"/>
      <c r="U4486" s="2"/>
      <c r="X4486" s="40"/>
      <c r="Y4486" s="9"/>
    </row>
    <row r="4487" spans="2:25" x14ac:dyDescent="0.2">
      <c r="B4487" s="2"/>
      <c r="H4487" s="2"/>
      <c r="I4487" s="2"/>
      <c r="J4487" s="2"/>
      <c r="N4487" s="9"/>
      <c r="O4487" s="5"/>
      <c r="P4487" s="2"/>
      <c r="Q4487" s="39"/>
      <c r="R4487" s="9"/>
      <c r="T4487" s="9"/>
      <c r="U4487" s="2"/>
      <c r="X4487" s="40"/>
      <c r="Y4487" s="9"/>
    </row>
    <row r="4488" spans="2:25" x14ac:dyDescent="0.2">
      <c r="B4488" s="2"/>
      <c r="H4488" s="2"/>
      <c r="I4488" s="2"/>
      <c r="J4488" s="2"/>
      <c r="N4488" s="9"/>
      <c r="O4488" s="5"/>
      <c r="P4488" s="2"/>
      <c r="Q4488" s="39"/>
      <c r="R4488" s="9"/>
      <c r="T4488" s="9"/>
      <c r="U4488" s="2"/>
      <c r="X4488" s="40"/>
      <c r="Y4488" s="9"/>
    </row>
    <row r="4489" spans="2:25" x14ac:dyDescent="0.2">
      <c r="B4489" s="2"/>
      <c r="H4489" s="2"/>
      <c r="I4489" s="2"/>
      <c r="J4489" s="2"/>
      <c r="N4489" s="9"/>
      <c r="O4489" s="5"/>
      <c r="P4489" s="2"/>
      <c r="Q4489" s="39"/>
      <c r="R4489" s="9"/>
      <c r="T4489" s="9"/>
      <c r="U4489" s="2"/>
      <c r="X4489" s="40"/>
      <c r="Y4489" s="9"/>
    </row>
    <row r="4490" spans="2:25" x14ac:dyDescent="0.2">
      <c r="B4490" s="2"/>
      <c r="H4490" s="2"/>
      <c r="I4490" s="2"/>
      <c r="J4490" s="2"/>
      <c r="N4490" s="9"/>
      <c r="O4490" s="5"/>
      <c r="P4490" s="2"/>
      <c r="Q4490" s="39"/>
      <c r="R4490" s="9"/>
      <c r="T4490" s="9"/>
      <c r="U4490" s="2"/>
      <c r="X4490" s="40"/>
      <c r="Y4490" s="9"/>
    </row>
    <row r="4491" spans="2:25" x14ac:dyDescent="0.2">
      <c r="B4491" s="2"/>
      <c r="H4491" s="2"/>
      <c r="I4491" s="2"/>
      <c r="J4491" s="2"/>
      <c r="N4491" s="9"/>
      <c r="O4491" s="5"/>
      <c r="P4491" s="2"/>
      <c r="Q4491" s="39"/>
      <c r="R4491" s="9"/>
      <c r="T4491" s="9"/>
      <c r="U4491" s="2"/>
      <c r="X4491" s="40"/>
      <c r="Y4491" s="9"/>
    </row>
    <row r="4492" spans="2:25" x14ac:dyDescent="0.2">
      <c r="B4492" s="2"/>
      <c r="H4492" s="2"/>
      <c r="I4492" s="2"/>
      <c r="J4492" s="2"/>
      <c r="N4492" s="9"/>
      <c r="O4492" s="5"/>
      <c r="P4492" s="2"/>
      <c r="Q4492" s="39"/>
      <c r="R4492" s="9"/>
      <c r="T4492" s="9"/>
      <c r="U4492" s="2"/>
      <c r="X4492" s="40"/>
      <c r="Y4492" s="9"/>
    </row>
    <row r="4493" spans="2:25" x14ac:dyDescent="0.2">
      <c r="B4493" s="2"/>
      <c r="H4493" s="2"/>
      <c r="I4493" s="2"/>
      <c r="J4493" s="2"/>
      <c r="N4493" s="9"/>
      <c r="O4493" s="5"/>
      <c r="P4493" s="2"/>
      <c r="Q4493" s="39"/>
      <c r="R4493" s="9"/>
      <c r="T4493" s="9"/>
      <c r="U4493" s="2"/>
      <c r="X4493" s="40"/>
      <c r="Y4493" s="9"/>
    </row>
    <row r="4494" spans="2:25" x14ac:dyDescent="0.2">
      <c r="B4494" s="2"/>
      <c r="H4494" s="2"/>
      <c r="I4494" s="2"/>
      <c r="J4494" s="2"/>
      <c r="N4494" s="9"/>
      <c r="O4494" s="5"/>
      <c r="P4494" s="2"/>
      <c r="Q4494" s="39"/>
      <c r="R4494" s="9"/>
      <c r="T4494" s="9"/>
      <c r="U4494" s="2"/>
      <c r="X4494" s="40"/>
      <c r="Y4494" s="9"/>
    </row>
    <row r="4495" spans="2:25" x14ac:dyDescent="0.2">
      <c r="B4495" s="2"/>
      <c r="H4495" s="2"/>
      <c r="I4495" s="2"/>
      <c r="J4495" s="2"/>
      <c r="N4495" s="9"/>
      <c r="O4495" s="5"/>
      <c r="P4495" s="2"/>
      <c r="Q4495" s="39"/>
      <c r="R4495" s="9"/>
      <c r="T4495" s="9"/>
      <c r="U4495" s="2"/>
      <c r="X4495" s="40"/>
      <c r="Y4495" s="9"/>
    </row>
    <row r="4496" spans="2:25" x14ac:dyDescent="0.2">
      <c r="B4496" s="2"/>
      <c r="H4496" s="2"/>
      <c r="I4496" s="2"/>
      <c r="J4496" s="2"/>
      <c r="N4496" s="9"/>
      <c r="O4496" s="5"/>
      <c r="P4496" s="2"/>
      <c r="Q4496" s="39"/>
      <c r="R4496" s="9"/>
      <c r="T4496" s="9"/>
      <c r="U4496" s="2"/>
      <c r="X4496" s="40"/>
      <c r="Y4496" s="9"/>
    </row>
    <row r="4497" spans="2:25" x14ac:dyDescent="0.2">
      <c r="B4497" s="2"/>
      <c r="H4497" s="2"/>
      <c r="I4497" s="2"/>
      <c r="J4497" s="2"/>
      <c r="N4497" s="9"/>
      <c r="O4497" s="5"/>
      <c r="P4497" s="2"/>
      <c r="Q4497" s="39"/>
      <c r="R4497" s="9"/>
      <c r="T4497" s="9"/>
      <c r="U4497" s="2"/>
      <c r="X4497" s="40"/>
      <c r="Y4497" s="9"/>
    </row>
    <row r="4498" spans="2:25" x14ac:dyDescent="0.2">
      <c r="B4498" s="2"/>
      <c r="H4498" s="2"/>
      <c r="I4498" s="2"/>
      <c r="J4498" s="2"/>
      <c r="N4498" s="9"/>
      <c r="O4498" s="5"/>
      <c r="P4498" s="2"/>
      <c r="Q4498" s="39"/>
      <c r="R4498" s="9"/>
      <c r="T4498" s="9"/>
      <c r="U4498" s="2"/>
      <c r="X4498" s="40"/>
      <c r="Y4498" s="9"/>
    </row>
    <row r="4499" spans="2:25" x14ac:dyDescent="0.2">
      <c r="B4499" s="2"/>
      <c r="H4499" s="2"/>
      <c r="I4499" s="2"/>
      <c r="J4499" s="2"/>
      <c r="N4499" s="9"/>
      <c r="O4499" s="5"/>
      <c r="P4499" s="2"/>
      <c r="Q4499" s="39"/>
      <c r="R4499" s="9"/>
      <c r="T4499" s="9"/>
      <c r="U4499" s="2"/>
      <c r="X4499" s="40"/>
      <c r="Y4499" s="9"/>
    </row>
    <row r="4500" spans="2:25" x14ac:dyDescent="0.2">
      <c r="B4500" s="2"/>
      <c r="H4500" s="2"/>
      <c r="I4500" s="2"/>
      <c r="J4500" s="2"/>
      <c r="N4500" s="9"/>
      <c r="O4500" s="5"/>
      <c r="P4500" s="2"/>
      <c r="Q4500" s="39"/>
      <c r="R4500" s="9"/>
      <c r="T4500" s="9"/>
      <c r="U4500" s="2"/>
      <c r="X4500" s="40"/>
      <c r="Y4500" s="9"/>
    </row>
    <row r="4501" spans="2:25" x14ac:dyDescent="0.2">
      <c r="B4501" s="2"/>
      <c r="H4501" s="2"/>
      <c r="I4501" s="2"/>
      <c r="J4501" s="2"/>
      <c r="N4501" s="9"/>
      <c r="O4501" s="5"/>
      <c r="P4501" s="2"/>
      <c r="Q4501" s="39"/>
      <c r="R4501" s="9"/>
      <c r="T4501" s="9"/>
      <c r="U4501" s="2"/>
      <c r="X4501" s="40"/>
      <c r="Y4501" s="9"/>
    </row>
    <row r="4502" spans="2:25" x14ac:dyDescent="0.2">
      <c r="B4502" s="2"/>
      <c r="H4502" s="2"/>
      <c r="I4502" s="2"/>
      <c r="J4502" s="2"/>
      <c r="N4502" s="9"/>
      <c r="O4502" s="5"/>
      <c r="P4502" s="2"/>
      <c r="Q4502" s="39"/>
      <c r="R4502" s="9"/>
      <c r="T4502" s="9"/>
      <c r="U4502" s="2"/>
      <c r="X4502" s="40"/>
      <c r="Y4502" s="9"/>
    </row>
    <row r="4503" spans="2:25" x14ac:dyDescent="0.2">
      <c r="B4503" s="2"/>
      <c r="H4503" s="2"/>
      <c r="I4503" s="2"/>
      <c r="J4503" s="2"/>
      <c r="N4503" s="9"/>
      <c r="O4503" s="5"/>
      <c r="P4503" s="2"/>
      <c r="Q4503" s="39"/>
      <c r="R4503" s="9"/>
      <c r="T4503" s="9"/>
      <c r="U4503" s="2"/>
      <c r="X4503" s="40"/>
      <c r="Y4503" s="9"/>
    </row>
    <row r="4504" spans="2:25" x14ac:dyDescent="0.2">
      <c r="B4504" s="2"/>
      <c r="H4504" s="2"/>
      <c r="I4504" s="2"/>
      <c r="J4504" s="2"/>
      <c r="N4504" s="9"/>
      <c r="O4504" s="5"/>
      <c r="P4504" s="2"/>
      <c r="Q4504" s="39"/>
      <c r="R4504" s="9"/>
      <c r="T4504" s="9"/>
      <c r="U4504" s="2"/>
      <c r="X4504" s="40"/>
      <c r="Y4504" s="9"/>
    </row>
    <row r="4505" spans="2:25" x14ac:dyDescent="0.2">
      <c r="B4505" s="2"/>
      <c r="H4505" s="2"/>
      <c r="I4505" s="2"/>
      <c r="J4505" s="2"/>
      <c r="N4505" s="9"/>
      <c r="O4505" s="5"/>
      <c r="P4505" s="2"/>
      <c r="Q4505" s="39"/>
      <c r="R4505" s="9"/>
      <c r="T4505" s="9"/>
      <c r="U4505" s="2"/>
      <c r="X4505" s="40"/>
      <c r="Y4505" s="9"/>
    </row>
    <row r="4506" spans="2:25" x14ac:dyDescent="0.2">
      <c r="B4506" s="2"/>
      <c r="H4506" s="2"/>
      <c r="I4506" s="2"/>
      <c r="J4506" s="2"/>
      <c r="N4506" s="9"/>
      <c r="O4506" s="5"/>
      <c r="P4506" s="2"/>
      <c r="Q4506" s="39"/>
      <c r="R4506" s="9"/>
      <c r="T4506" s="9"/>
      <c r="U4506" s="2"/>
      <c r="X4506" s="40"/>
      <c r="Y4506" s="9"/>
    </row>
    <row r="4507" spans="2:25" x14ac:dyDescent="0.2">
      <c r="B4507" s="2"/>
      <c r="H4507" s="2"/>
      <c r="I4507" s="2"/>
      <c r="J4507" s="2"/>
      <c r="N4507" s="9"/>
      <c r="O4507" s="5"/>
      <c r="P4507" s="2"/>
      <c r="Q4507" s="39"/>
      <c r="R4507" s="9"/>
      <c r="T4507" s="9"/>
      <c r="U4507" s="2"/>
      <c r="X4507" s="40"/>
      <c r="Y4507" s="9"/>
    </row>
    <row r="4508" spans="2:25" x14ac:dyDescent="0.2">
      <c r="B4508" s="2"/>
      <c r="H4508" s="2"/>
      <c r="I4508" s="2"/>
      <c r="J4508" s="2"/>
      <c r="N4508" s="9"/>
      <c r="O4508" s="5"/>
      <c r="P4508" s="2"/>
      <c r="Q4508" s="39"/>
      <c r="R4508" s="9"/>
      <c r="T4508" s="9"/>
      <c r="U4508" s="2"/>
      <c r="X4508" s="40"/>
      <c r="Y4508" s="9"/>
    </row>
    <row r="4509" spans="2:25" x14ac:dyDescent="0.2">
      <c r="B4509" s="2"/>
      <c r="H4509" s="2"/>
      <c r="I4509" s="2"/>
      <c r="J4509" s="2"/>
      <c r="N4509" s="9"/>
      <c r="O4509" s="5"/>
      <c r="P4509" s="2"/>
      <c r="Q4509" s="39"/>
      <c r="R4509" s="9"/>
      <c r="T4509" s="9"/>
      <c r="U4509" s="2"/>
      <c r="X4509" s="40"/>
      <c r="Y4509" s="9"/>
    </row>
    <row r="4510" spans="2:25" x14ac:dyDescent="0.2">
      <c r="B4510" s="2"/>
      <c r="H4510" s="2"/>
      <c r="I4510" s="2"/>
      <c r="J4510" s="2"/>
      <c r="N4510" s="9"/>
      <c r="O4510" s="5"/>
      <c r="P4510" s="2"/>
      <c r="Q4510" s="39"/>
      <c r="R4510" s="9"/>
      <c r="T4510" s="9"/>
      <c r="U4510" s="2"/>
      <c r="X4510" s="40"/>
      <c r="Y4510" s="9"/>
    </row>
    <row r="4511" spans="2:25" x14ac:dyDescent="0.2">
      <c r="B4511" s="2"/>
      <c r="H4511" s="2"/>
      <c r="I4511" s="2"/>
      <c r="J4511" s="2"/>
      <c r="N4511" s="9"/>
      <c r="O4511" s="5"/>
      <c r="P4511" s="2"/>
      <c r="Q4511" s="39"/>
      <c r="R4511" s="9"/>
      <c r="T4511" s="9"/>
      <c r="U4511" s="2"/>
      <c r="X4511" s="40"/>
      <c r="Y4511" s="9"/>
    </row>
    <row r="4512" spans="2:25" x14ac:dyDescent="0.2">
      <c r="B4512" s="2"/>
      <c r="H4512" s="2"/>
      <c r="I4512" s="2"/>
      <c r="J4512" s="2"/>
      <c r="N4512" s="9"/>
      <c r="O4512" s="5"/>
      <c r="P4512" s="2"/>
      <c r="Q4512" s="39"/>
      <c r="R4512" s="9"/>
      <c r="T4512" s="9"/>
      <c r="U4512" s="2"/>
      <c r="X4512" s="40"/>
      <c r="Y4512" s="9"/>
    </row>
    <row r="4513" spans="2:25" x14ac:dyDescent="0.2">
      <c r="B4513" s="2"/>
      <c r="H4513" s="2"/>
      <c r="I4513" s="2"/>
      <c r="J4513" s="2"/>
      <c r="N4513" s="9"/>
      <c r="O4513" s="5"/>
      <c r="P4513" s="2"/>
      <c r="Q4513" s="39"/>
      <c r="R4513" s="9"/>
      <c r="T4513" s="9"/>
      <c r="U4513" s="2"/>
      <c r="X4513" s="40"/>
      <c r="Y4513" s="9"/>
    </row>
    <row r="4514" spans="2:25" x14ac:dyDescent="0.2">
      <c r="B4514" s="2"/>
      <c r="H4514" s="2"/>
      <c r="I4514" s="2"/>
      <c r="J4514" s="2"/>
      <c r="N4514" s="9"/>
      <c r="O4514" s="5"/>
      <c r="P4514" s="2"/>
      <c r="Q4514" s="39"/>
      <c r="R4514" s="9"/>
      <c r="T4514" s="9"/>
      <c r="U4514" s="2"/>
      <c r="X4514" s="40"/>
      <c r="Y4514" s="9"/>
    </row>
    <row r="4515" spans="2:25" x14ac:dyDescent="0.2">
      <c r="B4515" s="2"/>
      <c r="H4515" s="2"/>
      <c r="I4515" s="2"/>
      <c r="J4515" s="2"/>
      <c r="N4515" s="9"/>
      <c r="O4515" s="5"/>
      <c r="P4515" s="2"/>
      <c r="Q4515" s="39"/>
      <c r="R4515" s="9"/>
      <c r="T4515" s="9"/>
      <c r="U4515" s="2"/>
      <c r="X4515" s="40"/>
      <c r="Y4515" s="9"/>
    </row>
    <row r="4516" spans="2:25" x14ac:dyDescent="0.2">
      <c r="B4516" s="2"/>
      <c r="H4516" s="2"/>
      <c r="I4516" s="2"/>
      <c r="J4516" s="2"/>
      <c r="N4516" s="9"/>
      <c r="O4516" s="5"/>
      <c r="P4516" s="2"/>
      <c r="Q4516" s="39"/>
      <c r="R4516" s="9"/>
      <c r="T4516" s="9"/>
      <c r="U4516" s="2"/>
      <c r="X4516" s="40"/>
      <c r="Y4516" s="9"/>
    </row>
    <row r="4517" spans="2:25" x14ac:dyDescent="0.2">
      <c r="B4517" s="2"/>
      <c r="H4517" s="2"/>
      <c r="I4517" s="2"/>
      <c r="J4517" s="2"/>
      <c r="N4517" s="9"/>
      <c r="O4517" s="5"/>
      <c r="P4517" s="2"/>
      <c r="Q4517" s="39"/>
      <c r="R4517" s="9"/>
      <c r="T4517" s="9"/>
      <c r="U4517" s="2"/>
      <c r="X4517" s="40"/>
      <c r="Y4517" s="9"/>
    </row>
    <row r="4518" spans="2:25" x14ac:dyDescent="0.2">
      <c r="B4518" s="2"/>
      <c r="H4518" s="2"/>
      <c r="I4518" s="2"/>
      <c r="J4518" s="2"/>
      <c r="N4518" s="9"/>
      <c r="O4518" s="5"/>
      <c r="P4518" s="2"/>
      <c r="Q4518" s="39"/>
      <c r="R4518" s="9"/>
      <c r="T4518" s="9"/>
      <c r="U4518" s="2"/>
      <c r="X4518" s="40"/>
      <c r="Y4518" s="9"/>
    </row>
    <row r="4519" spans="2:25" x14ac:dyDescent="0.2">
      <c r="B4519" s="2"/>
      <c r="H4519" s="2"/>
      <c r="I4519" s="2"/>
      <c r="J4519" s="2"/>
      <c r="N4519" s="9"/>
      <c r="O4519" s="5"/>
      <c r="P4519" s="2"/>
      <c r="Q4519" s="39"/>
      <c r="R4519" s="9"/>
      <c r="T4519" s="9"/>
      <c r="U4519" s="2"/>
      <c r="X4519" s="40"/>
      <c r="Y4519" s="9"/>
    </row>
    <row r="4520" spans="2:25" x14ac:dyDescent="0.2">
      <c r="B4520" s="2"/>
      <c r="H4520" s="2"/>
      <c r="I4520" s="2"/>
      <c r="J4520" s="2"/>
      <c r="N4520" s="9"/>
      <c r="O4520" s="5"/>
      <c r="P4520" s="2"/>
      <c r="Q4520" s="39"/>
      <c r="R4520" s="9"/>
      <c r="T4520" s="9"/>
      <c r="U4520" s="2"/>
      <c r="X4520" s="40"/>
      <c r="Y4520" s="9"/>
    </row>
    <row r="4521" spans="2:25" x14ac:dyDescent="0.2">
      <c r="B4521" s="2"/>
      <c r="H4521" s="2"/>
      <c r="I4521" s="2"/>
      <c r="J4521" s="2"/>
      <c r="N4521" s="9"/>
      <c r="O4521" s="5"/>
      <c r="P4521" s="2"/>
      <c r="Q4521" s="39"/>
      <c r="R4521" s="9"/>
      <c r="T4521" s="9"/>
      <c r="U4521" s="2"/>
      <c r="X4521" s="40"/>
      <c r="Y4521" s="9"/>
    </row>
    <row r="4522" spans="2:25" x14ac:dyDescent="0.2">
      <c r="B4522" s="2"/>
      <c r="H4522" s="2"/>
      <c r="I4522" s="2"/>
      <c r="J4522" s="2"/>
      <c r="N4522" s="9"/>
      <c r="O4522" s="5"/>
      <c r="P4522" s="2"/>
      <c r="Q4522" s="39"/>
      <c r="R4522" s="9"/>
      <c r="T4522" s="9"/>
      <c r="U4522" s="2"/>
      <c r="X4522" s="40"/>
      <c r="Y4522" s="9"/>
    </row>
    <row r="4523" spans="2:25" x14ac:dyDescent="0.2">
      <c r="B4523" s="2"/>
      <c r="H4523" s="2"/>
      <c r="I4523" s="2"/>
      <c r="J4523" s="2"/>
      <c r="N4523" s="9"/>
      <c r="O4523" s="5"/>
      <c r="P4523" s="2"/>
      <c r="Q4523" s="39"/>
      <c r="R4523" s="9"/>
      <c r="T4523" s="9"/>
      <c r="U4523" s="2"/>
      <c r="X4523" s="40"/>
      <c r="Y4523" s="9"/>
    </row>
    <row r="4524" spans="2:25" x14ac:dyDescent="0.2">
      <c r="B4524" s="2"/>
      <c r="H4524" s="2"/>
      <c r="I4524" s="2"/>
      <c r="J4524" s="2"/>
      <c r="N4524" s="9"/>
      <c r="O4524" s="5"/>
      <c r="P4524" s="2"/>
      <c r="Q4524" s="39"/>
      <c r="R4524" s="9"/>
      <c r="T4524" s="9"/>
      <c r="U4524" s="2"/>
      <c r="X4524" s="40"/>
      <c r="Y4524" s="9"/>
    </row>
    <row r="4525" spans="2:25" x14ac:dyDescent="0.2">
      <c r="B4525" s="2"/>
      <c r="H4525" s="2"/>
      <c r="I4525" s="2"/>
      <c r="J4525" s="2"/>
      <c r="N4525" s="9"/>
      <c r="O4525" s="5"/>
      <c r="P4525" s="2"/>
      <c r="Q4525" s="39"/>
      <c r="R4525" s="9"/>
      <c r="T4525" s="9"/>
      <c r="U4525" s="2"/>
      <c r="X4525" s="40"/>
      <c r="Y4525" s="9"/>
    </row>
    <row r="4526" spans="2:25" x14ac:dyDescent="0.2">
      <c r="B4526" s="2"/>
      <c r="H4526" s="2"/>
      <c r="I4526" s="2"/>
      <c r="J4526" s="2"/>
      <c r="N4526" s="9"/>
      <c r="O4526" s="5"/>
      <c r="P4526" s="2"/>
      <c r="Q4526" s="39"/>
      <c r="R4526" s="9"/>
      <c r="T4526" s="9"/>
      <c r="U4526" s="2"/>
      <c r="X4526" s="40"/>
      <c r="Y4526" s="9"/>
    </row>
    <row r="4527" spans="2:25" x14ac:dyDescent="0.2">
      <c r="B4527" s="2"/>
      <c r="H4527" s="2"/>
      <c r="I4527" s="2"/>
      <c r="J4527" s="2"/>
      <c r="N4527" s="9"/>
      <c r="O4527" s="5"/>
      <c r="P4527" s="2"/>
      <c r="Q4527" s="39"/>
      <c r="R4527" s="9"/>
      <c r="T4527" s="9"/>
      <c r="U4527" s="2"/>
      <c r="X4527" s="40"/>
      <c r="Y4527" s="9"/>
    </row>
    <row r="4528" spans="2:25" x14ac:dyDescent="0.2">
      <c r="B4528" s="2"/>
      <c r="H4528" s="2"/>
      <c r="I4528" s="2"/>
      <c r="J4528" s="2"/>
      <c r="N4528" s="9"/>
      <c r="O4528" s="5"/>
      <c r="P4528" s="2"/>
      <c r="Q4528" s="39"/>
      <c r="R4528" s="9"/>
      <c r="T4528" s="9"/>
      <c r="U4528" s="2"/>
      <c r="X4528" s="40"/>
      <c r="Y4528" s="9"/>
    </row>
    <row r="4529" spans="2:25" x14ac:dyDescent="0.2">
      <c r="B4529" s="2"/>
      <c r="H4529" s="2"/>
      <c r="I4529" s="2"/>
      <c r="J4529" s="2"/>
      <c r="N4529" s="9"/>
      <c r="O4529" s="5"/>
      <c r="P4529" s="2"/>
      <c r="Q4529" s="39"/>
      <c r="R4529" s="9"/>
      <c r="T4529" s="9"/>
      <c r="U4529" s="2"/>
      <c r="X4529" s="40"/>
      <c r="Y4529" s="9"/>
    </row>
    <row r="4530" spans="2:25" x14ac:dyDescent="0.2">
      <c r="B4530" s="2"/>
      <c r="H4530" s="2"/>
      <c r="I4530" s="2"/>
      <c r="J4530" s="2"/>
      <c r="N4530" s="9"/>
      <c r="O4530" s="5"/>
      <c r="P4530" s="2"/>
      <c r="Q4530" s="39"/>
      <c r="R4530" s="9"/>
      <c r="T4530" s="9"/>
      <c r="U4530" s="2"/>
      <c r="X4530" s="40"/>
      <c r="Y4530" s="9"/>
    </row>
    <row r="4531" spans="2:25" x14ac:dyDescent="0.2">
      <c r="B4531" s="2"/>
      <c r="H4531" s="2"/>
      <c r="I4531" s="2"/>
      <c r="J4531" s="2"/>
      <c r="N4531" s="9"/>
      <c r="O4531" s="5"/>
      <c r="P4531" s="2"/>
      <c r="Q4531" s="39"/>
      <c r="R4531" s="9"/>
      <c r="T4531" s="9"/>
      <c r="U4531" s="2"/>
      <c r="X4531" s="40"/>
      <c r="Y4531" s="9"/>
    </row>
    <row r="4532" spans="2:25" x14ac:dyDescent="0.2">
      <c r="B4532" s="2"/>
      <c r="H4532" s="2"/>
      <c r="I4532" s="2"/>
      <c r="J4532" s="2"/>
      <c r="N4532" s="9"/>
      <c r="O4532" s="5"/>
      <c r="P4532" s="2"/>
      <c r="Q4532" s="39"/>
      <c r="R4532" s="9"/>
      <c r="T4532" s="9"/>
      <c r="U4532" s="2"/>
      <c r="X4532" s="40"/>
      <c r="Y4532" s="9"/>
    </row>
    <row r="4533" spans="2:25" x14ac:dyDescent="0.2">
      <c r="B4533" s="2"/>
      <c r="H4533" s="2"/>
      <c r="I4533" s="2"/>
      <c r="J4533" s="2"/>
      <c r="N4533" s="9"/>
      <c r="O4533" s="5"/>
      <c r="P4533" s="2"/>
      <c r="Q4533" s="39"/>
      <c r="R4533" s="9"/>
      <c r="T4533" s="9"/>
      <c r="U4533" s="2"/>
      <c r="X4533" s="40"/>
      <c r="Y4533" s="9"/>
    </row>
    <row r="4534" spans="2:25" x14ac:dyDescent="0.2">
      <c r="B4534" s="2"/>
      <c r="H4534" s="2"/>
      <c r="I4534" s="2"/>
      <c r="J4534" s="2"/>
      <c r="N4534" s="9"/>
      <c r="O4534" s="5"/>
      <c r="P4534" s="2"/>
      <c r="Q4534" s="39"/>
      <c r="R4534" s="9"/>
      <c r="T4534" s="9"/>
      <c r="U4534" s="2"/>
      <c r="X4534" s="40"/>
      <c r="Y4534" s="9"/>
    </row>
    <row r="4535" spans="2:25" x14ac:dyDescent="0.2">
      <c r="B4535" s="2"/>
      <c r="H4535" s="2"/>
      <c r="I4535" s="2"/>
      <c r="J4535" s="2"/>
      <c r="N4535" s="9"/>
      <c r="O4535" s="5"/>
      <c r="P4535" s="2"/>
      <c r="Q4535" s="39"/>
      <c r="R4535" s="9"/>
      <c r="T4535" s="9"/>
      <c r="U4535" s="2"/>
      <c r="X4535" s="40"/>
      <c r="Y4535" s="9"/>
    </row>
    <row r="4536" spans="2:25" x14ac:dyDescent="0.2">
      <c r="B4536" s="2"/>
      <c r="H4536" s="2"/>
      <c r="I4536" s="2"/>
      <c r="J4536" s="2"/>
      <c r="N4536" s="9"/>
      <c r="O4536" s="5"/>
      <c r="P4536" s="2"/>
      <c r="Q4536" s="39"/>
      <c r="R4536" s="9"/>
      <c r="T4536" s="9"/>
      <c r="U4536" s="2"/>
      <c r="X4536" s="40"/>
      <c r="Y4536" s="9"/>
    </row>
    <row r="4537" spans="2:25" x14ac:dyDescent="0.2">
      <c r="B4537" s="2"/>
      <c r="H4537" s="2"/>
      <c r="I4537" s="2"/>
      <c r="J4537" s="2"/>
      <c r="N4537" s="9"/>
      <c r="O4537" s="5"/>
      <c r="P4537" s="2"/>
      <c r="Q4537" s="39"/>
      <c r="R4537" s="9"/>
      <c r="T4537" s="9"/>
      <c r="U4537" s="2"/>
      <c r="X4537" s="40"/>
      <c r="Y4537" s="9"/>
    </row>
    <row r="4538" spans="2:25" x14ac:dyDescent="0.2">
      <c r="B4538" s="2"/>
      <c r="H4538" s="2"/>
      <c r="I4538" s="2"/>
      <c r="J4538" s="2"/>
      <c r="N4538" s="9"/>
      <c r="O4538" s="5"/>
      <c r="P4538" s="2"/>
      <c r="Q4538" s="39"/>
      <c r="R4538" s="9"/>
      <c r="T4538" s="9"/>
      <c r="U4538" s="2"/>
      <c r="X4538" s="40"/>
      <c r="Y4538" s="9"/>
    </row>
    <row r="4539" spans="2:25" x14ac:dyDescent="0.2">
      <c r="B4539" s="2"/>
      <c r="H4539" s="2"/>
      <c r="I4539" s="2"/>
      <c r="J4539" s="2"/>
      <c r="N4539" s="9"/>
      <c r="O4539" s="5"/>
      <c r="P4539" s="2"/>
      <c r="Q4539" s="39"/>
      <c r="R4539" s="9"/>
      <c r="T4539" s="9"/>
      <c r="U4539" s="2"/>
      <c r="X4539" s="40"/>
      <c r="Y4539" s="9"/>
    </row>
    <row r="4540" spans="2:25" x14ac:dyDescent="0.2">
      <c r="B4540" s="2"/>
      <c r="H4540" s="2"/>
      <c r="I4540" s="2"/>
      <c r="J4540" s="2"/>
      <c r="N4540" s="9"/>
      <c r="O4540" s="5"/>
      <c r="P4540" s="2"/>
      <c r="Q4540" s="39"/>
      <c r="R4540" s="9"/>
      <c r="T4540" s="9"/>
      <c r="U4540" s="2"/>
      <c r="X4540" s="40"/>
      <c r="Y4540" s="9"/>
    </row>
    <row r="4541" spans="2:25" x14ac:dyDescent="0.2">
      <c r="B4541" s="2"/>
      <c r="H4541" s="2"/>
      <c r="I4541" s="2"/>
      <c r="J4541" s="2"/>
      <c r="N4541" s="9"/>
      <c r="O4541" s="5"/>
      <c r="P4541" s="2"/>
      <c r="Q4541" s="39"/>
      <c r="R4541" s="9"/>
      <c r="T4541" s="9"/>
      <c r="U4541" s="2"/>
      <c r="X4541" s="40"/>
      <c r="Y4541" s="9"/>
    </row>
    <row r="4542" spans="2:25" x14ac:dyDescent="0.2">
      <c r="B4542" s="2"/>
      <c r="H4542" s="2"/>
      <c r="I4542" s="2"/>
      <c r="J4542" s="2"/>
      <c r="N4542" s="9"/>
      <c r="O4542" s="5"/>
      <c r="P4542" s="2"/>
      <c r="Q4542" s="39"/>
      <c r="R4542" s="9"/>
      <c r="T4542" s="9"/>
      <c r="U4542" s="2"/>
      <c r="X4542" s="40"/>
      <c r="Y4542" s="9"/>
    </row>
    <row r="4543" spans="2:25" x14ac:dyDescent="0.2">
      <c r="B4543" s="2"/>
      <c r="H4543" s="2"/>
      <c r="I4543" s="2"/>
      <c r="J4543" s="2"/>
      <c r="N4543" s="9"/>
      <c r="O4543" s="5"/>
      <c r="P4543" s="2"/>
      <c r="Q4543" s="39"/>
      <c r="R4543" s="9"/>
      <c r="T4543" s="9"/>
      <c r="U4543" s="2"/>
      <c r="X4543" s="40"/>
      <c r="Y4543" s="9"/>
    </row>
    <row r="4544" spans="2:25" x14ac:dyDescent="0.2">
      <c r="B4544" s="2"/>
      <c r="H4544" s="2"/>
      <c r="I4544" s="2"/>
      <c r="J4544" s="2"/>
      <c r="N4544" s="9"/>
      <c r="O4544" s="5"/>
      <c r="P4544" s="2"/>
      <c r="Q4544" s="39"/>
      <c r="R4544" s="9"/>
      <c r="T4544" s="9"/>
      <c r="U4544" s="2"/>
      <c r="X4544" s="40"/>
      <c r="Y4544" s="9"/>
    </row>
    <row r="4545" spans="2:25" x14ac:dyDescent="0.2">
      <c r="B4545" s="2"/>
      <c r="H4545" s="2"/>
      <c r="I4545" s="2"/>
      <c r="J4545" s="2"/>
      <c r="N4545" s="9"/>
      <c r="O4545" s="5"/>
      <c r="P4545" s="2"/>
      <c r="Q4545" s="39"/>
      <c r="R4545" s="9"/>
      <c r="T4545" s="9"/>
      <c r="U4545" s="2"/>
      <c r="X4545" s="40"/>
      <c r="Y4545" s="9"/>
    </row>
    <row r="4546" spans="2:25" x14ac:dyDescent="0.2">
      <c r="B4546" s="2"/>
      <c r="H4546" s="2"/>
      <c r="I4546" s="2"/>
      <c r="J4546" s="2"/>
      <c r="N4546" s="9"/>
      <c r="O4546" s="5"/>
      <c r="P4546" s="2"/>
      <c r="Q4546" s="39"/>
      <c r="R4546" s="9"/>
      <c r="T4546" s="9"/>
      <c r="U4546" s="2"/>
      <c r="X4546" s="40"/>
      <c r="Y4546" s="9"/>
    </row>
    <row r="4547" spans="2:25" x14ac:dyDescent="0.2">
      <c r="B4547" s="2"/>
      <c r="H4547" s="2"/>
      <c r="I4547" s="2"/>
      <c r="J4547" s="2"/>
      <c r="N4547" s="9"/>
      <c r="O4547" s="5"/>
      <c r="P4547" s="2"/>
      <c r="Q4547" s="39"/>
      <c r="R4547" s="9"/>
      <c r="T4547" s="9"/>
      <c r="U4547" s="2"/>
      <c r="X4547" s="40"/>
      <c r="Y4547" s="9"/>
    </row>
    <row r="4548" spans="2:25" x14ac:dyDescent="0.2">
      <c r="B4548" s="2"/>
      <c r="H4548" s="2"/>
      <c r="I4548" s="2"/>
      <c r="J4548" s="2"/>
      <c r="N4548" s="9"/>
      <c r="O4548" s="5"/>
      <c r="P4548" s="2"/>
      <c r="Q4548" s="39"/>
      <c r="R4548" s="9"/>
      <c r="T4548" s="9"/>
      <c r="U4548" s="2"/>
      <c r="X4548" s="40"/>
      <c r="Y4548" s="9"/>
    </row>
    <row r="4549" spans="2:25" x14ac:dyDescent="0.2">
      <c r="B4549" s="2"/>
      <c r="H4549" s="2"/>
      <c r="I4549" s="2"/>
      <c r="J4549" s="2"/>
      <c r="N4549" s="9"/>
      <c r="O4549" s="5"/>
      <c r="P4549" s="2"/>
      <c r="Q4549" s="39"/>
      <c r="R4549" s="9"/>
      <c r="T4549" s="9"/>
      <c r="U4549" s="2"/>
      <c r="X4549" s="40"/>
      <c r="Y4549" s="9"/>
    </row>
    <row r="4550" spans="2:25" x14ac:dyDescent="0.2">
      <c r="B4550" s="2"/>
      <c r="H4550" s="2"/>
      <c r="I4550" s="2"/>
      <c r="J4550" s="2"/>
      <c r="N4550" s="9"/>
      <c r="O4550" s="5"/>
      <c r="P4550" s="2"/>
      <c r="Q4550" s="39"/>
      <c r="R4550" s="9"/>
      <c r="T4550" s="9"/>
      <c r="U4550" s="2"/>
      <c r="X4550" s="40"/>
      <c r="Y4550" s="9"/>
    </row>
    <row r="4551" spans="2:25" x14ac:dyDescent="0.2">
      <c r="B4551" s="2"/>
      <c r="H4551" s="2"/>
      <c r="I4551" s="2"/>
      <c r="J4551" s="2"/>
      <c r="N4551" s="9"/>
      <c r="O4551" s="5"/>
      <c r="P4551" s="2"/>
      <c r="Q4551" s="39"/>
      <c r="R4551" s="9"/>
      <c r="T4551" s="9"/>
      <c r="U4551" s="2"/>
      <c r="X4551" s="40"/>
      <c r="Y4551" s="9"/>
    </row>
    <row r="4552" spans="2:25" x14ac:dyDescent="0.2">
      <c r="B4552" s="2"/>
      <c r="H4552" s="2"/>
      <c r="I4552" s="2"/>
      <c r="J4552" s="2"/>
      <c r="N4552" s="9"/>
      <c r="O4552" s="5"/>
      <c r="P4552" s="2"/>
      <c r="Q4552" s="39"/>
      <c r="R4552" s="9"/>
      <c r="T4552" s="9"/>
      <c r="U4552" s="2"/>
      <c r="X4552" s="40"/>
      <c r="Y4552" s="9"/>
    </row>
    <row r="4553" spans="2:25" x14ac:dyDescent="0.2">
      <c r="B4553" s="2"/>
      <c r="H4553" s="2"/>
      <c r="I4553" s="2"/>
      <c r="J4553" s="2"/>
      <c r="N4553" s="9"/>
      <c r="O4553" s="5"/>
      <c r="P4553" s="2"/>
      <c r="Q4553" s="39"/>
      <c r="R4553" s="9"/>
      <c r="T4553" s="9"/>
      <c r="U4553" s="2"/>
      <c r="X4553" s="40"/>
      <c r="Y4553" s="9"/>
    </row>
    <row r="4554" spans="2:25" x14ac:dyDescent="0.2">
      <c r="B4554" s="2"/>
      <c r="H4554" s="2"/>
      <c r="I4554" s="2"/>
      <c r="J4554" s="2"/>
      <c r="N4554" s="9"/>
      <c r="O4554" s="5"/>
      <c r="P4554" s="2"/>
      <c r="Q4554" s="39"/>
      <c r="R4554" s="9"/>
      <c r="T4554" s="9"/>
      <c r="U4554" s="2"/>
      <c r="X4554" s="40"/>
      <c r="Y4554" s="9"/>
    </row>
    <row r="4555" spans="2:25" x14ac:dyDescent="0.2">
      <c r="B4555" s="2"/>
      <c r="H4555" s="2"/>
      <c r="I4555" s="2"/>
      <c r="J4555" s="2"/>
      <c r="N4555" s="9"/>
      <c r="O4555" s="5"/>
      <c r="P4555" s="2"/>
      <c r="Q4555" s="39"/>
      <c r="R4555" s="9"/>
      <c r="T4555" s="9"/>
      <c r="U4555" s="2"/>
      <c r="X4555" s="40"/>
      <c r="Y4555" s="9"/>
    </row>
    <row r="4556" spans="2:25" x14ac:dyDescent="0.2">
      <c r="B4556" s="2"/>
      <c r="H4556" s="2"/>
      <c r="I4556" s="2"/>
      <c r="J4556" s="2"/>
      <c r="N4556" s="9"/>
      <c r="O4556" s="5"/>
      <c r="P4556" s="2"/>
      <c r="Q4556" s="39"/>
      <c r="R4556" s="9"/>
      <c r="T4556" s="9"/>
      <c r="U4556" s="2"/>
      <c r="X4556" s="40"/>
      <c r="Y4556" s="9"/>
    </row>
    <row r="4557" spans="2:25" x14ac:dyDescent="0.2">
      <c r="B4557" s="2"/>
      <c r="H4557" s="2"/>
      <c r="I4557" s="2"/>
      <c r="J4557" s="2"/>
      <c r="N4557" s="9"/>
      <c r="O4557" s="5"/>
      <c r="P4557" s="2"/>
      <c r="Q4557" s="39"/>
      <c r="R4557" s="9"/>
      <c r="T4557" s="9"/>
      <c r="U4557" s="2"/>
      <c r="X4557" s="40"/>
      <c r="Y4557" s="9"/>
    </row>
    <row r="4558" spans="2:25" x14ac:dyDescent="0.2">
      <c r="B4558" s="2"/>
      <c r="H4558" s="2"/>
      <c r="I4558" s="2"/>
      <c r="J4558" s="2"/>
      <c r="N4558" s="9"/>
      <c r="O4558" s="5"/>
      <c r="P4558" s="2"/>
      <c r="Q4558" s="39"/>
      <c r="R4558" s="9"/>
      <c r="T4558" s="9"/>
      <c r="U4558" s="2"/>
      <c r="X4558" s="40"/>
      <c r="Y4558" s="9"/>
    </row>
    <row r="4559" spans="2:25" x14ac:dyDescent="0.2">
      <c r="B4559" s="2"/>
      <c r="H4559" s="2"/>
      <c r="I4559" s="2"/>
      <c r="J4559" s="2"/>
      <c r="N4559" s="9"/>
      <c r="O4559" s="5"/>
      <c r="P4559" s="2"/>
      <c r="Q4559" s="39"/>
      <c r="R4559" s="9"/>
      <c r="T4559" s="9"/>
      <c r="U4559" s="2"/>
      <c r="X4559" s="40"/>
      <c r="Y4559" s="9"/>
    </row>
    <row r="4560" spans="2:25" x14ac:dyDescent="0.2">
      <c r="B4560" s="2"/>
      <c r="H4560" s="2"/>
      <c r="I4560" s="2"/>
      <c r="J4560" s="2"/>
      <c r="N4560" s="9"/>
      <c r="O4560" s="5"/>
      <c r="P4560" s="2"/>
      <c r="Q4560" s="39"/>
      <c r="R4560" s="9"/>
      <c r="T4560" s="9"/>
      <c r="U4560" s="2"/>
      <c r="X4560" s="40"/>
      <c r="Y4560" s="9"/>
    </row>
    <row r="4561" spans="2:25" x14ac:dyDescent="0.2">
      <c r="B4561" s="2"/>
      <c r="H4561" s="2"/>
      <c r="I4561" s="2"/>
      <c r="J4561" s="2"/>
      <c r="N4561" s="9"/>
      <c r="O4561" s="5"/>
      <c r="P4561" s="2"/>
      <c r="Q4561" s="39"/>
      <c r="R4561" s="9"/>
      <c r="T4561" s="9"/>
      <c r="U4561" s="2"/>
      <c r="X4561" s="40"/>
      <c r="Y4561" s="9"/>
    </row>
    <row r="4562" spans="2:25" x14ac:dyDescent="0.2">
      <c r="B4562" s="2"/>
      <c r="H4562" s="2"/>
      <c r="I4562" s="2"/>
      <c r="J4562" s="2"/>
      <c r="N4562" s="9"/>
      <c r="O4562" s="5"/>
      <c r="P4562" s="2"/>
      <c r="Q4562" s="39"/>
      <c r="R4562" s="9"/>
      <c r="T4562" s="9"/>
      <c r="U4562" s="2"/>
      <c r="X4562" s="40"/>
      <c r="Y4562" s="9"/>
    </row>
    <row r="4563" spans="2:25" x14ac:dyDescent="0.2">
      <c r="B4563" s="2"/>
      <c r="H4563" s="2"/>
      <c r="I4563" s="2"/>
      <c r="J4563" s="2"/>
      <c r="N4563" s="9"/>
      <c r="O4563" s="5"/>
      <c r="P4563" s="2"/>
      <c r="Q4563" s="39"/>
      <c r="R4563" s="9"/>
      <c r="T4563" s="9"/>
      <c r="U4563" s="2"/>
      <c r="X4563" s="40"/>
      <c r="Y4563" s="9"/>
    </row>
    <row r="4564" spans="2:25" x14ac:dyDescent="0.2">
      <c r="B4564" s="2"/>
      <c r="H4564" s="2"/>
      <c r="I4564" s="2"/>
      <c r="J4564" s="2"/>
      <c r="N4564" s="9"/>
      <c r="O4564" s="5"/>
      <c r="P4564" s="2"/>
      <c r="Q4564" s="39"/>
      <c r="R4564" s="9"/>
      <c r="T4564" s="9"/>
      <c r="U4564" s="2"/>
      <c r="X4564" s="40"/>
      <c r="Y4564" s="9"/>
    </row>
    <row r="4565" spans="2:25" x14ac:dyDescent="0.2">
      <c r="B4565" s="2"/>
      <c r="H4565" s="2"/>
      <c r="I4565" s="2"/>
      <c r="J4565" s="2"/>
      <c r="N4565" s="9"/>
      <c r="O4565" s="5"/>
      <c r="P4565" s="2"/>
      <c r="Q4565" s="39"/>
      <c r="R4565" s="9"/>
      <c r="T4565" s="9"/>
      <c r="U4565" s="2"/>
      <c r="X4565" s="40"/>
      <c r="Y4565" s="9"/>
    </row>
    <row r="4566" spans="2:25" x14ac:dyDescent="0.2">
      <c r="B4566" s="2"/>
      <c r="H4566" s="2"/>
      <c r="I4566" s="2"/>
      <c r="J4566" s="2"/>
      <c r="N4566" s="9"/>
      <c r="O4566" s="5"/>
      <c r="P4566" s="2"/>
      <c r="Q4566" s="39"/>
      <c r="R4566" s="9"/>
      <c r="T4566" s="9"/>
      <c r="U4566" s="2"/>
      <c r="X4566" s="40"/>
      <c r="Y4566" s="9"/>
    </row>
    <row r="4567" spans="2:25" x14ac:dyDescent="0.2">
      <c r="B4567" s="2"/>
      <c r="H4567" s="2"/>
      <c r="I4567" s="2"/>
      <c r="J4567" s="2"/>
      <c r="N4567" s="9"/>
      <c r="O4567" s="5"/>
      <c r="P4567" s="2"/>
      <c r="Q4567" s="39"/>
      <c r="R4567" s="9"/>
      <c r="T4567" s="9"/>
      <c r="U4567" s="2"/>
      <c r="X4567" s="40"/>
      <c r="Y4567" s="9"/>
    </row>
    <row r="4568" spans="2:25" x14ac:dyDescent="0.2">
      <c r="B4568" s="2"/>
      <c r="H4568" s="2"/>
      <c r="I4568" s="2"/>
      <c r="J4568" s="2"/>
      <c r="N4568" s="9"/>
      <c r="O4568" s="5"/>
      <c r="P4568" s="2"/>
      <c r="Q4568" s="39"/>
      <c r="R4568" s="9"/>
      <c r="T4568" s="9"/>
      <c r="U4568" s="2"/>
      <c r="X4568" s="40"/>
      <c r="Y4568" s="9"/>
    </row>
    <row r="4569" spans="2:25" x14ac:dyDescent="0.2">
      <c r="B4569" s="2"/>
      <c r="H4569" s="2"/>
      <c r="I4569" s="2"/>
      <c r="J4569" s="2"/>
      <c r="N4569" s="9"/>
      <c r="O4569" s="5"/>
      <c r="P4569" s="2"/>
      <c r="Q4569" s="39"/>
      <c r="R4569" s="9"/>
      <c r="T4569" s="9"/>
      <c r="U4569" s="2"/>
      <c r="X4569" s="40"/>
      <c r="Y4569" s="9"/>
    </row>
    <row r="4570" spans="2:25" x14ac:dyDescent="0.2">
      <c r="B4570" s="2"/>
      <c r="H4570" s="2"/>
      <c r="I4570" s="2"/>
      <c r="J4570" s="2"/>
      <c r="N4570" s="9"/>
      <c r="O4570" s="5"/>
      <c r="P4570" s="2"/>
      <c r="Q4570" s="39"/>
      <c r="R4570" s="9"/>
      <c r="T4570" s="9"/>
      <c r="U4570" s="2"/>
      <c r="X4570" s="40"/>
      <c r="Y4570" s="9"/>
    </row>
    <row r="4571" spans="2:25" x14ac:dyDescent="0.2">
      <c r="B4571" s="2"/>
      <c r="H4571" s="2"/>
      <c r="I4571" s="2"/>
      <c r="J4571" s="2"/>
      <c r="N4571" s="9"/>
      <c r="O4571" s="5"/>
      <c r="P4571" s="2"/>
      <c r="Q4571" s="39"/>
      <c r="R4571" s="9"/>
      <c r="T4571" s="9"/>
      <c r="U4571" s="2"/>
      <c r="X4571" s="40"/>
      <c r="Y4571" s="9"/>
    </row>
    <row r="4572" spans="2:25" x14ac:dyDescent="0.2">
      <c r="B4572" s="2"/>
      <c r="H4572" s="2"/>
      <c r="I4572" s="2"/>
      <c r="J4572" s="2"/>
      <c r="N4572" s="9"/>
      <c r="O4572" s="5"/>
      <c r="P4572" s="2"/>
      <c r="Q4572" s="39"/>
      <c r="R4572" s="9"/>
      <c r="T4572" s="9"/>
      <c r="U4572" s="2"/>
      <c r="X4572" s="40"/>
      <c r="Y4572" s="9"/>
    </row>
    <row r="4573" spans="2:25" x14ac:dyDescent="0.2">
      <c r="B4573" s="2"/>
      <c r="H4573" s="2"/>
      <c r="I4573" s="2"/>
      <c r="J4573" s="2"/>
      <c r="N4573" s="9"/>
      <c r="O4573" s="5"/>
      <c r="P4573" s="2"/>
      <c r="Q4573" s="39"/>
      <c r="R4573" s="9"/>
      <c r="T4573" s="9"/>
      <c r="U4573" s="2"/>
      <c r="X4573" s="40"/>
      <c r="Y4573" s="9"/>
    </row>
    <row r="4574" spans="2:25" x14ac:dyDescent="0.2">
      <c r="B4574" s="2"/>
      <c r="H4574" s="2"/>
      <c r="I4574" s="2"/>
      <c r="J4574" s="2"/>
      <c r="N4574" s="9"/>
      <c r="O4574" s="5"/>
      <c r="P4574" s="2"/>
      <c r="Q4574" s="39"/>
      <c r="R4574" s="9"/>
      <c r="T4574" s="9"/>
      <c r="U4574" s="2"/>
      <c r="X4574" s="40"/>
      <c r="Y4574" s="9"/>
    </row>
    <row r="4575" spans="2:25" x14ac:dyDescent="0.2">
      <c r="B4575" s="2"/>
      <c r="H4575" s="2"/>
      <c r="I4575" s="2"/>
      <c r="J4575" s="2"/>
      <c r="N4575" s="9"/>
      <c r="O4575" s="5"/>
      <c r="P4575" s="2"/>
      <c r="Q4575" s="39"/>
      <c r="R4575" s="9"/>
      <c r="T4575" s="9"/>
      <c r="U4575" s="2"/>
      <c r="X4575" s="40"/>
      <c r="Y4575" s="9"/>
    </row>
    <row r="4576" spans="2:25" x14ac:dyDescent="0.2">
      <c r="B4576" s="2"/>
      <c r="H4576" s="2"/>
      <c r="I4576" s="2"/>
      <c r="J4576" s="2"/>
      <c r="N4576" s="9"/>
      <c r="O4576" s="5"/>
      <c r="P4576" s="2"/>
      <c r="Q4576" s="39"/>
      <c r="R4576" s="9"/>
      <c r="T4576" s="9"/>
      <c r="U4576" s="2"/>
      <c r="X4576" s="40"/>
      <c r="Y4576" s="9"/>
    </row>
    <row r="4577" spans="2:25" x14ac:dyDescent="0.2">
      <c r="B4577" s="2"/>
      <c r="H4577" s="2"/>
      <c r="I4577" s="2"/>
      <c r="J4577" s="2"/>
      <c r="N4577" s="9"/>
      <c r="O4577" s="5"/>
      <c r="P4577" s="2"/>
      <c r="Q4577" s="39"/>
      <c r="R4577" s="9"/>
      <c r="T4577" s="9"/>
      <c r="U4577" s="2"/>
      <c r="X4577" s="40"/>
      <c r="Y4577" s="9"/>
    </row>
    <row r="4578" spans="2:25" x14ac:dyDescent="0.2">
      <c r="B4578" s="2"/>
      <c r="H4578" s="2"/>
      <c r="I4578" s="2"/>
      <c r="J4578" s="2"/>
      <c r="N4578" s="9"/>
      <c r="O4578" s="5"/>
      <c r="P4578" s="2"/>
      <c r="Q4578" s="39"/>
      <c r="R4578" s="9"/>
      <c r="T4578" s="9"/>
      <c r="U4578" s="2"/>
      <c r="X4578" s="40"/>
      <c r="Y4578" s="9"/>
    </row>
    <row r="4579" spans="2:25" x14ac:dyDescent="0.2">
      <c r="B4579" s="2"/>
      <c r="H4579" s="2"/>
      <c r="I4579" s="2"/>
      <c r="J4579" s="2"/>
      <c r="N4579" s="9"/>
      <c r="O4579" s="5"/>
      <c r="P4579" s="2"/>
      <c r="Q4579" s="39"/>
      <c r="R4579" s="9"/>
      <c r="T4579" s="9"/>
      <c r="U4579" s="2"/>
      <c r="X4579" s="40"/>
      <c r="Y4579" s="9"/>
    </row>
    <row r="4580" spans="2:25" x14ac:dyDescent="0.2">
      <c r="B4580" s="2"/>
      <c r="H4580" s="2"/>
      <c r="I4580" s="2"/>
      <c r="J4580" s="2"/>
      <c r="N4580" s="9"/>
      <c r="O4580" s="5"/>
      <c r="P4580" s="2"/>
      <c r="Q4580" s="39"/>
      <c r="R4580" s="9"/>
      <c r="T4580" s="9"/>
      <c r="U4580" s="2"/>
      <c r="X4580" s="40"/>
      <c r="Y4580" s="9"/>
    </row>
    <row r="4581" spans="2:25" x14ac:dyDescent="0.2">
      <c r="B4581" s="2"/>
      <c r="H4581" s="2"/>
      <c r="I4581" s="2"/>
      <c r="J4581" s="2"/>
      <c r="N4581" s="9"/>
      <c r="O4581" s="5"/>
      <c r="P4581" s="2"/>
      <c r="Q4581" s="39"/>
      <c r="R4581" s="9"/>
      <c r="T4581" s="9"/>
      <c r="U4581" s="2"/>
      <c r="X4581" s="40"/>
      <c r="Y4581" s="9"/>
    </row>
    <row r="4582" spans="2:25" x14ac:dyDescent="0.2">
      <c r="B4582" s="2"/>
      <c r="H4582" s="2"/>
      <c r="I4582" s="2"/>
      <c r="J4582" s="2"/>
      <c r="N4582" s="9"/>
      <c r="O4582" s="5"/>
      <c r="P4582" s="2"/>
      <c r="Q4582" s="39"/>
      <c r="R4582" s="9"/>
      <c r="T4582" s="9"/>
      <c r="U4582" s="2"/>
      <c r="X4582" s="40"/>
      <c r="Y4582" s="9"/>
    </row>
    <row r="4583" spans="2:25" x14ac:dyDescent="0.2">
      <c r="B4583" s="2"/>
      <c r="H4583" s="2"/>
      <c r="I4583" s="2"/>
      <c r="J4583" s="2"/>
      <c r="N4583" s="9"/>
      <c r="O4583" s="5"/>
      <c r="P4583" s="2"/>
      <c r="Q4583" s="39"/>
      <c r="R4583" s="9"/>
      <c r="T4583" s="9"/>
      <c r="U4583" s="2"/>
      <c r="X4583" s="40"/>
      <c r="Y4583" s="9"/>
    </row>
    <row r="4584" spans="2:25" x14ac:dyDescent="0.2">
      <c r="B4584" s="2"/>
      <c r="H4584" s="2"/>
      <c r="I4584" s="2"/>
      <c r="J4584" s="2"/>
      <c r="N4584" s="9"/>
      <c r="O4584" s="5"/>
      <c r="P4584" s="2"/>
      <c r="Q4584" s="39"/>
      <c r="R4584" s="9"/>
      <c r="T4584" s="9"/>
      <c r="U4584" s="2"/>
      <c r="X4584" s="40"/>
      <c r="Y4584" s="9"/>
    </row>
    <row r="4585" spans="2:25" x14ac:dyDescent="0.2">
      <c r="B4585" s="2"/>
      <c r="H4585" s="2"/>
      <c r="I4585" s="2"/>
      <c r="J4585" s="2"/>
      <c r="N4585" s="9"/>
      <c r="O4585" s="5"/>
      <c r="P4585" s="2"/>
      <c r="Q4585" s="39"/>
      <c r="R4585" s="9"/>
      <c r="T4585" s="9"/>
      <c r="U4585" s="2"/>
      <c r="X4585" s="40"/>
      <c r="Y4585" s="9"/>
    </row>
    <row r="4586" spans="2:25" x14ac:dyDescent="0.2">
      <c r="B4586" s="2"/>
      <c r="H4586" s="2"/>
      <c r="I4586" s="2"/>
      <c r="J4586" s="2"/>
      <c r="N4586" s="9"/>
      <c r="O4586" s="5"/>
      <c r="P4586" s="2"/>
      <c r="Q4586" s="39"/>
      <c r="R4586" s="9"/>
      <c r="T4586" s="9"/>
      <c r="U4586" s="2"/>
      <c r="X4586" s="40"/>
      <c r="Y4586" s="9"/>
    </row>
    <row r="4587" spans="2:25" x14ac:dyDescent="0.2">
      <c r="B4587" s="2"/>
      <c r="H4587" s="2"/>
      <c r="I4587" s="2"/>
      <c r="J4587" s="2"/>
      <c r="N4587" s="9"/>
      <c r="O4587" s="5"/>
      <c r="P4587" s="2"/>
      <c r="Q4587" s="39"/>
      <c r="R4587" s="9"/>
      <c r="T4587" s="9"/>
      <c r="U4587" s="2"/>
      <c r="X4587" s="40"/>
      <c r="Y4587" s="9"/>
    </row>
    <row r="4588" spans="2:25" x14ac:dyDescent="0.2">
      <c r="B4588" s="2"/>
      <c r="H4588" s="2"/>
      <c r="I4588" s="2"/>
      <c r="J4588" s="2"/>
      <c r="N4588" s="9"/>
      <c r="O4588" s="5"/>
      <c r="P4588" s="2"/>
      <c r="Q4588" s="39"/>
      <c r="R4588" s="9"/>
      <c r="T4588" s="9"/>
      <c r="U4588" s="2"/>
      <c r="X4588" s="40"/>
      <c r="Y4588" s="9"/>
    </row>
    <row r="4589" spans="2:25" x14ac:dyDescent="0.2">
      <c r="B4589" s="2"/>
      <c r="H4589" s="2"/>
      <c r="I4589" s="2"/>
      <c r="J4589" s="2"/>
      <c r="N4589" s="9"/>
      <c r="O4589" s="5"/>
      <c r="P4589" s="2"/>
      <c r="Q4589" s="39"/>
      <c r="R4589" s="9"/>
      <c r="T4589" s="9"/>
      <c r="U4589" s="2"/>
      <c r="X4589" s="40"/>
      <c r="Y4589" s="9"/>
    </row>
    <row r="4590" spans="2:25" x14ac:dyDescent="0.2">
      <c r="B4590" s="2"/>
      <c r="H4590" s="2"/>
      <c r="I4590" s="2"/>
      <c r="J4590" s="2"/>
      <c r="N4590" s="9"/>
      <c r="O4590" s="5"/>
      <c r="P4590" s="2"/>
      <c r="Q4590" s="39"/>
      <c r="R4590" s="9"/>
      <c r="T4590" s="9"/>
      <c r="U4590" s="2"/>
      <c r="X4590" s="40"/>
      <c r="Y4590" s="9"/>
    </row>
    <row r="4591" spans="2:25" x14ac:dyDescent="0.2">
      <c r="B4591" s="2"/>
      <c r="H4591" s="2"/>
      <c r="I4591" s="2"/>
      <c r="J4591" s="2"/>
      <c r="N4591" s="9"/>
      <c r="O4591" s="5"/>
      <c r="P4591" s="2"/>
      <c r="Q4591" s="39"/>
      <c r="R4591" s="9"/>
      <c r="T4591" s="9"/>
      <c r="U4591" s="2"/>
      <c r="X4591" s="40"/>
      <c r="Y4591" s="9"/>
    </row>
    <row r="4592" spans="2:25" x14ac:dyDescent="0.2">
      <c r="B4592" s="2"/>
      <c r="H4592" s="2"/>
      <c r="I4592" s="2"/>
      <c r="J4592" s="2"/>
      <c r="N4592" s="9"/>
      <c r="O4592" s="5"/>
      <c r="P4592" s="2"/>
      <c r="Q4592" s="39"/>
      <c r="R4592" s="9"/>
      <c r="T4592" s="9"/>
      <c r="U4592" s="2"/>
      <c r="X4592" s="40"/>
      <c r="Y4592" s="9"/>
    </row>
    <row r="4593" spans="2:25" x14ac:dyDescent="0.2">
      <c r="B4593" s="2"/>
      <c r="H4593" s="2"/>
      <c r="I4593" s="2"/>
      <c r="J4593" s="2"/>
      <c r="N4593" s="9"/>
      <c r="O4593" s="5"/>
      <c r="P4593" s="2"/>
      <c r="Q4593" s="39"/>
      <c r="R4593" s="9"/>
      <c r="T4593" s="9"/>
      <c r="U4593" s="2"/>
      <c r="X4593" s="40"/>
      <c r="Y4593" s="9"/>
    </row>
    <row r="4594" spans="2:25" x14ac:dyDescent="0.2">
      <c r="B4594" s="2"/>
      <c r="H4594" s="2"/>
      <c r="I4594" s="2"/>
      <c r="J4594" s="2"/>
      <c r="N4594" s="9"/>
      <c r="O4594" s="5"/>
      <c r="P4594" s="2"/>
      <c r="Q4594" s="39"/>
      <c r="R4594" s="9"/>
      <c r="T4594" s="9"/>
      <c r="U4594" s="2"/>
      <c r="X4594" s="40"/>
      <c r="Y4594" s="9"/>
    </row>
    <row r="4595" spans="2:25" x14ac:dyDescent="0.2">
      <c r="B4595" s="2"/>
      <c r="H4595" s="2"/>
      <c r="I4595" s="2"/>
      <c r="J4595" s="2"/>
      <c r="N4595" s="9"/>
      <c r="O4595" s="5"/>
      <c r="P4595" s="2"/>
      <c r="Q4595" s="39"/>
      <c r="R4595" s="9"/>
      <c r="T4595" s="9"/>
      <c r="U4595" s="2"/>
      <c r="X4595" s="40"/>
      <c r="Y4595" s="9"/>
    </row>
    <row r="4596" spans="2:25" x14ac:dyDescent="0.2">
      <c r="B4596" s="2"/>
      <c r="H4596" s="2"/>
      <c r="I4596" s="2"/>
      <c r="J4596" s="2"/>
      <c r="N4596" s="9"/>
      <c r="O4596" s="5"/>
      <c r="P4596" s="2"/>
      <c r="Q4596" s="39"/>
      <c r="R4596" s="9"/>
      <c r="T4596" s="9"/>
      <c r="U4596" s="2"/>
      <c r="X4596" s="40"/>
      <c r="Y4596" s="9"/>
    </row>
    <row r="4597" spans="2:25" x14ac:dyDescent="0.2">
      <c r="B4597" s="2"/>
      <c r="H4597" s="2"/>
      <c r="I4597" s="2"/>
      <c r="J4597" s="2"/>
      <c r="N4597" s="9"/>
      <c r="O4597" s="5"/>
      <c r="P4597" s="2"/>
      <c r="Q4597" s="39"/>
      <c r="R4597" s="9"/>
      <c r="T4597" s="9"/>
      <c r="U4597" s="2"/>
      <c r="X4597" s="40"/>
      <c r="Y4597" s="9"/>
    </row>
    <row r="4598" spans="2:25" x14ac:dyDescent="0.2">
      <c r="B4598" s="2"/>
      <c r="H4598" s="2"/>
      <c r="I4598" s="2"/>
      <c r="J4598" s="2"/>
      <c r="N4598" s="9"/>
      <c r="O4598" s="5"/>
      <c r="P4598" s="2"/>
      <c r="Q4598" s="39"/>
      <c r="R4598" s="9"/>
      <c r="T4598" s="9"/>
      <c r="U4598" s="2"/>
      <c r="X4598" s="40"/>
      <c r="Y4598" s="9"/>
    </row>
    <row r="4599" spans="2:25" x14ac:dyDescent="0.2">
      <c r="B4599" s="2"/>
      <c r="H4599" s="2"/>
      <c r="I4599" s="2"/>
      <c r="J4599" s="2"/>
      <c r="N4599" s="9"/>
      <c r="O4599" s="5"/>
      <c r="P4599" s="2"/>
      <c r="Q4599" s="39"/>
      <c r="R4599" s="9"/>
      <c r="T4599" s="9"/>
      <c r="U4599" s="2"/>
      <c r="X4599" s="40"/>
      <c r="Y4599" s="9"/>
    </row>
    <row r="4600" spans="2:25" x14ac:dyDescent="0.2">
      <c r="B4600" s="2"/>
      <c r="H4600" s="2"/>
      <c r="I4600" s="2"/>
      <c r="J4600" s="2"/>
      <c r="N4600" s="9"/>
      <c r="O4600" s="5"/>
      <c r="P4600" s="2"/>
      <c r="Q4600" s="39"/>
      <c r="R4600" s="9"/>
      <c r="T4600" s="9"/>
      <c r="U4600" s="2"/>
      <c r="X4600" s="40"/>
      <c r="Y4600" s="9"/>
    </row>
    <row r="4601" spans="2:25" x14ac:dyDescent="0.2">
      <c r="B4601" s="2"/>
      <c r="H4601" s="2"/>
      <c r="I4601" s="2"/>
      <c r="J4601" s="2"/>
      <c r="N4601" s="9"/>
      <c r="O4601" s="5"/>
      <c r="P4601" s="2"/>
      <c r="Q4601" s="39"/>
      <c r="R4601" s="9"/>
      <c r="T4601" s="9"/>
      <c r="U4601" s="2"/>
      <c r="X4601" s="40"/>
      <c r="Y4601" s="9"/>
    </row>
    <row r="4602" spans="2:25" x14ac:dyDescent="0.2">
      <c r="B4602" s="2"/>
      <c r="H4602" s="2"/>
      <c r="I4602" s="2"/>
      <c r="J4602" s="2"/>
      <c r="N4602" s="9"/>
      <c r="O4602" s="5"/>
      <c r="P4602" s="2"/>
      <c r="Q4602" s="39"/>
      <c r="R4602" s="9"/>
      <c r="T4602" s="9"/>
      <c r="U4602" s="2"/>
      <c r="X4602" s="40"/>
      <c r="Y4602" s="9"/>
    </row>
    <row r="4603" spans="2:25" x14ac:dyDescent="0.2">
      <c r="B4603" s="2"/>
      <c r="H4603" s="2"/>
      <c r="I4603" s="2"/>
      <c r="J4603" s="2"/>
      <c r="N4603" s="9"/>
      <c r="O4603" s="5"/>
      <c r="P4603" s="2"/>
      <c r="Q4603" s="39"/>
      <c r="R4603" s="9"/>
      <c r="T4603" s="9"/>
      <c r="U4603" s="2"/>
      <c r="X4603" s="40"/>
      <c r="Y4603" s="9"/>
    </row>
    <row r="4604" spans="2:25" x14ac:dyDescent="0.2">
      <c r="B4604" s="2"/>
      <c r="H4604" s="2"/>
      <c r="I4604" s="2"/>
      <c r="J4604" s="2"/>
      <c r="N4604" s="9"/>
      <c r="O4604" s="5"/>
      <c r="P4604" s="2"/>
      <c r="Q4604" s="39"/>
      <c r="R4604" s="9"/>
      <c r="T4604" s="9"/>
      <c r="U4604" s="2"/>
      <c r="X4604" s="40"/>
      <c r="Y4604" s="9"/>
    </row>
    <row r="4605" spans="2:25" x14ac:dyDescent="0.2">
      <c r="B4605" s="2"/>
      <c r="H4605" s="2"/>
      <c r="I4605" s="2"/>
      <c r="J4605" s="2"/>
      <c r="N4605" s="9"/>
      <c r="O4605" s="5"/>
      <c r="P4605" s="2"/>
      <c r="Q4605" s="39"/>
      <c r="R4605" s="9"/>
      <c r="T4605" s="9"/>
      <c r="U4605" s="2"/>
      <c r="X4605" s="40"/>
      <c r="Y4605" s="9"/>
    </row>
    <row r="4606" spans="2:25" x14ac:dyDescent="0.2">
      <c r="B4606" s="2"/>
      <c r="H4606" s="2"/>
      <c r="I4606" s="2"/>
      <c r="J4606" s="2"/>
      <c r="N4606" s="9"/>
      <c r="O4606" s="5"/>
      <c r="P4606" s="2"/>
      <c r="Q4606" s="39"/>
      <c r="R4606" s="9"/>
      <c r="T4606" s="9"/>
      <c r="U4606" s="2"/>
      <c r="X4606" s="40"/>
      <c r="Y4606" s="9"/>
    </row>
    <row r="4607" spans="2:25" x14ac:dyDescent="0.2">
      <c r="B4607" s="2"/>
      <c r="H4607" s="2"/>
      <c r="I4607" s="2"/>
      <c r="J4607" s="2"/>
      <c r="N4607" s="9"/>
      <c r="O4607" s="5"/>
      <c r="P4607" s="2"/>
      <c r="Q4607" s="39"/>
      <c r="R4607" s="9"/>
      <c r="T4607" s="9"/>
      <c r="U4607" s="2"/>
      <c r="X4607" s="40"/>
      <c r="Y4607" s="9"/>
    </row>
    <row r="4608" spans="2:25" x14ac:dyDescent="0.2">
      <c r="B4608" s="2"/>
      <c r="H4608" s="2"/>
      <c r="I4608" s="2"/>
      <c r="J4608" s="2"/>
      <c r="N4608" s="9"/>
      <c r="O4608" s="5"/>
      <c r="P4608" s="2"/>
      <c r="Q4608" s="39"/>
      <c r="R4608" s="9"/>
      <c r="T4608" s="9"/>
      <c r="U4608" s="2"/>
      <c r="X4608" s="40"/>
      <c r="Y4608" s="9"/>
    </row>
    <row r="4609" spans="2:25" x14ac:dyDescent="0.2">
      <c r="B4609" s="2"/>
      <c r="H4609" s="2"/>
      <c r="I4609" s="2"/>
      <c r="J4609" s="2"/>
      <c r="N4609" s="9"/>
      <c r="O4609" s="5"/>
      <c r="P4609" s="2"/>
      <c r="Q4609" s="39"/>
      <c r="R4609" s="9"/>
      <c r="T4609" s="9"/>
      <c r="U4609" s="2"/>
      <c r="X4609" s="40"/>
      <c r="Y4609" s="9"/>
    </row>
    <row r="4610" spans="2:25" x14ac:dyDescent="0.2">
      <c r="B4610" s="2"/>
      <c r="H4610" s="2"/>
      <c r="I4610" s="2"/>
      <c r="J4610" s="2"/>
      <c r="N4610" s="9"/>
      <c r="O4610" s="5"/>
      <c r="P4610" s="2"/>
      <c r="Q4610" s="39"/>
      <c r="R4610" s="9"/>
      <c r="T4610" s="9"/>
      <c r="U4610" s="2"/>
      <c r="X4610" s="40"/>
      <c r="Y4610" s="9"/>
    </row>
    <row r="4611" spans="2:25" x14ac:dyDescent="0.2">
      <c r="B4611" s="2"/>
      <c r="H4611" s="2"/>
      <c r="I4611" s="2"/>
      <c r="J4611" s="2"/>
      <c r="N4611" s="9"/>
      <c r="O4611" s="5"/>
      <c r="P4611" s="2"/>
      <c r="Q4611" s="39"/>
      <c r="R4611" s="9"/>
      <c r="T4611" s="9"/>
      <c r="U4611" s="2"/>
      <c r="X4611" s="40"/>
      <c r="Y4611" s="9"/>
    </row>
    <row r="4612" spans="2:25" x14ac:dyDescent="0.2">
      <c r="B4612" s="2"/>
      <c r="H4612" s="2"/>
      <c r="I4612" s="2"/>
      <c r="J4612" s="2"/>
      <c r="N4612" s="9"/>
      <c r="O4612" s="5"/>
      <c r="P4612" s="2"/>
      <c r="Q4612" s="39"/>
      <c r="R4612" s="9"/>
      <c r="T4612" s="9"/>
      <c r="U4612" s="2"/>
      <c r="X4612" s="40"/>
      <c r="Y4612" s="9"/>
    </row>
    <row r="4613" spans="2:25" x14ac:dyDescent="0.2">
      <c r="B4613" s="2"/>
      <c r="H4613" s="2"/>
      <c r="I4613" s="2"/>
      <c r="J4613" s="2"/>
      <c r="N4613" s="9"/>
      <c r="O4613" s="5"/>
      <c r="P4613" s="2"/>
      <c r="Q4613" s="39"/>
      <c r="R4613" s="9"/>
      <c r="T4613" s="9"/>
      <c r="U4613" s="2"/>
      <c r="X4613" s="40"/>
      <c r="Y4613" s="9"/>
    </row>
    <row r="4614" spans="2:25" x14ac:dyDescent="0.2">
      <c r="B4614" s="2"/>
      <c r="H4614" s="2"/>
      <c r="I4614" s="2"/>
      <c r="J4614" s="2"/>
      <c r="N4614" s="9"/>
      <c r="O4614" s="5"/>
      <c r="P4614" s="2"/>
      <c r="Q4614" s="39"/>
      <c r="R4614" s="9"/>
      <c r="T4614" s="9"/>
      <c r="U4614" s="2"/>
      <c r="X4614" s="40"/>
      <c r="Y4614" s="9"/>
    </row>
    <row r="4615" spans="2:25" x14ac:dyDescent="0.2">
      <c r="B4615" s="2"/>
      <c r="H4615" s="2"/>
      <c r="I4615" s="2"/>
      <c r="J4615" s="2"/>
      <c r="N4615" s="9"/>
      <c r="O4615" s="5"/>
      <c r="P4615" s="2"/>
      <c r="Q4615" s="39"/>
      <c r="R4615" s="9"/>
      <c r="T4615" s="9"/>
      <c r="U4615" s="2"/>
      <c r="X4615" s="40"/>
      <c r="Y4615" s="9"/>
    </row>
    <row r="4616" spans="2:25" x14ac:dyDescent="0.2">
      <c r="B4616" s="2"/>
      <c r="H4616" s="2"/>
      <c r="I4616" s="2"/>
      <c r="J4616" s="2"/>
      <c r="N4616" s="9"/>
      <c r="O4616" s="5"/>
      <c r="P4616" s="2"/>
      <c r="Q4616" s="39"/>
      <c r="R4616" s="9"/>
      <c r="T4616" s="9"/>
      <c r="U4616" s="2"/>
      <c r="X4616" s="40"/>
      <c r="Y4616" s="9"/>
    </row>
    <row r="4617" spans="2:25" x14ac:dyDescent="0.2">
      <c r="B4617" s="2"/>
      <c r="H4617" s="2"/>
      <c r="I4617" s="2"/>
      <c r="J4617" s="2"/>
      <c r="N4617" s="9"/>
      <c r="O4617" s="5"/>
      <c r="P4617" s="2"/>
      <c r="Q4617" s="39"/>
      <c r="R4617" s="9"/>
      <c r="T4617" s="9"/>
      <c r="U4617" s="2"/>
      <c r="X4617" s="40"/>
      <c r="Y4617" s="9"/>
    </row>
    <row r="4618" spans="2:25" x14ac:dyDescent="0.2">
      <c r="B4618" s="2"/>
      <c r="H4618" s="2"/>
      <c r="I4618" s="2"/>
      <c r="J4618" s="2"/>
      <c r="N4618" s="9"/>
      <c r="O4618" s="5"/>
      <c r="P4618" s="2"/>
      <c r="Q4618" s="39"/>
      <c r="R4618" s="9"/>
      <c r="T4618" s="9"/>
      <c r="U4618" s="2"/>
      <c r="X4618" s="40"/>
      <c r="Y4618" s="9"/>
    </row>
    <row r="4619" spans="2:25" x14ac:dyDescent="0.2">
      <c r="B4619" s="2"/>
      <c r="H4619" s="2"/>
      <c r="I4619" s="2"/>
      <c r="J4619" s="2"/>
      <c r="N4619" s="9"/>
      <c r="O4619" s="5"/>
      <c r="P4619" s="2"/>
      <c r="Q4619" s="39"/>
      <c r="R4619" s="9"/>
      <c r="T4619" s="9"/>
      <c r="U4619" s="2"/>
      <c r="X4619" s="40"/>
      <c r="Y4619" s="9"/>
    </row>
    <row r="4620" spans="2:25" x14ac:dyDescent="0.2">
      <c r="B4620" s="2"/>
      <c r="H4620" s="2"/>
      <c r="I4620" s="2"/>
      <c r="J4620" s="2"/>
      <c r="N4620" s="9"/>
      <c r="O4620" s="5"/>
      <c r="P4620" s="2"/>
      <c r="Q4620" s="39"/>
      <c r="R4620" s="9"/>
      <c r="T4620" s="9"/>
      <c r="U4620" s="2"/>
      <c r="X4620" s="40"/>
      <c r="Y4620" s="9"/>
    </row>
    <row r="4621" spans="2:25" x14ac:dyDescent="0.2">
      <c r="B4621" s="2"/>
      <c r="H4621" s="2"/>
      <c r="I4621" s="2"/>
      <c r="J4621" s="2"/>
      <c r="N4621" s="9"/>
      <c r="O4621" s="5"/>
      <c r="P4621" s="2"/>
      <c r="Q4621" s="39"/>
      <c r="R4621" s="9"/>
      <c r="T4621" s="9"/>
      <c r="U4621" s="2"/>
      <c r="X4621" s="40"/>
      <c r="Y4621" s="9"/>
    </row>
    <row r="4622" spans="2:25" x14ac:dyDescent="0.2">
      <c r="B4622" s="2"/>
      <c r="H4622" s="2"/>
      <c r="I4622" s="2"/>
      <c r="J4622" s="2"/>
      <c r="N4622" s="9"/>
      <c r="O4622" s="5"/>
      <c r="P4622" s="2"/>
      <c r="Q4622" s="39"/>
      <c r="R4622" s="9"/>
      <c r="T4622" s="9"/>
      <c r="U4622" s="2"/>
      <c r="X4622" s="40"/>
      <c r="Y4622" s="9"/>
    </row>
    <row r="4623" spans="2:25" x14ac:dyDescent="0.2">
      <c r="B4623" s="2"/>
      <c r="H4623" s="2"/>
      <c r="I4623" s="2"/>
      <c r="J4623" s="2"/>
      <c r="N4623" s="9"/>
      <c r="O4623" s="5"/>
      <c r="P4623" s="2"/>
      <c r="Q4623" s="39"/>
      <c r="R4623" s="9"/>
      <c r="T4623" s="9"/>
      <c r="U4623" s="2"/>
      <c r="X4623" s="40"/>
      <c r="Y4623" s="9"/>
    </row>
    <row r="4624" spans="2:25" x14ac:dyDescent="0.2">
      <c r="B4624" s="2"/>
      <c r="H4624" s="2"/>
      <c r="I4624" s="2"/>
      <c r="J4624" s="2"/>
      <c r="N4624" s="9"/>
      <c r="O4624" s="5"/>
      <c r="P4624" s="2"/>
      <c r="Q4624" s="39"/>
      <c r="R4624" s="9"/>
      <c r="T4624" s="9"/>
      <c r="U4624" s="2"/>
      <c r="X4624" s="40"/>
      <c r="Y4624" s="9"/>
    </row>
    <row r="4625" spans="2:25" x14ac:dyDescent="0.2">
      <c r="B4625" s="2"/>
      <c r="H4625" s="2"/>
      <c r="I4625" s="2"/>
      <c r="J4625" s="2"/>
      <c r="N4625" s="9"/>
      <c r="O4625" s="5"/>
      <c r="P4625" s="2"/>
      <c r="Q4625" s="39"/>
      <c r="R4625" s="9"/>
      <c r="T4625" s="9"/>
      <c r="U4625" s="2"/>
      <c r="X4625" s="40"/>
      <c r="Y4625" s="9"/>
    </row>
    <row r="4626" spans="2:25" x14ac:dyDescent="0.2">
      <c r="B4626" s="2"/>
      <c r="H4626" s="2"/>
      <c r="I4626" s="2"/>
      <c r="J4626" s="2"/>
      <c r="N4626" s="9"/>
      <c r="O4626" s="5"/>
      <c r="P4626" s="2"/>
      <c r="Q4626" s="39"/>
      <c r="R4626" s="9"/>
      <c r="T4626" s="9"/>
      <c r="U4626" s="2"/>
      <c r="X4626" s="40"/>
      <c r="Y4626" s="9"/>
    </row>
    <row r="4627" spans="2:25" x14ac:dyDescent="0.2">
      <c r="B4627" s="2"/>
      <c r="H4627" s="2"/>
      <c r="I4627" s="2"/>
      <c r="J4627" s="2"/>
      <c r="N4627" s="9"/>
      <c r="O4627" s="5"/>
      <c r="P4627" s="2"/>
      <c r="Q4627" s="39"/>
      <c r="R4627" s="9"/>
      <c r="T4627" s="9"/>
      <c r="U4627" s="2"/>
      <c r="X4627" s="40"/>
      <c r="Y4627" s="9"/>
    </row>
    <row r="4628" spans="2:25" x14ac:dyDescent="0.2">
      <c r="B4628" s="2"/>
      <c r="H4628" s="2"/>
      <c r="I4628" s="2"/>
      <c r="J4628" s="2"/>
      <c r="N4628" s="9"/>
      <c r="O4628" s="5"/>
      <c r="P4628" s="2"/>
      <c r="Q4628" s="39"/>
      <c r="R4628" s="9"/>
      <c r="T4628" s="9"/>
      <c r="U4628" s="2"/>
      <c r="X4628" s="40"/>
      <c r="Y4628" s="9"/>
    </row>
    <row r="4629" spans="2:25" x14ac:dyDescent="0.2">
      <c r="B4629" s="2"/>
      <c r="H4629" s="2"/>
      <c r="I4629" s="2"/>
      <c r="J4629" s="2"/>
      <c r="N4629" s="9"/>
      <c r="O4629" s="5"/>
      <c r="P4629" s="2"/>
      <c r="Q4629" s="39"/>
      <c r="R4629" s="9"/>
      <c r="T4629" s="9"/>
      <c r="U4629" s="2"/>
      <c r="X4629" s="40"/>
      <c r="Y4629" s="9"/>
    </row>
    <row r="4630" spans="2:25" x14ac:dyDescent="0.2">
      <c r="B4630" s="2"/>
      <c r="H4630" s="2"/>
      <c r="I4630" s="2"/>
      <c r="J4630" s="2"/>
      <c r="N4630" s="9"/>
      <c r="O4630" s="5"/>
      <c r="P4630" s="2"/>
      <c r="Q4630" s="39"/>
      <c r="R4630" s="9"/>
      <c r="T4630" s="9"/>
      <c r="U4630" s="2"/>
      <c r="X4630" s="40"/>
      <c r="Y4630" s="9"/>
    </row>
    <row r="4631" spans="2:25" x14ac:dyDescent="0.2">
      <c r="B4631" s="2"/>
      <c r="H4631" s="2"/>
      <c r="I4631" s="2"/>
      <c r="J4631" s="2"/>
      <c r="N4631" s="9"/>
      <c r="O4631" s="5"/>
      <c r="P4631" s="2"/>
      <c r="Q4631" s="39"/>
      <c r="R4631" s="9"/>
      <c r="T4631" s="9"/>
      <c r="U4631" s="2"/>
      <c r="X4631" s="40"/>
      <c r="Y4631" s="9"/>
    </row>
    <row r="4632" spans="2:25" x14ac:dyDescent="0.2">
      <c r="B4632" s="2"/>
      <c r="H4632" s="2"/>
      <c r="I4632" s="2"/>
      <c r="J4632" s="2"/>
      <c r="N4632" s="9"/>
      <c r="O4632" s="5"/>
      <c r="P4632" s="2"/>
      <c r="Q4632" s="39"/>
      <c r="R4632" s="9"/>
      <c r="T4632" s="9"/>
      <c r="U4632" s="2"/>
      <c r="X4632" s="40"/>
      <c r="Y4632" s="9"/>
    </row>
    <row r="4633" spans="2:25" x14ac:dyDescent="0.2">
      <c r="B4633" s="2"/>
      <c r="H4633" s="2"/>
      <c r="I4633" s="2"/>
      <c r="J4633" s="2"/>
      <c r="N4633" s="9"/>
      <c r="O4633" s="5"/>
      <c r="P4633" s="2"/>
      <c r="Q4633" s="39"/>
      <c r="R4633" s="9"/>
      <c r="T4633" s="9"/>
      <c r="U4633" s="2"/>
      <c r="X4633" s="40"/>
      <c r="Y4633" s="9"/>
    </row>
    <row r="4634" spans="2:25" x14ac:dyDescent="0.2">
      <c r="B4634" s="2"/>
      <c r="H4634" s="2"/>
      <c r="I4634" s="2"/>
      <c r="J4634" s="2"/>
      <c r="N4634" s="9"/>
      <c r="O4634" s="5"/>
      <c r="P4634" s="2"/>
      <c r="Q4634" s="39"/>
      <c r="R4634" s="9"/>
      <c r="T4634" s="9"/>
      <c r="U4634" s="2"/>
      <c r="X4634" s="40"/>
      <c r="Y4634" s="9"/>
    </row>
    <row r="4635" spans="2:25" x14ac:dyDescent="0.2">
      <c r="B4635" s="2"/>
      <c r="H4635" s="2"/>
      <c r="I4635" s="2"/>
      <c r="J4635" s="2"/>
      <c r="N4635" s="9"/>
      <c r="O4635" s="5"/>
      <c r="P4635" s="2"/>
      <c r="Q4635" s="39"/>
      <c r="R4635" s="9"/>
      <c r="T4635" s="9"/>
      <c r="U4635" s="2"/>
      <c r="X4635" s="40"/>
      <c r="Y4635" s="9"/>
    </row>
    <row r="4636" spans="2:25" x14ac:dyDescent="0.2">
      <c r="B4636" s="2"/>
      <c r="H4636" s="2"/>
      <c r="I4636" s="2"/>
      <c r="J4636" s="2"/>
      <c r="N4636" s="9"/>
      <c r="O4636" s="5"/>
      <c r="P4636" s="2"/>
      <c r="Q4636" s="39"/>
      <c r="R4636" s="9"/>
      <c r="T4636" s="9"/>
      <c r="U4636" s="2"/>
      <c r="X4636" s="40"/>
      <c r="Y4636" s="9"/>
    </row>
    <row r="4637" spans="2:25" x14ac:dyDescent="0.2">
      <c r="B4637" s="2"/>
      <c r="H4637" s="2"/>
      <c r="I4637" s="2"/>
      <c r="J4637" s="2"/>
      <c r="N4637" s="9"/>
      <c r="O4637" s="5"/>
      <c r="P4637" s="2"/>
      <c r="Q4637" s="39"/>
      <c r="R4637" s="9"/>
      <c r="T4637" s="9"/>
      <c r="U4637" s="2"/>
      <c r="X4637" s="40"/>
      <c r="Y4637" s="9"/>
    </row>
    <row r="4638" spans="2:25" x14ac:dyDescent="0.2">
      <c r="B4638" s="2"/>
      <c r="H4638" s="2"/>
      <c r="I4638" s="2"/>
      <c r="J4638" s="2"/>
      <c r="N4638" s="9"/>
      <c r="O4638" s="5"/>
      <c r="P4638" s="2"/>
      <c r="Q4638" s="39"/>
      <c r="R4638" s="9"/>
      <c r="T4638" s="9"/>
      <c r="U4638" s="2"/>
      <c r="X4638" s="40"/>
      <c r="Y4638" s="9"/>
    </row>
    <row r="4639" spans="2:25" x14ac:dyDescent="0.2">
      <c r="B4639" s="2"/>
      <c r="H4639" s="2"/>
      <c r="I4639" s="2"/>
      <c r="J4639" s="2"/>
      <c r="N4639" s="9"/>
      <c r="O4639" s="5"/>
      <c r="P4639" s="2"/>
      <c r="Q4639" s="39"/>
      <c r="R4639" s="9"/>
      <c r="T4639" s="9"/>
      <c r="U4639" s="2"/>
      <c r="X4639" s="40"/>
      <c r="Y4639" s="9"/>
    </row>
    <row r="4640" spans="2:25" x14ac:dyDescent="0.2">
      <c r="B4640" s="2"/>
      <c r="H4640" s="2"/>
      <c r="I4640" s="2"/>
      <c r="J4640" s="2"/>
      <c r="N4640" s="9"/>
      <c r="O4640" s="5"/>
      <c r="P4640" s="2"/>
      <c r="Q4640" s="39"/>
      <c r="R4640" s="9"/>
      <c r="T4640" s="9"/>
      <c r="U4640" s="2"/>
      <c r="X4640" s="40"/>
      <c r="Y4640" s="9"/>
    </row>
    <row r="4641" spans="2:25" x14ac:dyDescent="0.2">
      <c r="B4641" s="2"/>
      <c r="H4641" s="2"/>
      <c r="I4641" s="2"/>
      <c r="J4641" s="2"/>
      <c r="N4641" s="9"/>
      <c r="O4641" s="5"/>
      <c r="P4641" s="2"/>
      <c r="Q4641" s="39"/>
      <c r="R4641" s="9"/>
      <c r="T4641" s="9"/>
      <c r="U4641" s="2"/>
      <c r="X4641" s="40"/>
      <c r="Y4641" s="9"/>
    </row>
    <row r="4642" spans="2:25" x14ac:dyDescent="0.2">
      <c r="B4642" s="2"/>
      <c r="H4642" s="2"/>
      <c r="I4642" s="2"/>
      <c r="J4642" s="2"/>
      <c r="N4642" s="9"/>
      <c r="O4642" s="5"/>
      <c r="P4642" s="2"/>
      <c r="Q4642" s="39"/>
      <c r="R4642" s="9"/>
      <c r="T4642" s="9"/>
      <c r="U4642" s="2"/>
      <c r="X4642" s="40"/>
      <c r="Y4642" s="9"/>
    </row>
    <row r="4643" spans="2:25" x14ac:dyDescent="0.2">
      <c r="B4643" s="2"/>
      <c r="H4643" s="2"/>
      <c r="I4643" s="2"/>
      <c r="J4643" s="2"/>
      <c r="N4643" s="9"/>
      <c r="O4643" s="5"/>
      <c r="P4643" s="2"/>
      <c r="Q4643" s="39"/>
      <c r="R4643" s="9"/>
      <c r="T4643" s="9"/>
      <c r="U4643" s="2"/>
      <c r="X4643" s="40"/>
      <c r="Y4643" s="9"/>
    </row>
    <row r="4644" spans="2:25" x14ac:dyDescent="0.2">
      <c r="B4644" s="2"/>
      <c r="H4644" s="2"/>
      <c r="I4644" s="2"/>
      <c r="J4644" s="2"/>
      <c r="N4644" s="9"/>
      <c r="O4644" s="5"/>
      <c r="P4644" s="2"/>
      <c r="Q4644" s="39"/>
      <c r="R4644" s="9"/>
      <c r="T4644" s="9"/>
      <c r="U4644" s="2"/>
      <c r="X4644" s="40"/>
      <c r="Y4644" s="9"/>
    </row>
    <row r="4645" spans="2:25" x14ac:dyDescent="0.2">
      <c r="B4645" s="2"/>
      <c r="H4645" s="2"/>
      <c r="I4645" s="2"/>
      <c r="J4645" s="2"/>
      <c r="N4645" s="9"/>
      <c r="O4645" s="5"/>
      <c r="P4645" s="2"/>
      <c r="Q4645" s="39"/>
      <c r="R4645" s="9"/>
      <c r="T4645" s="9"/>
      <c r="U4645" s="2"/>
      <c r="X4645" s="40"/>
      <c r="Y4645" s="9"/>
    </row>
    <row r="4646" spans="2:25" x14ac:dyDescent="0.2">
      <c r="B4646" s="2"/>
      <c r="H4646" s="2"/>
      <c r="I4646" s="2"/>
      <c r="J4646" s="2"/>
      <c r="N4646" s="9"/>
      <c r="O4646" s="5"/>
      <c r="P4646" s="2"/>
      <c r="Q4646" s="39"/>
      <c r="R4646" s="9"/>
      <c r="T4646" s="9"/>
      <c r="U4646" s="2"/>
      <c r="X4646" s="40"/>
      <c r="Y4646" s="9"/>
    </row>
    <row r="4647" spans="2:25" x14ac:dyDescent="0.2">
      <c r="B4647" s="2"/>
      <c r="H4647" s="2"/>
      <c r="I4647" s="2"/>
      <c r="J4647" s="2"/>
      <c r="N4647" s="9"/>
      <c r="O4647" s="5"/>
      <c r="P4647" s="2"/>
      <c r="Q4647" s="39"/>
      <c r="R4647" s="9"/>
      <c r="T4647" s="9"/>
      <c r="U4647" s="2"/>
      <c r="X4647" s="40"/>
      <c r="Y4647" s="9"/>
    </row>
    <row r="4648" spans="2:25" x14ac:dyDescent="0.2">
      <c r="B4648" s="2"/>
      <c r="H4648" s="2"/>
      <c r="I4648" s="2"/>
      <c r="J4648" s="2"/>
      <c r="N4648" s="9"/>
      <c r="O4648" s="5"/>
      <c r="P4648" s="2"/>
      <c r="Q4648" s="39"/>
      <c r="R4648" s="9"/>
      <c r="T4648" s="9"/>
      <c r="U4648" s="2"/>
      <c r="X4648" s="40"/>
      <c r="Y4648" s="9"/>
    </row>
    <row r="4649" spans="2:25" x14ac:dyDescent="0.2">
      <c r="B4649" s="2"/>
      <c r="H4649" s="2"/>
      <c r="I4649" s="2"/>
      <c r="J4649" s="2"/>
      <c r="N4649" s="9"/>
      <c r="O4649" s="5"/>
      <c r="P4649" s="2"/>
      <c r="Q4649" s="39"/>
      <c r="R4649" s="9"/>
      <c r="T4649" s="9"/>
      <c r="U4649" s="2"/>
      <c r="X4649" s="40"/>
      <c r="Y4649" s="9"/>
    </row>
    <row r="4650" spans="2:25" x14ac:dyDescent="0.2">
      <c r="B4650" s="2"/>
      <c r="H4650" s="2"/>
      <c r="I4650" s="2"/>
      <c r="J4650" s="2"/>
      <c r="N4650" s="9"/>
      <c r="O4650" s="5"/>
      <c r="P4650" s="2"/>
      <c r="Q4650" s="39"/>
      <c r="R4650" s="9"/>
      <c r="T4650" s="9"/>
      <c r="U4650" s="2"/>
      <c r="X4650" s="40"/>
      <c r="Y4650" s="9"/>
    </row>
    <row r="4651" spans="2:25" x14ac:dyDescent="0.2">
      <c r="B4651" s="2"/>
      <c r="H4651" s="2"/>
      <c r="I4651" s="2"/>
      <c r="J4651" s="2"/>
      <c r="N4651" s="9"/>
      <c r="O4651" s="5"/>
      <c r="P4651" s="2"/>
      <c r="Q4651" s="39"/>
      <c r="R4651" s="9"/>
      <c r="T4651" s="9"/>
      <c r="U4651" s="2"/>
      <c r="X4651" s="40"/>
      <c r="Y4651" s="9"/>
    </row>
    <row r="4652" spans="2:25" x14ac:dyDescent="0.2">
      <c r="B4652" s="2"/>
      <c r="H4652" s="2"/>
      <c r="I4652" s="2"/>
      <c r="J4652" s="2"/>
      <c r="N4652" s="9"/>
      <c r="O4652" s="5"/>
      <c r="P4652" s="2"/>
      <c r="Q4652" s="39"/>
      <c r="R4652" s="9"/>
      <c r="T4652" s="9"/>
      <c r="U4652" s="2"/>
      <c r="X4652" s="40"/>
      <c r="Y4652" s="9"/>
    </row>
    <row r="4653" spans="2:25" x14ac:dyDescent="0.2">
      <c r="B4653" s="2"/>
      <c r="H4653" s="2"/>
      <c r="I4653" s="2"/>
      <c r="J4653" s="2"/>
      <c r="N4653" s="9"/>
      <c r="O4653" s="5"/>
      <c r="P4653" s="2"/>
      <c r="Q4653" s="39"/>
      <c r="R4653" s="9"/>
      <c r="T4653" s="9"/>
      <c r="U4653" s="2"/>
      <c r="X4653" s="40"/>
      <c r="Y4653" s="9"/>
    </row>
    <row r="4654" spans="2:25" x14ac:dyDescent="0.2">
      <c r="B4654" s="2"/>
      <c r="H4654" s="2"/>
      <c r="I4654" s="2"/>
      <c r="J4654" s="2"/>
      <c r="N4654" s="9"/>
      <c r="O4654" s="5"/>
      <c r="P4654" s="2"/>
      <c r="Q4654" s="39"/>
      <c r="R4654" s="9"/>
      <c r="T4654" s="9"/>
      <c r="U4654" s="2"/>
      <c r="X4654" s="40"/>
      <c r="Y4654" s="9"/>
    </row>
    <row r="4655" spans="2:25" x14ac:dyDescent="0.2">
      <c r="B4655" s="2"/>
      <c r="H4655" s="2"/>
      <c r="I4655" s="2"/>
      <c r="J4655" s="2"/>
      <c r="N4655" s="9"/>
      <c r="O4655" s="5"/>
      <c r="P4655" s="2"/>
      <c r="Q4655" s="39"/>
      <c r="R4655" s="9"/>
      <c r="T4655" s="9"/>
      <c r="U4655" s="2"/>
      <c r="X4655" s="40"/>
      <c r="Y4655" s="9"/>
    </row>
    <row r="4656" spans="2:25" x14ac:dyDescent="0.2">
      <c r="B4656" s="2"/>
      <c r="H4656" s="2"/>
      <c r="I4656" s="2"/>
      <c r="J4656" s="2"/>
      <c r="N4656" s="9"/>
      <c r="O4656" s="5"/>
      <c r="P4656" s="2"/>
      <c r="Q4656" s="39"/>
      <c r="R4656" s="9"/>
      <c r="T4656" s="9"/>
      <c r="U4656" s="2"/>
      <c r="X4656" s="40"/>
      <c r="Y4656" s="9"/>
    </row>
    <row r="4657" spans="2:25" x14ac:dyDescent="0.2">
      <c r="B4657" s="2"/>
      <c r="H4657" s="2"/>
      <c r="I4657" s="2"/>
      <c r="J4657" s="2"/>
      <c r="N4657" s="9"/>
      <c r="O4657" s="5"/>
      <c r="P4657" s="2"/>
      <c r="Q4657" s="39"/>
      <c r="R4657" s="9"/>
      <c r="T4657" s="9"/>
      <c r="U4657" s="2"/>
      <c r="X4657" s="40"/>
      <c r="Y4657" s="9"/>
    </row>
    <row r="4658" spans="2:25" x14ac:dyDescent="0.2">
      <c r="B4658" s="2"/>
      <c r="H4658" s="2"/>
      <c r="I4658" s="2"/>
      <c r="J4658" s="2"/>
      <c r="N4658" s="9"/>
      <c r="O4658" s="5"/>
      <c r="P4658" s="2"/>
      <c r="Q4658" s="39"/>
      <c r="R4658" s="9"/>
      <c r="T4658" s="9"/>
      <c r="U4658" s="2"/>
      <c r="X4658" s="40"/>
      <c r="Y4658" s="9"/>
    </row>
    <row r="4659" spans="2:25" x14ac:dyDescent="0.2">
      <c r="B4659" s="2"/>
      <c r="H4659" s="2"/>
      <c r="I4659" s="2"/>
      <c r="J4659" s="2"/>
      <c r="N4659" s="9"/>
      <c r="O4659" s="5"/>
      <c r="P4659" s="2"/>
      <c r="Q4659" s="39"/>
      <c r="R4659" s="9"/>
      <c r="T4659" s="9"/>
      <c r="U4659" s="2"/>
      <c r="X4659" s="40"/>
      <c r="Y4659" s="9"/>
    </row>
    <row r="4660" spans="2:25" x14ac:dyDescent="0.2">
      <c r="B4660" s="2"/>
      <c r="H4660" s="2"/>
      <c r="I4660" s="2"/>
      <c r="J4660" s="2"/>
      <c r="N4660" s="9"/>
      <c r="O4660" s="5"/>
      <c r="P4660" s="2"/>
      <c r="Q4660" s="39"/>
      <c r="R4660" s="9"/>
      <c r="T4660" s="9"/>
      <c r="U4660" s="2"/>
      <c r="X4660" s="40"/>
      <c r="Y4660" s="9"/>
    </row>
    <row r="4661" spans="2:25" x14ac:dyDescent="0.2">
      <c r="B4661" s="2"/>
      <c r="H4661" s="2"/>
      <c r="I4661" s="2"/>
      <c r="J4661" s="2"/>
      <c r="N4661" s="9"/>
      <c r="O4661" s="5"/>
      <c r="P4661" s="2"/>
      <c r="Q4661" s="39"/>
      <c r="R4661" s="9"/>
      <c r="T4661" s="9"/>
      <c r="U4661" s="2"/>
      <c r="X4661" s="40"/>
      <c r="Y4661" s="9"/>
    </row>
    <row r="4662" spans="2:25" x14ac:dyDescent="0.2">
      <c r="B4662" s="2"/>
      <c r="H4662" s="2"/>
      <c r="I4662" s="2"/>
      <c r="J4662" s="2"/>
      <c r="N4662" s="9"/>
      <c r="O4662" s="5"/>
      <c r="P4662" s="2"/>
      <c r="Q4662" s="39"/>
      <c r="R4662" s="9"/>
      <c r="T4662" s="9"/>
      <c r="U4662" s="2"/>
      <c r="X4662" s="40"/>
      <c r="Y4662" s="9"/>
    </row>
    <row r="4663" spans="2:25" x14ac:dyDescent="0.2">
      <c r="B4663" s="2"/>
      <c r="H4663" s="2"/>
      <c r="I4663" s="2"/>
      <c r="J4663" s="2"/>
      <c r="N4663" s="9"/>
      <c r="O4663" s="5"/>
      <c r="P4663" s="2"/>
      <c r="Q4663" s="39"/>
      <c r="R4663" s="9"/>
      <c r="T4663" s="9"/>
      <c r="U4663" s="2"/>
      <c r="X4663" s="40"/>
      <c r="Y4663" s="9"/>
    </row>
    <row r="4664" spans="2:25" x14ac:dyDescent="0.2">
      <c r="B4664" s="2"/>
      <c r="H4664" s="2"/>
      <c r="I4664" s="2"/>
      <c r="J4664" s="2"/>
      <c r="N4664" s="9"/>
      <c r="O4664" s="5"/>
      <c r="P4664" s="2"/>
      <c r="Q4664" s="39"/>
      <c r="R4664" s="9"/>
      <c r="T4664" s="9"/>
      <c r="U4664" s="2"/>
      <c r="X4664" s="40"/>
      <c r="Y4664" s="9"/>
    </row>
    <row r="4665" spans="2:25" x14ac:dyDescent="0.2">
      <c r="B4665" s="2"/>
      <c r="H4665" s="2"/>
      <c r="I4665" s="2"/>
      <c r="J4665" s="2"/>
      <c r="N4665" s="9"/>
      <c r="O4665" s="5"/>
      <c r="P4665" s="2"/>
      <c r="Q4665" s="39"/>
      <c r="R4665" s="9"/>
      <c r="T4665" s="9"/>
      <c r="U4665" s="2"/>
      <c r="X4665" s="40"/>
      <c r="Y4665" s="9"/>
    </row>
    <row r="4666" spans="2:25" x14ac:dyDescent="0.2">
      <c r="B4666" s="2"/>
      <c r="H4666" s="2"/>
      <c r="I4666" s="2"/>
      <c r="J4666" s="2"/>
      <c r="N4666" s="9"/>
      <c r="O4666" s="5"/>
      <c r="P4666" s="2"/>
      <c r="Q4666" s="39"/>
      <c r="R4666" s="9"/>
      <c r="T4666" s="9"/>
      <c r="U4666" s="2"/>
      <c r="X4666" s="40"/>
      <c r="Y4666" s="9"/>
    </row>
    <row r="4667" spans="2:25" x14ac:dyDescent="0.2">
      <c r="B4667" s="2"/>
      <c r="H4667" s="2"/>
      <c r="I4667" s="2"/>
      <c r="J4667" s="2"/>
      <c r="N4667" s="9"/>
      <c r="O4667" s="5"/>
      <c r="P4667" s="2"/>
      <c r="Q4667" s="39"/>
      <c r="R4667" s="9"/>
      <c r="T4667" s="9"/>
      <c r="U4667" s="2"/>
      <c r="X4667" s="40"/>
      <c r="Y4667" s="9"/>
    </row>
    <row r="4668" spans="2:25" x14ac:dyDescent="0.2">
      <c r="B4668" s="2"/>
      <c r="H4668" s="2"/>
      <c r="I4668" s="2"/>
      <c r="J4668" s="2"/>
      <c r="N4668" s="9"/>
      <c r="O4668" s="5"/>
      <c r="P4668" s="2"/>
      <c r="Q4668" s="39"/>
      <c r="R4668" s="9"/>
      <c r="T4668" s="9"/>
      <c r="U4668" s="2"/>
      <c r="X4668" s="40"/>
      <c r="Y4668" s="9"/>
    </row>
    <row r="4669" spans="2:25" x14ac:dyDescent="0.2">
      <c r="B4669" s="2"/>
      <c r="H4669" s="2"/>
      <c r="I4669" s="2"/>
      <c r="J4669" s="2"/>
      <c r="N4669" s="9"/>
      <c r="O4669" s="5"/>
      <c r="P4669" s="2"/>
      <c r="Q4669" s="39"/>
      <c r="R4669" s="9"/>
      <c r="T4669" s="9"/>
      <c r="U4669" s="2"/>
      <c r="X4669" s="40"/>
      <c r="Y4669" s="9"/>
    </row>
    <row r="4670" spans="2:25" x14ac:dyDescent="0.2">
      <c r="B4670" s="2"/>
      <c r="H4670" s="2"/>
      <c r="I4670" s="2"/>
      <c r="J4670" s="2"/>
      <c r="N4670" s="9"/>
      <c r="O4670" s="5"/>
      <c r="P4670" s="2"/>
      <c r="Q4670" s="39"/>
      <c r="R4670" s="9"/>
      <c r="T4670" s="9"/>
      <c r="U4670" s="2"/>
      <c r="X4670" s="40"/>
      <c r="Y4670" s="9"/>
    </row>
    <row r="4671" spans="2:25" x14ac:dyDescent="0.2">
      <c r="B4671" s="2"/>
      <c r="H4671" s="2"/>
      <c r="I4671" s="2"/>
      <c r="J4671" s="2"/>
      <c r="N4671" s="9"/>
      <c r="O4671" s="5"/>
      <c r="P4671" s="2"/>
      <c r="Q4671" s="39"/>
      <c r="R4671" s="9"/>
      <c r="T4671" s="9"/>
      <c r="U4671" s="2"/>
      <c r="X4671" s="40"/>
      <c r="Y4671" s="9"/>
    </row>
    <row r="4672" spans="2:25" x14ac:dyDescent="0.2">
      <c r="B4672" s="2"/>
      <c r="H4672" s="2"/>
      <c r="I4672" s="2"/>
      <c r="J4672" s="2"/>
      <c r="N4672" s="9"/>
      <c r="O4672" s="5"/>
      <c r="P4672" s="2"/>
      <c r="Q4672" s="39"/>
      <c r="R4672" s="9"/>
      <c r="T4672" s="9"/>
      <c r="U4672" s="2"/>
      <c r="X4672" s="40"/>
      <c r="Y4672" s="9"/>
    </row>
    <row r="4673" spans="2:25" x14ac:dyDescent="0.2">
      <c r="B4673" s="2"/>
      <c r="H4673" s="2"/>
      <c r="I4673" s="2"/>
      <c r="J4673" s="2"/>
      <c r="N4673" s="9"/>
      <c r="O4673" s="5"/>
      <c r="P4673" s="2"/>
      <c r="Q4673" s="39"/>
      <c r="R4673" s="9"/>
      <c r="T4673" s="9"/>
      <c r="U4673" s="2"/>
      <c r="X4673" s="40"/>
      <c r="Y4673" s="9"/>
    </row>
    <row r="4674" spans="2:25" x14ac:dyDescent="0.2">
      <c r="B4674" s="2"/>
      <c r="H4674" s="2"/>
      <c r="I4674" s="2"/>
      <c r="J4674" s="2"/>
      <c r="N4674" s="9"/>
      <c r="O4674" s="5"/>
      <c r="P4674" s="2"/>
      <c r="Q4674" s="39"/>
      <c r="R4674" s="9"/>
      <c r="T4674" s="9"/>
      <c r="U4674" s="2"/>
      <c r="X4674" s="40"/>
      <c r="Y4674" s="9"/>
    </row>
    <row r="4675" spans="2:25" x14ac:dyDescent="0.2">
      <c r="B4675" s="2"/>
      <c r="H4675" s="2"/>
      <c r="I4675" s="2"/>
      <c r="J4675" s="2"/>
      <c r="N4675" s="9"/>
      <c r="O4675" s="5"/>
      <c r="P4675" s="2"/>
      <c r="Q4675" s="39"/>
      <c r="R4675" s="9"/>
      <c r="T4675" s="9"/>
      <c r="U4675" s="2"/>
      <c r="X4675" s="40"/>
      <c r="Y4675" s="9"/>
    </row>
    <row r="4676" spans="2:25" x14ac:dyDescent="0.2">
      <c r="B4676" s="2"/>
      <c r="H4676" s="2"/>
      <c r="I4676" s="2"/>
      <c r="J4676" s="2"/>
      <c r="N4676" s="9"/>
      <c r="O4676" s="5"/>
      <c r="P4676" s="2"/>
      <c r="Q4676" s="39"/>
      <c r="R4676" s="9"/>
      <c r="T4676" s="9"/>
      <c r="U4676" s="2"/>
      <c r="X4676" s="40"/>
      <c r="Y4676" s="9"/>
    </row>
    <row r="4677" spans="2:25" x14ac:dyDescent="0.2">
      <c r="B4677" s="2"/>
      <c r="H4677" s="2"/>
      <c r="I4677" s="2"/>
      <c r="J4677" s="2"/>
      <c r="N4677" s="9"/>
      <c r="O4677" s="5"/>
      <c r="P4677" s="2"/>
      <c r="Q4677" s="39"/>
      <c r="R4677" s="9"/>
      <c r="T4677" s="9"/>
      <c r="U4677" s="2"/>
      <c r="X4677" s="40"/>
      <c r="Y4677" s="9"/>
    </row>
    <row r="4678" spans="2:25" x14ac:dyDescent="0.2">
      <c r="B4678" s="2"/>
      <c r="H4678" s="2"/>
      <c r="I4678" s="2"/>
      <c r="J4678" s="2"/>
      <c r="N4678" s="9"/>
      <c r="O4678" s="5"/>
      <c r="P4678" s="2"/>
      <c r="Q4678" s="39"/>
      <c r="R4678" s="9"/>
      <c r="T4678" s="9"/>
      <c r="U4678" s="2"/>
      <c r="X4678" s="40"/>
      <c r="Y4678" s="9"/>
    </row>
    <row r="4679" spans="2:25" x14ac:dyDescent="0.2">
      <c r="B4679" s="2"/>
      <c r="H4679" s="2"/>
      <c r="I4679" s="2"/>
      <c r="J4679" s="2"/>
      <c r="N4679" s="9"/>
      <c r="O4679" s="5"/>
      <c r="P4679" s="2"/>
      <c r="Q4679" s="39"/>
      <c r="R4679" s="9"/>
      <c r="T4679" s="9"/>
      <c r="U4679" s="2"/>
      <c r="X4679" s="40"/>
      <c r="Y4679" s="9"/>
    </row>
    <row r="4680" spans="2:25" x14ac:dyDescent="0.2">
      <c r="B4680" s="2"/>
      <c r="H4680" s="2"/>
      <c r="I4680" s="2"/>
      <c r="J4680" s="2"/>
      <c r="N4680" s="9"/>
      <c r="O4680" s="5"/>
      <c r="P4680" s="2"/>
      <c r="Q4680" s="39"/>
      <c r="R4680" s="9"/>
      <c r="T4680" s="9"/>
      <c r="U4680" s="2"/>
      <c r="X4680" s="40"/>
      <c r="Y4680" s="9"/>
    </row>
    <row r="4681" spans="2:25" x14ac:dyDescent="0.2">
      <c r="B4681" s="2"/>
      <c r="H4681" s="2"/>
      <c r="I4681" s="2"/>
      <c r="J4681" s="2"/>
      <c r="N4681" s="9"/>
      <c r="O4681" s="5"/>
      <c r="P4681" s="2"/>
      <c r="Q4681" s="39"/>
      <c r="R4681" s="9"/>
      <c r="T4681" s="9"/>
      <c r="U4681" s="2"/>
      <c r="X4681" s="40"/>
      <c r="Y4681" s="9"/>
    </row>
    <row r="4682" spans="2:25" x14ac:dyDescent="0.2">
      <c r="B4682" s="2"/>
      <c r="H4682" s="2"/>
      <c r="I4682" s="2"/>
      <c r="J4682" s="2"/>
      <c r="N4682" s="9"/>
      <c r="O4682" s="5"/>
      <c r="P4682" s="2"/>
      <c r="Q4682" s="39"/>
      <c r="R4682" s="9"/>
      <c r="T4682" s="9"/>
      <c r="U4682" s="2"/>
      <c r="X4682" s="40"/>
      <c r="Y4682" s="9"/>
    </row>
    <row r="4683" spans="2:25" x14ac:dyDescent="0.2">
      <c r="B4683" s="2"/>
      <c r="H4683" s="2"/>
      <c r="I4683" s="2"/>
      <c r="J4683" s="2"/>
      <c r="N4683" s="9"/>
      <c r="O4683" s="5"/>
      <c r="P4683" s="2"/>
      <c r="Q4683" s="39"/>
      <c r="R4683" s="9"/>
      <c r="T4683" s="9"/>
      <c r="U4683" s="2"/>
      <c r="X4683" s="40"/>
      <c r="Y4683" s="9"/>
    </row>
    <row r="4684" spans="2:25" x14ac:dyDescent="0.2">
      <c r="B4684" s="2"/>
      <c r="H4684" s="2"/>
      <c r="I4684" s="2"/>
      <c r="J4684" s="2"/>
      <c r="N4684" s="9"/>
      <c r="O4684" s="5"/>
      <c r="P4684" s="2"/>
      <c r="Q4684" s="39"/>
      <c r="R4684" s="9"/>
      <c r="T4684" s="9"/>
      <c r="U4684" s="2"/>
      <c r="X4684" s="40"/>
      <c r="Y4684" s="9"/>
    </row>
    <row r="4685" spans="2:25" x14ac:dyDescent="0.2">
      <c r="B4685" s="2"/>
      <c r="H4685" s="2"/>
      <c r="I4685" s="2"/>
      <c r="J4685" s="2"/>
      <c r="N4685" s="9"/>
      <c r="O4685" s="5"/>
      <c r="P4685" s="2"/>
      <c r="Q4685" s="39"/>
      <c r="R4685" s="9"/>
      <c r="T4685" s="9"/>
      <c r="U4685" s="2"/>
      <c r="X4685" s="40"/>
      <c r="Y4685" s="9"/>
    </row>
    <row r="4686" spans="2:25" x14ac:dyDescent="0.2">
      <c r="B4686" s="2"/>
      <c r="H4686" s="2"/>
      <c r="I4686" s="2"/>
      <c r="J4686" s="2"/>
      <c r="N4686" s="9"/>
      <c r="O4686" s="5"/>
      <c r="P4686" s="2"/>
      <c r="Q4686" s="39"/>
      <c r="R4686" s="9"/>
      <c r="T4686" s="9"/>
      <c r="U4686" s="2"/>
      <c r="X4686" s="40"/>
      <c r="Y4686" s="9"/>
    </row>
    <row r="4687" spans="2:25" x14ac:dyDescent="0.2">
      <c r="B4687" s="2"/>
      <c r="H4687" s="2"/>
      <c r="I4687" s="2"/>
      <c r="J4687" s="2"/>
      <c r="N4687" s="9"/>
      <c r="O4687" s="5"/>
      <c r="P4687" s="2"/>
      <c r="Q4687" s="39"/>
      <c r="R4687" s="9"/>
      <c r="T4687" s="9"/>
      <c r="U4687" s="2"/>
      <c r="X4687" s="40"/>
      <c r="Y4687" s="9"/>
    </row>
    <row r="4688" spans="2:25" x14ac:dyDescent="0.2">
      <c r="B4688" s="2"/>
      <c r="H4688" s="2"/>
      <c r="I4688" s="2"/>
      <c r="J4688" s="2"/>
      <c r="N4688" s="9"/>
      <c r="O4688" s="5"/>
      <c r="P4688" s="2"/>
      <c r="Q4688" s="39"/>
      <c r="R4688" s="9"/>
      <c r="T4688" s="9"/>
      <c r="U4688" s="2"/>
      <c r="X4688" s="40"/>
      <c r="Y4688" s="9"/>
    </row>
    <row r="4689" spans="2:25" x14ac:dyDescent="0.2">
      <c r="B4689" s="2"/>
      <c r="H4689" s="2"/>
      <c r="I4689" s="2"/>
      <c r="J4689" s="2"/>
      <c r="N4689" s="9"/>
      <c r="O4689" s="5"/>
      <c r="P4689" s="2"/>
      <c r="Q4689" s="39"/>
      <c r="R4689" s="9"/>
      <c r="T4689" s="9"/>
      <c r="U4689" s="2"/>
      <c r="X4689" s="40"/>
      <c r="Y4689" s="9"/>
    </row>
    <row r="4690" spans="2:25" x14ac:dyDescent="0.2">
      <c r="B4690" s="2"/>
      <c r="H4690" s="2"/>
      <c r="I4690" s="2"/>
      <c r="J4690" s="2"/>
      <c r="N4690" s="9"/>
      <c r="O4690" s="5"/>
      <c r="P4690" s="2"/>
      <c r="Q4690" s="39"/>
      <c r="R4690" s="9"/>
      <c r="T4690" s="9"/>
      <c r="U4690" s="2"/>
      <c r="X4690" s="40"/>
      <c r="Y4690" s="9"/>
    </row>
    <row r="4691" spans="2:25" x14ac:dyDescent="0.2">
      <c r="B4691" s="2"/>
      <c r="H4691" s="2"/>
      <c r="I4691" s="2"/>
      <c r="J4691" s="2"/>
      <c r="N4691" s="9"/>
      <c r="O4691" s="5"/>
      <c r="P4691" s="2"/>
      <c r="Q4691" s="39"/>
      <c r="R4691" s="9"/>
      <c r="T4691" s="9"/>
      <c r="U4691" s="2"/>
      <c r="X4691" s="40"/>
      <c r="Y4691" s="9"/>
    </row>
    <row r="4692" spans="2:25" x14ac:dyDescent="0.2">
      <c r="B4692" s="2"/>
      <c r="H4692" s="2"/>
      <c r="I4692" s="2"/>
      <c r="J4692" s="2"/>
      <c r="N4692" s="9"/>
      <c r="O4692" s="5"/>
      <c r="P4692" s="2"/>
      <c r="Q4692" s="39"/>
      <c r="R4692" s="9"/>
      <c r="T4692" s="9"/>
      <c r="U4692" s="2"/>
      <c r="X4692" s="40"/>
      <c r="Y4692" s="9"/>
    </row>
    <row r="4693" spans="2:25" x14ac:dyDescent="0.2">
      <c r="B4693" s="2"/>
      <c r="H4693" s="2"/>
      <c r="I4693" s="2"/>
      <c r="J4693" s="2"/>
      <c r="N4693" s="9"/>
      <c r="O4693" s="5"/>
      <c r="P4693" s="2"/>
      <c r="Q4693" s="39"/>
      <c r="R4693" s="9"/>
      <c r="T4693" s="9"/>
      <c r="U4693" s="2"/>
      <c r="X4693" s="40"/>
      <c r="Y4693" s="9"/>
    </row>
    <row r="4694" spans="2:25" x14ac:dyDescent="0.2">
      <c r="B4694" s="2"/>
      <c r="H4694" s="2"/>
      <c r="I4694" s="2"/>
      <c r="J4694" s="2"/>
      <c r="N4694" s="9"/>
      <c r="O4694" s="5"/>
      <c r="P4694" s="2"/>
      <c r="Q4694" s="39"/>
      <c r="R4694" s="9"/>
      <c r="T4694" s="9"/>
      <c r="U4694" s="2"/>
      <c r="X4694" s="40"/>
      <c r="Y4694" s="9"/>
    </row>
    <row r="4695" spans="2:25" x14ac:dyDescent="0.2">
      <c r="B4695" s="2"/>
      <c r="H4695" s="2"/>
      <c r="I4695" s="2"/>
      <c r="J4695" s="2"/>
      <c r="N4695" s="9"/>
      <c r="O4695" s="5"/>
      <c r="P4695" s="2"/>
      <c r="Q4695" s="39"/>
      <c r="R4695" s="9"/>
      <c r="T4695" s="9"/>
      <c r="U4695" s="2"/>
      <c r="X4695" s="40"/>
      <c r="Y4695" s="9"/>
    </row>
    <row r="4696" spans="2:25" x14ac:dyDescent="0.2">
      <c r="B4696" s="2"/>
      <c r="H4696" s="2"/>
      <c r="I4696" s="2"/>
      <c r="J4696" s="2"/>
      <c r="N4696" s="9"/>
      <c r="O4696" s="5"/>
      <c r="P4696" s="2"/>
      <c r="Q4696" s="39"/>
      <c r="R4696" s="9"/>
      <c r="T4696" s="9"/>
      <c r="U4696" s="2"/>
      <c r="X4696" s="40"/>
      <c r="Y4696" s="9"/>
    </row>
    <row r="4697" spans="2:25" x14ac:dyDescent="0.2">
      <c r="B4697" s="2"/>
      <c r="H4697" s="2"/>
      <c r="I4697" s="2"/>
      <c r="J4697" s="2"/>
      <c r="N4697" s="9"/>
      <c r="O4697" s="5"/>
      <c r="P4697" s="2"/>
      <c r="Q4697" s="39"/>
      <c r="R4697" s="9"/>
      <c r="T4697" s="9"/>
      <c r="U4697" s="2"/>
      <c r="X4697" s="40"/>
      <c r="Y4697" s="9"/>
    </row>
    <row r="4698" spans="2:25" x14ac:dyDescent="0.2">
      <c r="B4698" s="2"/>
      <c r="H4698" s="2"/>
      <c r="I4698" s="2"/>
      <c r="J4698" s="2"/>
      <c r="N4698" s="9"/>
      <c r="O4698" s="5"/>
      <c r="P4698" s="2"/>
      <c r="Q4698" s="39"/>
      <c r="R4698" s="9"/>
      <c r="T4698" s="9"/>
      <c r="U4698" s="2"/>
      <c r="X4698" s="40"/>
      <c r="Y4698" s="9"/>
    </row>
    <row r="4699" spans="2:25" x14ac:dyDescent="0.2">
      <c r="B4699" s="2"/>
      <c r="H4699" s="2"/>
      <c r="I4699" s="2"/>
      <c r="J4699" s="2"/>
      <c r="N4699" s="9"/>
      <c r="O4699" s="5"/>
      <c r="P4699" s="2"/>
      <c r="Q4699" s="39"/>
      <c r="R4699" s="9"/>
      <c r="T4699" s="9"/>
      <c r="U4699" s="2"/>
      <c r="X4699" s="40"/>
      <c r="Y4699" s="9"/>
    </row>
    <row r="4700" spans="2:25" x14ac:dyDescent="0.2">
      <c r="B4700" s="2"/>
      <c r="H4700" s="2"/>
      <c r="I4700" s="2"/>
      <c r="J4700" s="2"/>
      <c r="N4700" s="9"/>
      <c r="O4700" s="5"/>
      <c r="P4700" s="2"/>
      <c r="Q4700" s="39"/>
      <c r="R4700" s="9"/>
      <c r="T4700" s="9"/>
      <c r="U4700" s="2"/>
      <c r="X4700" s="40"/>
      <c r="Y4700" s="9"/>
    </row>
    <row r="4701" spans="2:25" x14ac:dyDescent="0.2">
      <c r="B4701" s="2"/>
      <c r="H4701" s="2"/>
      <c r="I4701" s="2"/>
      <c r="J4701" s="2"/>
      <c r="N4701" s="9"/>
      <c r="O4701" s="5"/>
      <c r="P4701" s="2"/>
      <c r="Q4701" s="39"/>
      <c r="R4701" s="9"/>
      <c r="T4701" s="9"/>
      <c r="U4701" s="2"/>
      <c r="X4701" s="40"/>
      <c r="Y4701" s="9"/>
    </row>
    <row r="4702" spans="2:25" x14ac:dyDescent="0.2">
      <c r="B4702" s="2"/>
      <c r="H4702" s="2"/>
      <c r="I4702" s="2"/>
      <c r="J4702" s="2"/>
      <c r="N4702" s="9"/>
      <c r="O4702" s="5"/>
      <c r="P4702" s="2"/>
      <c r="Q4702" s="39"/>
      <c r="R4702" s="9"/>
      <c r="T4702" s="9"/>
      <c r="U4702" s="2"/>
      <c r="X4702" s="40"/>
      <c r="Y4702" s="9"/>
    </row>
    <row r="4703" spans="2:25" x14ac:dyDescent="0.2">
      <c r="B4703" s="2"/>
      <c r="H4703" s="2"/>
      <c r="I4703" s="2"/>
      <c r="J4703" s="2"/>
      <c r="N4703" s="9"/>
      <c r="O4703" s="5"/>
      <c r="P4703" s="2"/>
      <c r="Q4703" s="39"/>
      <c r="R4703" s="9"/>
      <c r="T4703" s="9"/>
      <c r="U4703" s="2"/>
      <c r="X4703" s="40"/>
      <c r="Y4703" s="9"/>
    </row>
    <row r="4704" spans="2:25" x14ac:dyDescent="0.2">
      <c r="B4704" s="2"/>
      <c r="H4704" s="2"/>
      <c r="I4704" s="2"/>
      <c r="J4704" s="2"/>
      <c r="N4704" s="9"/>
      <c r="O4704" s="5"/>
      <c r="P4704" s="2"/>
      <c r="Q4704" s="39"/>
      <c r="R4704" s="9"/>
      <c r="T4704" s="9"/>
      <c r="U4704" s="2"/>
      <c r="X4704" s="40"/>
      <c r="Y4704" s="9"/>
    </row>
    <row r="4705" spans="2:25" x14ac:dyDescent="0.2">
      <c r="B4705" s="2"/>
      <c r="H4705" s="2"/>
      <c r="I4705" s="2"/>
      <c r="J4705" s="2"/>
      <c r="N4705" s="9"/>
      <c r="O4705" s="5"/>
      <c r="P4705" s="2"/>
      <c r="Q4705" s="39"/>
      <c r="R4705" s="9"/>
      <c r="T4705" s="9"/>
      <c r="U4705" s="2"/>
      <c r="X4705" s="40"/>
      <c r="Y4705" s="9"/>
    </row>
    <row r="4706" spans="2:25" x14ac:dyDescent="0.2">
      <c r="B4706" s="2"/>
      <c r="H4706" s="2"/>
      <c r="I4706" s="2"/>
      <c r="J4706" s="2"/>
      <c r="N4706" s="9"/>
      <c r="O4706" s="5"/>
      <c r="P4706" s="2"/>
      <c r="Q4706" s="39"/>
      <c r="R4706" s="9"/>
      <c r="T4706" s="9"/>
      <c r="U4706" s="2"/>
      <c r="X4706" s="40"/>
      <c r="Y4706" s="9"/>
    </row>
    <row r="4707" spans="2:25" x14ac:dyDescent="0.2">
      <c r="B4707" s="2"/>
      <c r="H4707" s="2"/>
      <c r="I4707" s="2"/>
      <c r="J4707" s="2"/>
      <c r="N4707" s="9"/>
      <c r="O4707" s="5"/>
      <c r="P4707" s="2"/>
      <c r="Q4707" s="39"/>
      <c r="R4707" s="9"/>
      <c r="T4707" s="9"/>
      <c r="U4707" s="2"/>
      <c r="X4707" s="40"/>
      <c r="Y4707" s="9"/>
    </row>
    <row r="4708" spans="2:25" x14ac:dyDescent="0.2">
      <c r="B4708" s="2"/>
      <c r="H4708" s="2"/>
      <c r="I4708" s="2"/>
      <c r="J4708" s="2"/>
      <c r="N4708" s="9"/>
      <c r="O4708" s="5"/>
      <c r="P4708" s="2"/>
      <c r="Q4708" s="39"/>
      <c r="R4708" s="9"/>
      <c r="T4708" s="9"/>
      <c r="U4708" s="2"/>
      <c r="X4708" s="40"/>
      <c r="Y4708" s="9"/>
    </row>
    <row r="4709" spans="2:25" x14ac:dyDescent="0.2">
      <c r="B4709" s="2"/>
      <c r="H4709" s="2"/>
      <c r="I4709" s="2"/>
      <c r="J4709" s="2"/>
      <c r="N4709" s="9"/>
      <c r="O4709" s="5"/>
      <c r="P4709" s="2"/>
      <c r="Q4709" s="39"/>
      <c r="R4709" s="9"/>
      <c r="T4709" s="9"/>
      <c r="U4709" s="2"/>
      <c r="X4709" s="40"/>
      <c r="Y4709" s="9"/>
    </row>
    <row r="4710" spans="2:25" x14ac:dyDescent="0.2">
      <c r="B4710" s="2"/>
      <c r="H4710" s="2"/>
      <c r="I4710" s="2"/>
      <c r="J4710" s="2"/>
      <c r="N4710" s="9"/>
      <c r="O4710" s="5"/>
      <c r="P4710" s="2"/>
      <c r="Q4710" s="39"/>
      <c r="R4710" s="9"/>
      <c r="T4710" s="9"/>
      <c r="U4710" s="2"/>
      <c r="X4710" s="40"/>
      <c r="Y4710" s="9"/>
    </row>
    <row r="4711" spans="2:25" x14ac:dyDescent="0.2">
      <c r="B4711" s="2"/>
      <c r="H4711" s="2"/>
      <c r="I4711" s="2"/>
      <c r="J4711" s="2"/>
      <c r="N4711" s="9"/>
      <c r="O4711" s="5"/>
      <c r="P4711" s="2"/>
      <c r="Q4711" s="39"/>
      <c r="R4711" s="9"/>
      <c r="T4711" s="9"/>
      <c r="U4711" s="2"/>
      <c r="X4711" s="40"/>
      <c r="Y4711" s="9"/>
    </row>
    <row r="4712" spans="2:25" x14ac:dyDescent="0.2">
      <c r="B4712" s="2"/>
      <c r="H4712" s="2"/>
      <c r="I4712" s="2"/>
      <c r="J4712" s="2"/>
      <c r="N4712" s="9"/>
      <c r="O4712" s="5"/>
      <c r="P4712" s="2"/>
      <c r="Q4712" s="39"/>
      <c r="R4712" s="9"/>
      <c r="T4712" s="9"/>
      <c r="U4712" s="2"/>
      <c r="X4712" s="40"/>
      <c r="Y4712" s="9"/>
    </row>
    <row r="4713" spans="2:25" x14ac:dyDescent="0.2">
      <c r="B4713" s="2"/>
      <c r="H4713" s="2"/>
      <c r="I4713" s="2"/>
      <c r="J4713" s="2"/>
      <c r="N4713" s="9"/>
      <c r="O4713" s="5"/>
      <c r="P4713" s="2"/>
      <c r="Q4713" s="39"/>
      <c r="R4713" s="9"/>
      <c r="T4713" s="9"/>
      <c r="U4713" s="2"/>
      <c r="X4713" s="40"/>
      <c r="Y4713" s="9"/>
    </row>
    <row r="4714" spans="2:25" x14ac:dyDescent="0.2">
      <c r="B4714" s="2"/>
      <c r="H4714" s="2"/>
      <c r="I4714" s="2"/>
      <c r="J4714" s="2"/>
      <c r="N4714" s="9"/>
      <c r="O4714" s="5"/>
      <c r="P4714" s="2"/>
      <c r="Q4714" s="39"/>
      <c r="R4714" s="9"/>
      <c r="T4714" s="9"/>
      <c r="U4714" s="2"/>
      <c r="X4714" s="40"/>
      <c r="Y4714" s="9"/>
    </row>
    <row r="4715" spans="2:25" x14ac:dyDescent="0.2">
      <c r="B4715" s="2"/>
      <c r="H4715" s="2"/>
      <c r="I4715" s="2"/>
      <c r="J4715" s="2"/>
      <c r="N4715" s="9"/>
      <c r="O4715" s="5"/>
      <c r="P4715" s="2"/>
      <c r="Q4715" s="39"/>
      <c r="R4715" s="9"/>
      <c r="T4715" s="9"/>
      <c r="U4715" s="2"/>
      <c r="X4715" s="40"/>
      <c r="Y4715" s="9"/>
    </row>
    <row r="4716" spans="2:25" x14ac:dyDescent="0.2">
      <c r="B4716" s="2"/>
      <c r="H4716" s="2"/>
      <c r="I4716" s="2"/>
      <c r="J4716" s="2"/>
      <c r="N4716" s="9"/>
      <c r="O4716" s="5"/>
      <c r="P4716" s="2"/>
      <c r="Q4716" s="39"/>
      <c r="R4716" s="9"/>
      <c r="T4716" s="9"/>
      <c r="U4716" s="2"/>
      <c r="X4716" s="40"/>
      <c r="Y4716" s="9"/>
    </row>
    <row r="4717" spans="2:25" x14ac:dyDescent="0.2">
      <c r="B4717" s="2"/>
      <c r="H4717" s="2"/>
      <c r="I4717" s="2"/>
      <c r="J4717" s="2"/>
      <c r="N4717" s="9"/>
      <c r="O4717" s="5"/>
      <c r="P4717" s="2"/>
      <c r="Q4717" s="39"/>
      <c r="R4717" s="9"/>
      <c r="T4717" s="9"/>
      <c r="U4717" s="2"/>
      <c r="X4717" s="40"/>
      <c r="Y4717" s="9"/>
    </row>
    <row r="4718" spans="2:25" x14ac:dyDescent="0.2">
      <c r="B4718" s="2"/>
      <c r="H4718" s="2"/>
      <c r="I4718" s="2"/>
      <c r="J4718" s="2"/>
      <c r="N4718" s="9"/>
      <c r="O4718" s="5"/>
      <c r="P4718" s="2"/>
      <c r="Q4718" s="39"/>
      <c r="R4718" s="9"/>
      <c r="T4718" s="9"/>
      <c r="U4718" s="2"/>
      <c r="X4718" s="40"/>
      <c r="Y4718" s="9"/>
    </row>
    <row r="4719" spans="2:25" x14ac:dyDescent="0.2">
      <c r="B4719" s="2"/>
      <c r="H4719" s="2"/>
      <c r="I4719" s="2"/>
      <c r="J4719" s="2"/>
      <c r="N4719" s="9"/>
      <c r="O4719" s="5"/>
      <c r="P4719" s="2"/>
      <c r="Q4719" s="39"/>
      <c r="R4719" s="9"/>
      <c r="T4719" s="9"/>
      <c r="U4719" s="2"/>
      <c r="X4719" s="40"/>
      <c r="Y4719" s="9"/>
    </row>
    <row r="4720" spans="2:25" x14ac:dyDescent="0.2">
      <c r="B4720" s="2"/>
      <c r="H4720" s="2"/>
      <c r="I4720" s="2"/>
      <c r="J4720" s="2"/>
      <c r="N4720" s="9"/>
      <c r="O4720" s="5"/>
      <c r="P4720" s="2"/>
      <c r="Q4720" s="39"/>
      <c r="R4720" s="9"/>
      <c r="T4720" s="9"/>
      <c r="U4720" s="2"/>
      <c r="X4720" s="40"/>
      <c r="Y4720" s="9"/>
    </row>
    <row r="4721" spans="2:25" x14ac:dyDescent="0.2">
      <c r="B4721" s="2"/>
      <c r="H4721" s="2"/>
      <c r="I4721" s="2"/>
      <c r="J4721" s="2"/>
      <c r="N4721" s="9"/>
      <c r="O4721" s="5"/>
      <c r="P4721" s="2"/>
      <c r="Q4721" s="39"/>
      <c r="R4721" s="9"/>
      <c r="T4721" s="9"/>
      <c r="U4721" s="2"/>
      <c r="X4721" s="40"/>
      <c r="Y4721" s="9"/>
    </row>
    <row r="4722" spans="2:25" x14ac:dyDescent="0.2">
      <c r="B4722" s="2"/>
      <c r="H4722" s="2"/>
      <c r="I4722" s="2"/>
      <c r="J4722" s="2"/>
      <c r="N4722" s="9"/>
      <c r="O4722" s="5"/>
      <c r="P4722" s="2"/>
      <c r="Q4722" s="39"/>
      <c r="R4722" s="9"/>
      <c r="T4722" s="9"/>
      <c r="U4722" s="2"/>
      <c r="X4722" s="40"/>
      <c r="Y4722" s="9"/>
    </row>
    <row r="4723" spans="2:25" x14ac:dyDescent="0.2">
      <c r="B4723" s="2"/>
      <c r="H4723" s="2"/>
      <c r="I4723" s="2"/>
      <c r="J4723" s="2"/>
      <c r="N4723" s="9"/>
      <c r="O4723" s="5"/>
      <c r="P4723" s="2"/>
      <c r="Q4723" s="39"/>
      <c r="R4723" s="9"/>
      <c r="T4723" s="9"/>
      <c r="U4723" s="2"/>
      <c r="X4723" s="40"/>
      <c r="Y4723" s="9"/>
    </row>
    <row r="4724" spans="2:25" x14ac:dyDescent="0.2">
      <c r="B4724" s="2"/>
      <c r="H4724" s="2"/>
      <c r="I4724" s="2"/>
      <c r="J4724" s="2"/>
      <c r="N4724" s="9"/>
      <c r="O4724" s="5"/>
      <c r="P4724" s="2"/>
      <c r="Q4724" s="39"/>
      <c r="R4724" s="9"/>
      <c r="T4724" s="9"/>
      <c r="U4724" s="2"/>
      <c r="X4724" s="40"/>
      <c r="Y4724" s="9"/>
    </row>
    <row r="4725" spans="2:25" x14ac:dyDescent="0.2">
      <c r="B4725" s="2"/>
      <c r="H4725" s="2"/>
      <c r="I4725" s="2"/>
      <c r="J4725" s="2"/>
      <c r="N4725" s="9"/>
      <c r="O4725" s="5"/>
      <c r="P4725" s="2"/>
      <c r="Q4725" s="39"/>
      <c r="R4725" s="9"/>
      <c r="T4725" s="9"/>
      <c r="U4725" s="2"/>
      <c r="X4725" s="40"/>
      <c r="Y4725" s="9"/>
    </row>
    <row r="4726" spans="2:25" x14ac:dyDescent="0.2">
      <c r="B4726" s="2"/>
      <c r="H4726" s="2"/>
      <c r="I4726" s="2"/>
      <c r="J4726" s="2"/>
      <c r="N4726" s="9"/>
      <c r="O4726" s="5"/>
      <c r="P4726" s="2"/>
      <c r="Q4726" s="39"/>
      <c r="R4726" s="9"/>
      <c r="T4726" s="9"/>
      <c r="U4726" s="2"/>
      <c r="X4726" s="40"/>
      <c r="Y4726" s="9"/>
    </row>
    <row r="4727" spans="2:25" x14ac:dyDescent="0.2">
      <c r="B4727" s="2"/>
      <c r="H4727" s="2"/>
      <c r="I4727" s="2"/>
      <c r="J4727" s="2"/>
      <c r="N4727" s="9"/>
      <c r="O4727" s="5"/>
      <c r="P4727" s="2"/>
      <c r="Q4727" s="39"/>
      <c r="R4727" s="9"/>
      <c r="T4727" s="9"/>
      <c r="U4727" s="2"/>
      <c r="X4727" s="40"/>
      <c r="Y4727" s="9"/>
    </row>
    <row r="4728" spans="2:25" x14ac:dyDescent="0.2">
      <c r="B4728" s="2"/>
      <c r="H4728" s="2"/>
      <c r="I4728" s="2"/>
      <c r="J4728" s="2"/>
      <c r="N4728" s="9"/>
      <c r="O4728" s="5"/>
      <c r="P4728" s="2"/>
      <c r="Q4728" s="39"/>
      <c r="R4728" s="9"/>
      <c r="T4728" s="9"/>
      <c r="U4728" s="2"/>
      <c r="X4728" s="40"/>
      <c r="Y4728" s="9"/>
    </row>
    <row r="4729" spans="2:25" x14ac:dyDescent="0.2">
      <c r="B4729" s="2"/>
      <c r="H4729" s="2"/>
      <c r="I4729" s="2"/>
      <c r="J4729" s="2"/>
      <c r="N4729" s="9"/>
      <c r="O4729" s="5"/>
      <c r="P4729" s="2"/>
      <c r="Q4729" s="39"/>
      <c r="R4729" s="9"/>
      <c r="T4729" s="9"/>
      <c r="U4729" s="2"/>
      <c r="X4729" s="40"/>
      <c r="Y4729" s="9"/>
    </row>
    <row r="4730" spans="2:25" x14ac:dyDescent="0.2">
      <c r="B4730" s="2"/>
      <c r="H4730" s="2"/>
      <c r="I4730" s="2"/>
      <c r="J4730" s="2"/>
      <c r="N4730" s="9"/>
      <c r="O4730" s="5"/>
      <c r="P4730" s="2"/>
      <c r="Q4730" s="39"/>
      <c r="R4730" s="9"/>
      <c r="T4730" s="9"/>
      <c r="U4730" s="2"/>
      <c r="X4730" s="40"/>
      <c r="Y4730" s="9"/>
    </row>
    <row r="4731" spans="2:25" x14ac:dyDescent="0.2">
      <c r="B4731" s="2"/>
      <c r="H4731" s="2"/>
      <c r="I4731" s="2"/>
      <c r="J4731" s="2"/>
      <c r="N4731" s="9"/>
      <c r="O4731" s="5"/>
      <c r="P4731" s="2"/>
      <c r="Q4731" s="39"/>
      <c r="R4731" s="9"/>
      <c r="T4731" s="9"/>
      <c r="U4731" s="2"/>
      <c r="X4731" s="40"/>
      <c r="Y4731" s="9"/>
    </row>
    <row r="4732" spans="2:25" x14ac:dyDescent="0.2">
      <c r="B4732" s="2"/>
      <c r="H4732" s="2"/>
      <c r="I4732" s="2"/>
      <c r="J4732" s="2"/>
      <c r="N4732" s="9"/>
      <c r="O4732" s="5"/>
      <c r="P4732" s="2"/>
      <c r="Q4732" s="39"/>
      <c r="R4732" s="9"/>
      <c r="T4732" s="9"/>
      <c r="U4732" s="2"/>
      <c r="X4732" s="40"/>
      <c r="Y4732" s="9"/>
    </row>
    <row r="4733" spans="2:25" x14ac:dyDescent="0.2">
      <c r="B4733" s="2"/>
      <c r="H4733" s="2"/>
      <c r="I4733" s="2"/>
      <c r="J4733" s="2"/>
      <c r="N4733" s="9"/>
      <c r="O4733" s="5"/>
      <c r="P4733" s="2"/>
      <c r="Q4733" s="39"/>
      <c r="R4733" s="9"/>
      <c r="T4733" s="9"/>
      <c r="U4733" s="2"/>
      <c r="X4733" s="40"/>
      <c r="Y4733" s="9"/>
    </row>
    <row r="4734" spans="2:25" x14ac:dyDescent="0.2">
      <c r="B4734" s="2"/>
      <c r="H4734" s="2"/>
      <c r="I4734" s="2"/>
      <c r="J4734" s="2"/>
      <c r="N4734" s="9"/>
      <c r="O4734" s="5"/>
      <c r="P4734" s="2"/>
      <c r="Q4734" s="39"/>
      <c r="R4734" s="9"/>
      <c r="T4734" s="9"/>
      <c r="U4734" s="2"/>
      <c r="X4734" s="40"/>
      <c r="Y4734" s="9"/>
    </row>
    <row r="4735" spans="2:25" x14ac:dyDescent="0.2">
      <c r="B4735" s="2"/>
      <c r="H4735" s="2"/>
      <c r="I4735" s="2"/>
      <c r="J4735" s="2"/>
      <c r="N4735" s="9"/>
      <c r="O4735" s="5"/>
      <c r="P4735" s="2"/>
      <c r="Q4735" s="39"/>
      <c r="R4735" s="9"/>
      <c r="T4735" s="9"/>
      <c r="U4735" s="2"/>
      <c r="X4735" s="40"/>
      <c r="Y4735" s="9"/>
    </row>
    <row r="4736" spans="2:25" x14ac:dyDescent="0.2">
      <c r="B4736" s="2"/>
      <c r="H4736" s="2"/>
      <c r="I4736" s="2"/>
      <c r="J4736" s="2"/>
      <c r="N4736" s="9"/>
      <c r="O4736" s="5"/>
      <c r="P4736" s="2"/>
      <c r="Q4736" s="39"/>
      <c r="R4736" s="9"/>
      <c r="T4736" s="9"/>
      <c r="U4736" s="2"/>
      <c r="X4736" s="40"/>
      <c r="Y4736" s="9"/>
    </row>
    <row r="4737" spans="2:25" x14ac:dyDescent="0.2">
      <c r="B4737" s="2"/>
      <c r="H4737" s="2"/>
      <c r="I4737" s="2"/>
      <c r="J4737" s="2"/>
      <c r="N4737" s="9"/>
      <c r="O4737" s="5"/>
      <c r="P4737" s="2"/>
      <c r="Q4737" s="39"/>
      <c r="R4737" s="9"/>
      <c r="T4737" s="9"/>
      <c r="U4737" s="2"/>
      <c r="X4737" s="40"/>
      <c r="Y4737" s="9"/>
    </row>
    <row r="4738" spans="2:25" x14ac:dyDescent="0.2">
      <c r="B4738" s="2"/>
      <c r="H4738" s="2"/>
      <c r="I4738" s="2"/>
      <c r="J4738" s="2"/>
      <c r="N4738" s="9"/>
      <c r="O4738" s="5"/>
      <c r="P4738" s="2"/>
      <c r="Q4738" s="39"/>
      <c r="R4738" s="9"/>
      <c r="T4738" s="9"/>
      <c r="U4738" s="2"/>
      <c r="X4738" s="40"/>
      <c r="Y4738" s="9"/>
    </row>
    <row r="4739" spans="2:25" x14ac:dyDescent="0.2">
      <c r="B4739" s="2"/>
      <c r="H4739" s="2"/>
      <c r="I4739" s="2"/>
      <c r="J4739" s="2"/>
      <c r="N4739" s="9"/>
      <c r="O4739" s="5"/>
      <c r="P4739" s="2"/>
      <c r="Q4739" s="39"/>
      <c r="R4739" s="9"/>
      <c r="T4739" s="9"/>
      <c r="U4739" s="2"/>
      <c r="X4739" s="40"/>
      <c r="Y4739" s="9"/>
    </row>
    <row r="4740" spans="2:25" x14ac:dyDescent="0.2">
      <c r="B4740" s="2"/>
      <c r="H4740" s="2"/>
      <c r="I4740" s="2"/>
      <c r="J4740" s="2"/>
      <c r="N4740" s="9"/>
      <c r="O4740" s="5"/>
      <c r="P4740" s="2"/>
      <c r="Q4740" s="39"/>
      <c r="R4740" s="9"/>
      <c r="T4740" s="9"/>
      <c r="U4740" s="2"/>
      <c r="X4740" s="40"/>
      <c r="Y4740" s="9"/>
    </row>
    <row r="4741" spans="2:25" x14ac:dyDescent="0.2">
      <c r="B4741" s="2"/>
      <c r="H4741" s="2"/>
      <c r="I4741" s="2"/>
      <c r="J4741" s="2"/>
      <c r="N4741" s="9"/>
      <c r="O4741" s="5"/>
      <c r="P4741" s="2"/>
      <c r="Q4741" s="39"/>
      <c r="R4741" s="9"/>
      <c r="T4741" s="9"/>
      <c r="U4741" s="2"/>
      <c r="X4741" s="40"/>
      <c r="Y4741" s="9"/>
    </row>
    <row r="4742" spans="2:25" x14ac:dyDescent="0.2">
      <c r="B4742" s="2"/>
      <c r="H4742" s="2"/>
      <c r="I4742" s="2"/>
      <c r="J4742" s="2"/>
      <c r="N4742" s="9"/>
      <c r="O4742" s="5"/>
      <c r="P4742" s="2"/>
      <c r="Q4742" s="39"/>
      <c r="R4742" s="9"/>
      <c r="T4742" s="9"/>
      <c r="U4742" s="2"/>
      <c r="X4742" s="40"/>
      <c r="Y4742" s="9"/>
    </row>
    <row r="4743" spans="2:25" x14ac:dyDescent="0.2">
      <c r="B4743" s="2"/>
      <c r="H4743" s="2"/>
      <c r="I4743" s="2"/>
      <c r="J4743" s="2"/>
      <c r="N4743" s="9"/>
      <c r="O4743" s="5"/>
      <c r="P4743" s="2"/>
      <c r="Q4743" s="39"/>
      <c r="R4743" s="9"/>
      <c r="T4743" s="9"/>
      <c r="U4743" s="2"/>
      <c r="X4743" s="40"/>
      <c r="Y4743" s="9"/>
    </row>
    <row r="4744" spans="2:25" x14ac:dyDescent="0.2">
      <c r="B4744" s="2"/>
      <c r="H4744" s="2"/>
      <c r="I4744" s="2"/>
      <c r="J4744" s="2"/>
      <c r="N4744" s="9"/>
      <c r="O4744" s="5"/>
      <c r="P4744" s="2"/>
      <c r="Q4744" s="39"/>
      <c r="R4744" s="9"/>
      <c r="T4744" s="9"/>
      <c r="U4744" s="2"/>
      <c r="X4744" s="40"/>
      <c r="Y4744" s="9"/>
    </row>
    <row r="4745" spans="2:25" x14ac:dyDescent="0.2">
      <c r="B4745" s="2"/>
      <c r="H4745" s="2"/>
      <c r="I4745" s="2"/>
      <c r="J4745" s="2"/>
      <c r="N4745" s="9"/>
      <c r="O4745" s="5"/>
      <c r="P4745" s="2"/>
      <c r="Q4745" s="39"/>
      <c r="R4745" s="9"/>
      <c r="T4745" s="9"/>
      <c r="U4745" s="2"/>
      <c r="X4745" s="40"/>
      <c r="Y4745" s="9"/>
    </row>
    <row r="4746" spans="2:25" x14ac:dyDescent="0.2">
      <c r="B4746" s="2"/>
      <c r="H4746" s="2"/>
      <c r="I4746" s="2"/>
      <c r="J4746" s="2"/>
      <c r="N4746" s="9"/>
      <c r="O4746" s="5"/>
      <c r="P4746" s="2"/>
      <c r="Q4746" s="39"/>
      <c r="R4746" s="9"/>
      <c r="T4746" s="9"/>
      <c r="U4746" s="2"/>
      <c r="X4746" s="40"/>
      <c r="Y4746" s="9"/>
    </row>
    <row r="4747" spans="2:25" x14ac:dyDescent="0.2">
      <c r="B4747" s="2"/>
      <c r="H4747" s="2"/>
      <c r="I4747" s="2"/>
      <c r="J4747" s="2"/>
      <c r="N4747" s="9"/>
      <c r="O4747" s="5"/>
      <c r="P4747" s="2"/>
      <c r="Q4747" s="39"/>
      <c r="R4747" s="9"/>
      <c r="T4747" s="9"/>
      <c r="U4747" s="2"/>
      <c r="X4747" s="40"/>
      <c r="Y4747" s="9"/>
    </row>
    <row r="4748" spans="2:25" x14ac:dyDescent="0.2">
      <c r="B4748" s="2"/>
      <c r="H4748" s="2"/>
      <c r="I4748" s="2"/>
      <c r="J4748" s="2"/>
      <c r="N4748" s="9"/>
      <c r="O4748" s="5"/>
      <c r="P4748" s="2"/>
      <c r="Q4748" s="39"/>
      <c r="R4748" s="9"/>
      <c r="T4748" s="9"/>
      <c r="U4748" s="2"/>
      <c r="X4748" s="40"/>
      <c r="Y4748" s="9"/>
    </row>
    <row r="4749" spans="2:25" x14ac:dyDescent="0.2">
      <c r="B4749" s="2"/>
      <c r="H4749" s="2"/>
      <c r="I4749" s="2"/>
      <c r="J4749" s="2"/>
      <c r="N4749" s="9"/>
      <c r="O4749" s="5"/>
      <c r="P4749" s="2"/>
      <c r="Q4749" s="39"/>
      <c r="R4749" s="9"/>
      <c r="T4749" s="9"/>
      <c r="U4749" s="2"/>
      <c r="X4749" s="40"/>
      <c r="Y4749" s="9"/>
    </row>
    <row r="4750" spans="2:25" x14ac:dyDescent="0.2">
      <c r="B4750" s="2"/>
      <c r="H4750" s="2"/>
      <c r="I4750" s="2"/>
      <c r="J4750" s="2"/>
      <c r="N4750" s="9"/>
      <c r="O4750" s="5"/>
      <c r="P4750" s="2"/>
      <c r="Q4750" s="39"/>
      <c r="R4750" s="9"/>
      <c r="T4750" s="9"/>
      <c r="U4750" s="2"/>
      <c r="X4750" s="40"/>
      <c r="Y4750" s="9"/>
    </row>
    <row r="4751" spans="2:25" x14ac:dyDescent="0.2">
      <c r="B4751" s="2"/>
      <c r="H4751" s="2"/>
      <c r="I4751" s="2"/>
      <c r="J4751" s="2"/>
      <c r="N4751" s="9"/>
      <c r="O4751" s="5"/>
      <c r="P4751" s="2"/>
      <c r="Q4751" s="39"/>
      <c r="R4751" s="9"/>
      <c r="T4751" s="9"/>
      <c r="U4751" s="2"/>
      <c r="X4751" s="40"/>
      <c r="Y4751" s="9"/>
    </row>
    <row r="4752" spans="2:25" x14ac:dyDescent="0.2">
      <c r="B4752" s="2"/>
      <c r="H4752" s="2"/>
      <c r="I4752" s="2"/>
      <c r="J4752" s="2"/>
      <c r="N4752" s="9"/>
      <c r="O4752" s="5"/>
      <c r="P4752" s="2"/>
      <c r="Q4752" s="39"/>
      <c r="R4752" s="9"/>
      <c r="T4752" s="9"/>
      <c r="U4752" s="2"/>
      <c r="X4752" s="40"/>
      <c r="Y4752" s="9"/>
    </row>
    <row r="4753" spans="2:25" x14ac:dyDescent="0.2">
      <c r="B4753" s="2"/>
      <c r="H4753" s="2"/>
      <c r="I4753" s="2"/>
      <c r="J4753" s="2"/>
      <c r="N4753" s="9"/>
      <c r="O4753" s="5"/>
      <c r="P4753" s="2"/>
      <c r="Q4753" s="39"/>
      <c r="R4753" s="9"/>
      <c r="T4753" s="9"/>
      <c r="U4753" s="2"/>
      <c r="X4753" s="40"/>
      <c r="Y4753" s="9"/>
    </row>
    <row r="4754" spans="2:25" x14ac:dyDescent="0.2">
      <c r="B4754" s="2"/>
      <c r="H4754" s="2"/>
      <c r="I4754" s="2"/>
      <c r="J4754" s="2"/>
      <c r="N4754" s="9"/>
      <c r="O4754" s="5"/>
      <c r="P4754" s="2"/>
      <c r="Q4754" s="39"/>
      <c r="R4754" s="9"/>
      <c r="T4754" s="9"/>
      <c r="U4754" s="2"/>
      <c r="X4754" s="40"/>
      <c r="Y4754" s="9"/>
    </row>
    <row r="4755" spans="2:25" x14ac:dyDescent="0.2">
      <c r="B4755" s="2"/>
      <c r="H4755" s="2"/>
      <c r="I4755" s="2"/>
      <c r="J4755" s="2"/>
      <c r="N4755" s="9"/>
      <c r="O4755" s="5"/>
      <c r="P4755" s="2"/>
      <c r="Q4755" s="39"/>
      <c r="R4755" s="9"/>
      <c r="T4755" s="9"/>
      <c r="U4755" s="2"/>
      <c r="X4755" s="40"/>
      <c r="Y4755" s="9"/>
    </row>
    <row r="4756" spans="2:25" x14ac:dyDescent="0.2">
      <c r="B4756" s="2"/>
      <c r="H4756" s="2"/>
      <c r="I4756" s="2"/>
      <c r="J4756" s="2"/>
      <c r="N4756" s="9"/>
      <c r="O4756" s="5"/>
      <c r="P4756" s="2"/>
      <c r="Q4756" s="39"/>
      <c r="R4756" s="9"/>
      <c r="T4756" s="9"/>
      <c r="U4756" s="2"/>
      <c r="X4756" s="40"/>
      <c r="Y4756" s="9"/>
    </row>
    <row r="4757" spans="2:25" x14ac:dyDescent="0.2">
      <c r="B4757" s="2"/>
      <c r="H4757" s="2"/>
      <c r="I4757" s="2"/>
      <c r="J4757" s="2"/>
      <c r="N4757" s="9"/>
      <c r="O4757" s="5"/>
      <c r="P4757" s="2"/>
      <c r="Q4757" s="39"/>
      <c r="R4757" s="9"/>
      <c r="T4757" s="9"/>
      <c r="U4757" s="2"/>
      <c r="X4757" s="40"/>
      <c r="Y4757" s="9"/>
    </row>
    <row r="4758" spans="2:25" x14ac:dyDescent="0.2">
      <c r="B4758" s="2"/>
      <c r="H4758" s="2"/>
      <c r="I4758" s="2"/>
      <c r="J4758" s="2"/>
      <c r="N4758" s="9"/>
      <c r="O4758" s="5"/>
      <c r="P4758" s="2"/>
      <c r="Q4758" s="39"/>
      <c r="R4758" s="9"/>
      <c r="T4758" s="9"/>
      <c r="U4758" s="2"/>
      <c r="X4758" s="40"/>
      <c r="Y4758" s="9"/>
    </row>
    <row r="4759" spans="2:25" x14ac:dyDescent="0.2">
      <c r="B4759" s="2"/>
      <c r="H4759" s="2"/>
      <c r="I4759" s="2"/>
      <c r="J4759" s="2"/>
      <c r="N4759" s="9"/>
      <c r="O4759" s="5"/>
      <c r="P4759" s="2"/>
      <c r="Q4759" s="39"/>
      <c r="R4759" s="9"/>
      <c r="T4759" s="9"/>
      <c r="U4759" s="2"/>
      <c r="X4759" s="40"/>
      <c r="Y4759" s="9"/>
    </row>
    <row r="4760" spans="2:25" x14ac:dyDescent="0.2">
      <c r="B4760" s="2"/>
      <c r="H4760" s="2"/>
      <c r="I4760" s="2"/>
      <c r="J4760" s="2"/>
      <c r="N4760" s="9"/>
      <c r="O4760" s="5"/>
      <c r="P4760" s="2"/>
      <c r="Q4760" s="39"/>
      <c r="R4760" s="9"/>
      <c r="T4760" s="9"/>
      <c r="U4760" s="2"/>
      <c r="X4760" s="40"/>
      <c r="Y4760" s="9"/>
    </row>
    <row r="4761" spans="2:25" x14ac:dyDescent="0.2">
      <c r="B4761" s="2"/>
      <c r="H4761" s="2"/>
      <c r="I4761" s="2"/>
      <c r="J4761" s="2"/>
      <c r="N4761" s="9"/>
      <c r="O4761" s="5"/>
      <c r="P4761" s="2"/>
      <c r="Q4761" s="39"/>
      <c r="R4761" s="9"/>
      <c r="T4761" s="9"/>
      <c r="U4761" s="2"/>
      <c r="X4761" s="40"/>
      <c r="Y4761" s="9"/>
    </row>
    <row r="4762" spans="2:25" x14ac:dyDescent="0.2">
      <c r="B4762" s="2"/>
      <c r="H4762" s="2"/>
      <c r="I4762" s="2"/>
      <c r="J4762" s="2"/>
      <c r="N4762" s="9"/>
      <c r="O4762" s="5"/>
      <c r="P4762" s="2"/>
      <c r="Q4762" s="39"/>
      <c r="R4762" s="9"/>
      <c r="T4762" s="9"/>
      <c r="U4762" s="2"/>
      <c r="X4762" s="40"/>
      <c r="Y4762" s="9"/>
    </row>
    <row r="4763" spans="2:25" x14ac:dyDescent="0.2">
      <c r="B4763" s="2"/>
      <c r="H4763" s="2"/>
      <c r="I4763" s="2"/>
      <c r="J4763" s="2"/>
      <c r="N4763" s="9"/>
      <c r="O4763" s="5"/>
      <c r="P4763" s="2"/>
      <c r="Q4763" s="39"/>
      <c r="R4763" s="9"/>
      <c r="T4763" s="9"/>
      <c r="U4763" s="2"/>
      <c r="X4763" s="40"/>
      <c r="Y4763" s="9"/>
    </row>
    <row r="4764" spans="2:25" x14ac:dyDescent="0.2">
      <c r="B4764" s="2"/>
      <c r="H4764" s="2"/>
      <c r="I4764" s="2"/>
      <c r="J4764" s="2"/>
      <c r="N4764" s="9"/>
      <c r="O4764" s="5"/>
      <c r="P4764" s="2"/>
      <c r="Q4764" s="39"/>
      <c r="R4764" s="9"/>
      <c r="T4764" s="9"/>
      <c r="U4764" s="2"/>
      <c r="X4764" s="40"/>
      <c r="Y4764" s="9"/>
    </row>
    <row r="4765" spans="2:25" x14ac:dyDescent="0.2">
      <c r="B4765" s="2"/>
      <c r="H4765" s="2"/>
      <c r="I4765" s="2"/>
      <c r="J4765" s="2"/>
      <c r="N4765" s="9"/>
      <c r="O4765" s="5"/>
      <c r="P4765" s="2"/>
      <c r="Q4765" s="39"/>
      <c r="R4765" s="9"/>
      <c r="T4765" s="9"/>
      <c r="U4765" s="2"/>
      <c r="X4765" s="40"/>
      <c r="Y4765" s="9"/>
    </row>
    <row r="4766" spans="2:25" x14ac:dyDescent="0.2">
      <c r="B4766" s="2"/>
      <c r="H4766" s="2"/>
      <c r="I4766" s="2"/>
      <c r="J4766" s="2"/>
      <c r="N4766" s="9"/>
      <c r="O4766" s="5"/>
      <c r="P4766" s="2"/>
      <c r="Q4766" s="39"/>
      <c r="R4766" s="9"/>
      <c r="T4766" s="9"/>
      <c r="U4766" s="2"/>
      <c r="X4766" s="40"/>
      <c r="Y4766" s="9"/>
    </row>
    <row r="4767" spans="2:25" x14ac:dyDescent="0.2">
      <c r="B4767" s="2"/>
      <c r="H4767" s="2"/>
      <c r="I4767" s="2"/>
      <c r="J4767" s="2"/>
      <c r="N4767" s="9"/>
      <c r="O4767" s="5"/>
      <c r="P4767" s="2"/>
      <c r="Q4767" s="39"/>
      <c r="R4767" s="9"/>
      <c r="T4767" s="9"/>
      <c r="U4767" s="2"/>
      <c r="X4767" s="40"/>
      <c r="Y4767" s="9"/>
    </row>
    <row r="4768" spans="2:25" x14ac:dyDescent="0.2">
      <c r="B4768" s="2"/>
      <c r="H4768" s="2"/>
      <c r="I4768" s="2"/>
      <c r="J4768" s="2"/>
      <c r="N4768" s="9"/>
      <c r="O4768" s="5"/>
      <c r="P4768" s="2"/>
      <c r="Q4768" s="39"/>
      <c r="R4768" s="9"/>
      <c r="T4768" s="9"/>
      <c r="U4768" s="2"/>
      <c r="X4768" s="40"/>
      <c r="Y4768" s="9"/>
    </row>
    <row r="4769" spans="2:25" x14ac:dyDescent="0.2">
      <c r="B4769" s="2"/>
      <c r="H4769" s="2"/>
      <c r="I4769" s="2"/>
      <c r="J4769" s="2"/>
      <c r="N4769" s="9"/>
      <c r="O4769" s="5"/>
      <c r="P4769" s="2"/>
      <c r="Q4769" s="39"/>
      <c r="R4769" s="9"/>
      <c r="T4769" s="9"/>
      <c r="U4769" s="2"/>
      <c r="X4769" s="40"/>
      <c r="Y4769" s="9"/>
    </row>
    <row r="4770" spans="2:25" x14ac:dyDescent="0.2">
      <c r="B4770" s="2"/>
      <c r="H4770" s="2"/>
      <c r="I4770" s="2"/>
      <c r="J4770" s="2"/>
      <c r="N4770" s="9"/>
      <c r="O4770" s="5"/>
      <c r="P4770" s="2"/>
      <c r="Q4770" s="39"/>
      <c r="R4770" s="9"/>
      <c r="T4770" s="9"/>
      <c r="U4770" s="2"/>
      <c r="X4770" s="40"/>
      <c r="Y4770" s="9"/>
    </row>
    <row r="4771" spans="2:25" x14ac:dyDescent="0.2">
      <c r="B4771" s="2"/>
      <c r="H4771" s="2"/>
      <c r="I4771" s="2"/>
      <c r="J4771" s="2"/>
      <c r="N4771" s="9"/>
      <c r="O4771" s="5"/>
      <c r="P4771" s="2"/>
      <c r="Q4771" s="39"/>
      <c r="R4771" s="9"/>
      <c r="T4771" s="9"/>
      <c r="U4771" s="2"/>
      <c r="X4771" s="40"/>
      <c r="Y4771" s="9"/>
    </row>
    <row r="4772" spans="2:25" x14ac:dyDescent="0.2">
      <c r="B4772" s="2"/>
      <c r="H4772" s="2"/>
      <c r="I4772" s="2"/>
      <c r="J4772" s="2"/>
      <c r="N4772" s="9"/>
      <c r="O4772" s="5"/>
      <c r="P4772" s="2"/>
      <c r="Q4772" s="39"/>
      <c r="R4772" s="9"/>
      <c r="T4772" s="9"/>
      <c r="U4772" s="2"/>
      <c r="X4772" s="40"/>
      <c r="Y4772" s="9"/>
    </row>
    <row r="4773" spans="2:25" x14ac:dyDescent="0.2">
      <c r="B4773" s="2"/>
      <c r="H4773" s="2"/>
      <c r="I4773" s="2"/>
      <c r="J4773" s="2"/>
      <c r="N4773" s="9"/>
      <c r="O4773" s="5"/>
      <c r="P4773" s="2"/>
      <c r="Q4773" s="39"/>
      <c r="R4773" s="9"/>
      <c r="T4773" s="9"/>
      <c r="U4773" s="2"/>
      <c r="X4773" s="40"/>
      <c r="Y4773" s="9"/>
    </row>
    <row r="4774" spans="2:25" x14ac:dyDescent="0.2">
      <c r="B4774" s="2"/>
      <c r="H4774" s="2"/>
      <c r="I4774" s="2"/>
      <c r="J4774" s="2"/>
      <c r="N4774" s="9"/>
      <c r="O4774" s="5"/>
      <c r="P4774" s="2"/>
      <c r="Q4774" s="39"/>
      <c r="R4774" s="9"/>
      <c r="T4774" s="9"/>
      <c r="U4774" s="2"/>
      <c r="X4774" s="40"/>
      <c r="Y4774" s="9"/>
    </row>
    <row r="4775" spans="2:25" x14ac:dyDescent="0.2">
      <c r="B4775" s="2"/>
      <c r="H4775" s="2"/>
      <c r="I4775" s="2"/>
      <c r="J4775" s="2"/>
      <c r="N4775" s="9"/>
      <c r="O4775" s="5"/>
      <c r="P4775" s="2"/>
      <c r="Q4775" s="39"/>
      <c r="R4775" s="9"/>
      <c r="T4775" s="9"/>
      <c r="U4775" s="2"/>
      <c r="X4775" s="40"/>
      <c r="Y4775" s="9"/>
    </row>
    <row r="4776" spans="2:25" x14ac:dyDescent="0.2">
      <c r="B4776" s="2"/>
      <c r="H4776" s="2"/>
      <c r="I4776" s="2"/>
      <c r="J4776" s="2"/>
      <c r="N4776" s="9"/>
      <c r="O4776" s="5"/>
      <c r="P4776" s="2"/>
      <c r="Q4776" s="39"/>
      <c r="R4776" s="9"/>
      <c r="T4776" s="9"/>
      <c r="U4776" s="2"/>
      <c r="X4776" s="40"/>
      <c r="Y4776" s="9"/>
    </row>
    <row r="4777" spans="2:25" x14ac:dyDescent="0.2">
      <c r="B4777" s="2"/>
      <c r="H4777" s="2"/>
      <c r="I4777" s="2"/>
      <c r="J4777" s="2"/>
      <c r="N4777" s="9"/>
      <c r="O4777" s="5"/>
      <c r="P4777" s="2"/>
      <c r="Q4777" s="39"/>
      <c r="R4777" s="9"/>
      <c r="T4777" s="9"/>
      <c r="U4777" s="2"/>
      <c r="X4777" s="40"/>
      <c r="Y4777" s="9"/>
    </row>
    <row r="4778" spans="2:25" x14ac:dyDescent="0.2">
      <c r="B4778" s="2"/>
      <c r="H4778" s="2"/>
      <c r="I4778" s="2"/>
      <c r="J4778" s="2"/>
      <c r="N4778" s="9"/>
      <c r="O4778" s="5"/>
      <c r="P4778" s="2"/>
      <c r="Q4778" s="39"/>
      <c r="R4778" s="9"/>
      <c r="T4778" s="9"/>
      <c r="U4778" s="2"/>
      <c r="X4778" s="40"/>
      <c r="Y4778" s="9"/>
    </row>
    <row r="4779" spans="2:25" x14ac:dyDescent="0.2">
      <c r="B4779" s="2"/>
      <c r="H4779" s="2"/>
      <c r="I4779" s="2"/>
      <c r="J4779" s="2"/>
      <c r="N4779" s="9"/>
      <c r="O4779" s="5"/>
      <c r="P4779" s="2"/>
      <c r="Q4779" s="39"/>
      <c r="R4779" s="9"/>
      <c r="T4779" s="9"/>
      <c r="U4779" s="2"/>
      <c r="X4779" s="40"/>
      <c r="Y4779" s="9"/>
    </row>
    <row r="4780" spans="2:25" x14ac:dyDescent="0.2">
      <c r="B4780" s="2"/>
      <c r="H4780" s="2"/>
      <c r="I4780" s="2"/>
      <c r="J4780" s="2"/>
      <c r="N4780" s="9"/>
      <c r="O4780" s="5"/>
      <c r="P4780" s="2"/>
      <c r="Q4780" s="39"/>
      <c r="R4780" s="9"/>
      <c r="T4780" s="9"/>
      <c r="U4780" s="2"/>
      <c r="X4780" s="40"/>
      <c r="Y4780" s="9"/>
    </row>
    <row r="4781" spans="2:25" x14ac:dyDescent="0.2">
      <c r="B4781" s="2"/>
      <c r="H4781" s="2"/>
      <c r="I4781" s="2"/>
      <c r="J4781" s="2"/>
      <c r="N4781" s="9"/>
      <c r="O4781" s="5"/>
      <c r="P4781" s="2"/>
      <c r="Q4781" s="39"/>
      <c r="R4781" s="9"/>
      <c r="T4781" s="9"/>
      <c r="U4781" s="2"/>
      <c r="X4781" s="40"/>
      <c r="Y4781" s="9"/>
    </row>
    <row r="4782" spans="2:25" x14ac:dyDescent="0.2">
      <c r="B4782" s="2"/>
      <c r="H4782" s="2"/>
      <c r="I4782" s="2"/>
      <c r="J4782" s="2"/>
      <c r="N4782" s="9"/>
      <c r="O4782" s="5"/>
      <c r="P4782" s="2"/>
      <c r="Q4782" s="39"/>
      <c r="R4782" s="9"/>
      <c r="T4782" s="9"/>
      <c r="U4782" s="2"/>
      <c r="X4782" s="40"/>
      <c r="Y4782" s="9"/>
    </row>
    <row r="4783" spans="2:25" x14ac:dyDescent="0.2">
      <c r="B4783" s="2"/>
      <c r="H4783" s="2"/>
      <c r="I4783" s="2"/>
      <c r="J4783" s="2"/>
      <c r="N4783" s="9"/>
      <c r="O4783" s="5"/>
      <c r="P4783" s="2"/>
      <c r="Q4783" s="39"/>
      <c r="R4783" s="9"/>
      <c r="T4783" s="9"/>
      <c r="U4783" s="2"/>
      <c r="X4783" s="40"/>
      <c r="Y4783" s="9"/>
    </row>
    <row r="4784" spans="2:25" x14ac:dyDescent="0.2">
      <c r="B4784" s="2"/>
      <c r="H4784" s="2"/>
      <c r="I4784" s="2"/>
      <c r="J4784" s="2"/>
      <c r="N4784" s="9"/>
      <c r="O4784" s="5"/>
      <c r="P4784" s="2"/>
      <c r="Q4784" s="39"/>
      <c r="R4784" s="9"/>
      <c r="T4784" s="9"/>
      <c r="U4784" s="2"/>
      <c r="X4784" s="40"/>
      <c r="Y4784" s="9"/>
    </row>
    <row r="4785" spans="2:25" x14ac:dyDescent="0.2">
      <c r="B4785" s="2"/>
      <c r="H4785" s="2"/>
      <c r="I4785" s="2"/>
      <c r="J4785" s="2"/>
      <c r="N4785" s="9"/>
      <c r="O4785" s="5"/>
      <c r="P4785" s="2"/>
      <c r="Q4785" s="39"/>
      <c r="R4785" s="9"/>
      <c r="T4785" s="9"/>
      <c r="U4785" s="2"/>
      <c r="X4785" s="40"/>
      <c r="Y4785" s="9"/>
    </row>
    <row r="4786" spans="2:25" x14ac:dyDescent="0.2">
      <c r="B4786" s="2"/>
      <c r="H4786" s="2"/>
      <c r="I4786" s="2"/>
      <c r="J4786" s="2"/>
      <c r="N4786" s="9"/>
      <c r="O4786" s="5"/>
      <c r="P4786" s="2"/>
      <c r="Q4786" s="39"/>
      <c r="R4786" s="9"/>
      <c r="T4786" s="9"/>
      <c r="U4786" s="2"/>
      <c r="X4786" s="40"/>
      <c r="Y4786" s="9"/>
    </row>
    <row r="4787" spans="2:25" x14ac:dyDescent="0.2">
      <c r="B4787" s="2"/>
      <c r="H4787" s="2"/>
      <c r="I4787" s="2"/>
      <c r="J4787" s="2"/>
      <c r="N4787" s="9"/>
      <c r="O4787" s="5"/>
      <c r="P4787" s="2"/>
      <c r="Q4787" s="39"/>
      <c r="R4787" s="9"/>
      <c r="T4787" s="9"/>
      <c r="U4787" s="2"/>
      <c r="X4787" s="40"/>
      <c r="Y4787" s="9"/>
    </row>
    <row r="4788" spans="2:25" x14ac:dyDescent="0.2">
      <c r="B4788" s="2"/>
      <c r="H4788" s="2"/>
      <c r="I4788" s="2"/>
      <c r="J4788" s="2"/>
      <c r="N4788" s="9"/>
      <c r="O4788" s="5"/>
      <c r="P4788" s="2"/>
      <c r="Q4788" s="39"/>
      <c r="R4788" s="9"/>
      <c r="T4788" s="9"/>
      <c r="U4788" s="2"/>
      <c r="X4788" s="40"/>
      <c r="Y4788" s="9"/>
    </row>
    <row r="4789" spans="2:25" x14ac:dyDescent="0.2">
      <c r="B4789" s="2"/>
      <c r="H4789" s="2"/>
      <c r="I4789" s="2"/>
      <c r="J4789" s="2"/>
      <c r="N4789" s="9"/>
      <c r="O4789" s="5"/>
      <c r="P4789" s="2"/>
      <c r="Q4789" s="39"/>
      <c r="R4789" s="9"/>
      <c r="T4789" s="9"/>
      <c r="U4789" s="2"/>
      <c r="X4789" s="40"/>
      <c r="Y4789" s="9"/>
    </row>
    <row r="4790" spans="2:25" x14ac:dyDescent="0.2">
      <c r="B4790" s="2"/>
      <c r="H4790" s="2"/>
      <c r="I4790" s="2"/>
      <c r="J4790" s="2"/>
      <c r="N4790" s="9"/>
      <c r="O4790" s="5"/>
      <c r="P4790" s="2"/>
      <c r="Q4790" s="39"/>
      <c r="R4790" s="9"/>
      <c r="T4790" s="9"/>
      <c r="U4790" s="2"/>
      <c r="X4790" s="40"/>
      <c r="Y4790" s="9"/>
    </row>
    <row r="4791" spans="2:25" x14ac:dyDescent="0.2">
      <c r="B4791" s="2"/>
      <c r="H4791" s="2"/>
      <c r="I4791" s="2"/>
      <c r="J4791" s="2"/>
      <c r="N4791" s="9"/>
      <c r="O4791" s="5"/>
      <c r="P4791" s="2"/>
      <c r="Q4791" s="39"/>
      <c r="R4791" s="9"/>
      <c r="T4791" s="9"/>
      <c r="U4791" s="2"/>
      <c r="X4791" s="40"/>
      <c r="Y4791" s="9"/>
    </row>
    <row r="4792" spans="2:25" x14ac:dyDescent="0.2">
      <c r="B4792" s="2"/>
      <c r="H4792" s="2"/>
      <c r="I4792" s="2"/>
      <c r="J4792" s="2"/>
      <c r="N4792" s="9"/>
      <c r="O4792" s="5"/>
      <c r="P4792" s="2"/>
      <c r="Q4792" s="39"/>
      <c r="R4792" s="9"/>
      <c r="T4792" s="9"/>
      <c r="U4792" s="2"/>
      <c r="X4792" s="40"/>
      <c r="Y4792" s="9"/>
    </row>
    <row r="4793" spans="2:25" x14ac:dyDescent="0.2">
      <c r="B4793" s="2"/>
      <c r="H4793" s="2"/>
      <c r="I4793" s="2"/>
      <c r="J4793" s="2"/>
      <c r="N4793" s="9"/>
      <c r="O4793" s="5"/>
      <c r="P4793" s="2"/>
      <c r="Q4793" s="39"/>
      <c r="R4793" s="9"/>
      <c r="T4793" s="9"/>
      <c r="U4793" s="2"/>
      <c r="X4793" s="40"/>
      <c r="Y4793" s="9"/>
    </row>
    <row r="4794" spans="2:25" x14ac:dyDescent="0.2">
      <c r="B4794" s="2"/>
      <c r="H4794" s="2"/>
      <c r="I4794" s="2"/>
      <c r="J4794" s="2"/>
      <c r="N4794" s="9"/>
      <c r="O4794" s="5"/>
      <c r="P4794" s="2"/>
      <c r="Q4794" s="39"/>
      <c r="R4794" s="9"/>
      <c r="T4794" s="9"/>
      <c r="U4794" s="2"/>
      <c r="X4794" s="40"/>
      <c r="Y4794" s="9"/>
    </row>
    <row r="4795" spans="2:25" x14ac:dyDescent="0.2">
      <c r="B4795" s="2"/>
      <c r="H4795" s="2"/>
      <c r="I4795" s="2"/>
      <c r="J4795" s="2"/>
      <c r="N4795" s="9"/>
      <c r="O4795" s="5"/>
      <c r="P4795" s="2"/>
      <c r="Q4795" s="39"/>
      <c r="R4795" s="9"/>
      <c r="T4795" s="9"/>
      <c r="U4795" s="2"/>
      <c r="X4795" s="40"/>
      <c r="Y4795" s="9"/>
    </row>
    <row r="4796" spans="2:25" x14ac:dyDescent="0.2">
      <c r="B4796" s="2"/>
      <c r="H4796" s="2"/>
      <c r="I4796" s="2"/>
      <c r="J4796" s="2"/>
      <c r="N4796" s="9"/>
      <c r="O4796" s="5"/>
      <c r="P4796" s="2"/>
      <c r="Q4796" s="39"/>
      <c r="R4796" s="9"/>
      <c r="T4796" s="9"/>
      <c r="U4796" s="2"/>
      <c r="X4796" s="40"/>
      <c r="Y4796" s="9"/>
    </row>
    <row r="4797" spans="2:25" x14ac:dyDescent="0.2">
      <c r="B4797" s="2"/>
      <c r="H4797" s="2"/>
      <c r="I4797" s="2"/>
      <c r="J4797" s="2"/>
      <c r="N4797" s="9"/>
      <c r="O4797" s="5"/>
      <c r="P4797" s="2"/>
      <c r="Q4797" s="39"/>
      <c r="R4797" s="9"/>
      <c r="T4797" s="9"/>
      <c r="U4797" s="2"/>
      <c r="X4797" s="40"/>
      <c r="Y4797" s="9"/>
    </row>
    <row r="4798" spans="2:25" x14ac:dyDescent="0.2">
      <c r="B4798" s="2"/>
      <c r="H4798" s="2"/>
      <c r="I4798" s="2"/>
      <c r="J4798" s="2"/>
      <c r="N4798" s="9"/>
      <c r="O4798" s="5"/>
      <c r="P4798" s="2"/>
      <c r="Q4798" s="39"/>
      <c r="R4798" s="9"/>
      <c r="T4798" s="9"/>
      <c r="U4798" s="2"/>
      <c r="X4798" s="40"/>
      <c r="Y4798" s="9"/>
    </row>
    <row r="4799" spans="2:25" x14ac:dyDescent="0.2">
      <c r="B4799" s="2"/>
      <c r="H4799" s="2"/>
      <c r="I4799" s="2"/>
      <c r="J4799" s="2"/>
      <c r="N4799" s="9"/>
      <c r="O4799" s="5"/>
      <c r="P4799" s="2"/>
      <c r="Q4799" s="39"/>
      <c r="R4799" s="9"/>
      <c r="T4799" s="9"/>
      <c r="U4799" s="2"/>
      <c r="X4799" s="40"/>
      <c r="Y4799" s="9"/>
    </row>
    <row r="4800" spans="2:25" x14ac:dyDescent="0.2">
      <c r="B4800" s="2"/>
      <c r="H4800" s="2"/>
      <c r="I4800" s="2"/>
      <c r="J4800" s="2"/>
      <c r="N4800" s="9"/>
      <c r="O4800" s="5"/>
      <c r="P4800" s="2"/>
      <c r="Q4800" s="39"/>
      <c r="R4800" s="9"/>
      <c r="T4800" s="9"/>
      <c r="U4800" s="2"/>
      <c r="X4800" s="40"/>
      <c r="Y4800" s="9"/>
    </row>
    <row r="4801" spans="2:25" x14ac:dyDescent="0.2">
      <c r="B4801" s="2"/>
      <c r="H4801" s="2"/>
      <c r="I4801" s="2"/>
      <c r="J4801" s="2"/>
      <c r="N4801" s="9"/>
      <c r="O4801" s="5"/>
      <c r="P4801" s="2"/>
      <c r="Q4801" s="39"/>
      <c r="R4801" s="9"/>
      <c r="T4801" s="9"/>
      <c r="U4801" s="2"/>
      <c r="X4801" s="40"/>
      <c r="Y4801" s="9"/>
    </row>
    <row r="4802" spans="2:25" x14ac:dyDescent="0.2">
      <c r="B4802" s="2"/>
      <c r="H4802" s="2"/>
      <c r="I4802" s="2"/>
      <c r="J4802" s="2"/>
      <c r="N4802" s="9"/>
      <c r="O4802" s="5"/>
      <c r="P4802" s="2"/>
      <c r="Q4802" s="39"/>
      <c r="R4802" s="9"/>
      <c r="T4802" s="9"/>
      <c r="U4802" s="2"/>
      <c r="X4802" s="40"/>
      <c r="Y4802" s="9"/>
    </row>
    <row r="4803" spans="2:25" x14ac:dyDescent="0.2">
      <c r="B4803" s="2"/>
      <c r="H4803" s="2"/>
      <c r="I4803" s="2"/>
      <c r="J4803" s="2"/>
      <c r="N4803" s="9"/>
      <c r="O4803" s="5"/>
      <c r="P4803" s="2"/>
      <c r="Q4803" s="39"/>
      <c r="R4803" s="9"/>
      <c r="T4803" s="9"/>
      <c r="U4803" s="2"/>
      <c r="X4803" s="40"/>
      <c r="Y4803" s="9"/>
    </row>
    <row r="4804" spans="2:25" x14ac:dyDescent="0.2">
      <c r="B4804" s="2"/>
      <c r="H4804" s="2"/>
      <c r="I4804" s="2"/>
      <c r="J4804" s="2"/>
      <c r="N4804" s="9"/>
      <c r="O4804" s="5"/>
      <c r="P4804" s="2"/>
      <c r="Q4804" s="39"/>
      <c r="R4804" s="9"/>
      <c r="T4804" s="9"/>
      <c r="U4804" s="2"/>
      <c r="X4804" s="40"/>
      <c r="Y4804" s="9"/>
    </row>
    <row r="4805" spans="2:25" x14ac:dyDescent="0.2">
      <c r="B4805" s="2"/>
      <c r="H4805" s="2"/>
      <c r="I4805" s="2"/>
      <c r="J4805" s="2"/>
      <c r="N4805" s="9"/>
      <c r="O4805" s="5"/>
      <c r="P4805" s="2"/>
      <c r="Q4805" s="39"/>
      <c r="R4805" s="9"/>
      <c r="T4805" s="9"/>
      <c r="U4805" s="2"/>
      <c r="X4805" s="40"/>
      <c r="Y4805" s="9"/>
    </row>
    <row r="4806" spans="2:25" x14ac:dyDescent="0.2">
      <c r="B4806" s="2"/>
      <c r="H4806" s="2"/>
      <c r="I4806" s="2"/>
      <c r="J4806" s="2"/>
      <c r="N4806" s="9"/>
      <c r="O4806" s="5"/>
      <c r="P4806" s="2"/>
      <c r="Q4806" s="39"/>
      <c r="R4806" s="9"/>
      <c r="T4806" s="9"/>
      <c r="U4806" s="2"/>
      <c r="X4806" s="40"/>
      <c r="Y4806" s="9"/>
    </row>
    <row r="4807" spans="2:25" x14ac:dyDescent="0.2">
      <c r="B4807" s="2"/>
      <c r="H4807" s="2"/>
      <c r="I4807" s="2"/>
      <c r="J4807" s="2"/>
      <c r="N4807" s="9"/>
      <c r="O4807" s="5"/>
      <c r="P4807" s="2"/>
      <c r="Q4807" s="39"/>
      <c r="R4807" s="9"/>
      <c r="T4807" s="9"/>
      <c r="U4807" s="2"/>
      <c r="X4807" s="40"/>
      <c r="Y4807" s="9"/>
    </row>
    <row r="4808" spans="2:25" x14ac:dyDescent="0.2">
      <c r="B4808" s="2"/>
      <c r="H4808" s="2"/>
      <c r="I4808" s="2"/>
      <c r="J4808" s="2"/>
      <c r="N4808" s="9"/>
      <c r="O4808" s="5"/>
      <c r="P4808" s="2"/>
      <c r="Q4808" s="39"/>
      <c r="R4808" s="9"/>
      <c r="T4808" s="9"/>
      <c r="U4808" s="2"/>
      <c r="X4808" s="40"/>
      <c r="Y4808" s="9"/>
    </row>
    <row r="4809" spans="2:25" x14ac:dyDescent="0.2">
      <c r="B4809" s="2"/>
      <c r="H4809" s="2"/>
      <c r="I4809" s="2"/>
      <c r="J4809" s="2"/>
      <c r="N4809" s="9"/>
      <c r="O4809" s="5"/>
      <c r="P4809" s="2"/>
      <c r="Q4809" s="39"/>
      <c r="R4809" s="9"/>
      <c r="T4809" s="9"/>
      <c r="U4809" s="2"/>
      <c r="X4809" s="40"/>
      <c r="Y4809" s="9"/>
    </row>
    <row r="4810" spans="2:25" x14ac:dyDescent="0.2">
      <c r="B4810" s="2"/>
      <c r="H4810" s="2"/>
      <c r="I4810" s="2"/>
      <c r="J4810" s="2"/>
      <c r="N4810" s="9"/>
      <c r="O4810" s="5"/>
      <c r="P4810" s="2"/>
      <c r="Q4810" s="39"/>
      <c r="R4810" s="9"/>
      <c r="T4810" s="9"/>
      <c r="U4810" s="2"/>
      <c r="X4810" s="40"/>
      <c r="Y4810" s="9"/>
    </row>
    <row r="4811" spans="2:25" x14ac:dyDescent="0.2">
      <c r="B4811" s="2"/>
      <c r="H4811" s="2"/>
      <c r="I4811" s="2"/>
      <c r="J4811" s="2"/>
      <c r="N4811" s="9"/>
      <c r="O4811" s="5"/>
      <c r="P4811" s="2"/>
      <c r="Q4811" s="39"/>
      <c r="R4811" s="9"/>
      <c r="T4811" s="9"/>
      <c r="U4811" s="2"/>
      <c r="X4811" s="40"/>
      <c r="Y4811" s="9"/>
    </row>
    <row r="4812" spans="2:25" x14ac:dyDescent="0.2">
      <c r="B4812" s="2"/>
      <c r="H4812" s="2"/>
      <c r="I4812" s="2"/>
      <c r="J4812" s="2"/>
      <c r="N4812" s="9"/>
      <c r="O4812" s="5"/>
      <c r="P4812" s="2"/>
      <c r="Q4812" s="39"/>
      <c r="R4812" s="9"/>
      <c r="T4812" s="9"/>
      <c r="U4812" s="2"/>
      <c r="X4812" s="40"/>
      <c r="Y4812" s="9"/>
    </row>
    <row r="4813" spans="2:25" x14ac:dyDescent="0.2">
      <c r="B4813" s="2"/>
      <c r="H4813" s="2"/>
      <c r="I4813" s="2"/>
      <c r="J4813" s="2"/>
      <c r="N4813" s="9"/>
      <c r="O4813" s="5"/>
      <c r="P4813" s="2"/>
      <c r="Q4813" s="39"/>
      <c r="R4813" s="9"/>
      <c r="T4813" s="9"/>
      <c r="U4813" s="2"/>
      <c r="X4813" s="40"/>
      <c r="Y4813" s="9"/>
    </row>
    <row r="4814" spans="2:25" x14ac:dyDescent="0.2">
      <c r="B4814" s="2"/>
      <c r="H4814" s="2"/>
      <c r="I4814" s="2"/>
      <c r="J4814" s="2"/>
      <c r="N4814" s="9"/>
      <c r="O4814" s="5"/>
      <c r="P4814" s="2"/>
      <c r="Q4814" s="39"/>
      <c r="R4814" s="9"/>
      <c r="T4814" s="9"/>
      <c r="U4814" s="2"/>
      <c r="X4814" s="40"/>
      <c r="Y4814" s="9"/>
    </row>
    <row r="4815" spans="2:25" x14ac:dyDescent="0.2">
      <c r="B4815" s="2"/>
      <c r="H4815" s="2"/>
      <c r="I4815" s="2"/>
      <c r="J4815" s="2"/>
      <c r="N4815" s="9"/>
      <c r="O4815" s="5"/>
      <c r="P4815" s="2"/>
      <c r="Q4815" s="39"/>
      <c r="R4815" s="9"/>
      <c r="T4815" s="9"/>
      <c r="U4815" s="2"/>
      <c r="X4815" s="40"/>
      <c r="Y4815" s="9"/>
    </row>
    <row r="4816" spans="2:25" x14ac:dyDescent="0.2">
      <c r="B4816" s="2"/>
      <c r="H4816" s="2"/>
      <c r="I4816" s="2"/>
      <c r="J4816" s="2"/>
      <c r="N4816" s="9"/>
      <c r="O4816" s="5"/>
      <c r="P4816" s="2"/>
      <c r="Q4816" s="39"/>
      <c r="R4816" s="9"/>
      <c r="T4816" s="9"/>
      <c r="U4816" s="2"/>
      <c r="X4816" s="40"/>
      <c r="Y4816" s="9"/>
    </row>
    <row r="4817" spans="2:25" x14ac:dyDescent="0.2">
      <c r="B4817" s="2"/>
      <c r="H4817" s="2"/>
      <c r="I4817" s="2"/>
      <c r="J4817" s="2"/>
      <c r="N4817" s="9"/>
      <c r="O4817" s="5"/>
      <c r="P4817" s="2"/>
      <c r="Q4817" s="39"/>
      <c r="R4817" s="9"/>
      <c r="T4817" s="9"/>
      <c r="U4817" s="2"/>
      <c r="X4817" s="40"/>
      <c r="Y4817" s="9"/>
    </row>
    <row r="4818" spans="2:25" x14ac:dyDescent="0.2">
      <c r="B4818" s="2"/>
      <c r="H4818" s="2"/>
      <c r="I4818" s="2"/>
      <c r="J4818" s="2"/>
      <c r="N4818" s="9"/>
      <c r="O4818" s="5"/>
      <c r="P4818" s="2"/>
      <c r="Q4818" s="39"/>
      <c r="R4818" s="9"/>
      <c r="T4818" s="9"/>
      <c r="U4818" s="2"/>
      <c r="X4818" s="40"/>
      <c r="Y4818" s="9"/>
    </row>
    <row r="4819" spans="2:25" x14ac:dyDescent="0.2">
      <c r="B4819" s="2"/>
      <c r="H4819" s="2"/>
      <c r="I4819" s="2"/>
      <c r="J4819" s="2"/>
      <c r="N4819" s="9"/>
      <c r="O4819" s="5"/>
      <c r="P4819" s="2"/>
      <c r="Q4819" s="39"/>
      <c r="R4819" s="9"/>
      <c r="T4819" s="9"/>
      <c r="U4819" s="2"/>
      <c r="X4819" s="40"/>
      <c r="Y4819" s="9"/>
    </row>
    <row r="4820" spans="2:25" x14ac:dyDescent="0.2">
      <c r="B4820" s="2"/>
      <c r="H4820" s="2"/>
      <c r="I4820" s="2"/>
      <c r="J4820" s="2"/>
      <c r="N4820" s="9"/>
      <c r="O4820" s="5"/>
      <c r="P4820" s="2"/>
      <c r="Q4820" s="39"/>
      <c r="R4820" s="9"/>
      <c r="T4820" s="9"/>
      <c r="U4820" s="2"/>
      <c r="X4820" s="40"/>
      <c r="Y4820" s="9"/>
    </row>
    <row r="4821" spans="2:25" x14ac:dyDescent="0.2">
      <c r="B4821" s="2"/>
      <c r="H4821" s="2"/>
      <c r="I4821" s="2"/>
      <c r="J4821" s="2"/>
      <c r="N4821" s="9"/>
      <c r="O4821" s="5"/>
      <c r="P4821" s="2"/>
      <c r="Q4821" s="39"/>
      <c r="R4821" s="9"/>
      <c r="T4821" s="9"/>
      <c r="U4821" s="2"/>
      <c r="X4821" s="40"/>
      <c r="Y4821" s="9"/>
    </row>
    <row r="4822" spans="2:25" x14ac:dyDescent="0.2">
      <c r="B4822" s="2"/>
      <c r="H4822" s="2"/>
      <c r="I4822" s="2"/>
      <c r="J4822" s="2"/>
      <c r="N4822" s="9"/>
      <c r="O4822" s="5"/>
      <c r="P4822" s="2"/>
      <c r="Q4822" s="39"/>
      <c r="R4822" s="9"/>
      <c r="T4822" s="9"/>
      <c r="U4822" s="2"/>
      <c r="X4822" s="40"/>
      <c r="Y4822" s="9"/>
    </row>
    <row r="4823" spans="2:25" x14ac:dyDescent="0.2">
      <c r="B4823" s="2"/>
      <c r="H4823" s="2"/>
      <c r="I4823" s="2"/>
      <c r="J4823" s="2"/>
      <c r="N4823" s="9"/>
      <c r="O4823" s="5"/>
      <c r="P4823" s="2"/>
      <c r="Q4823" s="39"/>
      <c r="R4823" s="9"/>
      <c r="T4823" s="9"/>
      <c r="U4823" s="2"/>
      <c r="X4823" s="40"/>
      <c r="Y4823" s="9"/>
    </row>
    <row r="4824" spans="2:25" x14ac:dyDescent="0.2">
      <c r="B4824" s="2"/>
      <c r="H4824" s="2"/>
      <c r="I4824" s="2"/>
      <c r="J4824" s="2"/>
      <c r="N4824" s="9"/>
      <c r="O4824" s="5"/>
      <c r="P4824" s="2"/>
      <c r="Q4824" s="39"/>
      <c r="R4824" s="9"/>
      <c r="T4824" s="9"/>
      <c r="U4824" s="2"/>
      <c r="X4824" s="40"/>
      <c r="Y4824" s="9"/>
    </row>
    <row r="4825" spans="2:25" x14ac:dyDescent="0.2">
      <c r="B4825" s="2"/>
      <c r="H4825" s="2"/>
      <c r="I4825" s="2"/>
      <c r="J4825" s="2"/>
      <c r="N4825" s="9"/>
      <c r="O4825" s="5"/>
      <c r="P4825" s="2"/>
      <c r="Q4825" s="39"/>
      <c r="R4825" s="9"/>
      <c r="T4825" s="9"/>
      <c r="U4825" s="2"/>
      <c r="X4825" s="40"/>
      <c r="Y4825" s="9"/>
    </row>
    <row r="4826" spans="2:25" x14ac:dyDescent="0.2">
      <c r="B4826" s="2"/>
      <c r="H4826" s="2"/>
      <c r="I4826" s="2"/>
      <c r="J4826" s="2"/>
      <c r="N4826" s="9"/>
      <c r="O4826" s="5"/>
      <c r="P4826" s="2"/>
      <c r="Q4826" s="39"/>
      <c r="R4826" s="9"/>
      <c r="T4826" s="9"/>
      <c r="U4826" s="2"/>
      <c r="X4826" s="40"/>
      <c r="Y4826" s="9"/>
    </row>
    <row r="4827" spans="2:25" x14ac:dyDescent="0.2">
      <c r="B4827" s="2"/>
      <c r="H4827" s="2"/>
      <c r="I4827" s="2"/>
      <c r="J4827" s="2"/>
      <c r="N4827" s="9"/>
      <c r="O4827" s="5"/>
      <c r="P4827" s="2"/>
      <c r="Q4827" s="39"/>
      <c r="R4827" s="9"/>
      <c r="T4827" s="9"/>
      <c r="U4827" s="2"/>
      <c r="X4827" s="40"/>
      <c r="Y4827" s="9"/>
    </row>
    <row r="4828" spans="2:25" x14ac:dyDescent="0.2">
      <c r="B4828" s="2"/>
      <c r="H4828" s="2"/>
      <c r="I4828" s="2"/>
      <c r="J4828" s="2"/>
      <c r="N4828" s="9"/>
      <c r="O4828" s="5"/>
      <c r="P4828" s="2"/>
      <c r="Q4828" s="39"/>
      <c r="R4828" s="9"/>
      <c r="T4828" s="9"/>
      <c r="U4828" s="2"/>
      <c r="X4828" s="40"/>
      <c r="Y4828" s="9"/>
    </row>
    <row r="4829" spans="2:25" x14ac:dyDescent="0.2">
      <c r="B4829" s="2"/>
      <c r="H4829" s="2"/>
      <c r="I4829" s="2"/>
      <c r="J4829" s="2"/>
      <c r="N4829" s="9"/>
      <c r="O4829" s="5"/>
      <c r="P4829" s="2"/>
      <c r="Q4829" s="39"/>
      <c r="R4829" s="9"/>
      <c r="T4829" s="9"/>
      <c r="U4829" s="2"/>
      <c r="X4829" s="40"/>
      <c r="Y4829" s="9"/>
    </row>
    <row r="4830" spans="2:25" x14ac:dyDescent="0.2">
      <c r="B4830" s="2"/>
      <c r="H4830" s="2"/>
      <c r="I4830" s="2"/>
      <c r="J4830" s="2"/>
      <c r="N4830" s="9"/>
      <c r="O4830" s="5"/>
      <c r="P4830" s="2"/>
      <c r="Q4830" s="39"/>
      <c r="R4830" s="9"/>
      <c r="T4830" s="9"/>
      <c r="U4830" s="2"/>
      <c r="X4830" s="40"/>
      <c r="Y4830" s="9"/>
    </row>
    <row r="4831" spans="2:25" x14ac:dyDescent="0.2">
      <c r="B4831" s="2"/>
      <c r="H4831" s="2"/>
      <c r="I4831" s="2"/>
      <c r="J4831" s="2"/>
      <c r="N4831" s="9"/>
      <c r="O4831" s="5"/>
      <c r="P4831" s="2"/>
      <c r="Q4831" s="39"/>
      <c r="R4831" s="9"/>
      <c r="T4831" s="9"/>
      <c r="U4831" s="2"/>
      <c r="X4831" s="40"/>
      <c r="Y4831" s="9"/>
    </row>
    <row r="4832" spans="2:25" x14ac:dyDescent="0.2">
      <c r="B4832" s="2"/>
      <c r="H4832" s="2"/>
      <c r="I4832" s="2"/>
      <c r="J4832" s="2"/>
      <c r="N4832" s="9"/>
      <c r="O4832" s="5"/>
      <c r="P4832" s="2"/>
      <c r="Q4832" s="39"/>
      <c r="R4832" s="9"/>
      <c r="T4832" s="9"/>
      <c r="U4832" s="2"/>
      <c r="X4832" s="40"/>
      <c r="Y4832" s="9"/>
    </row>
    <row r="4833" spans="2:25" x14ac:dyDescent="0.2">
      <c r="B4833" s="2"/>
      <c r="H4833" s="2"/>
      <c r="I4833" s="2"/>
      <c r="J4833" s="2"/>
      <c r="N4833" s="9"/>
      <c r="O4833" s="5"/>
      <c r="P4833" s="2"/>
      <c r="Q4833" s="39"/>
      <c r="R4833" s="9"/>
      <c r="T4833" s="9"/>
      <c r="U4833" s="2"/>
      <c r="X4833" s="40"/>
      <c r="Y4833" s="9"/>
    </row>
    <row r="4834" spans="2:25" x14ac:dyDescent="0.2">
      <c r="B4834" s="2"/>
      <c r="H4834" s="2"/>
      <c r="I4834" s="2"/>
      <c r="J4834" s="2"/>
      <c r="N4834" s="9"/>
      <c r="O4834" s="5"/>
      <c r="P4834" s="2"/>
      <c r="Q4834" s="39"/>
      <c r="R4834" s="9"/>
      <c r="T4834" s="9"/>
      <c r="U4834" s="2"/>
      <c r="X4834" s="40"/>
      <c r="Y4834" s="9"/>
    </row>
    <row r="4835" spans="2:25" x14ac:dyDescent="0.2">
      <c r="B4835" s="2"/>
      <c r="H4835" s="2"/>
      <c r="I4835" s="2"/>
      <c r="J4835" s="2"/>
      <c r="N4835" s="9"/>
      <c r="O4835" s="5"/>
      <c r="P4835" s="2"/>
      <c r="Q4835" s="39"/>
      <c r="R4835" s="9"/>
      <c r="T4835" s="9"/>
      <c r="U4835" s="2"/>
      <c r="X4835" s="40"/>
      <c r="Y4835" s="9"/>
    </row>
    <row r="4836" spans="2:25" x14ac:dyDescent="0.2">
      <c r="B4836" s="2"/>
      <c r="H4836" s="2"/>
      <c r="I4836" s="2"/>
      <c r="J4836" s="2"/>
      <c r="N4836" s="9"/>
      <c r="O4836" s="5"/>
      <c r="P4836" s="2"/>
      <c r="Q4836" s="39"/>
      <c r="R4836" s="9"/>
      <c r="T4836" s="9"/>
      <c r="U4836" s="2"/>
      <c r="X4836" s="40"/>
      <c r="Y4836" s="9"/>
    </row>
    <row r="4837" spans="2:25" x14ac:dyDescent="0.2">
      <c r="B4837" s="2"/>
      <c r="H4837" s="2"/>
      <c r="I4837" s="2"/>
      <c r="J4837" s="2"/>
      <c r="N4837" s="9"/>
      <c r="O4837" s="5"/>
      <c r="P4837" s="2"/>
      <c r="Q4837" s="39"/>
      <c r="R4837" s="9"/>
      <c r="T4837" s="9"/>
      <c r="U4837" s="2"/>
      <c r="X4837" s="40"/>
      <c r="Y4837" s="9"/>
    </row>
    <row r="4838" spans="2:25" x14ac:dyDescent="0.2">
      <c r="B4838" s="2"/>
      <c r="H4838" s="2"/>
      <c r="I4838" s="2"/>
      <c r="J4838" s="2"/>
      <c r="N4838" s="9"/>
      <c r="O4838" s="5"/>
      <c r="P4838" s="2"/>
      <c r="Q4838" s="39"/>
      <c r="R4838" s="9"/>
      <c r="T4838" s="9"/>
      <c r="U4838" s="2"/>
      <c r="X4838" s="40"/>
      <c r="Y4838" s="9"/>
    </row>
    <row r="4839" spans="2:25" x14ac:dyDescent="0.2">
      <c r="B4839" s="2"/>
      <c r="H4839" s="2"/>
      <c r="I4839" s="2"/>
      <c r="J4839" s="2"/>
      <c r="N4839" s="9"/>
      <c r="O4839" s="5"/>
      <c r="P4839" s="2"/>
      <c r="Q4839" s="39"/>
      <c r="R4839" s="9"/>
      <c r="T4839" s="9"/>
      <c r="U4839" s="2"/>
      <c r="X4839" s="40"/>
      <c r="Y4839" s="9"/>
    </row>
    <row r="4840" spans="2:25" x14ac:dyDescent="0.2">
      <c r="B4840" s="2"/>
      <c r="H4840" s="2"/>
      <c r="I4840" s="2"/>
      <c r="J4840" s="2"/>
      <c r="N4840" s="9"/>
      <c r="O4840" s="5"/>
      <c r="P4840" s="2"/>
      <c r="Q4840" s="39"/>
      <c r="R4840" s="9"/>
      <c r="T4840" s="9"/>
      <c r="U4840" s="2"/>
      <c r="X4840" s="40"/>
      <c r="Y4840" s="9"/>
    </row>
    <row r="4841" spans="2:25" x14ac:dyDescent="0.2">
      <c r="B4841" s="2"/>
      <c r="H4841" s="2"/>
      <c r="I4841" s="2"/>
      <c r="J4841" s="2"/>
      <c r="N4841" s="9"/>
      <c r="O4841" s="5"/>
      <c r="P4841" s="2"/>
      <c r="Q4841" s="39"/>
      <c r="R4841" s="9"/>
      <c r="T4841" s="9"/>
      <c r="U4841" s="2"/>
      <c r="X4841" s="40"/>
      <c r="Y4841" s="9"/>
    </row>
    <row r="4842" spans="2:25" x14ac:dyDescent="0.2">
      <c r="B4842" s="2"/>
      <c r="H4842" s="2"/>
      <c r="I4842" s="2"/>
      <c r="J4842" s="2"/>
      <c r="N4842" s="9"/>
      <c r="O4842" s="5"/>
      <c r="P4842" s="2"/>
      <c r="Q4842" s="39"/>
      <c r="R4842" s="9"/>
      <c r="T4842" s="9"/>
      <c r="U4842" s="2"/>
      <c r="X4842" s="40"/>
      <c r="Y4842" s="9"/>
    </row>
    <row r="4843" spans="2:25" x14ac:dyDescent="0.2">
      <c r="B4843" s="2"/>
      <c r="H4843" s="2"/>
      <c r="I4843" s="2"/>
      <c r="J4843" s="2"/>
      <c r="N4843" s="9"/>
      <c r="O4843" s="5"/>
      <c r="P4843" s="2"/>
      <c r="Q4843" s="39"/>
      <c r="R4843" s="9"/>
      <c r="T4843" s="9"/>
      <c r="U4843" s="2"/>
      <c r="X4843" s="40"/>
      <c r="Y4843" s="9"/>
    </row>
    <row r="4844" spans="2:25" x14ac:dyDescent="0.2">
      <c r="B4844" s="2"/>
      <c r="H4844" s="2"/>
      <c r="I4844" s="2"/>
      <c r="J4844" s="2"/>
      <c r="N4844" s="9"/>
      <c r="O4844" s="5"/>
      <c r="P4844" s="2"/>
      <c r="Q4844" s="39"/>
      <c r="R4844" s="9"/>
      <c r="T4844" s="9"/>
      <c r="U4844" s="2"/>
      <c r="X4844" s="40"/>
      <c r="Y4844" s="9"/>
    </row>
    <row r="4845" spans="2:25" x14ac:dyDescent="0.2">
      <c r="B4845" s="2"/>
      <c r="H4845" s="2"/>
      <c r="I4845" s="2"/>
      <c r="J4845" s="2"/>
      <c r="N4845" s="9"/>
      <c r="O4845" s="5"/>
      <c r="P4845" s="2"/>
      <c r="Q4845" s="39"/>
      <c r="R4845" s="9"/>
      <c r="T4845" s="9"/>
      <c r="U4845" s="2"/>
      <c r="X4845" s="40"/>
      <c r="Y4845" s="9"/>
    </row>
    <row r="4846" spans="2:25" x14ac:dyDescent="0.2">
      <c r="B4846" s="2"/>
      <c r="H4846" s="2"/>
      <c r="I4846" s="2"/>
      <c r="J4846" s="2"/>
      <c r="N4846" s="9"/>
      <c r="O4846" s="5"/>
      <c r="P4846" s="2"/>
      <c r="Q4846" s="39"/>
      <c r="R4846" s="9"/>
      <c r="T4846" s="9"/>
      <c r="U4846" s="2"/>
      <c r="X4846" s="40"/>
      <c r="Y4846" s="9"/>
    </row>
    <row r="4847" spans="2:25" x14ac:dyDescent="0.2">
      <c r="B4847" s="2"/>
      <c r="H4847" s="2"/>
      <c r="I4847" s="2"/>
      <c r="J4847" s="2"/>
      <c r="N4847" s="9"/>
      <c r="O4847" s="5"/>
      <c r="P4847" s="2"/>
      <c r="Q4847" s="39"/>
      <c r="R4847" s="9"/>
      <c r="T4847" s="9"/>
      <c r="U4847" s="2"/>
      <c r="X4847" s="40"/>
      <c r="Y4847" s="9"/>
    </row>
    <row r="4848" spans="2:25" x14ac:dyDescent="0.2">
      <c r="B4848" s="2"/>
      <c r="H4848" s="2"/>
      <c r="I4848" s="2"/>
      <c r="J4848" s="2"/>
      <c r="N4848" s="9"/>
      <c r="O4848" s="5"/>
      <c r="P4848" s="2"/>
      <c r="Q4848" s="39"/>
      <c r="R4848" s="9"/>
      <c r="T4848" s="9"/>
      <c r="U4848" s="2"/>
      <c r="X4848" s="40"/>
      <c r="Y4848" s="9"/>
    </row>
    <row r="4849" spans="2:25" x14ac:dyDescent="0.2">
      <c r="B4849" s="2"/>
      <c r="H4849" s="2"/>
      <c r="I4849" s="2"/>
      <c r="J4849" s="2"/>
      <c r="N4849" s="9"/>
      <c r="O4849" s="5"/>
      <c r="P4849" s="2"/>
      <c r="Q4849" s="39"/>
      <c r="R4849" s="9"/>
      <c r="T4849" s="9"/>
      <c r="U4849" s="2"/>
      <c r="X4849" s="40"/>
      <c r="Y4849" s="9"/>
    </row>
    <row r="4850" spans="2:25" x14ac:dyDescent="0.2">
      <c r="B4850" s="2"/>
      <c r="H4850" s="2"/>
      <c r="I4850" s="2"/>
      <c r="J4850" s="2"/>
      <c r="N4850" s="9"/>
      <c r="O4850" s="5"/>
      <c r="P4850" s="2"/>
      <c r="Q4850" s="39"/>
      <c r="R4850" s="9"/>
      <c r="T4850" s="9"/>
      <c r="U4850" s="2"/>
      <c r="X4850" s="40"/>
      <c r="Y4850" s="9"/>
    </row>
    <row r="4851" spans="2:25" x14ac:dyDescent="0.2">
      <c r="B4851" s="2"/>
      <c r="H4851" s="2"/>
      <c r="I4851" s="2"/>
      <c r="J4851" s="2"/>
      <c r="N4851" s="9"/>
      <c r="O4851" s="5"/>
      <c r="P4851" s="2"/>
      <c r="Q4851" s="39"/>
      <c r="R4851" s="9"/>
      <c r="T4851" s="9"/>
      <c r="U4851" s="2"/>
      <c r="X4851" s="40"/>
      <c r="Y4851" s="9"/>
    </row>
    <row r="4852" spans="2:25" x14ac:dyDescent="0.2">
      <c r="B4852" s="2"/>
      <c r="H4852" s="2"/>
      <c r="I4852" s="2"/>
      <c r="J4852" s="2"/>
      <c r="N4852" s="9"/>
      <c r="O4852" s="5"/>
      <c r="P4852" s="2"/>
      <c r="Q4852" s="39"/>
      <c r="R4852" s="9"/>
      <c r="T4852" s="9"/>
      <c r="U4852" s="2"/>
      <c r="X4852" s="40"/>
      <c r="Y4852" s="9"/>
    </row>
    <row r="4853" spans="2:25" x14ac:dyDescent="0.2">
      <c r="B4853" s="2"/>
      <c r="H4853" s="2"/>
      <c r="I4853" s="2"/>
      <c r="J4853" s="2"/>
      <c r="N4853" s="9"/>
      <c r="O4853" s="5"/>
      <c r="P4853" s="2"/>
      <c r="Q4853" s="39"/>
      <c r="R4853" s="9"/>
      <c r="T4853" s="9"/>
      <c r="U4853" s="2"/>
      <c r="X4853" s="40"/>
      <c r="Y4853" s="9"/>
    </row>
    <row r="4854" spans="2:25" x14ac:dyDescent="0.2">
      <c r="B4854" s="2"/>
      <c r="H4854" s="2"/>
      <c r="I4854" s="2"/>
      <c r="J4854" s="2"/>
      <c r="N4854" s="9"/>
      <c r="O4854" s="5"/>
      <c r="P4854" s="2"/>
      <c r="Q4854" s="39"/>
      <c r="R4854" s="9"/>
      <c r="T4854" s="9"/>
      <c r="U4854" s="2"/>
      <c r="X4854" s="40"/>
      <c r="Y4854" s="9"/>
    </row>
    <row r="4855" spans="2:25" x14ac:dyDescent="0.2">
      <c r="B4855" s="2"/>
      <c r="H4855" s="2"/>
      <c r="I4855" s="2"/>
      <c r="J4855" s="2"/>
      <c r="N4855" s="9"/>
      <c r="O4855" s="5"/>
      <c r="P4855" s="2"/>
      <c r="Q4855" s="39"/>
      <c r="R4855" s="9"/>
      <c r="T4855" s="9"/>
      <c r="U4855" s="2"/>
      <c r="X4855" s="40"/>
      <c r="Y4855" s="9"/>
    </row>
    <row r="4856" spans="2:25" x14ac:dyDescent="0.2">
      <c r="B4856" s="2"/>
      <c r="H4856" s="2"/>
      <c r="I4856" s="2"/>
      <c r="J4856" s="2"/>
      <c r="N4856" s="9"/>
      <c r="O4856" s="5"/>
      <c r="P4856" s="2"/>
      <c r="Q4856" s="39"/>
      <c r="R4856" s="9"/>
      <c r="T4856" s="9"/>
      <c r="U4856" s="2"/>
      <c r="X4856" s="40"/>
      <c r="Y4856" s="9"/>
    </row>
    <row r="4857" spans="2:25" x14ac:dyDescent="0.2">
      <c r="B4857" s="2"/>
      <c r="H4857" s="2"/>
      <c r="I4857" s="2"/>
      <c r="J4857" s="2"/>
      <c r="N4857" s="9"/>
      <c r="O4857" s="5"/>
      <c r="P4857" s="2"/>
      <c r="Q4857" s="39"/>
      <c r="R4857" s="9"/>
      <c r="T4857" s="9"/>
      <c r="U4857" s="2"/>
      <c r="X4857" s="40"/>
      <c r="Y4857" s="9"/>
    </row>
    <row r="4858" spans="2:25" x14ac:dyDescent="0.2">
      <c r="B4858" s="2"/>
      <c r="H4858" s="2"/>
      <c r="I4858" s="2"/>
      <c r="J4858" s="2"/>
      <c r="N4858" s="9"/>
      <c r="O4858" s="5"/>
      <c r="P4858" s="2"/>
      <c r="Q4858" s="39"/>
      <c r="R4858" s="9"/>
      <c r="T4858" s="9"/>
      <c r="U4858" s="2"/>
      <c r="X4858" s="40"/>
      <c r="Y4858" s="9"/>
    </row>
    <row r="4859" spans="2:25" x14ac:dyDescent="0.2">
      <c r="B4859" s="2"/>
      <c r="H4859" s="2"/>
      <c r="I4859" s="2"/>
      <c r="J4859" s="2"/>
      <c r="N4859" s="9"/>
      <c r="O4859" s="5"/>
      <c r="P4859" s="2"/>
      <c r="Q4859" s="39"/>
      <c r="R4859" s="9"/>
      <c r="T4859" s="9"/>
      <c r="U4859" s="2"/>
      <c r="X4859" s="40"/>
      <c r="Y4859" s="9"/>
    </row>
    <row r="4860" spans="2:25" x14ac:dyDescent="0.2">
      <c r="B4860" s="2"/>
      <c r="H4860" s="2"/>
      <c r="I4860" s="2"/>
      <c r="J4860" s="2"/>
      <c r="N4860" s="9"/>
      <c r="O4860" s="5"/>
      <c r="P4860" s="2"/>
      <c r="Q4860" s="39"/>
      <c r="R4860" s="9"/>
      <c r="T4860" s="9"/>
      <c r="U4860" s="2"/>
      <c r="X4860" s="40"/>
      <c r="Y4860" s="9"/>
    </row>
    <row r="4861" spans="2:25" x14ac:dyDescent="0.2">
      <c r="B4861" s="2"/>
      <c r="H4861" s="2"/>
      <c r="I4861" s="2"/>
      <c r="J4861" s="2"/>
      <c r="N4861" s="9"/>
      <c r="O4861" s="5"/>
      <c r="P4861" s="2"/>
      <c r="Q4861" s="39"/>
      <c r="R4861" s="9"/>
      <c r="T4861" s="9"/>
      <c r="U4861" s="2"/>
      <c r="X4861" s="40"/>
      <c r="Y4861" s="9"/>
    </row>
    <row r="4862" spans="2:25" x14ac:dyDescent="0.2">
      <c r="B4862" s="2"/>
      <c r="H4862" s="2"/>
      <c r="I4862" s="2"/>
      <c r="J4862" s="2"/>
      <c r="N4862" s="9"/>
      <c r="O4862" s="5"/>
      <c r="P4862" s="2"/>
      <c r="Q4862" s="39"/>
      <c r="R4862" s="9"/>
      <c r="T4862" s="9"/>
      <c r="U4862" s="2"/>
      <c r="X4862" s="40"/>
      <c r="Y4862" s="9"/>
    </row>
    <row r="4863" spans="2:25" x14ac:dyDescent="0.2">
      <c r="B4863" s="2"/>
      <c r="H4863" s="2"/>
      <c r="I4863" s="2"/>
      <c r="J4863" s="2"/>
      <c r="N4863" s="9"/>
      <c r="O4863" s="5"/>
      <c r="P4863" s="2"/>
      <c r="Q4863" s="39"/>
      <c r="R4863" s="9"/>
      <c r="T4863" s="9"/>
      <c r="U4863" s="2"/>
      <c r="X4863" s="40"/>
      <c r="Y4863" s="9"/>
    </row>
    <row r="4864" spans="2:25" x14ac:dyDescent="0.2">
      <c r="B4864" s="2"/>
      <c r="H4864" s="2"/>
      <c r="I4864" s="2"/>
      <c r="J4864" s="2"/>
      <c r="N4864" s="9"/>
      <c r="O4864" s="5"/>
      <c r="P4864" s="2"/>
      <c r="Q4864" s="39"/>
      <c r="R4864" s="9"/>
      <c r="T4864" s="9"/>
      <c r="U4864" s="2"/>
      <c r="X4864" s="40"/>
      <c r="Y4864" s="9"/>
    </row>
    <row r="4865" spans="2:25" x14ac:dyDescent="0.2">
      <c r="B4865" s="2"/>
      <c r="H4865" s="2"/>
      <c r="I4865" s="2"/>
      <c r="J4865" s="2"/>
      <c r="N4865" s="9"/>
      <c r="O4865" s="5"/>
      <c r="P4865" s="2"/>
      <c r="Q4865" s="39"/>
      <c r="R4865" s="9"/>
      <c r="T4865" s="9"/>
      <c r="U4865" s="2"/>
      <c r="X4865" s="40"/>
      <c r="Y4865" s="9"/>
    </row>
    <row r="4866" spans="2:25" x14ac:dyDescent="0.2">
      <c r="B4866" s="2"/>
      <c r="H4866" s="2"/>
      <c r="I4866" s="2"/>
      <c r="J4866" s="2"/>
      <c r="N4866" s="9"/>
      <c r="O4866" s="5"/>
      <c r="P4866" s="2"/>
      <c r="Q4866" s="39"/>
      <c r="R4866" s="9"/>
      <c r="T4866" s="9"/>
      <c r="U4866" s="2"/>
      <c r="X4866" s="40"/>
      <c r="Y4866" s="9"/>
    </row>
    <row r="4867" spans="2:25" x14ac:dyDescent="0.2">
      <c r="B4867" s="2"/>
      <c r="H4867" s="2"/>
      <c r="I4867" s="2"/>
      <c r="J4867" s="2"/>
      <c r="N4867" s="9"/>
      <c r="O4867" s="5"/>
      <c r="P4867" s="2"/>
      <c r="Q4867" s="39"/>
      <c r="R4867" s="9"/>
      <c r="T4867" s="9"/>
      <c r="U4867" s="2"/>
      <c r="X4867" s="40"/>
      <c r="Y4867" s="9"/>
    </row>
    <row r="4868" spans="2:25" x14ac:dyDescent="0.2">
      <c r="B4868" s="2"/>
      <c r="H4868" s="2"/>
      <c r="I4868" s="2"/>
      <c r="J4868" s="2"/>
      <c r="N4868" s="9"/>
      <c r="O4868" s="5"/>
      <c r="P4868" s="2"/>
      <c r="Q4868" s="39"/>
      <c r="R4868" s="9"/>
      <c r="T4868" s="9"/>
      <c r="U4868" s="2"/>
      <c r="X4868" s="40"/>
      <c r="Y4868" s="9"/>
    </row>
    <row r="4869" spans="2:25" x14ac:dyDescent="0.2">
      <c r="B4869" s="2"/>
      <c r="H4869" s="2"/>
      <c r="I4869" s="2"/>
      <c r="J4869" s="2"/>
      <c r="N4869" s="9"/>
      <c r="O4869" s="5"/>
      <c r="P4869" s="2"/>
      <c r="Q4869" s="39"/>
      <c r="R4869" s="9"/>
      <c r="T4869" s="9"/>
      <c r="U4869" s="2"/>
      <c r="X4869" s="40"/>
      <c r="Y4869" s="9"/>
    </row>
    <row r="4870" spans="2:25" x14ac:dyDescent="0.2">
      <c r="B4870" s="2"/>
      <c r="H4870" s="2"/>
      <c r="I4870" s="2"/>
      <c r="J4870" s="2"/>
      <c r="N4870" s="9"/>
      <c r="O4870" s="5"/>
      <c r="P4870" s="2"/>
      <c r="Q4870" s="39"/>
      <c r="R4870" s="9"/>
      <c r="T4870" s="9"/>
      <c r="U4870" s="2"/>
      <c r="X4870" s="40"/>
      <c r="Y4870" s="9"/>
    </row>
    <row r="4871" spans="2:25" x14ac:dyDescent="0.2">
      <c r="B4871" s="2"/>
      <c r="H4871" s="2"/>
      <c r="I4871" s="2"/>
      <c r="J4871" s="2"/>
      <c r="N4871" s="9"/>
      <c r="O4871" s="5"/>
      <c r="P4871" s="2"/>
      <c r="Q4871" s="39"/>
      <c r="R4871" s="9"/>
      <c r="T4871" s="9"/>
      <c r="U4871" s="2"/>
      <c r="X4871" s="40"/>
      <c r="Y4871" s="9"/>
    </row>
    <row r="4872" spans="2:25" x14ac:dyDescent="0.2">
      <c r="B4872" s="2"/>
      <c r="H4872" s="2"/>
      <c r="I4872" s="2"/>
      <c r="J4872" s="2"/>
      <c r="N4872" s="9"/>
      <c r="O4872" s="5"/>
      <c r="P4872" s="2"/>
      <c r="Q4872" s="39"/>
      <c r="R4872" s="9"/>
      <c r="T4872" s="9"/>
      <c r="U4872" s="2"/>
      <c r="X4872" s="40"/>
      <c r="Y4872" s="9"/>
    </row>
    <row r="4873" spans="2:25" x14ac:dyDescent="0.2">
      <c r="B4873" s="2"/>
      <c r="H4873" s="2"/>
      <c r="I4873" s="2"/>
      <c r="J4873" s="2"/>
      <c r="N4873" s="9"/>
      <c r="O4873" s="5"/>
      <c r="P4873" s="2"/>
      <c r="Q4873" s="39"/>
      <c r="R4873" s="9"/>
      <c r="T4873" s="9"/>
      <c r="U4873" s="2"/>
      <c r="X4873" s="40"/>
      <c r="Y4873" s="9"/>
    </row>
    <row r="4874" spans="2:25" x14ac:dyDescent="0.2">
      <c r="B4874" s="2"/>
      <c r="H4874" s="2"/>
      <c r="I4874" s="2"/>
      <c r="J4874" s="2"/>
      <c r="N4874" s="9"/>
      <c r="O4874" s="5"/>
      <c r="P4874" s="2"/>
      <c r="Q4874" s="39"/>
      <c r="R4874" s="9"/>
      <c r="T4874" s="9"/>
      <c r="U4874" s="2"/>
      <c r="X4874" s="40"/>
      <c r="Y4874" s="9"/>
    </row>
    <row r="4875" spans="2:25" x14ac:dyDescent="0.2">
      <c r="B4875" s="2"/>
      <c r="H4875" s="2"/>
      <c r="I4875" s="2"/>
      <c r="J4875" s="2"/>
      <c r="N4875" s="9"/>
      <c r="O4875" s="5"/>
      <c r="P4875" s="2"/>
      <c r="Q4875" s="39"/>
      <c r="R4875" s="9"/>
      <c r="T4875" s="9"/>
      <c r="U4875" s="2"/>
      <c r="X4875" s="40"/>
      <c r="Y4875" s="9"/>
    </row>
    <row r="4876" spans="2:25" x14ac:dyDescent="0.2">
      <c r="B4876" s="2"/>
      <c r="H4876" s="2"/>
      <c r="I4876" s="2"/>
      <c r="J4876" s="2"/>
      <c r="N4876" s="9"/>
      <c r="O4876" s="5"/>
      <c r="P4876" s="2"/>
      <c r="Q4876" s="39"/>
      <c r="R4876" s="9"/>
      <c r="T4876" s="9"/>
      <c r="U4876" s="2"/>
      <c r="X4876" s="40"/>
      <c r="Y4876" s="9"/>
    </row>
    <row r="4877" spans="2:25" x14ac:dyDescent="0.2">
      <c r="B4877" s="2"/>
      <c r="H4877" s="2"/>
      <c r="I4877" s="2"/>
      <c r="J4877" s="2"/>
      <c r="N4877" s="9"/>
      <c r="O4877" s="5"/>
      <c r="P4877" s="2"/>
      <c r="Q4877" s="39"/>
      <c r="R4877" s="9"/>
      <c r="T4877" s="9"/>
      <c r="U4877" s="2"/>
      <c r="X4877" s="40"/>
      <c r="Y4877" s="9"/>
    </row>
    <row r="4878" spans="2:25" x14ac:dyDescent="0.2">
      <c r="B4878" s="2"/>
      <c r="H4878" s="2"/>
      <c r="I4878" s="2"/>
      <c r="J4878" s="2"/>
      <c r="N4878" s="9"/>
      <c r="O4878" s="5"/>
      <c r="P4878" s="2"/>
      <c r="Q4878" s="39"/>
      <c r="R4878" s="9"/>
      <c r="T4878" s="9"/>
      <c r="U4878" s="2"/>
      <c r="X4878" s="40"/>
      <c r="Y4878" s="9"/>
    </row>
    <row r="4879" spans="2:25" x14ac:dyDescent="0.2">
      <c r="B4879" s="2"/>
      <c r="H4879" s="2"/>
      <c r="I4879" s="2"/>
      <c r="J4879" s="2"/>
      <c r="N4879" s="9"/>
      <c r="O4879" s="5"/>
      <c r="P4879" s="2"/>
      <c r="Q4879" s="39"/>
      <c r="R4879" s="9"/>
      <c r="T4879" s="9"/>
      <c r="U4879" s="2"/>
      <c r="X4879" s="40"/>
      <c r="Y4879" s="9"/>
    </row>
    <row r="4880" spans="2:25" x14ac:dyDescent="0.2">
      <c r="B4880" s="2"/>
      <c r="H4880" s="2"/>
      <c r="I4880" s="2"/>
      <c r="J4880" s="2"/>
      <c r="N4880" s="9"/>
      <c r="O4880" s="5"/>
      <c r="P4880" s="2"/>
      <c r="Q4880" s="39"/>
      <c r="R4880" s="9"/>
      <c r="T4880" s="9"/>
      <c r="U4880" s="2"/>
      <c r="X4880" s="40"/>
      <c r="Y4880" s="9"/>
    </row>
    <row r="4881" spans="2:25" x14ac:dyDescent="0.2">
      <c r="B4881" s="2"/>
      <c r="H4881" s="2"/>
      <c r="I4881" s="2"/>
      <c r="J4881" s="2"/>
      <c r="N4881" s="9"/>
      <c r="O4881" s="5"/>
      <c r="P4881" s="2"/>
      <c r="Q4881" s="39"/>
      <c r="R4881" s="9"/>
      <c r="T4881" s="9"/>
      <c r="U4881" s="2"/>
      <c r="X4881" s="40"/>
      <c r="Y4881" s="9"/>
    </row>
    <row r="4882" spans="2:25" x14ac:dyDescent="0.2">
      <c r="B4882" s="2"/>
      <c r="H4882" s="2"/>
      <c r="I4882" s="2"/>
      <c r="J4882" s="2"/>
      <c r="N4882" s="9"/>
      <c r="O4882" s="5"/>
      <c r="P4882" s="2"/>
      <c r="Q4882" s="39"/>
      <c r="R4882" s="9"/>
      <c r="T4882" s="9"/>
      <c r="U4882" s="2"/>
      <c r="X4882" s="40"/>
      <c r="Y4882" s="9"/>
    </row>
    <row r="4883" spans="2:25" x14ac:dyDescent="0.2">
      <c r="B4883" s="2"/>
      <c r="H4883" s="2"/>
      <c r="I4883" s="2"/>
      <c r="J4883" s="2"/>
      <c r="N4883" s="9"/>
      <c r="O4883" s="5"/>
      <c r="P4883" s="2"/>
      <c r="Q4883" s="39"/>
      <c r="R4883" s="9"/>
      <c r="T4883" s="9"/>
      <c r="U4883" s="2"/>
      <c r="X4883" s="40"/>
      <c r="Y4883" s="9"/>
    </row>
    <row r="4884" spans="2:25" x14ac:dyDescent="0.2">
      <c r="B4884" s="2"/>
      <c r="H4884" s="2"/>
      <c r="I4884" s="2"/>
      <c r="J4884" s="2"/>
      <c r="N4884" s="9"/>
      <c r="O4884" s="5"/>
      <c r="P4884" s="2"/>
      <c r="Q4884" s="39"/>
      <c r="R4884" s="9"/>
      <c r="T4884" s="9"/>
      <c r="U4884" s="2"/>
      <c r="X4884" s="40"/>
      <c r="Y4884" s="9"/>
    </row>
    <row r="4885" spans="2:25" x14ac:dyDescent="0.2">
      <c r="B4885" s="2"/>
      <c r="H4885" s="2"/>
      <c r="I4885" s="2"/>
      <c r="J4885" s="2"/>
      <c r="N4885" s="9"/>
      <c r="O4885" s="5"/>
      <c r="P4885" s="2"/>
      <c r="Q4885" s="39"/>
      <c r="R4885" s="9"/>
      <c r="T4885" s="9"/>
      <c r="U4885" s="2"/>
      <c r="X4885" s="40"/>
      <c r="Y4885" s="9"/>
    </row>
    <row r="4886" spans="2:25" x14ac:dyDescent="0.2">
      <c r="B4886" s="2"/>
      <c r="H4886" s="2"/>
      <c r="I4886" s="2"/>
      <c r="J4886" s="2"/>
      <c r="N4886" s="9"/>
      <c r="O4886" s="5"/>
      <c r="P4886" s="2"/>
      <c r="Q4886" s="39"/>
      <c r="R4886" s="9"/>
      <c r="T4886" s="9"/>
      <c r="U4886" s="2"/>
      <c r="X4886" s="40"/>
      <c r="Y4886" s="9"/>
    </row>
    <row r="4887" spans="2:25" x14ac:dyDescent="0.2">
      <c r="B4887" s="2"/>
      <c r="H4887" s="2"/>
      <c r="I4887" s="2"/>
      <c r="J4887" s="2"/>
      <c r="N4887" s="9"/>
      <c r="O4887" s="5"/>
      <c r="P4887" s="2"/>
      <c r="Q4887" s="39"/>
      <c r="R4887" s="9"/>
      <c r="T4887" s="9"/>
      <c r="U4887" s="2"/>
      <c r="X4887" s="40"/>
      <c r="Y4887" s="9"/>
    </row>
    <row r="4888" spans="2:25" x14ac:dyDescent="0.2">
      <c r="B4888" s="2"/>
      <c r="H4888" s="2"/>
      <c r="I4888" s="2"/>
      <c r="J4888" s="2"/>
      <c r="N4888" s="9"/>
      <c r="O4888" s="5"/>
      <c r="P4888" s="2"/>
      <c r="Q4888" s="39"/>
      <c r="R4888" s="9"/>
      <c r="T4888" s="9"/>
      <c r="U4888" s="2"/>
      <c r="X4888" s="40"/>
      <c r="Y4888" s="9"/>
    </row>
    <row r="4889" spans="2:25" x14ac:dyDescent="0.2">
      <c r="B4889" s="2"/>
      <c r="H4889" s="2"/>
      <c r="I4889" s="2"/>
      <c r="J4889" s="2"/>
      <c r="N4889" s="9"/>
      <c r="O4889" s="5"/>
      <c r="P4889" s="2"/>
      <c r="Q4889" s="39"/>
      <c r="R4889" s="9"/>
      <c r="T4889" s="9"/>
      <c r="U4889" s="2"/>
      <c r="X4889" s="40"/>
      <c r="Y4889" s="9"/>
    </row>
    <row r="4890" spans="2:25" x14ac:dyDescent="0.2">
      <c r="B4890" s="2"/>
      <c r="H4890" s="2"/>
      <c r="I4890" s="2"/>
      <c r="J4890" s="2"/>
      <c r="N4890" s="9"/>
      <c r="O4890" s="5"/>
      <c r="P4890" s="2"/>
      <c r="Q4890" s="39"/>
      <c r="R4890" s="9"/>
      <c r="T4890" s="9"/>
      <c r="U4890" s="2"/>
      <c r="X4890" s="40"/>
      <c r="Y4890" s="9"/>
    </row>
    <row r="4891" spans="2:25" x14ac:dyDescent="0.2">
      <c r="B4891" s="2"/>
      <c r="H4891" s="2"/>
      <c r="I4891" s="2"/>
      <c r="J4891" s="2"/>
      <c r="N4891" s="9"/>
      <c r="O4891" s="5"/>
      <c r="P4891" s="2"/>
      <c r="Q4891" s="39"/>
      <c r="R4891" s="9"/>
      <c r="T4891" s="9"/>
      <c r="U4891" s="2"/>
      <c r="X4891" s="40"/>
      <c r="Y4891" s="9"/>
    </row>
    <row r="4892" spans="2:25" x14ac:dyDescent="0.2">
      <c r="B4892" s="2"/>
      <c r="H4892" s="2"/>
      <c r="I4892" s="2"/>
      <c r="J4892" s="2"/>
      <c r="N4892" s="9"/>
      <c r="O4892" s="5"/>
      <c r="P4892" s="2"/>
      <c r="Q4892" s="39"/>
      <c r="R4892" s="9"/>
      <c r="T4892" s="9"/>
      <c r="U4892" s="2"/>
      <c r="X4892" s="40"/>
      <c r="Y4892" s="9"/>
    </row>
    <row r="4893" spans="2:25" x14ac:dyDescent="0.2">
      <c r="B4893" s="2"/>
      <c r="H4893" s="2"/>
      <c r="I4893" s="2"/>
      <c r="J4893" s="2"/>
      <c r="N4893" s="9"/>
      <c r="O4893" s="5"/>
      <c r="P4893" s="2"/>
      <c r="Q4893" s="39"/>
      <c r="R4893" s="9"/>
      <c r="T4893" s="9"/>
      <c r="U4893" s="2"/>
      <c r="X4893" s="40"/>
      <c r="Y4893" s="9"/>
    </row>
    <row r="4894" spans="2:25" x14ac:dyDescent="0.2">
      <c r="B4894" s="2"/>
      <c r="H4894" s="2"/>
      <c r="I4894" s="2"/>
      <c r="J4894" s="2"/>
      <c r="N4894" s="9"/>
      <c r="O4894" s="5"/>
      <c r="P4894" s="2"/>
      <c r="Q4894" s="39"/>
      <c r="R4894" s="9"/>
      <c r="T4894" s="9"/>
      <c r="U4894" s="2"/>
      <c r="X4894" s="40"/>
      <c r="Y4894" s="9"/>
    </row>
    <row r="4895" spans="2:25" x14ac:dyDescent="0.2">
      <c r="B4895" s="2"/>
      <c r="H4895" s="2"/>
      <c r="I4895" s="2"/>
      <c r="J4895" s="2"/>
      <c r="N4895" s="9"/>
      <c r="O4895" s="5"/>
      <c r="P4895" s="2"/>
      <c r="Q4895" s="39"/>
      <c r="R4895" s="9"/>
      <c r="T4895" s="9"/>
      <c r="U4895" s="2"/>
      <c r="X4895" s="40"/>
      <c r="Y4895" s="9"/>
    </row>
    <row r="4896" spans="2:25" x14ac:dyDescent="0.2">
      <c r="B4896" s="2"/>
      <c r="H4896" s="2"/>
      <c r="I4896" s="2"/>
      <c r="J4896" s="2"/>
      <c r="N4896" s="9"/>
      <c r="O4896" s="5"/>
      <c r="P4896" s="2"/>
      <c r="Q4896" s="39"/>
      <c r="R4896" s="9"/>
      <c r="T4896" s="9"/>
      <c r="U4896" s="2"/>
      <c r="X4896" s="40"/>
      <c r="Y4896" s="9"/>
    </row>
    <row r="4897" spans="2:25" x14ac:dyDescent="0.2">
      <c r="B4897" s="2"/>
      <c r="H4897" s="2"/>
      <c r="I4897" s="2"/>
      <c r="J4897" s="2"/>
      <c r="N4897" s="9"/>
      <c r="O4897" s="5"/>
      <c r="P4897" s="2"/>
      <c r="Q4897" s="39"/>
      <c r="R4897" s="9"/>
      <c r="T4897" s="9"/>
      <c r="U4897" s="2"/>
      <c r="X4897" s="40"/>
      <c r="Y4897" s="9"/>
    </row>
    <row r="4898" spans="2:25" x14ac:dyDescent="0.2">
      <c r="B4898" s="2"/>
      <c r="H4898" s="2"/>
      <c r="I4898" s="2"/>
      <c r="J4898" s="2"/>
      <c r="N4898" s="9"/>
      <c r="O4898" s="5"/>
      <c r="P4898" s="2"/>
      <c r="Q4898" s="39"/>
      <c r="R4898" s="9"/>
      <c r="T4898" s="9"/>
      <c r="U4898" s="2"/>
      <c r="X4898" s="40"/>
      <c r="Y4898" s="9"/>
    </row>
    <row r="4899" spans="2:25" x14ac:dyDescent="0.2">
      <c r="B4899" s="2"/>
      <c r="H4899" s="2"/>
      <c r="I4899" s="2"/>
      <c r="J4899" s="2"/>
      <c r="N4899" s="9"/>
      <c r="O4899" s="5"/>
      <c r="P4899" s="2"/>
      <c r="Q4899" s="39"/>
      <c r="R4899" s="9"/>
      <c r="T4899" s="9"/>
      <c r="U4899" s="2"/>
      <c r="X4899" s="40"/>
      <c r="Y4899" s="9"/>
    </row>
    <row r="4900" spans="2:25" x14ac:dyDescent="0.2">
      <c r="B4900" s="2"/>
      <c r="H4900" s="2"/>
      <c r="I4900" s="2"/>
      <c r="J4900" s="2"/>
      <c r="N4900" s="9"/>
      <c r="O4900" s="5"/>
      <c r="P4900" s="2"/>
      <c r="Q4900" s="39"/>
      <c r="R4900" s="9"/>
      <c r="T4900" s="9"/>
      <c r="U4900" s="2"/>
      <c r="X4900" s="40"/>
      <c r="Y4900" s="9"/>
    </row>
    <row r="4901" spans="2:25" x14ac:dyDescent="0.2">
      <c r="B4901" s="2"/>
      <c r="H4901" s="2"/>
      <c r="I4901" s="2"/>
      <c r="J4901" s="2"/>
      <c r="N4901" s="9"/>
      <c r="O4901" s="5"/>
      <c r="P4901" s="2"/>
      <c r="Q4901" s="39"/>
      <c r="R4901" s="9"/>
      <c r="T4901" s="9"/>
      <c r="U4901" s="2"/>
      <c r="X4901" s="40"/>
      <c r="Y4901" s="9"/>
    </row>
    <row r="4902" spans="2:25" x14ac:dyDescent="0.2">
      <c r="B4902" s="2"/>
      <c r="H4902" s="2"/>
      <c r="I4902" s="2"/>
      <c r="J4902" s="2"/>
      <c r="N4902" s="9"/>
      <c r="O4902" s="5"/>
      <c r="P4902" s="2"/>
      <c r="Q4902" s="39"/>
      <c r="R4902" s="9"/>
      <c r="T4902" s="9"/>
      <c r="U4902" s="2"/>
      <c r="X4902" s="40"/>
      <c r="Y4902" s="9"/>
    </row>
    <row r="4903" spans="2:25" x14ac:dyDescent="0.2">
      <c r="B4903" s="2"/>
      <c r="H4903" s="2"/>
      <c r="I4903" s="2"/>
      <c r="J4903" s="2"/>
      <c r="N4903" s="9"/>
      <c r="O4903" s="5"/>
      <c r="P4903" s="2"/>
      <c r="Q4903" s="39"/>
      <c r="R4903" s="9"/>
      <c r="T4903" s="9"/>
      <c r="U4903" s="2"/>
      <c r="X4903" s="40"/>
      <c r="Y4903" s="9"/>
    </row>
    <row r="4904" spans="2:25" x14ac:dyDescent="0.2">
      <c r="B4904" s="2"/>
      <c r="H4904" s="2"/>
      <c r="I4904" s="2"/>
      <c r="J4904" s="2"/>
      <c r="N4904" s="9"/>
      <c r="O4904" s="5"/>
      <c r="P4904" s="2"/>
      <c r="Q4904" s="39"/>
      <c r="R4904" s="9"/>
      <c r="T4904" s="9"/>
      <c r="U4904" s="2"/>
      <c r="X4904" s="40"/>
      <c r="Y4904" s="9"/>
    </row>
    <row r="4905" spans="2:25" x14ac:dyDescent="0.2">
      <c r="B4905" s="2"/>
      <c r="H4905" s="2"/>
      <c r="I4905" s="2"/>
      <c r="J4905" s="2"/>
      <c r="N4905" s="9"/>
      <c r="O4905" s="5"/>
      <c r="P4905" s="2"/>
      <c r="Q4905" s="39"/>
      <c r="R4905" s="9"/>
      <c r="T4905" s="9"/>
      <c r="U4905" s="2"/>
      <c r="X4905" s="40"/>
      <c r="Y4905" s="9"/>
    </row>
    <row r="4906" spans="2:25" x14ac:dyDescent="0.2">
      <c r="B4906" s="2"/>
      <c r="H4906" s="2"/>
      <c r="I4906" s="2"/>
      <c r="J4906" s="2"/>
      <c r="N4906" s="9"/>
      <c r="O4906" s="5"/>
      <c r="P4906" s="2"/>
      <c r="Q4906" s="39"/>
      <c r="R4906" s="9"/>
      <c r="T4906" s="9"/>
      <c r="U4906" s="2"/>
      <c r="X4906" s="40"/>
      <c r="Y4906" s="9"/>
    </row>
    <row r="4907" spans="2:25" x14ac:dyDescent="0.2">
      <c r="B4907" s="2"/>
      <c r="H4907" s="2"/>
      <c r="I4907" s="2"/>
      <c r="J4907" s="2"/>
      <c r="N4907" s="9"/>
      <c r="O4907" s="5"/>
      <c r="P4907" s="2"/>
      <c r="Q4907" s="39"/>
      <c r="R4907" s="9"/>
      <c r="T4907" s="9"/>
      <c r="U4907" s="2"/>
      <c r="X4907" s="40"/>
      <c r="Y4907" s="9"/>
    </row>
    <row r="4908" spans="2:25" x14ac:dyDescent="0.2">
      <c r="B4908" s="2"/>
      <c r="H4908" s="2"/>
      <c r="I4908" s="2"/>
      <c r="J4908" s="2"/>
      <c r="N4908" s="9"/>
      <c r="O4908" s="5"/>
      <c r="P4908" s="2"/>
      <c r="Q4908" s="39"/>
      <c r="R4908" s="9"/>
      <c r="T4908" s="9"/>
      <c r="U4908" s="2"/>
      <c r="X4908" s="40"/>
      <c r="Y4908" s="9"/>
    </row>
    <row r="4909" spans="2:25" x14ac:dyDescent="0.2">
      <c r="B4909" s="2"/>
      <c r="H4909" s="2"/>
      <c r="I4909" s="2"/>
      <c r="J4909" s="2"/>
      <c r="N4909" s="9"/>
      <c r="O4909" s="5"/>
      <c r="P4909" s="2"/>
      <c r="Q4909" s="39"/>
      <c r="R4909" s="9"/>
      <c r="T4909" s="9"/>
      <c r="U4909" s="2"/>
      <c r="X4909" s="40"/>
      <c r="Y4909" s="9"/>
    </row>
    <row r="4910" spans="2:25" x14ac:dyDescent="0.2">
      <c r="B4910" s="2"/>
      <c r="H4910" s="2"/>
      <c r="I4910" s="2"/>
      <c r="J4910" s="2"/>
      <c r="N4910" s="9"/>
      <c r="O4910" s="5"/>
      <c r="P4910" s="2"/>
      <c r="Q4910" s="39"/>
      <c r="R4910" s="9"/>
      <c r="T4910" s="9"/>
      <c r="U4910" s="2"/>
      <c r="X4910" s="40"/>
      <c r="Y4910" s="9"/>
    </row>
    <row r="4911" spans="2:25" x14ac:dyDescent="0.2">
      <c r="B4911" s="2"/>
      <c r="H4911" s="2"/>
      <c r="I4911" s="2"/>
      <c r="J4911" s="2"/>
      <c r="N4911" s="9"/>
      <c r="O4911" s="5"/>
      <c r="P4911" s="2"/>
      <c r="Q4911" s="39"/>
      <c r="R4911" s="9"/>
      <c r="T4911" s="9"/>
      <c r="U4911" s="2"/>
      <c r="X4911" s="40"/>
      <c r="Y4911" s="9"/>
    </row>
    <row r="4912" spans="2:25" x14ac:dyDescent="0.2">
      <c r="B4912" s="2"/>
      <c r="H4912" s="2"/>
      <c r="I4912" s="2"/>
      <c r="J4912" s="2"/>
      <c r="N4912" s="9"/>
      <c r="O4912" s="5"/>
      <c r="P4912" s="2"/>
      <c r="Q4912" s="39"/>
      <c r="R4912" s="9"/>
      <c r="T4912" s="9"/>
      <c r="U4912" s="2"/>
      <c r="X4912" s="40"/>
      <c r="Y4912" s="9"/>
    </row>
    <row r="4913" spans="2:25" x14ac:dyDescent="0.2">
      <c r="B4913" s="2"/>
      <c r="H4913" s="2"/>
      <c r="I4913" s="2"/>
      <c r="J4913" s="2"/>
      <c r="N4913" s="9"/>
      <c r="O4913" s="5"/>
      <c r="P4913" s="2"/>
      <c r="Q4913" s="39"/>
      <c r="R4913" s="9"/>
      <c r="T4913" s="9"/>
      <c r="U4913" s="2"/>
      <c r="X4913" s="40"/>
      <c r="Y4913" s="9"/>
    </row>
    <row r="4914" spans="2:25" x14ac:dyDescent="0.2">
      <c r="B4914" s="2"/>
      <c r="H4914" s="2"/>
      <c r="I4914" s="2"/>
      <c r="J4914" s="2"/>
      <c r="N4914" s="9"/>
      <c r="O4914" s="5"/>
      <c r="P4914" s="2"/>
      <c r="Q4914" s="39"/>
      <c r="R4914" s="9"/>
      <c r="T4914" s="9"/>
      <c r="U4914" s="2"/>
      <c r="X4914" s="40"/>
      <c r="Y4914" s="9"/>
    </row>
    <row r="4915" spans="2:25" x14ac:dyDescent="0.2">
      <c r="B4915" s="2"/>
      <c r="H4915" s="2"/>
      <c r="I4915" s="2"/>
      <c r="J4915" s="2"/>
      <c r="N4915" s="9"/>
      <c r="O4915" s="5"/>
      <c r="P4915" s="2"/>
      <c r="Q4915" s="39"/>
      <c r="R4915" s="9"/>
      <c r="T4915" s="9"/>
      <c r="U4915" s="2"/>
      <c r="X4915" s="40"/>
      <c r="Y4915" s="9"/>
    </row>
    <row r="4916" spans="2:25" x14ac:dyDescent="0.2">
      <c r="B4916" s="2"/>
      <c r="H4916" s="2"/>
      <c r="I4916" s="2"/>
      <c r="J4916" s="2"/>
      <c r="N4916" s="9"/>
      <c r="O4916" s="5"/>
      <c r="P4916" s="2"/>
      <c r="Q4916" s="39"/>
      <c r="R4916" s="9"/>
      <c r="T4916" s="9"/>
      <c r="U4916" s="2"/>
      <c r="X4916" s="40"/>
      <c r="Y4916" s="9"/>
    </row>
    <row r="4917" spans="2:25" x14ac:dyDescent="0.2">
      <c r="B4917" s="2"/>
      <c r="H4917" s="2"/>
      <c r="I4917" s="2"/>
      <c r="J4917" s="2"/>
      <c r="N4917" s="9"/>
      <c r="O4917" s="5"/>
      <c r="P4917" s="2"/>
      <c r="Q4917" s="39"/>
      <c r="R4917" s="9"/>
      <c r="T4917" s="9"/>
      <c r="U4917" s="2"/>
      <c r="X4917" s="40"/>
      <c r="Y4917" s="9"/>
    </row>
    <row r="4918" spans="2:25" x14ac:dyDescent="0.2">
      <c r="B4918" s="2"/>
      <c r="H4918" s="2"/>
      <c r="I4918" s="2"/>
      <c r="J4918" s="2"/>
      <c r="N4918" s="9"/>
      <c r="O4918" s="5"/>
      <c r="P4918" s="2"/>
      <c r="Q4918" s="39"/>
      <c r="R4918" s="9"/>
      <c r="T4918" s="9"/>
      <c r="U4918" s="2"/>
      <c r="X4918" s="40"/>
      <c r="Y4918" s="9"/>
    </row>
    <row r="4919" spans="2:25" x14ac:dyDescent="0.2">
      <c r="B4919" s="2"/>
      <c r="H4919" s="2"/>
      <c r="I4919" s="2"/>
      <c r="J4919" s="2"/>
      <c r="N4919" s="9"/>
      <c r="O4919" s="5"/>
      <c r="P4919" s="2"/>
      <c r="Q4919" s="39"/>
      <c r="R4919" s="9"/>
      <c r="T4919" s="9"/>
      <c r="U4919" s="2"/>
      <c r="X4919" s="40"/>
      <c r="Y4919" s="9"/>
    </row>
    <row r="4920" spans="2:25" x14ac:dyDescent="0.2">
      <c r="B4920" s="2"/>
      <c r="H4920" s="2"/>
      <c r="I4920" s="2"/>
      <c r="J4920" s="2"/>
      <c r="N4920" s="9"/>
      <c r="O4920" s="5"/>
      <c r="P4920" s="2"/>
      <c r="Q4920" s="39"/>
      <c r="R4920" s="9"/>
      <c r="T4920" s="9"/>
      <c r="U4920" s="2"/>
      <c r="X4920" s="40"/>
      <c r="Y4920" s="9"/>
    </row>
    <row r="4921" spans="2:25" x14ac:dyDescent="0.2">
      <c r="B4921" s="2"/>
      <c r="H4921" s="2"/>
      <c r="I4921" s="2"/>
      <c r="J4921" s="2"/>
      <c r="N4921" s="9"/>
      <c r="O4921" s="5"/>
      <c r="P4921" s="2"/>
      <c r="Q4921" s="39"/>
      <c r="R4921" s="9"/>
      <c r="T4921" s="9"/>
      <c r="U4921" s="2"/>
      <c r="X4921" s="40"/>
      <c r="Y4921" s="9"/>
    </row>
    <row r="4922" spans="2:25" x14ac:dyDescent="0.2">
      <c r="B4922" s="2"/>
      <c r="H4922" s="2"/>
      <c r="I4922" s="2"/>
      <c r="J4922" s="2"/>
      <c r="N4922" s="9"/>
      <c r="O4922" s="5"/>
      <c r="P4922" s="2"/>
      <c r="Q4922" s="39"/>
      <c r="R4922" s="9"/>
      <c r="T4922" s="9"/>
      <c r="U4922" s="2"/>
      <c r="X4922" s="40"/>
      <c r="Y4922" s="9"/>
    </row>
    <row r="4923" spans="2:25" x14ac:dyDescent="0.2">
      <c r="B4923" s="2"/>
      <c r="H4923" s="2"/>
      <c r="I4923" s="2"/>
      <c r="J4923" s="2"/>
      <c r="N4923" s="9"/>
      <c r="O4923" s="5"/>
      <c r="P4923" s="2"/>
      <c r="Q4923" s="39"/>
      <c r="R4923" s="9"/>
      <c r="T4923" s="9"/>
      <c r="U4923" s="2"/>
      <c r="X4923" s="40"/>
      <c r="Y4923" s="9"/>
    </row>
    <row r="4924" spans="2:25" x14ac:dyDescent="0.2">
      <c r="B4924" s="2"/>
      <c r="H4924" s="2"/>
      <c r="I4924" s="2"/>
      <c r="J4924" s="2"/>
      <c r="N4924" s="9"/>
      <c r="O4924" s="5"/>
      <c r="P4924" s="2"/>
      <c r="Q4924" s="39"/>
      <c r="R4924" s="9"/>
      <c r="T4924" s="9"/>
      <c r="U4924" s="2"/>
      <c r="X4924" s="40"/>
      <c r="Y4924" s="9"/>
    </row>
    <row r="4925" spans="2:25" x14ac:dyDescent="0.2">
      <c r="B4925" s="2"/>
      <c r="H4925" s="2"/>
      <c r="I4925" s="2"/>
      <c r="J4925" s="2"/>
      <c r="N4925" s="9"/>
      <c r="O4925" s="5"/>
      <c r="P4925" s="2"/>
      <c r="Q4925" s="39"/>
      <c r="R4925" s="9"/>
      <c r="T4925" s="9"/>
      <c r="U4925" s="2"/>
      <c r="X4925" s="40"/>
      <c r="Y4925" s="9"/>
    </row>
    <row r="4926" spans="2:25" x14ac:dyDescent="0.2">
      <c r="B4926" s="2"/>
      <c r="H4926" s="2"/>
      <c r="I4926" s="2"/>
      <c r="J4926" s="2"/>
      <c r="N4926" s="9"/>
      <c r="O4926" s="5"/>
      <c r="P4926" s="2"/>
      <c r="Q4926" s="39"/>
      <c r="R4926" s="9"/>
      <c r="T4926" s="9"/>
      <c r="U4926" s="2"/>
      <c r="X4926" s="40"/>
      <c r="Y4926" s="9"/>
    </row>
    <row r="4927" spans="2:25" x14ac:dyDescent="0.2">
      <c r="B4927" s="2"/>
      <c r="H4927" s="2"/>
      <c r="I4927" s="2"/>
      <c r="J4927" s="2"/>
      <c r="N4927" s="9"/>
      <c r="O4927" s="5"/>
      <c r="P4927" s="2"/>
      <c r="Q4927" s="39"/>
      <c r="R4927" s="9"/>
      <c r="T4927" s="9"/>
      <c r="U4927" s="2"/>
      <c r="X4927" s="40"/>
      <c r="Y4927" s="9"/>
    </row>
    <row r="4928" spans="2:25" x14ac:dyDescent="0.2">
      <c r="B4928" s="2"/>
      <c r="H4928" s="2"/>
      <c r="I4928" s="2"/>
      <c r="J4928" s="2"/>
      <c r="N4928" s="9"/>
      <c r="O4928" s="5"/>
      <c r="P4928" s="2"/>
      <c r="Q4928" s="39"/>
      <c r="R4928" s="9"/>
      <c r="T4928" s="9"/>
      <c r="U4928" s="2"/>
      <c r="X4928" s="40"/>
      <c r="Y4928" s="9"/>
    </row>
    <row r="4929" spans="2:25" x14ac:dyDescent="0.2">
      <c r="B4929" s="2"/>
      <c r="H4929" s="2"/>
      <c r="I4929" s="2"/>
      <c r="J4929" s="2"/>
      <c r="N4929" s="9"/>
      <c r="O4929" s="5"/>
      <c r="P4929" s="2"/>
      <c r="Q4929" s="39"/>
      <c r="R4929" s="9"/>
      <c r="T4929" s="9"/>
      <c r="U4929" s="2"/>
      <c r="X4929" s="40"/>
      <c r="Y4929" s="9"/>
    </row>
    <row r="4930" spans="2:25" x14ac:dyDescent="0.2">
      <c r="B4930" s="2"/>
      <c r="H4930" s="2"/>
      <c r="I4930" s="2"/>
      <c r="J4930" s="2"/>
      <c r="N4930" s="9"/>
      <c r="O4930" s="5"/>
      <c r="P4930" s="2"/>
      <c r="Q4930" s="39"/>
      <c r="R4930" s="9"/>
      <c r="T4930" s="9"/>
      <c r="U4930" s="2"/>
      <c r="X4930" s="40"/>
      <c r="Y4930" s="9"/>
    </row>
    <row r="4931" spans="2:25" x14ac:dyDescent="0.2">
      <c r="B4931" s="2"/>
      <c r="H4931" s="2"/>
      <c r="I4931" s="2"/>
      <c r="J4931" s="2"/>
      <c r="N4931" s="9"/>
      <c r="O4931" s="5"/>
      <c r="P4931" s="2"/>
      <c r="Q4931" s="39"/>
      <c r="R4931" s="9"/>
      <c r="T4931" s="9"/>
      <c r="U4931" s="2"/>
      <c r="X4931" s="40"/>
      <c r="Y4931" s="9"/>
    </row>
    <row r="4932" spans="2:25" x14ac:dyDescent="0.2">
      <c r="B4932" s="2"/>
      <c r="H4932" s="2"/>
      <c r="I4932" s="2"/>
      <c r="J4932" s="2"/>
      <c r="N4932" s="9"/>
      <c r="O4932" s="5"/>
      <c r="P4932" s="2"/>
      <c r="Q4932" s="39"/>
      <c r="R4932" s="9"/>
      <c r="T4932" s="9"/>
      <c r="U4932" s="2"/>
      <c r="X4932" s="40"/>
      <c r="Y4932" s="9"/>
    </row>
    <row r="4933" spans="2:25" x14ac:dyDescent="0.2">
      <c r="B4933" s="2"/>
      <c r="H4933" s="2"/>
      <c r="I4933" s="2"/>
      <c r="J4933" s="2"/>
      <c r="N4933" s="9"/>
      <c r="O4933" s="5"/>
      <c r="P4933" s="2"/>
      <c r="Q4933" s="39"/>
      <c r="R4933" s="9"/>
      <c r="T4933" s="9"/>
      <c r="U4933" s="2"/>
      <c r="X4933" s="40"/>
      <c r="Y4933" s="9"/>
    </row>
    <row r="4934" spans="2:25" x14ac:dyDescent="0.2">
      <c r="B4934" s="2"/>
      <c r="H4934" s="2"/>
      <c r="I4934" s="2"/>
      <c r="J4934" s="2"/>
      <c r="N4934" s="9"/>
      <c r="O4934" s="5"/>
      <c r="P4934" s="2"/>
      <c r="Q4934" s="39"/>
      <c r="R4934" s="9"/>
      <c r="T4934" s="9"/>
      <c r="U4934" s="2"/>
      <c r="X4934" s="40"/>
      <c r="Y4934" s="9"/>
    </row>
    <row r="4935" spans="2:25" x14ac:dyDescent="0.2">
      <c r="B4935" s="2"/>
      <c r="H4935" s="2"/>
      <c r="I4935" s="2"/>
      <c r="J4935" s="2"/>
      <c r="N4935" s="9"/>
      <c r="O4935" s="5"/>
      <c r="P4935" s="2"/>
      <c r="Q4935" s="39"/>
      <c r="R4935" s="9"/>
      <c r="T4935" s="9"/>
      <c r="U4935" s="2"/>
      <c r="X4935" s="40"/>
      <c r="Y4935" s="9"/>
    </row>
    <row r="4936" spans="2:25" x14ac:dyDescent="0.2">
      <c r="B4936" s="2"/>
      <c r="H4936" s="2"/>
      <c r="I4936" s="2"/>
      <c r="J4936" s="2"/>
      <c r="N4936" s="9"/>
      <c r="O4936" s="5"/>
      <c r="P4936" s="2"/>
      <c r="Q4936" s="39"/>
      <c r="R4936" s="9"/>
      <c r="T4936" s="9"/>
      <c r="U4936" s="2"/>
      <c r="X4936" s="40"/>
      <c r="Y4936" s="9"/>
    </row>
    <row r="4937" spans="2:25" x14ac:dyDescent="0.2">
      <c r="B4937" s="2"/>
      <c r="H4937" s="2"/>
      <c r="I4937" s="2"/>
      <c r="J4937" s="2"/>
      <c r="N4937" s="9"/>
      <c r="O4937" s="5"/>
      <c r="P4937" s="2"/>
      <c r="Q4937" s="39"/>
      <c r="R4937" s="9"/>
      <c r="T4937" s="9"/>
      <c r="U4937" s="2"/>
      <c r="X4937" s="40"/>
      <c r="Y4937" s="9"/>
    </row>
    <row r="4938" spans="2:25" x14ac:dyDescent="0.2">
      <c r="B4938" s="2"/>
      <c r="H4938" s="2"/>
      <c r="I4938" s="2"/>
      <c r="J4938" s="2"/>
      <c r="N4938" s="9"/>
      <c r="O4938" s="5"/>
      <c r="P4938" s="2"/>
      <c r="Q4938" s="39"/>
      <c r="R4938" s="9"/>
      <c r="T4938" s="9"/>
      <c r="U4938" s="2"/>
      <c r="X4938" s="40"/>
      <c r="Y4938" s="9"/>
    </row>
    <row r="4939" spans="2:25" x14ac:dyDescent="0.2">
      <c r="B4939" s="2"/>
      <c r="H4939" s="2"/>
      <c r="I4939" s="2"/>
      <c r="J4939" s="2"/>
      <c r="N4939" s="9"/>
      <c r="O4939" s="5"/>
      <c r="P4939" s="2"/>
      <c r="Q4939" s="39"/>
      <c r="R4939" s="9"/>
      <c r="T4939" s="9"/>
      <c r="U4939" s="2"/>
      <c r="X4939" s="40"/>
      <c r="Y4939" s="9"/>
    </row>
    <row r="4940" spans="2:25" x14ac:dyDescent="0.2">
      <c r="B4940" s="2"/>
      <c r="H4940" s="2"/>
      <c r="I4940" s="2"/>
      <c r="J4940" s="2"/>
      <c r="N4940" s="9"/>
      <c r="O4940" s="5"/>
      <c r="P4940" s="2"/>
      <c r="Q4940" s="39"/>
      <c r="R4940" s="9"/>
      <c r="T4940" s="9"/>
      <c r="U4940" s="2"/>
      <c r="X4940" s="40"/>
      <c r="Y4940" s="9"/>
    </row>
    <row r="4941" spans="2:25" x14ac:dyDescent="0.2">
      <c r="B4941" s="2"/>
      <c r="H4941" s="2"/>
      <c r="I4941" s="2"/>
      <c r="J4941" s="2"/>
      <c r="N4941" s="9"/>
      <c r="O4941" s="5"/>
      <c r="P4941" s="2"/>
      <c r="Q4941" s="39"/>
      <c r="R4941" s="9"/>
      <c r="T4941" s="9"/>
      <c r="U4941" s="2"/>
      <c r="X4941" s="40"/>
      <c r="Y4941" s="9"/>
    </row>
    <row r="4942" spans="2:25" x14ac:dyDescent="0.2">
      <c r="B4942" s="2"/>
      <c r="H4942" s="2"/>
      <c r="I4942" s="2"/>
      <c r="J4942" s="2"/>
      <c r="N4942" s="9"/>
      <c r="O4942" s="5"/>
      <c r="P4942" s="2"/>
      <c r="Q4942" s="39"/>
      <c r="R4942" s="9"/>
      <c r="T4942" s="9"/>
      <c r="U4942" s="2"/>
      <c r="X4942" s="40"/>
      <c r="Y4942" s="9"/>
    </row>
    <row r="4943" spans="2:25" x14ac:dyDescent="0.2">
      <c r="B4943" s="2"/>
      <c r="H4943" s="2"/>
      <c r="I4943" s="2"/>
      <c r="J4943" s="2"/>
      <c r="N4943" s="9"/>
      <c r="O4943" s="5"/>
      <c r="P4943" s="2"/>
      <c r="Q4943" s="39"/>
      <c r="R4943" s="9"/>
      <c r="T4943" s="9"/>
      <c r="U4943" s="2"/>
      <c r="X4943" s="40"/>
      <c r="Y4943" s="9"/>
    </row>
    <row r="4944" spans="2:25" x14ac:dyDescent="0.2">
      <c r="B4944" s="2"/>
      <c r="H4944" s="2"/>
      <c r="I4944" s="2"/>
      <c r="J4944" s="2"/>
      <c r="N4944" s="9"/>
      <c r="O4944" s="5"/>
      <c r="P4944" s="2"/>
      <c r="Q4944" s="39"/>
      <c r="R4944" s="9"/>
      <c r="T4944" s="9"/>
      <c r="U4944" s="2"/>
      <c r="X4944" s="40"/>
      <c r="Y4944" s="9"/>
    </row>
    <row r="4945" spans="2:25" x14ac:dyDescent="0.2">
      <c r="B4945" s="2"/>
      <c r="H4945" s="2"/>
      <c r="I4945" s="2"/>
      <c r="J4945" s="2"/>
      <c r="N4945" s="9"/>
      <c r="O4945" s="5"/>
      <c r="P4945" s="2"/>
      <c r="Q4945" s="39"/>
      <c r="R4945" s="9"/>
      <c r="T4945" s="9"/>
      <c r="U4945" s="2"/>
      <c r="X4945" s="40"/>
      <c r="Y4945" s="9"/>
    </row>
    <row r="4946" spans="2:25" x14ac:dyDescent="0.2">
      <c r="B4946" s="2"/>
      <c r="H4946" s="2"/>
      <c r="I4946" s="2"/>
      <c r="J4946" s="2"/>
      <c r="N4946" s="9"/>
      <c r="O4946" s="5"/>
      <c r="P4946" s="2"/>
      <c r="Q4946" s="39"/>
      <c r="R4946" s="9"/>
      <c r="T4946" s="9"/>
      <c r="U4946" s="2"/>
      <c r="X4946" s="40"/>
      <c r="Y4946" s="9"/>
    </row>
    <row r="4947" spans="2:25" x14ac:dyDescent="0.2">
      <c r="B4947" s="2"/>
      <c r="H4947" s="2"/>
      <c r="I4947" s="2"/>
      <c r="J4947" s="2"/>
      <c r="N4947" s="9"/>
      <c r="O4947" s="5"/>
      <c r="P4947" s="2"/>
      <c r="Q4947" s="39"/>
      <c r="R4947" s="9"/>
      <c r="T4947" s="9"/>
      <c r="U4947" s="2"/>
      <c r="X4947" s="40"/>
      <c r="Y4947" s="9"/>
    </row>
    <row r="4948" spans="2:25" x14ac:dyDescent="0.2">
      <c r="B4948" s="2"/>
      <c r="H4948" s="2"/>
      <c r="I4948" s="2"/>
      <c r="J4948" s="2"/>
      <c r="N4948" s="9"/>
      <c r="O4948" s="5"/>
      <c r="P4948" s="2"/>
      <c r="Q4948" s="39"/>
      <c r="R4948" s="9"/>
      <c r="T4948" s="9"/>
      <c r="U4948" s="2"/>
      <c r="X4948" s="40"/>
      <c r="Y4948" s="9"/>
    </row>
    <row r="4949" spans="2:25" x14ac:dyDescent="0.2">
      <c r="B4949" s="2"/>
      <c r="H4949" s="2"/>
      <c r="I4949" s="2"/>
      <c r="J4949" s="2"/>
      <c r="N4949" s="9"/>
      <c r="O4949" s="5"/>
      <c r="P4949" s="2"/>
      <c r="Q4949" s="39"/>
      <c r="R4949" s="9"/>
      <c r="T4949" s="9"/>
      <c r="U4949" s="2"/>
      <c r="X4949" s="40"/>
      <c r="Y4949" s="9"/>
    </row>
    <row r="4950" spans="2:25" x14ac:dyDescent="0.2">
      <c r="B4950" s="2"/>
      <c r="H4950" s="2"/>
      <c r="I4950" s="2"/>
      <c r="J4950" s="2"/>
      <c r="N4950" s="9"/>
      <c r="O4950" s="5"/>
      <c r="P4950" s="2"/>
      <c r="Q4950" s="39"/>
      <c r="R4950" s="9"/>
      <c r="T4950" s="9"/>
      <c r="U4950" s="2"/>
      <c r="X4950" s="40"/>
      <c r="Y4950" s="9"/>
    </row>
    <row r="4951" spans="2:25" x14ac:dyDescent="0.2">
      <c r="B4951" s="2"/>
      <c r="H4951" s="2"/>
      <c r="I4951" s="2"/>
      <c r="J4951" s="2"/>
      <c r="N4951" s="9"/>
      <c r="O4951" s="5"/>
      <c r="P4951" s="2"/>
      <c r="Q4951" s="39"/>
      <c r="R4951" s="9"/>
      <c r="T4951" s="9"/>
      <c r="U4951" s="2"/>
      <c r="X4951" s="40"/>
      <c r="Y4951" s="9"/>
    </row>
    <row r="4952" spans="2:25" x14ac:dyDescent="0.2">
      <c r="B4952" s="2"/>
      <c r="H4952" s="2"/>
      <c r="I4952" s="2"/>
      <c r="J4952" s="2"/>
      <c r="N4952" s="9"/>
      <c r="O4952" s="5"/>
      <c r="P4952" s="2"/>
      <c r="Q4952" s="39"/>
      <c r="R4952" s="9"/>
      <c r="T4952" s="9"/>
      <c r="U4952" s="2"/>
      <c r="X4952" s="40"/>
      <c r="Y4952" s="9"/>
    </row>
    <row r="4953" spans="2:25" x14ac:dyDescent="0.2">
      <c r="B4953" s="2"/>
      <c r="H4953" s="2"/>
      <c r="I4953" s="2"/>
      <c r="J4953" s="2"/>
      <c r="N4953" s="9"/>
      <c r="O4953" s="5"/>
      <c r="P4953" s="2"/>
      <c r="Q4953" s="39"/>
      <c r="R4953" s="9"/>
      <c r="T4953" s="9"/>
      <c r="U4953" s="2"/>
      <c r="X4953" s="40"/>
      <c r="Y4953" s="9"/>
    </row>
    <row r="4954" spans="2:25" x14ac:dyDescent="0.2">
      <c r="B4954" s="2"/>
      <c r="H4954" s="2"/>
      <c r="I4954" s="2"/>
      <c r="J4954" s="2"/>
      <c r="N4954" s="9"/>
      <c r="O4954" s="5"/>
      <c r="P4954" s="2"/>
      <c r="Q4954" s="39"/>
      <c r="R4954" s="9"/>
      <c r="T4954" s="9"/>
      <c r="U4954" s="2"/>
      <c r="X4954" s="40"/>
      <c r="Y4954" s="9"/>
    </row>
    <row r="4955" spans="2:25" x14ac:dyDescent="0.2">
      <c r="B4955" s="2"/>
      <c r="H4955" s="2"/>
      <c r="I4955" s="2"/>
      <c r="J4955" s="2"/>
      <c r="N4955" s="9"/>
      <c r="O4955" s="5"/>
      <c r="P4955" s="2"/>
      <c r="Q4955" s="39"/>
      <c r="R4955" s="9"/>
      <c r="T4955" s="9"/>
      <c r="U4955" s="2"/>
      <c r="X4955" s="40"/>
      <c r="Y4955" s="9"/>
    </row>
    <row r="4956" spans="2:25" x14ac:dyDescent="0.2">
      <c r="B4956" s="2"/>
      <c r="H4956" s="2"/>
      <c r="I4956" s="2"/>
      <c r="J4956" s="2"/>
      <c r="N4956" s="9"/>
      <c r="O4956" s="5"/>
      <c r="P4956" s="2"/>
      <c r="Q4956" s="39"/>
      <c r="R4956" s="9"/>
      <c r="T4956" s="9"/>
      <c r="U4956" s="2"/>
      <c r="X4956" s="40"/>
      <c r="Y4956" s="9"/>
    </row>
    <row r="4957" spans="2:25" x14ac:dyDescent="0.2">
      <c r="B4957" s="2"/>
      <c r="H4957" s="2"/>
      <c r="I4957" s="2"/>
      <c r="J4957" s="2"/>
      <c r="N4957" s="9"/>
      <c r="O4957" s="5"/>
      <c r="P4957" s="2"/>
      <c r="Q4957" s="39"/>
      <c r="R4957" s="9"/>
      <c r="T4957" s="9"/>
      <c r="U4957" s="2"/>
      <c r="X4957" s="40"/>
      <c r="Y4957" s="9"/>
    </row>
    <row r="4958" spans="2:25" x14ac:dyDescent="0.2">
      <c r="B4958" s="2"/>
      <c r="H4958" s="2"/>
      <c r="I4958" s="2"/>
      <c r="J4958" s="2"/>
      <c r="N4958" s="9"/>
      <c r="O4958" s="5"/>
      <c r="P4958" s="2"/>
      <c r="Q4958" s="39"/>
      <c r="R4958" s="9"/>
      <c r="T4958" s="9"/>
      <c r="U4958" s="2"/>
      <c r="X4958" s="40"/>
      <c r="Y4958" s="9"/>
    </row>
    <row r="4959" spans="2:25" x14ac:dyDescent="0.2">
      <c r="B4959" s="2"/>
      <c r="H4959" s="2"/>
      <c r="I4959" s="2"/>
      <c r="J4959" s="2"/>
      <c r="N4959" s="9"/>
      <c r="O4959" s="5"/>
      <c r="P4959" s="2"/>
      <c r="Q4959" s="39"/>
      <c r="R4959" s="9"/>
      <c r="T4959" s="9"/>
      <c r="U4959" s="2"/>
      <c r="X4959" s="40"/>
      <c r="Y4959" s="9"/>
    </row>
    <row r="4960" spans="2:25" x14ac:dyDescent="0.2">
      <c r="B4960" s="2"/>
      <c r="H4960" s="2"/>
      <c r="I4960" s="2"/>
      <c r="J4960" s="2"/>
      <c r="N4960" s="9"/>
      <c r="O4960" s="5"/>
      <c r="P4960" s="2"/>
      <c r="Q4960" s="39"/>
      <c r="R4960" s="9"/>
      <c r="T4960" s="9"/>
      <c r="U4960" s="2"/>
      <c r="X4960" s="40"/>
      <c r="Y4960" s="9"/>
    </row>
    <row r="4961" spans="2:25" x14ac:dyDescent="0.2">
      <c r="B4961" s="2"/>
      <c r="H4961" s="2"/>
      <c r="I4961" s="2"/>
      <c r="J4961" s="2"/>
      <c r="N4961" s="9"/>
      <c r="O4961" s="5"/>
      <c r="P4961" s="2"/>
      <c r="Q4961" s="39"/>
      <c r="R4961" s="9"/>
      <c r="T4961" s="9"/>
      <c r="U4961" s="2"/>
      <c r="X4961" s="40"/>
      <c r="Y4961" s="9"/>
    </row>
    <row r="4962" spans="2:25" x14ac:dyDescent="0.2">
      <c r="B4962" s="2"/>
      <c r="H4962" s="2"/>
      <c r="I4962" s="2"/>
      <c r="J4962" s="2"/>
      <c r="N4962" s="9"/>
      <c r="O4962" s="5"/>
      <c r="P4962" s="2"/>
      <c r="Q4962" s="39"/>
      <c r="R4962" s="9"/>
      <c r="T4962" s="9"/>
      <c r="U4962" s="2"/>
      <c r="X4962" s="40"/>
      <c r="Y4962" s="9"/>
    </row>
    <row r="4963" spans="2:25" x14ac:dyDescent="0.2">
      <c r="B4963" s="2"/>
      <c r="H4963" s="2"/>
      <c r="I4963" s="2"/>
      <c r="J4963" s="2"/>
      <c r="N4963" s="9"/>
      <c r="O4963" s="5"/>
      <c r="P4963" s="2"/>
      <c r="Q4963" s="39"/>
      <c r="R4963" s="9"/>
      <c r="T4963" s="9"/>
      <c r="U4963" s="2"/>
      <c r="X4963" s="40"/>
      <c r="Y4963" s="9"/>
    </row>
    <row r="4964" spans="2:25" x14ac:dyDescent="0.2">
      <c r="B4964" s="2"/>
      <c r="H4964" s="2"/>
      <c r="I4964" s="2"/>
      <c r="J4964" s="2"/>
      <c r="N4964" s="9"/>
      <c r="O4964" s="5"/>
      <c r="P4964" s="2"/>
      <c r="Q4964" s="39"/>
      <c r="R4964" s="9"/>
      <c r="T4964" s="9"/>
      <c r="U4964" s="2"/>
      <c r="X4964" s="40"/>
      <c r="Y4964" s="9"/>
    </row>
    <row r="4965" spans="2:25" x14ac:dyDescent="0.2">
      <c r="B4965" s="2"/>
      <c r="H4965" s="2"/>
      <c r="I4965" s="2"/>
      <c r="J4965" s="2"/>
      <c r="N4965" s="9"/>
      <c r="O4965" s="5"/>
      <c r="P4965" s="2"/>
      <c r="Q4965" s="39"/>
      <c r="R4965" s="9"/>
      <c r="T4965" s="9"/>
      <c r="U4965" s="2"/>
      <c r="X4965" s="40"/>
      <c r="Y4965" s="9"/>
    </row>
    <row r="4966" spans="2:25" x14ac:dyDescent="0.2">
      <c r="B4966" s="2"/>
      <c r="H4966" s="2"/>
      <c r="I4966" s="2"/>
      <c r="J4966" s="2"/>
      <c r="N4966" s="9"/>
      <c r="O4966" s="5"/>
      <c r="P4966" s="2"/>
      <c r="Q4966" s="39"/>
      <c r="R4966" s="9"/>
      <c r="T4966" s="9"/>
      <c r="U4966" s="2"/>
      <c r="X4966" s="40"/>
      <c r="Y4966" s="9"/>
    </row>
    <row r="4967" spans="2:25" x14ac:dyDescent="0.2">
      <c r="B4967" s="2"/>
      <c r="H4967" s="2"/>
      <c r="I4967" s="2"/>
      <c r="J4967" s="2"/>
      <c r="N4967" s="9"/>
      <c r="O4967" s="5"/>
      <c r="P4967" s="2"/>
      <c r="Q4967" s="39"/>
      <c r="R4967" s="9"/>
      <c r="T4967" s="9"/>
      <c r="U4967" s="2"/>
      <c r="X4967" s="40"/>
      <c r="Y4967" s="9"/>
    </row>
    <row r="4968" spans="2:25" x14ac:dyDescent="0.2">
      <c r="B4968" s="2"/>
      <c r="H4968" s="2"/>
      <c r="I4968" s="2"/>
      <c r="J4968" s="2"/>
      <c r="N4968" s="9"/>
      <c r="O4968" s="5"/>
      <c r="P4968" s="2"/>
      <c r="Q4968" s="39"/>
      <c r="R4968" s="9"/>
      <c r="T4968" s="9"/>
      <c r="U4968" s="2"/>
      <c r="X4968" s="40"/>
      <c r="Y4968" s="9"/>
    </row>
    <row r="4969" spans="2:25" x14ac:dyDescent="0.2">
      <c r="B4969" s="2"/>
      <c r="H4969" s="2"/>
      <c r="I4969" s="2"/>
      <c r="J4969" s="2"/>
      <c r="N4969" s="9"/>
      <c r="O4969" s="5"/>
      <c r="P4969" s="2"/>
      <c r="Q4969" s="39"/>
      <c r="R4969" s="9"/>
      <c r="T4969" s="9"/>
      <c r="U4969" s="2"/>
      <c r="X4969" s="40"/>
      <c r="Y4969" s="9"/>
    </row>
    <row r="4970" spans="2:25" x14ac:dyDescent="0.2">
      <c r="B4970" s="2"/>
      <c r="H4970" s="2"/>
      <c r="I4970" s="2"/>
      <c r="J4970" s="2"/>
      <c r="N4970" s="9"/>
      <c r="O4970" s="5"/>
      <c r="P4970" s="2"/>
      <c r="Q4970" s="39"/>
      <c r="R4970" s="9"/>
      <c r="T4970" s="9"/>
      <c r="U4970" s="2"/>
      <c r="X4970" s="40"/>
      <c r="Y4970" s="9"/>
    </row>
    <row r="4971" spans="2:25" x14ac:dyDescent="0.2">
      <c r="B4971" s="2"/>
      <c r="H4971" s="2"/>
      <c r="I4971" s="2"/>
      <c r="J4971" s="2"/>
      <c r="N4971" s="9"/>
      <c r="O4971" s="5"/>
      <c r="P4971" s="2"/>
      <c r="Q4971" s="39"/>
      <c r="R4971" s="9"/>
      <c r="T4971" s="9"/>
      <c r="U4971" s="2"/>
      <c r="X4971" s="40"/>
      <c r="Y4971" s="9"/>
    </row>
    <row r="4972" spans="2:25" x14ac:dyDescent="0.2">
      <c r="B4972" s="2"/>
      <c r="H4972" s="2"/>
      <c r="I4972" s="2"/>
      <c r="J4972" s="2"/>
      <c r="N4972" s="9"/>
      <c r="O4972" s="5"/>
      <c r="P4972" s="2"/>
      <c r="Q4972" s="39"/>
      <c r="R4972" s="9"/>
      <c r="T4972" s="9"/>
      <c r="U4972" s="2"/>
      <c r="X4972" s="40"/>
      <c r="Y4972" s="9"/>
    </row>
    <row r="4973" spans="2:25" x14ac:dyDescent="0.2">
      <c r="B4973" s="2"/>
      <c r="H4973" s="2"/>
      <c r="I4973" s="2"/>
      <c r="J4973" s="2"/>
      <c r="N4973" s="9"/>
      <c r="O4973" s="5"/>
      <c r="P4973" s="2"/>
      <c r="Q4973" s="39"/>
      <c r="R4973" s="9"/>
      <c r="T4973" s="9"/>
      <c r="U4973" s="2"/>
      <c r="X4973" s="40"/>
      <c r="Y4973" s="9"/>
    </row>
    <row r="4974" spans="2:25" x14ac:dyDescent="0.2">
      <c r="B4974" s="2"/>
      <c r="H4974" s="2"/>
      <c r="I4974" s="2"/>
      <c r="J4974" s="2"/>
      <c r="N4974" s="9"/>
      <c r="O4974" s="5"/>
      <c r="P4974" s="2"/>
      <c r="Q4974" s="39"/>
      <c r="R4974" s="9"/>
      <c r="T4974" s="9"/>
      <c r="U4974" s="2"/>
      <c r="X4974" s="40"/>
      <c r="Y4974" s="9"/>
    </row>
    <row r="4975" spans="2:25" x14ac:dyDescent="0.2">
      <c r="B4975" s="2"/>
      <c r="H4975" s="2"/>
      <c r="I4975" s="2"/>
      <c r="J4975" s="2"/>
      <c r="N4975" s="9"/>
      <c r="O4975" s="5"/>
      <c r="P4975" s="2"/>
      <c r="Q4975" s="39"/>
      <c r="R4975" s="9"/>
      <c r="T4975" s="9"/>
      <c r="U4975" s="2"/>
      <c r="X4975" s="40"/>
      <c r="Y4975" s="9"/>
    </row>
    <row r="4976" spans="2:25" x14ac:dyDescent="0.2">
      <c r="B4976" s="2"/>
      <c r="H4976" s="2"/>
      <c r="I4976" s="2"/>
      <c r="J4976" s="2"/>
      <c r="N4976" s="9"/>
      <c r="O4976" s="5"/>
      <c r="P4976" s="2"/>
      <c r="Q4976" s="39"/>
      <c r="R4976" s="9"/>
      <c r="T4976" s="9"/>
      <c r="U4976" s="2"/>
      <c r="X4976" s="40"/>
      <c r="Y4976" s="9"/>
    </row>
    <row r="4977" spans="2:25" x14ac:dyDescent="0.2">
      <c r="B4977" s="2"/>
      <c r="H4977" s="2"/>
      <c r="I4977" s="2"/>
      <c r="J4977" s="2"/>
      <c r="N4977" s="9"/>
      <c r="O4977" s="5"/>
      <c r="P4977" s="2"/>
      <c r="Q4977" s="39"/>
      <c r="R4977" s="9"/>
      <c r="T4977" s="9"/>
      <c r="U4977" s="2"/>
      <c r="X4977" s="40"/>
      <c r="Y4977" s="9"/>
    </row>
    <row r="4978" spans="2:25" x14ac:dyDescent="0.2">
      <c r="B4978" s="2"/>
      <c r="H4978" s="2"/>
      <c r="I4978" s="2"/>
      <c r="J4978" s="2"/>
      <c r="N4978" s="9"/>
      <c r="O4978" s="5"/>
      <c r="P4978" s="2"/>
      <c r="Q4978" s="39"/>
      <c r="R4978" s="9"/>
      <c r="T4978" s="9"/>
      <c r="U4978" s="2"/>
      <c r="X4978" s="40"/>
      <c r="Y4978" s="9"/>
    </row>
    <row r="4979" spans="2:25" x14ac:dyDescent="0.2">
      <c r="B4979" s="2"/>
      <c r="H4979" s="2"/>
      <c r="I4979" s="2"/>
      <c r="J4979" s="2"/>
      <c r="N4979" s="9"/>
      <c r="O4979" s="5"/>
      <c r="P4979" s="2"/>
      <c r="Q4979" s="39"/>
      <c r="R4979" s="9"/>
      <c r="T4979" s="9"/>
      <c r="U4979" s="2"/>
      <c r="X4979" s="40"/>
      <c r="Y4979" s="9"/>
    </row>
    <row r="4980" spans="2:25" x14ac:dyDescent="0.2">
      <c r="B4980" s="2"/>
      <c r="H4980" s="2"/>
      <c r="I4980" s="2"/>
      <c r="J4980" s="2"/>
      <c r="N4980" s="9"/>
      <c r="O4980" s="5"/>
      <c r="P4980" s="2"/>
      <c r="Q4980" s="39"/>
      <c r="R4980" s="9"/>
      <c r="T4980" s="9"/>
      <c r="U4980" s="2"/>
      <c r="X4980" s="40"/>
      <c r="Y4980" s="9"/>
    </row>
    <row r="4981" spans="2:25" x14ac:dyDescent="0.2">
      <c r="B4981" s="2"/>
      <c r="H4981" s="2"/>
      <c r="I4981" s="2"/>
      <c r="J4981" s="2"/>
      <c r="N4981" s="9"/>
      <c r="O4981" s="5"/>
      <c r="P4981" s="2"/>
      <c r="Q4981" s="39"/>
      <c r="R4981" s="9"/>
      <c r="T4981" s="9"/>
      <c r="U4981" s="2"/>
      <c r="X4981" s="40"/>
      <c r="Y4981" s="9"/>
    </row>
    <row r="4982" spans="2:25" x14ac:dyDescent="0.2">
      <c r="B4982" s="2"/>
      <c r="H4982" s="2"/>
      <c r="I4982" s="2"/>
      <c r="J4982" s="2"/>
      <c r="N4982" s="9"/>
      <c r="O4982" s="5"/>
      <c r="P4982" s="2"/>
      <c r="Q4982" s="39"/>
      <c r="R4982" s="9"/>
      <c r="T4982" s="9"/>
      <c r="U4982" s="2"/>
      <c r="X4982" s="40"/>
      <c r="Y4982" s="9"/>
    </row>
    <row r="4983" spans="2:25" x14ac:dyDescent="0.2">
      <c r="B4983" s="2"/>
      <c r="H4983" s="2"/>
      <c r="I4983" s="2"/>
      <c r="J4983" s="2"/>
      <c r="N4983" s="9"/>
      <c r="O4983" s="5"/>
      <c r="P4983" s="2"/>
      <c r="Q4983" s="39"/>
      <c r="R4983" s="9"/>
      <c r="T4983" s="9"/>
      <c r="U4983" s="2"/>
      <c r="X4983" s="40"/>
      <c r="Y4983" s="9"/>
    </row>
    <row r="4984" spans="2:25" x14ac:dyDescent="0.2">
      <c r="B4984" s="2"/>
      <c r="H4984" s="2"/>
      <c r="I4984" s="2"/>
      <c r="J4984" s="2"/>
      <c r="N4984" s="9"/>
      <c r="O4984" s="5"/>
      <c r="P4984" s="2"/>
      <c r="Q4984" s="39"/>
      <c r="R4984" s="9"/>
      <c r="T4984" s="9"/>
      <c r="U4984" s="2"/>
      <c r="X4984" s="40"/>
      <c r="Y4984" s="9"/>
    </row>
    <row r="4985" spans="2:25" x14ac:dyDescent="0.2">
      <c r="B4985" s="2"/>
      <c r="H4985" s="2"/>
      <c r="I4985" s="2"/>
      <c r="J4985" s="2"/>
      <c r="N4985" s="9"/>
      <c r="O4985" s="5"/>
      <c r="P4985" s="2"/>
      <c r="Q4985" s="39"/>
      <c r="R4985" s="9"/>
      <c r="T4985" s="9"/>
      <c r="U4985" s="2"/>
      <c r="X4985" s="40"/>
      <c r="Y4985" s="9"/>
    </row>
    <row r="4986" spans="2:25" x14ac:dyDescent="0.2">
      <c r="B4986" s="2"/>
      <c r="H4986" s="2"/>
      <c r="I4986" s="2"/>
      <c r="J4986" s="2"/>
      <c r="N4986" s="9"/>
      <c r="O4986" s="5"/>
      <c r="P4986" s="2"/>
      <c r="Q4986" s="39"/>
      <c r="R4986" s="9"/>
      <c r="T4986" s="9"/>
      <c r="U4986" s="2"/>
      <c r="X4986" s="40"/>
      <c r="Y4986" s="9"/>
    </row>
    <row r="4987" spans="2:25" x14ac:dyDescent="0.2">
      <c r="B4987" s="2"/>
      <c r="H4987" s="2"/>
      <c r="I4987" s="2"/>
      <c r="J4987" s="2"/>
      <c r="N4987" s="9"/>
      <c r="O4987" s="5"/>
      <c r="P4987" s="2"/>
      <c r="Q4987" s="39"/>
      <c r="R4987" s="9"/>
      <c r="T4987" s="9"/>
      <c r="U4987" s="2"/>
      <c r="X4987" s="40"/>
      <c r="Y4987" s="9"/>
    </row>
    <row r="4988" spans="2:25" x14ac:dyDescent="0.2">
      <c r="B4988" s="2"/>
      <c r="H4988" s="2"/>
      <c r="I4988" s="2"/>
      <c r="J4988" s="2"/>
      <c r="N4988" s="9"/>
      <c r="O4988" s="5"/>
      <c r="P4988" s="2"/>
      <c r="Q4988" s="39"/>
      <c r="R4988" s="9"/>
      <c r="T4988" s="9"/>
      <c r="U4988" s="2"/>
      <c r="X4988" s="40"/>
      <c r="Y4988" s="9"/>
    </row>
    <row r="4989" spans="2:25" x14ac:dyDescent="0.2">
      <c r="B4989" s="2"/>
      <c r="H4989" s="2"/>
      <c r="I4989" s="2"/>
      <c r="J4989" s="2"/>
      <c r="N4989" s="9"/>
      <c r="O4989" s="5"/>
      <c r="P4989" s="2"/>
      <c r="Q4989" s="39"/>
      <c r="R4989" s="9"/>
      <c r="T4989" s="9"/>
      <c r="U4989" s="2"/>
      <c r="X4989" s="40"/>
      <c r="Y4989" s="9"/>
    </row>
    <row r="4990" spans="2:25" x14ac:dyDescent="0.2">
      <c r="B4990" s="2"/>
      <c r="H4990" s="2"/>
      <c r="I4990" s="2"/>
      <c r="J4990" s="2"/>
      <c r="N4990" s="9"/>
      <c r="O4990" s="5"/>
      <c r="P4990" s="2"/>
      <c r="Q4990" s="39"/>
      <c r="R4990" s="9"/>
      <c r="T4990" s="9"/>
      <c r="U4990" s="2"/>
      <c r="X4990" s="40"/>
      <c r="Y4990" s="9"/>
    </row>
    <row r="4991" spans="2:25" x14ac:dyDescent="0.2">
      <c r="B4991" s="2"/>
      <c r="H4991" s="2"/>
      <c r="I4991" s="2"/>
      <c r="J4991" s="2"/>
      <c r="N4991" s="9"/>
      <c r="O4991" s="5"/>
      <c r="P4991" s="2"/>
      <c r="Q4991" s="39"/>
      <c r="R4991" s="9"/>
      <c r="T4991" s="9"/>
      <c r="U4991" s="2"/>
      <c r="X4991" s="40"/>
      <c r="Y4991" s="9"/>
    </row>
    <row r="4992" spans="2:25" x14ac:dyDescent="0.2">
      <c r="B4992" s="2"/>
      <c r="H4992" s="2"/>
      <c r="I4992" s="2"/>
      <c r="J4992" s="2"/>
      <c r="N4992" s="9"/>
      <c r="O4992" s="5"/>
      <c r="P4992" s="2"/>
      <c r="Q4992" s="39"/>
      <c r="R4992" s="9"/>
      <c r="T4992" s="9"/>
      <c r="U4992" s="2"/>
      <c r="X4992" s="40"/>
      <c r="Y4992" s="9"/>
    </row>
    <row r="4993" spans="2:25" x14ac:dyDescent="0.2">
      <c r="B4993" s="2"/>
      <c r="H4993" s="2"/>
      <c r="I4993" s="2"/>
      <c r="J4993" s="2"/>
      <c r="N4993" s="9"/>
      <c r="O4993" s="5"/>
      <c r="P4993" s="2"/>
      <c r="Q4993" s="39"/>
      <c r="R4993" s="9"/>
      <c r="T4993" s="9"/>
      <c r="U4993" s="2"/>
      <c r="X4993" s="40"/>
      <c r="Y4993" s="9"/>
    </row>
    <row r="4994" spans="2:25" x14ac:dyDescent="0.2">
      <c r="B4994" s="2"/>
      <c r="H4994" s="2"/>
      <c r="I4994" s="2"/>
      <c r="J4994" s="2"/>
      <c r="N4994" s="9"/>
      <c r="O4994" s="5"/>
      <c r="P4994" s="2"/>
      <c r="Q4994" s="39"/>
      <c r="R4994" s="9"/>
      <c r="T4994" s="9"/>
      <c r="U4994" s="2"/>
      <c r="X4994" s="40"/>
      <c r="Y4994" s="9"/>
    </row>
    <row r="4995" spans="2:25" x14ac:dyDescent="0.2">
      <c r="B4995" s="2"/>
      <c r="H4995" s="2"/>
      <c r="I4995" s="2"/>
      <c r="J4995" s="2"/>
      <c r="N4995" s="9"/>
      <c r="O4995" s="5"/>
      <c r="P4995" s="2"/>
      <c r="Q4995" s="39"/>
      <c r="R4995" s="9"/>
      <c r="T4995" s="9"/>
      <c r="U4995" s="2"/>
      <c r="X4995" s="40"/>
      <c r="Y4995" s="9"/>
    </row>
    <row r="4996" spans="2:25" x14ac:dyDescent="0.2">
      <c r="B4996" s="2"/>
      <c r="H4996" s="2"/>
      <c r="I4996" s="2"/>
      <c r="J4996" s="2"/>
      <c r="N4996" s="9"/>
      <c r="O4996" s="5"/>
      <c r="P4996" s="2"/>
      <c r="Q4996" s="39"/>
      <c r="R4996" s="9"/>
      <c r="T4996" s="9"/>
      <c r="U4996" s="2"/>
      <c r="X4996" s="40"/>
      <c r="Y4996" s="9"/>
    </row>
    <row r="4997" spans="2:25" x14ac:dyDescent="0.2">
      <c r="B4997" s="2"/>
      <c r="H4997" s="2"/>
      <c r="I4997" s="2"/>
      <c r="J4997" s="2"/>
      <c r="N4997" s="9"/>
      <c r="O4997" s="5"/>
      <c r="P4997" s="2"/>
      <c r="Q4997" s="39"/>
      <c r="R4997" s="9"/>
      <c r="T4997" s="9"/>
      <c r="U4997" s="2"/>
      <c r="X4997" s="40"/>
      <c r="Y4997" s="9"/>
    </row>
    <row r="4998" spans="2:25" x14ac:dyDescent="0.2">
      <c r="B4998" s="2"/>
      <c r="H4998" s="2"/>
      <c r="I4998" s="2"/>
      <c r="J4998" s="2"/>
      <c r="N4998" s="9"/>
      <c r="O4998" s="5"/>
      <c r="P4998" s="2"/>
      <c r="Q4998" s="39"/>
      <c r="R4998" s="9"/>
      <c r="T4998" s="9"/>
      <c r="U4998" s="2"/>
      <c r="X4998" s="40"/>
      <c r="Y4998" s="9"/>
    </row>
    <row r="4999" spans="2:25" x14ac:dyDescent="0.2">
      <c r="B4999" s="2"/>
      <c r="H4999" s="2"/>
      <c r="I4999" s="2"/>
      <c r="J4999" s="2"/>
      <c r="N4999" s="9"/>
      <c r="O4999" s="5"/>
      <c r="P4999" s="2"/>
      <c r="Q4999" s="39"/>
      <c r="R4999" s="9"/>
      <c r="T4999" s="9"/>
      <c r="U4999" s="2"/>
      <c r="X4999" s="40"/>
      <c r="Y4999" s="9"/>
    </row>
    <row r="5000" spans="2:25" x14ac:dyDescent="0.2">
      <c r="B5000" s="2"/>
      <c r="H5000" s="2"/>
      <c r="I5000" s="2"/>
      <c r="J5000" s="2"/>
      <c r="N5000" s="9"/>
      <c r="O5000" s="5"/>
      <c r="P5000" s="2"/>
      <c r="Q5000" s="39"/>
      <c r="R5000" s="9"/>
      <c r="T5000" s="9"/>
      <c r="U5000" s="2"/>
      <c r="X5000" s="40"/>
      <c r="Y5000" s="9"/>
    </row>
    <row r="5001" spans="2:25" x14ac:dyDescent="0.2">
      <c r="B5001" s="2"/>
      <c r="H5001" s="2"/>
      <c r="I5001" s="2"/>
      <c r="J5001" s="2"/>
      <c r="N5001" s="9"/>
      <c r="O5001" s="5"/>
      <c r="P5001" s="2"/>
      <c r="Q5001" s="39"/>
      <c r="R5001" s="9"/>
      <c r="T5001" s="9"/>
      <c r="U5001" s="2"/>
      <c r="X5001" s="40"/>
      <c r="Y5001" s="9"/>
    </row>
    <row r="5002" spans="2:25" x14ac:dyDescent="0.2">
      <c r="B5002" s="2"/>
      <c r="H5002" s="2"/>
      <c r="I5002" s="2"/>
      <c r="J5002" s="2"/>
      <c r="N5002" s="9"/>
      <c r="O5002" s="5"/>
      <c r="P5002" s="2"/>
      <c r="Q5002" s="39"/>
      <c r="R5002" s="9"/>
      <c r="T5002" s="9"/>
      <c r="U5002" s="2"/>
      <c r="X5002" s="40"/>
      <c r="Y5002" s="9"/>
    </row>
    <row r="5003" spans="2:25" x14ac:dyDescent="0.2">
      <c r="B5003" s="2"/>
      <c r="H5003" s="2"/>
      <c r="I5003" s="2"/>
      <c r="J5003" s="2"/>
      <c r="N5003" s="9"/>
      <c r="O5003" s="5"/>
      <c r="P5003" s="2"/>
      <c r="Q5003" s="39"/>
      <c r="R5003" s="9"/>
      <c r="T5003" s="9"/>
      <c r="U5003" s="2"/>
      <c r="X5003" s="40"/>
      <c r="Y5003" s="9"/>
    </row>
    <row r="5004" spans="2:25" x14ac:dyDescent="0.2">
      <c r="B5004" s="2"/>
      <c r="H5004" s="2"/>
      <c r="I5004" s="2"/>
      <c r="J5004" s="2"/>
      <c r="N5004" s="9"/>
      <c r="O5004" s="5"/>
      <c r="P5004" s="2"/>
      <c r="Q5004" s="39"/>
      <c r="R5004" s="9"/>
      <c r="T5004" s="9"/>
      <c r="U5004" s="2"/>
      <c r="X5004" s="40"/>
      <c r="Y5004" s="9"/>
    </row>
    <row r="5005" spans="2:25" x14ac:dyDescent="0.2">
      <c r="B5005" s="2"/>
      <c r="H5005" s="2"/>
      <c r="I5005" s="2"/>
      <c r="J5005" s="2"/>
      <c r="N5005" s="9"/>
      <c r="O5005" s="5"/>
      <c r="P5005" s="2"/>
      <c r="Q5005" s="39"/>
      <c r="R5005" s="9"/>
      <c r="T5005" s="9"/>
      <c r="U5005" s="2"/>
      <c r="X5005" s="40"/>
      <c r="Y5005" s="9"/>
    </row>
    <row r="5006" spans="2:25" x14ac:dyDescent="0.2">
      <c r="B5006" s="2"/>
      <c r="H5006" s="2"/>
      <c r="I5006" s="2"/>
      <c r="J5006" s="2"/>
      <c r="N5006" s="9"/>
      <c r="O5006" s="5"/>
      <c r="P5006" s="2"/>
      <c r="Q5006" s="39"/>
      <c r="R5006" s="9"/>
      <c r="T5006" s="9"/>
      <c r="U5006" s="2"/>
      <c r="X5006" s="40"/>
      <c r="Y5006" s="9"/>
    </row>
    <row r="5007" spans="2:25" x14ac:dyDescent="0.2">
      <c r="B5007" s="2"/>
      <c r="H5007" s="2"/>
      <c r="I5007" s="2"/>
      <c r="J5007" s="2"/>
      <c r="N5007" s="9"/>
      <c r="O5007" s="5"/>
      <c r="P5007" s="2"/>
      <c r="Q5007" s="39"/>
      <c r="R5007" s="9"/>
      <c r="T5007" s="9"/>
      <c r="U5007" s="2"/>
      <c r="X5007" s="40"/>
      <c r="Y5007" s="9"/>
    </row>
    <row r="5008" spans="2:25" x14ac:dyDescent="0.2">
      <c r="B5008" s="2"/>
      <c r="H5008" s="2"/>
      <c r="I5008" s="2"/>
      <c r="J5008" s="2"/>
      <c r="N5008" s="9"/>
      <c r="O5008" s="5"/>
      <c r="P5008" s="2"/>
      <c r="Q5008" s="39"/>
      <c r="R5008" s="9"/>
      <c r="T5008" s="9"/>
      <c r="U5008" s="2"/>
      <c r="X5008" s="40"/>
      <c r="Y5008" s="9"/>
    </row>
    <row r="5009" spans="2:25" x14ac:dyDescent="0.2">
      <c r="B5009" s="2"/>
      <c r="H5009" s="2"/>
      <c r="I5009" s="2"/>
      <c r="J5009" s="2"/>
      <c r="N5009" s="9"/>
      <c r="O5009" s="5"/>
      <c r="P5009" s="2"/>
      <c r="Q5009" s="39"/>
      <c r="R5009" s="9"/>
      <c r="T5009" s="9"/>
      <c r="U5009" s="2"/>
      <c r="X5009" s="40"/>
      <c r="Y5009" s="9"/>
    </row>
    <row r="5010" spans="2:25" x14ac:dyDescent="0.2">
      <c r="B5010" s="2"/>
      <c r="H5010" s="2"/>
      <c r="I5010" s="2"/>
      <c r="J5010" s="2"/>
      <c r="N5010" s="9"/>
      <c r="O5010" s="5"/>
      <c r="P5010" s="2"/>
      <c r="Q5010" s="39"/>
      <c r="R5010" s="9"/>
      <c r="T5010" s="9"/>
      <c r="U5010" s="2"/>
      <c r="X5010" s="40"/>
      <c r="Y5010" s="9"/>
    </row>
    <row r="5011" spans="2:25" x14ac:dyDescent="0.2">
      <c r="B5011" s="2"/>
      <c r="H5011" s="2"/>
      <c r="I5011" s="2"/>
      <c r="J5011" s="2"/>
      <c r="N5011" s="9"/>
      <c r="O5011" s="5"/>
      <c r="P5011" s="2"/>
      <c r="Q5011" s="39"/>
      <c r="R5011" s="9"/>
      <c r="T5011" s="9"/>
      <c r="U5011" s="2"/>
      <c r="X5011" s="40"/>
      <c r="Y5011" s="9"/>
    </row>
    <row r="5012" spans="2:25" x14ac:dyDescent="0.2">
      <c r="B5012" s="2"/>
      <c r="H5012" s="2"/>
      <c r="I5012" s="2"/>
      <c r="J5012" s="2"/>
      <c r="N5012" s="9"/>
      <c r="O5012" s="5"/>
      <c r="P5012" s="2"/>
      <c r="Q5012" s="39"/>
      <c r="R5012" s="9"/>
      <c r="T5012" s="9"/>
      <c r="U5012" s="2"/>
      <c r="X5012" s="40"/>
      <c r="Y5012" s="9"/>
    </row>
    <row r="5013" spans="2:25" x14ac:dyDescent="0.2">
      <c r="B5013" s="2"/>
      <c r="H5013" s="2"/>
      <c r="I5013" s="2"/>
      <c r="J5013" s="2"/>
      <c r="N5013" s="9"/>
      <c r="O5013" s="5"/>
      <c r="P5013" s="2"/>
      <c r="Q5013" s="39"/>
      <c r="R5013" s="9"/>
      <c r="T5013" s="9"/>
      <c r="U5013" s="2"/>
      <c r="X5013" s="40"/>
      <c r="Y5013" s="9"/>
    </row>
    <row r="5014" spans="2:25" x14ac:dyDescent="0.2">
      <c r="B5014" s="2"/>
      <c r="H5014" s="2"/>
      <c r="I5014" s="2"/>
      <c r="J5014" s="2"/>
      <c r="N5014" s="9"/>
      <c r="O5014" s="5"/>
      <c r="P5014" s="2"/>
      <c r="Q5014" s="39"/>
      <c r="R5014" s="9"/>
      <c r="T5014" s="9"/>
      <c r="U5014" s="2"/>
      <c r="X5014" s="40"/>
      <c r="Y5014" s="9"/>
    </row>
    <row r="5015" spans="2:25" x14ac:dyDescent="0.2">
      <c r="B5015" s="2"/>
      <c r="H5015" s="2"/>
      <c r="I5015" s="2"/>
      <c r="J5015" s="2"/>
      <c r="N5015" s="9"/>
      <c r="O5015" s="5"/>
      <c r="P5015" s="2"/>
      <c r="Q5015" s="39"/>
      <c r="R5015" s="9"/>
      <c r="T5015" s="9"/>
      <c r="U5015" s="2"/>
      <c r="X5015" s="40"/>
      <c r="Y5015" s="9"/>
    </row>
    <row r="5016" spans="2:25" x14ac:dyDescent="0.2">
      <c r="B5016" s="2"/>
      <c r="H5016" s="2"/>
      <c r="I5016" s="2"/>
      <c r="J5016" s="2"/>
      <c r="N5016" s="9"/>
      <c r="O5016" s="5"/>
      <c r="P5016" s="2"/>
      <c r="Q5016" s="39"/>
      <c r="R5016" s="9"/>
      <c r="T5016" s="9"/>
      <c r="U5016" s="2"/>
      <c r="X5016" s="40"/>
      <c r="Y5016" s="9"/>
    </row>
    <row r="5017" spans="2:25" x14ac:dyDescent="0.2">
      <c r="B5017" s="2"/>
      <c r="H5017" s="2"/>
      <c r="I5017" s="2"/>
      <c r="J5017" s="2"/>
      <c r="N5017" s="9"/>
      <c r="O5017" s="5"/>
      <c r="P5017" s="2"/>
      <c r="Q5017" s="39"/>
      <c r="R5017" s="9"/>
      <c r="T5017" s="9"/>
      <c r="U5017" s="2"/>
      <c r="X5017" s="40"/>
      <c r="Y5017" s="9"/>
    </row>
    <row r="5018" spans="2:25" x14ac:dyDescent="0.2">
      <c r="B5018" s="2"/>
      <c r="H5018" s="2"/>
      <c r="I5018" s="2"/>
      <c r="J5018" s="2"/>
      <c r="N5018" s="9"/>
      <c r="O5018" s="5"/>
      <c r="P5018" s="2"/>
      <c r="Q5018" s="39"/>
      <c r="R5018" s="9"/>
      <c r="T5018" s="9"/>
      <c r="U5018" s="2"/>
      <c r="X5018" s="40"/>
      <c r="Y5018" s="9"/>
    </row>
    <row r="5019" spans="2:25" x14ac:dyDescent="0.2">
      <c r="B5019" s="2"/>
      <c r="H5019" s="2"/>
      <c r="I5019" s="2"/>
      <c r="J5019" s="2"/>
      <c r="N5019" s="9"/>
      <c r="O5019" s="5"/>
      <c r="P5019" s="2"/>
      <c r="Q5019" s="39"/>
      <c r="R5019" s="9"/>
      <c r="T5019" s="9"/>
      <c r="U5019" s="2"/>
      <c r="X5019" s="40"/>
      <c r="Y5019" s="9"/>
    </row>
    <row r="5020" spans="2:25" x14ac:dyDescent="0.2">
      <c r="B5020" s="2"/>
      <c r="H5020" s="2"/>
      <c r="I5020" s="2"/>
      <c r="J5020" s="2"/>
      <c r="N5020" s="9"/>
      <c r="O5020" s="5"/>
      <c r="P5020" s="2"/>
      <c r="Q5020" s="39"/>
      <c r="R5020" s="9"/>
      <c r="T5020" s="9"/>
      <c r="U5020" s="2"/>
      <c r="X5020" s="40"/>
      <c r="Y5020" s="9"/>
    </row>
    <row r="5021" spans="2:25" x14ac:dyDescent="0.2">
      <c r="B5021" s="2"/>
      <c r="H5021" s="2"/>
      <c r="I5021" s="2"/>
      <c r="J5021" s="2"/>
      <c r="N5021" s="9"/>
      <c r="O5021" s="5"/>
      <c r="P5021" s="2"/>
      <c r="Q5021" s="39"/>
      <c r="R5021" s="9"/>
      <c r="T5021" s="9"/>
      <c r="U5021" s="2"/>
      <c r="X5021" s="40"/>
      <c r="Y5021" s="9"/>
    </row>
    <row r="5022" spans="2:25" x14ac:dyDescent="0.2">
      <c r="B5022" s="2"/>
      <c r="H5022" s="2"/>
      <c r="I5022" s="2"/>
      <c r="J5022" s="2"/>
      <c r="N5022" s="9"/>
      <c r="O5022" s="5"/>
      <c r="P5022" s="2"/>
      <c r="Q5022" s="39"/>
      <c r="R5022" s="9"/>
      <c r="T5022" s="9"/>
      <c r="U5022" s="2"/>
      <c r="X5022" s="40"/>
      <c r="Y5022" s="9"/>
    </row>
    <row r="5023" spans="2:25" x14ac:dyDescent="0.2">
      <c r="B5023" s="2"/>
      <c r="H5023" s="2"/>
      <c r="I5023" s="2"/>
      <c r="J5023" s="2"/>
      <c r="N5023" s="9"/>
      <c r="O5023" s="5"/>
      <c r="P5023" s="2"/>
      <c r="Q5023" s="39"/>
      <c r="R5023" s="9"/>
      <c r="T5023" s="9"/>
      <c r="U5023" s="2"/>
      <c r="X5023" s="40"/>
      <c r="Y5023" s="9"/>
    </row>
    <row r="5024" spans="2:25" x14ac:dyDescent="0.2">
      <c r="B5024" s="2"/>
      <c r="H5024" s="2"/>
      <c r="I5024" s="2"/>
      <c r="J5024" s="2"/>
      <c r="N5024" s="9"/>
      <c r="O5024" s="5"/>
      <c r="P5024" s="2"/>
      <c r="Q5024" s="39"/>
      <c r="R5024" s="9"/>
      <c r="T5024" s="9"/>
      <c r="U5024" s="2"/>
      <c r="X5024" s="40"/>
      <c r="Y5024" s="9"/>
    </row>
    <row r="5025" spans="2:25" x14ac:dyDescent="0.2">
      <c r="B5025" s="2"/>
      <c r="H5025" s="2"/>
      <c r="I5025" s="2"/>
      <c r="J5025" s="2"/>
      <c r="N5025" s="9"/>
      <c r="O5025" s="5"/>
      <c r="P5025" s="2"/>
      <c r="Q5025" s="39"/>
      <c r="R5025" s="9"/>
      <c r="T5025" s="9"/>
      <c r="U5025" s="2"/>
      <c r="X5025" s="40"/>
      <c r="Y5025" s="9"/>
    </row>
    <row r="5026" spans="2:25" x14ac:dyDescent="0.2">
      <c r="B5026" s="2"/>
      <c r="H5026" s="2"/>
      <c r="I5026" s="2"/>
      <c r="J5026" s="2"/>
      <c r="N5026" s="9"/>
      <c r="O5026" s="5"/>
      <c r="P5026" s="2"/>
      <c r="Q5026" s="39"/>
      <c r="R5026" s="9"/>
      <c r="T5026" s="9"/>
      <c r="U5026" s="2"/>
      <c r="X5026" s="40"/>
      <c r="Y5026" s="9"/>
    </row>
    <row r="5027" spans="2:25" x14ac:dyDescent="0.2">
      <c r="B5027" s="2"/>
      <c r="H5027" s="2"/>
      <c r="I5027" s="2"/>
      <c r="J5027" s="2"/>
      <c r="N5027" s="9"/>
      <c r="O5027" s="5"/>
      <c r="P5027" s="2"/>
      <c r="Q5027" s="39"/>
      <c r="R5027" s="9"/>
      <c r="T5027" s="9"/>
      <c r="U5027" s="2"/>
      <c r="X5027" s="40"/>
      <c r="Y5027" s="9"/>
    </row>
    <row r="5028" spans="2:25" x14ac:dyDescent="0.2">
      <c r="B5028" s="2"/>
      <c r="H5028" s="2"/>
      <c r="I5028" s="2"/>
      <c r="J5028" s="2"/>
      <c r="N5028" s="9"/>
      <c r="O5028" s="5"/>
      <c r="P5028" s="2"/>
      <c r="Q5028" s="39"/>
      <c r="R5028" s="9"/>
      <c r="T5028" s="9"/>
      <c r="U5028" s="2"/>
      <c r="X5028" s="40"/>
      <c r="Y5028" s="9"/>
    </row>
    <row r="5029" spans="2:25" x14ac:dyDescent="0.2">
      <c r="B5029" s="2"/>
      <c r="H5029" s="2"/>
      <c r="I5029" s="2"/>
      <c r="J5029" s="2"/>
      <c r="N5029" s="9"/>
      <c r="O5029" s="5"/>
      <c r="P5029" s="2"/>
      <c r="Q5029" s="39"/>
      <c r="R5029" s="9"/>
      <c r="T5029" s="9"/>
      <c r="U5029" s="2"/>
      <c r="X5029" s="40"/>
      <c r="Y5029" s="9"/>
    </row>
    <row r="5030" spans="2:25" x14ac:dyDescent="0.2">
      <c r="B5030" s="2"/>
      <c r="H5030" s="2"/>
      <c r="I5030" s="2"/>
      <c r="J5030" s="2"/>
      <c r="N5030" s="9"/>
      <c r="O5030" s="5"/>
      <c r="P5030" s="2"/>
      <c r="Q5030" s="39"/>
      <c r="R5030" s="9"/>
      <c r="T5030" s="9"/>
      <c r="U5030" s="2"/>
      <c r="X5030" s="40"/>
      <c r="Y5030" s="9"/>
    </row>
    <row r="5031" spans="2:25" x14ac:dyDescent="0.2">
      <c r="B5031" s="2"/>
      <c r="H5031" s="2"/>
      <c r="I5031" s="2"/>
      <c r="J5031" s="2"/>
      <c r="N5031" s="9"/>
      <c r="O5031" s="5"/>
      <c r="P5031" s="2"/>
      <c r="Q5031" s="39"/>
      <c r="R5031" s="9"/>
      <c r="T5031" s="9"/>
      <c r="U5031" s="2"/>
      <c r="X5031" s="40"/>
      <c r="Y5031" s="9"/>
    </row>
    <row r="5032" spans="2:25" x14ac:dyDescent="0.2">
      <c r="B5032" s="2"/>
      <c r="H5032" s="2"/>
      <c r="I5032" s="2"/>
      <c r="J5032" s="2"/>
      <c r="N5032" s="9"/>
      <c r="O5032" s="5"/>
      <c r="P5032" s="2"/>
      <c r="Q5032" s="39"/>
      <c r="R5032" s="9"/>
      <c r="T5032" s="9"/>
      <c r="U5032" s="2"/>
      <c r="X5032" s="40"/>
      <c r="Y5032" s="9"/>
    </row>
    <row r="5033" spans="2:25" x14ac:dyDescent="0.2">
      <c r="B5033" s="2"/>
      <c r="H5033" s="2"/>
      <c r="I5033" s="2"/>
      <c r="J5033" s="2"/>
      <c r="N5033" s="9"/>
      <c r="O5033" s="5"/>
      <c r="P5033" s="2"/>
      <c r="Q5033" s="39"/>
      <c r="R5033" s="9"/>
      <c r="T5033" s="9"/>
      <c r="U5033" s="2"/>
      <c r="X5033" s="40"/>
      <c r="Y5033" s="9"/>
    </row>
    <row r="5034" spans="2:25" x14ac:dyDescent="0.2">
      <c r="B5034" s="2"/>
      <c r="H5034" s="2"/>
      <c r="I5034" s="2"/>
      <c r="J5034" s="2"/>
      <c r="N5034" s="9"/>
      <c r="O5034" s="5"/>
      <c r="P5034" s="2"/>
      <c r="Q5034" s="39"/>
      <c r="R5034" s="9"/>
      <c r="T5034" s="9"/>
      <c r="U5034" s="2"/>
      <c r="X5034" s="40"/>
      <c r="Y5034" s="9"/>
    </row>
    <row r="5035" spans="2:25" x14ac:dyDescent="0.2">
      <c r="B5035" s="2"/>
      <c r="H5035" s="2"/>
      <c r="I5035" s="2"/>
      <c r="J5035" s="2"/>
      <c r="N5035" s="9"/>
      <c r="O5035" s="5"/>
      <c r="P5035" s="2"/>
      <c r="Q5035" s="39"/>
      <c r="R5035" s="9"/>
      <c r="T5035" s="9"/>
      <c r="U5035" s="2"/>
      <c r="X5035" s="40"/>
      <c r="Y5035" s="9"/>
    </row>
    <row r="5036" spans="2:25" x14ac:dyDescent="0.2">
      <c r="B5036" s="2"/>
      <c r="H5036" s="2"/>
      <c r="I5036" s="2"/>
      <c r="J5036" s="2"/>
      <c r="N5036" s="9"/>
      <c r="O5036" s="5"/>
      <c r="P5036" s="2"/>
      <c r="Q5036" s="39"/>
      <c r="R5036" s="9"/>
      <c r="T5036" s="9"/>
      <c r="U5036" s="2"/>
      <c r="X5036" s="40"/>
      <c r="Y5036" s="9"/>
    </row>
    <row r="5037" spans="2:25" x14ac:dyDescent="0.2">
      <c r="B5037" s="2"/>
      <c r="H5037" s="2"/>
      <c r="I5037" s="2"/>
      <c r="J5037" s="2"/>
      <c r="N5037" s="9"/>
      <c r="O5037" s="5"/>
      <c r="P5037" s="2"/>
      <c r="Q5037" s="39"/>
      <c r="R5037" s="9"/>
      <c r="T5037" s="9"/>
      <c r="U5037" s="2"/>
      <c r="X5037" s="40"/>
      <c r="Y5037" s="9"/>
    </row>
    <row r="5038" spans="2:25" x14ac:dyDescent="0.2">
      <c r="B5038" s="2"/>
      <c r="H5038" s="2"/>
      <c r="I5038" s="2"/>
      <c r="J5038" s="2"/>
      <c r="N5038" s="9"/>
      <c r="O5038" s="5"/>
      <c r="P5038" s="2"/>
      <c r="Q5038" s="39"/>
      <c r="R5038" s="9"/>
      <c r="T5038" s="9"/>
      <c r="U5038" s="2"/>
      <c r="X5038" s="40"/>
      <c r="Y5038" s="9"/>
    </row>
    <row r="5039" spans="2:25" x14ac:dyDescent="0.2">
      <c r="B5039" s="2"/>
      <c r="H5039" s="2"/>
      <c r="I5039" s="2"/>
      <c r="J5039" s="2"/>
      <c r="N5039" s="9"/>
      <c r="O5039" s="5"/>
      <c r="P5039" s="2"/>
      <c r="Q5039" s="39"/>
      <c r="R5039" s="9"/>
      <c r="T5039" s="9"/>
      <c r="U5039" s="2"/>
      <c r="X5039" s="40"/>
      <c r="Y5039" s="9"/>
    </row>
    <row r="5040" spans="2:25" x14ac:dyDescent="0.2">
      <c r="B5040" s="2"/>
      <c r="H5040" s="2"/>
      <c r="I5040" s="2"/>
      <c r="J5040" s="2"/>
      <c r="N5040" s="9"/>
      <c r="O5040" s="5"/>
      <c r="P5040" s="2"/>
      <c r="Q5040" s="39"/>
      <c r="R5040" s="9"/>
      <c r="T5040" s="9"/>
      <c r="U5040" s="2"/>
      <c r="X5040" s="40"/>
      <c r="Y5040" s="9"/>
    </row>
    <row r="5041" spans="2:25" x14ac:dyDescent="0.2">
      <c r="B5041" s="2"/>
      <c r="H5041" s="2"/>
      <c r="I5041" s="2"/>
      <c r="J5041" s="2"/>
      <c r="N5041" s="9"/>
      <c r="O5041" s="5"/>
      <c r="P5041" s="2"/>
      <c r="Q5041" s="39"/>
      <c r="R5041" s="9"/>
      <c r="T5041" s="9"/>
      <c r="U5041" s="2"/>
      <c r="X5041" s="40"/>
      <c r="Y5041" s="9"/>
    </row>
    <row r="5042" spans="2:25" x14ac:dyDescent="0.2">
      <c r="B5042" s="2"/>
      <c r="H5042" s="2"/>
      <c r="I5042" s="2"/>
      <c r="J5042" s="2"/>
      <c r="N5042" s="9"/>
      <c r="O5042" s="5"/>
      <c r="P5042" s="2"/>
      <c r="Q5042" s="39"/>
      <c r="R5042" s="9"/>
      <c r="T5042" s="9"/>
      <c r="U5042" s="2"/>
      <c r="X5042" s="40"/>
      <c r="Y5042" s="9"/>
    </row>
    <row r="5043" spans="2:25" x14ac:dyDescent="0.2">
      <c r="B5043" s="2"/>
      <c r="H5043" s="2"/>
      <c r="I5043" s="2"/>
      <c r="J5043" s="2"/>
      <c r="N5043" s="9"/>
      <c r="O5043" s="5"/>
      <c r="P5043" s="2"/>
      <c r="Q5043" s="39"/>
      <c r="R5043" s="9"/>
      <c r="T5043" s="9"/>
      <c r="U5043" s="2"/>
      <c r="X5043" s="40"/>
      <c r="Y5043" s="9"/>
    </row>
    <row r="5044" spans="2:25" x14ac:dyDescent="0.2">
      <c r="B5044" s="2"/>
      <c r="H5044" s="2"/>
      <c r="I5044" s="2"/>
      <c r="J5044" s="2"/>
      <c r="N5044" s="9"/>
      <c r="O5044" s="5"/>
      <c r="P5044" s="2"/>
      <c r="Q5044" s="39"/>
      <c r="R5044" s="9"/>
      <c r="T5044" s="9"/>
      <c r="U5044" s="2"/>
      <c r="X5044" s="40"/>
      <c r="Y5044" s="9"/>
    </row>
    <row r="5045" spans="2:25" x14ac:dyDescent="0.2">
      <c r="B5045" s="2"/>
      <c r="H5045" s="2"/>
      <c r="I5045" s="2"/>
      <c r="J5045" s="2"/>
      <c r="N5045" s="9"/>
      <c r="O5045" s="5"/>
      <c r="P5045" s="2"/>
      <c r="Q5045" s="39"/>
      <c r="R5045" s="9"/>
      <c r="T5045" s="9"/>
      <c r="U5045" s="2"/>
      <c r="X5045" s="40"/>
      <c r="Y5045" s="9"/>
    </row>
    <row r="5046" spans="2:25" x14ac:dyDescent="0.2">
      <c r="B5046" s="2"/>
      <c r="H5046" s="2"/>
      <c r="I5046" s="2"/>
      <c r="J5046" s="2"/>
      <c r="N5046" s="9"/>
      <c r="O5046" s="5"/>
      <c r="P5046" s="2"/>
      <c r="Q5046" s="39"/>
      <c r="R5046" s="9"/>
      <c r="T5046" s="9"/>
      <c r="U5046" s="2"/>
      <c r="X5046" s="40"/>
      <c r="Y5046" s="9"/>
    </row>
    <row r="5047" spans="2:25" x14ac:dyDescent="0.2">
      <c r="B5047" s="2"/>
      <c r="H5047" s="2"/>
      <c r="I5047" s="2"/>
      <c r="J5047" s="2"/>
      <c r="N5047" s="9"/>
      <c r="O5047" s="5"/>
      <c r="P5047" s="2"/>
      <c r="Q5047" s="39"/>
      <c r="R5047" s="9"/>
      <c r="T5047" s="9"/>
      <c r="U5047" s="2"/>
      <c r="X5047" s="40"/>
      <c r="Y5047" s="9"/>
    </row>
    <row r="5048" spans="2:25" x14ac:dyDescent="0.2">
      <c r="B5048" s="2"/>
      <c r="H5048" s="2"/>
      <c r="I5048" s="2"/>
      <c r="J5048" s="2"/>
      <c r="N5048" s="9"/>
      <c r="O5048" s="5"/>
      <c r="P5048" s="2"/>
      <c r="Q5048" s="39"/>
      <c r="R5048" s="9"/>
      <c r="T5048" s="9"/>
      <c r="U5048" s="2"/>
      <c r="X5048" s="40"/>
      <c r="Y5048" s="9"/>
    </row>
    <row r="5049" spans="2:25" x14ac:dyDescent="0.2">
      <c r="B5049" s="2"/>
      <c r="H5049" s="2"/>
      <c r="I5049" s="2"/>
      <c r="J5049" s="2"/>
      <c r="N5049" s="9"/>
      <c r="O5049" s="5"/>
      <c r="P5049" s="2"/>
      <c r="Q5049" s="39"/>
      <c r="R5049" s="9"/>
      <c r="T5049" s="9"/>
      <c r="U5049" s="2"/>
      <c r="X5049" s="40"/>
      <c r="Y5049" s="9"/>
    </row>
    <row r="5050" spans="2:25" x14ac:dyDescent="0.2">
      <c r="B5050" s="2"/>
      <c r="H5050" s="2"/>
      <c r="I5050" s="2"/>
      <c r="J5050" s="2"/>
      <c r="N5050" s="9"/>
      <c r="O5050" s="5"/>
      <c r="P5050" s="2"/>
      <c r="Q5050" s="39"/>
      <c r="R5050" s="9"/>
      <c r="T5050" s="9"/>
      <c r="U5050" s="2"/>
      <c r="X5050" s="40"/>
      <c r="Y5050" s="9"/>
    </row>
    <row r="5051" spans="2:25" x14ac:dyDescent="0.2">
      <c r="B5051" s="2"/>
      <c r="H5051" s="2"/>
      <c r="I5051" s="2"/>
      <c r="J5051" s="2"/>
      <c r="N5051" s="9"/>
      <c r="O5051" s="5"/>
      <c r="P5051" s="2"/>
      <c r="Q5051" s="39"/>
      <c r="R5051" s="9"/>
      <c r="T5051" s="9"/>
      <c r="U5051" s="2"/>
      <c r="X5051" s="40"/>
      <c r="Y5051" s="9"/>
    </row>
    <row r="5052" spans="2:25" x14ac:dyDescent="0.2">
      <c r="B5052" s="2"/>
      <c r="H5052" s="2"/>
      <c r="I5052" s="2"/>
      <c r="J5052" s="2"/>
      <c r="N5052" s="9"/>
      <c r="O5052" s="5"/>
      <c r="P5052" s="2"/>
      <c r="Q5052" s="39"/>
      <c r="R5052" s="9"/>
      <c r="T5052" s="9"/>
      <c r="U5052" s="2"/>
      <c r="X5052" s="40"/>
      <c r="Y5052" s="9"/>
    </row>
    <row r="5053" spans="2:25" x14ac:dyDescent="0.2">
      <c r="B5053" s="2"/>
      <c r="H5053" s="2"/>
      <c r="I5053" s="2"/>
      <c r="J5053" s="2"/>
      <c r="N5053" s="9"/>
      <c r="O5053" s="5"/>
      <c r="P5053" s="2"/>
      <c r="Q5053" s="39"/>
      <c r="R5053" s="9"/>
      <c r="T5053" s="9"/>
      <c r="U5053" s="2"/>
      <c r="X5053" s="40"/>
      <c r="Y5053" s="9"/>
    </row>
    <row r="5054" spans="2:25" x14ac:dyDescent="0.2">
      <c r="B5054" s="2"/>
      <c r="H5054" s="2"/>
      <c r="I5054" s="2"/>
      <c r="J5054" s="2"/>
      <c r="N5054" s="9"/>
      <c r="O5054" s="5"/>
      <c r="P5054" s="2"/>
      <c r="Q5054" s="39"/>
      <c r="R5054" s="9"/>
      <c r="T5054" s="9"/>
      <c r="U5054" s="2"/>
      <c r="X5054" s="40"/>
      <c r="Y5054" s="9"/>
    </row>
    <row r="5055" spans="2:25" x14ac:dyDescent="0.2">
      <c r="B5055" s="2"/>
      <c r="H5055" s="2"/>
      <c r="I5055" s="2"/>
      <c r="J5055" s="2"/>
      <c r="N5055" s="9"/>
      <c r="O5055" s="5"/>
      <c r="P5055" s="2"/>
      <c r="Q5055" s="39"/>
      <c r="R5055" s="9"/>
      <c r="T5055" s="9"/>
      <c r="U5055" s="2"/>
      <c r="X5055" s="40"/>
      <c r="Y5055" s="9"/>
    </row>
    <row r="5056" spans="2:25" x14ac:dyDescent="0.2">
      <c r="B5056" s="2"/>
      <c r="H5056" s="2"/>
      <c r="I5056" s="2"/>
      <c r="J5056" s="2"/>
      <c r="N5056" s="9"/>
      <c r="O5056" s="5"/>
      <c r="P5056" s="2"/>
      <c r="Q5056" s="39"/>
      <c r="R5056" s="9"/>
      <c r="T5056" s="9"/>
      <c r="U5056" s="2"/>
      <c r="X5056" s="40"/>
      <c r="Y5056" s="9"/>
    </row>
    <row r="5057" spans="2:25" x14ac:dyDescent="0.2">
      <c r="B5057" s="2"/>
      <c r="H5057" s="2"/>
      <c r="I5057" s="2"/>
      <c r="J5057" s="2"/>
      <c r="N5057" s="9"/>
      <c r="O5057" s="5"/>
      <c r="P5057" s="2"/>
      <c r="Q5057" s="39"/>
      <c r="R5057" s="9"/>
      <c r="T5057" s="9"/>
      <c r="U5057" s="2"/>
      <c r="X5057" s="40"/>
      <c r="Y5057" s="9"/>
    </row>
    <row r="5058" spans="2:25" x14ac:dyDescent="0.2">
      <c r="B5058" s="2"/>
      <c r="H5058" s="2"/>
      <c r="I5058" s="2"/>
      <c r="J5058" s="2"/>
      <c r="N5058" s="9"/>
      <c r="O5058" s="5"/>
      <c r="P5058" s="2"/>
      <c r="Q5058" s="39"/>
      <c r="R5058" s="9"/>
      <c r="T5058" s="9"/>
      <c r="U5058" s="2"/>
      <c r="X5058" s="40"/>
      <c r="Y5058" s="9"/>
    </row>
    <row r="5059" spans="2:25" x14ac:dyDescent="0.2">
      <c r="B5059" s="2"/>
      <c r="H5059" s="2"/>
      <c r="I5059" s="2"/>
      <c r="J5059" s="2"/>
      <c r="N5059" s="9"/>
      <c r="O5059" s="5"/>
      <c r="P5059" s="2"/>
      <c r="Q5059" s="39"/>
      <c r="R5059" s="9"/>
      <c r="T5059" s="9"/>
      <c r="U5059" s="2"/>
      <c r="X5059" s="40"/>
      <c r="Y5059" s="9"/>
    </row>
    <row r="5060" spans="2:25" x14ac:dyDescent="0.2">
      <c r="B5060" s="2"/>
      <c r="H5060" s="2"/>
      <c r="I5060" s="2"/>
      <c r="J5060" s="2"/>
      <c r="N5060" s="9"/>
      <c r="O5060" s="5"/>
      <c r="P5060" s="2"/>
      <c r="Q5060" s="39"/>
      <c r="R5060" s="9"/>
      <c r="T5060" s="9"/>
      <c r="U5060" s="2"/>
      <c r="X5060" s="40"/>
      <c r="Y5060" s="9"/>
    </row>
    <row r="5061" spans="2:25" x14ac:dyDescent="0.2">
      <c r="B5061" s="2"/>
      <c r="H5061" s="2"/>
      <c r="I5061" s="2"/>
      <c r="J5061" s="2"/>
      <c r="N5061" s="9"/>
      <c r="O5061" s="5"/>
      <c r="P5061" s="2"/>
      <c r="Q5061" s="39"/>
      <c r="R5061" s="9"/>
      <c r="T5061" s="9"/>
      <c r="U5061" s="2"/>
      <c r="X5061" s="40"/>
      <c r="Y5061" s="9"/>
    </row>
    <row r="5062" spans="2:25" x14ac:dyDescent="0.2">
      <c r="B5062" s="2"/>
      <c r="H5062" s="2"/>
      <c r="I5062" s="2"/>
      <c r="J5062" s="2"/>
      <c r="N5062" s="9"/>
      <c r="O5062" s="5"/>
      <c r="P5062" s="2"/>
      <c r="Q5062" s="39"/>
      <c r="R5062" s="9"/>
      <c r="T5062" s="9"/>
      <c r="U5062" s="2"/>
      <c r="X5062" s="40"/>
      <c r="Y5062" s="9"/>
    </row>
    <row r="5063" spans="2:25" x14ac:dyDescent="0.2">
      <c r="B5063" s="2"/>
      <c r="H5063" s="2"/>
      <c r="I5063" s="2"/>
      <c r="J5063" s="2"/>
      <c r="N5063" s="9"/>
      <c r="O5063" s="5"/>
      <c r="P5063" s="2"/>
      <c r="Q5063" s="39"/>
      <c r="R5063" s="9"/>
      <c r="T5063" s="9"/>
      <c r="U5063" s="2"/>
      <c r="X5063" s="40"/>
      <c r="Y5063" s="9"/>
    </row>
    <row r="5064" spans="2:25" x14ac:dyDescent="0.2">
      <c r="B5064" s="2"/>
      <c r="H5064" s="2"/>
      <c r="I5064" s="2"/>
      <c r="J5064" s="2"/>
      <c r="N5064" s="9"/>
      <c r="O5064" s="5"/>
      <c r="P5064" s="2"/>
      <c r="Q5064" s="39"/>
      <c r="R5064" s="9"/>
      <c r="T5064" s="9"/>
      <c r="U5064" s="2"/>
      <c r="X5064" s="40"/>
      <c r="Y5064" s="9"/>
    </row>
    <row r="5065" spans="2:25" x14ac:dyDescent="0.2">
      <c r="B5065" s="2"/>
      <c r="H5065" s="2"/>
      <c r="I5065" s="2"/>
      <c r="J5065" s="2"/>
      <c r="N5065" s="9"/>
      <c r="O5065" s="5"/>
      <c r="P5065" s="2"/>
      <c r="Q5065" s="39"/>
      <c r="R5065" s="9"/>
      <c r="T5065" s="9"/>
      <c r="U5065" s="2"/>
      <c r="X5065" s="40"/>
      <c r="Y5065" s="9"/>
    </row>
    <row r="5066" spans="2:25" x14ac:dyDescent="0.2">
      <c r="B5066" s="2"/>
      <c r="H5066" s="2"/>
      <c r="I5066" s="2"/>
      <c r="J5066" s="2"/>
      <c r="N5066" s="9"/>
      <c r="O5066" s="5"/>
      <c r="P5066" s="2"/>
      <c r="Q5066" s="39"/>
      <c r="R5066" s="9"/>
      <c r="T5066" s="9"/>
      <c r="U5066" s="2"/>
      <c r="X5066" s="40"/>
      <c r="Y5066" s="9"/>
    </row>
    <row r="5067" spans="2:25" x14ac:dyDescent="0.2">
      <c r="B5067" s="2"/>
      <c r="H5067" s="2"/>
      <c r="I5067" s="2"/>
      <c r="J5067" s="2"/>
      <c r="N5067" s="9"/>
      <c r="O5067" s="5"/>
      <c r="P5067" s="2"/>
      <c r="Q5067" s="39"/>
      <c r="R5067" s="9"/>
      <c r="T5067" s="9"/>
      <c r="U5067" s="2"/>
      <c r="X5067" s="40"/>
      <c r="Y5067" s="9"/>
    </row>
    <row r="5068" spans="2:25" x14ac:dyDescent="0.2">
      <c r="B5068" s="2"/>
      <c r="H5068" s="2"/>
      <c r="I5068" s="2"/>
      <c r="J5068" s="2"/>
      <c r="N5068" s="9"/>
      <c r="O5068" s="5"/>
      <c r="P5068" s="2"/>
      <c r="Q5068" s="39"/>
      <c r="R5068" s="9"/>
      <c r="T5068" s="9"/>
      <c r="U5068" s="2"/>
      <c r="X5068" s="40"/>
      <c r="Y5068" s="9"/>
    </row>
    <row r="5069" spans="2:25" x14ac:dyDescent="0.2">
      <c r="B5069" s="2"/>
      <c r="H5069" s="2"/>
      <c r="I5069" s="2"/>
      <c r="J5069" s="2"/>
      <c r="N5069" s="9"/>
      <c r="O5069" s="5"/>
      <c r="P5069" s="2"/>
      <c r="Q5069" s="39"/>
      <c r="R5069" s="9"/>
      <c r="T5069" s="9"/>
      <c r="U5069" s="2"/>
      <c r="X5069" s="40"/>
      <c r="Y5069" s="9"/>
    </row>
    <row r="5070" spans="2:25" x14ac:dyDescent="0.2">
      <c r="B5070" s="2"/>
      <c r="H5070" s="2"/>
      <c r="I5070" s="2"/>
      <c r="J5070" s="2"/>
      <c r="N5070" s="9"/>
      <c r="O5070" s="5"/>
      <c r="P5070" s="2"/>
      <c r="Q5070" s="39"/>
      <c r="R5070" s="9"/>
      <c r="T5070" s="9"/>
      <c r="U5070" s="2"/>
      <c r="X5070" s="40"/>
      <c r="Y5070" s="9"/>
    </row>
    <row r="5071" spans="2:25" x14ac:dyDescent="0.2">
      <c r="B5071" s="2"/>
      <c r="H5071" s="2"/>
      <c r="I5071" s="2"/>
      <c r="J5071" s="2"/>
      <c r="N5071" s="9"/>
      <c r="O5071" s="5"/>
      <c r="P5071" s="2"/>
      <c r="Q5071" s="39"/>
      <c r="R5071" s="9"/>
      <c r="T5071" s="9"/>
      <c r="U5071" s="2"/>
      <c r="X5071" s="40"/>
      <c r="Y5071" s="9"/>
    </row>
    <row r="5072" spans="2:25" x14ac:dyDescent="0.2">
      <c r="B5072" s="2"/>
      <c r="H5072" s="2"/>
      <c r="I5072" s="2"/>
      <c r="J5072" s="2"/>
      <c r="N5072" s="9"/>
      <c r="O5072" s="5"/>
      <c r="P5072" s="2"/>
      <c r="Q5072" s="39"/>
      <c r="R5072" s="9"/>
      <c r="T5072" s="9"/>
      <c r="U5072" s="2"/>
      <c r="X5072" s="40"/>
      <c r="Y5072" s="9"/>
    </row>
    <row r="5073" spans="2:25" x14ac:dyDescent="0.2">
      <c r="B5073" s="2"/>
      <c r="H5073" s="2"/>
      <c r="I5073" s="2"/>
      <c r="J5073" s="2"/>
      <c r="N5073" s="9"/>
      <c r="O5073" s="5"/>
      <c r="P5073" s="2"/>
      <c r="Q5073" s="39"/>
      <c r="R5073" s="9"/>
      <c r="T5073" s="9"/>
      <c r="U5073" s="2"/>
      <c r="X5073" s="40"/>
      <c r="Y5073" s="9"/>
    </row>
    <row r="5074" spans="2:25" x14ac:dyDescent="0.2">
      <c r="B5074" s="2"/>
      <c r="H5074" s="2"/>
      <c r="I5074" s="2"/>
      <c r="J5074" s="2"/>
      <c r="N5074" s="9"/>
      <c r="O5074" s="5"/>
      <c r="P5074" s="2"/>
      <c r="Q5074" s="39"/>
      <c r="R5074" s="9"/>
      <c r="T5074" s="9"/>
      <c r="U5074" s="2"/>
      <c r="X5074" s="40"/>
      <c r="Y5074" s="9"/>
    </row>
    <row r="5075" spans="2:25" x14ac:dyDescent="0.2">
      <c r="B5075" s="2"/>
      <c r="H5075" s="2"/>
      <c r="I5075" s="2"/>
      <c r="J5075" s="2"/>
      <c r="N5075" s="9"/>
      <c r="O5075" s="5"/>
      <c r="P5075" s="2"/>
      <c r="Q5075" s="39"/>
      <c r="R5075" s="9"/>
      <c r="T5075" s="9"/>
      <c r="U5075" s="2"/>
      <c r="X5075" s="40"/>
      <c r="Y5075" s="9"/>
    </row>
    <row r="5076" spans="2:25" x14ac:dyDescent="0.2">
      <c r="B5076" s="2"/>
      <c r="H5076" s="2"/>
      <c r="I5076" s="2"/>
      <c r="J5076" s="2"/>
      <c r="N5076" s="9"/>
      <c r="O5076" s="5"/>
      <c r="P5076" s="2"/>
      <c r="Q5076" s="39"/>
      <c r="R5076" s="9"/>
      <c r="T5076" s="9"/>
      <c r="U5076" s="2"/>
      <c r="X5076" s="40"/>
      <c r="Y5076" s="9"/>
    </row>
    <row r="5077" spans="2:25" x14ac:dyDescent="0.2">
      <c r="B5077" s="2"/>
      <c r="H5077" s="2"/>
      <c r="I5077" s="2"/>
      <c r="J5077" s="2"/>
      <c r="N5077" s="9"/>
      <c r="O5077" s="5"/>
      <c r="P5077" s="2"/>
      <c r="Q5077" s="39"/>
      <c r="R5077" s="9"/>
      <c r="T5077" s="9"/>
      <c r="U5077" s="2"/>
      <c r="X5077" s="40"/>
      <c r="Y5077" s="9"/>
    </row>
    <row r="5078" spans="2:25" x14ac:dyDescent="0.2">
      <c r="B5078" s="2"/>
      <c r="H5078" s="2"/>
      <c r="I5078" s="2"/>
      <c r="J5078" s="2"/>
      <c r="N5078" s="9"/>
      <c r="O5078" s="5"/>
      <c r="P5078" s="2"/>
      <c r="Q5078" s="39"/>
      <c r="R5078" s="9"/>
      <c r="T5078" s="9"/>
      <c r="U5078" s="2"/>
      <c r="X5078" s="40"/>
      <c r="Y5078" s="9"/>
    </row>
    <row r="5079" spans="2:25" x14ac:dyDescent="0.2">
      <c r="B5079" s="2"/>
      <c r="H5079" s="2"/>
      <c r="I5079" s="2"/>
      <c r="J5079" s="2"/>
      <c r="N5079" s="9"/>
      <c r="O5079" s="5"/>
      <c r="P5079" s="2"/>
      <c r="Q5079" s="39"/>
      <c r="R5079" s="9"/>
      <c r="T5079" s="9"/>
      <c r="U5079" s="2"/>
      <c r="X5079" s="40"/>
      <c r="Y5079" s="9"/>
    </row>
    <row r="5080" spans="2:25" x14ac:dyDescent="0.2">
      <c r="B5080" s="2"/>
      <c r="H5080" s="2"/>
      <c r="I5080" s="2"/>
      <c r="J5080" s="2"/>
      <c r="N5080" s="9"/>
      <c r="O5080" s="5"/>
      <c r="P5080" s="2"/>
      <c r="Q5080" s="39"/>
      <c r="R5080" s="9"/>
      <c r="T5080" s="9"/>
      <c r="U5080" s="2"/>
      <c r="X5080" s="40"/>
      <c r="Y5080" s="9"/>
    </row>
    <row r="5081" spans="2:25" x14ac:dyDescent="0.2">
      <c r="B5081" s="2"/>
      <c r="H5081" s="2"/>
      <c r="I5081" s="2"/>
      <c r="J5081" s="2"/>
      <c r="N5081" s="9"/>
      <c r="O5081" s="5"/>
      <c r="P5081" s="2"/>
      <c r="Q5081" s="39"/>
      <c r="R5081" s="9"/>
      <c r="T5081" s="9"/>
      <c r="U5081" s="2"/>
      <c r="X5081" s="40"/>
      <c r="Y5081" s="9"/>
    </row>
    <row r="5082" spans="2:25" x14ac:dyDescent="0.2">
      <c r="B5082" s="2"/>
      <c r="H5082" s="2"/>
      <c r="I5082" s="2"/>
      <c r="J5082" s="2"/>
      <c r="N5082" s="9"/>
      <c r="O5082" s="5"/>
      <c r="P5082" s="2"/>
      <c r="Q5082" s="39"/>
      <c r="R5082" s="9"/>
      <c r="T5082" s="9"/>
      <c r="U5082" s="2"/>
      <c r="X5082" s="40"/>
      <c r="Y5082" s="9"/>
    </row>
    <row r="5083" spans="2:25" x14ac:dyDescent="0.2">
      <c r="B5083" s="2"/>
      <c r="H5083" s="2"/>
      <c r="I5083" s="2"/>
      <c r="J5083" s="2"/>
      <c r="N5083" s="9"/>
      <c r="O5083" s="5"/>
      <c r="P5083" s="2"/>
      <c r="Q5083" s="39"/>
      <c r="R5083" s="9"/>
      <c r="T5083" s="9"/>
      <c r="U5083" s="2"/>
      <c r="X5083" s="40"/>
      <c r="Y5083" s="9"/>
    </row>
    <row r="5084" spans="2:25" x14ac:dyDescent="0.2">
      <c r="B5084" s="2"/>
      <c r="H5084" s="2"/>
      <c r="I5084" s="2"/>
      <c r="J5084" s="2"/>
      <c r="N5084" s="9"/>
      <c r="O5084" s="5"/>
      <c r="P5084" s="2"/>
      <c r="Q5084" s="39"/>
      <c r="R5084" s="9"/>
      <c r="T5084" s="9"/>
      <c r="U5084" s="2"/>
      <c r="X5084" s="40"/>
      <c r="Y5084" s="9"/>
    </row>
    <row r="5085" spans="2:25" x14ac:dyDescent="0.2">
      <c r="B5085" s="2"/>
      <c r="H5085" s="2"/>
      <c r="I5085" s="2"/>
      <c r="J5085" s="2"/>
      <c r="N5085" s="9"/>
      <c r="O5085" s="5"/>
      <c r="P5085" s="2"/>
      <c r="Q5085" s="39"/>
      <c r="R5085" s="9"/>
      <c r="T5085" s="9"/>
      <c r="U5085" s="2"/>
      <c r="X5085" s="40"/>
      <c r="Y5085" s="9"/>
    </row>
    <row r="5086" spans="2:25" x14ac:dyDescent="0.2">
      <c r="B5086" s="2"/>
      <c r="H5086" s="2"/>
      <c r="I5086" s="2"/>
      <c r="J5086" s="2"/>
      <c r="N5086" s="9"/>
      <c r="O5086" s="5"/>
      <c r="P5086" s="2"/>
      <c r="Q5086" s="39"/>
      <c r="R5086" s="9"/>
      <c r="T5086" s="9"/>
      <c r="U5086" s="2"/>
      <c r="X5086" s="40"/>
      <c r="Y5086" s="9"/>
    </row>
    <row r="5087" spans="2:25" x14ac:dyDescent="0.2">
      <c r="B5087" s="2"/>
      <c r="H5087" s="2"/>
      <c r="I5087" s="2"/>
      <c r="J5087" s="2"/>
      <c r="N5087" s="9"/>
      <c r="O5087" s="5"/>
      <c r="P5087" s="2"/>
      <c r="Q5087" s="39"/>
      <c r="R5087" s="9"/>
      <c r="T5087" s="9"/>
      <c r="U5087" s="2"/>
      <c r="X5087" s="40"/>
      <c r="Y5087" s="9"/>
    </row>
    <row r="5088" spans="2:25" x14ac:dyDescent="0.2">
      <c r="B5088" s="2"/>
      <c r="H5088" s="2"/>
      <c r="I5088" s="2"/>
      <c r="J5088" s="2"/>
      <c r="N5088" s="9"/>
      <c r="O5088" s="5"/>
      <c r="P5088" s="2"/>
      <c r="Q5088" s="39"/>
      <c r="R5088" s="9"/>
      <c r="T5088" s="9"/>
      <c r="U5088" s="2"/>
      <c r="X5088" s="40"/>
      <c r="Y5088" s="9"/>
    </row>
    <row r="5089" spans="2:25" x14ac:dyDescent="0.2">
      <c r="B5089" s="2"/>
      <c r="H5089" s="2"/>
      <c r="I5089" s="2"/>
      <c r="J5089" s="2"/>
      <c r="N5089" s="9"/>
      <c r="O5089" s="5"/>
      <c r="P5089" s="2"/>
      <c r="Q5089" s="39"/>
      <c r="R5089" s="9"/>
      <c r="T5089" s="9"/>
      <c r="U5089" s="2"/>
      <c r="X5089" s="40"/>
      <c r="Y5089" s="9"/>
    </row>
    <row r="5090" spans="2:25" x14ac:dyDescent="0.2">
      <c r="B5090" s="2"/>
      <c r="H5090" s="2"/>
      <c r="I5090" s="2"/>
      <c r="J5090" s="2"/>
      <c r="N5090" s="9"/>
      <c r="O5090" s="5"/>
      <c r="P5090" s="2"/>
      <c r="Q5090" s="39"/>
      <c r="R5090" s="9"/>
      <c r="T5090" s="9"/>
      <c r="U5090" s="2"/>
      <c r="X5090" s="40"/>
      <c r="Y5090" s="9"/>
    </row>
    <row r="5091" spans="2:25" x14ac:dyDescent="0.2">
      <c r="B5091" s="2"/>
      <c r="H5091" s="2"/>
      <c r="I5091" s="2"/>
      <c r="J5091" s="2"/>
      <c r="N5091" s="9"/>
      <c r="O5091" s="5"/>
      <c r="P5091" s="2"/>
      <c r="Q5091" s="39"/>
      <c r="R5091" s="9"/>
      <c r="T5091" s="9"/>
      <c r="U5091" s="2"/>
      <c r="X5091" s="40"/>
      <c r="Y5091" s="9"/>
    </row>
    <row r="5092" spans="2:25" x14ac:dyDescent="0.2">
      <c r="B5092" s="2"/>
      <c r="H5092" s="2"/>
      <c r="I5092" s="2"/>
      <c r="J5092" s="2"/>
      <c r="N5092" s="9"/>
      <c r="O5092" s="5"/>
      <c r="P5092" s="2"/>
      <c r="Q5092" s="39"/>
      <c r="R5092" s="9"/>
      <c r="T5092" s="9"/>
      <c r="U5092" s="2"/>
      <c r="X5092" s="40"/>
      <c r="Y5092" s="9"/>
    </row>
    <row r="5093" spans="2:25" x14ac:dyDescent="0.2">
      <c r="B5093" s="2"/>
      <c r="H5093" s="2"/>
      <c r="I5093" s="2"/>
      <c r="J5093" s="2"/>
      <c r="N5093" s="9"/>
      <c r="O5093" s="5"/>
      <c r="P5093" s="2"/>
      <c r="Q5093" s="39"/>
      <c r="R5093" s="9"/>
      <c r="T5093" s="9"/>
      <c r="U5093" s="2"/>
      <c r="X5093" s="40"/>
      <c r="Y5093" s="9"/>
    </row>
    <row r="5094" spans="2:25" x14ac:dyDescent="0.2">
      <c r="B5094" s="2"/>
      <c r="H5094" s="2"/>
      <c r="I5094" s="2"/>
      <c r="J5094" s="2"/>
      <c r="N5094" s="9"/>
      <c r="O5094" s="5"/>
      <c r="P5094" s="2"/>
      <c r="Q5094" s="39"/>
      <c r="R5094" s="9"/>
      <c r="T5094" s="9"/>
      <c r="U5094" s="2"/>
      <c r="X5094" s="40"/>
      <c r="Y5094" s="9"/>
    </row>
    <row r="5095" spans="2:25" x14ac:dyDescent="0.2">
      <c r="B5095" s="2"/>
      <c r="H5095" s="2"/>
      <c r="I5095" s="2"/>
      <c r="J5095" s="2"/>
      <c r="N5095" s="9"/>
      <c r="O5095" s="5"/>
      <c r="P5095" s="2"/>
      <c r="Q5095" s="39"/>
      <c r="R5095" s="9"/>
      <c r="T5095" s="9"/>
      <c r="U5095" s="2"/>
      <c r="X5095" s="40"/>
      <c r="Y5095" s="9"/>
    </row>
    <row r="5096" spans="2:25" x14ac:dyDescent="0.2">
      <c r="B5096" s="2"/>
      <c r="H5096" s="2"/>
      <c r="I5096" s="2"/>
      <c r="J5096" s="2"/>
      <c r="N5096" s="9"/>
      <c r="O5096" s="5"/>
      <c r="P5096" s="2"/>
      <c r="Q5096" s="39"/>
      <c r="R5096" s="9"/>
      <c r="T5096" s="9"/>
      <c r="U5096" s="2"/>
      <c r="X5096" s="40"/>
      <c r="Y5096" s="9"/>
    </row>
    <row r="5097" spans="2:25" x14ac:dyDescent="0.2">
      <c r="B5097" s="2"/>
      <c r="H5097" s="2"/>
      <c r="I5097" s="2"/>
      <c r="J5097" s="2"/>
      <c r="N5097" s="9"/>
      <c r="O5097" s="5"/>
      <c r="P5097" s="2"/>
      <c r="Q5097" s="39"/>
      <c r="R5097" s="9"/>
      <c r="T5097" s="9"/>
      <c r="U5097" s="2"/>
      <c r="X5097" s="40"/>
      <c r="Y5097" s="9"/>
    </row>
    <row r="5098" spans="2:25" x14ac:dyDescent="0.2">
      <c r="B5098" s="2"/>
      <c r="H5098" s="2"/>
      <c r="I5098" s="2"/>
      <c r="J5098" s="2"/>
      <c r="N5098" s="9"/>
      <c r="O5098" s="5"/>
      <c r="P5098" s="2"/>
      <c r="Q5098" s="39"/>
      <c r="R5098" s="9"/>
      <c r="T5098" s="9"/>
      <c r="U5098" s="2"/>
      <c r="X5098" s="40"/>
      <c r="Y5098" s="9"/>
    </row>
    <row r="5099" spans="2:25" x14ac:dyDescent="0.2">
      <c r="B5099" s="2"/>
      <c r="H5099" s="2"/>
      <c r="I5099" s="2"/>
      <c r="J5099" s="2"/>
      <c r="N5099" s="9"/>
      <c r="O5099" s="5"/>
      <c r="P5099" s="2"/>
      <c r="Q5099" s="39"/>
      <c r="R5099" s="9"/>
      <c r="T5099" s="9"/>
      <c r="U5099" s="2"/>
      <c r="X5099" s="40"/>
      <c r="Y5099" s="9"/>
    </row>
    <row r="5100" spans="2:25" x14ac:dyDescent="0.2">
      <c r="B5100" s="2"/>
      <c r="H5100" s="2"/>
      <c r="I5100" s="2"/>
      <c r="J5100" s="2"/>
      <c r="N5100" s="9"/>
      <c r="O5100" s="5"/>
      <c r="P5100" s="2"/>
      <c r="Q5100" s="39"/>
      <c r="R5100" s="9"/>
      <c r="T5100" s="9"/>
      <c r="U5100" s="2"/>
      <c r="X5100" s="40"/>
      <c r="Y5100" s="9"/>
    </row>
    <row r="5101" spans="2:25" x14ac:dyDescent="0.2">
      <c r="B5101" s="2"/>
      <c r="H5101" s="2"/>
      <c r="I5101" s="2"/>
      <c r="J5101" s="2"/>
      <c r="N5101" s="9"/>
      <c r="O5101" s="5"/>
      <c r="P5101" s="2"/>
      <c r="Q5101" s="39"/>
      <c r="R5101" s="9"/>
      <c r="T5101" s="9"/>
      <c r="U5101" s="2"/>
      <c r="X5101" s="40"/>
      <c r="Y5101" s="9"/>
    </row>
    <row r="5102" spans="2:25" x14ac:dyDescent="0.2">
      <c r="B5102" s="2"/>
      <c r="H5102" s="2"/>
      <c r="I5102" s="2"/>
      <c r="J5102" s="2"/>
      <c r="N5102" s="9"/>
      <c r="O5102" s="5"/>
      <c r="P5102" s="2"/>
      <c r="Q5102" s="39"/>
      <c r="R5102" s="9"/>
      <c r="T5102" s="9"/>
      <c r="U5102" s="2"/>
      <c r="X5102" s="40"/>
      <c r="Y5102" s="9"/>
    </row>
    <row r="5103" spans="2:25" x14ac:dyDescent="0.2">
      <c r="B5103" s="2"/>
      <c r="H5103" s="2"/>
      <c r="I5103" s="2"/>
      <c r="J5103" s="2"/>
      <c r="N5103" s="9"/>
      <c r="O5103" s="5"/>
      <c r="P5103" s="2"/>
      <c r="Q5103" s="39"/>
      <c r="R5103" s="9"/>
      <c r="T5103" s="9"/>
      <c r="U5103" s="2"/>
      <c r="X5103" s="40"/>
      <c r="Y5103" s="9"/>
    </row>
    <row r="5104" spans="2:25" x14ac:dyDescent="0.2">
      <c r="B5104" s="2"/>
      <c r="H5104" s="2"/>
      <c r="I5104" s="2"/>
      <c r="J5104" s="2"/>
      <c r="N5104" s="9"/>
      <c r="O5104" s="5"/>
      <c r="P5104" s="2"/>
      <c r="Q5104" s="39"/>
      <c r="R5104" s="9"/>
      <c r="T5104" s="9"/>
      <c r="U5104" s="2"/>
      <c r="X5104" s="40"/>
      <c r="Y5104" s="9"/>
    </row>
    <row r="5105" spans="2:25" x14ac:dyDescent="0.2">
      <c r="B5105" s="2"/>
      <c r="H5105" s="2"/>
      <c r="I5105" s="2"/>
      <c r="J5105" s="2"/>
      <c r="N5105" s="9"/>
      <c r="O5105" s="5"/>
      <c r="P5105" s="2"/>
      <c r="Q5105" s="39"/>
      <c r="R5105" s="9"/>
      <c r="T5105" s="9"/>
      <c r="U5105" s="2"/>
      <c r="X5105" s="40"/>
      <c r="Y5105" s="9"/>
    </row>
    <row r="5106" spans="2:25" x14ac:dyDescent="0.2">
      <c r="B5106" s="2"/>
      <c r="H5106" s="2"/>
      <c r="I5106" s="2"/>
      <c r="J5106" s="2"/>
      <c r="N5106" s="9"/>
      <c r="O5106" s="5"/>
      <c r="P5106" s="2"/>
      <c r="Q5106" s="39"/>
      <c r="R5106" s="9"/>
      <c r="T5106" s="9"/>
      <c r="U5106" s="2"/>
      <c r="X5106" s="40"/>
      <c r="Y5106" s="9"/>
    </row>
    <row r="5107" spans="2:25" x14ac:dyDescent="0.2">
      <c r="B5107" s="2"/>
      <c r="H5107" s="2"/>
      <c r="I5107" s="2"/>
      <c r="J5107" s="2"/>
      <c r="N5107" s="9"/>
      <c r="O5107" s="5"/>
      <c r="P5107" s="2"/>
      <c r="Q5107" s="39"/>
      <c r="R5107" s="9"/>
      <c r="T5107" s="9"/>
      <c r="U5107" s="2"/>
      <c r="X5107" s="40"/>
      <c r="Y5107" s="9"/>
    </row>
    <row r="5108" spans="2:25" x14ac:dyDescent="0.2">
      <c r="B5108" s="2"/>
      <c r="H5108" s="2"/>
      <c r="I5108" s="2"/>
      <c r="J5108" s="2"/>
      <c r="N5108" s="9"/>
      <c r="O5108" s="5"/>
      <c r="P5108" s="2"/>
      <c r="Q5108" s="39"/>
      <c r="R5108" s="9"/>
      <c r="T5108" s="9"/>
      <c r="U5108" s="2"/>
      <c r="X5108" s="40"/>
      <c r="Y5108" s="9"/>
    </row>
    <row r="5109" spans="2:25" x14ac:dyDescent="0.2">
      <c r="B5109" s="2"/>
      <c r="H5109" s="2"/>
      <c r="I5109" s="2"/>
      <c r="J5109" s="2"/>
      <c r="N5109" s="9"/>
      <c r="O5109" s="5"/>
      <c r="P5109" s="2"/>
      <c r="Q5109" s="39"/>
      <c r="R5109" s="9"/>
      <c r="T5109" s="9"/>
      <c r="U5109" s="2"/>
      <c r="X5109" s="40"/>
      <c r="Y5109" s="9"/>
    </row>
    <row r="5110" spans="2:25" x14ac:dyDescent="0.2">
      <c r="B5110" s="2"/>
      <c r="H5110" s="2"/>
      <c r="I5110" s="2"/>
      <c r="J5110" s="2"/>
      <c r="N5110" s="9"/>
      <c r="O5110" s="5"/>
      <c r="P5110" s="2"/>
      <c r="Q5110" s="39"/>
      <c r="R5110" s="9"/>
      <c r="T5110" s="9"/>
      <c r="U5110" s="2"/>
      <c r="X5110" s="40"/>
      <c r="Y5110" s="9"/>
    </row>
    <row r="5111" spans="2:25" x14ac:dyDescent="0.2">
      <c r="B5111" s="2"/>
      <c r="H5111" s="2"/>
      <c r="I5111" s="2"/>
      <c r="J5111" s="2"/>
      <c r="N5111" s="9"/>
      <c r="O5111" s="5"/>
      <c r="P5111" s="2"/>
      <c r="Q5111" s="39"/>
      <c r="R5111" s="9"/>
      <c r="T5111" s="9"/>
      <c r="U5111" s="2"/>
      <c r="X5111" s="40"/>
      <c r="Y5111" s="9"/>
    </row>
    <row r="5112" spans="2:25" x14ac:dyDescent="0.2">
      <c r="B5112" s="2"/>
      <c r="H5112" s="2"/>
      <c r="I5112" s="2"/>
      <c r="J5112" s="2"/>
      <c r="N5112" s="9"/>
      <c r="O5112" s="5"/>
      <c r="P5112" s="2"/>
      <c r="Q5112" s="39"/>
      <c r="R5112" s="9"/>
      <c r="T5112" s="9"/>
      <c r="U5112" s="2"/>
      <c r="X5112" s="40"/>
      <c r="Y5112" s="9"/>
    </row>
    <row r="5113" spans="2:25" x14ac:dyDescent="0.2">
      <c r="B5113" s="2"/>
      <c r="H5113" s="2"/>
      <c r="I5113" s="2"/>
      <c r="J5113" s="2"/>
      <c r="N5113" s="9"/>
      <c r="O5113" s="5"/>
      <c r="P5113" s="2"/>
      <c r="Q5113" s="39"/>
      <c r="R5113" s="9"/>
      <c r="T5113" s="9"/>
      <c r="U5113" s="2"/>
      <c r="X5113" s="40"/>
      <c r="Y5113" s="9"/>
    </row>
    <row r="5114" spans="2:25" x14ac:dyDescent="0.2">
      <c r="B5114" s="2"/>
      <c r="H5114" s="2"/>
      <c r="I5114" s="2"/>
      <c r="J5114" s="2"/>
      <c r="N5114" s="9"/>
      <c r="O5114" s="5"/>
      <c r="P5114" s="2"/>
      <c r="Q5114" s="39"/>
      <c r="R5114" s="9"/>
      <c r="T5114" s="9"/>
      <c r="U5114" s="2"/>
      <c r="X5114" s="40"/>
      <c r="Y5114" s="9"/>
    </row>
    <row r="5115" spans="2:25" x14ac:dyDescent="0.2">
      <c r="B5115" s="2"/>
      <c r="H5115" s="2"/>
      <c r="I5115" s="2"/>
      <c r="J5115" s="2"/>
      <c r="N5115" s="9"/>
      <c r="O5115" s="5"/>
      <c r="P5115" s="2"/>
      <c r="Q5115" s="39"/>
      <c r="R5115" s="9"/>
      <c r="T5115" s="9"/>
      <c r="U5115" s="2"/>
      <c r="X5115" s="40"/>
      <c r="Y5115" s="9"/>
    </row>
    <row r="5116" spans="2:25" x14ac:dyDescent="0.2">
      <c r="B5116" s="2"/>
      <c r="H5116" s="2"/>
      <c r="I5116" s="2"/>
      <c r="J5116" s="2"/>
      <c r="N5116" s="9"/>
      <c r="O5116" s="5"/>
      <c r="P5116" s="2"/>
      <c r="Q5116" s="39"/>
      <c r="R5116" s="9"/>
      <c r="T5116" s="9"/>
      <c r="U5116" s="2"/>
      <c r="X5116" s="40"/>
      <c r="Y5116" s="9"/>
    </row>
    <row r="5117" spans="2:25" x14ac:dyDescent="0.2">
      <c r="B5117" s="2"/>
      <c r="H5117" s="2"/>
      <c r="I5117" s="2"/>
      <c r="J5117" s="2"/>
      <c r="N5117" s="9"/>
      <c r="O5117" s="5"/>
      <c r="P5117" s="2"/>
      <c r="Q5117" s="39"/>
      <c r="R5117" s="9"/>
      <c r="T5117" s="9"/>
      <c r="U5117" s="2"/>
      <c r="X5117" s="40"/>
      <c r="Y5117" s="9"/>
    </row>
    <row r="5118" spans="2:25" x14ac:dyDescent="0.2">
      <c r="B5118" s="2"/>
      <c r="H5118" s="2"/>
      <c r="I5118" s="2"/>
      <c r="J5118" s="2"/>
      <c r="N5118" s="9"/>
      <c r="O5118" s="5"/>
      <c r="P5118" s="2"/>
      <c r="Q5118" s="39"/>
      <c r="R5118" s="9"/>
      <c r="T5118" s="9"/>
      <c r="U5118" s="2"/>
      <c r="X5118" s="40"/>
      <c r="Y5118" s="9"/>
    </row>
    <row r="5119" spans="2:25" x14ac:dyDescent="0.2">
      <c r="B5119" s="2"/>
      <c r="H5119" s="2"/>
      <c r="I5119" s="2"/>
      <c r="J5119" s="2"/>
      <c r="N5119" s="9"/>
      <c r="O5119" s="5"/>
      <c r="P5119" s="2"/>
      <c r="Q5119" s="39"/>
      <c r="R5119" s="9"/>
      <c r="T5119" s="9"/>
      <c r="U5119" s="2"/>
      <c r="X5119" s="40"/>
      <c r="Y5119" s="9"/>
    </row>
    <row r="5120" spans="2:25" x14ac:dyDescent="0.2">
      <c r="B5120" s="2"/>
      <c r="H5120" s="2"/>
      <c r="I5120" s="2"/>
      <c r="J5120" s="2"/>
      <c r="N5120" s="9"/>
      <c r="O5120" s="5"/>
      <c r="P5120" s="2"/>
      <c r="Q5120" s="39"/>
      <c r="R5120" s="9"/>
      <c r="T5120" s="9"/>
      <c r="U5120" s="2"/>
      <c r="X5120" s="40"/>
      <c r="Y5120" s="9"/>
    </row>
    <row r="5121" spans="2:25" x14ac:dyDescent="0.2">
      <c r="B5121" s="2"/>
      <c r="H5121" s="2"/>
      <c r="I5121" s="2"/>
      <c r="J5121" s="2"/>
      <c r="N5121" s="9"/>
      <c r="O5121" s="5"/>
      <c r="P5121" s="2"/>
      <c r="Q5121" s="39"/>
      <c r="R5121" s="9"/>
      <c r="T5121" s="9"/>
      <c r="U5121" s="2"/>
      <c r="X5121" s="40"/>
      <c r="Y5121" s="9"/>
    </row>
    <row r="5122" spans="2:25" x14ac:dyDescent="0.2">
      <c r="B5122" s="2"/>
      <c r="H5122" s="2"/>
      <c r="I5122" s="2"/>
      <c r="J5122" s="2"/>
      <c r="N5122" s="9"/>
      <c r="O5122" s="5"/>
      <c r="P5122" s="2"/>
      <c r="Q5122" s="39"/>
      <c r="R5122" s="9"/>
      <c r="T5122" s="9"/>
      <c r="U5122" s="2"/>
      <c r="X5122" s="40"/>
      <c r="Y5122" s="9"/>
    </row>
    <row r="5123" spans="2:25" x14ac:dyDescent="0.2">
      <c r="B5123" s="2"/>
      <c r="H5123" s="2"/>
      <c r="I5123" s="2"/>
      <c r="J5123" s="2"/>
      <c r="N5123" s="9"/>
      <c r="O5123" s="5"/>
      <c r="P5123" s="2"/>
      <c r="Q5123" s="39"/>
      <c r="R5123" s="9"/>
      <c r="T5123" s="9"/>
      <c r="U5123" s="2"/>
      <c r="X5123" s="40"/>
      <c r="Y5123" s="9"/>
    </row>
    <row r="5124" spans="2:25" x14ac:dyDescent="0.2">
      <c r="B5124" s="2"/>
      <c r="H5124" s="2"/>
      <c r="I5124" s="2"/>
      <c r="J5124" s="2"/>
      <c r="N5124" s="9"/>
      <c r="O5124" s="5"/>
      <c r="P5124" s="2"/>
      <c r="Q5124" s="39"/>
      <c r="R5124" s="9"/>
      <c r="T5124" s="9"/>
      <c r="U5124" s="2"/>
      <c r="X5124" s="40"/>
      <c r="Y5124" s="9"/>
    </row>
    <row r="5125" spans="2:25" x14ac:dyDescent="0.2">
      <c r="B5125" s="2"/>
      <c r="H5125" s="2"/>
      <c r="I5125" s="2"/>
      <c r="J5125" s="2"/>
      <c r="N5125" s="9"/>
      <c r="O5125" s="5"/>
      <c r="P5125" s="2"/>
      <c r="Q5125" s="39"/>
      <c r="R5125" s="9"/>
      <c r="T5125" s="9"/>
      <c r="U5125" s="2"/>
      <c r="X5125" s="40"/>
      <c r="Y5125" s="9"/>
    </row>
    <row r="5126" spans="2:25" x14ac:dyDescent="0.2">
      <c r="B5126" s="2"/>
      <c r="H5126" s="2"/>
      <c r="I5126" s="2"/>
      <c r="J5126" s="2"/>
      <c r="N5126" s="9"/>
      <c r="O5126" s="5"/>
      <c r="P5126" s="2"/>
      <c r="Q5126" s="39"/>
      <c r="R5126" s="9"/>
      <c r="T5126" s="9"/>
      <c r="U5126" s="2"/>
      <c r="X5126" s="40"/>
      <c r="Y5126" s="9"/>
    </row>
    <row r="5127" spans="2:25" x14ac:dyDescent="0.2">
      <c r="B5127" s="2"/>
      <c r="H5127" s="2"/>
      <c r="I5127" s="2"/>
      <c r="J5127" s="2"/>
      <c r="N5127" s="9"/>
      <c r="O5127" s="5"/>
      <c r="P5127" s="2"/>
      <c r="Q5127" s="39"/>
      <c r="R5127" s="9"/>
      <c r="T5127" s="9"/>
      <c r="U5127" s="2"/>
      <c r="X5127" s="40"/>
      <c r="Y5127" s="9"/>
    </row>
    <row r="5128" spans="2:25" x14ac:dyDescent="0.2">
      <c r="B5128" s="2"/>
      <c r="H5128" s="2"/>
      <c r="I5128" s="2"/>
      <c r="J5128" s="2"/>
      <c r="N5128" s="9"/>
      <c r="O5128" s="5"/>
      <c r="P5128" s="2"/>
      <c r="Q5128" s="39"/>
      <c r="R5128" s="9"/>
      <c r="T5128" s="9"/>
      <c r="U5128" s="2"/>
      <c r="X5128" s="40"/>
      <c r="Y5128" s="9"/>
    </row>
    <row r="5129" spans="2:25" x14ac:dyDescent="0.2">
      <c r="B5129" s="2"/>
      <c r="H5129" s="2"/>
      <c r="I5129" s="2"/>
      <c r="J5129" s="2"/>
      <c r="N5129" s="9"/>
      <c r="O5129" s="5"/>
      <c r="P5129" s="2"/>
      <c r="Q5129" s="39"/>
      <c r="R5129" s="9"/>
      <c r="T5129" s="9"/>
      <c r="U5129" s="2"/>
      <c r="X5129" s="40"/>
      <c r="Y5129" s="9"/>
    </row>
    <row r="5130" spans="2:25" x14ac:dyDescent="0.2">
      <c r="B5130" s="2"/>
      <c r="H5130" s="2"/>
      <c r="I5130" s="2"/>
      <c r="J5130" s="2"/>
      <c r="N5130" s="9"/>
      <c r="O5130" s="5"/>
      <c r="P5130" s="2"/>
      <c r="Q5130" s="39"/>
      <c r="R5130" s="9"/>
      <c r="T5130" s="9"/>
      <c r="U5130" s="2"/>
      <c r="X5130" s="40"/>
      <c r="Y5130" s="9"/>
    </row>
    <row r="5131" spans="2:25" x14ac:dyDescent="0.2">
      <c r="B5131" s="2"/>
      <c r="H5131" s="2"/>
      <c r="I5131" s="2"/>
      <c r="J5131" s="2"/>
      <c r="N5131" s="9"/>
      <c r="O5131" s="5"/>
      <c r="P5131" s="2"/>
      <c r="Q5131" s="39"/>
      <c r="R5131" s="9"/>
      <c r="T5131" s="9"/>
      <c r="U5131" s="2"/>
      <c r="X5131" s="40"/>
      <c r="Y5131" s="9"/>
    </row>
    <row r="5132" spans="2:25" x14ac:dyDescent="0.2">
      <c r="B5132" s="2"/>
      <c r="H5132" s="2"/>
      <c r="I5132" s="2"/>
      <c r="J5132" s="2"/>
      <c r="N5132" s="9"/>
      <c r="O5132" s="5"/>
      <c r="P5132" s="2"/>
      <c r="Q5132" s="39"/>
      <c r="R5132" s="9"/>
      <c r="T5132" s="9"/>
      <c r="U5132" s="2"/>
      <c r="X5132" s="40"/>
      <c r="Y5132" s="9"/>
    </row>
    <row r="5133" spans="2:25" x14ac:dyDescent="0.2">
      <c r="B5133" s="2"/>
      <c r="H5133" s="2"/>
      <c r="I5133" s="2"/>
      <c r="J5133" s="2"/>
      <c r="N5133" s="9"/>
      <c r="O5133" s="5"/>
      <c r="P5133" s="2"/>
      <c r="Q5133" s="39"/>
      <c r="R5133" s="9"/>
      <c r="T5133" s="9"/>
      <c r="U5133" s="2"/>
      <c r="X5133" s="40"/>
      <c r="Y5133" s="9"/>
    </row>
    <row r="5134" spans="2:25" x14ac:dyDescent="0.2">
      <c r="B5134" s="2"/>
      <c r="H5134" s="2"/>
      <c r="I5134" s="2"/>
      <c r="J5134" s="2"/>
      <c r="N5134" s="9"/>
      <c r="O5134" s="5"/>
      <c r="P5134" s="2"/>
      <c r="Q5134" s="39"/>
      <c r="R5134" s="9"/>
      <c r="T5134" s="9"/>
      <c r="U5134" s="2"/>
      <c r="X5134" s="40"/>
      <c r="Y5134" s="9"/>
    </row>
    <row r="5135" spans="2:25" x14ac:dyDescent="0.2">
      <c r="B5135" s="2"/>
      <c r="H5135" s="2"/>
      <c r="I5135" s="2"/>
      <c r="J5135" s="2"/>
      <c r="N5135" s="9"/>
      <c r="O5135" s="5"/>
      <c r="P5135" s="2"/>
      <c r="Q5135" s="39"/>
      <c r="R5135" s="9"/>
      <c r="T5135" s="9"/>
      <c r="U5135" s="2"/>
      <c r="X5135" s="40"/>
      <c r="Y5135" s="9"/>
    </row>
    <row r="5136" spans="2:25" x14ac:dyDescent="0.2">
      <c r="B5136" s="2"/>
      <c r="H5136" s="2"/>
      <c r="I5136" s="2"/>
      <c r="J5136" s="2"/>
      <c r="N5136" s="9"/>
      <c r="O5136" s="5"/>
      <c r="P5136" s="2"/>
      <c r="Q5136" s="39"/>
      <c r="R5136" s="9"/>
      <c r="T5136" s="9"/>
      <c r="U5136" s="2"/>
      <c r="X5136" s="40"/>
      <c r="Y5136" s="9"/>
    </row>
    <row r="5137" spans="2:25" x14ac:dyDescent="0.2">
      <c r="B5137" s="2"/>
      <c r="H5137" s="2"/>
      <c r="I5137" s="2"/>
      <c r="J5137" s="2"/>
      <c r="N5137" s="9"/>
      <c r="O5137" s="5"/>
      <c r="P5137" s="2"/>
      <c r="Q5137" s="39"/>
      <c r="R5137" s="9"/>
      <c r="T5137" s="9"/>
      <c r="U5137" s="2"/>
      <c r="X5137" s="40"/>
      <c r="Y5137" s="9"/>
    </row>
    <row r="5138" spans="2:25" x14ac:dyDescent="0.2">
      <c r="B5138" s="2"/>
      <c r="H5138" s="2"/>
      <c r="I5138" s="2"/>
      <c r="J5138" s="2"/>
      <c r="N5138" s="9"/>
      <c r="O5138" s="5"/>
      <c r="P5138" s="2"/>
      <c r="Q5138" s="39"/>
      <c r="R5138" s="9"/>
      <c r="T5138" s="9"/>
      <c r="U5138" s="2"/>
      <c r="X5138" s="40"/>
      <c r="Y5138" s="9"/>
    </row>
    <row r="5139" spans="2:25" x14ac:dyDescent="0.2">
      <c r="B5139" s="2"/>
      <c r="H5139" s="2"/>
      <c r="I5139" s="2"/>
      <c r="J5139" s="2"/>
      <c r="N5139" s="9"/>
      <c r="O5139" s="5"/>
      <c r="P5139" s="2"/>
      <c r="Q5139" s="39"/>
      <c r="R5139" s="9"/>
      <c r="T5139" s="9"/>
      <c r="U5139" s="2"/>
      <c r="X5139" s="40"/>
      <c r="Y5139" s="9"/>
    </row>
    <row r="5140" spans="2:25" x14ac:dyDescent="0.2">
      <c r="B5140" s="2"/>
      <c r="H5140" s="2"/>
      <c r="I5140" s="2"/>
      <c r="J5140" s="2"/>
      <c r="N5140" s="9"/>
      <c r="O5140" s="5"/>
      <c r="P5140" s="2"/>
      <c r="Q5140" s="39"/>
      <c r="R5140" s="9"/>
      <c r="T5140" s="9"/>
      <c r="U5140" s="2"/>
      <c r="X5140" s="40"/>
      <c r="Y5140" s="9"/>
    </row>
    <row r="5141" spans="2:25" x14ac:dyDescent="0.2">
      <c r="B5141" s="2"/>
      <c r="H5141" s="2"/>
      <c r="I5141" s="2"/>
      <c r="J5141" s="2"/>
      <c r="N5141" s="9"/>
      <c r="O5141" s="5"/>
      <c r="P5141" s="2"/>
      <c r="Q5141" s="39"/>
      <c r="R5141" s="9"/>
      <c r="T5141" s="9"/>
      <c r="U5141" s="2"/>
      <c r="X5141" s="40"/>
      <c r="Y5141" s="9"/>
    </row>
    <row r="5142" spans="2:25" x14ac:dyDescent="0.2">
      <c r="B5142" s="2"/>
      <c r="H5142" s="2"/>
      <c r="I5142" s="2"/>
      <c r="J5142" s="2"/>
      <c r="N5142" s="9"/>
      <c r="O5142" s="5"/>
      <c r="P5142" s="2"/>
      <c r="Q5142" s="39"/>
      <c r="R5142" s="9"/>
      <c r="T5142" s="9"/>
      <c r="U5142" s="2"/>
      <c r="X5142" s="40"/>
      <c r="Y5142" s="9"/>
    </row>
    <row r="5143" spans="2:25" x14ac:dyDescent="0.2">
      <c r="B5143" s="2"/>
      <c r="H5143" s="2"/>
      <c r="I5143" s="2"/>
      <c r="J5143" s="2"/>
      <c r="N5143" s="9"/>
      <c r="O5143" s="5"/>
      <c r="P5143" s="2"/>
      <c r="Q5143" s="39"/>
      <c r="R5143" s="9"/>
      <c r="T5143" s="9"/>
      <c r="U5143" s="2"/>
      <c r="X5143" s="40"/>
      <c r="Y5143" s="9"/>
    </row>
    <row r="5144" spans="2:25" x14ac:dyDescent="0.2">
      <c r="B5144" s="2"/>
      <c r="H5144" s="2"/>
      <c r="I5144" s="2"/>
      <c r="J5144" s="2"/>
      <c r="N5144" s="9"/>
      <c r="O5144" s="5"/>
      <c r="P5144" s="2"/>
      <c r="Q5144" s="39"/>
      <c r="R5144" s="9"/>
      <c r="T5144" s="9"/>
      <c r="U5144" s="2"/>
      <c r="X5144" s="40"/>
      <c r="Y5144" s="9"/>
    </row>
    <row r="5145" spans="2:25" x14ac:dyDescent="0.2">
      <c r="B5145" s="2"/>
      <c r="H5145" s="2"/>
      <c r="I5145" s="2"/>
      <c r="J5145" s="2"/>
      <c r="N5145" s="9"/>
      <c r="O5145" s="5"/>
      <c r="P5145" s="2"/>
      <c r="Q5145" s="39"/>
      <c r="R5145" s="9"/>
      <c r="T5145" s="9"/>
      <c r="U5145" s="2"/>
      <c r="X5145" s="40"/>
      <c r="Y5145" s="9"/>
    </row>
    <row r="5146" spans="2:25" x14ac:dyDescent="0.2">
      <c r="B5146" s="2"/>
      <c r="H5146" s="2"/>
      <c r="I5146" s="2"/>
      <c r="J5146" s="2"/>
      <c r="N5146" s="9"/>
      <c r="O5146" s="5"/>
      <c r="P5146" s="2"/>
      <c r="Q5146" s="39"/>
      <c r="R5146" s="9"/>
      <c r="T5146" s="9"/>
      <c r="U5146" s="2"/>
      <c r="X5146" s="40"/>
      <c r="Y5146" s="9"/>
    </row>
    <row r="5147" spans="2:25" x14ac:dyDescent="0.2">
      <c r="B5147" s="2"/>
      <c r="H5147" s="2"/>
      <c r="I5147" s="2"/>
      <c r="J5147" s="2"/>
      <c r="N5147" s="9"/>
      <c r="O5147" s="5"/>
      <c r="P5147" s="2"/>
      <c r="Q5147" s="39"/>
      <c r="R5147" s="9"/>
      <c r="T5147" s="9"/>
      <c r="U5147" s="2"/>
      <c r="X5147" s="40"/>
      <c r="Y5147" s="9"/>
    </row>
    <row r="5148" spans="2:25" x14ac:dyDescent="0.2">
      <c r="B5148" s="2"/>
      <c r="H5148" s="2"/>
      <c r="I5148" s="2"/>
      <c r="J5148" s="2"/>
      <c r="N5148" s="9"/>
      <c r="O5148" s="5"/>
      <c r="P5148" s="2"/>
      <c r="Q5148" s="39"/>
      <c r="R5148" s="9"/>
      <c r="T5148" s="9"/>
      <c r="U5148" s="2"/>
      <c r="X5148" s="40"/>
      <c r="Y5148" s="9"/>
    </row>
    <row r="5149" spans="2:25" x14ac:dyDescent="0.2">
      <c r="B5149" s="2"/>
      <c r="H5149" s="2"/>
      <c r="I5149" s="2"/>
      <c r="J5149" s="2"/>
      <c r="N5149" s="9"/>
      <c r="O5149" s="5"/>
      <c r="P5149" s="2"/>
      <c r="Q5149" s="39"/>
      <c r="R5149" s="9"/>
      <c r="T5149" s="9"/>
      <c r="U5149" s="2"/>
      <c r="X5149" s="40"/>
      <c r="Y5149" s="9"/>
    </row>
    <row r="5150" spans="2:25" x14ac:dyDescent="0.2">
      <c r="B5150" s="2"/>
      <c r="H5150" s="2"/>
      <c r="I5150" s="2"/>
      <c r="J5150" s="2"/>
      <c r="N5150" s="9"/>
      <c r="O5150" s="5"/>
      <c r="P5150" s="2"/>
      <c r="Q5150" s="39"/>
      <c r="R5150" s="9"/>
      <c r="T5150" s="9"/>
      <c r="U5150" s="2"/>
      <c r="X5150" s="40"/>
      <c r="Y5150" s="9"/>
    </row>
    <row r="5151" spans="2:25" x14ac:dyDescent="0.2">
      <c r="B5151" s="2"/>
      <c r="H5151" s="2"/>
      <c r="I5151" s="2"/>
      <c r="J5151" s="2"/>
      <c r="N5151" s="9"/>
      <c r="O5151" s="5"/>
      <c r="P5151" s="2"/>
      <c r="Q5151" s="39"/>
      <c r="R5151" s="9"/>
      <c r="T5151" s="9"/>
      <c r="U5151" s="2"/>
      <c r="X5151" s="40"/>
      <c r="Y5151" s="9"/>
    </row>
    <row r="5152" spans="2:25" x14ac:dyDescent="0.2">
      <c r="B5152" s="2"/>
      <c r="H5152" s="2"/>
      <c r="I5152" s="2"/>
      <c r="J5152" s="2"/>
      <c r="N5152" s="9"/>
      <c r="O5152" s="5"/>
      <c r="P5152" s="2"/>
      <c r="Q5152" s="39"/>
      <c r="R5152" s="9"/>
      <c r="T5152" s="9"/>
      <c r="U5152" s="2"/>
      <c r="X5152" s="40"/>
      <c r="Y5152" s="9"/>
    </row>
    <row r="5153" spans="2:25" x14ac:dyDescent="0.2">
      <c r="B5153" s="2"/>
      <c r="H5153" s="2"/>
      <c r="I5153" s="2"/>
      <c r="J5153" s="2"/>
      <c r="N5153" s="9"/>
      <c r="O5153" s="5"/>
      <c r="P5153" s="2"/>
      <c r="Q5153" s="39"/>
      <c r="R5153" s="9"/>
      <c r="T5153" s="9"/>
      <c r="U5153" s="2"/>
      <c r="X5153" s="40"/>
      <c r="Y5153" s="9"/>
    </row>
    <row r="5154" spans="2:25" x14ac:dyDescent="0.2">
      <c r="B5154" s="2"/>
      <c r="H5154" s="2"/>
      <c r="I5154" s="2"/>
      <c r="J5154" s="2"/>
      <c r="N5154" s="9"/>
      <c r="O5154" s="5"/>
      <c r="P5154" s="2"/>
      <c r="Q5154" s="39"/>
      <c r="R5154" s="9"/>
      <c r="T5154" s="9"/>
      <c r="U5154" s="2"/>
      <c r="X5154" s="40"/>
      <c r="Y5154" s="9"/>
    </row>
    <row r="5155" spans="2:25" x14ac:dyDescent="0.2">
      <c r="B5155" s="2"/>
      <c r="H5155" s="2"/>
      <c r="I5155" s="2"/>
      <c r="J5155" s="2"/>
      <c r="N5155" s="9"/>
      <c r="O5155" s="5"/>
      <c r="P5155" s="2"/>
      <c r="Q5155" s="39"/>
      <c r="R5155" s="9"/>
      <c r="T5155" s="9"/>
      <c r="U5155" s="2"/>
      <c r="X5155" s="40"/>
      <c r="Y5155" s="9"/>
    </row>
    <row r="5156" spans="2:25" x14ac:dyDescent="0.2">
      <c r="B5156" s="2"/>
      <c r="H5156" s="2"/>
      <c r="I5156" s="2"/>
      <c r="J5156" s="2"/>
      <c r="N5156" s="9"/>
      <c r="O5156" s="5"/>
      <c r="P5156" s="2"/>
      <c r="Q5156" s="39"/>
      <c r="R5156" s="9"/>
      <c r="T5156" s="9"/>
      <c r="U5156" s="2"/>
      <c r="X5156" s="40"/>
      <c r="Y5156" s="9"/>
    </row>
    <row r="5157" spans="2:25" x14ac:dyDescent="0.2">
      <c r="B5157" s="2"/>
      <c r="H5157" s="2"/>
      <c r="I5157" s="2"/>
      <c r="J5157" s="2"/>
      <c r="N5157" s="9"/>
      <c r="O5157" s="5"/>
      <c r="P5157" s="2"/>
      <c r="Q5157" s="39"/>
      <c r="R5157" s="9"/>
      <c r="T5157" s="9"/>
      <c r="U5157" s="2"/>
      <c r="X5157" s="40"/>
      <c r="Y5157" s="9"/>
    </row>
    <row r="5158" spans="2:25" x14ac:dyDescent="0.2">
      <c r="B5158" s="2"/>
      <c r="H5158" s="2"/>
      <c r="I5158" s="2"/>
      <c r="J5158" s="2"/>
      <c r="N5158" s="9"/>
      <c r="O5158" s="5"/>
      <c r="P5158" s="2"/>
      <c r="Q5158" s="39"/>
      <c r="R5158" s="9"/>
      <c r="T5158" s="9"/>
      <c r="U5158" s="2"/>
      <c r="X5158" s="40"/>
      <c r="Y5158" s="9"/>
    </row>
    <row r="5159" spans="2:25" x14ac:dyDescent="0.2">
      <c r="B5159" s="2"/>
      <c r="H5159" s="2"/>
      <c r="I5159" s="2"/>
      <c r="J5159" s="2"/>
      <c r="N5159" s="9"/>
      <c r="O5159" s="5"/>
      <c r="P5159" s="2"/>
      <c r="Q5159" s="39"/>
      <c r="R5159" s="9"/>
      <c r="T5159" s="9"/>
      <c r="U5159" s="2"/>
      <c r="X5159" s="40"/>
      <c r="Y5159" s="9"/>
    </row>
    <row r="5160" spans="2:25" x14ac:dyDescent="0.2">
      <c r="B5160" s="2"/>
      <c r="H5160" s="2"/>
      <c r="I5160" s="2"/>
      <c r="J5160" s="2"/>
      <c r="N5160" s="9"/>
      <c r="O5160" s="5"/>
      <c r="P5160" s="2"/>
      <c r="Q5160" s="39"/>
      <c r="R5160" s="9"/>
      <c r="T5160" s="9"/>
      <c r="U5160" s="2"/>
      <c r="X5160" s="40"/>
      <c r="Y5160" s="9"/>
    </row>
    <row r="5161" spans="2:25" x14ac:dyDescent="0.2">
      <c r="B5161" s="2"/>
      <c r="H5161" s="2"/>
      <c r="I5161" s="2"/>
      <c r="J5161" s="2"/>
      <c r="N5161" s="9"/>
      <c r="O5161" s="5"/>
      <c r="P5161" s="2"/>
      <c r="Q5161" s="39"/>
      <c r="R5161" s="9"/>
      <c r="T5161" s="9"/>
      <c r="U5161" s="2"/>
      <c r="X5161" s="40"/>
      <c r="Y5161" s="9"/>
    </row>
    <row r="5162" spans="2:25" x14ac:dyDescent="0.2">
      <c r="B5162" s="2"/>
      <c r="H5162" s="2"/>
      <c r="I5162" s="2"/>
      <c r="J5162" s="2"/>
      <c r="N5162" s="9"/>
      <c r="O5162" s="5"/>
      <c r="P5162" s="2"/>
      <c r="Q5162" s="39"/>
      <c r="R5162" s="9"/>
      <c r="T5162" s="9"/>
      <c r="U5162" s="2"/>
      <c r="X5162" s="40"/>
      <c r="Y5162" s="9"/>
    </row>
    <row r="5163" spans="2:25" x14ac:dyDescent="0.2">
      <c r="B5163" s="2"/>
      <c r="H5163" s="2"/>
      <c r="I5163" s="2"/>
      <c r="J5163" s="2"/>
      <c r="N5163" s="9"/>
      <c r="O5163" s="5"/>
      <c r="P5163" s="2"/>
      <c r="Q5163" s="39"/>
      <c r="R5163" s="9"/>
      <c r="T5163" s="9"/>
      <c r="U5163" s="2"/>
      <c r="X5163" s="40"/>
      <c r="Y5163" s="9"/>
    </row>
    <row r="5164" spans="2:25" x14ac:dyDescent="0.2">
      <c r="B5164" s="2"/>
      <c r="H5164" s="2"/>
      <c r="I5164" s="2"/>
      <c r="J5164" s="2"/>
      <c r="N5164" s="9"/>
      <c r="O5164" s="5"/>
      <c r="P5164" s="2"/>
      <c r="Q5164" s="39"/>
      <c r="R5164" s="9"/>
      <c r="T5164" s="9"/>
      <c r="U5164" s="2"/>
      <c r="X5164" s="40"/>
      <c r="Y5164" s="9"/>
    </row>
    <row r="5165" spans="2:25" x14ac:dyDescent="0.2">
      <c r="B5165" s="2"/>
      <c r="H5165" s="2"/>
      <c r="I5165" s="2"/>
      <c r="J5165" s="2"/>
      <c r="N5165" s="9"/>
      <c r="O5165" s="5"/>
      <c r="P5165" s="2"/>
      <c r="Q5165" s="39"/>
      <c r="R5165" s="9"/>
      <c r="T5165" s="9"/>
      <c r="U5165" s="2"/>
      <c r="X5165" s="40"/>
      <c r="Y5165" s="9"/>
    </row>
    <row r="5166" spans="2:25" x14ac:dyDescent="0.2">
      <c r="B5166" s="2"/>
      <c r="H5166" s="2"/>
      <c r="I5166" s="2"/>
      <c r="J5166" s="2"/>
      <c r="N5166" s="9"/>
      <c r="O5166" s="5"/>
      <c r="P5166" s="2"/>
      <c r="Q5166" s="39"/>
      <c r="R5166" s="9"/>
      <c r="T5166" s="9"/>
      <c r="U5166" s="2"/>
      <c r="X5166" s="40"/>
      <c r="Y5166" s="9"/>
    </row>
    <row r="5167" spans="2:25" x14ac:dyDescent="0.2">
      <c r="B5167" s="2"/>
      <c r="H5167" s="2"/>
      <c r="I5167" s="2"/>
      <c r="J5167" s="2"/>
      <c r="N5167" s="9"/>
      <c r="O5167" s="5"/>
      <c r="P5167" s="2"/>
      <c r="Q5167" s="39"/>
      <c r="R5167" s="9"/>
      <c r="T5167" s="9"/>
      <c r="U5167" s="2"/>
      <c r="X5167" s="40"/>
      <c r="Y5167" s="9"/>
    </row>
    <row r="5168" spans="2:25" x14ac:dyDescent="0.2">
      <c r="B5168" s="2"/>
      <c r="H5168" s="2"/>
      <c r="I5168" s="2"/>
      <c r="J5168" s="2"/>
      <c r="N5168" s="9"/>
      <c r="O5168" s="5"/>
      <c r="P5168" s="2"/>
      <c r="Q5168" s="39"/>
      <c r="R5168" s="9"/>
      <c r="T5168" s="9"/>
      <c r="U5168" s="2"/>
      <c r="X5168" s="40"/>
      <c r="Y5168" s="9"/>
    </row>
    <row r="5169" spans="2:25" x14ac:dyDescent="0.2">
      <c r="B5169" s="2"/>
      <c r="H5169" s="2"/>
      <c r="I5169" s="2"/>
      <c r="J5169" s="2"/>
      <c r="N5169" s="9"/>
      <c r="O5169" s="5"/>
      <c r="P5169" s="2"/>
      <c r="Q5169" s="39"/>
      <c r="R5169" s="9"/>
      <c r="T5169" s="9"/>
      <c r="U5169" s="2"/>
      <c r="X5169" s="40"/>
      <c r="Y5169" s="9"/>
    </row>
    <row r="5170" spans="2:25" x14ac:dyDescent="0.2">
      <c r="B5170" s="2"/>
      <c r="H5170" s="2"/>
      <c r="I5170" s="2"/>
      <c r="J5170" s="2"/>
      <c r="N5170" s="9"/>
      <c r="O5170" s="5"/>
      <c r="P5170" s="2"/>
      <c r="Q5170" s="39"/>
      <c r="R5170" s="9"/>
      <c r="T5170" s="9"/>
      <c r="U5170" s="2"/>
      <c r="X5170" s="40"/>
      <c r="Y5170" s="9"/>
    </row>
    <row r="5171" spans="2:25" x14ac:dyDescent="0.2">
      <c r="B5171" s="2"/>
      <c r="H5171" s="2"/>
      <c r="I5171" s="2"/>
      <c r="J5171" s="2"/>
      <c r="N5171" s="9"/>
      <c r="O5171" s="5"/>
      <c r="P5171" s="2"/>
      <c r="Q5171" s="39"/>
      <c r="R5171" s="9"/>
      <c r="T5171" s="9"/>
      <c r="U5171" s="2"/>
      <c r="X5171" s="40"/>
      <c r="Y5171" s="9"/>
    </row>
    <row r="5172" spans="2:25" x14ac:dyDescent="0.2">
      <c r="B5172" s="2"/>
      <c r="H5172" s="2"/>
      <c r="I5172" s="2"/>
      <c r="J5172" s="2"/>
      <c r="N5172" s="9"/>
      <c r="O5172" s="5"/>
      <c r="P5172" s="2"/>
      <c r="Q5172" s="39"/>
      <c r="R5172" s="9"/>
      <c r="T5172" s="9"/>
      <c r="U5172" s="2"/>
      <c r="X5172" s="40"/>
      <c r="Y5172" s="9"/>
    </row>
    <row r="5173" spans="2:25" x14ac:dyDescent="0.2">
      <c r="B5173" s="2"/>
      <c r="H5173" s="2"/>
      <c r="I5173" s="2"/>
      <c r="J5173" s="2"/>
      <c r="N5173" s="9"/>
      <c r="O5173" s="5"/>
      <c r="P5173" s="2"/>
      <c r="Q5173" s="39"/>
      <c r="R5173" s="9"/>
      <c r="T5173" s="9"/>
      <c r="U5173" s="2"/>
      <c r="X5173" s="40"/>
      <c r="Y5173" s="9"/>
    </row>
    <row r="5174" spans="2:25" x14ac:dyDescent="0.2">
      <c r="B5174" s="2"/>
      <c r="H5174" s="2"/>
      <c r="I5174" s="2"/>
      <c r="J5174" s="2"/>
      <c r="N5174" s="9"/>
      <c r="O5174" s="5"/>
      <c r="P5174" s="2"/>
      <c r="Q5174" s="39"/>
      <c r="R5174" s="9"/>
      <c r="T5174" s="9"/>
      <c r="U5174" s="2"/>
      <c r="X5174" s="40"/>
      <c r="Y5174" s="9"/>
    </row>
    <row r="5175" spans="2:25" x14ac:dyDescent="0.2">
      <c r="B5175" s="2"/>
      <c r="H5175" s="2"/>
      <c r="I5175" s="2"/>
      <c r="J5175" s="2"/>
      <c r="N5175" s="9"/>
      <c r="O5175" s="5"/>
      <c r="P5175" s="2"/>
      <c r="Q5175" s="39"/>
      <c r="R5175" s="9"/>
      <c r="T5175" s="9"/>
      <c r="U5175" s="2"/>
      <c r="X5175" s="40"/>
      <c r="Y5175" s="9"/>
    </row>
    <row r="5176" spans="2:25" x14ac:dyDescent="0.2">
      <c r="B5176" s="2"/>
      <c r="H5176" s="2"/>
      <c r="I5176" s="2"/>
      <c r="J5176" s="2"/>
      <c r="N5176" s="9"/>
      <c r="O5176" s="5"/>
      <c r="P5176" s="2"/>
      <c r="Q5176" s="39"/>
      <c r="R5176" s="9"/>
      <c r="T5176" s="9"/>
      <c r="U5176" s="2"/>
      <c r="X5176" s="40"/>
      <c r="Y5176" s="9"/>
    </row>
    <row r="5177" spans="2:25" x14ac:dyDescent="0.2">
      <c r="B5177" s="2"/>
      <c r="H5177" s="2"/>
      <c r="I5177" s="2"/>
      <c r="J5177" s="2"/>
      <c r="N5177" s="9"/>
      <c r="O5177" s="5"/>
      <c r="P5177" s="2"/>
      <c r="Q5177" s="39"/>
      <c r="R5177" s="9"/>
      <c r="T5177" s="9"/>
      <c r="U5177" s="2"/>
      <c r="X5177" s="40"/>
      <c r="Y5177" s="9"/>
    </row>
    <row r="5178" spans="2:25" x14ac:dyDescent="0.2">
      <c r="B5178" s="2"/>
      <c r="H5178" s="2"/>
      <c r="I5178" s="2"/>
      <c r="J5178" s="2"/>
      <c r="N5178" s="9"/>
      <c r="O5178" s="5"/>
      <c r="P5178" s="2"/>
      <c r="Q5178" s="39"/>
      <c r="R5178" s="9"/>
      <c r="T5178" s="9"/>
      <c r="U5178" s="2"/>
      <c r="X5178" s="40"/>
      <c r="Y5178" s="9"/>
    </row>
    <row r="5179" spans="2:25" x14ac:dyDescent="0.2">
      <c r="B5179" s="2"/>
      <c r="H5179" s="2"/>
      <c r="I5179" s="2"/>
      <c r="J5179" s="2"/>
      <c r="N5179" s="9"/>
      <c r="O5179" s="5"/>
      <c r="P5179" s="2"/>
      <c r="Q5179" s="39"/>
      <c r="R5179" s="9"/>
      <c r="T5179" s="9"/>
      <c r="U5179" s="2"/>
      <c r="X5179" s="40"/>
      <c r="Y5179" s="9"/>
    </row>
    <row r="5180" spans="2:25" x14ac:dyDescent="0.2">
      <c r="B5180" s="2"/>
      <c r="H5180" s="2"/>
      <c r="I5180" s="2"/>
      <c r="J5180" s="2"/>
      <c r="N5180" s="9"/>
      <c r="O5180" s="5"/>
      <c r="P5180" s="2"/>
      <c r="Q5180" s="39"/>
      <c r="R5180" s="9"/>
      <c r="T5180" s="9"/>
      <c r="U5180" s="2"/>
      <c r="X5180" s="40"/>
      <c r="Y5180" s="9"/>
    </row>
    <row r="5181" spans="2:25" x14ac:dyDescent="0.2">
      <c r="B5181" s="2"/>
      <c r="H5181" s="2"/>
      <c r="I5181" s="2"/>
      <c r="J5181" s="2"/>
      <c r="N5181" s="9"/>
      <c r="O5181" s="5"/>
      <c r="P5181" s="2"/>
      <c r="Q5181" s="39"/>
      <c r="R5181" s="9"/>
      <c r="T5181" s="9"/>
      <c r="U5181" s="2"/>
      <c r="X5181" s="40"/>
      <c r="Y5181" s="9"/>
    </row>
    <row r="5182" spans="2:25" x14ac:dyDescent="0.2">
      <c r="B5182" s="2"/>
      <c r="H5182" s="2"/>
      <c r="I5182" s="2"/>
      <c r="J5182" s="2"/>
      <c r="N5182" s="9"/>
      <c r="O5182" s="5"/>
      <c r="P5182" s="2"/>
      <c r="Q5182" s="39"/>
      <c r="R5182" s="9"/>
      <c r="T5182" s="9"/>
      <c r="U5182" s="2"/>
      <c r="X5182" s="40"/>
      <c r="Y5182" s="9"/>
    </row>
    <row r="5183" spans="2:25" x14ac:dyDescent="0.2">
      <c r="B5183" s="2"/>
      <c r="H5183" s="2"/>
      <c r="I5183" s="2"/>
      <c r="J5183" s="2"/>
      <c r="N5183" s="9"/>
      <c r="O5183" s="5"/>
      <c r="P5183" s="2"/>
      <c r="Q5183" s="39"/>
      <c r="R5183" s="9"/>
      <c r="T5183" s="9"/>
      <c r="U5183" s="2"/>
      <c r="X5183" s="40"/>
      <c r="Y5183" s="9"/>
    </row>
    <row r="5184" spans="2:25" x14ac:dyDescent="0.2">
      <c r="B5184" s="2"/>
      <c r="H5184" s="2"/>
      <c r="I5184" s="2"/>
      <c r="J5184" s="2"/>
      <c r="N5184" s="9"/>
      <c r="O5184" s="5"/>
      <c r="P5184" s="2"/>
      <c r="Q5184" s="39"/>
      <c r="R5184" s="9"/>
      <c r="T5184" s="9"/>
      <c r="U5184" s="2"/>
      <c r="X5184" s="40"/>
      <c r="Y5184" s="9"/>
    </row>
    <row r="5185" spans="2:25" x14ac:dyDescent="0.2">
      <c r="B5185" s="2"/>
      <c r="H5185" s="2"/>
      <c r="I5185" s="2"/>
      <c r="J5185" s="2"/>
      <c r="N5185" s="9"/>
      <c r="O5185" s="5"/>
      <c r="P5185" s="2"/>
      <c r="Q5185" s="39"/>
      <c r="R5185" s="9"/>
      <c r="T5185" s="9"/>
      <c r="U5185" s="2"/>
      <c r="X5185" s="40"/>
      <c r="Y5185" s="9"/>
    </row>
    <row r="5186" spans="2:25" x14ac:dyDescent="0.2">
      <c r="B5186" s="2"/>
      <c r="H5186" s="2"/>
      <c r="I5186" s="2"/>
      <c r="J5186" s="2"/>
      <c r="N5186" s="9"/>
      <c r="O5186" s="5"/>
      <c r="P5186" s="2"/>
      <c r="Q5186" s="39"/>
      <c r="R5186" s="9"/>
      <c r="T5186" s="9"/>
      <c r="U5186" s="2"/>
      <c r="X5186" s="40"/>
      <c r="Y5186" s="9"/>
    </row>
    <row r="5187" spans="2:25" x14ac:dyDescent="0.2">
      <c r="B5187" s="2"/>
      <c r="H5187" s="2"/>
      <c r="I5187" s="2"/>
      <c r="J5187" s="2"/>
      <c r="N5187" s="9"/>
      <c r="O5187" s="5"/>
      <c r="P5187" s="2"/>
      <c r="Q5187" s="39"/>
      <c r="R5187" s="9"/>
      <c r="T5187" s="9"/>
      <c r="U5187" s="2"/>
      <c r="X5187" s="40"/>
      <c r="Y5187" s="9"/>
    </row>
    <row r="5188" spans="2:25" x14ac:dyDescent="0.2">
      <c r="B5188" s="2"/>
      <c r="H5188" s="2"/>
      <c r="I5188" s="2"/>
      <c r="J5188" s="2"/>
      <c r="N5188" s="9"/>
      <c r="O5188" s="5"/>
      <c r="P5188" s="2"/>
      <c r="Q5188" s="39"/>
      <c r="R5188" s="9"/>
      <c r="T5188" s="9"/>
      <c r="U5188" s="2"/>
      <c r="X5188" s="40"/>
      <c r="Y5188" s="9"/>
    </row>
    <row r="5189" spans="2:25" x14ac:dyDescent="0.2">
      <c r="B5189" s="2"/>
      <c r="H5189" s="2"/>
      <c r="I5189" s="2"/>
      <c r="J5189" s="2"/>
      <c r="N5189" s="9"/>
      <c r="O5189" s="5"/>
      <c r="P5189" s="2"/>
      <c r="Q5189" s="39"/>
      <c r="R5189" s="9"/>
      <c r="T5189" s="9"/>
      <c r="U5189" s="2"/>
      <c r="X5189" s="40"/>
      <c r="Y5189" s="9"/>
    </row>
    <row r="5190" spans="2:25" x14ac:dyDescent="0.2">
      <c r="B5190" s="2"/>
      <c r="H5190" s="2"/>
      <c r="I5190" s="2"/>
      <c r="J5190" s="2"/>
      <c r="N5190" s="9"/>
      <c r="O5190" s="5"/>
      <c r="P5190" s="2"/>
      <c r="Q5190" s="39"/>
      <c r="R5190" s="9"/>
      <c r="T5190" s="9"/>
      <c r="U5190" s="2"/>
      <c r="X5190" s="40"/>
      <c r="Y5190" s="9"/>
    </row>
    <row r="5191" spans="2:25" x14ac:dyDescent="0.2">
      <c r="B5191" s="2"/>
      <c r="H5191" s="2"/>
      <c r="I5191" s="2"/>
      <c r="J5191" s="2"/>
      <c r="N5191" s="9"/>
      <c r="O5191" s="5"/>
      <c r="P5191" s="2"/>
      <c r="Q5191" s="39"/>
      <c r="R5191" s="9"/>
      <c r="T5191" s="9"/>
      <c r="U5191" s="2"/>
      <c r="X5191" s="40"/>
      <c r="Y5191" s="9"/>
    </row>
    <row r="5192" spans="2:25" x14ac:dyDescent="0.2">
      <c r="B5192" s="2"/>
      <c r="H5192" s="2"/>
      <c r="I5192" s="2"/>
      <c r="J5192" s="2"/>
      <c r="N5192" s="9"/>
      <c r="O5192" s="5"/>
      <c r="P5192" s="2"/>
      <c r="Q5192" s="39"/>
      <c r="R5192" s="9"/>
      <c r="T5192" s="9"/>
      <c r="U5192" s="2"/>
      <c r="X5192" s="40"/>
      <c r="Y5192" s="9"/>
    </row>
    <row r="5193" spans="2:25" x14ac:dyDescent="0.2">
      <c r="B5193" s="2"/>
      <c r="H5193" s="2"/>
      <c r="I5193" s="2"/>
      <c r="J5193" s="2"/>
      <c r="N5193" s="9"/>
      <c r="O5193" s="5"/>
      <c r="P5193" s="2"/>
      <c r="Q5193" s="39"/>
      <c r="R5193" s="9"/>
      <c r="T5193" s="9"/>
      <c r="U5193" s="2"/>
      <c r="X5193" s="40"/>
      <c r="Y5193" s="9"/>
    </row>
    <row r="5194" spans="2:25" x14ac:dyDescent="0.2">
      <c r="B5194" s="2"/>
      <c r="H5194" s="2"/>
      <c r="I5194" s="2"/>
      <c r="J5194" s="2"/>
      <c r="N5194" s="9"/>
      <c r="O5194" s="5"/>
      <c r="P5194" s="2"/>
      <c r="Q5194" s="39"/>
      <c r="R5194" s="9"/>
      <c r="T5194" s="9"/>
      <c r="U5194" s="2"/>
      <c r="X5194" s="40"/>
      <c r="Y5194" s="9"/>
    </row>
    <row r="5195" spans="2:25" x14ac:dyDescent="0.2">
      <c r="B5195" s="2"/>
      <c r="H5195" s="2"/>
      <c r="I5195" s="2"/>
      <c r="J5195" s="2"/>
      <c r="N5195" s="9"/>
      <c r="O5195" s="5"/>
      <c r="P5195" s="2"/>
      <c r="Q5195" s="39"/>
      <c r="R5195" s="9"/>
      <c r="T5195" s="9"/>
      <c r="U5195" s="2"/>
      <c r="X5195" s="40"/>
      <c r="Y5195" s="9"/>
    </row>
    <row r="5196" spans="2:25" x14ac:dyDescent="0.2">
      <c r="B5196" s="2"/>
      <c r="H5196" s="2"/>
      <c r="I5196" s="2"/>
      <c r="J5196" s="2"/>
      <c r="N5196" s="9"/>
      <c r="O5196" s="5"/>
      <c r="P5196" s="2"/>
      <c r="Q5196" s="39"/>
      <c r="R5196" s="9"/>
      <c r="T5196" s="9"/>
      <c r="U5196" s="2"/>
      <c r="X5196" s="40"/>
      <c r="Y5196" s="9"/>
    </row>
    <row r="5197" spans="2:25" x14ac:dyDescent="0.2">
      <c r="B5197" s="2"/>
      <c r="H5197" s="2"/>
      <c r="I5197" s="2"/>
      <c r="J5197" s="2"/>
      <c r="N5197" s="9"/>
      <c r="O5197" s="5"/>
      <c r="P5197" s="2"/>
      <c r="Q5197" s="39"/>
      <c r="R5197" s="9"/>
      <c r="T5197" s="9"/>
      <c r="U5197" s="2"/>
      <c r="X5197" s="40"/>
      <c r="Y5197" s="9"/>
    </row>
    <row r="5198" spans="2:25" x14ac:dyDescent="0.2">
      <c r="B5198" s="2"/>
      <c r="H5198" s="2"/>
      <c r="I5198" s="2"/>
      <c r="J5198" s="2"/>
      <c r="N5198" s="9"/>
      <c r="O5198" s="5"/>
      <c r="P5198" s="2"/>
      <c r="Q5198" s="39"/>
      <c r="R5198" s="9"/>
      <c r="T5198" s="9"/>
      <c r="U5198" s="2"/>
      <c r="X5198" s="40"/>
      <c r="Y5198" s="9"/>
    </row>
    <row r="5199" spans="2:25" x14ac:dyDescent="0.2">
      <c r="B5199" s="2"/>
      <c r="H5199" s="2"/>
      <c r="I5199" s="2"/>
      <c r="J5199" s="2"/>
      <c r="N5199" s="9"/>
      <c r="O5199" s="5"/>
      <c r="P5199" s="2"/>
      <c r="Q5199" s="39"/>
      <c r="R5199" s="9"/>
      <c r="T5199" s="9"/>
      <c r="U5199" s="2"/>
      <c r="X5199" s="40"/>
      <c r="Y5199" s="9"/>
    </row>
    <row r="5200" spans="2:25" x14ac:dyDescent="0.2">
      <c r="B5200" s="2"/>
      <c r="H5200" s="2"/>
      <c r="I5200" s="2"/>
      <c r="J5200" s="2"/>
      <c r="N5200" s="9"/>
      <c r="O5200" s="5"/>
      <c r="P5200" s="2"/>
      <c r="Q5200" s="39"/>
      <c r="R5200" s="9"/>
      <c r="T5200" s="9"/>
      <c r="U5200" s="2"/>
      <c r="X5200" s="40"/>
      <c r="Y5200" s="9"/>
    </row>
    <row r="5201" spans="2:25" x14ac:dyDescent="0.2">
      <c r="B5201" s="2"/>
      <c r="H5201" s="2"/>
      <c r="I5201" s="2"/>
      <c r="J5201" s="2"/>
      <c r="N5201" s="9"/>
      <c r="O5201" s="5"/>
      <c r="P5201" s="2"/>
      <c r="Q5201" s="39"/>
      <c r="R5201" s="9"/>
      <c r="T5201" s="9"/>
      <c r="U5201" s="2"/>
      <c r="X5201" s="40"/>
      <c r="Y5201" s="9"/>
    </row>
    <row r="5202" spans="2:25" x14ac:dyDescent="0.2">
      <c r="B5202" s="2"/>
      <c r="H5202" s="2"/>
      <c r="I5202" s="2"/>
      <c r="J5202" s="2"/>
      <c r="N5202" s="9"/>
      <c r="O5202" s="5"/>
      <c r="P5202" s="2"/>
      <c r="Q5202" s="39"/>
      <c r="R5202" s="9"/>
      <c r="T5202" s="9"/>
      <c r="U5202" s="2"/>
      <c r="X5202" s="40"/>
      <c r="Y5202" s="9"/>
    </row>
    <row r="5203" spans="2:25" x14ac:dyDescent="0.2">
      <c r="B5203" s="2"/>
      <c r="H5203" s="2"/>
      <c r="I5203" s="2"/>
      <c r="J5203" s="2"/>
      <c r="N5203" s="9"/>
      <c r="O5203" s="5"/>
      <c r="P5203" s="2"/>
      <c r="Q5203" s="39"/>
      <c r="R5203" s="9"/>
      <c r="T5203" s="9"/>
      <c r="U5203" s="2"/>
      <c r="X5203" s="40"/>
      <c r="Y5203" s="9"/>
    </row>
    <row r="5204" spans="2:25" x14ac:dyDescent="0.2">
      <c r="B5204" s="2"/>
      <c r="H5204" s="2"/>
      <c r="I5204" s="2"/>
      <c r="J5204" s="2"/>
      <c r="N5204" s="9"/>
      <c r="O5204" s="5"/>
      <c r="P5204" s="2"/>
      <c r="Q5204" s="39"/>
      <c r="R5204" s="9"/>
      <c r="T5204" s="9"/>
      <c r="U5204" s="2"/>
      <c r="X5204" s="40"/>
      <c r="Y5204" s="9"/>
    </row>
    <row r="5205" spans="2:25" x14ac:dyDescent="0.2">
      <c r="B5205" s="2"/>
      <c r="H5205" s="2"/>
      <c r="I5205" s="2"/>
      <c r="J5205" s="2"/>
      <c r="N5205" s="9"/>
      <c r="O5205" s="5"/>
      <c r="P5205" s="2"/>
      <c r="Q5205" s="39"/>
      <c r="R5205" s="9"/>
      <c r="T5205" s="9"/>
      <c r="U5205" s="2"/>
      <c r="X5205" s="40"/>
      <c r="Y5205" s="9"/>
    </row>
    <row r="5206" spans="2:25" x14ac:dyDescent="0.2">
      <c r="B5206" s="2"/>
      <c r="H5206" s="2"/>
      <c r="I5206" s="2"/>
      <c r="J5206" s="2"/>
      <c r="N5206" s="9"/>
      <c r="O5206" s="5"/>
      <c r="P5206" s="2"/>
      <c r="Q5206" s="39"/>
      <c r="R5206" s="9"/>
      <c r="T5206" s="9"/>
      <c r="U5206" s="2"/>
      <c r="X5206" s="40"/>
      <c r="Y5206" s="9"/>
    </row>
    <row r="5207" spans="2:25" x14ac:dyDescent="0.2">
      <c r="B5207" s="2"/>
      <c r="H5207" s="2"/>
      <c r="I5207" s="2"/>
      <c r="J5207" s="2"/>
      <c r="N5207" s="9"/>
      <c r="O5207" s="5"/>
      <c r="P5207" s="2"/>
      <c r="Q5207" s="39"/>
      <c r="R5207" s="9"/>
      <c r="T5207" s="9"/>
      <c r="U5207" s="2"/>
      <c r="X5207" s="40"/>
      <c r="Y5207" s="9"/>
    </row>
    <row r="5208" spans="2:25" x14ac:dyDescent="0.2">
      <c r="B5208" s="2"/>
      <c r="H5208" s="2"/>
      <c r="I5208" s="2"/>
      <c r="J5208" s="2"/>
      <c r="N5208" s="9"/>
      <c r="O5208" s="5"/>
      <c r="P5208" s="2"/>
      <c r="Q5208" s="39"/>
      <c r="R5208" s="9"/>
      <c r="T5208" s="9"/>
      <c r="U5208" s="2"/>
      <c r="X5208" s="40"/>
      <c r="Y5208" s="9"/>
    </row>
    <row r="5209" spans="2:25" x14ac:dyDescent="0.2">
      <c r="B5209" s="2"/>
      <c r="H5209" s="2"/>
      <c r="I5209" s="2"/>
      <c r="J5209" s="2"/>
      <c r="N5209" s="9"/>
      <c r="O5209" s="5"/>
      <c r="P5209" s="2"/>
      <c r="Q5209" s="39"/>
      <c r="R5209" s="9"/>
      <c r="T5209" s="9"/>
      <c r="U5209" s="2"/>
      <c r="X5209" s="40"/>
      <c r="Y5209" s="9"/>
    </row>
    <row r="5210" spans="2:25" x14ac:dyDescent="0.2">
      <c r="B5210" s="2"/>
      <c r="H5210" s="2"/>
      <c r="I5210" s="2"/>
      <c r="J5210" s="2"/>
      <c r="N5210" s="9"/>
      <c r="O5210" s="5"/>
      <c r="P5210" s="2"/>
      <c r="Q5210" s="39"/>
      <c r="R5210" s="9"/>
      <c r="T5210" s="9"/>
      <c r="U5210" s="2"/>
      <c r="X5210" s="40"/>
      <c r="Y5210" s="9"/>
    </row>
    <row r="5211" spans="2:25" x14ac:dyDescent="0.2">
      <c r="B5211" s="2"/>
      <c r="H5211" s="2"/>
      <c r="I5211" s="2"/>
      <c r="J5211" s="2"/>
      <c r="N5211" s="9"/>
      <c r="O5211" s="5"/>
      <c r="P5211" s="2"/>
      <c r="Q5211" s="39"/>
      <c r="R5211" s="9"/>
      <c r="T5211" s="9"/>
      <c r="U5211" s="2"/>
      <c r="X5211" s="40"/>
      <c r="Y5211" s="9"/>
    </row>
    <row r="5212" spans="2:25" x14ac:dyDescent="0.2">
      <c r="B5212" s="2"/>
      <c r="H5212" s="2"/>
      <c r="I5212" s="2"/>
      <c r="J5212" s="2"/>
      <c r="N5212" s="9"/>
      <c r="O5212" s="5"/>
      <c r="P5212" s="2"/>
      <c r="Q5212" s="39"/>
      <c r="R5212" s="9"/>
      <c r="T5212" s="9"/>
      <c r="U5212" s="2"/>
      <c r="X5212" s="40"/>
      <c r="Y5212" s="9"/>
    </row>
    <row r="5213" spans="2:25" x14ac:dyDescent="0.2">
      <c r="B5213" s="2"/>
      <c r="H5213" s="2"/>
      <c r="I5213" s="2"/>
      <c r="J5213" s="2"/>
      <c r="N5213" s="9"/>
      <c r="O5213" s="5"/>
      <c r="P5213" s="2"/>
      <c r="Q5213" s="39"/>
      <c r="R5213" s="9"/>
      <c r="T5213" s="9"/>
      <c r="U5213" s="2"/>
      <c r="X5213" s="40"/>
      <c r="Y5213" s="9"/>
    </row>
    <row r="5214" spans="2:25" x14ac:dyDescent="0.2">
      <c r="B5214" s="2"/>
      <c r="H5214" s="2"/>
      <c r="I5214" s="2"/>
      <c r="J5214" s="2"/>
      <c r="N5214" s="9"/>
      <c r="O5214" s="5"/>
      <c r="P5214" s="2"/>
      <c r="Q5214" s="39"/>
      <c r="R5214" s="9"/>
      <c r="T5214" s="9"/>
      <c r="U5214" s="2"/>
      <c r="X5214" s="40"/>
      <c r="Y5214" s="9"/>
    </row>
    <row r="5215" spans="2:25" x14ac:dyDescent="0.2">
      <c r="B5215" s="2"/>
      <c r="H5215" s="2"/>
      <c r="I5215" s="2"/>
      <c r="J5215" s="2"/>
      <c r="N5215" s="9"/>
      <c r="O5215" s="5"/>
      <c r="P5215" s="2"/>
      <c r="Q5215" s="39"/>
      <c r="R5215" s="9"/>
      <c r="T5215" s="9"/>
      <c r="U5215" s="2"/>
      <c r="X5215" s="40"/>
      <c r="Y5215" s="9"/>
    </row>
    <row r="5216" spans="2:25" x14ac:dyDescent="0.2">
      <c r="B5216" s="2"/>
      <c r="H5216" s="2"/>
      <c r="I5216" s="2"/>
      <c r="J5216" s="2"/>
      <c r="N5216" s="9"/>
      <c r="O5216" s="5"/>
      <c r="P5216" s="2"/>
      <c r="Q5216" s="39"/>
      <c r="R5216" s="9"/>
      <c r="T5216" s="9"/>
      <c r="U5216" s="2"/>
      <c r="X5216" s="40"/>
      <c r="Y5216" s="9"/>
    </row>
    <row r="5217" spans="2:25" x14ac:dyDescent="0.2">
      <c r="B5217" s="2"/>
      <c r="H5217" s="2"/>
      <c r="I5217" s="2"/>
      <c r="J5217" s="2"/>
      <c r="N5217" s="9"/>
      <c r="O5217" s="5"/>
      <c r="P5217" s="2"/>
      <c r="Q5217" s="39"/>
      <c r="R5217" s="9"/>
      <c r="T5217" s="9"/>
      <c r="U5217" s="2"/>
      <c r="X5217" s="40"/>
      <c r="Y5217" s="9"/>
    </row>
    <row r="5218" spans="2:25" x14ac:dyDescent="0.2">
      <c r="B5218" s="2"/>
      <c r="H5218" s="2"/>
      <c r="I5218" s="2"/>
      <c r="J5218" s="2"/>
      <c r="N5218" s="9"/>
      <c r="O5218" s="5"/>
      <c r="P5218" s="2"/>
      <c r="Q5218" s="39"/>
      <c r="R5218" s="9"/>
      <c r="T5218" s="9"/>
      <c r="U5218" s="2"/>
      <c r="X5218" s="40"/>
      <c r="Y5218" s="9"/>
    </row>
    <row r="5219" spans="2:25" x14ac:dyDescent="0.2">
      <c r="B5219" s="2"/>
      <c r="H5219" s="2"/>
      <c r="I5219" s="2"/>
      <c r="J5219" s="2"/>
      <c r="N5219" s="9"/>
      <c r="O5219" s="5"/>
      <c r="P5219" s="2"/>
      <c r="Q5219" s="39"/>
      <c r="R5219" s="9"/>
      <c r="T5219" s="9"/>
      <c r="U5219" s="2"/>
      <c r="X5219" s="40"/>
      <c r="Y5219" s="9"/>
    </row>
    <row r="5220" spans="2:25" x14ac:dyDescent="0.2">
      <c r="B5220" s="2"/>
      <c r="H5220" s="2"/>
      <c r="I5220" s="2"/>
      <c r="J5220" s="2"/>
      <c r="N5220" s="9"/>
      <c r="O5220" s="5"/>
      <c r="P5220" s="2"/>
      <c r="Q5220" s="39"/>
      <c r="R5220" s="9"/>
      <c r="T5220" s="9"/>
      <c r="U5220" s="2"/>
      <c r="X5220" s="40"/>
      <c r="Y5220" s="9"/>
    </row>
    <row r="5221" spans="2:25" x14ac:dyDescent="0.2">
      <c r="B5221" s="2"/>
      <c r="H5221" s="2"/>
      <c r="I5221" s="2"/>
      <c r="J5221" s="2"/>
      <c r="N5221" s="9"/>
      <c r="O5221" s="5"/>
      <c r="P5221" s="2"/>
      <c r="Q5221" s="39"/>
      <c r="R5221" s="9"/>
      <c r="T5221" s="9"/>
      <c r="U5221" s="2"/>
      <c r="X5221" s="40"/>
      <c r="Y5221" s="9"/>
    </row>
    <row r="5222" spans="2:25" x14ac:dyDescent="0.2">
      <c r="B5222" s="2"/>
      <c r="H5222" s="2"/>
      <c r="I5222" s="2"/>
      <c r="J5222" s="2"/>
      <c r="N5222" s="9"/>
      <c r="O5222" s="5"/>
      <c r="P5222" s="2"/>
      <c r="Q5222" s="39"/>
      <c r="R5222" s="9"/>
      <c r="T5222" s="9"/>
      <c r="U5222" s="2"/>
      <c r="X5222" s="40"/>
      <c r="Y5222" s="9"/>
    </row>
    <row r="5223" spans="2:25" x14ac:dyDescent="0.2">
      <c r="B5223" s="2"/>
      <c r="H5223" s="2"/>
      <c r="I5223" s="2"/>
      <c r="J5223" s="2"/>
      <c r="N5223" s="9"/>
      <c r="O5223" s="5"/>
      <c r="P5223" s="2"/>
      <c r="Q5223" s="39"/>
      <c r="R5223" s="9"/>
      <c r="T5223" s="9"/>
      <c r="U5223" s="2"/>
      <c r="X5223" s="40"/>
      <c r="Y5223" s="9"/>
    </row>
    <row r="5224" spans="2:25" x14ac:dyDescent="0.2">
      <c r="B5224" s="2"/>
      <c r="H5224" s="2"/>
      <c r="I5224" s="2"/>
      <c r="J5224" s="2"/>
      <c r="N5224" s="9"/>
      <c r="O5224" s="5"/>
      <c r="P5224" s="2"/>
      <c r="Q5224" s="39"/>
      <c r="R5224" s="9"/>
      <c r="T5224" s="9"/>
      <c r="U5224" s="2"/>
      <c r="X5224" s="40"/>
      <c r="Y5224" s="9"/>
    </row>
    <row r="5225" spans="2:25" x14ac:dyDescent="0.2">
      <c r="B5225" s="2"/>
      <c r="H5225" s="2"/>
      <c r="I5225" s="2"/>
      <c r="J5225" s="2"/>
      <c r="N5225" s="9"/>
      <c r="O5225" s="5"/>
      <c r="P5225" s="2"/>
      <c r="Q5225" s="39"/>
      <c r="R5225" s="9"/>
      <c r="T5225" s="9"/>
      <c r="U5225" s="2"/>
      <c r="X5225" s="40"/>
      <c r="Y5225" s="9"/>
    </row>
    <row r="5226" spans="2:25" x14ac:dyDescent="0.2">
      <c r="B5226" s="2"/>
      <c r="H5226" s="2"/>
      <c r="I5226" s="2"/>
      <c r="J5226" s="2"/>
      <c r="N5226" s="9"/>
      <c r="O5226" s="5"/>
      <c r="P5226" s="2"/>
      <c r="Q5226" s="39"/>
      <c r="R5226" s="9"/>
      <c r="T5226" s="9"/>
      <c r="U5226" s="2"/>
      <c r="X5226" s="40"/>
      <c r="Y5226" s="9"/>
    </row>
    <row r="5227" spans="2:25" x14ac:dyDescent="0.2">
      <c r="B5227" s="2"/>
      <c r="H5227" s="2"/>
      <c r="I5227" s="2"/>
      <c r="J5227" s="2"/>
      <c r="N5227" s="9"/>
      <c r="O5227" s="5"/>
      <c r="P5227" s="2"/>
      <c r="Q5227" s="39"/>
      <c r="R5227" s="9"/>
      <c r="T5227" s="9"/>
      <c r="U5227" s="2"/>
      <c r="X5227" s="40"/>
      <c r="Y5227" s="9"/>
    </row>
    <row r="5228" spans="2:25" x14ac:dyDescent="0.2">
      <c r="B5228" s="2"/>
      <c r="H5228" s="2"/>
      <c r="I5228" s="2"/>
      <c r="J5228" s="2"/>
      <c r="N5228" s="9"/>
      <c r="O5228" s="5"/>
      <c r="P5228" s="2"/>
      <c r="Q5228" s="39"/>
      <c r="R5228" s="9"/>
      <c r="T5228" s="9"/>
      <c r="U5228" s="2"/>
      <c r="X5228" s="40"/>
      <c r="Y5228" s="9"/>
    </row>
    <row r="5229" spans="2:25" x14ac:dyDescent="0.2">
      <c r="B5229" s="2"/>
      <c r="H5229" s="2"/>
      <c r="I5229" s="2"/>
      <c r="J5229" s="2"/>
      <c r="N5229" s="9"/>
      <c r="O5229" s="5"/>
      <c r="P5229" s="2"/>
      <c r="Q5229" s="39"/>
      <c r="R5229" s="9"/>
      <c r="T5229" s="9"/>
      <c r="U5229" s="2"/>
      <c r="X5229" s="40"/>
      <c r="Y5229" s="9"/>
    </row>
    <row r="5230" spans="2:25" x14ac:dyDescent="0.2">
      <c r="B5230" s="2"/>
      <c r="H5230" s="2"/>
      <c r="I5230" s="2"/>
      <c r="J5230" s="2"/>
      <c r="N5230" s="9"/>
      <c r="O5230" s="5"/>
      <c r="P5230" s="2"/>
      <c r="Q5230" s="39"/>
      <c r="R5230" s="9"/>
      <c r="T5230" s="9"/>
      <c r="U5230" s="2"/>
      <c r="X5230" s="40"/>
      <c r="Y5230" s="9"/>
    </row>
    <row r="5231" spans="2:25" x14ac:dyDescent="0.2">
      <c r="B5231" s="2"/>
      <c r="H5231" s="2"/>
      <c r="I5231" s="2"/>
      <c r="J5231" s="2"/>
      <c r="N5231" s="9"/>
      <c r="O5231" s="5"/>
      <c r="P5231" s="2"/>
      <c r="Q5231" s="39"/>
      <c r="R5231" s="9"/>
      <c r="T5231" s="9"/>
      <c r="U5231" s="2"/>
      <c r="X5231" s="40"/>
      <c r="Y5231" s="9"/>
    </row>
    <row r="5232" spans="2:25" x14ac:dyDescent="0.2">
      <c r="B5232" s="2"/>
      <c r="H5232" s="2"/>
      <c r="I5232" s="2"/>
      <c r="J5232" s="2"/>
      <c r="N5232" s="9"/>
      <c r="O5232" s="5"/>
      <c r="P5232" s="2"/>
      <c r="Q5232" s="39"/>
      <c r="R5232" s="9"/>
      <c r="T5232" s="9"/>
      <c r="U5232" s="2"/>
      <c r="X5232" s="40"/>
      <c r="Y5232" s="9"/>
    </row>
    <row r="5233" spans="2:25" x14ac:dyDescent="0.2">
      <c r="B5233" s="2"/>
      <c r="H5233" s="2"/>
      <c r="I5233" s="2"/>
      <c r="J5233" s="2"/>
      <c r="N5233" s="9"/>
      <c r="O5233" s="5"/>
      <c r="P5233" s="2"/>
      <c r="Q5233" s="39"/>
      <c r="R5233" s="9"/>
      <c r="T5233" s="9"/>
      <c r="U5233" s="2"/>
      <c r="X5233" s="40"/>
      <c r="Y5233" s="9"/>
    </row>
    <row r="5234" spans="2:25" x14ac:dyDescent="0.2">
      <c r="B5234" s="2"/>
      <c r="H5234" s="2"/>
      <c r="I5234" s="2"/>
      <c r="J5234" s="2"/>
      <c r="N5234" s="9"/>
      <c r="O5234" s="5"/>
      <c r="P5234" s="2"/>
      <c r="Q5234" s="39"/>
      <c r="R5234" s="9"/>
      <c r="T5234" s="9"/>
      <c r="U5234" s="2"/>
      <c r="X5234" s="40"/>
      <c r="Y5234" s="9"/>
    </row>
    <row r="5235" spans="2:25" x14ac:dyDescent="0.2">
      <c r="B5235" s="2"/>
      <c r="H5235" s="2"/>
      <c r="I5235" s="2"/>
      <c r="J5235" s="2"/>
      <c r="N5235" s="9"/>
      <c r="O5235" s="5"/>
      <c r="P5235" s="2"/>
      <c r="Q5235" s="39"/>
      <c r="R5235" s="9"/>
      <c r="T5235" s="9"/>
      <c r="U5235" s="2"/>
      <c r="X5235" s="40"/>
      <c r="Y5235" s="9"/>
    </row>
    <row r="5236" spans="2:25" x14ac:dyDescent="0.2">
      <c r="B5236" s="2"/>
      <c r="H5236" s="2"/>
      <c r="I5236" s="2"/>
      <c r="J5236" s="2"/>
      <c r="N5236" s="9"/>
      <c r="O5236" s="5"/>
      <c r="P5236" s="2"/>
      <c r="Q5236" s="39"/>
      <c r="R5236" s="9"/>
      <c r="T5236" s="9"/>
      <c r="U5236" s="2"/>
      <c r="X5236" s="40"/>
      <c r="Y5236" s="9"/>
    </row>
    <row r="5237" spans="2:25" x14ac:dyDescent="0.2">
      <c r="B5237" s="2"/>
      <c r="H5237" s="2"/>
      <c r="I5237" s="2"/>
      <c r="J5237" s="2"/>
      <c r="N5237" s="9"/>
      <c r="O5237" s="5"/>
      <c r="P5237" s="2"/>
      <c r="Q5237" s="39"/>
      <c r="R5237" s="9"/>
      <c r="T5237" s="9"/>
      <c r="U5237" s="2"/>
      <c r="X5237" s="40"/>
      <c r="Y5237" s="9"/>
    </row>
    <row r="5238" spans="2:25" x14ac:dyDescent="0.2">
      <c r="B5238" s="2"/>
      <c r="H5238" s="2"/>
      <c r="I5238" s="2"/>
      <c r="J5238" s="2"/>
      <c r="N5238" s="9"/>
      <c r="O5238" s="5"/>
      <c r="P5238" s="2"/>
      <c r="Q5238" s="39"/>
      <c r="R5238" s="9"/>
      <c r="T5238" s="9"/>
      <c r="U5238" s="2"/>
      <c r="X5238" s="40"/>
      <c r="Y5238" s="9"/>
    </row>
    <row r="5239" spans="2:25" x14ac:dyDescent="0.2">
      <c r="B5239" s="2"/>
      <c r="H5239" s="2"/>
      <c r="I5239" s="2"/>
      <c r="J5239" s="2"/>
      <c r="N5239" s="9"/>
      <c r="O5239" s="5"/>
      <c r="P5239" s="2"/>
      <c r="Q5239" s="39"/>
      <c r="R5239" s="9"/>
      <c r="T5239" s="9"/>
      <c r="U5239" s="2"/>
      <c r="X5239" s="40"/>
      <c r="Y5239" s="9"/>
    </row>
    <row r="5240" spans="2:25" x14ac:dyDescent="0.2">
      <c r="B5240" s="2"/>
      <c r="H5240" s="2"/>
      <c r="I5240" s="2"/>
      <c r="J5240" s="2"/>
      <c r="N5240" s="9"/>
      <c r="O5240" s="5"/>
      <c r="P5240" s="2"/>
      <c r="Q5240" s="39"/>
      <c r="R5240" s="9"/>
      <c r="T5240" s="9"/>
      <c r="U5240" s="2"/>
      <c r="X5240" s="40"/>
      <c r="Y5240" s="9"/>
    </row>
    <row r="5241" spans="2:25" x14ac:dyDescent="0.2">
      <c r="B5241" s="2"/>
      <c r="H5241" s="2"/>
      <c r="I5241" s="2"/>
      <c r="J5241" s="2"/>
      <c r="N5241" s="9"/>
      <c r="O5241" s="5"/>
      <c r="P5241" s="2"/>
      <c r="Q5241" s="39"/>
      <c r="R5241" s="9"/>
      <c r="T5241" s="9"/>
      <c r="U5241" s="2"/>
      <c r="X5241" s="40"/>
      <c r="Y5241" s="9"/>
    </row>
    <row r="5242" spans="2:25" x14ac:dyDescent="0.2">
      <c r="B5242" s="2"/>
      <c r="H5242" s="2"/>
      <c r="I5242" s="2"/>
      <c r="J5242" s="2"/>
      <c r="N5242" s="9"/>
      <c r="O5242" s="5"/>
      <c r="P5242" s="2"/>
      <c r="Q5242" s="39"/>
      <c r="R5242" s="9"/>
      <c r="T5242" s="9"/>
      <c r="U5242" s="2"/>
      <c r="X5242" s="40"/>
      <c r="Y5242" s="9"/>
    </row>
    <row r="5243" spans="2:25" x14ac:dyDescent="0.2">
      <c r="B5243" s="2"/>
      <c r="H5243" s="2"/>
      <c r="I5243" s="2"/>
      <c r="J5243" s="2"/>
      <c r="N5243" s="9"/>
      <c r="O5243" s="5"/>
      <c r="P5243" s="2"/>
      <c r="Q5243" s="39"/>
      <c r="R5243" s="9"/>
      <c r="T5243" s="9"/>
      <c r="U5243" s="2"/>
      <c r="X5243" s="40"/>
      <c r="Y5243" s="9"/>
    </row>
    <row r="5244" spans="2:25" x14ac:dyDescent="0.2">
      <c r="B5244" s="2"/>
      <c r="H5244" s="2"/>
      <c r="I5244" s="2"/>
      <c r="J5244" s="2"/>
      <c r="N5244" s="9"/>
      <c r="O5244" s="5"/>
      <c r="P5244" s="2"/>
      <c r="Q5244" s="39"/>
      <c r="R5244" s="9"/>
      <c r="T5244" s="9"/>
      <c r="U5244" s="2"/>
      <c r="X5244" s="40"/>
      <c r="Y5244" s="9"/>
    </row>
    <row r="5245" spans="2:25" x14ac:dyDescent="0.2">
      <c r="B5245" s="2"/>
      <c r="H5245" s="2"/>
      <c r="I5245" s="2"/>
      <c r="J5245" s="2"/>
      <c r="N5245" s="9"/>
      <c r="O5245" s="5"/>
      <c r="P5245" s="2"/>
      <c r="Q5245" s="39"/>
      <c r="R5245" s="9"/>
      <c r="T5245" s="9"/>
      <c r="U5245" s="2"/>
      <c r="X5245" s="40"/>
      <c r="Y5245" s="9"/>
    </row>
    <row r="5246" spans="2:25" x14ac:dyDescent="0.2">
      <c r="B5246" s="2"/>
      <c r="H5246" s="2"/>
      <c r="I5246" s="2"/>
      <c r="J5246" s="2"/>
      <c r="N5246" s="9"/>
      <c r="O5246" s="5"/>
      <c r="P5246" s="2"/>
      <c r="Q5246" s="39"/>
      <c r="R5246" s="9"/>
      <c r="T5246" s="9"/>
      <c r="U5246" s="2"/>
      <c r="X5246" s="40"/>
      <c r="Y5246" s="9"/>
    </row>
    <row r="5247" spans="2:25" x14ac:dyDescent="0.2">
      <c r="B5247" s="2"/>
      <c r="H5247" s="2"/>
      <c r="I5247" s="2"/>
      <c r="J5247" s="2"/>
      <c r="N5247" s="9"/>
      <c r="O5247" s="5"/>
      <c r="P5247" s="2"/>
      <c r="Q5247" s="39"/>
      <c r="R5247" s="9"/>
      <c r="T5247" s="9"/>
      <c r="U5247" s="2"/>
      <c r="X5247" s="40"/>
      <c r="Y5247" s="9"/>
    </row>
    <row r="5248" spans="2:25" x14ac:dyDescent="0.2">
      <c r="B5248" s="2"/>
      <c r="H5248" s="2"/>
      <c r="I5248" s="2"/>
      <c r="J5248" s="2"/>
      <c r="N5248" s="9"/>
      <c r="O5248" s="5"/>
      <c r="P5248" s="2"/>
      <c r="Q5248" s="39"/>
      <c r="R5248" s="9"/>
      <c r="T5248" s="9"/>
      <c r="U5248" s="2"/>
      <c r="X5248" s="40"/>
      <c r="Y5248" s="9"/>
    </row>
    <row r="5249" spans="2:25" x14ac:dyDescent="0.2">
      <c r="B5249" s="2"/>
      <c r="H5249" s="2"/>
      <c r="I5249" s="2"/>
      <c r="J5249" s="2"/>
      <c r="N5249" s="9"/>
      <c r="O5249" s="5"/>
      <c r="P5249" s="2"/>
      <c r="Q5249" s="39"/>
      <c r="R5249" s="9"/>
      <c r="T5249" s="9"/>
      <c r="U5249" s="2"/>
      <c r="X5249" s="40"/>
      <c r="Y5249" s="9"/>
    </row>
    <row r="5250" spans="2:25" x14ac:dyDescent="0.2">
      <c r="B5250" s="2"/>
      <c r="H5250" s="2"/>
      <c r="I5250" s="2"/>
      <c r="J5250" s="2"/>
      <c r="N5250" s="9"/>
      <c r="O5250" s="5"/>
      <c r="P5250" s="2"/>
      <c r="Q5250" s="39"/>
      <c r="R5250" s="9"/>
      <c r="T5250" s="9"/>
      <c r="U5250" s="2"/>
      <c r="X5250" s="40"/>
      <c r="Y5250" s="9"/>
    </row>
    <row r="5251" spans="2:25" x14ac:dyDescent="0.2">
      <c r="B5251" s="2"/>
      <c r="H5251" s="2"/>
      <c r="I5251" s="2"/>
      <c r="J5251" s="2"/>
      <c r="N5251" s="9"/>
      <c r="O5251" s="5"/>
      <c r="P5251" s="2"/>
      <c r="Q5251" s="39"/>
      <c r="R5251" s="9"/>
      <c r="T5251" s="9"/>
      <c r="U5251" s="2"/>
      <c r="X5251" s="40"/>
      <c r="Y5251" s="9"/>
    </row>
    <row r="5252" spans="2:25" x14ac:dyDescent="0.2">
      <c r="B5252" s="2"/>
      <c r="H5252" s="2"/>
      <c r="I5252" s="2"/>
      <c r="J5252" s="2"/>
      <c r="N5252" s="9"/>
      <c r="O5252" s="5"/>
      <c r="P5252" s="2"/>
      <c r="Q5252" s="39"/>
      <c r="R5252" s="9"/>
      <c r="T5252" s="9"/>
      <c r="U5252" s="2"/>
      <c r="X5252" s="40"/>
      <c r="Y5252" s="9"/>
    </row>
    <row r="5253" spans="2:25" x14ac:dyDescent="0.2">
      <c r="B5253" s="2"/>
      <c r="H5253" s="2"/>
      <c r="I5253" s="2"/>
      <c r="J5253" s="2"/>
      <c r="N5253" s="9"/>
      <c r="O5253" s="5"/>
      <c r="P5253" s="2"/>
      <c r="Q5253" s="39"/>
      <c r="R5253" s="9"/>
      <c r="T5253" s="9"/>
      <c r="U5253" s="2"/>
      <c r="X5253" s="40"/>
      <c r="Y5253" s="9"/>
    </row>
    <row r="5254" spans="2:25" x14ac:dyDescent="0.2">
      <c r="B5254" s="2"/>
      <c r="H5254" s="2"/>
      <c r="I5254" s="2"/>
      <c r="J5254" s="2"/>
      <c r="N5254" s="9"/>
      <c r="O5254" s="5"/>
      <c r="P5254" s="2"/>
      <c r="Q5254" s="39"/>
      <c r="R5254" s="9"/>
      <c r="T5254" s="9"/>
      <c r="U5254" s="2"/>
      <c r="X5254" s="40"/>
      <c r="Y5254" s="9"/>
    </row>
    <row r="5255" spans="2:25" x14ac:dyDescent="0.2">
      <c r="B5255" s="2"/>
      <c r="H5255" s="2"/>
      <c r="I5255" s="2"/>
      <c r="J5255" s="2"/>
      <c r="N5255" s="9"/>
      <c r="O5255" s="5"/>
      <c r="P5255" s="2"/>
      <c r="Q5255" s="39"/>
      <c r="R5255" s="9"/>
      <c r="T5255" s="9"/>
      <c r="U5255" s="2"/>
      <c r="X5255" s="40"/>
      <c r="Y5255" s="9"/>
    </row>
    <row r="5256" spans="2:25" x14ac:dyDescent="0.2">
      <c r="B5256" s="2"/>
      <c r="H5256" s="2"/>
      <c r="I5256" s="2"/>
      <c r="J5256" s="2"/>
      <c r="N5256" s="9"/>
      <c r="O5256" s="5"/>
      <c r="P5256" s="2"/>
      <c r="Q5256" s="39"/>
      <c r="R5256" s="9"/>
      <c r="T5256" s="9"/>
      <c r="U5256" s="2"/>
      <c r="X5256" s="40"/>
      <c r="Y5256" s="9"/>
    </row>
    <row r="5257" spans="2:25" x14ac:dyDescent="0.2">
      <c r="B5257" s="2"/>
      <c r="H5257" s="2"/>
      <c r="I5257" s="2"/>
      <c r="J5257" s="2"/>
      <c r="N5257" s="9"/>
      <c r="O5257" s="5"/>
      <c r="P5257" s="2"/>
      <c r="Q5257" s="39"/>
      <c r="R5257" s="9"/>
      <c r="T5257" s="9"/>
      <c r="U5257" s="2"/>
      <c r="X5257" s="40"/>
      <c r="Y5257" s="9"/>
    </row>
    <row r="5258" spans="2:25" x14ac:dyDescent="0.2">
      <c r="B5258" s="2"/>
      <c r="H5258" s="2"/>
      <c r="I5258" s="2"/>
      <c r="J5258" s="2"/>
      <c r="N5258" s="9"/>
      <c r="O5258" s="5"/>
      <c r="P5258" s="2"/>
      <c r="Q5258" s="39"/>
      <c r="R5258" s="9"/>
      <c r="T5258" s="9"/>
      <c r="U5258" s="2"/>
      <c r="X5258" s="40"/>
      <c r="Y5258" s="9"/>
    </row>
    <row r="5259" spans="2:25" x14ac:dyDescent="0.2">
      <c r="B5259" s="2"/>
      <c r="H5259" s="2"/>
      <c r="I5259" s="2"/>
      <c r="J5259" s="2"/>
      <c r="N5259" s="9"/>
      <c r="O5259" s="5"/>
      <c r="P5259" s="2"/>
      <c r="Q5259" s="39"/>
      <c r="R5259" s="9"/>
      <c r="T5259" s="9"/>
      <c r="U5259" s="2"/>
      <c r="X5259" s="40"/>
      <c r="Y5259" s="9"/>
    </row>
    <row r="5260" spans="2:25" x14ac:dyDescent="0.2">
      <c r="B5260" s="2"/>
      <c r="H5260" s="2"/>
      <c r="I5260" s="2"/>
      <c r="J5260" s="2"/>
      <c r="N5260" s="9"/>
      <c r="O5260" s="5"/>
      <c r="P5260" s="2"/>
      <c r="Q5260" s="39"/>
      <c r="R5260" s="9"/>
      <c r="T5260" s="9"/>
      <c r="U5260" s="2"/>
      <c r="X5260" s="40"/>
      <c r="Y5260" s="9"/>
    </row>
    <row r="5261" spans="2:25" x14ac:dyDescent="0.2">
      <c r="B5261" s="2"/>
      <c r="H5261" s="2"/>
      <c r="I5261" s="2"/>
      <c r="J5261" s="2"/>
      <c r="N5261" s="9"/>
      <c r="O5261" s="5"/>
      <c r="P5261" s="2"/>
      <c r="Q5261" s="39"/>
      <c r="R5261" s="9"/>
      <c r="T5261" s="9"/>
      <c r="U5261" s="2"/>
      <c r="X5261" s="40"/>
      <c r="Y5261" s="9"/>
    </row>
    <row r="5262" spans="2:25" x14ac:dyDescent="0.2">
      <c r="B5262" s="2"/>
      <c r="H5262" s="2"/>
      <c r="I5262" s="2"/>
      <c r="J5262" s="2"/>
      <c r="N5262" s="9"/>
      <c r="O5262" s="5"/>
      <c r="P5262" s="2"/>
      <c r="Q5262" s="39"/>
      <c r="R5262" s="9"/>
      <c r="T5262" s="9"/>
      <c r="U5262" s="2"/>
      <c r="X5262" s="40"/>
      <c r="Y5262" s="9"/>
    </row>
    <row r="5263" spans="2:25" x14ac:dyDescent="0.2">
      <c r="B5263" s="2"/>
      <c r="H5263" s="2"/>
      <c r="I5263" s="2"/>
      <c r="J5263" s="2"/>
      <c r="N5263" s="9"/>
      <c r="O5263" s="5"/>
      <c r="P5263" s="2"/>
      <c r="Q5263" s="39"/>
      <c r="R5263" s="9"/>
      <c r="T5263" s="9"/>
      <c r="U5263" s="2"/>
      <c r="X5263" s="40"/>
      <c r="Y5263" s="9"/>
    </row>
    <row r="5264" spans="2:25" x14ac:dyDescent="0.2">
      <c r="B5264" s="2"/>
      <c r="H5264" s="2"/>
      <c r="I5264" s="2"/>
      <c r="J5264" s="2"/>
      <c r="N5264" s="9"/>
      <c r="O5264" s="5"/>
      <c r="P5264" s="2"/>
      <c r="Q5264" s="39"/>
      <c r="R5264" s="9"/>
      <c r="T5264" s="9"/>
      <c r="U5264" s="2"/>
      <c r="X5264" s="40"/>
      <c r="Y5264" s="9"/>
    </row>
    <row r="5265" spans="2:25" x14ac:dyDescent="0.2">
      <c r="B5265" s="2"/>
      <c r="H5265" s="2"/>
      <c r="I5265" s="2"/>
      <c r="J5265" s="2"/>
      <c r="N5265" s="9"/>
      <c r="O5265" s="5"/>
      <c r="P5265" s="2"/>
      <c r="Q5265" s="39"/>
      <c r="R5265" s="9"/>
      <c r="T5265" s="9"/>
      <c r="U5265" s="2"/>
      <c r="X5265" s="40"/>
      <c r="Y5265" s="9"/>
    </row>
    <row r="5266" spans="2:25" x14ac:dyDescent="0.2">
      <c r="B5266" s="2"/>
      <c r="H5266" s="2"/>
      <c r="I5266" s="2"/>
      <c r="J5266" s="2"/>
      <c r="N5266" s="9"/>
      <c r="O5266" s="5"/>
      <c r="P5266" s="2"/>
      <c r="Q5266" s="39"/>
      <c r="R5266" s="9"/>
      <c r="T5266" s="9"/>
      <c r="U5266" s="2"/>
      <c r="X5266" s="40"/>
      <c r="Y5266" s="9"/>
    </row>
    <row r="5267" spans="2:25" x14ac:dyDescent="0.2">
      <c r="B5267" s="2"/>
      <c r="H5267" s="2"/>
      <c r="I5267" s="2"/>
      <c r="J5267" s="2"/>
      <c r="N5267" s="9"/>
      <c r="O5267" s="5"/>
      <c r="P5267" s="2"/>
      <c r="Q5267" s="39"/>
      <c r="R5267" s="9"/>
      <c r="T5267" s="9"/>
      <c r="U5267" s="2"/>
      <c r="X5267" s="40"/>
      <c r="Y5267" s="9"/>
    </row>
    <row r="5268" spans="2:25" x14ac:dyDescent="0.2">
      <c r="B5268" s="2"/>
      <c r="H5268" s="2"/>
      <c r="I5268" s="2"/>
      <c r="J5268" s="2"/>
      <c r="N5268" s="9"/>
      <c r="O5268" s="5"/>
      <c r="P5268" s="2"/>
      <c r="Q5268" s="39"/>
      <c r="R5268" s="9"/>
      <c r="T5268" s="9"/>
      <c r="U5268" s="2"/>
      <c r="X5268" s="40"/>
      <c r="Y5268" s="9"/>
    </row>
    <row r="5269" spans="2:25" x14ac:dyDescent="0.2">
      <c r="B5269" s="2"/>
      <c r="H5269" s="2"/>
      <c r="I5269" s="2"/>
      <c r="J5269" s="2"/>
      <c r="N5269" s="9"/>
      <c r="O5269" s="5"/>
      <c r="P5269" s="2"/>
      <c r="Q5269" s="39"/>
      <c r="R5269" s="9"/>
      <c r="T5269" s="9"/>
      <c r="U5269" s="2"/>
      <c r="X5269" s="40"/>
      <c r="Y5269" s="9"/>
    </row>
    <row r="5270" spans="2:25" x14ac:dyDescent="0.2">
      <c r="B5270" s="2"/>
      <c r="H5270" s="2"/>
      <c r="I5270" s="2"/>
      <c r="J5270" s="2"/>
      <c r="N5270" s="9"/>
      <c r="O5270" s="5"/>
      <c r="P5270" s="2"/>
      <c r="Q5270" s="39"/>
      <c r="R5270" s="9"/>
      <c r="T5270" s="9"/>
      <c r="U5270" s="2"/>
      <c r="X5270" s="40"/>
      <c r="Y5270" s="9"/>
    </row>
    <row r="5271" spans="2:25" x14ac:dyDescent="0.2">
      <c r="B5271" s="2"/>
      <c r="H5271" s="2"/>
      <c r="I5271" s="2"/>
      <c r="J5271" s="2"/>
      <c r="N5271" s="9"/>
      <c r="O5271" s="5"/>
      <c r="P5271" s="2"/>
      <c r="Q5271" s="39"/>
      <c r="R5271" s="9"/>
      <c r="T5271" s="9"/>
      <c r="U5271" s="2"/>
      <c r="X5271" s="40"/>
      <c r="Y5271" s="9"/>
    </row>
    <row r="5272" spans="2:25" x14ac:dyDescent="0.2">
      <c r="B5272" s="2"/>
      <c r="H5272" s="2"/>
      <c r="I5272" s="2"/>
      <c r="J5272" s="2"/>
      <c r="N5272" s="9"/>
      <c r="O5272" s="5"/>
      <c r="P5272" s="2"/>
      <c r="Q5272" s="39"/>
      <c r="R5272" s="9"/>
      <c r="T5272" s="9"/>
      <c r="U5272" s="2"/>
      <c r="X5272" s="40"/>
      <c r="Y5272" s="9"/>
    </row>
    <row r="5273" spans="2:25" x14ac:dyDescent="0.2">
      <c r="B5273" s="2"/>
      <c r="H5273" s="2"/>
      <c r="I5273" s="2"/>
      <c r="J5273" s="2"/>
      <c r="N5273" s="9"/>
      <c r="O5273" s="5"/>
      <c r="P5273" s="2"/>
      <c r="Q5273" s="39"/>
      <c r="R5273" s="9"/>
      <c r="T5273" s="9"/>
      <c r="U5273" s="2"/>
      <c r="X5273" s="40"/>
      <c r="Y5273" s="9"/>
    </row>
    <row r="5274" spans="2:25" x14ac:dyDescent="0.2">
      <c r="B5274" s="2"/>
      <c r="H5274" s="2"/>
      <c r="I5274" s="2"/>
      <c r="J5274" s="2"/>
      <c r="N5274" s="9"/>
      <c r="O5274" s="5"/>
      <c r="P5274" s="2"/>
      <c r="Q5274" s="39"/>
      <c r="R5274" s="9"/>
      <c r="T5274" s="9"/>
      <c r="U5274" s="2"/>
      <c r="X5274" s="40"/>
      <c r="Y5274" s="9"/>
    </row>
    <row r="5275" spans="2:25" x14ac:dyDescent="0.2">
      <c r="B5275" s="2"/>
      <c r="H5275" s="2"/>
      <c r="I5275" s="2"/>
      <c r="J5275" s="2"/>
      <c r="N5275" s="9"/>
      <c r="O5275" s="5"/>
      <c r="P5275" s="2"/>
      <c r="Q5275" s="39"/>
      <c r="R5275" s="9"/>
      <c r="T5275" s="9"/>
      <c r="U5275" s="2"/>
      <c r="X5275" s="40"/>
      <c r="Y5275" s="9"/>
    </row>
    <row r="5276" spans="2:25" x14ac:dyDescent="0.2">
      <c r="B5276" s="2"/>
      <c r="H5276" s="2"/>
      <c r="I5276" s="2"/>
      <c r="J5276" s="2"/>
      <c r="N5276" s="9"/>
      <c r="O5276" s="5"/>
      <c r="P5276" s="2"/>
      <c r="Q5276" s="39"/>
      <c r="R5276" s="9"/>
      <c r="T5276" s="9"/>
      <c r="U5276" s="2"/>
      <c r="X5276" s="40"/>
      <c r="Y5276" s="9"/>
    </row>
    <row r="5277" spans="2:25" x14ac:dyDescent="0.2">
      <c r="B5277" s="2"/>
      <c r="H5277" s="2"/>
      <c r="I5277" s="2"/>
      <c r="J5277" s="2"/>
      <c r="N5277" s="9"/>
      <c r="O5277" s="5"/>
      <c r="P5277" s="2"/>
      <c r="Q5277" s="39"/>
      <c r="R5277" s="9"/>
      <c r="T5277" s="9"/>
      <c r="U5277" s="2"/>
      <c r="X5277" s="40"/>
      <c r="Y5277" s="9"/>
    </row>
    <row r="5278" spans="2:25" x14ac:dyDescent="0.2">
      <c r="B5278" s="2"/>
      <c r="H5278" s="2"/>
      <c r="I5278" s="2"/>
      <c r="J5278" s="2"/>
      <c r="N5278" s="9"/>
      <c r="O5278" s="5"/>
      <c r="P5278" s="2"/>
      <c r="Q5278" s="39"/>
      <c r="R5278" s="9"/>
      <c r="T5278" s="9"/>
      <c r="U5278" s="2"/>
      <c r="X5278" s="40"/>
      <c r="Y5278" s="9"/>
    </row>
    <row r="5279" spans="2:25" x14ac:dyDescent="0.2">
      <c r="B5279" s="2"/>
      <c r="H5279" s="2"/>
      <c r="I5279" s="2"/>
      <c r="J5279" s="2"/>
      <c r="N5279" s="9"/>
      <c r="O5279" s="5"/>
      <c r="P5279" s="2"/>
      <c r="Q5279" s="39"/>
      <c r="R5279" s="9"/>
      <c r="T5279" s="9"/>
      <c r="U5279" s="2"/>
      <c r="X5279" s="40"/>
      <c r="Y5279" s="9"/>
    </row>
    <row r="5280" spans="2:25" x14ac:dyDescent="0.2">
      <c r="B5280" s="2"/>
      <c r="H5280" s="2"/>
      <c r="I5280" s="2"/>
      <c r="J5280" s="2"/>
      <c r="N5280" s="9"/>
      <c r="O5280" s="5"/>
      <c r="P5280" s="2"/>
      <c r="Q5280" s="39"/>
      <c r="R5280" s="9"/>
      <c r="T5280" s="9"/>
      <c r="U5280" s="2"/>
      <c r="X5280" s="40"/>
      <c r="Y5280" s="9"/>
    </row>
    <row r="5281" spans="2:25" x14ac:dyDescent="0.2">
      <c r="B5281" s="2"/>
      <c r="H5281" s="2"/>
      <c r="I5281" s="2"/>
      <c r="J5281" s="2"/>
      <c r="N5281" s="9"/>
      <c r="O5281" s="5"/>
      <c r="P5281" s="2"/>
      <c r="Q5281" s="39"/>
      <c r="R5281" s="9"/>
      <c r="T5281" s="9"/>
      <c r="U5281" s="2"/>
      <c r="X5281" s="40"/>
      <c r="Y5281" s="9"/>
    </row>
    <row r="5282" spans="2:25" x14ac:dyDescent="0.2">
      <c r="B5282" s="2"/>
      <c r="H5282" s="2"/>
      <c r="I5282" s="2"/>
      <c r="J5282" s="2"/>
      <c r="N5282" s="9"/>
      <c r="O5282" s="5"/>
      <c r="P5282" s="2"/>
      <c r="Q5282" s="39"/>
      <c r="R5282" s="9"/>
      <c r="T5282" s="9"/>
      <c r="U5282" s="2"/>
      <c r="X5282" s="40"/>
      <c r="Y5282" s="9"/>
    </row>
    <row r="5283" spans="2:25" x14ac:dyDescent="0.2">
      <c r="B5283" s="2"/>
      <c r="H5283" s="2"/>
      <c r="I5283" s="2"/>
      <c r="J5283" s="2"/>
      <c r="N5283" s="9"/>
      <c r="O5283" s="5"/>
      <c r="P5283" s="2"/>
      <c r="Q5283" s="39"/>
      <c r="R5283" s="9"/>
      <c r="T5283" s="9"/>
      <c r="U5283" s="2"/>
      <c r="X5283" s="40"/>
      <c r="Y5283" s="9"/>
    </row>
    <row r="5284" spans="2:25" x14ac:dyDescent="0.2">
      <c r="B5284" s="2"/>
      <c r="H5284" s="2"/>
      <c r="I5284" s="2"/>
      <c r="J5284" s="2"/>
      <c r="N5284" s="9"/>
      <c r="O5284" s="5"/>
      <c r="P5284" s="2"/>
      <c r="Q5284" s="39"/>
      <c r="R5284" s="9"/>
      <c r="T5284" s="9"/>
      <c r="U5284" s="2"/>
      <c r="X5284" s="40"/>
      <c r="Y5284" s="9"/>
    </row>
    <row r="5285" spans="2:25" x14ac:dyDescent="0.2">
      <c r="B5285" s="2"/>
      <c r="H5285" s="2"/>
      <c r="I5285" s="2"/>
      <c r="J5285" s="2"/>
      <c r="N5285" s="9"/>
      <c r="O5285" s="5"/>
      <c r="P5285" s="2"/>
      <c r="Q5285" s="39"/>
      <c r="R5285" s="9"/>
      <c r="T5285" s="9"/>
      <c r="U5285" s="2"/>
      <c r="X5285" s="40"/>
      <c r="Y5285" s="9"/>
    </row>
    <row r="5286" spans="2:25" x14ac:dyDescent="0.2">
      <c r="B5286" s="2"/>
      <c r="H5286" s="2"/>
      <c r="I5286" s="2"/>
      <c r="J5286" s="2"/>
      <c r="N5286" s="9"/>
      <c r="O5286" s="5"/>
      <c r="P5286" s="2"/>
      <c r="Q5286" s="39"/>
      <c r="R5286" s="9"/>
      <c r="T5286" s="9"/>
      <c r="U5286" s="2"/>
      <c r="X5286" s="40"/>
      <c r="Y5286" s="9"/>
    </row>
    <row r="5287" spans="2:25" x14ac:dyDescent="0.2">
      <c r="B5287" s="2"/>
      <c r="H5287" s="2"/>
      <c r="I5287" s="2"/>
      <c r="J5287" s="2"/>
      <c r="N5287" s="9"/>
      <c r="O5287" s="5"/>
      <c r="P5287" s="2"/>
      <c r="Q5287" s="39"/>
      <c r="R5287" s="9"/>
      <c r="T5287" s="9"/>
      <c r="U5287" s="2"/>
      <c r="X5287" s="40"/>
      <c r="Y5287" s="9"/>
    </row>
    <row r="5288" spans="2:25" x14ac:dyDescent="0.2">
      <c r="B5288" s="2"/>
      <c r="H5288" s="2"/>
      <c r="I5288" s="2"/>
      <c r="J5288" s="2"/>
      <c r="N5288" s="9"/>
      <c r="O5288" s="5"/>
      <c r="P5288" s="2"/>
      <c r="Q5288" s="39"/>
      <c r="R5288" s="9"/>
      <c r="T5288" s="9"/>
      <c r="U5288" s="2"/>
      <c r="X5288" s="40"/>
      <c r="Y5288" s="9"/>
    </row>
    <row r="5289" spans="2:25" x14ac:dyDescent="0.2">
      <c r="B5289" s="2"/>
      <c r="H5289" s="2"/>
      <c r="I5289" s="2"/>
      <c r="J5289" s="2"/>
      <c r="N5289" s="9"/>
      <c r="O5289" s="5"/>
      <c r="P5289" s="2"/>
      <c r="Q5289" s="39"/>
      <c r="R5289" s="9"/>
      <c r="T5289" s="9"/>
      <c r="U5289" s="2"/>
      <c r="X5289" s="40"/>
      <c r="Y5289" s="9"/>
    </row>
    <row r="5290" spans="2:25" x14ac:dyDescent="0.2">
      <c r="B5290" s="2"/>
      <c r="H5290" s="2"/>
      <c r="I5290" s="2"/>
      <c r="J5290" s="2"/>
      <c r="N5290" s="9"/>
      <c r="O5290" s="5"/>
      <c r="P5290" s="2"/>
      <c r="Q5290" s="39"/>
      <c r="R5290" s="9"/>
      <c r="T5290" s="9"/>
      <c r="U5290" s="2"/>
      <c r="X5290" s="40"/>
      <c r="Y5290" s="9"/>
    </row>
    <row r="5291" spans="2:25" x14ac:dyDescent="0.2">
      <c r="B5291" s="2"/>
      <c r="H5291" s="2"/>
      <c r="I5291" s="2"/>
      <c r="J5291" s="2"/>
      <c r="N5291" s="9"/>
      <c r="O5291" s="5"/>
      <c r="P5291" s="2"/>
      <c r="Q5291" s="39"/>
      <c r="R5291" s="9"/>
      <c r="T5291" s="9"/>
      <c r="U5291" s="2"/>
      <c r="X5291" s="40"/>
      <c r="Y5291" s="9"/>
    </row>
    <row r="5292" spans="2:25" x14ac:dyDescent="0.2">
      <c r="B5292" s="2"/>
      <c r="H5292" s="2"/>
      <c r="I5292" s="2"/>
      <c r="J5292" s="2"/>
      <c r="N5292" s="9"/>
      <c r="O5292" s="5"/>
      <c r="P5292" s="2"/>
      <c r="Q5292" s="39"/>
      <c r="R5292" s="9"/>
      <c r="T5292" s="9"/>
      <c r="U5292" s="2"/>
      <c r="X5292" s="40"/>
      <c r="Y5292" s="9"/>
    </row>
    <row r="5293" spans="2:25" x14ac:dyDescent="0.2">
      <c r="B5293" s="2"/>
      <c r="H5293" s="2"/>
      <c r="I5293" s="2"/>
      <c r="J5293" s="2"/>
      <c r="N5293" s="9"/>
      <c r="O5293" s="5"/>
      <c r="P5293" s="2"/>
      <c r="Q5293" s="39"/>
      <c r="R5293" s="9"/>
      <c r="T5293" s="9"/>
      <c r="U5293" s="2"/>
      <c r="X5293" s="40"/>
      <c r="Y5293" s="9"/>
    </row>
    <row r="5294" spans="2:25" x14ac:dyDescent="0.2">
      <c r="B5294" s="2"/>
      <c r="H5294" s="2"/>
      <c r="I5294" s="2"/>
      <c r="J5294" s="2"/>
      <c r="N5294" s="9"/>
      <c r="O5294" s="5"/>
      <c r="P5294" s="2"/>
      <c r="Q5294" s="39"/>
      <c r="R5294" s="9"/>
      <c r="T5294" s="9"/>
      <c r="U5294" s="2"/>
      <c r="X5294" s="40"/>
      <c r="Y5294" s="9"/>
    </row>
    <row r="5295" spans="2:25" x14ac:dyDescent="0.2">
      <c r="B5295" s="2"/>
      <c r="H5295" s="2"/>
      <c r="I5295" s="2"/>
      <c r="J5295" s="2"/>
      <c r="N5295" s="9"/>
      <c r="O5295" s="5"/>
      <c r="P5295" s="2"/>
      <c r="Q5295" s="39"/>
      <c r="R5295" s="9"/>
      <c r="T5295" s="9"/>
      <c r="U5295" s="2"/>
      <c r="X5295" s="40"/>
      <c r="Y5295" s="9"/>
    </row>
    <row r="5296" spans="2:25" x14ac:dyDescent="0.2">
      <c r="B5296" s="2"/>
      <c r="H5296" s="2"/>
      <c r="I5296" s="2"/>
      <c r="J5296" s="2"/>
      <c r="N5296" s="9"/>
      <c r="O5296" s="5"/>
      <c r="P5296" s="2"/>
      <c r="Q5296" s="39"/>
      <c r="R5296" s="9"/>
      <c r="T5296" s="9"/>
      <c r="U5296" s="2"/>
      <c r="X5296" s="40"/>
      <c r="Y5296" s="9"/>
    </row>
    <row r="5297" spans="2:25" x14ac:dyDescent="0.2">
      <c r="B5297" s="2"/>
      <c r="H5297" s="2"/>
      <c r="I5297" s="2"/>
      <c r="J5297" s="2"/>
      <c r="N5297" s="9"/>
      <c r="O5297" s="5"/>
      <c r="P5297" s="2"/>
      <c r="Q5297" s="39"/>
      <c r="R5297" s="9"/>
      <c r="T5297" s="9"/>
      <c r="U5297" s="2"/>
      <c r="X5297" s="40"/>
      <c r="Y5297" s="9"/>
    </row>
    <row r="5298" spans="2:25" x14ac:dyDescent="0.2">
      <c r="B5298" s="2"/>
      <c r="H5298" s="2"/>
      <c r="I5298" s="2"/>
      <c r="J5298" s="2"/>
      <c r="N5298" s="9"/>
      <c r="O5298" s="5"/>
      <c r="P5298" s="2"/>
      <c r="Q5298" s="39"/>
      <c r="R5298" s="9"/>
      <c r="T5298" s="9"/>
      <c r="U5298" s="2"/>
      <c r="X5298" s="40"/>
      <c r="Y5298" s="9"/>
    </row>
    <row r="5299" spans="2:25" x14ac:dyDescent="0.2">
      <c r="B5299" s="2"/>
      <c r="H5299" s="2"/>
      <c r="I5299" s="2"/>
      <c r="J5299" s="2"/>
      <c r="N5299" s="9"/>
      <c r="O5299" s="5"/>
      <c r="P5299" s="2"/>
      <c r="Q5299" s="39"/>
      <c r="R5299" s="9"/>
      <c r="T5299" s="9"/>
      <c r="U5299" s="2"/>
      <c r="X5299" s="40"/>
      <c r="Y5299" s="9"/>
    </row>
    <row r="5300" spans="2:25" x14ac:dyDescent="0.2">
      <c r="B5300" s="2"/>
      <c r="H5300" s="2"/>
      <c r="I5300" s="2"/>
      <c r="J5300" s="2"/>
      <c r="N5300" s="9"/>
      <c r="O5300" s="5"/>
      <c r="P5300" s="2"/>
      <c r="Q5300" s="39"/>
      <c r="R5300" s="9"/>
      <c r="T5300" s="9"/>
      <c r="U5300" s="2"/>
      <c r="X5300" s="40"/>
      <c r="Y5300" s="9"/>
    </row>
    <row r="5301" spans="2:25" x14ac:dyDescent="0.2">
      <c r="B5301" s="2"/>
      <c r="H5301" s="2"/>
      <c r="I5301" s="2"/>
      <c r="J5301" s="2"/>
      <c r="N5301" s="9"/>
      <c r="O5301" s="5"/>
      <c r="P5301" s="2"/>
      <c r="Q5301" s="39"/>
      <c r="R5301" s="9"/>
      <c r="T5301" s="9"/>
      <c r="U5301" s="2"/>
      <c r="X5301" s="40"/>
      <c r="Y5301" s="9"/>
    </row>
    <row r="5302" spans="2:25" x14ac:dyDescent="0.2">
      <c r="B5302" s="2"/>
      <c r="H5302" s="2"/>
      <c r="I5302" s="2"/>
      <c r="J5302" s="2"/>
      <c r="N5302" s="9"/>
      <c r="O5302" s="5"/>
      <c r="P5302" s="2"/>
      <c r="Q5302" s="39"/>
      <c r="R5302" s="9"/>
      <c r="T5302" s="9"/>
      <c r="U5302" s="2"/>
      <c r="X5302" s="40"/>
      <c r="Y5302" s="9"/>
    </row>
    <row r="5303" spans="2:25" x14ac:dyDescent="0.2">
      <c r="B5303" s="2"/>
      <c r="H5303" s="2"/>
      <c r="I5303" s="2"/>
      <c r="J5303" s="2"/>
      <c r="N5303" s="9"/>
      <c r="O5303" s="5"/>
      <c r="P5303" s="2"/>
      <c r="Q5303" s="39"/>
      <c r="R5303" s="9"/>
      <c r="T5303" s="9"/>
      <c r="U5303" s="2"/>
      <c r="X5303" s="40"/>
      <c r="Y5303" s="9"/>
    </row>
    <row r="5304" spans="2:25" x14ac:dyDescent="0.2">
      <c r="B5304" s="2"/>
      <c r="H5304" s="2"/>
      <c r="I5304" s="2"/>
      <c r="J5304" s="2"/>
      <c r="N5304" s="9"/>
      <c r="O5304" s="5"/>
      <c r="P5304" s="2"/>
      <c r="Q5304" s="39"/>
      <c r="R5304" s="9"/>
      <c r="T5304" s="9"/>
      <c r="U5304" s="2"/>
      <c r="X5304" s="40"/>
      <c r="Y5304" s="9"/>
    </row>
    <row r="5305" spans="2:25" x14ac:dyDescent="0.2">
      <c r="B5305" s="2"/>
      <c r="H5305" s="2"/>
      <c r="I5305" s="2"/>
      <c r="J5305" s="2"/>
      <c r="N5305" s="9"/>
      <c r="O5305" s="5"/>
      <c r="P5305" s="2"/>
      <c r="Q5305" s="39"/>
      <c r="R5305" s="9"/>
      <c r="T5305" s="9"/>
      <c r="U5305" s="2"/>
      <c r="X5305" s="40"/>
      <c r="Y5305" s="9"/>
    </row>
    <row r="5306" spans="2:25" x14ac:dyDescent="0.2">
      <c r="B5306" s="2"/>
      <c r="H5306" s="2"/>
      <c r="I5306" s="2"/>
      <c r="J5306" s="2"/>
      <c r="N5306" s="9"/>
      <c r="O5306" s="5"/>
      <c r="P5306" s="2"/>
      <c r="Q5306" s="39"/>
      <c r="R5306" s="9"/>
      <c r="T5306" s="9"/>
      <c r="U5306" s="2"/>
      <c r="X5306" s="40"/>
      <c r="Y5306" s="9"/>
    </row>
    <row r="5307" spans="2:25" x14ac:dyDescent="0.2">
      <c r="B5307" s="2"/>
      <c r="H5307" s="2"/>
      <c r="I5307" s="2"/>
      <c r="J5307" s="2"/>
      <c r="N5307" s="9"/>
      <c r="O5307" s="5"/>
      <c r="P5307" s="2"/>
      <c r="Q5307" s="39"/>
      <c r="R5307" s="9"/>
      <c r="T5307" s="9"/>
      <c r="U5307" s="2"/>
      <c r="X5307" s="40"/>
      <c r="Y5307" s="9"/>
    </row>
    <row r="5308" spans="2:25" x14ac:dyDescent="0.2">
      <c r="B5308" s="2"/>
      <c r="H5308" s="2"/>
      <c r="I5308" s="2"/>
      <c r="J5308" s="2"/>
      <c r="N5308" s="9"/>
      <c r="O5308" s="5"/>
      <c r="P5308" s="2"/>
      <c r="Q5308" s="39"/>
      <c r="R5308" s="9"/>
      <c r="T5308" s="9"/>
      <c r="U5308" s="2"/>
      <c r="X5308" s="40"/>
      <c r="Y5308" s="9"/>
    </row>
    <row r="5309" spans="2:25" x14ac:dyDescent="0.2">
      <c r="B5309" s="2"/>
      <c r="H5309" s="2"/>
      <c r="I5309" s="2"/>
      <c r="J5309" s="2"/>
      <c r="N5309" s="9"/>
      <c r="O5309" s="5"/>
      <c r="P5309" s="2"/>
      <c r="Q5309" s="39"/>
      <c r="R5309" s="9"/>
      <c r="T5309" s="9"/>
      <c r="U5309" s="2"/>
      <c r="X5309" s="40"/>
      <c r="Y5309" s="9"/>
    </row>
    <row r="5310" spans="2:25" x14ac:dyDescent="0.2">
      <c r="B5310" s="2"/>
      <c r="H5310" s="2"/>
      <c r="I5310" s="2"/>
      <c r="J5310" s="2"/>
      <c r="N5310" s="9"/>
      <c r="O5310" s="5"/>
      <c r="P5310" s="2"/>
      <c r="Q5310" s="39"/>
      <c r="R5310" s="9"/>
      <c r="T5310" s="9"/>
      <c r="U5310" s="2"/>
      <c r="X5310" s="40"/>
      <c r="Y5310" s="9"/>
    </row>
    <row r="5311" spans="2:25" x14ac:dyDescent="0.2">
      <c r="B5311" s="2"/>
      <c r="H5311" s="2"/>
      <c r="I5311" s="2"/>
      <c r="J5311" s="2"/>
      <c r="N5311" s="9"/>
      <c r="O5311" s="5"/>
      <c r="P5311" s="2"/>
      <c r="Q5311" s="39"/>
      <c r="R5311" s="9"/>
      <c r="T5311" s="9"/>
      <c r="U5311" s="2"/>
      <c r="X5311" s="40"/>
      <c r="Y5311" s="9"/>
    </row>
    <row r="5312" spans="2:25" x14ac:dyDescent="0.2">
      <c r="B5312" s="2"/>
      <c r="H5312" s="2"/>
      <c r="I5312" s="2"/>
      <c r="J5312" s="2"/>
      <c r="N5312" s="9"/>
      <c r="O5312" s="5"/>
      <c r="P5312" s="2"/>
      <c r="Q5312" s="39"/>
      <c r="R5312" s="9"/>
      <c r="T5312" s="9"/>
      <c r="U5312" s="2"/>
      <c r="X5312" s="40"/>
      <c r="Y5312" s="9"/>
    </row>
    <row r="5313" spans="2:25" x14ac:dyDescent="0.2">
      <c r="B5313" s="2"/>
      <c r="H5313" s="2"/>
      <c r="I5313" s="2"/>
      <c r="J5313" s="2"/>
      <c r="N5313" s="9"/>
      <c r="O5313" s="5"/>
      <c r="P5313" s="2"/>
      <c r="Q5313" s="39"/>
      <c r="R5313" s="9"/>
      <c r="T5313" s="9"/>
      <c r="U5313" s="2"/>
      <c r="X5313" s="40"/>
      <c r="Y5313" s="9"/>
    </row>
    <row r="5314" spans="2:25" x14ac:dyDescent="0.2">
      <c r="B5314" s="2"/>
      <c r="H5314" s="2"/>
      <c r="I5314" s="2"/>
      <c r="J5314" s="2"/>
      <c r="N5314" s="9"/>
      <c r="O5314" s="5"/>
      <c r="P5314" s="2"/>
      <c r="Q5314" s="39"/>
      <c r="R5314" s="9"/>
      <c r="T5314" s="9"/>
      <c r="U5314" s="2"/>
      <c r="X5314" s="40"/>
      <c r="Y5314" s="9"/>
    </row>
    <row r="5315" spans="2:25" x14ac:dyDescent="0.2">
      <c r="B5315" s="2"/>
      <c r="H5315" s="2"/>
      <c r="I5315" s="2"/>
      <c r="J5315" s="2"/>
      <c r="N5315" s="9"/>
      <c r="O5315" s="5"/>
      <c r="P5315" s="2"/>
      <c r="Q5315" s="39"/>
      <c r="R5315" s="9"/>
      <c r="T5315" s="9"/>
      <c r="U5315" s="2"/>
      <c r="X5315" s="40"/>
      <c r="Y5315" s="9"/>
    </row>
    <row r="5316" spans="2:25" x14ac:dyDescent="0.2">
      <c r="B5316" s="2"/>
      <c r="H5316" s="2"/>
      <c r="I5316" s="2"/>
      <c r="J5316" s="2"/>
      <c r="N5316" s="9"/>
      <c r="O5316" s="5"/>
      <c r="P5316" s="2"/>
      <c r="Q5316" s="39"/>
      <c r="R5316" s="9"/>
      <c r="T5316" s="9"/>
      <c r="U5316" s="2"/>
      <c r="X5316" s="40"/>
      <c r="Y5316" s="9"/>
    </row>
    <row r="5317" spans="2:25" x14ac:dyDescent="0.2">
      <c r="B5317" s="2"/>
      <c r="H5317" s="2"/>
      <c r="I5317" s="2"/>
      <c r="J5317" s="2"/>
      <c r="N5317" s="9"/>
      <c r="O5317" s="5"/>
      <c r="P5317" s="2"/>
      <c r="Q5317" s="39"/>
      <c r="R5317" s="9"/>
      <c r="T5317" s="9"/>
      <c r="U5317" s="2"/>
      <c r="X5317" s="40"/>
      <c r="Y5317" s="9"/>
    </row>
    <row r="5318" spans="2:25" x14ac:dyDescent="0.2">
      <c r="B5318" s="2"/>
      <c r="H5318" s="2"/>
      <c r="I5318" s="2"/>
      <c r="J5318" s="2"/>
      <c r="N5318" s="9"/>
      <c r="O5318" s="5"/>
      <c r="P5318" s="2"/>
      <c r="Q5318" s="39"/>
      <c r="R5318" s="9"/>
      <c r="T5318" s="9"/>
      <c r="U5318" s="2"/>
      <c r="X5318" s="40"/>
      <c r="Y5318" s="9"/>
    </row>
    <row r="5319" spans="2:25" x14ac:dyDescent="0.2">
      <c r="B5319" s="2"/>
      <c r="H5319" s="2"/>
      <c r="I5319" s="2"/>
      <c r="J5319" s="2"/>
      <c r="N5319" s="9"/>
      <c r="O5319" s="5"/>
      <c r="P5319" s="2"/>
      <c r="Q5319" s="39"/>
      <c r="R5319" s="9"/>
      <c r="T5319" s="9"/>
      <c r="U5319" s="2"/>
      <c r="X5319" s="40"/>
      <c r="Y5319" s="9"/>
    </row>
    <row r="5320" spans="2:25" x14ac:dyDescent="0.2">
      <c r="B5320" s="2"/>
      <c r="H5320" s="2"/>
      <c r="I5320" s="2"/>
      <c r="J5320" s="2"/>
      <c r="N5320" s="9"/>
      <c r="O5320" s="5"/>
      <c r="P5320" s="2"/>
      <c r="Q5320" s="39"/>
      <c r="R5320" s="9"/>
      <c r="T5320" s="9"/>
      <c r="U5320" s="2"/>
      <c r="X5320" s="40"/>
      <c r="Y5320" s="9"/>
    </row>
    <row r="5321" spans="2:25" x14ac:dyDescent="0.2">
      <c r="B5321" s="2"/>
      <c r="H5321" s="2"/>
      <c r="I5321" s="2"/>
      <c r="J5321" s="2"/>
      <c r="N5321" s="9"/>
      <c r="O5321" s="5"/>
      <c r="P5321" s="2"/>
      <c r="Q5321" s="39"/>
      <c r="R5321" s="9"/>
      <c r="T5321" s="9"/>
      <c r="U5321" s="2"/>
      <c r="X5321" s="40"/>
      <c r="Y5321" s="9"/>
    </row>
    <row r="5322" spans="2:25" x14ac:dyDescent="0.2">
      <c r="B5322" s="2"/>
      <c r="H5322" s="2"/>
      <c r="I5322" s="2"/>
      <c r="J5322" s="2"/>
      <c r="N5322" s="9"/>
      <c r="O5322" s="5"/>
      <c r="P5322" s="2"/>
      <c r="Q5322" s="39"/>
      <c r="R5322" s="9"/>
      <c r="T5322" s="9"/>
      <c r="U5322" s="2"/>
      <c r="X5322" s="40"/>
      <c r="Y5322" s="9"/>
    </row>
    <row r="5323" spans="2:25" x14ac:dyDescent="0.2">
      <c r="B5323" s="2"/>
      <c r="H5323" s="2"/>
      <c r="I5323" s="2"/>
      <c r="J5323" s="2"/>
      <c r="N5323" s="9"/>
      <c r="O5323" s="5"/>
      <c r="P5323" s="2"/>
      <c r="Q5323" s="39"/>
      <c r="R5323" s="9"/>
      <c r="T5323" s="9"/>
      <c r="U5323" s="2"/>
      <c r="X5323" s="40"/>
      <c r="Y5323" s="9"/>
    </row>
    <row r="5324" spans="2:25" x14ac:dyDescent="0.2">
      <c r="B5324" s="2"/>
      <c r="H5324" s="2"/>
      <c r="I5324" s="2"/>
      <c r="J5324" s="2"/>
      <c r="N5324" s="9"/>
      <c r="O5324" s="5"/>
      <c r="P5324" s="2"/>
      <c r="Q5324" s="39"/>
      <c r="R5324" s="9"/>
      <c r="T5324" s="9"/>
      <c r="U5324" s="2"/>
      <c r="X5324" s="40"/>
      <c r="Y5324" s="9"/>
    </row>
    <row r="5325" spans="2:25" x14ac:dyDescent="0.2">
      <c r="B5325" s="2"/>
      <c r="H5325" s="2"/>
      <c r="I5325" s="2"/>
      <c r="J5325" s="2"/>
      <c r="N5325" s="9"/>
      <c r="O5325" s="5"/>
      <c r="P5325" s="2"/>
      <c r="Q5325" s="39"/>
      <c r="R5325" s="9"/>
      <c r="T5325" s="9"/>
      <c r="U5325" s="2"/>
      <c r="X5325" s="40"/>
      <c r="Y5325" s="9"/>
    </row>
    <row r="5326" spans="2:25" x14ac:dyDescent="0.2">
      <c r="B5326" s="2"/>
      <c r="H5326" s="2"/>
      <c r="I5326" s="2"/>
      <c r="J5326" s="2"/>
      <c r="N5326" s="9"/>
      <c r="O5326" s="5"/>
      <c r="P5326" s="2"/>
      <c r="Q5326" s="39"/>
      <c r="R5326" s="9"/>
      <c r="T5326" s="9"/>
      <c r="U5326" s="2"/>
      <c r="X5326" s="40"/>
      <c r="Y5326" s="9"/>
    </row>
    <row r="5327" spans="2:25" x14ac:dyDescent="0.2">
      <c r="B5327" s="2"/>
      <c r="H5327" s="2"/>
      <c r="I5327" s="2"/>
      <c r="J5327" s="2"/>
      <c r="N5327" s="9"/>
      <c r="O5327" s="5"/>
      <c r="P5327" s="2"/>
      <c r="Q5327" s="39"/>
      <c r="R5327" s="9"/>
      <c r="T5327" s="9"/>
      <c r="U5327" s="2"/>
      <c r="X5327" s="40"/>
      <c r="Y5327" s="9"/>
    </row>
    <row r="5328" spans="2:25" x14ac:dyDescent="0.2">
      <c r="B5328" s="2"/>
      <c r="H5328" s="2"/>
      <c r="I5328" s="2"/>
      <c r="J5328" s="2"/>
      <c r="N5328" s="9"/>
      <c r="O5328" s="5"/>
      <c r="P5328" s="2"/>
      <c r="Q5328" s="39"/>
      <c r="R5328" s="9"/>
      <c r="T5328" s="9"/>
      <c r="U5328" s="2"/>
      <c r="X5328" s="40"/>
      <c r="Y5328" s="9"/>
    </row>
    <row r="5329" spans="2:25" x14ac:dyDescent="0.2">
      <c r="B5329" s="2"/>
      <c r="H5329" s="2"/>
      <c r="I5329" s="2"/>
      <c r="J5329" s="2"/>
      <c r="N5329" s="9"/>
      <c r="O5329" s="5"/>
      <c r="P5329" s="2"/>
      <c r="Q5329" s="39"/>
      <c r="R5329" s="9"/>
      <c r="T5329" s="9"/>
      <c r="U5329" s="2"/>
      <c r="X5329" s="40"/>
      <c r="Y5329" s="9"/>
    </row>
    <row r="5330" spans="2:25" x14ac:dyDescent="0.2">
      <c r="B5330" s="2"/>
      <c r="H5330" s="2"/>
      <c r="I5330" s="2"/>
      <c r="J5330" s="2"/>
      <c r="N5330" s="9"/>
      <c r="O5330" s="5"/>
      <c r="P5330" s="2"/>
      <c r="Q5330" s="39"/>
      <c r="R5330" s="9"/>
      <c r="T5330" s="9"/>
      <c r="U5330" s="2"/>
      <c r="X5330" s="40"/>
      <c r="Y5330" s="9"/>
    </row>
    <row r="5331" spans="2:25" x14ac:dyDescent="0.2">
      <c r="B5331" s="2"/>
      <c r="H5331" s="2"/>
      <c r="I5331" s="2"/>
      <c r="J5331" s="2"/>
      <c r="N5331" s="9"/>
      <c r="O5331" s="5"/>
      <c r="P5331" s="2"/>
      <c r="Q5331" s="39"/>
      <c r="R5331" s="9"/>
      <c r="T5331" s="9"/>
      <c r="U5331" s="2"/>
      <c r="X5331" s="40"/>
      <c r="Y5331" s="9"/>
    </row>
    <row r="5332" spans="2:25" x14ac:dyDescent="0.2">
      <c r="B5332" s="2"/>
      <c r="H5332" s="2"/>
      <c r="I5332" s="2"/>
      <c r="J5332" s="2"/>
      <c r="N5332" s="9"/>
      <c r="O5332" s="5"/>
      <c r="P5332" s="2"/>
      <c r="Q5332" s="39"/>
      <c r="R5332" s="9"/>
      <c r="T5332" s="9"/>
      <c r="U5332" s="2"/>
      <c r="X5332" s="40"/>
      <c r="Y5332" s="9"/>
    </row>
    <row r="5333" spans="2:25" x14ac:dyDescent="0.2">
      <c r="B5333" s="2"/>
      <c r="H5333" s="2"/>
      <c r="I5333" s="2"/>
      <c r="J5333" s="2"/>
      <c r="N5333" s="9"/>
      <c r="O5333" s="5"/>
      <c r="P5333" s="2"/>
      <c r="Q5333" s="39"/>
      <c r="R5333" s="9"/>
      <c r="T5333" s="9"/>
      <c r="U5333" s="2"/>
      <c r="X5333" s="40"/>
      <c r="Y5333" s="9"/>
    </row>
    <row r="5334" spans="2:25" x14ac:dyDescent="0.2">
      <c r="B5334" s="2"/>
      <c r="H5334" s="2"/>
      <c r="I5334" s="2"/>
      <c r="J5334" s="2"/>
      <c r="N5334" s="9"/>
      <c r="O5334" s="5"/>
      <c r="P5334" s="2"/>
      <c r="Q5334" s="39"/>
      <c r="R5334" s="9"/>
      <c r="T5334" s="9"/>
      <c r="U5334" s="2"/>
      <c r="X5334" s="40"/>
      <c r="Y5334" s="9"/>
    </row>
    <row r="5335" spans="2:25" x14ac:dyDescent="0.2">
      <c r="B5335" s="2"/>
      <c r="H5335" s="2"/>
      <c r="I5335" s="2"/>
      <c r="J5335" s="2"/>
      <c r="N5335" s="9"/>
      <c r="O5335" s="5"/>
      <c r="P5335" s="2"/>
      <c r="Q5335" s="39"/>
      <c r="R5335" s="9"/>
      <c r="T5335" s="9"/>
      <c r="U5335" s="2"/>
      <c r="X5335" s="40"/>
      <c r="Y5335" s="9"/>
    </row>
    <row r="5336" spans="2:25" x14ac:dyDescent="0.2">
      <c r="B5336" s="2"/>
      <c r="H5336" s="2"/>
      <c r="I5336" s="2"/>
      <c r="J5336" s="2"/>
      <c r="N5336" s="9"/>
      <c r="O5336" s="5"/>
      <c r="P5336" s="2"/>
      <c r="Q5336" s="39"/>
      <c r="R5336" s="9"/>
      <c r="T5336" s="9"/>
      <c r="U5336" s="2"/>
      <c r="X5336" s="40"/>
      <c r="Y5336" s="9"/>
    </row>
    <row r="5337" spans="2:25" x14ac:dyDescent="0.2">
      <c r="B5337" s="2"/>
      <c r="H5337" s="2"/>
      <c r="I5337" s="2"/>
      <c r="J5337" s="2"/>
      <c r="N5337" s="9"/>
      <c r="O5337" s="5"/>
      <c r="P5337" s="2"/>
      <c r="Q5337" s="39"/>
      <c r="R5337" s="9"/>
      <c r="T5337" s="9"/>
      <c r="U5337" s="2"/>
      <c r="X5337" s="40"/>
      <c r="Y5337" s="9"/>
    </row>
    <row r="5338" spans="2:25" x14ac:dyDescent="0.2">
      <c r="B5338" s="2"/>
      <c r="H5338" s="2"/>
      <c r="I5338" s="2"/>
      <c r="J5338" s="2"/>
      <c r="N5338" s="9"/>
      <c r="O5338" s="5"/>
      <c r="P5338" s="2"/>
      <c r="Q5338" s="39"/>
      <c r="R5338" s="9"/>
      <c r="T5338" s="9"/>
      <c r="U5338" s="2"/>
      <c r="X5338" s="40"/>
      <c r="Y5338" s="9"/>
    </row>
    <row r="5339" spans="2:25" x14ac:dyDescent="0.2">
      <c r="B5339" s="2"/>
      <c r="H5339" s="2"/>
      <c r="I5339" s="2"/>
      <c r="J5339" s="2"/>
      <c r="N5339" s="9"/>
      <c r="O5339" s="5"/>
      <c r="P5339" s="2"/>
      <c r="Q5339" s="39"/>
      <c r="R5339" s="9"/>
      <c r="T5339" s="9"/>
      <c r="U5339" s="2"/>
      <c r="X5339" s="40"/>
      <c r="Y5339" s="9"/>
    </row>
    <row r="5340" spans="2:25" x14ac:dyDescent="0.2">
      <c r="B5340" s="2"/>
      <c r="H5340" s="2"/>
      <c r="I5340" s="2"/>
      <c r="J5340" s="2"/>
      <c r="N5340" s="9"/>
      <c r="O5340" s="5"/>
      <c r="P5340" s="2"/>
      <c r="Q5340" s="39"/>
      <c r="R5340" s="9"/>
      <c r="T5340" s="9"/>
      <c r="U5340" s="2"/>
      <c r="X5340" s="40"/>
      <c r="Y5340" s="9"/>
    </row>
    <row r="5341" spans="2:25" x14ac:dyDescent="0.2">
      <c r="B5341" s="2"/>
      <c r="H5341" s="2"/>
      <c r="I5341" s="2"/>
      <c r="J5341" s="2"/>
      <c r="N5341" s="9"/>
      <c r="O5341" s="5"/>
      <c r="P5341" s="2"/>
      <c r="Q5341" s="39"/>
      <c r="R5341" s="9"/>
      <c r="T5341" s="9"/>
      <c r="U5341" s="2"/>
      <c r="X5341" s="40"/>
      <c r="Y5341" s="9"/>
    </row>
    <row r="5342" spans="2:25" x14ac:dyDescent="0.2">
      <c r="B5342" s="2"/>
      <c r="H5342" s="2"/>
      <c r="I5342" s="2"/>
      <c r="J5342" s="2"/>
      <c r="N5342" s="9"/>
      <c r="O5342" s="5"/>
      <c r="P5342" s="2"/>
      <c r="Q5342" s="39"/>
      <c r="R5342" s="9"/>
      <c r="T5342" s="9"/>
      <c r="U5342" s="2"/>
      <c r="X5342" s="40"/>
      <c r="Y5342" s="9"/>
    </row>
    <row r="5343" spans="2:25" x14ac:dyDescent="0.2">
      <c r="B5343" s="2"/>
      <c r="H5343" s="2"/>
      <c r="I5343" s="2"/>
      <c r="J5343" s="2"/>
      <c r="N5343" s="9"/>
      <c r="O5343" s="5"/>
      <c r="P5343" s="2"/>
      <c r="Q5343" s="39"/>
      <c r="R5343" s="9"/>
      <c r="T5343" s="9"/>
      <c r="U5343" s="2"/>
      <c r="X5343" s="40"/>
      <c r="Y5343" s="9"/>
    </row>
    <row r="5344" spans="2:25" x14ac:dyDescent="0.2">
      <c r="B5344" s="2"/>
      <c r="H5344" s="2"/>
      <c r="I5344" s="2"/>
      <c r="J5344" s="2"/>
      <c r="N5344" s="9"/>
      <c r="O5344" s="5"/>
      <c r="P5344" s="2"/>
      <c r="Q5344" s="39"/>
      <c r="R5344" s="9"/>
      <c r="T5344" s="9"/>
      <c r="U5344" s="2"/>
      <c r="X5344" s="40"/>
      <c r="Y5344" s="9"/>
    </row>
    <row r="5345" spans="2:25" x14ac:dyDescent="0.2">
      <c r="B5345" s="2"/>
      <c r="H5345" s="2"/>
      <c r="I5345" s="2"/>
      <c r="J5345" s="2"/>
      <c r="N5345" s="9"/>
      <c r="O5345" s="5"/>
      <c r="P5345" s="2"/>
      <c r="Q5345" s="39"/>
      <c r="R5345" s="9"/>
      <c r="T5345" s="9"/>
      <c r="U5345" s="2"/>
      <c r="X5345" s="40"/>
      <c r="Y5345" s="9"/>
    </row>
    <row r="5346" spans="2:25" x14ac:dyDescent="0.2">
      <c r="B5346" s="2"/>
      <c r="H5346" s="2"/>
      <c r="I5346" s="2"/>
      <c r="J5346" s="2"/>
      <c r="N5346" s="9"/>
      <c r="O5346" s="5"/>
      <c r="P5346" s="2"/>
      <c r="Q5346" s="39"/>
      <c r="R5346" s="9"/>
      <c r="T5346" s="9"/>
      <c r="U5346" s="2"/>
      <c r="X5346" s="40"/>
      <c r="Y5346" s="9"/>
    </row>
    <row r="5347" spans="2:25" x14ac:dyDescent="0.2">
      <c r="B5347" s="2"/>
      <c r="H5347" s="2"/>
      <c r="I5347" s="2"/>
      <c r="J5347" s="2"/>
      <c r="N5347" s="9"/>
      <c r="O5347" s="5"/>
      <c r="P5347" s="2"/>
      <c r="Q5347" s="39"/>
      <c r="R5347" s="9"/>
      <c r="T5347" s="9"/>
      <c r="U5347" s="2"/>
      <c r="X5347" s="40"/>
      <c r="Y5347" s="9"/>
    </row>
    <row r="5348" spans="2:25" x14ac:dyDescent="0.2">
      <c r="B5348" s="2"/>
      <c r="H5348" s="2"/>
      <c r="I5348" s="2"/>
      <c r="J5348" s="2"/>
      <c r="N5348" s="9"/>
      <c r="O5348" s="5"/>
      <c r="P5348" s="2"/>
      <c r="Q5348" s="39"/>
      <c r="R5348" s="9"/>
      <c r="T5348" s="9"/>
      <c r="U5348" s="2"/>
      <c r="X5348" s="40"/>
      <c r="Y5348" s="9"/>
    </row>
    <row r="5349" spans="2:25" x14ac:dyDescent="0.2">
      <c r="B5349" s="2"/>
      <c r="H5349" s="2"/>
      <c r="I5349" s="2"/>
      <c r="J5349" s="2"/>
      <c r="N5349" s="9"/>
      <c r="O5349" s="5"/>
      <c r="P5349" s="2"/>
      <c r="Q5349" s="39"/>
      <c r="R5349" s="9"/>
      <c r="T5349" s="9"/>
      <c r="U5349" s="2"/>
      <c r="X5349" s="40"/>
      <c r="Y5349" s="9"/>
    </row>
    <row r="5350" spans="2:25" x14ac:dyDescent="0.2">
      <c r="B5350" s="2"/>
      <c r="H5350" s="2"/>
      <c r="I5350" s="2"/>
      <c r="J5350" s="2"/>
      <c r="N5350" s="9"/>
      <c r="O5350" s="5"/>
      <c r="P5350" s="2"/>
      <c r="Q5350" s="39"/>
      <c r="R5350" s="9"/>
      <c r="T5350" s="9"/>
      <c r="U5350" s="2"/>
      <c r="X5350" s="40"/>
      <c r="Y5350" s="9"/>
    </row>
    <row r="5351" spans="2:25" x14ac:dyDescent="0.2">
      <c r="B5351" s="2"/>
      <c r="H5351" s="2"/>
      <c r="I5351" s="2"/>
      <c r="J5351" s="2"/>
      <c r="N5351" s="9"/>
      <c r="O5351" s="5"/>
      <c r="P5351" s="2"/>
      <c r="Q5351" s="39"/>
      <c r="R5351" s="9"/>
      <c r="T5351" s="9"/>
      <c r="U5351" s="2"/>
      <c r="X5351" s="40"/>
      <c r="Y5351" s="9"/>
    </row>
    <row r="5352" spans="2:25" x14ac:dyDescent="0.2">
      <c r="B5352" s="2"/>
      <c r="H5352" s="2"/>
      <c r="I5352" s="2"/>
      <c r="J5352" s="2"/>
      <c r="N5352" s="9"/>
      <c r="O5352" s="5"/>
      <c r="P5352" s="2"/>
      <c r="Q5352" s="39"/>
      <c r="R5352" s="9"/>
      <c r="T5352" s="9"/>
      <c r="U5352" s="2"/>
      <c r="X5352" s="40"/>
      <c r="Y5352" s="9"/>
    </row>
    <row r="5353" spans="2:25" x14ac:dyDescent="0.2">
      <c r="B5353" s="2"/>
      <c r="H5353" s="2"/>
      <c r="I5353" s="2"/>
      <c r="J5353" s="2"/>
      <c r="N5353" s="9"/>
      <c r="O5353" s="5"/>
      <c r="P5353" s="2"/>
      <c r="Q5353" s="39"/>
      <c r="R5353" s="9"/>
      <c r="T5353" s="9"/>
      <c r="U5353" s="2"/>
      <c r="X5353" s="40"/>
      <c r="Y5353" s="9"/>
    </row>
    <row r="5354" spans="2:25" x14ac:dyDescent="0.2">
      <c r="B5354" s="2"/>
      <c r="H5354" s="2"/>
      <c r="I5354" s="2"/>
      <c r="J5354" s="2"/>
      <c r="N5354" s="9"/>
      <c r="O5354" s="5"/>
      <c r="P5354" s="2"/>
      <c r="Q5354" s="39"/>
      <c r="R5354" s="9"/>
      <c r="T5354" s="9"/>
      <c r="U5354" s="2"/>
      <c r="X5354" s="40"/>
      <c r="Y5354" s="9"/>
    </row>
    <row r="5355" spans="2:25" x14ac:dyDescent="0.2">
      <c r="B5355" s="2"/>
      <c r="H5355" s="2"/>
      <c r="I5355" s="2"/>
      <c r="J5355" s="2"/>
      <c r="N5355" s="9"/>
      <c r="O5355" s="5"/>
      <c r="P5355" s="2"/>
      <c r="Q5355" s="39"/>
      <c r="R5355" s="9"/>
      <c r="T5355" s="9"/>
      <c r="U5355" s="2"/>
      <c r="X5355" s="40"/>
      <c r="Y5355" s="9"/>
    </row>
    <row r="5356" spans="2:25" x14ac:dyDescent="0.2">
      <c r="B5356" s="2"/>
      <c r="H5356" s="2"/>
      <c r="I5356" s="2"/>
      <c r="J5356" s="2"/>
      <c r="N5356" s="9"/>
      <c r="O5356" s="5"/>
      <c r="P5356" s="2"/>
      <c r="Q5356" s="39"/>
      <c r="R5356" s="9"/>
      <c r="T5356" s="9"/>
      <c r="U5356" s="2"/>
      <c r="X5356" s="40"/>
      <c r="Y5356" s="9"/>
    </row>
    <row r="5357" spans="2:25" x14ac:dyDescent="0.2">
      <c r="B5357" s="2"/>
      <c r="H5357" s="2"/>
      <c r="I5357" s="2"/>
      <c r="J5357" s="2"/>
      <c r="N5357" s="9"/>
      <c r="O5357" s="5"/>
      <c r="P5357" s="2"/>
      <c r="Q5357" s="39"/>
      <c r="R5357" s="9"/>
      <c r="T5357" s="9"/>
      <c r="U5357" s="2"/>
      <c r="X5357" s="40"/>
      <c r="Y5357" s="9"/>
    </row>
    <row r="5358" spans="2:25" x14ac:dyDescent="0.2">
      <c r="B5358" s="2"/>
      <c r="H5358" s="2"/>
      <c r="I5358" s="2"/>
      <c r="J5358" s="2"/>
      <c r="N5358" s="9"/>
      <c r="O5358" s="5"/>
      <c r="P5358" s="2"/>
      <c r="Q5358" s="39"/>
      <c r="R5358" s="9"/>
      <c r="T5358" s="9"/>
      <c r="U5358" s="2"/>
      <c r="X5358" s="40"/>
      <c r="Y5358" s="9"/>
    </row>
    <row r="5359" spans="2:25" x14ac:dyDescent="0.2">
      <c r="B5359" s="2"/>
      <c r="H5359" s="2"/>
      <c r="I5359" s="2"/>
      <c r="J5359" s="2"/>
      <c r="N5359" s="9"/>
      <c r="O5359" s="5"/>
      <c r="P5359" s="2"/>
      <c r="Q5359" s="39"/>
      <c r="R5359" s="9"/>
      <c r="T5359" s="9"/>
      <c r="U5359" s="2"/>
      <c r="X5359" s="40"/>
      <c r="Y5359" s="9"/>
    </row>
    <row r="5360" spans="2:25" x14ac:dyDescent="0.2">
      <c r="B5360" s="2"/>
      <c r="H5360" s="2"/>
      <c r="I5360" s="2"/>
      <c r="J5360" s="2"/>
      <c r="N5360" s="9"/>
      <c r="O5360" s="5"/>
      <c r="P5360" s="2"/>
      <c r="Q5360" s="39"/>
      <c r="R5360" s="9"/>
      <c r="T5360" s="9"/>
      <c r="U5360" s="2"/>
      <c r="X5360" s="40"/>
      <c r="Y5360" s="9"/>
    </row>
    <row r="5361" spans="2:25" x14ac:dyDescent="0.2">
      <c r="B5361" s="2"/>
      <c r="H5361" s="2"/>
      <c r="I5361" s="2"/>
      <c r="J5361" s="2"/>
      <c r="N5361" s="9"/>
      <c r="O5361" s="5"/>
      <c r="P5361" s="2"/>
      <c r="Q5361" s="39"/>
      <c r="R5361" s="9"/>
      <c r="T5361" s="9"/>
      <c r="U5361" s="2"/>
      <c r="X5361" s="40"/>
      <c r="Y5361" s="9"/>
    </row>
    <row r="5362" spans="2:25" x14ac:dyDescent="0.2">
      <c r="B5362" s="2"/>
      <c r="H5362" s="2"/>
      <c r="I5362" s="2"/>
      <c r="J5362" s="2"/>
      <c r="N5362" s="9"/>
      <c r="O5362" s="5"/>
      <c r="P5362" s="2"/>
      <c r="Q5362" s="39"/>
      <c r="R5362" s="9"/>
      <c r="T5362" s="9"/>
      <c r="U5362" s="2"/>
      <c r="X5362" s="40"/>
      <c r="Y5362" s="9"/>
    </row>
    <row r="5363" spans="2:25" x14ac:dyDescent="0.2">
      <c r="B5363" s="2"/>
      <c r="H5363" s="2"/>
      <c r="I5363" s="2"/>
      <c r="J5363" s="2"/>
      <c r="N5363" s="9"/>
      <c r="O5363" s="5"/>
      <c r="P5363" s="2"/>
      <c r="Q5363" s="39"/>
      <c r="R5363" s="9"/>
      <c r="T5363" s="9"/>
      <c r="U5363" s="2"/>
      <c r="X5363" s="40"/>
      <c r="Y5363" s="9"/>
    </row>
    <row r="5364" spans="2:25" x14ac:dyDescent="0.2">
      <c r="B5364" s="2"/>
      <c r="H5364" s="2"/>
      <c r="I5364" s="2"/>
      <c r="J5364" s="2"/>
      <c r="N5364" s="9"/>
      <c r="O5364" s="5"/>
      <c r="P5364" s="2"/>
      <c r="Q5364" s="39"/>
      <c r="R5364" s="9"/>
      <c r="T5364" s="9"/>
      <c r="U5364" s="2"/>
      <c r="X5364" s="40"/>
      <c r="Y5364" s="9"/>
    </row>
    <row r="5365" spans="2:25" x14ac:dyDescent="0.2">
      <c r="B5365" s="2"/>
      <c r="H5365" s="2"/>
      <c r="I5365" s="2"/>
      <c r="J5365" s="2"/>
      <c r="N5365" s="9"/>
      <c r="O5365" s="5"/>
      <c r="P5365" s="2"/>
      <c r="Q5365" s="39"/>
      <c r="R5365" s="9"/>
      <c r="T5365" s="9"/>
      <c r="U5365" s="2"/>
      <c r="X5365" s="40"/>
      <c r="Y5365" s="9"/>
    </row>
    <row r="5366" spans="2:25" x14ac:dyDescent="0.2">
      <c r="B5366" s="2"/>
      <c r="H5366" s="2"/>
      <c r="I5366" s="2"/>
      <c r="J5366" s="2"/>
      <c r="N5366" s="9"/>
      <c r="O5366" s="5"/>
      <c r="P5366" s="2"/>
      <c r="Q5366" s="39"/>
      <c r="R5366" s="9"/>
      <c r="T5366" s="9"/>
      <c r="U5366" s="2"/>
      <c r="X5366" s="40"/>
      <c r="Y5366" s="9"/>
    </row>
    <row r="5367" spans="2:25" x14ac:dyDescent="0.2">
      <c r="B5367" s="2"/>
      <c r="H5367" s="2"/>
      <c r="I5367" s="2"/>
      <c r="J5367" s="2"/>
      <c r="N5367" s="9"/>
      <c r="O5367" s="5"/>
      <c r="P5367" s="2"/>
      <c r="Q5367" s="39"/>
      <c r="R5367" s="9"/>
      <c r="T5367" s="9"/>
      <c r="U5367" s="2"/>
      <c r="X5367" s="40"/>
      <c r="Y5367" s="9"/>
    </row>
    <row r="5368" spans="2:25" x14ac:dyDescent="0.2">
      <c r="B5368" s="2"/>
      <c r="H5368" s="2"/>
      <c r="I5368" s="2"/>
      <c r="J5368" s="2"/>
      <c r="N5368" s="9"/>
      <c r="O5368" s="5"/>
      <c r="P5368" s="2"/>
      <c r="Q5368" s="39"/>
      <c r="R5368" s="9"/>
      <c r="T5368" s="9"/>
      <c r="U5368" s="2"/>
      <c r="X5368" s="40"/>
      <c r="Y5368" s="9"/>
    </row>
    <row r="5369" spans="2:25" x14ac:dyDescent="0.2">
      <c r="B5369" s="2"/>
      <c r="H5369" s="2"/>
      <c r="I5369" s="2"/>
      <c r="J5369" s="2"/>
      <c r="N5369" s="9"/>
      <c r="O5369" s="5"/>
      <c r="P5369" s="2"/>
      <c r="Q5369" s="39"/>
      <c r="R5369" s="9"/>
      <c r="T5369" s="9"/>
      <c r="U5369" s="2"/>
      <c r="X5369" s="40"/>
      <c r="Y5369" s="9"/>
    </row>
    <row r="5370" spans="2:25" x14ac:dyDescent="0.2">
      <c r="B5370" s="2"/>
      <c r="H5370" s="2"/>
      <c r="I5370" s="2"/>
      <c r="J5370" s="2"/>
      <c r="N5370" s="9"/>
      <c r="O5370" s="5"/>
      <c r="P5370" s="2"/>
      <c r="Q5370" s="39"/>
      <c r="R5370" s="9"/>
      <c r="T5370" s="9"/>
      <c r="U5370" s="2"/>
      <c r="X5370" s="40"/>
      <c r="Y5370" s="9"/>
    </row>
    <row r="5371" spans="2:25" x14ac:dyDescent="0.2">
      <c r="B5371" s="2"/>
      <c r="H5371" s="2"/>
      <c r="I5371" s="2"/>
      <c r="J5371" s="2"/>
      <c r="N5371" s="9"/>
      <c r="O5371" s="5"/>
      <c r="P5371" s="2"/>
      <c r="Q5371" s="39"/>
      <c r="R5371" s="9"/>
      <c r="T5371" s="9"/>
      <c r="U5371" s="2"/>
      <c r="X5371" s="40"/>
      <c r="Y5371" s="9"/>
    </row>
    <row r="5372" spans="2:25" x14ac:dyDescent="0.2">
      <c r="B5372" s="2"/>
      <c r="H5372" s="2"/>
      <c r="I5372" s="2"/>
      <c r="J5372" s="2"/>
      <c r="N5372" s="9"/>
      <c r="O5372" s="5"/>
      <c r="P5372" s="2"/>
      <c r="Q5372" s="39"/>
      <c r="R5372" s="9"/>
      <c r="T5372" s="9"/>
      <c r="U5372" s="2"/>
      <c r="X5372" s="40"/>
      <c r="Y5372" s="9"/>
    </row>
    <row r="5373" spans="2:25" x14ac:dyDescent="0.2">
      <c r="B5373" s="2"/>
      <c r="H5373" s="2"/>
      <c r="I5373" s="2"/>
      <c r="J5373" s="2"/>
      <c r="N5373" s="9"/>
      <c r="O5373" s="5"/>
      <c r="P5373" s="2"/>
      <c r="Q5373" s="39"/>
      <c r="R5373" s="9"/>
      <c r="T5373" s="9"/>
      <c r="U5373" s="2"/>
      <c r="X5373" s="40"/>
      <c r="Y5373" s="9"/>
    </row>
    <row r="5374" spans="2:25" x14ac:dyDescent="0.2">
      <c r="B5374" s="2"/>
      <c r="H5374" s="2"/>
      <c r="I5374" s="2"/>
      <c r="J5374" s="2"/>
      <c r="N5374" s="9"/>
      <c r="O5374" s="5"/>
      <c r="P5374" s="2"/>
      <c r="Q5374" s="39"/>
      <c r="R5374" s="9"/>
      <c r="T5374" s="9"/>
      <c r="U5374" s="2"/>
      <c r="X5374" s="40"/>
      <c r="Y5374" s="9"/>
    </row>
    <row r="5375" spans="2:25" x14ac:dyDescent="0.2">
      <c r="B5375" s="2"/>
      <c r="H5375" s="2"/>
      <c r="I5375" s="2"/>
      <c r="J5375" s="2"/>
      <c r="N5375" s="9"/>
      <c r="O5375" s="5"/>
      <c r="P5375" s="2"/>
      <c r="Q5375" s="39"/>
      <c r="R5375" s="9"/>
      <c r="T5375" s="9"/>
      <c r="U5375" s="2"/>
      <c r="X5375" s="40"/>
      <c r="Y5375" s="9"/>
    </row>
    <row r="5376" spans="2:25" x14ac:dyDescent="0.2">
      <c r="B5376" s="2"/>
      <c r="H5376" s="2"/>
      <c r="I5376" s="2"/>
      <c r="J5376" s="2"/>
      <c r="N5376" s="9"/>
      <c r="O5376" s="5"/>
      <c r="P5376" s="2"/>
      <c r="Q5376" s="39"/>
      <c r="R5376" s="9"/>
      <c r="T5376" s="9"/>
      <c r="U5376" s="2"/>
      <c r="X5376" s="40"/>
      <c r="Y5376" s="9"/>
    </row>
    <row r="5377" spans="2:25" x14ac:dyDescent="0.2">
      <c r="B5377" s="2"/>
      <c r="H5377" s="2"/>
      <c r="I5377" s="2"/>
      <c r="J5377" s="2"/>
      <c r="N5377" s="9"/>
      <c r="O5377" s="5"/>
      <c r="P5377" s="2"/>
      <c r="Q5377" s="39"/>
      <c r="R5377" s="9"/>
      <c r="T5377" s="9"/>
      <c r="U5377" s="2"/>
      <c r="X5377" s="40"/>
      <c r="Y5377" s="9"/>
    </row>
    <row r="5378" spans="2:25" x14ac:dyDescent="0.2">
      <c r="B5378" s="2"/>
      <c r="H5378" s="2"/>
      <c r="I5378" s="2"/>
      <c r="J5378" s="2"/>
      <c r="N5378" s="9"/>
      <c r="O5378" s="5"/>
      <c r="P5378" s="2"/>
      <c r="Q5378" s="39"/>
      <c r="R5378" s="9"/>
      <c r="T5378" s="9"/>
      <c r="U5378" s="2"/>
      <c r="X5378" s="40"/>
      <c r="Y5378" s="9"/>
    </row>
    <row r="5379" spans="2:25" x14ac:dyDescent="0.2">
      <c r="B5379" s="2"/>
      <c r="H5379" s="2"/>
      <c r="I5379" s="2"/>
      <c r="J5379" s="2"/>
      <c r="N5379" s="9"/>
      <c r="O5379" s="5"/>
      <c r="P5379" s="2"/>
      <c r="Q5379" s="39"/>
      <c r="R5379" s="9"/>
      <c r="T5379" s="9"/>
      <c r="U5379" s="2"/>
      <c r="X5379" s="40"/>
      <c r="Y5379" s="9"/>
    </row>
    <row r="5380" spans="2:25" x14ac:dyDescent="0.2">
      <c r="B5380" s="2"/>
      <c r="H5380" s="2"/>
      <c r="I5380" s="2"/>
      <c r="J5380" s="2"/>
      <c r="N5380" s="9"/>
      <c r="O5380" s="5"/>
      <c r="P5380" s="2"/>
      <c r="Q5380" s="39"/>
      <c r="R5380" s="9"/>
      <c r="T5380" s="9"/>
      <c r="U5380" s="2"/>
      <c r="X5380" s="40"/>
      <c r="Y5380" s="9"/>
    </row>
    <row r="5381" spans="2:25" x14ac:dyDescent="0.2">
      <c r="B5381" s="2"/>
      <c r="H5381" s="2"/>
      <c r="I5381" s="2"/>
      <c r="J5381" s="2"/>
      <c r="N5381" s="9"/>
      <c r="O5381" s="5"/>
      <c r="P5381" s="2"/>
      <c r="Q5381" s="39"/>
      <c r="R5381" s="9"/>
      <c r="T5381" s="9"/>
      <c r="U5381" s="2"/>
      <c r="X5381" s="40"/>
      <c r="Y5381" s="9"/>
    </row>
    <row r="5382" spans="2:25" x14ac:dyDescent="0.2">
      <c r="B5382" s="2"/>
      <c r="H5382" s="2"/>
      <c r="I5382" s="2"/>
      <c r="J5382" s="2"/>
      <c r="N5382" s="9"/>
      <c r="O5382" s="5"/>
      <c r="P5382" s="2"/>
      <c r="Q5382" s="39"/>
      <c r="R5382" s="9"/>
      <c r="T5382" s="9"/>
      <c r="U5382" s="2"/>
      <c r="X5382" s="40"/>
      <c r="Y5382" s="9"/>
    </row>
    <row r="5383" spans="2:25" x14ac:dyDescent="0.2">
      <c r="B5383" s="2"/>
      <c r="H5383" s="2"/>
      <c r="I5383" s="2"/>
      <c r="J5383" s="2"/>
      <c r="N5383" s="9"/>
      <c r="O5383" s="5"/>
      <c r="P5383" s="2"/>
      <c r="Q5383" s="39"/>
      <c r="R5383" s="9"/>
      <c r="T5383" s="9"/>
      <c r="U5383" s="2"/>
      <c r="X5383" s="40"/>
      <c r="Y5383" s="9"/>
    </row>
    <row r="5384" spans="2:25" x14ac:dyDescent="0.2">
      <c r="B5384" s="2"/>
      <c r="H5384" s="2"/>
      <c r="I5384" s="2"/>
      <c r="J5384" s="2"/>
      <c r="N5384" s="9"/>
      <c r="O5384" s="5"/>
      <c r="P5384" s="2"/>
      <c r="Q5384" s="39"/>
      <c r="R5384" s="9"/>
      <c r="T5384" s="9"/>
      <c r="U5384" s="2"/>
      <c r="X5384" s="40"/>
      <c r="Y5384" s="9"/>
    </row>
    <row r="5385" spans="2:25" x14ac:dyDescent="0.2">
      <c r="B5385" s="2"/>
      <c r="H5385" s="2"/>
      <c r="I5385" s="2"/>
      <c r="J5385" s="2"/>
      <c r="N5385" s="9"/>
      <c r="O5385" s="5"/>
      <c r="P5385" s="2"/>
      <c r="Q5385" s="39"/>
      <c r="R5385" s="9"/>
      <c r="T5385" s="9"/>
      <c r="U5385" s="2"/>
      <c r="X5385" s="40"/>
      <c r="Y5385" s="9"/>
    </row>
    <row r="5386" spans="2:25" x14ac:dyDescent="0.2">
      <c r="B5386" s="2"/>
      <c r="H5386" s="2"/>
      <c r="I5386" s="2"/>
      <c r="J5386" s="2"/>
      <c r="N5386" s="9"/>
      <c r="O5386" s="5"/>
      <c r="P5386" s="2"/>
      <c r="Q5386" s="39"/>
      <c r="R5386" s="9"/>
      <c r="T5386" s="9"/>
      <c r="U5386" s="2"/>
      <c r="X5386" s="40"/>
      <c r="Y5386" s="9"/>
    </row>
    <row r="5387" spans="2:25" x14ac:dyDescent="0.2">
      <c r="B5387" s="2"/>
      <c r="H5387" s="2"/>
      <c r="I5387" s="2"/>
      <c r="J5387" s="2"/>
      <c r="N5387" s="9"/>
      <c r="O5387" s="5"/>
      <c r="P5387" s="2"/>
      <c r="Q5387" s="39"/>
      <c r="R5387" s="9"/>
      <c r="T5387" s="9"/>
      <c r="U5387" s="2"/>
      <c r="X5387" s="40"/>
      <c r="Y5387" s="9"/>
    </row>
    <row r="5388" spans="2:25" x14ac:dyDescent="0.2">
      <c r="B5388" s="2"/>
      <c r="H5388" s="2"/>
      <c r="I5388" s="2"/>
      <c r="J5388" s="2"/>
      <c r="N5388" s="9"/>
      <c r="O5388" s="5"/>
      <c r="P5388" s="2"/>
      <c r="Q5388" s="39"/>
      <c r="R5388" s="9"/>
      <c r="T5388" s="9"/>
      <c r="U5388" s="2"/>
      <c r="X5388" s="40"/>
      <c r="Y5388" s="9"/>
    </row>
    <row r="5389" spans="2:25" x14ac:dyDescent="0.2">
      <c r="B5389" s="2"/>
      <c r="H5389" s="2"/>
      <c r="I5389" s="2"/>
      <c r="J5389" s="2"/>
      <c r="N5389" s="9"/>
      <c r="O5389" s="5"/>
      <c r="P5389" s="2"/>
      <c r="Q5389" s="39"/>
      <c r="R5389" s="9"/>
      <c r="T5389" s="9"/>
      <c r="U5389" s="2"/>
      <c r="X5389" s="40"/>
      <c r="Y5389" s="9"/>
    </row>
    <row r="5390" spans="2:25" x14ac:dyDescent="0.2">
      <c r="B5390" s="2"/>
      <c r="H5390" s="2"/>
      <c r="I5390" s="2"/>
      <c r="J5390" s="2"/>
      <c r="N5390" s="9"/>
      <c r="O5390" s="5"/>
      <c r="P5390" s="2"/>
      <c r="Q5390" s="39"/>
      <c r="R5390" s="9"/>
      <c r="T5390" s="9"/>
      <c r="U5390" s="2"/>
      <c r="X5390" s="40"/>
      <c r="Y5390" s="9"/>
    </row>
    <row r="5391" spans="2:25" x14ac:dyDescent="0.2">
      <c r="B5391" s="2"/>
      <c r="H5391" s="2"/>
      <c r="I5391" s="2"/>
      <c r="J5391" s="2"/>
      <c r="N5391" s="9"/>
      <c r="O5391" s="5"/>
      <c r="P5391" s="2"/>
      <c r="Q5391" s="39"/>
      <c r="R5391" s="9"/>
      <c r="T5391" s="9"/>
      <c r="U5391" s="2"/>
      <c r="X5391" s="40"/>
      <c r="Y5391" s="9"/>
    </row>
    <row r="5392" spans="2:25" x14ac:dyDescent="0.2">
      <c r="B5392" s="2"/>
      <c r="H5392" s="2"/>
      <c r="I5392" s="2"/>
      <c r="J5392" s="2"/>
      <c r="N5392" s="9"/>
      <c r="O5392" s="5"/>
      <c r="P5392" s="2"/>
      <c r="Q5392" s="39"/>
      <c r="R5392" s="9"/>
      <c r="T5392" s="9"/>
      <c r="U5392" s="2"/>
      <c r="X5392" s="40"/>
      <c r="Y5392" s="9"/>
    </row>
    <row r="5393" spans="2:25" x14ac:dyDescent="0.2">
      <c r="B5393" s="2"/>
      <c r="H5393" s="2"/>
      <c r="I5393" s="2"/>
      <c r="J5393" s="2"/>
      <c r="N5393" s="9"/>
      <c r="O5393" s="5"/>
      <c r="P5393" s="2"/>
      <c r="Q5393" s="39"/>
      <c r="R5393" s="9"/>
      <c r="T5393" s="9"/>
      <c r="U5393" s="2"/>
      <c r="X5393" s="40"/>
      <c r="Y5393" s="9"/>
    </row>
    <row r="5394" spans="2:25" x14ac:dyDescent="0.2">
      <c r="B5394" s="2"/>
      <c r="H5394" s="2"/>
      <c r="I5394" s="2"/>
      <c r="J5394" s="2"/>
      <c r="N5394" s="9"/>
      <c r="O5394" s="5"/>
      <c r="P5394" s="2"/>
      <c r="Q5394" s="39"/>
      <c r="R5394" s="9"/>
      <c r="T5394" s="9"/>
      <c r="U5394" s="2"/>
      <c r="X5394" s="40"/>
      <c r="Y5394" s="9"/>
    </row>
    <row r="5395" spans="2:25" x14ac:dyDescent="0.2">
      <c r="B5395" s="2"/>
      <c r="H5395" s="2"/>
      <c r="I5395" s="2"/>
      <c r="J5395" s="2"/>
      <c r="N5395" s="9"/>
      <c r="O5395" s="5"/>
      <c r="P5395" s="2"/>
      <c r="Q5395" s="39"/>
      <c r="R5395" s="9"/>
      <c r="T5395" s="9"/>
      <c r="U5395" s="2"/>
      <c r="X5395" s="40"/>
      <c r="Y5395" s="9"/>
    </row>
    <row r="5396" spans="2:25" x14ac:dyDescent="0.2">
      <c r="B5396" s="2"/>
      <c r="H5396" s="2"/>
      <c r="I5396" s="2"/>
      <c r="J5396" s="2"/>
      <c r="N5396" s="9"/>
      <c r="O5396" s="5"/>
      <c r="P5396" s="2"/>
      <c r="Q5396" s="39"/>
      <c r="R5396" s="9"/>
      <c r="T5396" s="9"/>
      <c r="U5396" s="2"/>
      <c r="X5396" s="40"/>
      <c r="Y5396" s="9"/>
    </row>
    <row r="5397" spans="2:25" x14ac:dyDescent="0.2">
      <c r="B5397" s="2"/>
      <c r="H5397" s="2"/>
      <c r="I5397" s="2"/>
      <c r="J5397" s="2"/>
      <c r="N5397" s="9"/>
      <c r="O5397" s="5"/>
      <c r="P5397" s="2"/>
      <c r="Q5397" s="39"/>
      <c r="R5397" s="9"/>
      <c r="T5397" s="9"/>
      <c r="U5397" s="2"/>
      <c r="X5397" s="40"/>
      <c r="Y5397" s="9"/>
    </row>
    <row r="5398" spans="2:25" x14ac:dyDescent="0.2">
      <c r="B5398" s="2"/>
      <c r="H5398" s="2"/>
      <c r="I5398" s="2"/>
      <c r="J5398" s="2"/>
      <c r="N5398" s="9"/>
      <c r="O5398" s="5"/>
      <c r="P5398" s="2"/>
      <c r="Q5398" s="39"/>
      <c r="R5398" s="9"/>
      <c r="T5398" s="9"/>
      <c r="U5398" s="2"/>
      <c r="X5398" s="40"/>
      <c r="Y5398" s="9"/>
    </row>
    <row r="5399" spans="2:25" x14ac:dyDescent="0.2">
      <c r="B5399" s="2"/>
      <c r="H5399" s="2"/>
      <c r="I5399" s="2"/>
      <c r="J5399" s="2"/>
      <c r="N5399" s="9"/>
      <c r="O5399" s="5"/>
      <c r="P5399" s="2"/>
      <c r="Q5399" s="39"/>
      <c r="R5399" s="9"/>
      <c r="T5399" s="9"/>
      <c r="U5399" s="2"/>
      <c r="X5399" s="40"/>
      <c r="Y5399" s="9"/>
    </row>
    <row r="5400" spans="2:25" x14ac:dyDescent="0.2">
      <c r="B5400" s="2"/>
      <c r="H5400" s="2"/>
      <c r="I5400" s="2"/>
      <c r="J5400" s="2"/>
      <c r="N5400" s="9"/>
      <c r="O5400" s="5"/>
      <c r="P5400" s="2"/>
      <c r="Q5400" s="39"/>
      <c r="R5400" s="9"/>
      <c r="T5400" s="9"/>
      <c r="U5400" s="2"/>
      <c r="X5400" s="40"/>
      <c r="Y5400" s="9"/>
    </row>
    <row r="5401" spans="2:25" x14ac:dyDescent="0.2">
      <c r="B5401" s="2"/>
      <c r="H5401" s="2"/>
      <c r="I5401" s="2"/>
      <c r="J5401" s="2"/>
      <c r="N5401" s="9"/>
      <c r="O5401" s="5"/>
      <c r="P5401" s="2"/>
      <c r="Q5401" s="39"/>
      <c r="R5401" s="9"/>
      <c r="T5401" s="9"/>
      <c r="U5401" s="2"/>
      <c r="X5401" s="40"/>
      <c r="Y5401" s="9"/>
    </row>
    <row r="5402" spans="2:25" x14ac:dyDescent="0.2">
      <c r="B5402" s="2"/>
      <c r="H5402" s="2"/>
      <c r="I5402" s="2"/>
      <c r="J5402" s="2"/>
      <c r="N5402" s="9"/>
      <c r="O5402" s="5"/>
      <c r="P5402" s="2"/>
      <c r="Q5402" s="39"/>
      <c r="R5402" s="9"/>
      <c r="T5402" s="9"/>
      <c r="U5402" s="2"/>
      <c r="X5402" s="40"/>
      <c r="Y5402" s="9"/>
    </row>
    <row r="5403" spans="2:25" x14ac:dyDescent="0.2">
      <c r="B5403" s="2"/>
      <c r="H5403" s="2"/>
      <c r="I5403" s="2"/>
      <c r="J5403" s="2"/>
      <c r="N5403" s="9"/>
      <c r="O5403" s="5"/>
      <c r="P5403" s="2"/>
      <c r="Q5403" s="39"/>
      <c r="R5403" s="9"/>
      <c r="T5403" s="9"/>
      <c r="U5403" s="2"/>
      <c r="X5403" s="40"/>
      <c r="Y5403" s="9"/>
    </row>
    <row r="5404" spans="2:25" x14ac:dyDescent="0.2">
      <c r="B5404" s="2"/>
      <c r="H5404" s="2"/>
      <c r="I5404" s="2"/>
      <c r="J5404" s="2"/>
      <c r="N5404" s="9"/>
      <c r="O5404" s="5"/>
      <c r="P5404" s="2"/>
      <c r="Q5404" s="39"/>
      <c r="R5404" s="9"/>
      <c r="T5404" s="9"/>
      <c r="U5404" s="2"/>
      <c r="X5404" s="40"/>
      <c r="Y5404" s="9"/>
    </row>
    <row r="5405" spans="2:25" x14ac:dyDescent="0.2">
      <c r="B5405" s="2"/>
      <c r="H5405" s="2"/>
      <c r="I5405" s="2"/>
      <c r="J5405" s="2"/>
      <c r="N5405" s="9"/>
      <c r="O5405" s="5"/>
      <c r="P5405" s="2"/>
      <c r="Q5405" s="39"/>
      <c r="R5405" s="9"/>
      <c r="T5405" s="9"/>
      <c r="U5405" s="2"/>
      <c r="X5405" s="40"/>
      <c r="Y5405" s="9"/>
    </row>
    <row r="5406" spans="2:25" x14ac:dyDescent="0.2">
      <c r="B5406" s="2"/>
      <c r="H5406" s="2"/>
      <c r="I5406" s="2"/>
      <c r="J5406" s="2"/>
      <c r="N5406" s="9"/>
      <c r="O5406" s="5"/>
      <c r="P5406" s="2"/>
      <c r="Q5406" s="39"/>
      <c r="R5406" s="9"/>
      <c r="T5406" s="9"/>
      <c r="U5406" s="2"/>
      <c r="X5406" s="40"/>
      <c r="Y5406" s="9"/>
    </row>
    <row r="5407" spans="2:25" x14ac:dyDescent="0.2">
      <c r="B5407" s="2"/>
      <c r="H5407" s="2"/>
      <c r="I5407" s="2"/>
      <c r="J5407" s="2"/>
      <c r="N5407" s="9"/>
      <c r="O5407" s="5"/>
      <c r="P5407" s="2"/>
      <c r="Q5407" s="39"/>
      <c r="R5407" s="9"/>
      <c r="T5407" s="9"/>
      <c r="U5407" s="2"/>
      <c r="X5407" s="40"/>
      <c r="Y5407" s="9"/>
    </row>
    <row r="5408" spans="2:25" x14ac:dyDescent="0.2">
      <c r="B5408" s="2"/>
      <c r="H5408" s="2"/>
      <c r="I5408" s="2"/>
      <c r="J5408" s="2"/>
      <c r="N5408" s="9"/>
      <c r="O5408" s="5"/>
      <c r="P5408" s="2"/>
      <c r="Q5408" s="39"/>
      <c r="R5408" s="9"/>
      <c r="T5408" s="9"/>
      <c r="U5408" s="2"/>
      <c r="X5408" s="40"/>
      <c r="Y5408" s="9"/>
    </row>
    <row r="5409" spans="2:25" x14ac:dyDescent="0.2">
      <c r="B5409" s="2"/>
      <c r="H5409" s="2"/>
      <c r="I5409" s="2"/>
      <c r="J5409" s="2"/>
      <c r="N5409" s="9"/>
      <c r="O5409" s="5"/>
      <c r="P5409" s="2"/>
      <c r="Q5409" s="39"/>
      <c r="R5409" s="9"/>
      <c r="T5409" s="9"/>
      <c r="U5409" s="2"/>
      <c r="X5409" s="40"/>
      <c r="Y5409" s="9"/>
    </row>
    <row r="5410" spans="2:25" x14ac:dyDescent="0.2">
      <c r="B5410" s="2"/>
      <c r="H5410" s="2"/>
      <c r="I5410" s="2"/>
      <c r="J5410" s="2"/>
      <c r="N5410" s="9"/>
      <c r="O5410" s="5"/>
      <c r="P5410" s="2"/>
      <c r="Q5410" s="39"/>
      <c r="R5410" s="9"/>
      <c r="T5410" s="9"/>
      <c r="U5410" s="2"/>
      <c r="X5410" s="40"/>
      <c r="Y5410" s="9"/>
    </row>
    <row r="5411" spans="2:25" x14ac:dyDescent="0.2">
      <c r="B5411" s="2"/>
      <c r="H5411" s="2"/>
      <c r="I5411" s="2"/>
      <c r="J5411" s="2"/>
      <c r="N5411" s="9"/>
      <c r="O5411" s="5"/>
      <c r="P5411" s="2"/>
      <c r="Q5411" s="39"/>
      <c r="R5411" s="9"/>
      <c r="T5411" s="9"/>
      <c r="U5411" s="2"/>
      <c r="X5411" s="40"/>
      <c r="Y5411" s="9"/>
    </row>
    <row r="5412" spans="2:25" x14ac:dyDescent="0.2">
      <c r="B5412" s="2"/>
      <c r="H5412" s="2"/>
      <c r="I5412" s="2"/>
      <c r="J5412" s="2"/>
      <c r="N5412" s="9"/>
      <c r="O5412" s="5"/>
      <c r="P5412" s="2"/>
      <c r="Q5412" s="39"/>
      <c r="R5412" s="9"/>
      <c r="T5412" s="9"/>
      <c r="U5412" s="2"/>
      <c r="X5412" s="40"/>
      <c r="Y5412" s="9"/>
    </row>
    <row r="5413" spans="2:25" x14ac:dyDescent="0.2">
      <c r="B5413" s="2"/>
      <c r="H5413" s="2"/>
      <c r="I5413" s="2"/>
      <c r="J5413" s="2"/>
      <c r="N5413" s="9"/>
      <c r="O5413" s="5"/>
      <c r="P5413" s="2"/>
      <c r="Q5413" s="39"/>
      <c r="R5413" s="9"/>
      <c r="T5413" s="9"/>
      <c r="U5413" s="2"/>
      <c r="X5413" s="40"/>
      <c r="Y5413" s="9"/>
    </row>
    <row r="5414" spans="2:25" x14ac:dyDescent="0.2">
      <c r="B5414" s="2"/>
      <c r="H5414" s="2"/>
      <c r="I5414" s="2"/>
      <c r="J5414" s="2"/>
      <c r="N5414" s="9"/>
      <c r="O5414" s="5"/>
      <c r="P5414" s="2"/>
      <c r="Q5414" s="39"/>
      <c r="R5414" s="9"/>
      <c r="T5414" s="9"/>
      <c r="U5414" s="2"/>
      <c r="X5414" s="40"/>
      <c r="Y5414" s="9"/>
    </row>
    <row r="5415" spans="2:25" x14ac:dyDescent="0.2">
      <c r="B5415" s="2"/>
      <c r="H5415" s="2"/>
      <c r="I5415" s="2"/>
      <c r="J5415" s="2"/>
      <c r="N5415" s="9"/>
      <c r="O5415" s="5"/>
      <c r="P5415" s="2"/>
      <c r="Q5415" s="39"/>
      <c r="R5415" s="9"/>
      <c r="T5415" s="9"/>
      <c r="U5415" s="2"/>
      <c r="X5415" s="40"/>
      <c r="Y5415" s="9"/>
    </row>
    <row r="5416" spans="2:25" x14ac:dyDescent="0.2">
      <c r="B5416" s="2"/>
      <c r="H5416" s="2"/>
      <c r="I5416" s="2"/>
      <c r="J5416" s="2"/>
      <c r="N5416" s="9"/>
      <c r="O5416" s="5"/>
      <c r="P5416" s="2"/>
      <c r="Q5416" s="39"/>
      <c r="R5416" s="9"/>
      <c r="T5416" s="9"/>
      <c r="U5416" s="2"/>
      <c r="X5416" s="40"/>
      <c r="Y5416" s="9"/>
    </row>
    <row r="5417" spans="2:25" x14ac:dyDescent="0.2">
      <c r="B5417" s="2"/>
      <c r="H5417" s="2"/>
      <c r="I5417" s="2"/>
      <c r="J5417" s="2"/>
      <c r="N5417" s="9"/>
      <c r="O5417" s="5"/>
      <c r="P5417" s="2"/>
      <c r="Q5417" s="39"/>
      <c r="R5417" s="9"/>
      <c r="T5417" s="9"/>
      <c r="U5417" s="2"/>
      <c r="X5417" s="40"/>
      <c r="Y5417" s="9"/>
    </row>
    <row r="5418" spans="2:25" x14ac:dyDescent="0.2">
      <c r="B5418" s="2"/>
      <c r="H5418" s="2"/>
      <c r="I5418" s="2"/>
      <c r="J5418" s="2"/>
      <c r="N5418" s="9"/>
      <c r="O5418" s="5"/>
      <c r="P5418" s="2"/>
      <c r="Q5418" s="39"/>
      <c r="R5418" s="9"/>
      <c r="T5418" s="9"/>
      <c r="U5418" s="2"/>
      <c r="X5418" s="40"/>
      <c r="Y5418" s="9"/>
    </row>
    <row r="5419" spans="2:25" x14ac:dyDescent="0.2">
      <c r="B5419" s="2"/>
      <c r="H5419" s="2"/>
      <c r="I5419" s="2"/>
      <c r="J5419" s="2"/>
      <c r="N5419" s="9"/>
      <c r="O5419" s="5"/>
      <c r="P5419" s="2"/>
      <c r="Q5419" s="39"/>
      <c r="R5419" s="9"/>
      <c r="T5419" s="9"/>
      <c r="U5419" s="2"/>
      <c r="X5419" s="40"/>
      <c r="Y5419" s="9"/>
    </row>
    <row r="5420" spans="2:25" x14ac:dyDescent="0.2">
      <c r="B5420" s="2"/>
      <c r="H5420" s="2"/>
      <c r="I5420" s="2"/>
      <c r="J5420" s="2"/>
      <c r="N5420" s="9"/>
      <c r="O5420" s="5"/>
      <c r="P5420" s="2"/>
      <c r="Q5420" s="39"/>
      <c r="R5420" s="9"/>
      <c r="T5420" s="9"/>
      <c r="U5420" s="2"/>
      <c r="X5420" s="40"/>
      <c r="Y5420" s="9"/>
    </row>
    <row r="5421" spans="2:25" x14ac:dyDescent="0.2">
      <c r="B5421" s="2"/>
      <c r="H5421" s="2"/>
      <c r="I5421" s="2"/>
      <c r="J5421" s="2"/>
      <c r="N5421" s="9"/>
      <c r="O5421" s="5"/>
      <c r="P5421" s="2"/>
      <c r="Q5421" s="39"/>
      <c r="R5421" s="9"/>
      <c r="T5421" s="9"/>
      <c r="U5421" s="2"/>
      <c r="X5421" s="40"/>
      <c r="Y5421" s="9"/>
    </row>
    <row r="5422" spans="2:25" x14ac:dyDescent="0.2">
      <c r="B5422" s="2"/>
      <c r="H5422" s="2"/>
      <c r="I5422" s="2"/>
      <c r="J5422" s="2"/>
      <c r="N5422" s="9"/>
      <c r="O5422" s="5"/>
      <c r="P5422" s="2"/>
      <c r="Q5422" s="39"/>
      <c r="R5422" s="9"/>
      <c r="T5422" s="9"/>
      <c r="U5422" s="2"/>
      <c r="X5422" s="40"/>
      <c r="Y5422" s="9"/>
    </row>
    <row r="5423" spans="2:25" x14ac:dyDescent="0.2">
      <c r="B5423" s="2"/>
      <c r="H5423" s="2"/>
      <c r="I5423" s="2"/>
      <c r="J5423" s="2"/>
      <c r="N5423" s="9"/>
      <c r="O5423" s="5"/>
      <c r="P5423" s="2"/>
      <c r="Q5423" s="39"/>
      <c r="R5423" s="9"/>
      <c r="T5423" s="9"/>
      <c r="U5423" s="2"/>
      <c r="X5423" s="40"/>
      <c r="Y5423" s="9"/>
    </row>
    <row r="5424" spans="2:25" x14ac:dyDescent="0.2">
      <c r="B5424" s="2"/>
      <c r="H5424" s="2"/>
      <c r="I5424" s="2"/>
      <c r="J5424" s="2"/>
      <c r="N5424" s="9"/>
      <c r="O5424" s="5"/>
      <c r="P5424" s="2"/>
      <c r="Q5424" s="39"/>
      <c r="R5424" s="9"/>
      <c r="T5424" s="9"/>
      <c r="U5424" s="2"/>
      <c r="X5424" s="40"/>
      <c r="Y5424" s="9"/>
    </row>
    <row r="5425" spans="2:25" x14ac:dyDescent="0.2">
      <c r="B5425" s="2"/>
      <c r="H5425" s="2"/>
      <c r="I5425" s="2"/>
      <c r="J5425" s="2"/>
      <c r="N5425" s="9"/>
      <c r="O5425" s="5"/>
      <c r="P5425" s="2"/>
      <c r="Q5425" s="39"/>
      <c r="R5425" s="9"/>
      <c r="T5425" s="9"/>
      <c r="U5425" s="2"/>
      <c r="X5425" s="40"/>
      <c r="Y5425" s="9"/>
    </row>
    <row r="5426" spans="2:25" x14ac:dyDescent="0.2">
      <c r="B5426" s="2"/>
      <c r="H5426" s="2"/>
      <c r="I5426" s="2"/>
      <c r="J5426" s="2"/>
      <c r="N5426" s="9"/>
      <c r="O5426" s="5"/>
      <c r="P5426" s="2"/>
      <c r="Q5426" s="39"/>
      <c r="R5426" s="9"/>
      <c r="T5426" s="9"/>
      <c r="U5426" s="2"/>
      <c r="X5426" s="40"/>
      <c r="Y5426" s="9"/>
    </row>
    <row r="5427" spans="2:25" x14ac:dyDescent="0.2">
      <c r="B5427" s="2"/>
      <c r="H5427" s="2"/>
      <c r="I5427" s="2"/>
      <c r="J5427" s="2"/>
      <c r="N5427" s="9"/>
      <c r="O5427" s="5"/>
      <c r="P5427" s="2"/>
      <c r="Q5427" s="39"/>
      <c r="R5427" s="9"/>
      <c r="T5427" s="9"/>
      <c r="U5427" s="2"/>
      <c r="X5427" s="40"/>
      <c r="Y5427" s="9"/>
    </row>
    <row r="5428" spans="2:25" x14ac:dyDescent="0.2">
      <c r="B5428" s="2"/>
      <c r="H5428" s="2"/>
      <c r="I5428" s="2"/>
      <c r="J5428" s="2"/>
      <c r="N5428" s="9"/>
      <c r="O5428" s="5"/>
      <c r="P5428" s="2"/>
      <c r="Q5428" s="39"/>
      <c r="R5428" s="9"/>
      <c r="T5428" s="9"/>
      <c r="U5428" s="2"/>
      <c r="X5428" s="40"/>
      <c r="Y5428" s="9"/>
    </row>
    <row r="5429" spans="2:25" x14ac:dyDescent="0.2">
      <c r="B5429" s="2"/>
      <c r="H5429" s="2"/>
      <c r="I5429" s="2"/>
      <c r="J5429" s="2"/>
      <c r="N5429" s="9"/>
      <c r="O5429" s="5"/>
      <c r="P5429" s="2"/>
      <c r="Q5429" s="39"/>
      <c r="R5429" s="9"/>
      <c r="T5429" s="9"/>
      <c r="U5429" s="2"/>
      <c r="X5429" s="40"/>
      <c r="Y5429" s="9"/>
    </row>
    <row r="5430" spans="2:25" x14ac:dyDescent="0.2">
      <c r="B5430" s="2"/>
      <c r="H5430" s="2"/>
      <c r="I5430" s="2"/>
      <c r="J5430" s="2"/>
      <c r="N5430" s="9"/>
      <c r="O5430" s="5"/>
      <c r="P5430" s="2"/>
      <c r="Q5430" s="39"/>
      <c r="R5430" s="9"/>
      <c r="T5430" s="9"/>
      <c r="U5430" s="2"/>
      <c r="X5430" s="40"/>
      <c r="Y5430" s="9"/>
    </row>
    <row r="5431" spans="2:25" x14ac:dyDescent="0.2">
      <c r="B5431" s="2"/>
      <c r="H5431" s="2"/>
      <c r="I5431" s="2"/>
      <c r="J5431" s="2"/>
      <c r="N5431" s="9"/>
      <c r="O5431" s="5"/>
      <c r="P5431" s="2"/>
      <c r="Q5431" s="39"/>
      <c r="R5431" s="9"/>
      <c r="T5431" s="9"/>
      <c r="U5431" s="2"/>
      <c r="X5431" s="40"/>
      <c r="Y5431" s="9"/>
    </row>
    <row r="5432" spans="2:25" x14ac:dyDescent="0.2">
      <c r="B5432" s="2"/>
      <c r="H5432" s="2"/>
      <c r="I5432" s="2"/>
      <c r="J5432" s="2"/>
      <c r="N5432" s="9"/>
      <c r="O5432" s="5"/>
      <c r="P5432" s="2"/>
      <c r="Q5432" s="39"/>
      <c r="R5432" s="9"/>
      <c r="T5432" s="9"/>
      <c r="U5432" s="2"/>
      <c r="X5432" s="40"/>
      <c r="Y5432" s="9"/>
    </row>
    <row r="5433" spans="2:25" x14ac:dyDescent="0.2">
      <c r="B5433" s="2"/>
      <c r="H5433" s="2"/>
      <c r="I5433" s="2"/>
      <c r="J5433" s="2"/>
      <c r="N5433" s="9"/>
      <c r="O5433" s="5"/>
      <c r="P5433" s="2"/>
      <c r="Q5433" s="39"/>
      <c r="R5433" s="9"/>
      <c r="T5433" s="9"/>
      <c r="U5433" s="2"/>
      <c r="X5433" s="40"/>
      <c r="Y5433" s="9"/>
    </row>
    <row r="5434" spans="2:25" x14ac:dyDescent="0.2">
      <c r="B5434" s="2"/>
      <c r="H5434" s="2"/>
      <c r="I5434" s="2"/>
      <c r="J5434" s="2"/>
      <c r="N5434" s="9"/>
      <c r="O5434" s="5"/>
      <c r="P5434" s="2"/>
      <c r="Q5434" s="39"/>
      <c r="R5434" s="9"/>
      <c r="T5434" s="9"/>
      <c r="U5434" s="2"/>
      <c r="X5434" s="40"/>
      <c r="Y5434" s="9"/>
    </row>
    <row r="5435" spans="2:25" x14ac:dyDescent="0.2">
      <c r="B5435" s="2"/>
      <c r="H5435" s="2"/>
      <c r="I5435" s="2"/>
      <c r="J5435" s="2"/>
      <c r="N5435" s="9"/>
      <c r="O5435" s="5"/>
      <c r="P5435" s="2"/>
      <c r="Q5435" s="39"/>
      <c r="R5435" s="9"/>
      <c r="T5435" s="9"/>
      <c r="U5435" s="2"/>
      <c r="X5435" s="40"/>
      <c r="Y5435" s="9"/>
    </row>
    <row r="5436" spans="2:25" x14ac:dyDescent="0.2">
      <c r="B5436" s="2"/>
      <c r="H5436" s="2"/>
      <c r="I5436" s="2"/>
      <c r="J5436" s="2"/>
      <c r="N5436" s="9"/>
      <c r="O5436" s="5"/>
      <c r="P5436" s="2"/>
      <c r="Q5436" s="39"/>
      <c r="R5436" s="9"/>
      <c r="T5436" s="9"/>
      <c r="U5436" s="2"/>
      <c r="X5436" s="40"/>
      <c r="Y5436" s="9"/>
    </row>
    <row r="5437" spans="2:25" x14ac:dyDescent="0.2">
      <c r="B5437" s="2"/>
      <c r="H5437" s="2"/>
      <c r="I5437" s="2"/>
      <c r="J5437" s="2"/>
      <c r="N5437" s="9"/>
      <c r="O5437" s="5"/>
      <c r="P5437" s="2"/>
      <c r="Q5437" s="39"/>
      <c r="R5437" s="9"/>
      <c r="T5437" s="9"/>
      <c r="U5437" s="2"/>
      <c r="X5437" s="40"/>
      <c r="Y5437" s="9"/>
    </row>
    <row r="5438" spans="2:25" x14ac:dyDescent="0.2">
      <c r="B5438" s="2"/>
      <c r="H5438" s="2"/>
      <c r="I5438" s="2"/>
      <c r="J5438" s="2"/>
      <c r="N5438" s="9"/>
      <c r="O5438" s="5"/>
      <c r="P5438" s="2"/>
      <c r="Q5438" s="39"/>
      <c r="R5438" s="9"/>
      <c r="T5438" s="9"/>
      <c r="U5438" s="2"/>
      <c r="X5438" s="40"/>
      <c r="Y5438" s="9"/>
    </row>
    <row r="5439" spans="2:25" x14ac:dyDescent="0.2">
      <c r="B5439" s="2"/>
      <c r="H5439" s="2"/>
      <c r="I5439" s="2"/>
      <c r="J5439" s="2"/>
      <c r="N5439" s="9"/>
      <c r="O5439" s="5"/>
      <c r="P5439" s="2"/>
      <c r="Q5439" s="39"/>
      <c r="R5439" s="9"/>
      <c r="T5439" s="9"/>
      <c r="U5439" s="2"/>
      <c r="X5439" s="40"/>
      <c r="Y5439" s="9"/>
    </row>
    <row r="5440" spans="2:25" x14ac:dyDescent="0.2">
      <c r="B5440" s="2"/>
      <c r="H5440" s="2"/>
      <c r="I5440" s="2"/>
      <c r="J5440" s="2"/>
      <c r="N5440" s="9"/>
      <c r="O5440" s="5"/>
      <c r="P5440" s="2"/>
      <c r="Q5440" s="39"/>
      <c r="R5440" s="9"/>
      <c r="T5440" s="9"/>
      <c r="U5440" s="2"/>
      <c r="X5440" s="40"/>
      <c r="Y5440" s="9"/>
    </row>
    <row r="5441" spans="2:25" x14ac:dyDescent="0.2">
      <c r="B5441" s="2"/>
      <c r="H5441" s="2"/>
      <c r="I5441" s="2"/>
      <c r="J5441" s="2"/>
      <c r="N5441" s="9"/>
      <c r="O5441" s="5"/>
      <c r="P5441" s="2"/>
      <c r="Q5441" s="39"/>
      <c r="R5441" s="9"/>
      <c r="T5441" s="9"/>
      <c r="U5441" s="2"/>
      <c r="X5441" s="40"/>
      <c r="Y5441" s="9"/>
    </row>
    <row r="5442" spans="2:25" x14ac:dyDescent="0.2">
      <c r="B5442" s="2"/>
      <c r="H5442" s="2"/>
      <c r="I5442" s="2"/>
      <c r="J5442" s="2"/>
      <c r="N5442" s="9"/>
      <c r="O5442" s="5"/>
      <c r="P5442" s="2"/>
      <c r="Q5442" s="39"/>
      <c r="R5442" s="9"/>
      <c r="T5442" s="9"/>
      <c r="U5442" s="2"/>
      <c r="X5442" s="40"/>
      <c r="Y5442" s="9"/>
    </row>
    <row r="5443" spans="2:25" x14ac:dyDescent="0.2">
      <c r="B5443" s="2"/>
      <c r="H5443" s="2"/>
      <c r="I5443" s="2"/>
      <c r="J5443" s="2"/>
      <c r="N5443" s="9"/>
      <c r="O5443" s="5"/>
      <c r="P5443" s="2"/>
      <c r="Q5443" s="39"/>
      <c r="R5443" s="9"/>
      <c r="T5443" s="9"/>
      <c r="U5443" s="2"/>
      <c r="X5443" s="40"/>
      <c r="Y5443" s="9"/>
    </row>
    <row r="5444" spans="2:25" x14ac:dyDescent="0.2">
      <c r="B5444" s="2"/>
      <c r="H5444" s="2"/>
      <c r="I5444" s="2"/>
      <c r="J5444" s="2"/>
      <c r="N5444" s="9"/>
      <c r="O5444" s="5"/>
      <c r="P5444" s="2"/>
      <c r="Q5444" s="39"/>
      <c r="R5444" s="9"/>
      <c r="T5444" s="9"/>
      <c r="U5444" s="2"/>
      <c r="X5444" s="40"/>
      <c r="Y5444" s="9"/>
    </row>
    <row r="5445" spans="2:25" x14ac:dyDescent="0.2">
      <c r="B5445" s="2"/>
      <c r="H5445" s="2"/>
      <c r="I5445" s="2"/>
      <c r="J5445" s="2"/>
      <c r="N5445" s="9"/>
      <c r="O5445" s="5"/>
      <c r="P5445" s="2"/>
      <c r="Q5445" s="39"/>
      <c r="R5445" s="9"/>
      <c r="T5445" s="9"/>
      <c r="U5445" s="2"/>
      <c r="X5445" s="40"/>
      <c r="Y5445" s="9"/>
    </row>
    <row r="5446" spans="2:25" x14ac:dyDescent="0.2">
      <c r="B5446" s="2"/>
      <c r="H5446" s="2"/>
      <c r="I5446" s="2"/>
      <c r="J5446" s="2"/>
      <c r="N5446" s="9"/>
      <c r="O5446" s="5"/>
      <c r="P5446" s="2"/>
      <c r="Q5446" s="39"/>
      <c r="R5446" s="9"/>
      <c r="T5446" s="9"/>
      <c r="U5446" s="2"/>
      <c r="X5446" s="40"/>
      <c r="Y5446" s="9"/>
    </row>
    <row r="5447" spans="2:25" x14ac:dyDescent="0.2">
      <c r="B5447" s="2"/>
      <c r="H5447" s="2"/>
      <c r="I5447" s="2"/>
      <c r="J5447" s="2"/>
      <c r="N5447" s="9"/>
      <c r="O5447" s="5"/>
      <c r="P5447" s="2"/>
      <c r="Q5447" s="39"/>
      <c r="R5447" s="9"/>
      <c r="T5447" s="9"/>
      <c r="U5447" s="2"/>
      <c r="X5447" s="40"/>
      <c r="Y5447" s="9"/>
    </row>
    <row r="5448" spans="2:25" x14ac:dyDescent="0.2">
      <c r="B5448" s="2"/>
      <c r="H5448" s="2"/>
      <c r="I5448" s="2"/>
      <c r="J5448" s="2"/>
      <c r="N5448" s="9"/>
      <c r="O5448" s="5"/>
      <c r="P5448" s="2"/>
      <c r="Q5448" s="39"/>
      <c r="R5448" s="9"/>
      <c r="T5448" s="9"/>
      <c r="U5448" s="2"/>
      <c r="X5448" s="40"/>
      <c r="Y5448" s="9"/>
    </row>
    <row r="5449" spans="2:25" x14ac:dyDescent="0.2">
      <c r="B5449" s="2"/>
      <c r="H5449" s="2"/>
      <c r="I5449" s="2"/>
      <c r="J5449" s="2"/>
      <c r="N5449" s="9"/>
      <c r="O5449" s="5"/>
      <c r="P5449" s="2"/>
      <c r="Q5449" s="39"/>
      <c r="R5449" s="9"/>
      <c r="T5449" s="9"/>
      <c r="U5449" s="2"/>
      <c r="X5449" s="40"/>
      <c r="Y5449" s="9"/>
    </row>
    <row r="5450" spans="2:25" x14ac:dyDescent="0.2">
      <c r="B5450" s="2"/>
      <c r="H5450" s="2"/>
      <c r="I5450" s="2"/>
      <c r="J5450" s="2"/>
      <c r="N5450" s="9"/>
      <c r="O5450" s="5"/>
      <c r="P5450" s="2"/>
      <c r="Q5450" s="39"/>
      <c r="R5450" s="9"/>
      <c r="T5450" s="9"/>
      <c r="U5450" s="2"/>
      <c r="X5450" s="40"/>
      <c r="Y5450" s="9"/>
    </row>
    <row r="5451" spans="2:25" x14ac:dyDescent="0.2">
      <c r="B5451" s="2"/>
      <c r="H5451" s="2"/>
      <c r="I5451" s="2"/>
      <c r="J5451" s="2"/>
      <c r="N5451" s="9"/>
      <c r="O5451" s="5"/>
      <c r="P5451" s="2"/>
      <c r="Q5451" s="39"/>
      <c r="R5451" s="9"/>
      <c r="T5451" s="9"/>
      <c r="U5451" s="2"/>
      <c r="X5451" s="40"/>
      <c r="Y5451" s="9"/>
    </row>
    <row r="5452" spans="2:25" x14ac:dyDescent="0.2">
      <c r="B5452" s="2"/>
      <c r="H5452" s="2"/>
      <c r="I5452" s="2"/>
      <c r="J5452" s="2"/>
      <c r="N5452" s="9"/>
      <c r="O5452" s="5"/>
      <c r="P5452" s="2"/>
      <c r="Q5452" s="39"/>
      <c r="R5452" s="9"/>
      <c r="T5452" s="9"/>
      <c r="U5452" s="2"/>
      <c r="X5452" s="40"/>
      <c r="Y5452" s="9"/>
    </row>
    <row r="5453" spans="2:25" x14ac:dyDescent="0.2">
      <c r="B5453" s="2"/>
      <c r="H5453" s="2"/>
      <c r="I5453" s="2"/>
      <c r="J5453" s="2"/>
      <c r="N5453" s="9"/>
      <c r="O5453" s="5"/>
      <c r="P5453" s="2"/>
      <c r="Q5453" s="39"/>
      <c r="R5453" s="9"/>
      <c r="T5453" s="9"/>
      <c r="U5453" s="2"/>
      <c r="X5453" s="40"/>
      <c r="Y5453" s="9"/>
    </row>
    <row r="5454" spans="2:25" x14ac:dyDescent="0.2">
      <c r="B5454" s="2"/>
      <c r="H5454" s="2"/>
      <c r="I5454" s="2"/>
      <c r="J5454" s="2"/>
      <c r="N5454" s="9"/>
      <c r="O5454" s="5"/>
      <c r="P5454" s="2"/>
      <c r="Q5454" s="39"/>
      <c r="R5454" s="9"/>
      <c r="T5454" s="9"/>
      <c r="U5454" s="2"/>
      <c r="X5454" s="40"/>
      <c r="Y5454" s="9"/>
    </row>
    <row r="5455" spans="2:25" x14ac:dyDescent="0.2">
      <c r="B5455" s="2"/>
      <c r="H5455" s="2"/>
      <c r="I5455" s="2"/>
      <c r="J5455" s="2"/>
      <c r="N5455" s="9"/>
      <c r="O5455" s="5"/>
      <c r="P5455" s="2"/>
      <c r="Q5455" s="39"/>
      <c r="R5455" s="9"/>
      <c r="T5455" s="9"/>
      <c r="U5455" s="2"/>
      <c r="X5455" s="40"/>
      <c r="Y5455" s="9"/>
    </row>
    <row r="5456" spans="2:25" x14ac:dyDescent="0.2">
      <c r="B5456" s="2"/>
      <c r="H5456" s="2"/>
      <c r="I5456" s="2"/>
      <c r="J5456" s="2"/>
      <c r="N5456" s="9"/>
      <c r="O5456" s="5"/>
      <c r="P5456" s="2"/>
      <c r="Q5456" s="39"/>
      <c r="R5456" s="9"/>
      <c r="T5456" s="9"/>
      <c r="U5456" s="2"/>
      <c r="X5456" s="40"/>
      <c r="Y5456" s="9"/>
    </row>
    <row r="5457" spans="2:25" x14ac:dyDescent="0.2">
      <c r="B5457" s="2"/>
      <c r="H5457" s="2"/>
      <c r="I5457" s="2"/>
      <c r="J5457" s="2"/>
      <c r="N5457" s="9"/>
      <c r="O5457" s="5"/>
      <c r="P5457" s="2"/>
      <c r="Q5457" s="39"/>
      <c r="R5457" s="9"/>
      <c r="T5457" s="9"/>
      <c r="U5457" s="2"/>
      <c r="X5457" s="40"/>
      <c r="Y5457" s="9"/>
    </row>
    <row r="5458" spans="2:25" x14ac:dyDescent="0.2">
      <c r="B5458" s="2"/>
      <c r="H5458" s="2"/>
      <c r="I5458" s="2"/>
      <c r="J5458" s="2"/>
      <c r="N5458" s="9"/>
      <c r="O5458" s="5"/>
      <c r="P5458" s="2"/>
      <c r="Q5458" s="39"/>
      <c r="R5458" s="9"/>
      <c r="T5458" s="9"/>
      <c r="U5458" s="2"/>
      <c r="X5458" s="40"/>
      <c r="Y5458" s="9"/>
    </row>
    <row r="5459" spans="2:25" x14ac:dyDescent="0.2">
      <c r="B5459" s="2"/>
      <c r="H5459" s="2"/>
      <c r="I5459" s="2"/>
      <c r="J5459" s="2"/>
      <c r="N5459" s="9"/>
      <c r="O5459" s="5"/>
      <c r="P5459" s="2"/>
      <c r="Q5459" s="39"/>
      <c r="R5459" s="9"/>
      <c r="T5459" s="9"/>
      <c r="U5459" s="2"/>
      <c r="X5459" s="40"/>
      <c r="Y5459" s="9"/>
    </row>
    <row r="5460" spans="2:25" x14ac:dyDescent="0.2">
      <c r="B5460" s="2"/>
      <c r="H5460" s="2"/>
      <c r="I5460" s="2"/>
      <c r="J5460" s="2"/>
      <c r="N5460" s="9"/>
      <c r="O5460" s="5"/>
      <c r="P5460" s="2"/>
      <c r="Q5460" s="39"/>
      <c r="R5460" s="9"/>
      <c r="T5460" s="9"/>
      <c r="U5460" s="2"/>
      <c r="X5460" s="40"/>
      <c r="Y5460" s="9"/>
    </row>
    <row r="5461" spans="2:25" x14ac:dyDescent="0.2">
      <c r="B5461" s="2"/>
      <c r="H5461" s="2"/>
      <c r="I5461" s="2"/>
      <c r="J5461" s="2"/>
      <c r="N5461" s="9"/>
      <c r="O5461" s="5"/>
      <c r="P5461" s="2"/>
      <c r="Q5461" s="39"/>
      <c r="R5461" s="9"/>
      <c r="T5461" s="9"/>
      <c r="U5461" s="2"/>
      <c r="X5461" s="40"/>
      <c r="Y5461" s="9"/>
    </row>
    <row r="5462" spans="2:25" x14ac:dyDescent="0.2">
      <c r="B5462" s="2"/>
      <c r="H5462" s="2"/>
      <c r="I5462" s="2"/>
      <c r="J5462" s="2"/>
      <c r="N5462" s="9"/>
      <c r="O5462" s="5"/>
      <c r="P5462" s="2"/>
      <c r="Q5462" s="39"/>
      <c r="R5462" s="9"/>
      <c r="T5462" s="9"/>
      <c r="U5462" s="2"/>
      <c r="X5462" s="40"/>
      <c r="Y5462" s="9"/>
    </row>
    <row r="5463" spans="2:25" x14ac:dyDescent="0.2">
      <c r="B5463" s="2"/>
      <c r="H5463" s="2"/>
      <c r="I5463" s="2"/>
      <c r="J5463" s="2"/>
      <c r="N5463" s="9"/>
      <c r="O5463" s="5"/>
      <c r="P5463" s="2"/>
      <c r="Q5463" s="39"/>
      <c r="R5463" s="9"/>
      <c r="T5463" s="9"/>
      <c r="U5463" s="2"/>
      <c r="X5463" s="40"/>
      <c r="Y5463" s="9"/>
    </row>
    <row r="5464" spans="2:25" x14ac:dyDescent="0.2">
      <c r="B5464" s="2"/>
      <c r="H5464" s="2"/>
      <c r="I5464" s="2"/>
      <c r="J5464" s="2"/>
      <c r="N5464" s="9"/>
      <c r="O5464" s="5"/>
      <c r="P5464" s="2"/>
      <c r="Q5464" s="39"/>
      <c r="R5464" s="9"/>
      <c r="T5464" s="9"/>
      <c r="U5464" s="2"/>
      <c r="X5464" s="40"/>
      <c r="Y5464" s="9"/>
    </row>
    <row r="5465" spans="2:25" x14ac:dyDescent="0.2">
      <c r="B5465" s="2"/>
      <c r="H5465" s="2"/>
      <c r="I5465" s="2"/>
      <c r="J5465" s="2"/>
      <c r="N5465" s="9"/>
      <c r="O5465" s="5"/>
      <c r="P5465" s="2"/>
      <c r="Q5465" s="39"/>
      <c r="R5465" s="9"/>
      <c r="T5465" s="9"/>
      <c r="U5465" s="2"/>
      <c r="X5465" s="40"/>
      <c r="Y5465" s="9"/>
    </row>
    <row r="5466" spans="2:25" x14ac:dyDescent="0.2">
      <c r="B5466" s="2"/>
      <c r="H5466" s="2"/>
      <c r="I5466" s="2"/>
      <c r="J5466" s="2"/>
      <c r="N5466" s="9"/>
      <c r="O5466" s="5"/>
      <c r="P5466" s="2"/>
      <c r="Q5466" s="39"/>
      <c r="R5466" s="9"/>
      <c r="T5466" s="9"/>
      <c r="U5466" s="2"/>
      <c r="X5466" s="40"/>
      <c r="Y5466" s="9"/>
    </row>
    <row r="5467" spans="2:25" x14ac:dyDescent="0.2">
      <c r="B5467" s="2"/>
      <c r="H5467" s="2"/>
      <c r="I5467" s="2"/>
      <c r="J5467" s="2"/>
      <c r="N5467" s="9"/>
      <c r="O5467" s="5"/>
      <c r="P5467" s="2"/>
      <c r="Q5467" s="39"/>
      <c r="R5467" s="9"/>
      <c r="T5467" s="9"/>
      <c r="U5467" s="2"/>
      <c r="X5467" s="40"/>
      <c r="Y5467" s="9"/>
    </row>
    <row r="5468" spans="2:25" x14ac:dyDescent="0.2">
      <c r="B5468" s="2"/>
      <c r="H5468" s="2"/>
      <c r="I5468" s="2"/>
      <c r="J5468" s="2"/>
      <c r="N5468" s="9"/>
      <c r="O5468" s="5"/>
      <c r="P5468" s="2"/>
      <c r="Q5468" s="39"/>
      <c r="R5468" s="9"/>
      <c r="T5468" s="9"/>
      <c r="U5468" s="2"/>
      <c r="X5468" s="40"/>
      <c r="Y5468" s="9"/>
    </row>
    <row r="5469" spans="2:25" x14ac:dyDescent="0.2">
      <c r="B5469" s="2"/>
      <c r="H5469" s="2"/>
      <c r="I5469" s="2"/>
      <c r="J5469" s="2"/>
      <c r="N5469" s="9"/>
      <c r="O5469" s="5"/>
      <c r="P5469" s="2"/>
      <c r="Q5469" s="39"/>
      <c r="R5469" s="9"/>
      <c r="T5469" s="9"/>
      <c r="U5469" s="2"/>
      <c r="X5469" s="40"/>
      <c r="Y5469" s="9"/>
    </row>
    <row r="5470" spans="2:25" x14ac:dyDescent="0.2">
      <c r="B5470" s="2"/>
      <c r="H5470" s="2"/>
      <c r="I5470" s="2"/>
      <c r="J5470" s="2"/>
      <c r="N5470" s="9"/>
      <c r="O5470" s="5"/>
      <c r="P5470" s="2"/>
      <c r="Q5470" s="39"/>
      <c r="R5470" s="9"/>
      <c r="T5470" s="9"/>
      <c r="U5470" s="2"/>
      <c r="X5470" s="40"/>
      <c r="Y5470" s="9"/>
    </row>
    <row r="5471" spans="2:25" x14ac:dyDescent="0.2">
      <c r="B5471" s="2"/>
      <c r="H5471" s="2"/>
      <c r="I5471" s="2"/>
      <c r="J5471" s="2"/>
      <c r="N5471" s="9"/>
      <c r="O5471" s="5"/>
      <c r="P5471" s="2"/>
      <c r="Q5471" s="39"/>
      <c r="R5471" s="9"/>
      <c r="T5471" s="9"/>
      <c r="U5471" s="2"/>
      <c r="X5471" s="40"/>
      <c r="Y5471" s="9"/>
    </row>
    <row r="5472" spans="2:25" x14ac:dyDescent="0.2">
      <c r="B5472" s="2"/>
      <c r="H5472" s="2"/>
      <c r="I5472" s="2"/>
      <c r="J5472" s="2"/>
      <c r="N5472" s="9"/>
      <c r="O5472" s="5"/>
      <c r="P5472" s="2"/>
      <c r="Q5472" s="39"/>
      <c r="R5472" s="9"/>
      <c r="T5472" s="9"/>
      <c r="U5472" s="2"/>
      <c r="X5472" s="40"/>
      <c r="Y5472" s="9"/>
    </row>
    <row r="5473" spans="2:25" x14ac:dyDescent="0.2">
      <c r="B5473" s="2"/>
      <c r="H5473" s="2"/>
      <c r="I5473" s="2"/>
      <c r="J5473" s="2"/>
      <c r="N5473" s="9"/>
      <c r="O5473" s="5"/>
      <c r="P5473" s="2"/>
      <c r="Q5473" s="39"/>
      <c r="R5473" s="9"/>
      <c r="T5473" s="9"/>
      <c r="U5473" s="2"/>
      <c r="X5473" s="40"/>
      <c r="Y5473" s="9"/>
    </row>
    <row r="5474" spans="2:25" x14ac:dyDescent="0.2">
      <c r="B5474" s="2"/>
      <c r="H5474" s="2"/>
      <c r="I5474" s="2"/>
      <c r="J5474" s="2"/>
      <c r="N5474" s="9"/>
      <c r="O5474" s="5"/>
      <c r="P5474" s="2"/>
      <c r="Q5474" s="39"/>
      <c r="R5474" s="9"/>
      <c r="T5474" s="9"/>
      <c r="U5474" s="2"/>
      <c r="X5474" s="40"/>
      <c r="Y5474" s="9"/>
    </row>
    <row r="5475" spans="2:25" x14ac:dyDescent="0.2">
      <c r="B5475" s="2"/>
      <c r="H5475" s="2"/>
      <c r="I5475" s="2"/>
      <c r="J5475" s="2"/>
      <c r="N5475" s="9"/>
      <c r="O5475" s="5"/>
      <c r="P5475" s="2"/>
      <c r="Q5475" s="39"/>
      <c r="R5475" s="9"/>
      <c r="T5475" s="9"/>
      <c r="U5475" s="2"/>
      <c r="X5475" s="40"/>
      <c r="Y5475" s="9"/>
    </row>
    <row r="5476" spans="2:25" x14ac:dyDescent="0.2">
      <c r="B5476" s="2"/>
      <c r="H5476" s="2"/>
      <c r="I5476" s="2"/>
      <c r="J5476" s="2"/>
      <c r="N5476" s="9"/>
      <c r="O5476" s="5"/>
      <c r="P5476" s="2"/>
      <c r="Q5476" s="39"/>
      <c r="R5476" s="9"/>
      <c r="T5476" s="9"/>
      <c r="U5476" s="2"/>
      <c r="X5476" s="40"/>
      <c r="Y5476" s="9"/>
    </row>
    <row r="5477" spans="2:25" x14ac:dyDescent="0.2">
      <c r="B5477" s="2"/>
      <c r="H5477" s="2"/>
      <c r="I5477" s="2"/>
      <c r="J5477" s="2"/>
      <c r="N5477" s="9"/>
      <c r="O5477" s="5"/>
      <c r="P5477" s="2"/>
      <c r="Q5477" s="39"/>
      <c r="R5477" s="9"/>
      <c r="T5477" s="9"/>
      <c r="U5477" s="2"/>
      <c r="X5477" s="40"/>
      <c r="Y5477" s="9"/>
    </row>
    <row r="5478" spans="2:25" x14ac:dyDescent="0.2">
      <c r="B5478" s="2"/>
      <c r="H5478" s="2"/>
      <c r="I5478" s="2"/>
      <c r="J5478" s="2"/>
      <c r="N5478" s="9"/>
      <c r="O5478" s="5"/>
      <c r="P5478" s="2"/>
      <c r="Q5478" s="39"/>
      <c r="R5478" s="9"/>
      <c r="T5478" s="9"/>
      <c r="U5478" s="2"/>
      <c r="X5478" s="40"/>
      <c r="Y5478" s="9"/>
    </row>
    <row r="5479" spans="2:25" x14ac:dyDescent="0.2">
      <c r="B5479" s="2"/>
      <c r="H5479" s="2"/>
      <c r="I5479" s="2"/>
      <c r="J5479" s="2"/>
      <c r="N5479" s="9"/>
      <c r="O5479" s="5"/>
      <c r="P5479" s="2"/>
      <c r="Q5479" s="39"/>
      <c r="R5479" s="9"/>
      <c r="T5479" s="9"/>
      <c r="U5479" s="2"/>
      <c r="X5479" s="40"/>
      <c r="Y5479" s="9"/>
    </row>
    <row r="5480" spans="2:25" x14ac:dyDescent="0.2">
      <c r="B5480" s="2"/>
      <c r="H5480" s="2"/>
      <c r="I5480" s="2"/>
      <c r="J5480" s="2"/>
      <c r="N5480" s="9"/>
      <c r="O5480" s="5"/>
      <c r="P5480" s="2"/>
      <c r="Q5480" s="39"/>
      <c r="R5480" s="9"/>
      <c r="T5480" s="9"/>
      <c r="U5480" s="2"/>
      <c r="X5480" s="40"/>
      <c r="Y5480" s="9"/>
    </row>
    <row r="5481" spans="2:25" x14ac:dyDescent="0.2">
      <c r="B5481" s="2"/>
      <c r="H5481" s="2"/>
      <c r="I5481" s="2"/>
      <c r="J5481" s="2"/>
      <c r="N5481" s="9"/>
      <c r="O5481" s="5"/>
      <c r="P5481" s="2"/>
      <c r="Q5481" s="39"/>
      <c r="R5481" s="9"/>
      <c r="T5481" s="9"/>
      <c r="U5481" s="2"/>
      <c r="X5481" s="40"/>
      <c r="Y5481" s="9"/>
    </row>
    <row r="5482" spans="2:25" x14ac:dyDescent="0.2">
      <c r="B5482" s="2"/>
      <c r="H5482" s="2"/>
      <c r="I5482" s="2"/>
      <c r="J5482" s="2"/>
      <c r="N5482" s="9"/>
      <c r="O5482" s="5"/>
      <c r="P5482" s="2"/>
      <c r="Q5482" s="39"/>
      <c r="R5482" s="9"/>
      <c r="T5482" s="9"/>
      <c r="U5482" s="2"/>
      <c r="X5482" s="40"/>
      <c r="Y5482" s="9"/>
    </row>
    <row r="5483" spans="2:25" x14ac:dyDescent="0.2">
      <c r="B5483" s="2"/>
      <c r="H5483" s="2"/>
      <c r="I5483" s="2"/>
      <c r="J5483" s="2"/>
      <c r="N5483" s="9"/>
      <c r="O5483" s="5"/>
      <c r="P5483" s="2"/>
      <c r="Q5483" s="39"/>
      <c r="R5483" s="9"/>
      <c r="T5483" s="9"/>
      <c r="U5483" s="2"/>
      <c r="X5483" s="40"/>
      <c r="Y5483" s="9"/>
    </row>
    <row r="5484" spans="2:25" x14ac:dyDescent="0.2">
      <c r="B5484" s="2"/>
      <c r="H5484" s="2"/>
      <c r="I5484" s="2"/>
      <c r="J5484" s="2"/>
      <c r="N5484" s="9"/>
      <c r="O5484" s="5"/>
      <c r="P5484" s="2"/>
      <c r="Q5484" s="39"/>
      <c r="R5484" s="9"/>
      <c r="T5484" s="9"/>
      <c r="U5484" s="2"/>
      <c r="X5484" s="40"/>
      <c r="Y5484" s="9"/>
    </row>
    <row r="5485" spans="2:25" x14ac:dyDescent="0.2">
      <c r="B5485" s="2"/>
      <c r="H5485" s="2"/>
      <c r="I5485" s="2"/>
      <c r="J5485" s="2"/>
      <c r="N5485" s="9"/>
      <c r="O5485" s="5"/>
      <c r="P5485" s="2"/>
      <c r="Q5485" s="39"/>
      <c r="R5485" s="9"/>
      <c r="T5485" s="9"/>
      <c r="U5485" s="2"/>
      <c r="X5485" s="40"/>
      <c r="Y5485" s="9"/>
    </row>
    <row r="5486" spans="2:25" x14ac:dyDescent="0.2">
      <c r="B5486" s="2"/>
      <c r="H5486" s="2"/>
      <c r="I5486" s="2"/>
      <c r="J5486" s="2"/>
      <c r="N5486" s="9"/>
      <c r="O5486" s="5"/>
      <c r="P5486" s="2"/>
      <c r="Q5486" s="39"/>
      <c r="R5486" s="9"/>
      <c r="T5486" s="9"/>
      <c r="U5486" s="2"/>
      <c r="X5486" s="40"/>
      <c r="Y5486" s="9"/>
    </row>
    <row r="5487" spans="2:25" x14ac:dyDescent="0.2">
      <c r="B5487" s="2"/>
      <c r="H5487" s="2"/>
      <c r="I5487" s="2"/>
      <c r="J5487" s="2"/>
      <c r="N5487" s="9"/>
      <c r="O5487" s="5"/>
      <c r="P5487" s="2"/>
      <c r="Q5487" s="39"/>
      <c r="R5487" s="9"/>
      <c r="T5487" s="9"/>
      <c r="U5487" s="2"/>
      <c r="X5487" s="40"/>
      <c r="Y5487" s="9"/>
    </row>
    <row r="5488" spans="2:25" x14ac:dyDescent="0.2">
      <c r="B5488" s="2"/>
      <c r="H5488" s="2"/>
      <c r="I5488" s="2"/>
      <c r="J5488" s="2"/>
      <c r="N5488" s="9"/>
      <c r="O5488" s="5"/>
      <c r="P5488" s="2"/>
      <c r="Q5488" s="39"/>
      <c r="R5488" s="9"/>
      <c r="T5488" s="9"/>
      <c r="U5488" s="2"/>
      <c r="X5488" s="40"/>
      <c r="Y5488" s="9"/>
    </row>
    <row r="5489" spans="2:25" x14ac:dyDescent="0.2">
      <c r="B5489" s="2"/>
      <c r="H5489" s="2"/>
      <c r="I5489" s="2"/>
      <c r="J5489" s="2"/>
      <c r="N5489" s="9"/>
      <c r="O5489" s="5"/>
      <c r="P5489" s="2"/>
      <c r="Q5489" s="39"/>
      <c r="R5489" s="9"/>
      <c r="T5489" s="9"/>
      <c r="U5489" s="2"/>
      <c r="X5489" s="40"/>
      <c r="Y5489" s="9"/>
    </row>
    <row r="5490" spans="2:25" x14ac:dyDescent="0.2">
      <c r="B5490" s="2"/>
      <c r="H5490" s="2"/>
      <c r="I5490" s="2"/>
      <c r="J5490" s="2"/>
      <c r="N5490" s="9"/>
      <c r="O5490" s="5"/>
      <c r="P5490" s="2"/>
      <c r="Q5490" s="39"/>
      <c r="R5490" s="9"/>
      <c r="T5490" s="9"/>
      <c r="U5490" s="2"/>
      <c r="X5490" s="40"/>
      <c r="Y5490" s="9"/>
    </row>
    <row r="5491" spans="2:25" x14ac:dyDescent="0.2">
      <c r="B5491" s="2"/>
      <c r="H5491" s="2"/>
      <c r="I5491" s="2"/>
      <c r="J5491" s="2"/>
      <c r="N5491" s="9"/>
      <c r="O5491" s="5"/>
      <c r="P5491" s="2"/>
      <c r="Q5491" s="39"/>
      <c r="R5491" s="9"/>
      <c r="T5491" s="9"/>
      <c r="U5491" s="2"/>
      <c r="X5491" s="40"/>
      <c r="Y5491" s="9"/>
    </row>
    <row r="5492" spans="2:25" x14ac:dyDescent="0.2">
      <c r="B5492" s="2"/>
      <c r="H5492" s="2"/>
      <c r="I5492" s="2"/>
      <c r="J5492" s="2"/>
      <c r="N5492" s="9"/>
      <c r="O5492" s="5"/>
      <c r="P5492" s="2"/>
      <c r="Q5492" s="39"/>
      <c r="R5492" s="9"/>
      <c r="T5492" s="9"/>
      <c r="U5492" s="2"/>
      <c r="X5492" s="40"/>
      <c r="Y5492" s="9"/>
    </row>
    <row r="5493" spans="2:25" x14ac:dyDescent="0.2">
      <c r="B5493" s="2"/>
      <c r="H5493" s="2"/>
      <c r="I5493" s="2"/>
      <c r="J5493" s="2"/>
      <c r="N5493" s="9"/>
      <c r="O5493" s="5"/>
      <c r="P5493" s="2"/>
      <c r="Q5493" s="39"/>
      <c r="R5493" s="9"/>
      <c r="T5493" s="9"/>
      <c r="U5493" s="2"/>
      <c r="X5493" s="40"/>
      <c r="Y5493" s="9"/>
    </row>
    <row r="5494" spans="2:25" x14ac:dyDescent="0.2">
      <c r="B5494" s="2"/>
      <c r="H5494" s="2"/>
      <c r="I5494" s="2"/>
      <c r="J5494" s="2"/>
      <c r="N5494" s="9"/>
      <c r="O5494" s="5"/>
      <c r="P5494" s="2"/>
      <c r="Q5494" s="39"/>
      <c r="R5494" s="9"/>
      <c r="T5494" s="9"/>
      <c r="U5494" s="2"/>
      <c r="X5494" s="40"/>
      <c r="Y5494" s="9"/>
    </row>
    <row r="5495" spans="2:25" x14ac:dyDescent="0.2">
      <c r="B5495" s="2"/>
      <c r="H5495" s="2"/>
      <c r="I5495" s="2"/>
      <c r="J5495" s="2"/>
      <c r="N5495" s="9"/>
      <c r="O5495" s="5"/>
      <c r="P5495" s="2"/>
      <c r="Q5495" s="39"/>
      <c r="R5495" s="9"/>
      <c r="T5495" s="9"/>
      <c r="U5495" s="2"/>
      <c r="X5495" s="40"/>
      <c r="Y5495" s="9"/>
    </row>
    <row r="5496" spans="2:25" x14ac:dyDescent="0.2">
      <c r="B5496" s="2"/>
      <c r="H5496" s="2"/>
      <c r="I5496" s="2"/>
      <c r="J5496" s="2"/>
      <c r="N5496" s="9"/>
      <c r="O5496" s="5"/>
      <c r="P5496" s="2"/>
      <c r="Q5496" s="39"/>
      <c r="R5496" s="9"/>
      <c r="T5496" s="9"/>
      <c r="U5496" s="2"/>
      <c r="X5496" s="40"/>
      <c r="Y5496" s="9"/>
    </row>
    <row r="5497" spans="2:25" x14ac:dyDescent="0.2">
      <c r="B5497" s="2"/>
      <c r="H5497" s="2"/>
      <c r="I5497" s="2"/>
      <c r="J5497" s="2"/>
      <c r="N5497" s="9"/>
      <c r="O5497" s="5"/>
      <c r="P5497" s="2"/>
      <c r="Q5497" s="39"/>
      <c r="R5497" s="9"/>
      <c r="T5497" s="9"/>
      <c r="U5497" s="2"/>
      <c r="X5497" s="40"/>
      <c r="Y5497" s="9"/>
    </row>
    <row r="5498" spans="2:25" x14ac:dyDescent="0.2">
      <c r="B5498" s="2"/>
      <c r="H5498" s="2"/>
      <c r="I5498" s="2"/>
      <c r="J5498" s="2"/>
      <c r="N5498" s="9"/>
      <c r="O5498" s="5"/>
      <c r="P5498" s="2"/>
      <c r="Q5498" s="39"/>
      <c r="R5498" s="9"/>
      <c r="T5498" s="9"/>
      <c r="U5498" s="2"/>
      <c r="X5498" s="40"/>
      <c r="Y5498" s="9"/>
    </row>
    <row r="5499" spans="2:25" x14ac:dyDescent="0.2">
      <c r="B5499" s="2"/>
      <c r="H5499" s="2"/>
      <c r="I5499" s="2"/>
      <c r="J5499" s="2"/>
      <c r="N5499" s="9"/>
      <c r="O5499" s="5"/>
      <c r="P5499" s="2"/>
      <c r="Q5499" s="39"/>
      <c r="R5499" s="9"/>
      <c r="T5499" s="9"/>
      <c r="U5499" s="2"/>
      <c r="X5499" s="40"/>
      <c r="Y5499" s="9"/>
    </row>
    <row r="5500" spans="2:25" x14ac:dyDescent="0.2">
      <c r="B5500" s="2"/>
      <c r="H5500" s="2"/>
      <c r="I5500" s="2"/>
      <c r="J5500" s="2"/>
      <c r="N5500" s="9"/>
      <c r="O5500" s="5"/>
      <c r="P5500" s="2"/>
      <c r="Q5500" s="39"/>
      <c r="R5500" s="9"/>
      <c r="T5500" s="9"/>
      <c r="U5500" s="2"/>
      <c r="X5500" s="40"/>
      <c r="Y5500" s="9"/>
    </row>
    <row r="5501" spans="2:25" x14ac:dyDescent="0.2">
      <c r="B5501" s="2"/>
      <c r="H5501" s="2"/>
      <c r="I5501" s="2"/>
      <c r="J5501" s="2"/>
      <c r="N5501" s="9"/>
      <c r="O5501" s="5"/>
      <c r="P5501" s="2"/>
      <c r="Q5501" s="39"/>
      <c r="R5501" s="9"/>
      <c r="T5501" s="9"/>
      <c r="U5501" s="2"/>
      <c r="X5501" s="40"/>
      <c r="Y5501" s="9"/>
    </row>
    <row r="5502" spans="2:25" x14ac:dyDescent="0.2">
      <c r="B5502" s="2"/>
      <c r="H5502" s="2"/>
      <c r="I5502" s="2"/>
      <c r="J5502" s="2"/>
      <c r="N5502" s="9"/>
      <c r="O5502" s="5"/>
      <c r="P5502" s="2"/>
      <c r="Q5502" s="39"/>
      <c r="R5502" s="9"/>
      <c r="T5502" s="9"/>
      <c r="U5502" s="2"/>
      <c r="X5502" s="40"/>
      <c r="Y5502" s="9"/>
    </row>
    <row r="5503" spans="2:25" x14ac:dyDescent="0.2">
      <c r="B5503" s="2"/>
      <c r="H5503" s="2"/>
      <c r="I5503" s="2"/>
      <c r="J5503" s="2"/>
      <c r="N5503" s="9"/>
      <c r="O5503" s="5"/>
      <c r="P5503" s="2"/>
      <c r="Q5503" s="39"/>
      <c r="R5503" s="9"/>
      <c r="T5503" s="9"/>
      <c r="U5503" s="2"/>
      <c r="X5503" s="40"/>
      <c r="Y5503" s="9"/>
    </row>
    <row r="5504" spans="2:25" x14ac:dyDescent="0.2">
      <c r="B5504" s="2"/>
      <c r="H5504" s="2"/>
      <c r="I5504" s="2"/>
      <c r="J5504" s="2"/>
      <c r="N5504" s="9"/>
      <c r="O5504" s="5"/>
      <c r="P5504" s="2"/>
      <c r="Q5504" s="39"/>
      <c r="R5504" s="9"/>
      <c r="T5504" s="9"/>
      <c r="U5504" s="2"/>
      <c r="X5504" s="40"/>
      <c r="Y5504" s="9"/>
    </row>
    <row r="5505" spans="2:25" x14ac:dyDescent="0.2">
      <c r="B5505" s="2"/>
      <c r="H5505" s="2"/>
      <c r="I5505" s="2"/>
      <c r="J5505" s="2"/>
      <c r="N5505" s="9"/>
      <c r="O5505" s="5"/>
      <c r="P5505" s="2"/>
      <c r="Q5505" s="39"/>
      <c r="R5505" s="9"/>
      <c r="T5505" s="9"/>
      <c r="U5505" s="2"/>
      <c r="X5505" s="40"/>
      <c r="Y5505" s="9"/>
    </row>
    <row r="5506" spans="2:25" x14ac:dyDescent="0.2">
      <c r="B5506" s="2"/>
      <c r="H5506" s="2"/>
      <c r="I5506" s="2"/>
      <c r="J5506" s="2"/>
      <c r="N5506" s="9"/>
      <c r="O5506" s="5"/>
      <c r="P5506" s="2"/>
      <c r="Q5506" s="39"/>
      <c r="R5506" s="9"/>
      <c r="T5506" s="9"/>
      <c r="U5506" s="2"/>
      <c r="X5506" s="40"/>
      <c r="Y5506" s="9"/>
    </row>
    <row r="5507" spans="2:25" x14ac:dyDescent="0.2">
      <c r="B5507" s="2"/>
      <c r="H5507" s="2"/>
      <c r="I5507" s="2"/>
      <c r="J5507" s="2"/>
      <c r="N5507" s="9"/>
      <c r="O5507" s="5"/>
      <c r="P5507" s="2"/>
      <c r="Q5507" s="39"/>
      <c r="R5507" s="9"/>
      <c r="T5507" s="9"/>
      <c r="U5507" s="2"/>
      <c r="X5507" s="40"/>
      <c r="Y5507" s="9"/>
    </row>
    <row r="5508" spans="2:25" x14ac:dyDescent="0.2">
      <c r="B5508" s="2"/>
      <c r="H5508" s="2"/>
      <c r="I5508" s="2"/>
      <c r="J5508" s="2"/>
      <c r="N5508" s="9"/>
      <c r="O5508" s="5"/>
      <c r="P5508" s="2"/>
      <c r="Q5508" s="39"/>
      <c r="R5508" s="9"/>
      <c r="T5508" s="9"/>
      <c r="U5508" s="2"/>
      <c r="X5508" s="40"/>
      <c r="Y5508" s="9"/>
    </row>
    <row r="5509" spans="2:25" x14ac:dyDescent="0.2">
      <c r="B5509" s="2"/>
      <c r="H5509" s="2"/>
      <c r="I5509" s="2"/>
      <c r="J5509" s="2"/>
      <c r="N5509" s="9"/>
      <c r="O5509" s="5"/>
      <c r="P5509" s="2"/>
      <c r="Q5509" s="39"/>
      <c r="R5509" s="9"/>
      <c r="T5509" s="9"/>
      <c r="U5509" s="2"/>
      <c r="X5509" s="40"/>
      <c r="Y5509" s="9"/>
    </row>
    <row r="5510" spans="2:25" x14ac:dyDescent="0.2">
      <c r="B5510" s="2"/>
      <c r="H5510" s="2"/>
      <c r="I5510" s="2"/>
      <c r="J5510" s="2"/>
      <c r="N5510" s="9"/>
      <c r="O5510" s="5"/>
      <c r="P5510" s="2"/>
      <c r="Q5510" s="39"/>
      <c r="R5510" s="9"/>
      <c r="T5510" s="9"/>
      <c r="U5510" s="2"/>
      <c r="X5510" s="40"/>
      <c r="Y5510" s="9"/>
    </row>
    <row r="5511" spans="2:25" x14ac:dyDescent="0.2">
      <c r="B5511" s="2"/>
      <c r="H5511" s="2"/>
      <c r="I5511" s="2"/>
      <c r="J5511" s="2"/>
      <c r="N5511" s="9"/>
      <c r="O5511" s="5"/>
      <c r="P5511" s="2"/>
      <c r="Q5511" s="39"/>
      <c r="R5511" s="9"/>
      <c r="T5511" s="9"/>
      <c r="U5511" s="2"/>
      <c r="X5511" s="40"/>
      <c r="Y5511" s="9"/>
    </row>
    <row r="5512" spans="2:25" x14ac:dyDescent="0.2">
      <c r="B5512" s="2"/>
      <c r="H5512" s="2"/>
      <c r="I5512" s="2"/>
      <c r="J5512" s="2"/>
      <c r="N5512" s="9"/>
      <c r="O5512" s="5"/>
      <c r="P5512" s="2"/>
      <c r="Q5512" s="39"/>
      <c r="R5512" s="9"/>
      <c r="T5512" s="9"/>
      <c r="U5512" s="2"/>
      <c r="X5512" s="40"/>
      <c r="Y5512" s="9"/>
    </row>
    <row r="5513" spans="2:25" x14ac:dyDescent="0.2">
      <c r="B5513" s="2"/>
      <c r="H5513" s="2"/>
      <c r="I5513" s="2"/>
      <c r="J5513" s="2"/>
      <c r="N5513" s="9"/>
      <c r="O5513" s="5"/>
      <c r="P5513" s="2"/>
      <c r="Q5513" s="39"/>
      <c r="R5513" s="9"/>
      <c r="T5513" s="9"/>
      <c r="U5513" s="2"/>
      <c r="X5513" s="40"/>
      <c r="Y5513" s="9"/>
    </row>
    <row r="5514" spans="2:25" x14ac:dyDescent="0.2">
      <c r="B5514" s="2"/>
      <c r="H5514" s="2"/>
      <c r="I5514" s="2"/>
      <c r="J5514" s="2"/>
      <c r="N5514" s="9"/>
      <c r="O5514" s="5"/>
      <c r="P5514" s="2"/>
      <c r="Q5514" s="39"/>
      <c r="R5514" s="9"/>
      <c r="T5514" s="9"/>
      <c r="U5514" s="2"/>
      <c r="X5514" s="40"/>
      <c r="Y5514" s="9"/>
    </row>
    <row r="5515" spans="2:25" x14ac:dyDescent="0.2">
      <c r="B5515" s="2"/>
      <c r="H5515" s="2"/>
      <c r="I5515" s="2"/>
      <c r="J5515" s="2"/>
      <c r="N5515" s="9"/>
      <c r="O5515" s="5"/>
      <c r="P5515" s="2"/>
      <c r="Q5515" s="39"/>
      <c r="R5515" s="9"/>
      <c r="T5515" s="9"/>
      <c r="U5515" s="2"/>
      <c r="X5515" s="40"/>
      <c r="Y5515" s="9"/>
    </row>
    <row r="5516" spans="2:25" x14ac:dyDescent="0.2">
      <c r="B5516" s="2"/>
      <c r="H5516" s="2"/>
      <c r="I5516" s="2"/>
      <c r="J5516" s="2"/>
      <c r="N5516" s="9"/>
      <c r="O5516" s="5"/>
      <c r="P5516" s="2"/>
      <c r="Q5516" s="39"/>
      <c r="R5516" s="9"/>
      <c r="T5516" s="9"/>
      <c r="U5516" s="2"/>
      <c r="X5516" s="40"/>
      <c r="Y5516" s="9"/>
    </row>
    <row r="5517" spans="2:25" x14ac:dyDescent="0.2">
      <c r="B5517" s="2"/>
      <c r="H5517" s="2"/>
      <c r="I5517" s="2"/>
      <c r="J5517" s="2"/>
      <c r="N5517" s="9"/>
      <c r="O5517" s="5"/>
      <c r="P5517" s="2"/>
      <c r="Q5517" s="39"/>
      <c r="R5517" s="9"/>
      <c r="T5517" s="9"/>
      <c r="U5517" s="2"/>
      <c r="X5517" s="40"/>
      <c r="Y5517" s="9"/>
    </row>
    <row r="5518" spans="2:25" x14ac:dyDescent="0.2">
      <c r="B5518" s="2"/>
      <c r="H5518" s="2"/>
      <c r="I5518" s="2"/>
      <c r="J5518" s="2"/>
      <c r="N5518" s="9"/>
      <c r="O5518" s="5"/>
      <c r="P5518" s="2"/>
      <c r="Q5518" s="39"/>
      <c r="R5518" s="9"/>
      <c r="T5518" s="9"/>
      <c r="U5518" s="2"/>
      <c r="X5518" s="40"/>
      <c r="Y5518" s="9"/>
    </row>
    <row r="5519" spans="2:25" x14ac:dyDescent="0.2">
      <c r="B5519" s="2"/>
      <c r="H5519" s="2"/>
      <c r="I5519" s="2"/>
      <c r="J5519" s="2"/>
      <c r="N5519" s="9"/>
      <c r="O5519" s="5"/>
      <c r="P5519" s="2"/>
      <c r="Q5519" s="39"/>
      <c r="R5519" s="9"/>
      <c r="T5519" s="9"/>
      <c r="U5519" s="2"/>
      <c r="X5519" s="40"/>
      <c r="Y5519" s="9"/>
    </row>
    <row r="5520" spans="2:25" x14ac:dyDescent="0.2">
      <c r="B5520" s="2"/>
      <c r="H5520" s="2"/>
      <c r="I5520" s="2"/>
      <c r="J5520" s="2"/>
      <c r="N5520" s="9"/>
      <c r="O5520" s="5"/>
      <c r="P5520" s="2"/>
      <c r="Q5520" s="39"/>
      <c r="R5520" s="9"/>
      <c r="T5520" s="9"/>
      <c r="U5520" s="2"/>
      <c r="X5520" s="40"/>
      <c r="Y5520" s="9"/>
    </row>
    <row r="5521" spans="2:25" x14ac:dyDescent="0.2">
      <c r="B5521" s="2"/>
      <c r="H5521" s="2"/>
      <c r="I5521" s="2"/>
      <c r="J5521" s="2"/>
      <c r="N5521" s="9"/>
      <c r="O5521" s="5"/>
      <c r="P5521" s="2"/>
      <c r="Q5521" s="39"/>
      <c r="R5521" s="9"/>
      <c r="T5521" s="9"/>
      <c r="U5521" s="2"/>
      <c r="X5521" s="40"/>
      <c r="Y5521" s="9"/>
    </row>
    <row r="5522" spans="2:25" x14ac:dyDescent="0.2">
      <c r="B5522" s="2"/>
      <c r="H5522" s="2"/>
      <c r="I5522" s="2"/>
      <c r="J5522" s="2"/>
      <c r="N5522" s="9"/>
      <c r="O5522" s="5"/>
      <c r="P5522" s="2"/>
      <c r="Q5522" s="39"/>
      <c r="R5522" s="9"/>
      <c r="T5522" s="9"/>
      <c r="U5522" s="2"/>
      <c r="X5522" s="40"/>
      <c r="Y5522" s="9"/>
    </row>
    <row r="5523" spans="2:25" x14ac:dyDescent="0.2">
      <c r="B5523" s="2"/>
      <c r="H5523" s="2"/>
      <c r="I5523" s="2"/>
      <c r="J5523" s="2"/>
      <c r="N5523" s="9"/>
      <c r="O5523" s="5"/>
      <c r="P5523" s="2"/>
      <c r="Q5523" s="39"/>
      <c r="R5523" s="9"/>
      <c r="T5523" s="9"/>
      <c r="U5523" s="2"/>
      <c r="X5523" s="40"/>
      <c r="Y5523" s="9"/>
    </row>
    <row r="5524" spans="2:25" x14ac:dyDescent="0.2">
      <c r="B5524" s="2"/>
      <c r="H5524" s="2"/>
      <c r="I5524" s="2"/>
      <c r="J5524" s="2"/>
      <c r="N5524" s="9"/>
      <c r="O5524" s="5"/>
      <c r="P5524" s="2"/>
      <c r="Q5524" s="39"/>
      <c r="R5524" s="9"/>
      <c r="T5524" s="9"/>
      <c r="U5524" s="2"/>
      <c r="X5524" s="40"/>
      <c r="Y5524" s="9"/>
    </row>
    <row r="5525" spans="2:25" x14ac:dyDescent="0.2">
      <c r="B5525" s="2"/>
      <c r="H5525" s="2"/>
      <c r="I5525" s="2"/>
      <c r="J5525" s="2"/>
      <c r="N5525" s="9"/>
      <c r="O5525" s="5"/>
      <c r="P5525" s="2"/>
      <c r="Q5525" s="39"/>
      <c r="R5525" s="9"/>
      <c r="T5525" s="9"/>
      <c r="U5525" s="2"/>
      <c r="X5525" s="40"/>
      <c r="Y5525" s="9"/>
    </row>
    <row r="5526" spans="2:25" x14ac:dyDescent="0.2">
      <c r="B5526" s="2"/>
      <c r="H5526" s="2"/>
      <c r="I5526" s="2"/>
      <c r="J5526" s="2"/>
      <c r="N5526" s="9"/>
      <c r="O5526" s="5"/>
      <c r="P5526" s="2"/>
      <c r="Q5526" s="39"/>
      <c r="R5526" s="9"/>
      <c r="T5526" s="9"/>
      <c r="U5526" s="2"/>
      <c r="X5526" s="40"/>
      <c r="Y5526" s="9"/>
    </row>
    <row r="5527" spans="2:25" x14ac:dyDescent="0.2">
      <c r="B5527" s="2"/>
      <c r="H5527" s="2"/>
      <c r="I5527" s="2"/>
      <c r="J5527" s="2"/>
      <c r="N5527" s="9"/>
      <c r="O5527" s="5"/>
      <c r="P5527" s="2"/>
      <c r="Q5527" s="39"/>
      <c r="R5527" s="9"/>
      <c r="T5527" s="9"/>
      <c r="U5527" s="2"/>
      <c r="X5527" s="40"/>
      <c r="Y5527" s="9"/>
    </row>
    <row r="5528" spans="2:25" x14ac:dyDescent="0.2">
      <c r="B5528" s="2"/>
      <c r="H5528" s="2"/>
      <c r="I5528" s="2"/>
      <c r="J5528" s="2"/>
      <c r="N5528" s="9"/>
      <c r="O5528" s="5"/>
      <c r="P5528" s="2"/>
      <c r="Q5528" s="39"/>
      <c r="R5528" s="9"/>
      <c r="T5528" s="9"/>
      <c r="U5528" s="2"/>
      <c r="X5528" s="40"/>
      <c r="Y5528" s="9"/>
    </row>
    <row r="5529" spans="2:25" x14ac:dyDescent="0.2">
      <c r="B5529" s="2"/>
      <c r="H5529" s="2"/>
      <c r="I5529" s="2"/>
      <c r="J5529" s="2"/>
      <c r="N5529" s="9"/>
      <c r="O5529" s="5"/>
      <c r="P5529" s="2"/>
      <c r="Q5529" s="39"/>
      <c r="R5529" s="9"/>
      <c r="T5529" s="9"/>
      <c r="U5529" s="2"/>
      <c r="X5529" s="40"/>
      <c r="Y5529" s="9"/>
    </row>
    <row r="5530" spans="2:25" x14ac:dyDescent="0.2">
      <c r="B5530" s="2"/>
      <c r="H5530" s="2"/>
      <c r="I5530" s="2"/>
      <c r="J5530" s="2"/>
      <c r="N5530" s="9"/>
      <c r="O5530" s="5"/>
      <c r="P5530" s="2"/>
      <c r="Q5530" s="39"/>
      <c r="R5530" s="9"/>
      <c r="T5530" s="9"/>
      <c r="U5530" s="2"/>
      <c r="X5530" s="40"/>
      <c r="Y5530" s="9"/>
    </row>
    <row r="5531" spans="2:25" x14ac:dyDescent="0.2">
      <c r="B5531" s="2"/>
      <c r="H5531" s="2"/>
      <c r="I5531" s="2"/>
      <c r="J5531" s="2"/>
      <c r="N5531" s="9"/>
      <c r="O5531" s="5"/>
      <c r="P5531" s="2"/>
      <c r="Q5531" s="39"/>
      <c r="R5531" s="9"/>
      <c r="T5531" s="9"/>
      <c r="U5531" s="2"/>
      <c r="X5531" s="40"/>
      <c r="Y5531" s="9"/>
    </row>
    <row r="5532" spans="2:25" x14ac:dyDescent="0.2">
      <c r="B5532" s="2"/>
      <c r="H5532" s="2"/>
      <c r="I5532" s="2"/>
      <c r="J5532" s="2"/>
      <c r="N5532" s="9"/>
      <c r="O5532" s="5"/>
      <c r="P5532" s="2"/>
      <c r="Q5532" s="39"/>
      <c r="R5532" s="9"/>
      <c r="T5532" s="9"/>
      <c r="U5532" s="2"/>
      <c r="X5532" s="40"/>
      <c r="Y5532" s="9"/>
    </row>
    <row r="5533" spans="2:25" x14ac:dyDescent="0.2">
      <c r="B5533" s="2"/>
      <c r="H5533" s="2"/>
      <c r="I5533" s="2"/>
      <c r="J5533" s="2"/>
      <c r="N5533" s="9"/>
      <c r="O5533" s="5"/>
      <c r="P5533" s="2"/>
      <c r="Q5533" s="39"/>
      <c r="R5533" s="9"/>
      <c r="T5533" s="9"/>
      <c r="U5533" s="2"/>
      <c r="X5533" s="40"/>
      <c r="Y5533" s="9"/>
    </row>
    <row r="5534" spans="2:25" x14ac:dyDescent="0.2">
      <c r="B5534" s="2"/>
      <c r="H5534" s="2"/>
      <c r="I5534" s="2"/>
      <c r="J5534" s="2"/>
      <c r="N5534" s="9"/>
      <c r="O5534" s="5"/>
      <c r="P5534" s="2"/>
      <c r="Q5534" s="39"/>
      <c r="R5534" s="9"/>
      <c r="T5534" s="9"/>
      <c r="U5534" s="2"/>
      <c r="X5534" s="40"/>
      <c r="Y5534" s="9"/>
    </row>
    <row r="5535" spans="2:25" x14ac:dyDescent="0.2">
      <c r="B5535" s="2"/>
      <c r="H5535" s="2"/>
      <c r="I5535" s="2"/>
      <c r="J5535" s="2"/>
      <c r="N5535" s="9"/>
      <c r="O5535" s="5"/>
      <c r="P5535" s="2"/>
      <c r="Q5535" s="39"/>
      <c r="R5535" s="9"/>
      <c r="T5535" s="9"/>
      <c r="U5535" s="2"/>
      <c r="X5535" s="40"/>
      <c r="Y5535" s="9"/>
    </row>
    <row r="5536" spans="2:25" x14ac:dyDescent="0.2">
      <c r="B5536" s="2"/>
      <c r="H5536" s="2"/>
      <c r="I5536" s="2"/>
      <c r="J5536" s="2"/>
      <c r="N5536" s="9"/>
      <c r="O5536" s="5"/>
      <c r="P5536" s="2"/>
      <c r="Q5536" s="39"/>
      <c r="R5536" s="9"/>
      <c r="T5536" s="9"/>
      <c r="U5536" s="2"/>
      <c r="X5536" s="40"/>
      <c r="Y5536" s="9"/>
    </row>
    <row r="5537" spans="2:25" x14ac:dyDescent="0.2">
      <c r="B5537" s="2"/>
      <c r="H5537" s="2"/>
      <c r="I5537" s="2"/>
      <c r="J5537" s="2"/>
      <c r="N5537" s="9"/>
      <c r="O5537" s="5"/>
      <c r="P5537" s="2"/>
      <c r="Q5537" s="39"/>
      <c r="R5537" s="9"/>
      <c r="T5537" s="9"/>
      <c r="U5537" s="2"/>
      <c r="X5537" s="40"/>
      <c r="Y5537" s="9"/>
    </row>
    <row r="5538" spans="2:25" x14ac:dyDescent="0.2">
      <c r="B5538" s="2"/>
      <c r="H5538" s="2"/>
      <c r="I5538" s="2"/>
      <c r="J5538" s="2"/>
      <c r="N5538" s="9"/>
      <c r="O5538" s="5"/>
      <c r="P5538" s="2"/>
      <c r="Q5538" s="39"/>
      <c r="R5538" s="9"/>
      <c r="T5538" s="9"/>
      <c r="U5538" s="2"/>
      <c r="X5538" s="40"/>
      <c r="Y5538" s="9"/>
    </row>
    <row r="5539" spans="2:25" x14ac:dyDescent="0.2">
      <c r="B5539" s="2"/>
      <c r="H5539" s="2"/>
      <c r="I5539" s="2"/>
      <c r="J5539" s="2"/>
      <c r="N5539" s="9"/>
      <c r="O5539" s="5"/>
      <c r="P5539" s="2"/>
      <c r="Q5539" s="39"/>
      <c r="R5539" s="9"/>
      <c r="T5539" s="9"/>
      <c r="U5539" s="2"/>
      <c r="X5539" s="40"/>
      <c r="Y5539" s="9"/>
    </row>
    <row r="5540" spans="2:25" x14ac:dyDescent="0.2">
      <c r="B5540" s="2"/>
      <c r="H5540" s="2"/>
      <c r="I5540" s="2"/>
      <c r="J5540" s="2"/>
      <c r="N5540" s="9"/>
      <c r="O5540" s="5"/>
      <c r="P5540" s="2"/>
      <c r="Q5540" s="39"/>
      <c r="R5540" s="9"/>
      <c r="T5540" s="9"/>
      <c r="U5540" s="2"/>
      <c r="X5540" s="40"/>
      <c r="Y5540" s="9"/>
    </row>
    <row r="5541" spans="2:25" x14ac:dyDescent="0.2">
      <c r="B5541" s="2"/>
      <c r="H5541" s="2"/>
      <c r="I5541" s="2"/>
      <c r="J5541" s="2"/>
      <c r="N5541" s="9"/>
      <c r="O5541" s="5"/>
      <c r="P5541" s="2"/>
      <c r="Q5541" s="39"/>
      <c r="R5541" s="9"/>
      <c r="T5541" s="9"/>
      <c r="U5541" s="2"/>
      <c r="X5541" s="40"/>
      <c r="Y5541" s="9"/>
    </row>
    <row r="5542" spans="2:25" x14ac:dyDescent="0.2">
      <c r="B5542" s="2"/>
      <c r="H5542" s="2"/>
      <c r="I5542" s="2"/>
      <c r="J5542" s="2"/>
      <c r="N5542" s="9"/>
      <c r="O5542" s="5"/>
      <c r="P5542" s="2"/>
      <c r="Q5542" s="39"/>
      <c r="R5542" s="9"/>
      <c r="T5542" s="9"/>
      <c r="U5542" s="2"/>
      <c r="X5542" s="40"/>
      <c r="Y5542" s="9"/>
    </row>
    <row r="5543" spans="2:25" x14ac:dyDescent="0.2">
      <c r="B5543" s="2"/>
      <c r="H5543" s="2"/>
      <c r="I5543" s="2"/>
      <c r="J5543" s="2"/>
      <c r="N5543" s="9"/>
      <c r="O5543" s="5"/>
      <c r="P5543" s="2"/>
      <c r="Q5543" s="39"/>
      <c r="R5543" s="9"/>
      <c r="T5543" s="9"/>
      <c r="U5543" s="2"/>
      <c r="X5543" s="40"/>
      <c r="Y5543" s="9"/>
    </row>
    <row r="5544" spans="2:25" x14ac:dyDescent="0.2">
      <c r="B5544" s="2"/>
      <c r="H5544" s="2"/>
      <c r="I5544" s="2"/>
      <c r="J5544" s="2"/>
      <c r="N5544" s="9"/>
      <c r="O5544" s="5"/>
      <c r="P5544" s="2"/>
      <c r="Q5544" s="39"/>
      <c r="R5544" s="9"/>
      <c r="T5544" s="9"/>
      <c r="U5544" s="2"/>
      <c r="X5544" s="40"/>
      <c r="Y5544" s="9"/>
    </row>
    <row r="5545" spans="2:25" x14ac:dyDescent="0.2">
      <c r="B5545" s="2"/>
      <c r="H5545" s="2"/>
      <c r="I5545" s="2"/>
      <c r="J5545" s="2"/>
      <c r="N5545" s="9"/>
      <c r="O5545" s="5"/>
      <c r="P5545" s="2"/>
      <c r="Q5545" s="39"/>
      <c r="R5545" s="9"/>
      <c r="T5545" s="9"/>
      <c r="U5545" s="2"/>
      <c r="X5545" s="40"/>
      <c r="Y5545" s="9"/>
    </row>
    <row r="5546" spans="2:25" x14ac:dyDescent="0.2">
      <c r="B5546" s="2"/>
      <c r="H5546" s="2"/>
      <c r="I5546" s="2"/>
      <c r="J5546" s="2"/>
      <c r="N5546" s="9"/>
      <c r="O5546" s="5"/>
      <c r="P5546" s="2"/>
      <c r="Q5546" s="39"/>
      <c r="R5546" s="9"/>
      <c r="T5546" s="9"/>
      <c r="U5546" s="2"/>
      <c r="X5546" s="40"/>
      <c r="Y5546" s="9"/>
    </row>
    <row r="5547" spans="2:25" x14ac:dyDescent="0.2">
      <c r="B5547" s="2"/>
      <c r="H5547" s="2"/>
      <c r="I5547" s="2"/>
      <c r="J5547" s="2"/>
      <c r="N5547" s="9"/>
      <c r="O5547" s="5"/>
      <c r="P5547" s="2"/>
      <c r="Q5547" s="39"/>
      <c r="R5547" s="9"/>
      <c r="T5547" s="9"/>
      <c r="U5547" s="2"/>
      <c r="X5547" s="40"/>
      <c r="Y5547" s="9"/>
    </row>
    <row r="5548" spans="2:25" x14ac:dyDescent="0.2">
      <c r="B5548" s="2"/>
      <c r="H5548" s="2"/>
      <c r="I5548" s="2"/>
      <c r="J5548" s="2"/>
      <c r="N5548" s="9"/>
      <c r="O5548" s="5"/>
      <c r="P5548" s="2"/>
      <c r="Q5548" s="39"/>
      <c r="R5548" s="9"/>
      <c r="T5548" s="9"/>
      <c r="U5548" s="2"/>
      <c r="X5548" s="40"/>
      <c r="Y5548" s="9"/>
    </row>
    <row r="5549" spans="2:25" x14ac:dyDescent="0.2">
      <c r="B5549" s="2"/>
      <c r="H5549" s="2"/>
      <c r="I5549" s="2"/>
      <c r="J5549" s="2"/>
      <c r="N5549" s="9"/>
      <c r="O5549" s="5"/>
      <c r="P5549" s="2"/>
      <c r="Q5549" s="39"/>
      <c r="R5549" s="9"/>
      <c r="T5549" s="9"/>
      <c r="U5549" s="2"/>
      <c r="X5549" s="40"/>
      <c r="Y5549" s="9"/>
    </row>
    <row r="5550" spans="2:25" x14ac:dyDescent="0.2">
      <c r="B5550" s="2"/>
      <c r="H5550" s="2"/>
      <c r="I5550" s="2"/>
      <c r="J5550" s="2"/>
      <c r="N5550" s="9"/>
      <c r="O5550" s="5"/>
      <c r="P5550" s="2"/>
      <c r="Q5550" s="39"/>
      <c r="R5550" s="9"/>
      <c r="T5550" s="9"/>
      <c r="U5550" s="2"/>
      <c r="X5550" s="40"/>
      <c r="Y5550" s="9"/>
    </row>
    <row r="5551" spans="2:25" x14ac:dyDescent="0.2">
      <c r="B5551" s="2"/>
      <c r="H5551" s="2"/>
      <c r="I5551" s="2"/>
      <c r="J5551" s="2"/>
      <c r="N5551" s="9"/>
      <c r="O5551" s="5"/>
      <c r="P5551" s="2"/>
      <c r="Q5551" s="39"/>
      <c r="R5551" s="9"/>
      <c r="T5551" s="9"/>
      <c r="U5551" s="2"/>
      <c r="X5551" s="40"/>
      <c r="Y5551" s="9"/>
    </row>
    <row r="5552" spans="2:25" x14ac:dyDescent="0.2">
      <c r="B5552" s="2"/>
      <c r="H5552" s="2"/>
      <c r="I5552" s="2"/>
      <c r="J5552" s="2"/>
      <c r="N5552" s="9"/>
      <c r="O5552" s="5"/>
      <c r="P5552" s="2"/>
      <c r="Q5552" s="39"/>
      <c r="R5552" s="9"/>
      <c r="T5552" s="9"/>
      <c r="U5552" s="2"/>
      <c r="X5552" s="40"/>
      <c r="Y5552" s="9"/>
    </row>
    <row r="5553" spans="2:25" x14ac:dyDescent="0.2">
      <c r="B5553" s="2"/>
      <c r="H5553" s="2"/>
      <c r="I5553" s="2"/>
      <c r="J5553" s="2"/>
      <c r="N5553" s="9"/>
      <c r="O5553" s="5"/>
      <c r="P5553" s="2"/>
      <c r="Q5553" s="39"/>
      <c r="R5553" s="9"/>
      <c r="T5553" s="9"/>
      <c r="U5553" s="2"/>
      <c r="X5553" s="40"/>
      <c r="Y5553" s="9"/>
    </row>
    <row r="5554" spans="2:25" x14ac:dyDescent="0.2">
      <c r="B5554" s="2"/>
      <c r="H5554" s="2"/>
      <c r="I5554" s="2"/>
      <c r="J5554" s="2"/>
      <c r="N5554" s="9"/>
      <c r="O5554" s="5"/>
      <c r="P5554" s="2"/>
      <c r="Q5554" s="39"/>
      <c r="R5554" s="9"/>
      <c r="T5554" s="9"/>
      <c r="U5554" s="2"/>
      <c r="X5554" s="40"/>
      <c r="Y5554" s="9"/>
    </row>
    <row r="5555" spans="2:25" x14ac:dyDescent="0.2">
      <c r="B5555" s="2"/>
      <c r="H5555" s="2"/>
      <c r="I5555" s="2"/>
      <c r="J5555" s="2"/>
      <c r="N5555" s="9"/>
      <c r="O5555" s="5"/>
      <c r="P5555" s="2"/>
      <c r="Q5555" s="39"/>
      <c r="R5555" s="9"/>
      <c r="T5555" s="9"/>
      <c r="U5555" s="2"/>
      <c r="X5555" s="40"/>
      <c r="Y5555" s="9"/>
    </row>
    <row r="5556" spans="2:25" x14ac:dyDescent="0.2">
      <c r="B5556" s="2"/>
      <c r="H5556" s="2"/>
      <c r="I5556" s="2"/>
      <c r="J5556" s="2"/>
      <c r="N5556" s="9"/>
      <c r="O5556" s="5"/>
      <c r="P5556" s="2"/>
      <c r="Q5556" s="39"/>
      <c r="R5556" s="9"/>
      <c r="T5556" s="9"/>
      <c r="U5556" s="2"/>
      <c r="X5556" s="40"/>
      <c r="Y5556" s="9"/>
    </row>
    <row r="5557" spans="2:25" x14ac:dyDescent="0.2">
      <c r="B5557" s="2"/>
      <c r="H5557" s="2"/>
      <c r="I5557" s="2"/>
      <c r="J5557" s="2"/>
      <c r="N5557" s="9"/>
      <c r="O5557" s="5"/>
      <c r="P5557" s="2"/>
      <c r="Q5557" s="39"/>
      <c r="R5557" s="9"/>
      <c r="T5557" s="9"/>
      <c r="U5557" s="2"/>
      <c r="X5557" s="40"/>
      <c r="Y5557" s="9"/>
    </row>
    <row r="5558" spans="2:25" x14ac:dyDescent="0.2">
      <c r="B5558" s="2"/>
      <c r="H5558" s="2"/>
      <c r="I5558" s="2"/>
      <c r="J5558" s="2"/>
      <c r="N5558" s="9"/>
      <c r="O5558" s="5"/>
      <c r="P5558" s="2"/>
      <c r="Q5558" s="39"/>
      <c r="R5558" s="9"/>
      <c r="T5558" s="9"/>
      <c r="U5558" s="2"/>
      <c r="X5558" s="40"/>
      <c r="Y5558" s="9"/>
    </row>
    <row r="5559" spans="2:25" x14ac:dyDescent="0.2">
      <c r="B5559" s="2"/>
      <c r="H5559" s="2"/>
      <c r="I5559" s="2"/>
      <c r="J5559" s="2"/>
      <c r="N5559" s="9"/>
      <c r="O5559" s="5"/>
      <c r="P5559" s="2"/>
      <c r="Q5559" s="39"/>
      <c r="R5559" s="9"/>
      <c r="T5559" s="9"/>
      <c r="U5559" s="2"/>
      <c r="X5559" s="40"/>
      <c r="Y5559" s="9"/>
    </row>
    <row r="5560" spans="2:25" x14ac:dyDescent="0.2">
      <c r="B5560" s="2"/>
      <c r="H5560" s="2"/>
      <c r="I5560" s="2"/>
      <c r="J5560" s="2"/>
      <c r="N5560" s="9"/>
      <c r="O5560" s="5"/>
      <c r="P5560" s="2"/>
      <c r="Q5560" s="39"/>
      <c r="R5560" s="9"/>
      <c r="T5560" s="9"/>
      <c r="U5560" s="2"/>
      <c r="X5560" s="40"/>
      <c r="Y5560" s="9"/>
    </row>
    <row r="5561" spans="2:25" x14ac:dyDescent="0.2">
      <c r="B5561" s="2"/>
      <c r="H5561" s="2"/>
      <c r="I5561" s="2"/>
      <c r="J5561" s="2"/>
      <c r="N5561" s="9"/>
      <c r="O5561" s="5"/>
      <c r="P5561" s="2"/>
      <c r="Q5561" s="39"/>
      <c r="R5561" s="9"/>
      <c r="T5561" s="9"/>
      <c r="U5561" s="2"/>
      <c r="X5561" s="40"/>
      <c r="Y5561" s="9"/>
    </row>
    <row r="5562" spans="2:25" x14ac:dyDescent="0.2">
      <c r="B5562" s="2"/>
      <c r="H5562" s="2"/>
      <c r="I5562" s="2"/>
      <c r="J5562" s="2"/>
      <c r="N5562" s="9"/>
      <c r="O5562" s="5"/>
      <c r="P5562" s="2"/>
      <c r="Q5562" s="39"/>
      <c r="R5562" s="9"/>
      <c r="T5562" s="9"/>
      <c r="U5562" s="2"/>
      <c r="X5562" s="40"/>
      <c r="Y5562" s="9"/>
    </row>
    <row r="5563" spans="2:25" x14ac:dyDescent="0.2">
      <c r="B5563" s="2"/>
      <c r="H5563" s="2"/>
      <c r="I5563" s="2"/>
      <c r="J5563" s="2"/>
      <c r="N5563" s="9"/>
      <c r="O5563" s="5"/>
      <c r="P5563" s="2"/>
      <c r="Q5563" s="39"/>
      <c r="R5563" s="9"/>
      <c r="T5563" s="9"/>
      <c r="U5563" s="2"/>
      <c r="X5563" s="40"/>
      <c r="Y5563" s="9"/>
    </row>
    <row r="5564" spans="2:25" x14ac:dyDescent="0.2">
      <c r="B5564" s="2"/>
      <c r="H5564" s="2"/>
      <c r="I5564" s="2"/>
      <c r="J5564" s="2"/>
      <c r="N5564" s="9"/>
      <c r="O5564" s="5"/>
      <c r="P5564" s="2"/>
      <c r="Q5564" s="39"/>
      <c r="R5564" s="9"/>
      <c r="T5564" s="9"/>
      <c r="U5564" s="2"/>
      <c r="X5564" s="40"/>
      <c r="Y5564" s="9"/>
    </row>
    <row r="5565" spans="2:25" x14ac:dyDescent="0.2">
      <c r="B5565" s="2"/>
      <c r="H5565" s="2"/>
      <c r="I5565" s="2"/>
      <c r="J5565" s="2"/>
      <c r="N5565" s="9"/>
      <c r="O5565" s="5"/>
      <c r="P5565" s="2"/>
      <c r="Q5565" s="39"/>
      <c r="R5565" s="9"/>
      <c r="T5565" s="9"/>
      <c r="U5565" s="2"/>
      <c r="X5565" s="40"/>
      <c r="Y5565" s="9"/>
    </row>
    <row r="5566" spans="2:25" x14ac:dyDescent="0.2">
      <c r="B5566" s="2"/>
      <c r="H5566" s="2"/>
      <c r="I5566" s="2"/>
      <c r="J5566" s="2"/>
      <c r="N5566" s="9"/>
      <c r="O5566" s="5"/>
      <c r="P5566" s="2"/>
      <c r="Q5566" s="39"/>
      <c r="R5566" s="9"/>
      <c r="T5566" s="9"/>
      <c r="U5566" s="2"/>
      <c r="X5566" s="40"/>
      <c r="Y5566" s="9"/>
    </row>
    <row r="5567" spans="2:25" x14ac:dyDescent="0.2">
      <c r="B5567" s="2"/>
      <c r="H5567" s="2"/>
      <c r="I5567" s="2"/>
      <c r="J5567" s="2"/>
      <c r="N5567" s="9"/>
      <c r="O5567" s="5"/>
      <c r="P5567" s="2"/>
      <c r="Q5567" s="39"/>
      <c r="R5567" s="9"/>
      <c r="T5567" s="9"/>
      <c r="U5567" s="2"/>
      <c r="X5567" s="40"/>
      <c r="Y5567" s="9"/>
    </row>
    <row r="5568" spans="2:25" x14ac:dyDescent="0.2">
      <c r="B5568" s="2"/>
      <c r="H5568" s="2"/>
      <c r="I5568" s="2"/>
      <c r="J5568" s="2"/>
      <c r="N5568" s="9"/>
      <c r="O5568" s="5"/>
      <c r="P5568" s="2"/>
      <c r="Q5568" s="39"/>
      <c r="R5568" s="9"/>
      <c r="T5568" s="9"/>
      <c r="U5568" s="2"/>
      <c r="X5568" s="40"/>
      <c r="Y5568" s="9"/>
    </row>
    <row r="5569" spans="2:25" x14ac:dyDescent="0.2">
      <c r="B5569" s="2"/>
      <c r="H5569" s="2"/>
      <c r="I5569" s="2"/>
      <c r="J5569" s="2"/>
      <c r="N5569" s="9"/>
      <c r="O5569" s="5"/>
      <c r="P5569" s="2"/>
      <c r="Q5569" s="39"/>
      <c r="R5569" s="9"/>
      <c r="T5569" s="9"/>
      <c r="U5569" s="2"/>
      <c r="X5569" s="40"/>
      <c r="Y5569" s="9"/>
    </row>
    <row r="5570" spans="2:25" x14ac:dyDescent="0.2">
      <c r="B5570" s="2"/>
      <c r="H5570" s="2"/>
      <c r="I5570" s="2"/>
      <c r="J5570" s="2"/>
      <c r="N5570" s="9"/>
      <c r="O5570" s="5"/>
      <c r="P5570" s="2"/>
      <c r="Q5570" s="39"/>
      <c r="R5570" s="9"/>
      <c r="T5570" s="9"/>
      <c r="U5570" s="2"/>
      <c r="X5570" s="40"/>
      <c r="Y5570" s="9"/>
    </row>
    <row r="5571" spans="2:25" x14ac:dyDescent="0.2">
      <c r="B5571" s="2"/>
      <c r="H5571" s="2"/>
      <c r="I5571" s="2"/>
      <c r="J5571" s="2"/>
      <c r="N5571" s="9"/>
      <c r="O5571" s="5"/>
      <c r="P5571" s="2"/>
      <c r="Q5571" s="39"/>
      <c r="R5571" s="9"/>
      <c r="T5571" s="9"/>
      <c r="U5571" s="2"/>
      <c r="X5571" s="40"/>
      <c r="Y5571" s="9"/>
    </row>
    <row r="5572" spans="2:25" x14ac:dyDescent="0.2">
      <c r="B5572" s="2"/>
      <c r="H5572" s="2"/>
      <c r="I5572" s="2"/>
      <c r="J5572" s="2"/>
      <c r="N5572" s="9"/>
      <c r="O5572" s="5"/>
      <c r="P5572" s="2"/>
      <c r="Q5572" s="39"/>
      <c r="R5572" s="9"/>
      <c r="T5572" s="9"/>
      <c r="U5572" s="2"/>
      <c r="X5572" s="40"/>
      <c r="Y5572" s="9"/>
    </row>
    <row r="5573" spans="2:25" x14ac:dyDescent="0.2">
      <c r="B5573" s="2"/>
      <c r="H5573" s="2"/>
      <c r="I5573" s="2"/>
      <c r="J5573" s="2"/>
      <c r="N5573" s="9"/>
      <c r="O5573" s="5"/>
      <c r="P5573" s="2"/>
      <c r="Q5573" s="39"/>
      <c r="R5573" s="9"/>
      <c r="T5573" s="9"/>
      <c r="U5573" s="2"/>
      <c r="X5573" s="40"/>
      <c r="Y5573" s="9"/>
    </row>
    <row r="5574" spans="2:25" x14ac:dyDescent="0.2">
      <c r="B5574" s="2"/>
      <c r="H5574" s="2"/>
      <c r="I5574" s="2"/>
      <c r="J5574" s="2"/>
      <c r="N5574" s="9"/>
      <c r="O5574" s="5"/>
      <c r="P5574" s="2"/>
      <c r="Q5574" s="39"/>
      <c r="R5574" s="9"/>
      <c r="T5574" s="9"/>
      <c r="U5574" s="2"/>
      <c r="X5574" s="40"/>
      <c r="Y5574" s="9"/>
    </row>
    <row r="5575" spans="2:25" x14ac:dyDescent="0.2">
      <c r="B5575" s="2"/>
      <c r="H5575" s="2"/>
      <c r="I5575" s="2"/>
      <c r="J5575" s="2"/>
      <c r="N5575" s="9"/>
      <c r="O5575" s="5"/>
      <c r="P5575" s="2"/>
      <c r="Q5575" s="39"/>
      <c r="R5575" s="9"/>
      <c r="T5575" s="9"/>
      <c r="U5575" s="2"/>
      <c r="X5575" s="40"/>
      <c r="Y5575" s="9"/>
    </row>
    <row r="5576" spans="2:25" x14ac:dyDescent="0.2">
      <c r="B5576" s="2"/>
      <c r="H5576" s="2"/>
      <c r="I5576" s="2"/>
      <c r="J5576" s="2"/>
      <c r="N5576" s="9"/>
      <c r="O5576" s="5"/>
      <c r="P5576" s="2"/>
      <c r="Q5576" s="39"/>
      <c r="R5576" s="9"/>
      <c r="T5576" s="9"/>
      <c r="U5576" s="2"/>
      <c r="X5576" s="40"/>
      <c r="Y5576" s="9"/>
    </row>
    <row r="5577" spans="2:25" x14ac:dyDescent="0.2">
      <c r="B5577" s="2"/>
      <c r="H5577" s="2"/>
      <c r="I5577" s="2"/>
      <c r="J5577" s="2"/>
      <c r="N5577" s="9"/>
      <c r="O5577" s="5"/>
      <c r="P5577" s="2"/>
      <c r="Q5577" s="39"/>
      <c r="R5577" s="9"/>
      <c r="T5577" s="9"/>
      <c r="U5577" s="2"/>
      <c r="X5577" s="40"/>
      <c r="Y5577" s="9"/>
    </row>
    <row r="5578" spans="2:25" x14ac:dyDescent="0.2">
      <c r="B5578" s="2"/>
      <c r="H5578" s="2"/>
      <c r="I5578" s="2"/>
      <c r="J5578" s="2"/>
      <c r="N5578" s="9"/>
      <c r="O5578" s="5"/>
      <c r="P5578" s="2"/>
      <c r="Q5578" s="39"/>
      <c r="R5578" s="9"/>
      <c r="T5578" s="9"/>
      <c r="U5578" s="2"/>
      <c r="X5578" s="40"/>
      <c r="Y5578" s="9"/>
    </row>
    <row r="5579" spans="2:25" x14ac:dyDescent="0.2">
      <c r="B5579" s="2"/>
      <c r="H5579" s="2"/>
      <c r="I5579" s="2"/>
      <c r="J5579" s="2"/>
      <c r="N5579" s="9"/>
      <c r="O5579" s="5"/>
      <c r="P5579" s="2"/>
      <c r="Q5579" s="39"/>
      <c r="R5579" s="9"/>
      <c r="T5579" s="9"/>
      <c r="U5579" s="2"/>
      <c r="X5579" s="40"/>
      <c r="Y5579" s="9"/>
    </row>
    <row r="5580" spans="2:25" x14ac:dyDescent="0.2">
      <c r="B5580" s="2"/>
      <c r="H5580" s="2"/>
      <c r="I5580" s="2"/>
      <c r="J5580" s="2"/>
      <c r="N5580" s="9"/>
      <c r="O5580" s="5"/>
      <c r="P5580" s="2"/>
      <c r="Q5580" s="39"/>
      <c r="R5580" s="9"/>
      <c r="T5580" s="9"/>
      <c r="U5580" s="2"/>
      <c r="X5580" s="40"/>
      <c r="Y5580" s="9"/>
    </row>
    <row r="5581" spans="2:25" x14ac:dyDescent="0.2">
      <c r="B5581" s="2"/>
      <c r="H5581" s="2"/>
      <c r="I5581" s="2"/>
      <c r="J5581" s="2"/>
      <c r="N5581" s="9"/>
      <c r="O5581" s="5"/>
      <c r="P5581" s="2"/>
      <c r="Q5581" s="39"/>
      <c r="R5581" s="9"/>
      <c r="T5581" s="9"/>
      <c r="U5581" s="2"/>
      <c r="X5581" s="40"/>
      <c r="Y5581" s="9"/>
    </row>
    <row r="5582" spans="2:25" x14ac:dyDescent="0.2">
      <c r="B5582" s="2"/>
      <c r="H5582" s="2"/>
      <c r="I5582" s="2"/>
      <c r="J5582" s="2"/>
      <c r="N5582" s="9"/>
      <c r="O5582" s="5"/>
      <c r="P5582" s="2"/>
      <c r="Q5582" s="39"/>
      <c r="R5582" s="9"/>
      <c r="T5582" s="9"/>
      <c r="U5582" s="2"/>
      <c r="X5582" s="40"/>
      <c r="Y5582" s="9"/>
    </row>
    <row r="5583" spans="2:25" x14ac:dyDescent="0.2">
      <c r="B5583" s="2"/>
      <c r="H5583" s="2"/>
      <c r="I5583" s="2"/>
      <c r="J5583" s="2"/>
      <c r="N5583" s="9"/>
      <c r="O5583" s="5"/>
      <c r="P5583" s="2"/>
      <c r="Q5583" s="39"/>
      <c r="R5583" s="9"/>
      <c r="T5583" s="9"/>
      <c r="U5583" s="2"/>
      <c r="X5583" s="40"/>
      <c r="Y5583" s="9"/>
    </row>
    <row r="5584" spans="2:25" x14ac:dyDescent="0.2">
      <c r="B5584" s="2"/>
      <c r="H5584" s="2"/>
      <c r="I5584" s="2"/>
      <c r="J5584" s="2"/>
      <c r="N5584" s="9"/>
      <c r="O5584" s="5"/>
      <c r="P5584" s="2"/>
      <c r="Q5584" s="39"/>
      <c r="R5584" s="9"/>
      <c r="T5584" s="9"/>
      <c r="U5584" s="2"/>
      <c r="X5584" s="40"/>
      <c r="Y5584" s="9"/>
    </row>
    <row r="5585" spans="2:25" x14ac:dyDescent="0.2">
      <c r="B5585" s="2"/>
      <c r="H5585" s="2"/>
      <c r="I5585" s="2"/>
      <c r="J5585" s="2"/>
      <c r="N5585" s="9"/>
      <c r="O5585" s="5"/>
      <c r="P5585" s="2"/>
      <c r="Q5585" s="39"/>
      <c r="R5585" s="9"/>
      <c r="T5585" s="9"/>
      <c r="U5585" s="2"/>
      <c r="X5585" s="40"/>
      <c r="Y5585" s="9"/>
    </row>
    <row r="5586" spans="2:25" x14ac:dyDescent="0.2">
      <c r="B5586" s="2"/>
      <c r="H5586" s="2"/>
      <c r="I5586" s="2"/>
      <c r="J5586" s="2"/>
      <c r="N5586" s="9"/>
      <c r="O5586" s="5"/>
      <c r="P5586" s="2"/>
      <c r="Q5586" s="39"/>
      <c r="R5586" s="9"/>
      <c r="T5586" s="9"/>
      <c r="U5586" s="2"/>
      <c r="X5586" s="40"/>
      <c r="Y5586" s="9"/>
    </row>
    <row r="5587" spans="2:25" x14ac:dyDescent="0.2">
      <c r="B5587" s="2"/>
      <c r="H5587" s="2"/>
      <c r="I5587" s="2"/>
      <c r="J5587" s="2"/>
      <c r="N5587" s="9"/>
      <c r="O5587" s="5"/>
      <c r="P5587" s="2"/>
      <c r="Q5587" s="39"/>
      <c r="R5587" s="9"/>
      <c r="T5587" s="9"/>
      <c r="U5587" s="2"/>
      <c r="X5587" s="40"/>
      <c r="Y5587" s="9"/>
    </row>
    <row r="5588" spans="2:25" x14ac:dyDescent="0.2">
      <c r="B5588" s="2"/>
      <c r="H5588" s="2"/>
      <c r="I5588" s="2"/>
      <c r="J5588" s="2"/>
      <c r="N5588" s="9"/>
      <c r="O5588" s="5"/>
      <c r="P5588" s="2"/>
      <c r="Q5588" s="39"/>
      <c r="R5588" s="9"/>
      <c r="T5588" s="9"/>
      <c r="U5588" s="2"/>
      <c r="X5588" s="40"/>
      <c r="Y5588" s="9"/>
    </row>
    <row r="5589" spans="2:25" x14ac:dyDescent="0.2">
      <c r="B5589" s="2"/>
      <c r="H5589" s="2"/>
      <c r="I5589" s="2"/>
      <c r="J5589" s="2"/>
      <c r="N5589" s="9"/>
      <c r="O5589" s="5"/>
      <c r="P5589" s="2"/>
      <c r="Q5589" s="39"/>
      <c r="R5589" s="9"/>
      <c r="T5589" s="9"/>
      <c r="U5589" s="2"/>
      <c r="X5589" s="40"/>
      <c r="Y5589" s="9"/>
    </row>
    <row r="5590" spans="2:25" x14ac:dyDescent="0.2">
      <c r="B5590" s="2"/>
      <c r="H5590" s="2"/>
      <c r="I5590" s="2"/>
      <c r="J5590" s="2"/>
      <c r="N5590" s="9"/>
      <c r="O5590" s="5"/>
      <c r="P5590" s="2"/>
      <c r="Q5590" s="39"/>
      <c r="R5590" s="9"/>
      <c r="T5590" s="9"/>
      <c r="U5590" s="2"/>
      <c r="X5590" s="40"/>
      <c r="Y5590" s="9"/>
    </row>
    <row r="5591" spans="2:25" x14ac:dyDescent="0.2">
      <c r="B5591" s="2"/>
      <c r="H5591" s="2"/>
      <c r="I5591" s="2"/>
      <c r="J5591" s="2"/>
      <c r="N5591" s="9"/>
      <c r="O5591" s="5"/>
      <c r="P5591" s="2"/>
      <c r="Q5591" s="39"/>
      <c r="R5591" s="9"/>
      <c r="T5591" s="9"/>
      <c r="U5591" s="2"/>
      <c r="X5591" s="40"/>
      <c r="Y5591" s="9"/>
    </row>
    <row r="5592" spans="2:25" x14ac:dyDescent="0.2">
      <c r="B5592" s="2"/>
      <c r="H5592" s="2"/>
      <c r="I5592" s="2"/>
      <c r="J5592" s="2"/>
      <c r="N5592" s="9"/>
      <c r="O5592" s="5"/>
      <c r="P5592" s="2"/>
      <c r="Q5592" s="39"/>
      <c r="R5592" s="9"/>
      <c r="T5592" s="9"/>
      <c r="U5592" s="2"/>
      <c r="X5592" s="40"/>
      <c r="Y5592" s="9"/>
    </row>
    <row r="5593" spans="2:25" x14ac:dyDescent="0.2">
      <c r="B5593" s="2"/>
      <c r="H5593" s="2"/>
      <c r="I5593" s="2"/>
      <c r="J5593" s="2"/>
      <c r="N5593" s="9"/>
      <c r="O5593" s="5"/>
      <c r="P5593" s="2"/>
      <c r="Q5593" s="39"/>
      <c r="R5593" s="9"/>
      <c r="T5593" s="9"/>
      <c r="U5593" s="2"/>
      <c r="X5593" s="40"/>
      <c r="Y5593" s="9"/>
    </row>
    <row r="5594" spans="2:25" x14ac:dyDescent="0.2">
      <c r="B5594" s="2"/>
      <c r="H5594" s="2"/>
      <c r="I5594" s="2"/>
      <c r="J5594" s="2"/>
      <c r="N5594" s="9"/>
      <c r="O5594" s="5"/>
      <c r="P5594" s="2"/>
      <c r="Q5594" s="39"/>
      <c r="R5594" s="9"/>
      <c r="T5594" s="9"/>
      <c r="U5594" s="2"/>
      <c r="X5594" s="40"/>
      <c r="Y5594" s="9"/>
    </row>
    <row r="5595" spans="2:25" x14ac:dyDescent="0.2">
      <c r="B5595" s="2"/>
      <c r="H5595" s="2"/>
      <c r="I5595" s="2"/>
      <c r="J5595" s="2"/>
      <c r="N5595" s="9"/>
      <c r="O5595" s="5"/>
      <c r="P5595" s="2"/>
      <c r="Q5595" s="39"/>
      <c r="R5595" s="9"/>
      <c r="T5595" s="9"/>
      <c r="U5595" s="2"/>
      <c r="X5595" s="40"/>
      <c r="Y5595" s="9"/>
    </row>
    <row r="5596" spans="2:25" x14ac:dyDescent="0.2">
      <c r="B5596" s="2"/>
      <c r="H5596" s="2"/>
      <c r="I5596" s="2"/>
      <c r="J5596" s="2"/>
      <c r="N5596" s="9"/>
      <c r="O5596" s="5"/>
      <c r="P5596" s="2"/>
      <c r="Q5596" s="39"/>
      <c r="R5596" s="9"/>
      <c r="T5596" s="9"/>
      <c r="U5596" s="2"/>
      <c r="X5596" s="40"/>
      <c r="Y5596" s="9"/>
    </row>
    <row r="5597" spans="2:25" x14ac:dyDescent="0.2">
      <c r="B5597" s="2"/>
      <c r="H5597" s="2"/>
      <c r="I5597" s="2"/>
      <c r="J5597" s="2"/>
      <c r="N5597" s="9"/>
      <c r="O5597" s="5"/>
      <c r="P5597" s="2"/>
      <c r="Q5597" s="39"/>
      <c r="R5597" s="9"/>
      <c r="T5597" s="9"/>
      <c r="U5597" s="2"/>
      <c r="X5597" s="40"/>
      <c r="Y5597" s="9"/>
    </row>
    <row r="5598" spans="2:25" x14ac:dyDescent="0.2">
      <c r="B5598" s="2"/>
      <c r="H5598" s="2"/>
      <c r="I5598" s="2"/>
      <c r="J5598" s="2"/>
      <c r="N5598" s="9"/>
      <c r="O5598" s="5"/>
      <c r="P5598" s="2"/>
      <c r="Q5598" s="39"/>
      <c r="R5598" s="9"/>
      <c r="T5598" s="9"/>
      <c r="U5598" s="2"/>
      <c r="X5598" s="40"/>
      <c r="Y5598" s="9"/>
    </row>
    <row r="5599" spans="2:25" x14ac:dyDescent="0.2">
      <c r="B5599" s="2"/>
      <c r="H5599" s="2"/>
      <c r="I5599" s="2"/>
      <c r="J5599" s="2"/>
      <c r="N5599" s="9"/>
      <c r="O5599" s="5"/>
      <c r="P5599" s="2"/>
      <c r="Q5599" s="39"/>
      <c r="R5599" s="9"/>
      <c r="T5599" s="9"/>
      <c r="U5599" s="2"/>
      <c r="X5599" s="40"/>
      <c r="Y5599" s="9"/>
    </row>
    <row r="5600" spans="2:25" x14ac:dyDescent="0.2">
      <c r="B5600" s="2"/>
      <c r="H5600" s="2"/>
      <c r="I5600" s="2"/>
      <c r="J5600" s="2"/>
      <c r="N5600" s="9"/>
      <c r="O5600" s="5"/>
      <c r="P5600" s="2"/>
      <c r="Q5600" s="39"/>
      <c r="R5600" s="9"/>
      <c r="T5600" s="9"/>
      <c r="U5600" s="2"/>
      <c r="X5600" s="40"/>
      <c r="Y5600" s="9"/>
    </row>
    <row r="5601" spans="2:25" x14ac:dyDescent="0.2">
      <c r="B5601" s="2"/>
      <c r="H5601" s="2"/>
      <c r="I5601" s="2"/>
      <c r="J5601" s="2"/>
      <c r="N5601" s="9"/>
      <c r="O5601" s="5"/>
      <c r="P5601" s="2"/>
      <c r="Q5601" s="39"/>
      <c r="R5601" s="9"/>
      <c r="T5601" s="9"/>
      <c r="U5601" s="2"/>
      <c r="X5601" s="40"/>
      <c r="Y5601" s="9"/>
    </row>
    <row r="5602" spans="2:25" x14ac:dyDescent="0.2">
      <c r="B5602" s="2"/>
      <c r="H5602" s="2"/>
      <c r="I5602" s="2"/>
      <c r="J5602" s="2"/>
      <c r="N5602" s="9"/>
      <c r="O5602" s="5"/>
      <c r="P5602" s="2"/>
      <c r="Q5602" s="39"/>
      <c r="R5602" s="9"/>
      <c r="T5602" s="9"/>
      <c r="U5602" s="2"/>
      <c r="X5602" s="40"/>
      <c r="Y5602" s="9"/>
    </row>
    <row r="5603" spans="2:25" x14ac:dyDescent="0.2">
      <c r="B5603" s="2"/>
      <c r="H5603" s="2"/>
      <c r="I5603" s="2"/>
      <c r="J5603" s="2"/>
      <c r="N5603" s="9"/>
      <c r="O5603" s="5"/>
      <c r="P5603" s="2"/>
      <c r="Q5603" s="39"/>
      <c r="R5603" s="9"/>
      <c r="T5603" s="9"/>
      <c r="U5603" s="2"/>
      <c r="X5603" s="40"/>
      <c r="Y5603" s="9"/>
    </row>
    <row r="5604" spans="2:25" x14ac:dyDescent="0.2">
      <c r="B5604" s="2"/>
      <c r="H5604" s="2"/>
      <c r="I5604" s="2"/>
      <c r="J5604" s="2"/>
      <c r="N5604" s="9"/>
      <c r="O5604" s="5"/>
      <c r="P5604" s="2"/>
      <c r="Q5604" s="39"/>
      <c r="R5604" s="9"/>
      <c r="T5604" s="9"/>
      <c r="U5604" s="2"/>
      <c r="X5604" s="40"/>
      <c r="Y5604" s="9"/>
    </row>
    <row r="5605" spans="2:25" x14ac:dyDescent="0.2">
      <c r="B5605" s="2"/>
      <c r="H5605" s="2"/>
      <c r="I5605" s="2"/>
      <c r="J5605" s="2"/>
      <c r="N5605" s="9"/>
      <c r="O5605" s="5"/>
      <c r="P5605" s="2"/>
      <c r="Q5605" s="39"/>
      <c r="R5605" s="9"/>
      <c r="T5605" s="9"/>
      <c r="U5605" s="2"/>
      <c r="X5605" s="40"/>
      <c r="Y5605" s="9"/>
    </row>
    <row r="5606" spans="2:25" x14ac:dyDescent="0.2">
      <c r="B5606" s="2"/>
      <c r="H5606" s="2"/>
      <c r="I5606" s="2"/>
      <c r="J5606" s="2"/>
      <c r="N5606" s="9"/>
      <c r="O5606" s="5"/>
      <c r="P5606" s="2"/>
      <c r="Q5606" s="39"/>
      <c r="R5606" s="9"/>
      <c r="T5606" s="9"/>
      <c r="U5606" s="2"/>
      <c r="X5606" s="40"/>
      <c r="Y5606" s="9"/>
    </row>
    <row r="5607" spans="2:25" x14ac:dyDescent="0.2">
      <c r="B5607" s="2"/>
      <c r="H5607" s="2"/>
      <c r="I5607" s="2"/>
      <c r="J5607" s="2"/>
      <c r="N5607" s="9"/>
      <c r="O5607" s="5"/>
      <c r="P5607" s="2"/>
      <c r="Q5607" s="39"/>
      <c r="R5607" s="9"/>
      <c r="T5607" s="9"/>
      <c r="U5607" s="2"/>
      <c r="X5607" s="40"/>
      <c r="Y5607" s="9"/>
    </row>
    <row r="5608" spans="2:25" x14ac:dyDescent="0.2">
      <c r="B5608" s="2"/>
      <c r="H5608" s="2"/>
      <c r="I5608" s="2"/>
      <c r="J5608" s="2"/>
      <c r="N5608" s="9"/>
      <c r="O5608" s="5"/>
      <c r="P5608" s="2"/>
      <c r="Q5608" s="39"/>
      <c r="R5608" s="9"/>
      <c r="T5608" s="9"/>
      <c r="U5608" s="2"/>
      <c r="X5608" s="40"/>
      <c r="Y5608" s="9"/>
    </row>
    <row r="5609" spans="2:25" x14ac:dyDescent="0.2">
      <c r="B5609" s="2"/>
      <c r="H5609" s="2"/>
      <c r="I5609" s="2"/>
      <c r="J5609" s="2"/>
      <c r="N5609" s="9"/>
      <c r="O5609" s="5"/>
      <c r="P5609" s="2"/>
      <c r="Q5609" s="39"/>
      <c r="R5609" s="9"/>
      <c r="T5609" s="9"/>
      <c r="U5609" s="2"/>
      <c r="X5609" s="40"/>
      <c r="Y5609" s="9"/>
    </row>
    <row r="5610" spans="2:25" x14ac:dyDescent="0.2">
      <c r="B5610" s="2"/>
      <c r="H5610" s="2"/>
      <c r="I5610" s="2"/>
      <c r="J5610" s="2"/>
      <c r="N5610" s="9"/>
      <c r="O5610" s="5"/>
      <c r="P5610" s="2"/>
      <c r="Q5610" s="39"/>
      <c r="R5610" s="9"/>
      <c r="T5610" s="9"/>
      <c r="U5610" s="2"/>
      <c r="X5610" s="40"/>
      <c r="Y5610" s="9"/>
    </row>
    <row r="5611" spans="2:25" x14ac:dyDescent="0.2">
      <c r="B5611" s="2"/>
      <c r="H5611" s="2"/>
      <c r="I5611" s="2"/>
      <c r="J5611" s="2"/>
      <c r="N5611" s="9"/>
      <c r="O5611" s="5"/>
      <c r="P5611" s="2"/>
      <c r="Q5611" s="39"/>
      <c r="R5611" s="9"/>
      <c r="T5611" s="9"/>
      <c r="U5611" s="2"/>
      <c r="X5611" s="40"/>
      <c r="Y5611" s="9"/>
    </row>
    <row r="5612" spans="2:25" x14ac:dyDescent="0.2">
      <c r="B5612" s="2"/>
      <c r="H5612" s="2"/>
      <c r="I5612" s="2"/>
      <c r="J5612" s="2"/>
      <c r="N5612" s="9"/>
      <c r="O5612" s="5"/>
      <c r="P5612" s="2"/>
      <c r="Q5612" s="39"/>
      <c r="R5612" s="9"/>
      <c r="T5612" s="9"/>
      <c r="U5612" s="2"/>
      <c r="X5612" s="40"/>
      <c r="Y5612" s="9"/>
    </row>
    <row r="5613" spans="2:25" x14ac:dyDescent="0.2">
      <c r="B5613" s="2"/>
      <c r="H5613" s="2"/>
      <c r="I5613" s="2"/>
      <c r="J5613" s="2"/>
      <c r="N5613" s="9"/>
      <c r="O5613" s="5"/>
      <c r="P5613" s="2"/>
      <c r="Q5613" s="39"/>
      <c r="R5613" s="9"/>
      <c r="T5613" s="9"/>
      <c r="U5613" s="2"/>
      <c r="X5613" s="40"/>
      <c r="Y5613" s="9"/>
    </row>
    <row r="5614" spans="2:25" x14ac:dyDescent="0.2">
      <c r="B5614" s="2"/>
      <c r="H5614" s="2"/>
      <c r="I5614" s="2"/>
      <c r="J5614" s="2"/>
      <c r="N5614" s="9"/>
      <c r="O5614" s="5"/>
      <c r="P5614" s="2"/>
      <c r="Q5614" s="39"/>
      <c r="R5614" s="9"/>
      <c r="T5614" s="9"/>
      <c r="U5614" s="2"/>
      <c r="X5614" s="40"/>
      <c r="Y5614" s="9"/>
    </row>
    <row r="5615" spans="2:25" x14ac:dyDescent="0.2">
      <c r="B5615" s="2"/>
      <c r="H5615" s="2"/>
      <c r="I5615" s="2"/>
      <c r="J5615" s="2"/>
      <c r="N5615" s="9"/>
      <c r="O5615" s="5"/>
      <c r="P5615" s="2"/>
      <c r="Q5615" s="39"/>
      <c r="R5615" s="9"/>
      <c r="T5615" s="9"/>
      <c r="U5615" s="2"/>
      <c r="X5615" s="40"/>
      <c r="Y5615" s="9"/>
    </row>
    <row r="5616" spans="2:25" x14ac:dyDescent="0.2">
      <c r="B5616" s="2"/>
      <c r="H5616" s="2"/>
      <c r="I5616" s="2"/>
      <c r="J5616" s="2"/>
      <c r="N5616" s="9"/>
      <c r="O5616" s="5"/>
      <c r="P5616" s="2"/>
      <c r="Q5616" s="39"/>
      <c r="R5616" s="9"/>
      <c r="T5616" s="9"/>
      <c r="U5616" s="2"/>
      <c r="X5616" s="40"/>
      <c r="Y5616" s="9"/>
    </row>
    <row r="5617" spans="2:25" x14ac:dyDescent="0.2">
      <c r="B5617" s="2"/>
      <c r="H5617" s="2"/>
      <c r="I5617" s="2"/>
      <c r="J5617" s="2"/>
      <c r="N5617" s="9"/>
      <c r="O5617" s="5"/>
      <c r="P5617" s="2"/>
      <c r="Q5617" s="39"/>
      <c r="R5617" s="9"/>
      <c r="T5617" s="9"/>
      <c r="U5617" s="2"/>
      <c r="X5617" s="40"/>
      <c r="Y5617" s="9"/>
    </row>
    <row r="5618" spans="2:25" x14ac:dyDescent="0.2">
      <c r="B5618" s="2"/>
      <c r="H5618" s="2"/>
      <c r="I5618" s="2"/>
      <c r="J5618" s="2"/>
      <c r="N5618" s="9"/>
      <c r="O5618" s="5"/>
      <c r="P5618" s="2"/>
      <c r="Q5618" s="39"/>
      <c r="R5618" s="9"/>
      <c r="T5618" s="9"/>
      <c r="U5618" s="2"/>
      <c r="X5618" s="40"/>
      <c r="Y5618" s="9"/>
    </row>
    <row r="5619" spans="2:25" x14ac:dyDescent="0.2">
      <c r="B5619" s="2"/>
      <c r="H5619" s="2"/>
      <c r="I5619" s="2"/>
      <c r="J5619" s="2"/>
      <c r="N5619" s="9"/>
      <c r="O5619" s="5"/>
      <c r="P5619" s="2"/>
      <c r="Q5619" s="39"/>
      <c r="R5619" s="9"/>
      <c r="T5619" s="9"/>
      <c r="U5619" s="2"/>
      <c r="X5619" s="40"/>
      <c r="Y5619" s="9"/>
    </row>
    <row r="5620" spans="2:25" x14ac:dyDescent="0.2">
      <c r="B5620" s="2"/>
      <c r="H5620" s="2"/>
      <c r="I5620" s="2"/>
      <c r="J5620" s="2"/>
      <c r="N5620" s="9"/>
      <c r="O5620" s="5"/>
      <c r="P5620" s="2"/>
      <c r="Q5620" s="39"/>
      <c r="R5620" s="9"/>
      <c r="T5620" s="9"/>
      <c r="U5620" s="2"/>
      <c r="X5620" s="40"/>
      <c r="Y5620" s="9"/>
    </row>
    <row r="5621" spans="2:25" x14ac:dyDescent="0.2">
      <c r="B5621" s="2"/>
      <c r="H5621" s="2"/>
      <c r="I5621" s="2"/>
      <c r="J5621" s="2"/>
      <c r="N5621" s="9"/>
      <c r="O5621" s="5"/>
      <c r="P5621" s="2"/>
      <c r="Q5621" s="39"/>
      <c r="R5621" s="9"/>
      <c r="T5621" s="9"/>
      <c r="U5621" s="2"/>
      <c r="X5621" s="40"/>
      <c r="Y5621" s="9"/>
    </row>
    <row r="5622" spans="2:25" x14ac:dyDescent="0.2">
      <c r="B5622" s="2"/>
      <c r="H5622" s="2"/>
      <c r="I5622" s="2"/>
      <c r="J5622" s="2"/>
      <c r="N5622" s="9"/>
      <c r="O5622" s="5"/>
      <c r="P5622" s="2"/>
      <c r="Q5622" s="39"/>
      <c r="R5622" s="9"/>
      <c r="T5622" s="9"/>
      <c r="U5622" s="2"/>
      <c r="X5622" s="40"/>
      <c r="Y5622" s="9"/>
    </row>
    <row r="5623" spans="2:25" x14ac:dyDescent="0.2">
      <c r="B5623" s="2"/>
      <c r="H5623" s="2"/>
      <c r="I5623" s="2"/>
      <c r="J5623" s="2"/>
      <c r="N5623" s="9"/>
      <c r="O5623" s="5"/>
      <c r="P5623" s="2"/>
      <c r="Q5623" s="39"/>
      <c r="R5623" s="9"/>
      <c r="T5623" s="9"/>
      <c r="U5623" s="2"/>
      <c r="X5623" s="40"/>
      <c r="Y5623" s="9"/>
    </row>
    <row r="5624" spans="2:25" x14ac:dyDescent="0.2">
      <c r="B5624" s="2"/>
      <c r="H5624" s="2"/>
      <c r="I5624" s="2"/>
      <c r="J5624" s="2"/>
      <c r="N5624" s="9"/>
      <c r="O5624" s="5"/>
      <c r="P5624" s="2"/>
      <c r="Q5624" s="39"/>
      <c r="R5624" s="9"/>
      <c r="T5624" s="9"/>
      <c r="U5624" s="2"/>
      <c r="X5624" s="40"/>
      <c r="Y5624" s="9"/>
    </row>
    <row r="5625" spans="2:25" x14ac:dyDescent="0.2">
      <c r="B5625" s="2"/>
      <c r="H5625" s="2"/>
      <c r="I5625" s="2"/>
      <c r="J5625" s="2"/>
      <c r="N5625" s="9"/>
      <c r="O5625" s="5"/>
      <c r="P5625" s="2"/>
      <c r="Q5625" s="39"/>
      <c r="R5625" s="9"/>
      <c r="T5625" s="9"/>
      <c r="U5625" s="2"/>
      <c r="X5625" s="40"/>
      <c r="Y5625" s="9"/>
    </row>
    <row r="5626" spans="2:25" x14ac:dyDescent="0.2">
      <c r="B5626" s="2"/>
      <c r="H5626" s="2"/>
      <c r="I5626" s="2"/>
      <c r="J5626" s="2"/>
      <c r="N5626" s="9"/>
      <c r="O5626" s="5"/>
      <c r="P5626" s="2"/>
      <c r="Q5626" s="39"/>
      <c r="R5626" s="9"/>
      <c r="T5626" s="9"/>
      <c r="U5626" s="2"/>
      <c r="X5626" s="40"/>
      <c r="Y5626" s="9"/>
    </row>
    <row r="5627" spans="2:25" x14ac:dyDescent="0.2">
      <c r="B5627" s="2"/>
      <c r="H5627" s="2"/>
      <c r="I5627" s="2"/>
      <c r="J5627" s="2"/>
      <c r="N5627" s="9"/>
      <c r="O5627" s="5"/>
      <c r="P5627" s="2"/>
      <c r="Q5627" s="39"/>
      <c r="R5627" s="9"/>
      <c r="T5627" s="9"/>
      <c r="U5627" s="2"/>
      <c r="X5627" s="40"/>
      <c r="Y5627" s="9"/>
    </row>
    <row r="5628" spans="2:25" x14ac:dyDescent="0.2">
      <c r="B5628" s="2"/>
      <c r="H5628" s="2"/>
      <c r="I5628" s="2"/>
      <c r="J5628" s="2"/>
      <c r="N5628" s="9"/>
      <c r="O5628" s="5"/>
      <c r="P5628" s="2"/>
      <c r="Q5628" s="39"/>
      <c r="R5628" s="9"/>
      <c r="T5628" s="9"/>
      <c r="U5628" s="2"/>
      <c r="X5628" s="40"/>
      <c r="Y5628" s="9"/>
    </row>
    <row r="5629" spans="2:25" x14ac:dyDescent="0.2">
      <c r="B5629" s="2"/>
      <c r="H5629" s="2"/>
      <c r="I5629" s="2"/>
      <c r="J5629" s="2"/>
      <c r="N5629" s="9"/>
      <c r="O5629" s="5"/>
      <c r="P5629" s="2"/>
      <c r="Q5629" s="39"/>
      <c r="R5629" s="9"/>
      <c r="T5629" s="9"/>
      <c r="U5629" s="2"/>
      <c r="X5629" s="40"/>
      <c r="Y5629" s="9"/>
    </row>
    <row r="5630" spans="2:25" x14ac:dyDescent="0.2">
      <c r="B5630" s="2"/>
      <c r="H5630" s="2"/>
      <c r="I5630" s="2"/>
      <c r="J5630" s="2"/>
      <c r="N5630" s="9"/>
      <c r="O5630" s="5"/>
      <c r="P5630" s="2"/>
      <c r="Q5630" s="39"/>
      <c r="R5630" s="9"/>
      <c r="T5630" s="9"/>
      <c r="U5630" s="2"/>
      <c r="X5630" s="40"/>
      <c r="Y5630" s="9"/>
    </row>
    <row r="5631" spans="2:25" x14ac:dyDescent="0.2">
      <c r="B5631" s="2"/>
      <c r="H5631" s="2"/>
      <c r="I5631" s="2"/>
      <c r="J5631" s="2"/>
      <c r="N5631" s="9"/>
      <c r="O5631" s="5"/>
      <c r="P5631" s="2"/>
      <c r="Q5631" s="39"/>
      <c r="R5631" s="9"/>
      <c r="T5631" s="9"/>
      <c r="U5631" s="2"/>
      <c r="X5631" s="40"/>
      <c r="Y5631" s="9"/>
    </row>
    <row r="5632" spans="2:25" x14ac:dyDescent="0.2">
      <c r="B5632" s="2"/>
      <c r="H5632" s="2"/>
      <c r="I5632" s="2"/>
      <c r="J5632" s="2"/>
      <c r="N5632" s="9"/>
      <c r="O5632" s="5"/>
      <c r="P5632" s="2"/>
      <c r="Q5632" s="39"/>
      <c r="R5632" s="9"/>
      <c r="T5632" s="9"/>
      <c r="U5632" s="2"/>
      <c r="X5632" s="40"/>
      <c r="Y5632" s="9"/>
    </row>
    <row r="5633" spans="2:25" x14ac:dyDescent="0.2">
      <c r="B5633" s="2"/>
      <c r="H5633" s="2"/>
      <c r="I5633" s="2"/>
      <c r="J5633" s="2"/>
      <c r="N5633" s="9"/>
      <c r="O5633" s="5"/>
      <c r="P5633" s="2"/>
      <c r="Q5633" s="39"/>
      <c r="R5633" s="9"/>
      <c r="T5633" s="9"/>
      <c r="U5633" s="2"/>
      <c r="X5633" s="40"/>
      <c r="Y5633" s="9"/>
    </row>
    <row r="5634" spans="2:25" x14ac:dyDescent="0.2">
      <c r="B5634" s="2"/>
      <c r="H5634" s="2"/>
      <c r="I5634" s="2"/>
      <c r="J5634" s="2"/>
      <c r="N5634" s="9"/>
      <c r="O5634" s="5"/>
      <c r="P5634" s="2"/>
      <c r="Q5634" s="39"/>
      <c r="R5634" s="9"/>
      <c r="T5634" s="9"/>
      <c r="U5634" s="2"/>
      <c r="X5634" s="40"/>
      <c r="Y5634" s="9"/>
    </row>
    <row r="5635" spans="2:25" x14ac:dyDescent="0.2">
      <c r="B5635" s="2"/>
      <c r="H5635" s="2"/>
      <c r="I5635" s="2"/>
      <c r="J5635" s="2"/>
      <c r="N5635" s="9"/>
      <c r="O5635" s="5"/>
      <c r="P5635" s="2"/>
      <c r="Q5635" s="39"/>
      <c r="R5635" s="9"/>
      <c r="T5635" s="9"/>
      <c r="U5635" s="2"/>
      <c r="X5635" s="40"/>
      <c r="Y5635" s="9"/>
    </row>
    <row r="5636" spans="2:25" x14ac:dyDescent="0.2">
      <c r="B5636" s="2"/>
      <c r="H5636" s="2"/>
      <c r="I5636" s="2"/>
      <c r="J5636" s="2"/>
      <c r="N5636" s="9"/>
      <c r="O5636" s="5"/>
      <c r="P5636" s="2"/>
      <c r="Q5636" s="39"/>
      <c r="R5636" s="9"/>
      <c r="T5636" s="9"/>
      <c r="U5636" s="2"/>
      <c r="X5636" s="40"/>
      <c r="Y5636" s="9"/>
    </row>
    <row r="5637" spans="2:25" x14ac:dyDescent="0.2">
      <c r="B5637" s="2"/>
      <c r="H5637" s="2"/>
      <c r="I5637" s="2"/>
      <c r="J5637" s="2"/>
      <c r="N5637" s="9"/>
      <c r="O5637" s="5"/>
      <c r="P5637" s="2"/>
      <c r="Q5637" s="39"/>
      <c r="R5637" s="9"/>
      <c r="T5637" s="9"/>
      <c r="U5637" s="2"/>
      <c r="X5637" s="40"/>
      <c r="Y5637" s="9"/>
    </row>
    <row r="5638" spans="2:25" x14ac:dyDescent="0.2">
      <c r="B5638" s="2"/>
      <c r="H5638" s="2"/>
      <c r="I5638" s="2"/>
      <c r="J5638" s="2"/>
      <c r="N5638" s="9"/>
      <c r="O5638" s="5"/>
      <c r="P5638" s="2"/>
      <c r="Q5638" s="39"/>
      <c r="R5638" s="9"/>
      <c r="T5638" s="9"/>
      <c r="U5638" s="2"/>
      <c r="X5638" s="40"/>
      <c r="Y5638" s="9"/>
    </row>
    <row r="5639" spans="2:25" x14ac:dyDescent="0.2">
      <c r="B5639" s="2"/>
      <c r="H5639" s="2"/>
      <c r="I5639" s="2"/>
      <c r="J5639" s="2"/>
      <c r="N5639" s="9"/>
      <c r="O5639" s="5"/>
      <c r="P5639" s="2"/>
      <c r="Q5639" s="39"/>
      <c r="R5639" s="9"/>
      <c r="T5639" s="9"/>
      <c r="U5639" s="2"/>
      <c r="X5639" s="40"/>
      <c r="Y5639" s="9"/>
    </row>
    <row r="5640" spans="2:25" x14ac:dyDescent="0.2">
      <c r="B5640" s="2"/>
      <c r="H5640" s="2"/>
      <c r="I5640" s="2"/>
      <c r="J5640" s="2"/>
      <c r="N5640" s="9"/>
      <c r="O5640" s="5"/>
      <c r="P5640" s="2"/>
      <c r="Q5640" s="39"/>
      <c r="R5640" s="9"/>
      <c r="T5640" s="9"/>
      <c r="U5640" s="2"/>
      <c r="X5640" s="40"/>
      <c r="Y5640" s="9"/>
    </row>
    <row r="5641" spans="2:25" x14ac:dyDescent="0.2">
      <c r="B5641" s="2"/>
      <c r="H5641" s="2"/>
      <c r="I5641" s="2"/>
      <c r="J5641" s="2"/>
      <c r="N5641" s="9"/>
      <c r="O5641" s="5"/>
      <c r="P5641" s="2"/>
      <c r="Q5641" s="39"/>
      <c r="R5641" s="9"/>
      <c r="T5641" s="9"/>
      <c r="U5641" s="2"/>
      <c r="X5641" s="40"/>
      <c r="Y5641" s="9"/>
    </row>
    <row r="5642" spans="2:25" x14ac:dyDescent="0.2">
      <c r="B5642" s="2"/>
      <c r="H5642" s="2"/>
      <c r="I5642" s="2"/>
      <c r="J5642" s="2"/>
      <c r="N5642" s="9"/>
      <c r="O5642" s="5"/>
      <c r="P5642" s="2"/>
      <c r="Q5642" s="39"/>
      <c r="R5642" s="9"/>
      <c r="T5642" s="9"/>
      <c r="U5642" s="2"/>
      <c r="X5642" s="40"/>
      <c r="Y5642" s="9"/>
    </row>
    <row r="5643" spans="2:25" x14ac:dyDescent="0.2">
      <c r="B5643" s="2"/>
      <c r="H5643" s="2"/>
      <c r="I5643" s="2"/>
      <c r="J5643" s="2"/>
      <c r="N5643" s="9"/>
      <c r="O5643" s="5"/>
      <c r="P5643" s="2"/>
      <c r="Q5643" s="39"/>
      <c r="R5643" s="9"/>
      <c r="T5643" s="9"/>
      <c r="U5643" s="2"/>
      <c r="X5643" s="40"/>
      <c r="Y5643" s="9"/>
    </row>
    <row r="5644" spans="2:25" x14ac:dyDescent="0.2">
      <c r="B5644" s="2"/>
      <c r="H5644" s="2"/>
      <c r="I5644" s="2"/>
      <c r="J5644" s="2"/>
      <c r="N5644" s="9"/>
      <c r="O5644" s="5"/>
      <c r="P5644" s="2"/>
      <c r="Q5644" s="39"/>
      <c r="R5644" s="9"/>
      <c r="T5644" s="9"/>
      <c r="U5644" s="2"/>
      <c r="X5644" s="40"/>
      <c r="Y5644" s="9"/>
    </row>
    <row r="5645" spans="2:25" x14ac:dyDescent="0.2">
      <c r="B5645" s="2"/>
      <c r="H5645" s="2"/>
      <c r="I5645" s="2"/>
      <c r="J5645" s="2"/>
      <c r="N5645" s="9"/>
      <c r="O5645" s="5"/>
      <c r="P5645" s="2"/>
      <c r="Q5645" s="39"/>
      <c r="R5645" s="9"/>
      <c r="T5645" s="9"/>
      <c r="U5645" s="2"/>
      <c r="X5645" s="40"/>
      <c r="Y5645" s="9"/>
    </row>
    <row r="5646" spans="2:25" x14ac:dyDescent="0.2">
      <c r="B5646" s="2"/>
      <c r="H5646" s="2"/>
      <c r="I5646" s="2"/>
      <c r="J5646" s="2"/>
      <c r="N5646" s="9"/>
      <c r="O5646" s="5"/>
      <c r="P5646" s="2"/>
      <c r="Q5646" s="39"/>
      <c r="R5646" s="9"/>
      <c r="T5646" s="9"/>
      <c r="U5646" s="2"/>
      <c r="X5646" s="40"/>
      <c r="Y5646" s="9"/>
    </row>
    <row r="5647" spans="2:25" x14ac:dyDescent="0.2">
      <c r="B5647" s="2"/>
      <c r="H5647" s="2"/>
      <c r="I5647" s="2"/>
      <c r="J5647" s="2"/>
      <c r="N5647" s="9"/>
      <c r="O5647" s="5"/>
      <c r="P5647" s="2"/>
      <c r="Q5647" s="39"/>
      <c r="R5647" s="9"/>
      <c r="T5647" s="9"/>
      <c r="U5647" s="2"/>
      <c r="X5647" s="40"/>
      <c r="Y5647" s="9"/>
    </row>
    <row r="5648" spans="2:25" x14ac:dyDescent="0.2">
      <c r="B5648" s="2"/>
      <c r="H5648" s="2"/>
      <c r="I5648" s="2"/>
      <c r="J5648" s="2"/>
      <c r="N5648" s="9"/>
      <c r="O5648" s="5"/>
      <c r="P5648" s="2"/>
      <c r="Q5648" s="39"/>
      <c r="R5648" s="9"/>
      <c r="T5648" s="9"/>
      <c r="U5648" s="2"/>
      <c r="X5648" s="40"/>
      <c r="Y5648" s="9"/>
    </row>
    <row r="5649" spans="2:25" x14ac:dyDescent="0.2">
      <c r="B5649" s="2"/>
      <c r="H5649" s="2"/>
      <c r="I5649" s="2"/>
      <c r="J5649" s="2"/>
      <c r="N5649" s="9"/>
      <c r="O5649" s="5"/>
      <c r="P5649" s="2"/>
      <c r="Q5649" s="39"/>
      <c r="R5649" s="9"/>
      <c r="T5649" s="9"/>
      <c r="U5649" s="2"/>
      <c r="X5649" s="40"/>
      <c r="Y5649" s="9"/>
    </row>
    <row r="5650" spans="2:25" x14ac:dyDescent="0.2">
      <c r="B5650" s="2"/>
      <c r="H5650" s="2"/>
      <c r="I5650" s="2"/>
      <c r="J5650" s="2"/>
      <c r="N5650" s="9"/>
      <c r="O5650" s="5"/>
      <c r="P5650" s="2"/>
      <c r="Q5650" s="39"/>
      <c r="R5650" s="9"/>
      <c r="T5650" s="9"/>
      <c r="U5650" s="2"/>
      <c r="X5650" s="40"/>
      <c r="Y5650" s="9"/>
    </row>
    <row r="5651" spans="2:25" x14ac:dyDescent="0.2">
      <c r="B5651" s="2"/>
      <c r="H5651" s="2"/>
      <c r="I5651" s="2"/>
      <c r="J5651" s="2"/>
      <c r="N5651" s="9"/>
      <c r="O5651" s="5"/>
      <c r="P5651" s="2"/>
      <c r="Q5651" s="39"/>
      <c r="R5651" s="9"/>
      <c r="T5651" s="9"/>
      <c r="U5651" s="2"/>
      <c r="X5651" s="40"/>
      <c r="Y5651" s="9"/>
    </row>
    <row r="5652" spans="2:25" x14ac:dyDescent="0.2">
      <c r="B5652" s="2"/>
      <c r="H5652" s="2"/>
      <c r="I5652" s="2"/>
      <c r="J5652" s="2"/>
      <c r="N5652" s="9"/>
      <c r="O5652" s="5"/>
      <c r="P5652" s="2"/>
      <c r="Q5652" s="39"/>
      <c r="R5652" s="9"/>
      <c r="T5652" s="9"/>
      <c r="U5652" s="2"/>
      <c r="X5652" s="40"/>
      <c r="Y5652" s="9"/>
    </row>
    <row r="5653" spans="2:25" x14ac:dyDescent="0.2">
      <c r="B5653" s="2"/>
      <c r="H5653" s="2"/>
      <c r="I5653" s="2"/>
      <c r="J5653" s="2"/>
      <c r="N5653" s="9"/>
      <c r="O5653" s="5"/>
      <c r="P5653" s="2"/>
      <c r="Q5653" s="39"/>
      <c r="R5653" s="9"/>
      <c r="T5653" s="9"/>
      <c r="U5653" s="2"/>
      <c r="X5653" s="40"/>
      <c r="Y5653" s="9"/>
    </row>
    <row r="5654" spans="2:25" x14ac:dyDescent="0.2">
      <c r="B5654" s="2"/>
      <c r="H5654" s="2"/>
      <c r="I5654" s="2"/>
      <c r="J5654" s="2"/>
      <c r="N5654" s="9"/>
      <c r="O5654" s="5"/>
      <c r="P5654" s="2"/>
      <c r="Q5654" s="39"/>
      <c r="R5654" s="9"/>
      <c r="T5654" s="9"/>
      <c r="U5654" s="2"/>
      <c r="X5654" s="40"/>
      <c r="Y5654" s="9"/>
    </row>
    <row r="5655" spans="2:25" x14ac:dyDescent="0.2">
      <c r="B5655" s="2"/>
      <c r="H5655" s="2"/>
      <c r="I5655" s="2"/>
      <c r="J5655" s="2"/>
      <c r="N5655" s="9"/>
      <c r="O5655" s="5"/>
      <c r="P5655" s="2"/>
      <c r="Q5655" s="39"/>
      <c r="R5655" s="9"/>
      <c r="T5655" s="9"/>
      <c r="U5655" s="2"/>
      <c r="X5655" s="40"/>
      <c r="Y5655" s="9"/>
    </row>
    <row r="5656" spans="2:25" x14ac:dyDescent="0.2">
      <c r="B5656" s="2"/>
      <c r="H5656" s="2"/>
      <c r="I5656" s="2"/>
      <c r="J5656" s="2"/>
      <c r="N5656" s="9"/>
      <c r="O5656" s="5"/>
      <c r="P5656" s="2"/>
      <c r="Q5656" s="39"/>
      <c r="R5656" s="9"/>
      <c r="T5656" s="9"/>
      <c r="U5656" s="2"/>
      <c r="X5656" s="40"/>
      <c r="Y5656" s="9"/>
    </row>
    <row r="5657" spans="2:25" x14ac:dyDescent="0.2">
      <c r="B5657" s="2"/>
      <c r="H5657" s="2"/>
      <c r="I5657" s="2"/>
      <c r="J5657" s="2"/>
      <c r="N5657" s="9"/>
      <c r="O5657" s="5"/>
      <c r="P5657" s="2"/>
      <c r="Q5657" s="39"/>
      <c r="R5657" s="9"/>
      <c r="T5657" s="9"/>
      <c r="U5657" s="2"/>
      <c r="X5657" s="40"/>
      <c r="Y5657" s="9"/>
    </row>
    <row r="5658" spans="2:25" x14ac:dyDescent="0.2">
      <c r="B5658" s="2"/>
      <c r="H5658" s="2"/>
      <c r="I5658" s="2"/>
      <c r="J5658" s="2"/>
      <c r="N5658" s="9"/>
      <c r="O5658" s="5"/>
      <c r="P5658" s="2"/>
      <c r="Q5658" s="39"/>
      <c r="R5658" s="9"/>
      <c r="T5658" s="9"/>
      <c r="U5658" s="2"/>
      <c r="X5658" s="40"/>
      <c r="Y5658" s="9"/>
    </row>
    <row r="5659" spans="2:25" x14ac:dyDescent="0.2">
      <c r="B5659" s="2"/>
      <c r="H5659" s="2"/>
      <c r="I5659" s="2"/>
      <c r="J5659" s="2"/>
      <c r="N5659" s="9"/>
      <c r="O5659" s="5"/>
      <c r="P5659" s="2"/>
      <c r="Q5659" s="39"/>
      <c r="R5659" s="9"/>
      <c r="T5659" s="9"/>
      <c r="U5659" s="2"/>
      <c r="X5659" s="40"/>
      <c r="Y5659" s="9"/>
    </row>
    <row r="5660" spans="2:25" x14ac:dyDescent="0.2">
      <c r="B5660" s="2"/>
      <c r="H5660" s="2"/>
      <c r="I5660" s="2"/>
      <c r="J5660" s="2"/>
      <c r="N5660" s="9"/>
      <c r="O5660" s="5"/>
      <c r="P5660" s="2"/>
      <c r="Q5660" s="39"/>
      <c r="R5660" s="9"/>
      <c r="T5660" s="9"/>
      <c r="U5660" s="2"/>
      <c r="X5660" s="40"/>
      <c r="Y5660" s="9"/>
    </row>
    <row r="5661" spans="2:25" x14ac:dyDescent="0.2">
      <c r="B5661" s="2"/>
      <c r="H5661" s="2"/>
      <c r="I5661" s="2"/>
      <c r="J5661" s="2"/>
      <c r="N5661" s="9"/>
      <c r="O5661" s="5"/>
      <c r="P5661" s="2"/>
      <c r="Q5661" s="39"/>
      <c r="R5661" s="9"/>
      <c r="T5661" s="9"/>
      <c r="U5661" s="2"/>
      <c r="X5661" s="40"/>
      <c r="Y5661" s="9"/>
    </row>
    <row r="5662" spans="2:25" x14ac:dyDescent="0.2">
      <c r="B5662" s="2"/>
      <c r="H5662" s="2"/>
      <c r="I5662" s="2"/>
      <c r="J5662" s="2"/>
      <c r="N5662" s="9"/>
      <c r="O5662" s="5"/>
      <c r="P5662" s="2"/>
      <c r="Q5662" s="39"/>
      <c r="R5662" s="9"/>
      <c r="T5662" s="9"/>
      <c r="U5662" s="2"/>
      <c r="X5662" s="40"/>
      <c r="Y5662" s="9"/>
    </row>
    <row r="5663" spans="2:25" x14ac:dyDescent="0.2">
      <c r="B5663" s="2"/>
      <c r="H5663" s="2"/>
      <c r="I5663" s="2"/>
      <c r="J5663" s="2"/>
      <c r="N5663" s="9"/>
      <c r="O5663" s="5"/>
      <c r="P5663" s="2"/>
      <c r="Q5663" s="39"/>
      <c r="R5663" s="9"/>
      <c r="T5663" s="9"/>
      <c r="U5663" s="2"/>
      <c r="X5663" s="40"/>
      <c r="Y5663" s="9"/>
    </row>
    <row r="5664" spans="2:25" x14ac:dyDescent="0.2">
      <c r="B5664" s="2"/>
      <c r="H5664" s="2"/>
      <c r="I5664" s="2"/>
      <c r="J5664" s="2"/>
      <c r="N5664" s="9"/>
      <c r="O5664" s="5"/>
      <c r="P5664" s="2"/>
      <c r="Q5664" s="39"/>
      <c r="R5664" s="9"/>
      <c r="T5664" s="9"/>
      <c r="U5664" s="2"/>
      <c r="X5664" s="40"/>
      <c r="Y5664" s="9"/>
    </row>
    <row r="5665" spans="2:25" x14ac:dyDescent="0.2">
      <c r="B5665" s="2"/>
      <c r="H5665" s="2"/>
      <c r="I5665" s="2"/>
      <c r="J5665" s="2"/>
      <c r="N5665" s="9"/>
      <c r="O5665" s="5"/>
      <c r="P5665" s="2"/>
      <c r="Q5665" s="39"/>
      <c r="R5665" s="9"/>
      <c r="T5665" s="9"/>
      <c r="U5665" s="2"/>
      <c r="X5665" s="40"/>
      <c r="Y5665" s="9"/>
    </row>
    <row r="5666" spans="2:25" x14ac:dyDescent="0.2">
      <c r="B5666" s="2"/>
      <c r="H5666" s="2"/>
      <c r="I5666" s="2"/>
      <c r="J5666" s="2"/>
      <c r="N5666" s="9"/>
      <c r="O5666" s="5"/>
      <c r="P5666" s="2"/>
      <c r="Q5666" s="39"/>
      <c r="R5666" s="9"/>
      <c r="T5666" s="9"/>
      <c r="U5666" s="2"/>
      <c r="X5666" s="40"/>
      <c r="Y5666" s="9"/>
    </row>
    <row r="5667" spans="2:25" x14ac:dyDescent="0.2">
      <c r="B5667" s="2"/>
      <c r="H5667" s="2"/>
      <c r="I5667" s="2"/>
      <c r="J5667" s="2"/>
      <c r="N5667" s="9"/>
      <c r="O5667" s="5"/>
      <c r="P5667" s="2"/>
      <c r="Q5667" s="39"/>
      <c r="R5667" s="9"/>
      <c r="T5667" s="9"/>
      <c r="U5667" s="2"/>
      <c r="X5667" s="40"/>
      <c r="Y5667" s="9"/>
    </row>
    <row r="5668" spans="2:25" x14ac:dyDescent="0.2">
      <c r="B5668" s="2"/>
      <c r="H5668" s="2"/>
      <c r="I5668" s="2"/>
      <c r="J5668" s="2"/>
      <c r="N5668" s="9"/>
      <c r="O5668" s="5"/>
      <c r="P5668" s="2"/>
      <c r="Q5668" s="39"/>
      <c r="R5668" s="9"/>
      <c r="T5668" s="9"/>
      <c r="U5668" s="2"/>
      <c r="X5668" s="40"/>
      <c r="Y5668" s="9"/>
    </row>
    <row r="5669" spans="2:25" x14ac:dyDescent="0.2">
      <c r="B5669" s="2"/>
      <c r="H5669" s="2"/>
      <c r="I5669" s="2"/>
      <c r="J5669" s="2"/>
      <c r="N5669" s="9"/>
      <c r="O5669" s="5"/>
      <c r="P5669" s="2"/>
      <c r="Q5669" s="39"/>
      <c r="R5669" s="9"/>
      <c r="T5669" s="9"/>
      <c r="U5669" s="2"/>
      <c r="X5669" s="40"/>
      <c r="Y5669" s="9"/>
    </row>
    <row r="5670" spans="2:25" x14ac:dyDescent="0.2">
      <c r="B5670" s="2"/>
      <c r="H5670" s="2"/>
      <c r="I5670" s="2"/>
      <c r="J5670" s="2"/>
      <c r="N5670" s="9"/>
      <c r="O5670" s="5"/>
      <c r="P5670" s="2"/>
      <c r="Q5670" s="39"/>
      <c r="R5670" s="9"/>
      <c r="T5670" s="9"/>
      <c r="U5670" s="2"/>
      <c r="X5670" s="40"/>
      <c r="Y5670" s="9"/>
    </row>
    <row r="5671" spans="2:25" x14ac:dyDescent="0.2">
      <c r="B5671" s="2"/>
      <c r="H5671" s="2"/>
      <c r="I5671" s="2"/>
      <c r="J5671" s="2"/>
      <c r="N5671" s="9"/>
      <c r="O5671" s="5"/>
      <c r="P5671" s="2"/>
      <c r="Q5671" s="39"/>
      <c r="R5671" s="9"/>
      <c r="T5671" s="9"/>
      <c r="U5671" s="2"/>
      <c r="X5671" s="40"/>
      <c r="Y5671" s="9"/>
    </row>
    <row r="5672" spans="2:25" x14ac:dyDescent="0.2">
      <c r="B5672" s="2"/>
      <c r="H5672" s="2"/>
      <c r="I5672" s="2"/>
      <c r="J5672" s="2"/>
      <c r="N5672" s="9"/>
      <c r="O5672" s="5"/>
      <c r="P5672" s="2"/>
      <c r="Q5672" s="39"/>
      <c r="R5672" s="9"/>
      <c r="T5672" s="9"/>
      <c r="U5672" s="2"/>
      <c r="X5672" s="40"/>
      <c r="Y5672" s="9"/>
    </row>
    <row r="5673" spans="2:25" x14ac:dyDescent="0.2">
      <c r="B5673" s="2"/>
      <c r="H5673" s="2"/>
      <c r="I5673" s="2"/>
      <c r="J5673" s="2"/>
      <c r="N5673" s="9"/>
      <c r="O5673" s="5"/>
      <c r="P5673" s="2"/>
      <c r="Q5673" s="39"/>
      <c r="R5673" s="9"/>
      <c r="T5673" s="9"/>
      <c r="U5673" s="2"/>
      <c r="X5673" s="40"/>
      <c r="Y5673" s="9"/>
    </row>
    <row r="5674" spans="2:25" x14ac:dyDescent="0.2">
      <c r="B5674" s="2"/>
      <c r="H5674" s="2"/>
      <c r="I5674" s="2"/>
      <c r="J5674" s="2"/>
      <c r="N5674" s="9"/>
      <c r="O5674" s="5"/>
      <c r="P5674" s="2"/>
      <c r="Q5674" s="39"/>
      <c r="R5674" s="9"/>
      <c r="T5674" s="9"/>
      <c r="U5674" s="2"/>
      <c r="X5674" s="40"/>
      <c r="Y5674" s="9"/>
    </row>
    <row r="5675" spans="2:25" x14ac:dyDescent="0.2">
      <c r="B5675" s="2"/>
      <c r="H5675" s="2"/>
      <c r="I5675" s="2"/>
      <c r="J5675" s="2"/>
      <c r="N5675" s="9"/>
      <c r="O5675" s="5"/>
      <c r="P5675" s="2"/>
      <c r="Q5675" s="39"/>
      <c r="R5675" s="9"/>
      <c r="T5675" s="9"/>
      <c r="U5675" s="2"/>
      <c r="X5675" s="40"/>
      <c r="Y5675" s="9"/>
    </row>
    <row r="5676" spans="2:25" x14ac:dyDescent="0.2">
      <c r="B5676" s="2"/>
      <c r="H5676" s="2"/>
      <c r="I5676" s="2"/>
      <c r="J5676" s="2"/>
      <c r="N5676" s="9"/>
      <c r="O5676" s="5"/>
      <c r="P5676" s="2"/>
      <c r="Q5676" s="39"/>
      <c r="R5676" s="9"/>
      <c r="T5676" s="9"/>
      <c r="U5676" s="2"/>
      <c r="X5676" s="40"/>
      <c r="Y5676" s="9"/>
    </row>
    <row r="5677" spans="2:25" x14ac:dyDescent="0.2">
      <c r="B5677" s="2"/>
      <c r="H5677" s="2"/>
      <c r="I5677" s="2"/>
      <c r="J5677" s="2"/>
      <c r="N5677" s="9"/>
      <c r="O5677" s="5"/>
      <c r="P5677" s="2"/>
      <c r="Q5677" s="39"/>
      <c r="R5677" s="9"/>
      <c r="T5677" s="9"/>
      <c r="U5677" s="2"/>
      <c r="X5677" s="40"/>
      <c r="Y5677" s="9"/>
    </row>
    <row r="5678" spans="2:25" x14ac:dyDescent="0.2">
      <c r="B5678" s="2"/>
      <c r="H5678" s="2"/>
      <c r="I5678" s="2"/>
      <c r="J5678" s="2"/>
      <c r="N5678" s="9"/>
      <c r="O5678" s="5"/>
      <c r="P5678" s="2"/>
      <c r="Q5678" s="39"/>
      <c r="R5678" s="9"/>
      <c r="T5678" s="9"/>
      <c r="U5678" s="2"/>
      <c r="X5678" s="40"/>
      <c r="Y5678" s="9"/>
    </row>
    <row r="5679" spans="2:25" x14ac:dyDescent="0.2">
      <c r="B5679" s="2"/>
      <c r="H5679" s="2"/>
      <c r="I5679" s="2"/>
      <c r="J5679" s="2"/>
      <c r="N5679" s="9"/>
      <c r="O5679" s="5"/>
      <c r="P5679" s="2"/>
      <c r="Q5679" s="39"/>
      <c r="R5679" s="9"/>
      <c r="T5679" s="9"/>
      <c r="U5679" s="2"/>
      <c r="X5679" s="40"/>
      <c r="Y5679" s="9"/>
    </row>
    <row r="5680" spans="2:25" x14ac:dyDescent="0.2">
      <c r="B5680" s="2"/>
      <c r="H5680" s="2"/>
      <c r="I5680" s="2"/>
      <c r="J5680" s="2"/>
      <c r="N5680" s="9"/>
      <c r="O5680" s="5"/>
      <c r="P5680" s="2"/>
      <c r="Q5680" s="39"/>
      <c r="R5680" s="9"/>
      <c r="T5680" s="9"/>
      <c r="U5680" s="2"/>
      <c r="X5680" s="40"/>
      <c r="Y5680" s="9"/>
    </row>
    <row r="5681" spans="2:25" x14ac:dyDescent="0.2">
      <c r="B5681" s="2"/>
      <c r="H5681" s="2"/>
      <c r="I5681" s="2"/>
      <c r="J5681" s="2"/>
      <c r="N5681" s="9"/>
      <c r="O5681" s="5"/>
      <c r="P5681" s="2"/>
      <c r="Q5681" s="39"/>
      <c r="R5681" s="9"/>
      <c r="T5681" s="9"/>
      <c r="U5681" s="2"/>
      <c r="X5681" s="40"/>
      <c r="Y5681" s="9"/>
    </row>
    <row r="5682" spans="2:25" x14ac:dyDescent="0.2">
      <c r="B5682" s="2"/>
      <c r="H5682" s="2"/>
      <c r="I5682" s="2"/>
      <c r="J5682" s="2"/>
      <c r="N5682" s="9"/>
      <c r="O5682" s="5"/>
      <c r="P5682" s="2"/>
      <c r="Q5682" s="39"/>
      <c r="R5682" s="9"/>
      <c r="T5682" s="9"/>
      <c r="U5682" s="2"/>
      <c r="X5682" s="40"/>
      <c r="Y5682" s="9"/>
    </row>
    <row r="5683" spans="2:25" x14ac:dyDescent="0.2">
      <c r="B5683" s="2"/>
      <c r="H5683" s="2"/>
      <c r="I5683" s="2"/>
      <c r="J5683" s="2"/>
      <c r="N5683" s="9"/>
      <c r="O5683" s="5"/>
      <c r="P5683" s="2"/>
      <c r="Q5683" s="39"/>
      <c r="R5683" s="9"/>
      <c r="T5683" s="9"/>
      <c r="U5683" s="2"/>
      <c r="X5683" s="40"/>
      <c r="Y5683" s="9"/>
    </row>
    <row r="5684" spans="2:25" x14ac:dyDescent="0.2">
      <c r="B5684" s="2"/>
      <c r="H5684" s="2"/>
      <c r="I5684" s="2"/>
      <c r="J5684" s="2"/>
      <c r="N5684" s="9"/>
      <c r="O5684" s="5"/>
      <c r="P5684" s="2"/>
      <c r="Q5684" s="39"/>
      <c r="R5684" s="9"/>
      <c r="T5684" s="9"/>
      <c r="U5684" s="2"/>
      <c r="X5684" s="40"/>
      <c r="Y5684" s="9"/>
    </row>
    <row r="5685" spans="2:25" x14ac:dyDescent="0.2">
      <c r="B5685" s="2"/>
      <c r="H5685" s="2"/>
      <c r="I5685" s="2"/>
      <c r="J5685" s="2"/>
      <c r="N5685" s="9"/>
      <c r="O5685" s="5"/>
      <c r="P5685" s="2"/>
      <c r="Q5685" s="39"/>
      <c r="R5685" s="9"/>
      <c r="T5685" s="9"/>
      <c r="U5685" s="2"/>
      <c r="X5685" s="40"/>
      <c r="Y5685" s="9"/>
    </row>
    <row r="5686" spans="2:25" x14ac:dyDescent="0.2">
      <c r="B5686" s="2"/>
      <c r="H5686" s="2"/>
      <c r="I5686" s="2"/>
      <c r="J5686" s="2"/>
      <c r="N5686" s="9"/>
      <c r="O5686" s="5"/>
      <c r="P5686" s="2"/>
      <c r="Q5686" s="39"/>
      <c r="R5686" s="9"/>
      <c r="T5686" s="9"/>
      <c r="U5686" s="2"/>
      <c r="X5686" s="40"/>
      <c r="Y5686" s="9"/>
    </row>
    <row r="5687" spans="2:25" x14ac:dyDescent="0.2">
      <c r="B5687" s="2"/>
      <c r="H5687" s="2"/>
      <c r="I5687" s="2"/>
      <c r="J5687" s="2"/>
      <c r="N5687" s="9"/>
      <c r="O5687" s="5"/>
      <c r="P5687" s="2"/>
      <c r="Q5687" s="39"/>
      <c r="R5687" s="9"/>
      <c r="T5687" s="9"/>
      <c r="U5687" s="2"/>
      <c r="X5687" s="40"/>
      <c r="Y5687" s="9"/>
    </row>
    <row r="5688" spans="2:25" x14ac:dyDescent="0.2">
      <c r="B5688" s="2"/>
      <c r="H5688" s="2"/>
      <c r="I5688" s="2"/>
      <c r="J5688" s="2"/>
      <c r="N5688" s="9"/>
      <c r="O5688" s="5"/>
      <c r="P5688" s="2"/>
      <c r="Q5688" s="39"/>
      <c r="R5688" s="9"/>
      <c r="T5688" s="9"/>
      <c r="U5688" s="2"/>
      <c r="X5688" s="40"/>
      <c r="Y5688" s="9"/>
    </row>
    <row r="5689" spans="2:25" x14ac:dyDescent="0.2">
      <c r="B5689" s="2"/>
      <c r="H5689" s="2"/>
      <c r="I5689" s="2"/>
      <c r="J5689" s="2"/>
      <c r="N5689" s="9"/>
      <c r="O5689" s="5"/>
      <c r="P5689" s="2"/>
      <c r="Q5689" s="39"/>
      <c r="R5689" s="9"/>
      <c r="T5689" s="9"/>
      <c r="U5689" s="2"/>
      <c r="X5689" s="40"/>
      <c r="Y5689" s="9"/>
    </row>
    <row r="5690" spans="2:25" x14ac:dyDescent="0.2">
      <c r="B5690" s="2"/>
      <c r="H5690" s="2"/>
      <c r="I5690" s="2"/>
      <c r="J5690" s="2"/>
      <c r="N5690" s="9"/>
      <c r="O5690" s="5"/>
      <c r="P5690" s="2"/>
      <c r="Q5690" s="39"/>
      <c r="R5690" s="9"/>
      <c r="T5690" s="9"/>
      <c r="U5690" s="2"/>
      <c r="X5690" s="40"/>
      <c r="Y5690" s="9"/>
    </row>
    <row r="5691" spans="2:25" x14ac:dyDescent="0.2">
      <c r="B5691" s="2"/>
      <c r="H5691" s="2"/>
      <c r="I5691" s="2"/>
      <c r="J5691" s="2"/>
      <c r="N5691" s="9"/>
      <c r="O5691" s="5"/>
      <c r="P5691" s="2"/>
      <c r="Q5691" s="39"/>
      <c r="R5691" s="9"/>
      <c r="T5691" s="9"/>
      <c r="U5691" s="2"/>
      <c r="X5691" s="40"/>
      <c r="Y5691" s="9"/>
    </row>
    <row r="5692" spans="2:25" x14ac:dyDescent="0.2">
      <c r="B5692" s="2"/>
      <c r="H5692" s="2"/>
      <c r="I5692" s="2"/>
      <c r="J5692" s="2"/>
      <c r="N5692" s="9"/>
      <c r="O5692" s="5"/>
      <c r="P5692" s="2"/>
      <c r="Q5692" s="39"/>
      <c r="R5692" s="9"/>
      <c r="T5692" s="9"/>
      <c r="U5692" s="2"/>
      <c r="X5692" s="40"/>
      <c r="Y5692" s="9"/>
    </row>
    <row r="5693" spans="2:25" x14ac:dyDescent="0.2">
      <c r="B5693" s="2"/>
      <c r="H5693" s="2"/>
      <c r="I5693" s="2"/>
      <c r="J5693" s="2"/>
      <c r="N5693" s="9"/>
      <c r="O5693" s="5"/>
      <c r="P5693" s="2"/>
      <c r="Q5693" s="39"/>
      <c r="R5693" s="9"/>
      <c r="T5693" s="9"/>
      <c r="U5693" s="2"/>
      <c r="X5693" s="40"/>
      <c r="Y5693" s="9"/>
    </row>
    <row r="5694" spans="2:25" x14ac:dyDescent="0.2">
      <c r="B5694" s="2"/>
      <c r="H5694" s="2"/>
      <c r="I5694" s="2"/>
      <c r="J5694" s="2"/>
      <c r="N5694" s="9"/>
      <c r="O5694" s="5"/>
      <c r="P5694" s="2"/>
      <c r="Q5694" s="39"/>
      <c r="R5694" s="9"/>
      <c r="T5694" s="9"/>
      <c r="U5694" s="2"/>
      <c r="X5694" s="40"/>
      <c r="Y5694" s="9"/>
    </row>
    <row r="5695" spans="2:25" x14ac:dyDescent="0.2">
      <c r="B5695" s="2"/>
      <c r="H5695" s="2"/>
      <c r="I5695" s="2"/>
      <c r="J5695" s="2"/>
      <c r="N5695" s="9"/>
      <c r="O5695" s="5"/>
      <c r="P5695" s="2"/>
      <c r="Q5695" s="39"/>
      <c r="R5695" s="9"/>
      <c r="T5695" s="9"/>
      <c r="U5695" s="2"/>
      <c r="X5695" s="40"/>
      <c r="Y5695" s="9"/>
    </row>
    <row r="5696" spans="2:25" x14ac:dyDescent="0.2">
      <c r="B5696" s="2"/>
      <c r="H5696" s="2"/>
      <c r="I5696" s="2"/>
      <c r="J5696" s="2"/>
      <c r="N5696" s="9"/>
      <c r="O5696" s="5"/>
      <c r="P5696" s="2"/>
      <c r="Q5696" s="39"/>
      <c r="R5696" s="9"/>
      <c r="T5696" s="9"/>
      <c r="U5696" s="2"/>
      <c r="X5696" s="40"/>
      <c r="Y5696" s="9"/>
    </row>
    <row r="5697" spans="2:25" x14ac:dyDescent="0.2">
      <c r="B5697" s="2"/>
      <c r="H5697" s="2"/>
      <c r="I5697" s="2"/>
      <c r="J5697" s="2"/>
      <c r="N5697" s="9"/>
      <c r="O5697" s="5"/>
      <c r="P5697" s="2"/>
      <c r="Q5697" s="39"/>
      <c r="R5697" s="9"/>
      <c r="T5697" s="9"/>
      <c r="U5697" s="2"/>
      <c r="X5697" s="40"/>
      <c r="Y5697" s="9"/>
    </row>
    <row r="5698" spans="2:25" x14ac:dyDescent="0.2">
      <c r="B5698" s="2"/>
      <c r="H5698" s="2"/>
      <c r="I5698" s="2"/>
      <c r="J5698" s="2"/>
      <c r="N5698" s="9"/>
      <c r="O5698" s="5"/>
      <c r="P5698" s="2"/>
      <c r="Q5698" s="39"/>
      <c r="R5698" s="9"/>
      <c r="T5698" s="9"/>
      <c r="U5698" s="2"/>
      <c r="X5698" s="40"/>
      <c r="Y5698" s="9"/>
    </row>
    <row r="5699" spans="2:25" x14ac:dyDescent="0.2">
      <c r="B5699" s="2"/>
      <c r="H5699" s="2"/>
      <c r="I5699" s="2"/>
      <c r="J5699" s="2"/>
      <c r="N5699" s="9"/>
      <c r="O5699" s="5"/>
      <c r="P5699" s="2"/>
      <c r="Q5699" s="39"/>
      <c r="R5699" s="9"/>
      <c r="T5699" s="9"/>
      <c r="U5699" s="2"/>
      <c r="X5699" s="40"/>
      <c r="Y5699" s="9"/>
    </row>
    <row r="5700" spans="2:25" x14ac:dyDescent="0.2">
      <c r="B5700" s="2"/>
      <c r="H5700" s="2"/>
      <c r="I5700" s="2"/>
      <c r="J5700" s="2"/>
      <c r="N5700" s="9"/>
      <c r="O5700" s="5"/>
      <c r="P5700" s="2"/>
      <c r="Q5700" s="39"/>
      <c r="R5700" s="9"/>
      <c r="T5700" s="9"/>
      <c r="U5700" s="2"/>
      <c r="X5700" s="40"/>
      <c r="Y5700" s="9"/>
    </row>
    <row r="5701" spans="2:25" x14ac:dyDescent="0.2">
      <c r="B5701" s="2"/>
      <c r="H5701" s="2"/>
      <c r="I5701" s="2"/>
      <c r="J5701" s="2"/>
      <c r="N5701" s="9"/>
      <c r="O5701" s="5"/>
      <c r="P5701" s="2"/>
      <c r="Q5701" s="39"/>
      <c r="R5701" s="9"/>
      <c r="T5701" s="9"/>
      <c r="U5701" s="2"/>
      <c r="X5701" s="40"/>
      <c r="Y5701" s="9"/>
    </row>
    <row r="5702" spans="2:25" x14ac:dyDescent="0.2">
      <c r="B5702" s="2"/>
      <c r="H5702" s="2"/>
      <c r="I5702" s="2"/>
      <c r="J5702" s="2"/>
      <c r="N5702" s="9"/>
      <c r="O5702" s="5"/>
      <c r="P5702" s="2"/>
      <c r="Q5702" s="39"/>
      <c r="R5702" s="9"/>
      <c r="T5702" s="9"/>
      <c r="U5702" s="2"/>
      <c r="X5702" s="40"/>
      <c r="Y5702" s="9"/>
    </row>
    <row r="5703" spans="2:25" x14ac:dyDescent="0.2">
      <c r="B5703" s="2"/>
      <c r="H5703" s="2"/>
      <c r="I5703" s="2"/>
      <c r="J5703" s="2"/>
      <c r="N5703" s="9"/>
      <c r="O5703" s="5"/>
      <c r="P5703" s="2"/>
      <c r="Q5703" s="39"/>
      <c r="R5703" s="9"/>
      <c r="T5703" s="9"/>
      <c r="U5703" s="2"/>
      <c r="X5703" s="40"/>
      <c r="Y5703" s="9"/>
    </row>
    <row r="5704" spans="2:25" x14ac:dyDescent="0.2">
      <c r="B5704" s="2"/>
      <c r="H5704" s="2"/>
      <c r="I5704" s="2"/>
      <c r="J5704" s="2"/>
      <c r="N5704" s="9"/>
      <c r="O5704" s="5"/>
      <c r="P5704" s="2"/>
      <c r="Q5704" s="39"/>
      <c r="R5704" s="9"/>
      <c r="T5704" s="9"/>
      <c r="U5704" s="2"/>
      <c r="X5704" s="40"/>
      <c r="Y5704" s="9"/>
    </row>
    <row r="5705" spans="2:25" x14ac:dyDescent="0.2">
      <c r="B5705" s="2"/>
      <c r="H5705" s="2"/>
      <c r="I5705" s="2"/>
      <c r="J5705" s="2"/>
      <c r="N5705" s="9"/>
      <c r="O5705" s="5"/>
      <c r="P5705" s="2"/>
      <c r="Q5705" s="39"/>
      <c r="R5705" s="9"/>
      <c r="T5705" s="9"/>
      <c r="U5705" s="2"/>
      <c r="X5705" s="40"/>
      <c r="Y5705" s="9"/>
    </row>
    <row r="5706" spans="2:25" x14ac:dyDescent="0.2">
      <c r="B5706" s="2"/>
      <c r="H5706" s="2"/>
      <c r="I5706" s="2"/>
      <c r="J5706" s="2"/>
      <c r="N5706" s="9"/>
      <c r="O5706" s="5"/>
      <c r="P5706" s="2"/>
      <c r="Q5706" s="39"/>
      <c r="R5706" s="9"/>
      <c r="T5706" s="9"/>
      <c r="U5706" s="2"/>
      <c r="X5706" s="40"/>
      <c r="Y5706" s="9"/>
    </row>
    <row r="5707" spans="2:25" x14ac:dyDescent="0.2">
      <c r="B5707" s="2"/>
      <c r="H5707" s="2"/>
      <c r="I5707" s="2"/>
      <c r="J5707" s="2"/>
      <c r="N5707" s="9"/>
      <c r="O5707" s="5"/>
      <c r="P5707" s="2"/>
      <c r="Q5707" s="39"/>
      <c r="R5707" s="9"/>
      <c r="T5707" s="9"/>
      <c r="U5707" s="2"/>
      <c r="X5707" s="40"/>
      <c r="Y5707" s="9"/>
    </row>
    <row r="5708" spans="2:25" x14ac:dyDescent="0.2">
      <c r="B5708" s="2"/>
      <c r="H5708" s="2"/>
      <c r="I5708" s="2"/>
      <c r="J5708" s="2"/>
      <c r="N5708" s="9"/>
      <c r="O5708" s="5"/>
      <c r="P5708" s="2"/>
      <c r="Q5708" s="39"/>
      <c r="R5708" s="9"/>
      <c r="T5708" s="9"/>
      <c r="U5708" s="2"/>
      <c r="X5708" s="40"/>
      <c r="Y5708" s="9"/>
    </row>
    <row r="5709" spans="2:25" x14ac:dyDescent="0.2">
      <c r="B5709" s="2"/>
      <c r="H5709" s="2"/>
      <c r="I5709" s="2"/>
      <c r="J5709" s="2"/>
      <c r="N5709" s="9"/>
      <c r="O5709" s="5"/>
      <c r="P5709" s="2"/>
      <c r="Q5709" s="39"/>
      <c r="R5709" s="9"/>
      <c r="T5709" s="9"/>
      <c r="U5709" s="2"/>
      <c r="X5709" s="40"/>
      <c r="Y5709" s="9"/>
    </row>
    <row r="5710" spans="2:25" x14ac:dyDescent="0.2">
      <c r="B5710" s="2"/>
      <c r="H5710" s="2"/>
      <c r="I5710" s="2"/>
      <c r="J5710" s="2"/>
      <c r="N5710" s="9"/>
      <c r="O5710" s="5"/>
      <c r="P5710" s="2"/>
      <c r="Q5710" s="39"/>
      <c r="R5710" s="9"/>
      <c r="T5710" s="9"/>
      <c r="U5710" s="2"/>
      <c r="X5710" s="40"/>
      <c r="Y5710" s="9"/>
    </row>
    <row r="5711" spans="2:25" x14ac:dyDescent="0.2">
      <c r="B5711" s="2"/>
      <c r="H5711" s="2"/>
      <c r="I5711" s="2"/>
      <c r="J5711" s="2"/>
      <c r="N5711" s="9"/>
      <c r="O5711" s="5"/>
      <c r="P5711" s="2"/>
      <c r="Q5711" s="39"/>
      <c r="R5711" s="9"/>
      <c r="T5711" s="9"/>
      <c r="U5711" s="2"/>
      <c r="X5711" s="40"/>
      <c r="Y5711" s="9"/>
    </row>
    <row r="5712" spans="2:25" x14ac:dyDescent="0.2">
      <c r="B5712" s="2"/>
      <c r="H5712" s="2"/>
      <c r="I5712" s="2"/>
      <c r="J5712" s="2"/>
      <c r="N5712" s="9"/>
      <c r="O5712" s="5"/>
      <c r="P5712" s="2"/>
      <c r="Q5712" s="39"/>
      <c r="R5712" s="9"/>
      <c r="T5712" s="9"/>
      <c r="U5712" s="2"/>
      <c r="X5712" s="40"/>
      <c r="Y5712" s="9"/>
    </row>
    <row r="5713" spans="2:25" x14ac:dyDescent="0.2">
      <c r="B5713" s="2"/>
      <c r="H5713" s="2"/>
      <c r="I5713" s="2"/>
      <c r="J5713" s="2"/>
      <c r="N5713" s="9"/>
      <c r="O5713" s="5"/>
      <c r="P5713" s="2"/>
      <c r="Q5713" s="39"/>
      <c r="R5713" s="9"/>
      <c r="T5713" s="9"/>
      <c r="U5713" s="2"/>
      <c r="X5713" s="40"/>
      <c r="Y5713" s="9"/>
    </row>
    <row r="5714" spans="2:25" x14ac:dyDescent="0.2">
      <c r="B5714" s="2"/>
      <c r="H5714" s="2"/>
      <c r="I5714" s="2"/>
      <c r="J5714" s="2"/>
      <c r="N5714" s="9"/>
      <c r="O5714" s="5"/>
      <c r="P5714" s="2"/>
      <c r="Q5714" s="39"/>
      <c r="R5714" s="9"/>
      <c r="T5714" s="9"/>
      <c r="U5714" s="2"/>
      <c r="X5714" s="40"/>
      <c r="Y5714" s="9"/>
    </row>
    <row r="5715" spans="2:25" x14ac:dyDescent="0.2">
      <c r="B5715" s="2"/>
      <c r="H5715" s="2"/>
      <c r="I5715" s="2"/>
      <c r="J5715" s="2"/>
      <c r="N5715" s="9"/>
      <c r="O5715" s="5"/>
      <c r="P5715" s="2"/>
      <c r="Q5715" s="39"/>
      <c r="R5715" s="9"/>
      <c r="T5715" s="9"/>
      <c r="U5715" s="2"/>
      <c r="X5715" s="40"/>
      <c r="Y5715" s="9"/>
    </row>
    <row r="5716" spans="2:25" x14ac:dyDescent="0.2">
      <c r="B5716" s="2"/>
      <c r="H5716" s="2"/>
      <c r="I5716" s="2"/>
      <c r="J5716" s="2"/>
      <c r="N5716" s="9"/>
      <c r="O5716" s="5"/>
      <c r="P5716" s="2"/>
      <c r="Q5716" s="39"/>
      <c r="R5716" s="9"/>
      <c r="T5716" s="9"/>
      <c r="U5716" s="2"/>
      <c r="X5716" s="40"/>
      <c r="Y5716" s="9"/>
    </row>
    <row r="5717" spans="2:25" x14ac:dyDescent="0.2">
      <c r="B5717" s="2"/>
      <c r="H5717" s="2"/>
      <c r="I5717" s="2"/>
      <c r="J5717" s="2"/>
      <c r="N5717" s="9"/>
      <c r="O5717" s="5"/>
      <c r="P5717" s="2"/>
      <c r="Q5717" s="39"/>
      <c r="R5717" s="9"/>
      <c r="T5717" s="9"/>
      <c r="U5717" s="2"/>
      <c r="X5717" s="40"/>
      <c r="Y5717" s="9"/>
    </row>
    <row r="5718" spans="2:25" x14ac:dyDescent="0.2">
      <c r="B5718" s="2"/>
      <c r="H5718" s="2"/>
      <c r="I5718" s="2"/>
      <c r="J5718" s="2"/>
      <c r="N5718" s="9"/>
      <c r="O5718" s="5"/>
      <c r="P5718" s="2"/>
      <c r="Q5718" s="39"/>
      <c r="R5718" s="9"/>
      <c r="T5718" s="9"/>
      <c r="U5718" s="2"/>
      <c r="X5718" s="40"/>
      <c r="Y5718" s="9"/>
    </row>
    <row r="5719" spans="2:25" x14ac:dyDescent="0.2">
      <c r="B5719" s="2"/>
      <c r="H5719" s="2"/>
      <c r="I5719" s="2"/>
      <c r="J5719" s="2"/>
      <c r="N5719" s="9"/>
      <c r="O5719" s="5"/>
      <c r="P5719" s="2"/>
      <c r="Q5719" s="39"/>
      <c r="R5719" s="9"/>
      <c r="T5719" s="9"/>
      <c r="U5719" s="2"/>
      <c r="X5719" s="40"/>
      <c r="Y5719" s="9"/>
    </row>
    <row r="5720" spans="2:25" x14ac:dyDescent="0.2">
      <c r="B5720" s="2"/>
      <c r="H5720" s="2"/>
      <c r="I5720" s="2"/>
      <c r="J5720" s="2"/>
      <c r="N5720" s="9"/>
      <c r="O5720" s="5"/>
      <c r="P5720" s="2"/>
      <c r="Q5720" s="39"/>
      <c r="R5720" s="9"/>
      <c r="T5720" s="9"/>
      <c r="U5720" s="2"/>
      <c r="X5720" s="40"/>
      <c r="Y5720" s="9"/>
    </row>
    <row r="5721" spans="2:25" x14ac:dyDescent="0.2">
      <c r="B5721" s="2"/>
      <c r="H5721" s="2"/>
      <c r="I5721" s="2"/>
      <c r="J5721" s="2"/>
      <c r="N5721" s="9"/>
      <c r="O5721" s="5"/>
      <c r="P5721" s="2"/>
      <c r="Q5721" s="39"/>
      <c r="R5721" s="9"/>
      <c r="T5721" s="9"/>
      <c r="U5721" s="2"/>
      <c r="X5721" s="40"/>
      <c r="Y5721" s="9"/>
    </row>
    <row r="5722" spans="2:25" x14ac:dyDescent="0.2">
      <c r="B5722" s="2"/>
      <c r="H5722" s="2"/>
      <c r="I5722" s="2"/>
      <c r="J5722" s="2"/>
      <c r="N5722" s="9"/>
      <c r="O5722" s="5"/>
      <c r="P5722" s="2"/>
      <c r="Q5722" s="39"/>
      <c r="R5722" s="9"/>
      <c r="T5722" s="9"/>
      <c r="U5722" s="2"/>
      <c r="X5722" s="40"/>
      <c r="Y5722" s="9"/>
    </row>
    <row r="5723" spans="2:25" x14ac:dyDescent="0.2">
      <c r="B5723" s="2"/>
      <c r="H5723" s="2"/>
      <c r="I5723" s="2"/>
      <c r="J5723" s="2"/>
      <c r="N5723" s="9"/>
      <c r="O5723" s="5"/>
      <c r="P5723" s="2"/>
      <c r="Q5723" s="39"/>
      <c r="R5723" s="9"/>
      <c r="T5723" s="9"/>
      <c r="U5723" s="2"/>
      <c r="X5723" s="40"/>
      <c r="Y5723" s="9"/>
    </row>
    <row r="5724" spans="2:25" x14ac:dyDescent="0.2">
      <c r="B5724" s="2"/>
      <c r="H5724" s="2"/>
      <c r="I5724" s="2"/>
      <c r="J5724" s="2"/>
      <c r="N5724" s="9"/>
      <c r="O5724" s="5"/>
      <c r="P5724" s="2"/>
      <c r="Q5724" s="39"/>
      <c r="R5724" s="9"/>
      <c r="T5724" s="9"/>
      <c r="U5724" s="2"/>
      <c r="X5724" s="40"/>
      <c r="Y5724" s="9"/>
    </row>
    <row r="5725" spans="2:25" x14ac:dyDescent="0.2">
      <c r="B5725" s="2"/>
      <c r="H5725" s="2"/>
      <c r="I5725" s="2"/>
      <c r="J5725" s="2"/>
      <c r="N5725" s="9"/>
      <c r="O5725" s="5"/>
      <c r="P5725" s="2"/>
      <c r="Q5725" s="39"/>
      <c r="R5725" s="9"/>
      <c r="T5725" s="9"/>
      <c r="U5725" s="2"/>
      <c r="X5725" s="40"/>
      <c r="Y5725" s="9"/>
    </row>
    <row r="5726" spans="2:25" x14ac:dyDescent="0.2">
      <c r="B5726" s="2"/>
      <c r="H5726" s="2"/>
      <c r="I5726" s="2"/>
      <c r="J5726" s="2"/>
      <c r="N5726" s="9"/>
      <c r="O5726" s="5"/>
      <c r="P5726" s="2"/>
      <c r="Q5726" s="39"/>
      <c r="R5726" s="9"/>
      <c r="T5726" s="9"/>
      <c r="U5726" s="2"/>
      <c r="X5726" s="40"/>
      <c r="Y5726" s="9"/>
    </row>
    <row r="5727" spans="2:25" x14ac:dyDescent="0.2">
      <c r="B5727" s="2"/>
      <c r="H5727" s="2"/>
      <c r="I5727" s="2"/>
      <c r="J5727" s="2"/>
      <c r="N5727" s="9"/>
      <c r="O5727" s="5"/>
      <c r="P5727" s="2"/>
      <c r="Q5727" s="39"/>
      <c r="R5727" s="9"/>
      <c r="T5727" s="9"/>
      <c r="U5727" s="2"/>
      <c r="X5727" s="40"/>
      <c r="Y5727" s="9"/>
    </row>
    <row r="5728" spans="2:25" x14ac:dyDescent="0.2">
      <c r="B5728" s="2"/>
      <c r="H5728" s="2"/>
      <c r="I5728" s="2"/>
      <c r="J5728" s="2"/>
      <c r="N5728" s="9"/>
      <c r="O5728" s="5"/>
      <c r="P5728" s="2"/>
      <c r="Q5728" s="39"/>
      <c r="R5728" s="9"/>
      <c r="T5728" s="9"/>
      <c r="U5728" s="2"/>
      <c r="X5728" s="40"/>
      <c r="Y5728" s="9"/>
    </row>
    <row r="5729" spans="2:25" x14ac:dyDescent="0.2">
      <c r="B5729" s="2"/>
      <c r="H5729" s="2"/>
      <c r="I5729" s="2"/>
      <c r="J5729" s="2"/>
      <c r="N5729" s="9"/>
      <c r="O5729" s="5"/>
      <c r="P5729" s="2"/>
      <c r="Q5729" s="39"/>
      <c r="R5729" s="9"/>
      <c r="T5729" s="9"/>
      <c r="U5729" s="2"/>
      <c r="X5729" s="40"/>
      <c r="Y5729" s="9"/>
    </row>
    <row r="5730" spans="2:25" x14ac:dyDescent="0.2">
      <c r="B5730" s="2"/>
      <c r="H5730" s="2"/>
      <c r="I5730" s="2"/>
      <c r="J5730" s="2"/>
      <c r="N5730" s="9"/>
      <c r="O5730" s="5"/>
      <c r="P5730" s="2"/>
      <c r="Q5730" s="39"/>
      <c r="R5730" s="9"/>
      <c r="T5730" s="9"/>
      <c r="U5730" s="2"/>
      <c r="X5730" s="40"/>
      <c r="Y5730" s="9"/>
    </row>
    <row r="5731" spans="2:25" x14ac:dyDescent="0.2">
      <c r="B5731" s="2"/>
      <c r="H5731" s="2"/>
      <c r="I5731" s="2"/>
      <c r="J5731" s="2"/>
      <c r="N5731" s="9"/>
      <c r="O5731" s="5"/>
      <c r="P5731" s="2"/>
      <c r="Q5731" s="39"/>
      <c r="R5731" s="9"/>
      <c r="T5731" s="9"/>
      <c r="U5731" s="2"/>
      <c r="X5731" s="40"/>
      <c r="Y5731" s="9"/>
    </row>
    <row r="5732" spans="2:25" x14ac:dyDescent="0.2">
      <c r="B5732" s="2"/>
      <c r="H5732" s="2"/>
      <c r="I5732" s="2"/>
      <c r="J5732" s="2"/>
      <c r="N5732" s="9"/>
      <c r="O5732" s="5"/>
      <c r="P5732" s="2"/>
      <c r="Q5732" s="39"/>
      <c r="R5732" s="9"/>
      <c r="T5732" s="9"/>
      <c r="U5732" s="2"/>
      <c r="X5732" s="40"/>
      <c r="Y5732" s="9"/>
    </row>
    <row r="5733" spans="2:25" x14ac:dyDescent="0.2">
      <c r="B5733" s="2"/>
      <c r="H5733" s="2"/>
      <c r="I5733" s="2"/>
      <c r="J5733" s="2"/>
      <c r="N5733" s="9"/>
      <c r="O5733" s="5"/>
      <c r="P5733" s="2"/>
      <c r="Q5733" s="39"/>
      <c r="R5733" s="9"/>
      <c r="T5733" s="9"/>
      <c r="U5733" s="2"/>
      <c r="X5733" s="40"/>
      <c r="Y5733" s="9"/>
    </row>
    <row r="5734" spans="2:25" x14ac:dyDescent="0.2">
      <c r="B5734" s="2"/>
      <c r="H5734" s="2"/>
      <c r="I5734" s="2"/>
      <c r="J5734" s="2"/>
      <c r="N5734" s="9"/>
      <c r="O5734" s="5"/>
      <c r="P5734" s="2"/>
      <c r="Q5734" s="39"/>
      <c r="R5734" s="9"/>
      <c r="T5734" s="9"/>
      <c r="U5734" s="2"/>
      <c r="X5734" s="40"/>
      <c r="Y5734" s="9"/>
    </row>
    <row r="5735" spans="2:25" x14ac:dyDescent="0.2">
      <c r="B5735" s="2"/>
      <c r="H5735" s="2"/>
      <c r="I5735" s="2"/>
      <c r="J5735" s="2"/>
      <c r="N5735" s="9"/>
      <c r="O5735" s="5"/>
      <c r="P5735" s="2"/>
      <c r="Q5735" s="39"/>
      <c r="R5735" s="9"/>
      <c r="T5735" s="9"/>
      <c r="U5735" s="2"/>
      <c r="X5735" s="40"/>
      <c r="Y5735" s="9"/>
    </row>
    <row r="5736" spans="2:25" x14ac:dyDescent="0.2">
      <c r="B5736" s="2"/>
      <c r="H5736" s="2"/>
      <c r="I5736" s="2"/>
      <c r="J5736" s="2"/>
      <c r="N5736" s="9"/>
      <c r="O5736" s="5"/>
      <c r="P5736" s="2"/>
      <c r="Q5736" s="39"/>
      <c r="R5736" s="9"/>
      <c r="T5736" s="9"/>
      <c r="U5736" s="2"/>
      <c r="X5736" s="40"/>
      <c r="Y5736" s="9"/>
    </row>
    <row r="5737" spans="2:25" x14ac:dyDescent="0.2">
      <c r="B5737" s="2"/>
      <c r="H5737" s="2"/>
      <c r="I5737" s="2"/>
      <c r="J5737" s="2"/>
      <c r="N5737" s="9"/>
      <c r="O5737" s="5"/>
      <c r="P5737" s="2"/>
      <c r="Q5737" s="39"/>
      <c r="R5737" s="9"/>
      <c r="T5737" s="9"/>
      <c r="U5737" s="2"/>
      <c r="X5737" s="40"/>
      <c r="Y5737" s="9"/>
    </row>
    <row r="5738" spans="2:25" x14ac:dyDescent="0.2">
      <c r="B5738" s="2"/>
      <c r="H5738" s="2"/>
      <c r="I5738" s="2"/>
      <c r="J5738" s="2"/>
      <c r="N5738" s="9"/>
      <c r="O5738" s="5"/>
      <c r="P5738" s="2"/>
      <c r="Q5738" s="39"/>
      <c r="R5738" s="9"/>
      <c r="T5738" s="9"/>
      <c r="U5738" s="2"/>
      <c r="X5738" s="40"/>
      <c r="Y5738" s="9"/>
    </row>
    <row r="5739" spans="2:25" x14ac:dyDescent="0.2">
      <c r="B5739" s="2"/>
      <c r="H5739" s="2"/>
      <c r="I5739" s="2"/>
      <c r="J5739" s="2"/>
      <c r="N5739" s="9"/>
      <c r="O5739" s="5"/>
      <c r="P5739" s="2"/>
      <c r="Q5739" s="39"/>
      <c r="R5739" s="9"/>
      <c r="T5739" s="9"/>
      <c r="U5739" s="2"/>
      <c r="X5739" s="40"/>
      <c r="Y5739" s="9"/>
    </row>
    <row r="5740" spans="2:25" x14ac:dyDescent="0.2">
      <c r="B5740" s="2"/>
      <c r="H5740" s="2"/>
      <c r="I5740" s="2"/>
      <c r="J5740" s="2"/>
      <c r="N5740" s="9"/>
      <c r="O5740" s="5"/>
      <c r="P5740" s="2"/>
      <c r="Q5740" s="39"/>
      <c r="R5740" s="9"/>
      <c r="T5740" s="9"/>
      <c r="U5740" s="2"/>
      <c r="X5740" s="40"/>
      <c r="Y5740" s="9"/>
    </row>
    <row r="5741" spans="2:25" x14ac:dyDescent="0.2">
      <c r="B5741" s="2"/>
      <c r="H5741" s="2"/>
      <c r="I5741" s="2"/>
      <c r="J5741" s="2"/>
      <c r="N5741" s="9"/>
      <c r="O5741" s="5"/>
      <c r="P5741" s="2"/>
      <c r="Q5741" s="39"/>
      <c r="R5741" s="9"/>
      <c r="T5741" s="9"/>
      <c r="U5741" s="2"/>
      <c r="X5741" s="40"/>
      <c r="Y5741" s="9"/>
    </row>
    <row r="5742" spans="2:25" x14ac:dyDescent="0.2">
      <c r="B5742" s="2"/>
      <c r="H5742" s="2"/>
      <c r="I5742" s="2"/>
      <c r="J5742" s="2"/>
      <c r="N5742" s="9"/>
      <c r="O5742" s="5"/>
      <c r="P5742" s="2"/>
      <c r="Q5742" s="39"/>
      <c r="R5742" s="9"/>
      <c r="T5742" s="9"/>
      <c r="U5742" s="2"/>
      <c r="X5742" s="40"/>
      <c r="Y5742" s="9"/>
    </row>
    <row r="5743" spans="2:25" x14ac:dyDescent="0.2">
      <c r="B5743" s="2"/>
      <c r="H5743" s="2"/>
      <c r="I5743" s="2"/>
      <c r="J5743" s="2"/>
      <c r="N5743" s="9"/>
      <c r="O5743" s="5"/>
      <c r="P5743" s="2"/>
      <c r="Q5743" s="39"/>
      <c r="R5743" s="9"/>
      <c r="T5743" s="9"/>
      <c r="U5743" s="2"/>
      <c r="X5743" s="40"/>
      <c r="Y5743" s="9"/>
    </row>
    <row r="5744" spans="2:25" x14ac:dyDescent="0.2">
      <c r="B5744" s="2"/>
      <c r="H5744" s="2"/>
      <c r="I5744" s="2"/>
      <c r="J5744" s="2"/>
      <c r="N5744" s="9"/>
      <c r="O5744" s="5"/>
      <c r="P5744" s="2"/>
      <c r="Q5744" s="39"/>
      <c r="R5744" s="9"/>
      <c r="T5744" s="9"/>
      <c r="U5744" s="2"/>
      <c r="X5744" s="40"/>
      <c r="Y5744" s="9"/>
    </row>
    <row r="5745" spans="2:25" x14ac:dyDescent="0.2">
      <c r="B5745" s="2"/>
      <c r="H5745" s="2"/>
      <c r="I5745" s="2"/>
      <c r="J5745" s="2"/>
      <c r="N5745" s="9"/>
      <c r="O5745" s="5"/>
      <c r="P5745" s="2"/>
      <c r="Q5745" s="39"/>
      <c r="R5745" s="9"/>
      <c r="T5745" s="9"/>
      <c r="U5745" s="2"/>
      <c r="X5745" s="40"/>
      <c r="Y5745" s="9"/>
    </row>
    <row r="5746" spans="2:25" x14ac:dyDescent="0.2">
      <c r="B5746" s="2"/>
      <c r="H5746" s="2"/>
      <c r="I5746" s="2"/>
      <c r="J5746" s="2"/>
      <c r="N5746" s="9"/>
      <c r="O5746" s="5"/>
      <c r="P5746" s="2"/>
      <c r="Q5746" s="39"/>
      <c r="R5746" s="9"/>
      <c r="T5746" s="9"/>
      <c r="U5746" s="2"/>
      <c r="X5746" s="40"/>
      <c r="Y5746" s="9"/>
    </row>
    <row r="5747" spans="2:25" x14ac:dyDescent="0.2">
      <c r="B5747" s="2"/>
      <c r="H5747" s="2"/>
      <c r="I5747" s="2"/>
      <c r="J5747" s="2"/>
      <c r="N5747" s="9"/>
      <c r="O5747" s="5"/>
      <c r="P5747" s="2"/>
      <c r="Q5747" s="39"/>
      <c r="R5747" s="9"/>
      <c r="T5747" s="9"/>
      <c r="U5747" s="2"/>
      <c r="X5747" s="40"/>
      <c r="Y5747" s="9"/>
    </row>
    <row r="5748" spans="2:25" x14ac:dyDescent="0.2">
      <c r="B5748" s="2"/>
      <c r="H5748" s="2"/>
      <c r="I5748" s="2"/>
      <c r="J5748" s="2"/>
      <c r="N5748" s="9"/>
      <c r="O5748" s="5"/>
      <c r="P5748" s="2"/>
      <c r="Q5748" s="39"/>
      <c r="R5748" s="9"/>
      <c r="T5748" s="9"/>
      <c r="U5748" s="2"/>
      <c r="X5748" s="40"/>
      <c r="Y5748" s="9"/>
    </row>
    <row r="5749" spans="2:25" x14ac:dyDescent="0.2">
      <c r="B5749" s="2"/>
      <c r="H5749" s="2"/>
      <c r="I5749" s="2"/>
      <c r="J5749" s="2"/>
      <c r="N5749" s="9"/>
      <c r="O5749" s="5"/>
      <c r="P5749" s="2"/>
      <c r="Q5749" s="39"/>
      <c r="R5749" s="9"/>
      <c r="T5749" s="9"/>
      <c r="U5749" s="2"/>
      <c r="X5749" s="40"/>
      <c r="Y5749" s="9"/>
    </row>
    <row r="5750" spans="2:25" x14ac:dyDescent="0.2">
      <c r="B5750" s="2"/>
      <c r="H5750" s="2"/>
      <c r="I5750" s="2"/>
      <c r="J5750" s="2"/>
      <c r="N5750" s="9"/>
      <c r="O5750" s="5"/>
      <c r="P5750" s="2"/>
      <c r="Q5750" s="39"/>
      <c r="R5750" s="9"/>
      <c r="T5750" s="9"/>
      <c r="U5750" s="2"/>
      <c r="X5750" s="40"/>
      <c r="Y5750" s="9"/>
    </row>
    <row r="5751" spans="2:25" x14ac:dyDescent="0.2">
      <c r="B5751" s="2"/>
      <c r="H5751" s="2"/>
      <c r="I5751" s="2"/>
      <c r="J5751" s="2"/>
      <c r="N5751" s="9"/>
      <c r="O5751" s="5"/>
      <c r="P5751" s="2"/>
      <c r="Q5751" s="39"/>
      <c r="R5751" s="9"/>
      <c r="T5751" s="9"/>
      <c r="U5751" s="2"/>
      <c r="X5751" s="40"/>
      <c r="Y5751" s="9"/>
    </row>
    <row r="5752" spans="2:25" x14ac:dyDescent="0.2">
      <c r="B5752" s="2"/>
      <c r="H5752" s="2"/>
      <c r="I5752" s="2"/>
      <c r="J5752" s="2"/>
      <c r="N5752" s="9"/>
      <c r="O5752" s="5"/>
      <c r="P5752" s="2"/>
      <c r="Q5752" s="39"/>
      <c r="R5752" s="9"/>
      <c r="T5752" s="9"/>
      <c r="U5752" s="2"/>
      <c r="X5752" s="40"/>
      <c r="Y5752" s="9"/>
    </row>
    <row r="5753" spans="2:25" x14ac:dyDescent="0.2">
      <c r="B5753" s="2"/>
      <c r="H5753" s="2"/>
      <c r="I5753" s="2"/>
      <c r="J5753" s="2"/>
      <c r="N5753" s="9"/>
      <c r="O5753" s="5"/>
      <c r="P5753" s="2"/>
      <c r="Q5753" s="39"/>
      <c r="R5753" s="9"/>
      <c r="T5753" s="9"/>
      <c r="U5753" s="2"/>
      <c r="X5753" s="40"/>
      <c r="Y5753" s="9"/>
    </row>
    <row r="5754" spans="2:25" x14ac:dyDescent="0.2">
      <c r="B5754" s="2"/>
      <c r="H5754" s="2"/>
      <c r="I5754" s="2"/>
      <c r="J5754" s="2"/>
      <c r="N5754" s="9"/>
      <c r="O5754" s="5"/>
      <c r="P5754" s="2"/>
      <c r="Q5754" s="39"/>
      <c r="R5754" s="9"/>
      <c r="T5754" s="9"/>
      <c r="U5754" s="2"/>
      <c r="X5754" s="40"/>
      <c r="Y5754" s="9"/>
    </row>
    <row r="5755" spans="2:25" x14ac:dyDescent="0.2">
      <c r="B5755" s="2"/>
      <c r="H5755" s="2"/>
      <c r="I5755" s="2"/>
      <c r="J5755" s="2"/>
      <c r="N5755" s="9"/>
      <c r="O5755" s="5"/>
      <c r="P5755" s="2"/>
      <c r="Q5755" s="39"/>
      <c r="R5755" s="9"/>
      <c r="T5755" s="9"/>
      <c r="U5755" s="2"/>
      <c r="X5755" s="40"/>
      <c r="Y5755" s="9"/>
    </row>
    <row r="5756" spans="2:25" x14ac:dyDescent="0.2">
      <c r="B5756" s="2"/>
      <c r="H5756" s="2"/>
      <c r="I5756" s="2"/>
      <c r="J5756" s="2"/>
      <c r="N5756" s="9"/>
      <c r="O5756" s="5"/>
      <c r="P5756" s="2"/>
      <c r="Q5756" s="39"/>
      <c r="R5756" s="9"/>
      <c r="T5756" s="9"/>
      <c r="U5756" s="2"/>
      <c r="X5756" s="40"/>
      <c r="Y5756" s="9"/>
    </row>
    <row r="5757" spans="2:25" x14ac:dyDescent="0.2">
      <c r="B5757" s="2"/>
      <c r="H5757" s="2"/>
      <c r="I5757" s="2"/>
      <c r="J5757" s="2"/>
      <c r="N5757" s="9"/>
      <c r="O5757" s="5"/>
      <c r="P5757" s="2"/>
      <c r="Q5757" s="39"/>
      <c r="R5757" s="9"/>
      <c r="T5757" s="9"/>
      <c r="U5757" s="2"/>
      <c r="X5757" s="40"/>
      <c r="Y5757" s="9"/>
    </row>
    <row r="5758" spans="2:25" x14ac:dyDescent="0.2">
      <c r="B5758" s="2"/>
      <c r="H5758" s="2"/>
      <c r="I5758" s="2"/>
      <c r="J5758" s="2"/>
      <c r="N5758" s="9"/>
      <c r="O5758" s="5"/>
      <c r="P5758" s="2"/>
      <c r="Q5758" s="39"/>
      <c r="R5758" s="9"/>
      <c r="T5758" s="9"/>
      <c r="U5758" s="2"/>
      <c r="X5758" s="40"/>
      <c r="Y5758" s="9"/>
    </row>
    <row r="5759" spans="2:25" x14ac:dyDescent="0.2">
      <c r="B5759" s="2"/>
      <c r="H5759" s="2"/>
      <c r="I5759" s="2"/>
      <c r="J5759" s="2"/>
      <c r="N5759" s="9"/>
      <c r="O5759" s="5"/>
      <c r="P5759" s="2"/>
      <c r="Q5759" s="39"/>
      <c r="R5759" s="9"/>
      <c r="T5759" s="9"/>
      <c r="U5759" s="2"/>
      <c r="X5759" s="40"/>
      <c r="Y5759" s="9"/>
    </row>
    <row r="5760" spans="2:25" x14ac:dyDescent="0.2">
      <c r="B5760" s="2"/>
      <c r="H5760" s="2"/>
      <c r="I5760" s="2"/>
      <c r="J5760" s="2"/>
      <c r="N5760" s="9"/>
      <c r="O5760" s="5"/>
      <c r="P5760" s="2"/>
      <c r="Q5760" s="39"/>
      <c r="R5760" s="9"/>
      <c r="T5760" s="9"/>
      <c r="U5760" s="2"/>
      <c r="X5760" s="40"/>
      <c r="Y5760" s="9"/>
    </row>
    <row r="5761" spans="2:25" x14ac:dyDescent="0.2">
      <c r="B5761" s="2"/>
      <c r="H5761" s="2"/>
      <c r="I5761" s="2"/>
      <c r="J5761" s="2"/>
      <c r="N5761" s="9"/>
      <c r="O5761" s="5"/>
      <c r="P5761" s="2"/>
      <c r="Q5761" s="39"/>
      <c r="R5761" s="9"/>
      <c r="T5761" s="9"/>
      <c r="U5761" s="2"/>
      <c r="X5761" s="40"/>
      <c r="Y5761" s="9"/>
    </row>
    <row r="5762" spans="2:25" x14ac:dyDescent="0.2">
      <c r="B5762" s="2"/>
      <c r="H5762" s="2"/>
      <c r="I5762" s="2"/>
      <c r="J5762" s="2"/>
      <c r="N5762" s="9"/>
      <c r="O5762" s="5"/>
      <c r="P5762" s="2"/>
      <c r="Q5762" s="39"/>
      <c r="R5762" s="9"/>
      <c r="T5762" s="9"/>
      <c r="U5762" s="2"/>
      <c r="X5762" s="40"/>
      <c r="Y5762" s="9"/>
    </row>
    <row r="5763" spans="2:25" x14ac:dyDescent="0.2">
      <c r="B5763" s="2"/>
      <c r="H5763" s="2"/>
      <c r="I5763" s="2"/>
      <c r="J5763" s="2"/>
      <c r="N5763" s="9"/>
      <c r="O5763" s="5"/>
      <c r="P5763" s="2"/>
      <c r="Q5763" s="39"/>
      <c r="R5763" s="9"/>
      <c r="T5763" s="9"/>
      <c r="U5763" s="2"/>
      <c r="X5763" s="40"/>
      <c r="Y5763" s="9"/>
    </row>
    <row r="5764" spans="2:25" x14ac:dyDescent="0.2">
      <c r="B5764" s="2"/>
      <c r="H5764" s="2"/>
      <c r="I5764" s="2"/>
      <c r="J5764" s="2"/>
      <c r="N5764" s="9"/>
      <c r="O5764" s="5"/>
      <c r="P5764" s="2"/>
      <c r="Q5764" s="39"/>
      <c r="R5764" s="9"/>
      <c r="T5764" s="9"/>
      <c r="U5764" s="2"/>
      <c r="X5764" s="40"/>
      <c r="Y5764" s="9"/>
    </row>
    <row r="5765" spans="2:25" x14ac:dyDescent="0.2">
      <c r="B5765" s="2"/>
      <c r="H5765" s="2"/>
      <c r="I5765" s="2"/>
      <c r="J5765" s="2"/>
      <c r="N5765" s="9"/>
      <c r="O5765" s="5"/>
      <c r="P5765" s="2"/>
      <c r="Q5765" s="39"/>
      <c r="R5765" s="9"/>
      <c r="T5765" s="9"/>
      <c r="U5765" s="2"/>
      <c r="X5765" s="40"/>
      <c r="Y5765" s="9"/>
    </row>
    <row r="5766" spans="2:25" x14ac:dyDescent="0.2">
      <c r="B5766" s="2"/>
      <c r="H5766" s="2"/>
      <c r="I5766" s="2"/>
      <c r="J5766" s="2"/>
      <c r="N5766" s="9"/>
      <c r="O5766" s="5"/>
      <c r="P5766" s="2"/>
      <c r="Q5766" s="39"/>
      <c r="R5766" s="9"/>
      <c r="T5766" s="9"/>
      <c r="U5766" s="2"/>
      <c r="X5766" s="40"/>
      <c r="Y5766" s="9"/>
    </row>
    <row r="5767" spans="2:25" x14ac:dyDescent="0.2">
      <c r="B5767" s="2"/>
      <c r="H5767" s="2"/>
      <c r="I5767" s="2"/>
      <c r="J5767" s="2"/>
      <c r="N5767" s="9"/>
      <c r="O5767" s="5"/>
      <c r="P5767" s="2"/>
      <c r="Q5767" s="39"/>
      <c r="R5767" s="9"/>
      <c r="T5767" s="9"/>
      <c r="U5767" s="2"/>
      <c r="X5767" s="40"/>
      <c r="Y5767" s="9"/>
    </row>
    <row r="5768" spans="2:25" x14ac:dyDescent="0.2">
      <c r="B5768" s="2"/>
      <c r="H5768" s="2"/>
      <c r="I5768" s="2"/>
      <c r="J5768" s="2"/>
      <c r="N5768" s="9"/>
      <c r="O5768" s="5"/>
      <c r="P5768" s="2"/>
      <c r="Q5768" s="39"/>
      <c r="R5768" s="9"/>
      <c r="T5768" s="9"/>
      <c r="U5768" s="2"/>
      <c r="X5768" s="40"/>
      <c r="Y5768" s="9"/>
    </row>
    <row r="5769" spans="2:25" x14ac:dyDescent="0.2">
      <c r="B5769" s="2"/>
      <c r="H5769" s="2"/>
      <c r="I5769" s="2"/>
      <c r="J5769" s="2"/>
      <c r="N5769" s="9"/>
      <c r="O5769" s="5"/>
      <c r="P5769" s="2"/>
      <c r="Q5769" s="39"/>
      <c r="R5769" s="9"/>
      <c r="T5769" s="9"/>
      <c r="U5769" s="2"/>
      <c r="X5769" s="40"/>
      <c r="Y5769" s="9"/>
    </row>
    <row r="5770" spans="2:25" x14ac:dyDescent="0.2">
      <c r="B5770" s="2"/>
      <c r="H5770" s="2"/>
      <c r="I5770" s="2"/>
      <c r="J5770" s="2"/>
      <c r="N5770" s="9"/>
      <c r="O5770" s="5"/>
      <c r="P5770" s="2"/>
      <c r="Q5770" s="39"/>
      <c r="R5770" s="9"/>
      <c r="T5770" s="9"/>
      <c r="U5770" s="2"/>
      <c r="X5770" s="40"/>
      <c r="Y5770" s="9"/>
    </row>
    <row r="5771" spans="2:25" x14ac:dyDescent="0.2">
      <c r="B5771" s="2"/>
      <c r="H5771" s="2"/>
      <c r="I5771" s="2"/>
      <c r="J5771" s="2"/>
      <c r="N5771" s="9"/>
      <c r="O5771" s="5"/>
      <c r="P5771" s="2"/>
      <c r="Q5771" s="39"/>
      <c r="R5771" s="9"/>
      <c r="T5771" s="9"/>
      <c r="U5771" s="2"/>
      <c r="X5771" s="40"/>
      <c r="Y5771" s="9"/>
    </row>
    <row r="5772" spans="2:25" x14ac:dyDescent="0.2">
      <c r="B5772" s="2"/>
      <c r="H5772" s="2"/>
      <c r="I5772" s="2"/>
      <c r="J5772" s="2"/>
      <c r="N5772" s="9"/>
      <c r="O5772" s="5"/>
      <c r="P5772" s="2"/>
      <c r="Q5772" s="39"/>
      <c r="R5772" s="9"/>
      <c r="T5772" s="9"/>
      <c r="U5772" s="2"/>
      <c r="X5772" s="40"/>
      <c r="Y5772" s="9"/>
    </row>
    <row r="5773" spans="2:25" x14ac:dyDescent="0.2">
      <c r="B5773" s="2"/>
      <c r="H5773" s="2"/>
      <c r="I5773" s="2"/>
      <c r="J5773" s="2"/>
      <c r="N5773" s="9"/>
      <c r="O5773" s="5"/>
      <c r="P5773" s="2"/>
      <c r="Q5773" s="39"/>
      <c r="R5773" s="9"/>
      <c r="T5773" s="9"/>
      <c r="U5773" s="2"/>
      <c r="X5773" s="40"/>
      <c r="Y5773" s="9"/>
    </row>
    <row r="5774" spans="2:25" x14ac:dyDescent="0.2">
      <c r="B5774" s="2"/>
      <c r="H5774" s="2"/>
      <c r="I5774" s="2"/>
      <c r="J5774" s="2"/>
      <c r="N5774" s="9"/>
      <c r="O5774" s="5"/>
      <c r="P5774" s="2"/>
      <c r="Q5774" s="39"/>
      <c r="R5774" s="9"/>
      <c r="T5774" s="9"/>
      <c r="U5774" s="2"/>
      <c r="X5774" s="40"/>
      <c r="Y5774" s="9"/>
    </row>
    <row r="5775" spans="2:25" x14ac:dyDescent="0.2">
      <c r="B5775" s="2"/>
      <c r="H5775" s="2"/>
      <c r="I5775" s="2"/>
      <c r="J5775" s="2"/>
      <c r="N5775" s="9"/>
      <c r="O5775" s="5"/>
      <c r="P5775" s="2"/>
      <c r="Q5775" s="39"/>
      <c r="R5775" s="9"/>
      <c r="T5775" s="9"/>
      <c r="U5775" s="2"/>
      <c r="X5775" s="40"/>
      <c r="Y5775" s="9"/>
    </row>
    <row r="5776" spans="2:25" x14ac:dyDescent="0.2">
      <c r="B5776" s="2"/>
      <c r="H5776" s="2"/>
      <c r="I5776" s="2"/>
      <c r="J5776" s="2"/>
      <c r="N5776" s="9"/>
      <c r="O5776" s="5"/>
      <c r="P5776" s="2"/>
      <c r="Q5776" s="39"/>
      <c r="R5776" s="9"/>
      <c r="T5776" s="9"/>
      <c r="U5776" s="2"/>
      <c r="X5776" s="40"/>
      <c r="Y5776" s="9"/>
    </row>
    <row r="5777" spans="2:25" x14ac:dyDescent="0.2">
      <c r="B5777" s="2"/>
      <c r="H5777" s="2"/>
      <c r="I5777" s="2"/>
      <c r="J5777" s="2"/>
      <c r="N5777" s="9"/>
      <c r="O5777" s="5"/>
      <c r="P5777" s="2"/>
      <c r="Q5777" s="39"/>
      <c r="R5777" s="9"/>
      <c r="T5777" s="9"/>
      <c r="U5777" s="2"/>
      <c r="X5777" s="40"/>
      <c r="Y5777" s="9"/>
    </row>
    <row r="5778" spans="2:25" x14ac:dyDescent="0.2">
      <c r="B5778" s="2"/>
      <c r="H5778" s="2"/>
      <c r="I5778" s="2"/>
      <c r="J5778" s="2"/>
      <c r="N5778" s="9"/>
      <c r="O5778" s="5"/>
      <c r="P5778" s="2"/>
      <c r="Q5778" s="39"/>
      <c r="R5778" s="9"/>
      <c r="T5778" s="9"/>
      <c r="U5778" s="2"/>
      <c r="X5778" s="40"/>
      <c r="Y5778" s="9"/>
    </row>
    <row r="5779" spans="2:25" x14ac:dyDescent="0.2">
      <c r="B5779" s="2"/>
      <c r="H5779" s="2"/>
      <c r="I5779" s="2"/>
      <c r="J5779" s="2"/>
      <c r="N5779" s="9"/>
      <c r="O5779" s="5"/>
      <c r="P5779" s="2"/>
      <c r="Q5779" s="39"/>
      <c r="R5779" s="9"/>
      <c r="T5779" s="9"/>
      <c r="U5779" s="2"/>
      <c r="X5779" s="40"/>
      <c r="Y5779" s="9"/>
    </row>
    <row r="5780" spans="2:25" x14ac:dyDescent="0.2">
      <c r="B5780" s="2"/>
      <c r="H5780" s="2"/>
      <c r="I5780" s="2"/>
      <c r="J5780" s="2"/>
      <c r="N5780" s="9"/>
      <c r="O5780" s="5"/>
      <c r="P5780" s="2"/>
      <c r="Q5780" s="39"/>
      <c r="R5780" s="9"/>
      <c r="T5780" s="9"/>
      <c r="U5780" s="2"/>
      <c r="X5780" s="40"/>
      <c r="Y5780" s="9"/>
    </row>
    <row r="5781" spans="2:25" x14ac:dyDescent="0.2">
      <c r="B5781" s="2"/>
      <c r="H5781" s="2"/>
      <c r="I5781" s="2"/>
      <c r="J5781" s="2"/>
      <c r="N5781" s="9"/>
      <c r="O5781" s="5"/>
      <c r="P5781" s="2"/>
      <c r="Q5781" s="39"/>
      <c r="R5781" s="9"/>
      <c r="T5781" s="9"/>
      <c r="U5781" s="2"/>
      <c r="X5781" s="40"/>
      <c r="Y5781" s="9"/>
    </row>
    <row r="5782" spans="2:25" x14ac:dyDescent="0.2">
      <c r="B5782" s="2"/>
      <c r="H5782" s="2"/>
      <c r="I5782" s="2"/>
      <c r="J5782" s="2"/>
      <c r="N5782" s="9"/>
      <c r="O5782" s="5"/>
      <c r="P5782" s="2"/>
      <c r="Q5782" s="39"/>
      <c r="R5782" s="9"/>
      <c r="T5782" s="9"/>
      <c r="U5782" s="2"/>
      <c r="X5782" s="40"/>
      <c r="Y5782" s="9"/>
    </row>
    <row r="5783" spans="2:25" x14ac:dyDescent="0.2">
      <c r="B5783" s="2"/>
      <c r="H5783" s="2"/>
      <c r="I5783" s="2"/>
      <c r="J5783" s="2"/>
      <c r="N5783" s="9"/>
      <c r="O5783" s="5"/>
      <c r="P5783" s="2"/>
      <c r="Q5783" s="39"/>
      <c r="R5783" s="9"/>
      <c r="T5783" s="9"/>
      <c r="U5783" s="2"/>
      <c r="X5783" s="40"/>
      <c r="Y5783" s="9"/>
    </row>
    <row r="5784" spans="2:25" x14ac:dyDescent="0.2">
      <c r="B5784" s="2"/>
      <c r="H5784" s="2"/>
      <c r="I5784" s="2"/>
      <c r="J5784" s="2"/>
      <c r="N5784" s="9"/>
      <c r="O5784" s="5"/>
      <c r="P5784" s="2"/>
      <c r="Q5784" s="39"/>
      <c r="R5784" s="9"/>
      <c r="T5784" s="9"/>
      <c r="U5784" s="2"/>
      <c r="X5784" s="40"/>
      <c r="Y5784" s="9"/>
    </row>
    <row r="5785" spans="2:25" x14ac:dyDescent="0.2">
      <c r="B5785" s="2"/>
      <c r="H5785" s="2"/>
      <c r="I5785" s="2"/>
      <c r="J5785" s="2"/>
      <c r="N5785" s="9"/>
      <c r="O5785" s="5"/>
      <c r="P5785" s="2"/>
      <c r="Q5785" s="39"/>
      <c r="R5785" s="9"/>
      <c r="T5785" s="9"/>
      <c r="U5785" s="2"/>
      <c r="X5785" s="40"/>
      <c r="Y5785" s="9"/>
    </row>
    <row r="5786" spans="2:25" x14ac:dyDescent="0.2">
      <c r="B5786" s="2"/>
      <c r="H5786" s="2"/>
      <c r="I5786" s="2"/>
      <c r="J5786" s="2"/>
      <c r="N5786" s="9"/>
      <c r="O5786" s="5"/>
      <c r="P5786" s="2"/>
      <c r="Q5786" s="39"/>
      <c r="R5786" s="9"/>
      <c r="T5786" s="9"/>
      <c r="U5786" s="2"/>
      <c r="X5786" s="40"/>
      <c r="Y5786" s="9"/>
    </row>
    <row r="5787" spans="2:25" x14ac:dyDescent="0.2">
      <c r="B5787" s="2"/>
      <c r="H5787" s="2"/>
      <c r="I5787" s="2"/>
      <c r="J5787" s="2"/>
      <c r="N5787" s="9"/>
      <c r="O5787" s="5"/>
      <c r="P5787" s="2"/>
      <c r="Q5787" s="39"/>
      <c r="R5787" s="9"/>
      <c r="T5787" s="9"/>
      <c r="U5787" s="2"/>
      <c r="X5787" s="40"/>
      <c r="Y5787" s="9"/>
    </row>
    <row r="5788" spans="2:25" x14ac:dyDescent="0.2">
      <c r="B5788" s="2"/>
      <c r="H5788" s="2"/>
      <c r="I5788" s="2"/>
      <c r="J5788" s="2"/>
      <c r="N5788" s="9"/>
      <c r="O5788" s="5"/>
      <c r="P5788" s="2"/>
      <c r="Q5788" s="39"/>
      <c r="R5788" s="9"/>
      <c r="T5788" s="9"/>
      <c r="U5788" s="2"/>
      <c r="X5788" s="40"/>
      <c r="Y5788" s="9"/>
    </row>
    <row r="5789" spans="2:25" x14ac:dyDescent="0.2">
      <c r="B5789" s="2"/>
      <c r="H5789" s="2"/>
      <c r="I5789" s="2"/>
      <c r="J5789" s="2"/>
      <c r="N5789" s="9"/>
      <c r="O5789" s="5"/>
      <c r="P5789" s="2"/>
      <c r="Q5789" s="39"/>
      <c r="R5789" s="9"/>
      <c r="T5789" s="9"/>
      <c r="U5789" s="2"/>
      <c r="X5789" s="40"/>
      <c r="Y5789" s="9"/>
    </row>
    <row r="5790" spans="2:25" x14ac:dyDescent="0.2">
      <c r="B5790" s="2"/>
      <c r="H5790" s="2"/>
      <c r="I5790" s="2"/>
      <c r="J5790" s="2"/>
      <c r="N5790" s="9"/>
      <c r="O5790" s="5"/>
      <c r="P5790" s="2"/>
      <c r="Q5790" s="39"/>
      <c r="R5790" s="9"/>
      <c r="T5790" s="9"/>
      <c r="U5790" s="2"/>
      <c r="X5790" s="40"/>
      <c r="Y5790" s="9"/>
    </row>
    <row r="5791" spans="2:25" x14ac:dyDescent="0.2">
      <c r="B5791" s="2"/>
      <c r="H5791" s="2"/>
      <c r="I5791" s="2"/>
      <c r="J5791" s="2"/>
      <c r="N5791" s="9"/>
      <c r="O5791" s="5"/>
      <c r="P5791" s="2"/>
      <c r="Q5791" s="39"/>
      <c r="R5791" s="9"/>
      <c r="T5791" s="9"/>
      <c r="U5791" s="2"/>
      <c r="X5791" s="40"/>
      <c r="Y5791" s="9"/>
    </row>
    <row r="5792" spans="2:25" x14ac:dyDescent="0.2">
      <c r="B5792" s="2"/>
      <c r="H5792" s="2"/>
      <c r="I5792" s="2"/>
      <c r="J5792" s="2"/>
      <c r="N5792" s="9"/>
      <c r="O5792" s="5"/>
      <c r="P5792" s="2"/>
      <c r="Q5792" s="39"/>
      <c r="R5792" s="9"/>
      <c r="T5792" s="9"/>
      <c r="U5792" s="2"/>
      <c r="X5792" s="40"/>
      <c r="Y5792" s="9"/>
    </row>
    <row r="5793" spans="2:25" x14ac:dyDescent="0.2">
      <c r="B5793" s="2"/>
      <c r="H5793" s="2"/>
      <c r="I5793" s="2"/>
      <c r="J5793" s="2"/>
      <c r="N5793" s="9"/>
      <c r="O5793" s="5"/>
      <c r="P5793" s="2"/>
      <c r="Q5793" s="39"/>
      <c r="R5793" s="9"/>
      <c r="T5793" s="9"/>
      <c r="U5793" s="2"/>
      <c r="X5793" s="40"/>
      <c r="Y5793" s="9"/>
    </row>
    <row r="5794" spans="2:25" x14ac:dyDescent="0.2">
      <c r="B5794" s="2"/>
      <c r="H5794" s="2"/>
      <c r="I5794" s="2"/>
      <c r="J5794" s="2"/>
      <c r="N5794" s="9"/>
      <c r="O5794" s="5"/>
      <c r="P5794" s="2"/>
      <c r="Q5794" s="39"/>
      <c r="R5794" s="9"/>
      <c r="T5794" s="9"/>
      <c r="U5794" s="2"/>
      <c r="X5794" s="40"/>
      <c r="Y5794" s="9"/>
    </row>
    <row r="5795" spans="2:25" x14ac:dyDescent="0.2">
      <c r="B5795" s="2"/>
      <c r="H5795" s="2"/>
      <c r="I5795" s="2"/>
      <c r="J5795" s="2"/>
      <c r="N5795" s="9"/>
      <c r="O5795" s="5"/>
      <c r="P5795" s="2"/>
      <c r="Q5795" s="39"/>
      <c r="R5795" s="9"/>
      <c r="T5795" s="9"/>
      <c r="U5795" s="2"/>
      <c r="X5795" s="40"/>
      <c r="Y5795" s="9"/>
    </row>
    <row r="5796" spans="2:25" x14ac:dyDescent="0.2">
      <c r="B5796" s="2"/>
      <c r="H5796" s="2"/>
      <c r="I5796" s="2"/>
      <c r="J5796" s="2"/>
      <c r="N5796" s="9"/>
      <c r="O5796" s="5"/>
      <c r="P5796" s="2"/>
      <c r="Q5796" s="39"/>
      <c r="R5796" s="9"/>
      <c r="T5796" s="9"/>
      <c r="U5796" s="2"/>
      <c r="X5796" s="40"/>
      <c r="Y5796" s="9"/>
    </row>
    <row r="5797" spans="2:25" x14ac:dyDescent="0.2">
      <c r="B5797" s="2"/>
      <c r="H5797" s="2"/>
      <c r="I5797" s="2"/>
      <c r="J5797" s="2"/>
      <c r="N5797" s="9"/>
      <c r="O5797" s="5"/>
      <c r="P5797" s="2"/>
      <c r="Q5797" s="39"/>
      <c r="R5797" s="9"/>
      <c r="T5797" s="9"/>
      <c r="U5797" s="2"/>
      <c r="X5797" s="40"/>
      <c r="Y5797" s="9"/>
    </row>
    <row r="5798" spans="2:25" x14ac:dyDescent="0.2">
      <c r="B5798" s="2"/>
      <c r="H5798" s="2"/>
      <c r="I5798" s="2"/>
      <c r="J5798" s="2"/>
      <c r="N5798" s="9"/>
      <c r="O5798" s="5"/>
      <c r="P5798" s="2"/>
      <c r="Q5798" s="39"/>
      <c r="R5798" s="9"/>
      <c r="T5798" s="9"/>
      <c r="U5798" s="2"/>
      <c r="X5798" s="40"/>
      <c r="Y5798" s="9"/>
    </row>
    <row r="5799" spans="2:25" x14ac:dyDescent="0.2">
      <c r="B5799" s="2"/>
      <c r="H5799" s="2"/>
      <c r="I5799" s="2"/>
      <c r="J5799" s="2"/>
      <c r="N5799" s="9"/>
      <c r="O5799" s="5"/>
      <c r="P5799" s="2"/>
      <c r="Q5799" s="39"/>
      <c r="R5799" s="9"/>
      <c r="T5799" s="9"/>
      <c r="U5799" s="2"/>
      <c r="X5799" s="40"/>
      <c r="Y5799" s="9"/>
    </row>
    <row r="5800" spans="2:25" x14ac:dyDescent="0.2">
      <c r="B5800" s="2"/>
      <c r="H5800" s="2"/>
      <c r="I5800" s="2"/>
      <c r="J5800" s="2"/>
      <c r="N5800" s="9"/>
      <c r="O5800" s="5"/>
      <c r="P5800" s="2"/>
      <c r="Q5800" s="39"/>
      <c r="R5800" s="9"/>
      <c r="T5800" s="9"/>
      <c r="U5800" s="2"/>
      <c r="X5800" s="40"/>
      <c r="Y5800" s="9"/>
    </row>
    <row r="5801" spans="2:25" x14ac:dyDescent="0.2">
      <c r="B5801" s="2"/>
      <c r="H5801" s="2"/>
      <c r="I5801" s="2"/>
      <c r="J5801" s="2"/>
      <c r="N5801" s="9"/>
      <c r="O5801" s="5"/>
      <c r="P5801" s="2"/>
      <c r="Q5801" s="39"/>
      <c r="R5801" s="9"/>
      <c r="T5801" s="9"/>
      <c r="U5801" s="2"/>
      <c r="X5801" s="40"/>
      <c r="Y5801" s="9"/>
    </row>
    <row r="5802" spans="2:25" x14ac:dyDescent="0.2">
      <c r="B5802" s="2"/>
      <c r="H5802" s="2"/>
      <c r="I5802" s="2"/>
      <c r="J5802" s="2"/>
      <c r="N5802" s="9"/>
      <c r="O5802" s="5"/>
      <c r="P5802" s="2"/>
      <c r="Q5802" s="39"/>
      <c r="R5802" s="9"/>
      <c r="T5802" s="9"/>
      <c r="U5802" s="2"/>
      <c r="X5802" s="40"/>
      <c r="Y5802" s="9"/>
    </row>
    <row r="5803" spans="2:25" x14ac:dyDescent="0.2">
      <c r="B5803" s="2"/>
      <c r="H5803" s="2"/>
      <c r="I5803" s="2"/>
      <c r="J5803" s="2"/>
      <c r="N5803" s="9"/>
      <c r="O5803" s="5"/>
      <c r="P5803" s="2"/>
      <c r="Q5803" s="39"/>
      <c r="R5803" s="9"/>
      <c r="T5803" s="9"/>
      <c r="U5803" s="2"/>
      <c r="X5803" s="40"/>
      <c r="Y5803" s="9"/>
    </row>
    <row r="5804" spans="2:25" x14ac:dyDescent="0.2">
      <c r="B5804" s="2"/>
      <c r="H5804" s="2"/>
      <c r="I5804" s="2"/>
      <c r="J5804" s="2"/>
      <c r="N5804" s="9"/>
      <c r="O5804" s="5"/>
      <c r="P5804" s="2"/>
      <c r="Q5804" s="39"/>
      <c r="R5804" s="9"/>
      <c r="T5804" s="9"/>
      <c r="U5804" s="2"/>
      <c r="X5804" s="40"/>
      <c r="Y5804" s="9"/>
    </row>
    <row r="5805" spans="2:25" x14ac:dyDescent="0.2">
      <c r="B5805" s="2"/>
      <c r="H5805" s="2"/>
      <c r="I5805" s="2"/>
      <c r="J5805" s="2"/>
      <c r="N5805" s="9"/>
      <c r="O5805" s="5"/>
      <c r="P5805" s="2"/>
      <c r="Q5805" s="39"/>
      <c r="R5805" s="9"/>
      <c r="T5805" s="9"/>
      <c r="U5805" s="2"/>
      <c r="X5805" s="40"/>
      <c r="Y5805" s="9"/>
    </row>
    <row r="5806" spans="2:25" x14ac:dyDescent="0.2">
      <c r="B5806" s="2"/>
      <c r="H5806" s="2"/>
      <c r="I5806" s="2"/>
      <c r="J5806" s="2"/>
      <c r="N5806" s="9"/>
      <c r="O5806" s="5"/>
      <c r="P5806" s="2"/>
      <c r="Q5806" s="39"/>
      <c r="R5806" s="9"/>
      <c r="T5806" s="9"/>
      <c r="U5806" s="2"/>
      <c r="X5806" s="40"/>
      <c r="Y5806" s="9"/>
    </row>
    <row r="5807" spans="2:25" x14ac:dyDescent="0.2">
      <c r="B5807" s="2"/>
      <c r="H5807" s="2"/>
      <c r="I5807" s="2"/>
      <c r="J5807" s="2"/>
      <c r="N5807" s="9"/>
      <c r="O5807" s="5"/>
      <c r="P5807" s="2"/>
      <c r="Q5807" s="39"/>
      <c r="R5807" s="9"/>
      <c r="T5807" s="9"/>
      <c r="U5807" s="2"/>
      <c r="X5807" s="40"/>
      <c r="Y5807" s="9"/>
    </row>
    <row r="5808" spans="2:25" x14ac:dyDescent="0.2">
      <c r="B5808" s="2"/>
      <c r="H5808" s="2"/>
      <c r="I5808" s="2"/>
      <c r="J5808" s="2"/>
      <c r="N5808" s="9"/>
      <c r="O5808" s="5"/>
      <c r="P5808" s="2"/>
      <c r="Q5808" s="39"/>
      <c r="R5808" s="9"/>
      <c r="T5808" s="9"/>
      <c r="U5808" s="2"/>
      <c r="X5808" s="40"/>
      <c r="Y5808" s="9"/>
    </row>
    <row r="5809" spans="2:25" x14ac:dyDescent="0.2">
      <c r="B5809" s="2"/>
      <c r="H5809" s="2"/>
      <c r="I5809" s="2"/>
      <c r="J5809" s="2"/>
      <c r="N5809" s="9"/>
      <c r="O5809" s="5"/>
      <c r="P5809" s="2"/>
      <c r="Q5809" s="39"/>
      <c r="R5809" s="9"/>
      <c r="T5809" s="9"/>
      <c r="U5809" s="2"/>
      <c r="X5809" s="40"/>
      <c r="Y5809" s="9"/>
    </row>
    <row r="5810" spans="2:25" x14ac:dyDescent="0.2">
      <c r="B5810" s="2"/>
      <c r="H5810" s="2"/>
      <c r="I5810" s="2"/>
      <c r="J5810" s="2"/>
      <c r="N5810" s="9"/>
      <c r="O5810" s="5"/>
      <c r="P5810" s="2"/>
      <c r="Q5810" s="39"/>
      <c r="R5810" s="9"/>
      <c r="T5810" s="9"/>
      <c r="U5810" s="2"/>
      <c r="X5810" s="40"/>
      <c r="Y5810" s="9"/>
    </row>
    <row r="5811" spans="2:25" x14ac:dyDescent="0.2">
      <c r="B5811" s="2"/>
      <c r="H5811" s="2"/>
      <c r="I5811" s="2"/>
      <c r="J5811" s="2"/>
      <c r="N5811" s="9"/>
      <c r="O5811" s="5"/>
      <c r="P5811" s="2"/>
      <c r="Q5811" s="39"/>
      <c r="R5811" s="9"/>
      <c r="T5811" s="9"/>
      <c r="U5811" s="2"/>
      <c r="X5811" s="40"/>
      <c r="Y5811" s="9"/>
    </row>
    <row r="5812" spans="2:25" x14ac:dyDescent="0.2">
      <c r="B5812" s="2"/>
      <c r="H5812" s="2"/>
      <c r="I5812" s="2"/>
      <c r="J5812" s="2"/>
      <c r="N5812" s="9"/>
      <c r="O5812" s="5"/>
      <c r="P5812" s="2"/>
      <c r="Q5812" s="39"/>
      <c r="R5812" s="9"/>
      <c r="T5812" s="9"/>
      <c r="U5812" s="2"/>
      <c r="X5812" s="40"/>
      <c r="Y5812" s="9"/>
    </row>
    <row r="5813" spans="2:25" x14ac:dyDescent="0.2">
      <c r="B5813" s="2"/>
      <c r="H5813" s="2"/>
      <c r="I5813" s="2"/>
      <c r="J5813" s="2"/>
      <c r="N5813" s="9"/>
      <c r="O5813" s="5"/>
      <c r="P5813" s="2"/>
      <c r="Q5813" s="39"/>
      <c r="R5813" s="9"/>
      <c r="T5813" s="9"/>
      <c r="U5813" s="2"/>
      <c r="X5813" s="40"/>
      <c r="Y5813" s="9"/>
    </row>
    <row r="5814" spans="2:25" x14ac:dyDescent="0.2">
      <c r="B5814" s="2"/>
      <c r="H5814" s="2"/>
      <c r="I5814" s="2"/>
      <c r="J5814" s="2"/>
      <c r="N5814" s="9"/>
      <c r="O5814" s="5"/>
      <c r="P5814" s="2"/>
      <c r="Q5814" s="39"/>
      <c r="R5814" s="9"/>
      <c r="T5814" s="9"/>
      <c r="U5814" s="2"/>
      <c r="X5814" s="40"/>
      <c r="Y5814" s="9"/>
    </row>
    <row r="5815" spans="2:25" x14ac:dyDescent="0.2">
      <c r="B5815" s="2"/>
      <c r="H5815" s="2"/>
      <c r="I5815" s="2"/>
      <c r="J5815" s="2"/>
      <c r="N5815" s="9"/>
      <c r="O5815" s="5"/>
      <c r="P5815" s="2"/>
      <c r="Q5815" s="39"/>
      <c r="R5815" s="9"/>
      <c r="T5815" s="9"/>
      <c r="U5815" s="2"/>
      <c r="X5815" s="40"/>
      <c r="Y5815" s="9"/>
    </row>
    <row r="5816" spans="2:25" x14ac:dyDescent="0.2">
      <c r="B5816" s="2"/>
      <c r="H5816" s="2"/>
      <c r="I5816" s="2"/>
      <c r="J5816" s="2"/>
      <c r="N5816" s="9"/>
      <c r="O5816" s="5"/>
      <c r="P5816" s="2"/>
      <c r="Q5816" s="39"/>
      <c r="R5816" s="9"/>
      <c r="T5816" s="9"/>
      <c r="U5816" s="2"/>
      <c r="X5816" s="40"/>
      <c r="Y5816" s="9"/>
    </row>
    <row r="5817" spans="2:25" x14ac:dyDescent="0.2">
      <c r="B5817" s="2"/>
      <c r="H5817" s="2"/>
      <c r="I5817" s="2"/>
      <c r="J5817" s="2"/>
      <c r="N5817" s="9"/>
      <c r="O5817" s="5"/>
      <c r="P5817" s="2"/>
      <c r="Q5817" s="39"/>
      <c r="R5817" s="9"/>
      <c r="T5817" s="9"/>
      <c r="U5817" s="2"/>
      <c r="X5817" s="40"/>
      <c r="Y5817" s="9"/>
    </row>
    <row r="5818" spans="2:25" x14ac:dyDescent="0.2">
      <c r="B5818" s="2"/>
      <c r="H5818" s="2"/>
      <c r="I5818" s="2"/>
      <c r="J5818" s="2"/>
      <c r="N5818" s="9"/>
      <c r="O5818" s="5"/>
      <c r="P5818" s="2"/>
      <c r="Q5818" s="39"/>
      <c r="R5818" s="9"/>
      <c r="T5818" s="9"/>
      <c r="U5818" s="2"/>
      <c r="X5818" s="40"/>
      <c r="Y5818" s="9"/>
    </row>
    <row r="5819" spans="2:25" x14ac:dyDescent="0.2">
      <c r="B5819" s="2"/>
      <c r="H5819" s="2"/>
      <c r="I5819" s="2"/>
      <c r="J5819" s="2"/>
      <c r="N5819" s="9"/>
      <c r="O5819" s="5"/>
      <c r="P5819" s="2"/>
      <c r="Q5819" s="39"/>
      <c r="R5819" s="9"/>
      <c r="T5819" s="9"/>
      <c r="U5819" s="2"/>
      <c r="X5819" s="40"/>
      <c r="Y5819" s="9"/>
    </row>
    <row r="5820" spans="2:25" x14ac:dyDescent="0.2">
      <c r="B5820" s="2"/>
      <c r="H5820" s="2"/>
      <c r="I5820" s="2"/>
      <c r="J5820" s="2"/>
      <c r="N5820" s="9"/>
      <c r="O5820" s="5"/>
      <c r="P5820" s="2"/>
      <c r="Q5820" s="39"/>
      <c r="R5820" s="9"/>
      <c r="T5820" s="9"/>
      <c r="U5820" s="2"/>
      <c r="X5820" s="40"/>
      <c r="Y5820" s="9"/>
    </row>
    <row r="5821" spans="2:25" x14ac:dyDescent="0.2">
      <c r="B5821" s="2"/>
      <c r="H5821" s="2"/>
      <c r="I5821" s="2"/>
      <c r="J5821" s="2"/>
      <c r="N5821" s="9"/>
      <c r="O5821" s="5"/>
      <c r="P5821" s="2"/>
      <c r="Q5821" s="39"/>
      <c r="R5821" s="9"/>
      <c r="T5821" s="9"/>
      <c r="U5821" s="2"/>
      <c r="X5821" s="40"/>
      <c r="Y5821" s="9"/>
    </row>
    <row r="5822" spans="2:25" x14ac:dyDescent="0.2">
      <c r="B5822" s="2"/>
      <c r="H5822" s="2"/>
      <c r="I5822" s="2"/>
      <c r="J5822" s="2"/>
      <c r="N5822" s="9"/>
      <c r="O5822" s="5"/>
      <c r="P5822" s="2"/>
      <c r="Q5822" s="39"/>
      <c r="R5822" s="9"/>
      <c r="T5822" s="9"/>
      <c r="U5822" s="2"/>
      <c r="X5822" s="40"/>
      <c r="Y5822" s="9"/>
    </row>
    <row r="5823" spans="2:25" x14ac:dyDescent="0.2">
      <c r="B5823" s="2"/>
      <c r="H5823" s="2"/>
      <c r="I5823" s="2"/>
      <c r="J5823" s="2"/>
      <c r="N5823" s="9"/>
      <c r="O5823" s="5"/>
      <c r="P5823" s="2"/>
      <c r="Q5823" s="39"/>
      <c r="R5823" s="9"/>
      <c r="T5823" s="9"/>
      <c r="U5823" s="2"/>
      <c r="X5823" s="40"/>
      <c r="Y5823" s="9"/>
    </row>
    <row r="5824" spans="2:25" x14ac:dyDescent="0.2">
      <c r="B5824" s="2"/>
      <c r="H5824" s="2"/>
      <c r="I5824" s="2"/>
      <c r="J5824" s="2"/>
      <c r="N5824" s="9"/>
      <c r="O5824" s="5"/>
      <c r="P5824" s="2"/>
      <c r="Q5824" s="39"/>
      <c r="R5824" s="9"/>
      <c r="T5824" s="9"/>
      <c r="U5824" s="2"/>
      <c r="X5824" s="40"/>
      <c r="Y5824" s="9"/>
    </row>
    <row r="5825" spans="2:25" x14ac:dyDescent="0.2">
      <c r="B5825" s="2"/>
      <c r="H5825" s="2"/>
      <c r="I5825" s="2"/>
      <c r="J5825" s="2"/>
      <c r="N5825" s="9"/>
      <c r="O5825" s="5"/>
      <c r="P5825" s="2"/>
      <c r="Q5825" s="39"/>
      <c r="R5825" s="9"/>
      <c r="T5825" s="9"/>
      <c r="U5825" s="2"/>
      <c r="X5825" s="40"/>
      <c r="Y5825" s="9"/>
    </row>
    <row r="5826" spans="2:25" x14ac:dyDescent="0.2">
      <c r="B5826" s="2"/>
      <c r="H5826" s="2"/>
      <c r="I5826" s="2"/>
      <c r="J5826" s="2"/>
      <c r="N5826" s="9"/>
      <c r="O5826" s="5"/>
      <c r="P5826" s="2"/>
      <c r="Q5826" s="39"/>
      <c r="R5826" s="9"/>
      <c r="T5826" s="9"/>
      <c r="U5826" s="2"/>
      <c r="X5826" s="40"/>
      <c r="Y5826" s="9"/>
    </row>
    <row r="5827" spans="2:25" x14ac:dyDescent="0.2">
      <c r="B5827" s="2"/>
      <c r="H5827" s="2"/>
      <c r="I5827" s="2"/>
      <c r="J5827" s="2"/>
      <c r="N5827" s="9"/>
      <c r="O5827" s="5"/>
      <c r="P5827" s="2"/>
      <c r="Q5827" s="39"/>
      <c r="R5827" s="9"/>
      <c r="T5827" s="9"/>
      <c r="U5827" s="2"/>
      <c r="X5827" s="40"/>
      <c r="Y5827" s="9"/>
    </row>
    <row r="5828" spans="2:25" x14ac:dyDescent="0.2">
      <c r="B5828" s="2"/>
      <c r="H5828" s="2"/>
      <c r="I5828" s="2"/>
      <c r="J5828" s="2"/>
      <c r="N5828" s="9"/>
      <c r="O5828" s="5"/>
      <c r="P5828" s="2"/>
      <c r="Q5828" s="39"/>
      <c r="R5828" s="9"/>
      <c r="T5828" s="9"/>
      <c r="U5828" s="2"/>
      <c r="X5828" s="40"/>
      <c r="Y5828" s="9"/>
    </row>
    <row r="5829" spans="2:25" x14ac:dyDescent="0.2">
      <c r="B5829" s="2"/>
      <c r="H5829" s="2"/>
      <c r="I5829" s="2"/>
      <c r="J5829" s="2"/>
      <c r="N5829" s="9"/>
      <c r="O5829" s="5"/>
      <c r="P5829" s="2"/>
      <c r="Q5829" s="39"/>
      <c r="R5829" s="9"/>
      <c r="T5829" s="9"/>
      <c r="U5829" s="2"/>
      <c r="X5829" s="40"/>
      <c r="Y5829" s="9"/>
    </row>
    <row r="5830" spans="2:25" x14ac:dyDescent="0.2">
      <c r="B5830" s="2"/>
      <c r="H5830" s="2"/>
      <c r="I5830" s="2"/>
      <c r="J5830" s="2"/>
      <c r="N5830" s="9"/>
      <c r="O5830" s="5"/>
      <c r="P5830" s="2"/>
      <c r="Q5830" s="39"/>
      <c r="R5830" s="9"/>
      <c r="T5830" s="9"/>
      <c r="U5830" s="2"/>
      <c r="X5830" s="40"/>
      <c r="Y5830" s="9"/>
    </row>
    <row r="5831" spans="2:25" x14ac:dyDescent="0.2">
      <c r="B5831" s="2"/>
      <c r="H5831" s="2"/>
      <c r="I5831" s="2"/>
      <c r="J5831" s="2"/>
      <c r="N5831" s="9"/>
      <c r="O5831" s="5"/>
      <c r="P5831" s="2"/>
      <c r="Q5831" s="39"/>
      <c r="R5831" s="9"/>
      <c r="T5831" s="9"/>
      <c r="U5831" s="2"/>
      <c r="X5831" s="40"/>
      <c r="Y5831" s="9"/>
    </row>
    <row r="5832" spans="2:25" x14ac:dyDescent="0.2">
      <c r="B5832" s="2"/>
      <c r="H5832" s="2"/>
      <c r="I5832" s="2"/>
      <c r="J5832" s="2"/>
      <c r="N5832" s="9"/>
      <c r="O5832" s="5"/>
      <c r="P5832" s="2"/>
      <c r="Q5832" s="39"/>
      <c r="R5832" s="9"/>
      <c r="T5832" s="9"/>
      <c r="U5832" s="2"/>
      <c r="X5832" s="40"/>
      <c r="Y5832" s="9"/>
    </row>
    <row r="5833" spans="2:25" x14ac:dyDescent="0.2">
      <c r="B5833" s="2"/>
      <c r="H5833" s="2"/>
      <c r="I5833" s="2"/>
      <c r="J5833" s="2"/>
      <c r="N5833" s="9"/>
      <c r="O5833" s="5"/>
      <c r="P5833" s="2"/>
      <c r="Q5833" s="39"/>
      <c r="R5833" s="9"/>
      <c r="T5833" s="9"/>
      <c r="U5833" s="2"/>
      <c r="X5833" s="40"/>
      <c r="Y5833" s="9"/>
    </row>
    <row r="5834" spans="2:25" x14ac:dyDescent="0.2">
      <c r="B5834" s="2"/>
      <c r="H5834" s="2"/>
      <c r="I5834" s="2"/>
      <c r="J5834" s="2"/>
      <c r="N5834" s="9"/>
      <c r="O5834" s="5"/>
      <c r="P5834" s="2"/>
      <c r="Q5834" s="39"/>
      <c r="R5834" s="9"/>
      <c r="T5834" s="9"/>
      <c r="U5834" s="2"/>
      <c r="X5834" s="40"/>
      <c r="Y5834" s="9"/>
    </row>
    <row r="5835" spans="2:25" x14ac:dyDescent="0.2">
      <c r="B5835" s="2"/>
      <c r="H5835" s="2"/>
      <c r="I5835" s="2"/>
      <c r="J5835" s="2"/>
      <c r="N5835" s="9"/>
      <c r="O5835" s="5"/>
      <c r="P5835" s="2"/>
      <c r="Q5835" s="39"/>
      <c r="R5835" s="9"/>
      <c r="T5835" s="9"/>
      <c r="U5835" s="2"/>
      <c r="X5835" s="40"/>
      <c r="Y5835" s="9"/>
    </row>
    <row r="5836" spans="2:25" x14ac:dyDescent="0.2">
      <c r="B5836" s="2"/>
      <c r="H5836" s="2"/>
      <c r="I5836" s="2"/>
      <c r="J5836" s="2"/>
      <c r="N5836" s="9"/>
      <c r="O5836" s="5"/>
      <c r="P5836" s="2"/>
      <c r="Q5836" s="39"/>
      <c r="R5836" s="9"/>
      <c r="T5836" s="9"/>
      <c r="U5836" s="2"/>
      <c r="X5836" s="40"/>
      <c r="Y5836" s="9"/>
    </row>
    <row r="5837" spans="2:25" x14ac:dyDescent="0.2">
      <c r="B5837" s="2"/>
      <c r="H5837" s="2"/>
      <c r="I5837" s="2"/>
      <c r="J5837" s="2"/>
      <c r="N5837" s="9"/>
      <c r="O5837" s="5"/>
      <c r="P5837" s="2"/>
      <c r="Q5837" s="39"/>
      <c r="R5837" s="9"/>
      <c r="T5837" s="9"/>
      <c r="U5837" s="2"/>
      <c r="X5837" s="40"/>
      <c r="Y5837" s="9"/>
    </row>
    <row r="5838" spans="2:25" x14ac:dyDescent="0.2">
      <c r="B5838" s="2"/>
      <c r="H5838" s="2"/>
      <c r="I5838" s="2"/>
      <c r="J5838" s="2"/>
      <c r="N5838" s="9"/>
      <c r="O5838" s="5"/>
      <c r="P5838" s="2"/>
      <c r="Q5838" s="39"/>
      <c r="R5838" s="9"/>
      <c r="T5838" s="9"/>
      <c r="U5838" s="2"/>
      <c r="X5838" s="40"/>
      <c r="Y5838" s="9"/>
    </row>
    <row r="5839" spans="2:25" x14ac:dyDescent="0.2">
      <c r="B5839" s="2"/>
      <c r="H5839" s="2"/>
      <c r="I5839" s="2"/>
      <c r="J5839" s="2"/>
      <c r="N5839" s="9"/>
      <c r="O5839" s="5"/>
      <c r="P5839" s="2"/>
      <c r="Q5839" s="39"/>
      <c r="R5839" s="9"/>
      <c r="T5839" s="9"/>
      <c r="U5839" s="2"/>
      <c r="X5839" s="40"/>
      <c r="Y5839" s="9"/>
    </row>
    <row r="5840" spans="2:25" x14ac:dyDescent="0.2">
      <c r="B5840" s="2"/>
      <c r="H5840" s="2"/>
      <c r="I5840" s="2"/>
      <c r="J5840" s="2"/>
      <c r="N5840" s="9"/>
      <c r="O5840" s="5"/>
      <c r="P5840" s="2"/>
      <c r="Q5840" s="39"/>
      <c r="R5840" s="9"/>
      <c r="T5840" s="9"/>
      <c r="U5840" s="2"/>
      <c r="X5840" s="40"/>
      <c r="Y5840" s="9"/>
    </row>
    <row r="5841" spans="2:25" x14ac:dyDescent="0.2">
      <c r="B5841" s="2"/>
      <c r="H5841" s="2"/>
      <c r="I5841" s="2"/>
      <c r="J5841" s="2"/>
      <c r="N5841" s="9"/>
      <c r="O5841" s="5"/>
      <c r="P5841" s="2"/>
      <c r="Q5841" s="39"/>
      <c r="R5841" s="9"/>
      <c r="T5841" s="9"/>
      <c r="U5841" s="2"/>
      <c r="X5841" s="40"/>
      <c r="Y5841" s="9"/>
    </row>
    <row r="5842" spans="2:25" x14ac:dyDescent="0.2">
      <c r="B5842" s="2"/>
      <c r="H5842" s="2"/>
      <c r="I5842" s="2"/>
      <c r="J5842" s="2"/>
      <c r="N5842" s="9"/>
      <c r="O5842" s="5"/>
      <c r="P5842" s="2"/>
      <c r="Q5842" s="39"/>
      <c r="R5842" s="9"/>
      <c r="T5842" s="9"/>
      <c r="U5842" s="2"/>
      <c r="X5842" s="40"/>
      <c r="Y5842" s="9"/>
    </row>
    <row r="5843" spans="2:25" x14ac:dyDescent="0.2">
      <c r="B5843" s="2"/>
      <c r="H5843" s="2"/>
      <c r="I5843" s="2"/>
      <c r="J5843" s="2"/>
      <c r="N5843" s="9"/>
      <c r="O5843" s="5"/>
      <c r="P5843" s="2"/>
      <c r="Q5843" s="39"/>
      <c r="R5843" s="9"/>
      <c r="T5843" s="9"/>
      <c r="U5843" s="2"/>
      <c r="X5843" s="40"/>
      <c r="Y5843" s="9"/>
    </row>
    <row r="5844" spans="2:25" x14ac:dyDescent="0.2">
      <c r="B5844" s="2"/>
      <c r="H5844" s="2"/>
      <c r="I5844" s="2"/>
      <c r="J5844" s="2"/>
      <c r="N5844" s="9"/>
      <c r="O5844" s="5"/>
      <c r="P5844" s="2"/>
      <c r="Q5844" s="39"/>
      <c r="R5844" s="9"/>
      <c r="T5844" s="9"/>
      <c r="U5844" s="2"/>
      <c r="X5844" s="40"/>
      <c r="Y5844" s="9"/>
    </row>
    <row r="5845" spans="2:25" x14ac:dyDescent="0.2">
      <c r="B5845" s="2"/>
      <c r="H5845" s="2"/>
      <c r="I5845" s="2"/>
      <c r="J5845" s="2"/>
      <c r="N5845" s="9"/>
      <c r="O5845" s="5"/>
      <c r="P5845" s="2"/>
      <c r="Q5845" s="39"/>
      <c r="R5845" s="9"/>
      <c r="T5845" s="9"/>
      <c r="U5845" s="2"/>
      <c r="X5845" s="40"/>
      <c r="Y5845" s="9"/>
    </row>
    <row r="5846" spans="2:25" x14ac:dyDescent="0.2">
      <c r="B5846" s="2"/>
      <c r="H5846" s="2"/>
      <c r="I5846" s="2"/>
      <c r="J5846" s="2"/>
      <c r="N5846" s="9"/>
      <c r="O5846" s="5"/>
      <c r="P5846" s="2"/>
      <c r="Q5846" s="39"/>
      <c r="R5846" s="9"/>
      <c r="T5846" s="9"/>
      <c r="U5846" s="2"/>
      <c r="X5846" s="40"/>
      <c r="Y5846" s="9"/>
    </row>
    <row r="5847" spans="2:25" x14ac:dyDescent="0.2">
      <c r="B5847" s="2"/>
      <c r="H5847" s="2"/>
      <c r="I5847" s="2"/>
      <c r="J5847" s="2"/>
      <c r="N5847" s="9"/>
      <c r="O5847" s="5"/>
      <c r="P5847" s="2"/>
      <c r="Q5847" s="39"/>
      <c r="R5847" s="9"/>
      <c r="T5847" s="9"/>
      <c r="U5847" s="2"/>
      <c r="X5847" s="40"/>
      <c r="Y5847" s="9"/>
    </row>
    <row r="5848" spans="2:25" x14ac:dyDescent="0.2">
      <c r="B5848" s="2"/>
      <c r="H5848" s="2"/>
      <c r="I5848" s="2"/>
      <c r="J5848" s="2"/>
      <c r="N5848" s="9"/>
      <c r="O5848" s="5"/>
      <c r="P5848" s="2"/>
      <c r="Q5848" s="39"/>
      <c r="R5848" s="9"/>
      <c r="T5848" s="9"/>
      <c r="U5848" s="2"/>
      <c r="X5848" s="40"/>
      <c r="Y5848" s="9"/>
    </row>
    <row r="5849" spans="2:25" x14ac:dyDescent="0.2">
      <c r="B5849" s="2"/>
      <c r="H5849" s="2"/>
      <c r="I5849" s="2"/>
      <c r="J5849" s="2"/>
      <c r="N5849" s="9"/>
      <c r="O5849" s="5"/>
      <c r="P5849" s="2"/>
      <c r="Q5849" s="39"/>
      <c r="R5849" s="9"/>
      <c r="T5849" s="9"/>
      <c r="U5849" s="2"/>
      <c r="X5849" s="40"/>
      <c r="Y5849" s="9"/>
    </row>
    <row r="5850" spans="2:25" x14ac:dyDescent="0.2">
      <c r="B5850" s="2"/>
      <c r="H5850" s="2"/>
      <c r="I5850" s="2"/>
      <c r="J5850" s="2"/>
      <c r="N5850" s="9"/>
      <c r="O5850" s="5"/>
      <c r="P5850" s="2"/>
      <c r="Q5850" s="39"/>
      <c r="R5850" s="9"/>
      <c r="T5850" s="9"/>
      <c r="U5850" s="2"/>
      <c r="X5850" s="40"/>
      <c r="Y5850" s="9"/>
    </row>
    <row r="5851" spans="2:25" x14ac:dyDescent="0.2">
      <c r="B5851" s="2"/>
      <c r="H5851" s="2"/>
      <c r="I5851" s="2"/>
      <c r="J5851" s="2"/>
      <c r="N5851" s="9"/>
      <c r="O5851" s="5"/>
      <c r="P5851" s="2"/>
      <c r="Q5851" s="39"/>
      <c r="R5851" s="9"/>
      <c r="T5851" s="9"/>
      <c r="U5851" s="2"/>
      <c r="X5851" s="40"/>
      <c r="Y5851" s="9"/>
    </row>
    <row r="5852" spans="2:25" x14ac:dyDescent="0.2">
      <c r="B5852" s="2"/>
      <c r="H5852" s="2"/>
      <c r="I5852" s="2"/>
      <c r="J5852" s="2"/>
      <c r="N5852" s="9"/>
      <c r="O5852" s="5"/>
      <c r="P5852" s="2"/>
      <c r="Q5852" s="39"/>
      <c r="R5852" s="9"/>
      <c r="T5852" s="9"/>
      <c r="U5852" s="2"/>
      <c r="X5852" s="40"/>
      <c r="Y5852" s="9"/>
    </row>
    <row r="5853" spans="2:25" x14ac:dyDescent="0.2">
      <c r="B5853" s="2"/>
      <c r="H5853" s="2"/>
      <c r="I5853" s="2"/>
      <c r="J5853" s="2"/>
      <c r="N5853" s="9"/>
      <c r="O5853" s="5"/>
      <c r="P5853" s="2"/>
      <c r="Q5853" s="39"/>
      <c r="R5853" s="9"/>
      <c r="T5853" s="9"/>
      <c r="U5853" s="2"/>
      <c r="X5853" s="40"/>
      <c r="Y5853" s="9"/>
    </row>
    <row r="5854" spans="2:25" x14ac:dyDescent="0.2">
      <c r="B5854" s="2"/>
      <c r="H5854" s="2"/>
      <c r="I5854" s="2"/>
      <c r="J5854" s="2"/>
      <c r="N5854" s="9"/>
      <c r="O5854" s="5"/>
      <c r="P5854" s="2"/>
      <c r="Q5854" s="39"/>
      <c r="R5854" s="9"/>
      <c r="T5854" s="9"/>
      <c r="U5854" s="2"/>
      <c r="X5854" s="40"/>
      <c r="Y5854" s="9"/>
    </row>
    <row r="5855" spans="2:25" x14ac:dyDescent="0.2">
      <c r="B5855" s="2"/>
      <c r="H5855" s="2"/>
      <c r="I5855" s="2"/>
      <c r="J5855" s="2"/>
      <c r="N5855" s="9"/>
      <c r="O5855" s="5"/>
      <c r="P5855" s="2"/>
      <c r="Q5855" s="39"/>
      <c r="R5855" s="9"/>
      <c r="T5855" s="9"/>
      <c r="U5855" s="2"/>
      <c r="X5855" s="40"/>
      <c r="Y5855" s="9"/>
    </row>
    <row r="5856" spans="2:25" x14ac:dyDescent="0.2">
      <c r="B5856" s="2"/>
      <c r="H5856" s="2"/>
      <c r="I5856" s="2"/>
      <c r="J5856" s="2"/>
      <c r="N5856" s="9"/>
      <c r="O5856" s="5"/>
      <c r="P5856" s="2"/>
      <c r="Q5856" s="39"/>
      <c r="R5856" s="9"/>
      <c r="T5856" s="9"/>
      <c r="U5856" s="2"/>
      <c r="X5856" s="40"/>
      <c r="Y5856" s="9"/>
    </row>
    <row r="5857" spans="2:25" x14ac:dyDescent="0.2">
      <c r="B5857" s="2"/>
      <c r="H5857" s="2"/>
      <c r="I5857" s="2"/>
      <c r="J5857" s="2"/>
      <c r="N5857" s="9"/>
      <c r="O5857" s="5"/>
      <c r="P5857" s="2"/>
      <c r="Q5857" s="39"/>
      <c r="R5857" s="9"/>
      <c r="T5857" s="9"/>
      <c r="U5857" s="2"/>
      <c r="X5857" s="40"/>
      <c r="Y5857" s="9"/>
    </row>
    <row r="5858" spans="2:25" x14ac:dyDescent="0.2">
      <c r="B5858" s="2"/>
      <c r="H5858" s="2"/>
      <c r="I5858" s="2"/>
      <c r="J5858" s="2"/>
      <c r="N5858" s="9"/>
      <c r="O5858" s="5"/>
      <c r="P5858" s="2"/>
      <c r="Q5858" s="39"/>
      <c r="R5858" s="9"/>
      <c r="T5858" s="9"/>
      <c r="U5858" s="2"/>
      <c r="X5858" s="40"/>
      <c r="Y5858" s="9"/>
    </row>
    <row r="5859" spans="2:25" x14ac:dyDescent="0.2">
      <c r="B5859" s="2"/>
      <c r="H5859" s="2"/>
      <c r="I5859" s="2"/>
      <c r="J5859" s="2"/>
      <c r="N5859" s="9"/>
      <c r="O5859" s="5"/>
      <c r="P5859" s="2"/>
      <c r="Q5859" s="39"/>
      <c r="R5859" s="9"/>
      <c r="T5859" s="9"/>
      <c r="U5859" s="2"/>
      <c r="X5859" s="40"/>
      <c r="Y5859" s="9"/>
    </row>
    <row r="5860" spans="2:25" x14ac:dyDescent="0.2">
      <c r="B5860" s="2"/>
      <c r="H5860" s="2"/>
      <c r="I5860" s="2"/>
      <c r="J5860" s="2"/>
      <c r="N5860" s="9"/>
      <c r="O5860" s="5"/>
      <c r="P5860" s="2"/>
      <c r="Q5860" s="39"/>
      <c r="R5860" s="9"/>
      <c r="T5860" s="9"/>
      <c r="U5860" s="2"/>
      <c r="X5860" s="40"/>
      <c r="Y5860" s="9"/>
    </row>
    <row r="5861" spans="2:25" x14ac:dyDescent="0.2">
      <c r="B5861" s="2"/>
      <c r="H5861" s="2"/>
      <c r="I5861" s="2"/>
      <c r="J5861" s="2"/>
      <c r="N5861" s="9"/>
      <c r="O5861" s="5"/>
      <c r="P5861" s="2"/>
      <c r="Q5861" s="39"/>
      <c r="R5861" s="9"/>
      <c r="T5861" s="9"/>
      <c r="U5861" s="2"/>
      <c r="X5861" s="40"/>
      <c r="Y5861" s="9"/>
    </row>
    <row r="5862" spans="2:25" x14ac:dyDescent="0.2">
      <c r="B5862" s="2"/>
      <c r="H5862" s="2"/>
      <c r="I5862" s="2"/>
      <c r="J5862" s="2"/>
      <c r="N5862" s="9"/>
      <c r="O5862" s="5"/>
      <c r="P5862" s="2"/>
      <c r="Q5862" s="39"/>
      <c r="R5862" s="9"/>
      <c r="T5862" s="9"/>
      <c r="U5862" s="2"/>
      <c r="X5862" s="40"/>
      <c r="Y5862" s="9"/>
    </row>
    <row r="5863" spans="2:25" x14ac:dyDescent="0.2">
      <c r="B5863" s="2"/>
      <c r="H5863" s="2"/>
      <c r="I5863" s="2"/>
      <c r="J5863" s="2"/>
      <c r="N5863" s="9"/>
      <c r="O5863" s="5"/>
      <c r="P5863" s="2"/>
      <c r="Q5863" s="39"/>
      <c r="R5863" s="9"/>
      <c r="T5863" s="9"/>
      <c r="U5863" s="2"/>
      <c r="X5863" s="40"/>
      <c r="Y5863" s="9"/>
    </row>
    <row r="5864" spans="2:25" x14ac:dyDescent="0.2">
      <c r="B5864" s="2"/>
      <c r="H5864" s="2"/>
      <c r="I5864" s="2"/>
      <c r="J5864" s="2"/>
      <c r="N5864" s="9"/>
      <c r="O5864" s="5"/>
      <c r="P5864" s="2"/>
      <c r="Q5864" s="39"/>
      <c r="R5864" s="9"/>
      <c r="T5864" s="9"/>
      <c r="U5864" s="2"/>
      <c r="X5864" s="40"/>
      <c r="Y5864" s="9"/>
    </row>
    <row r="5865" spans="2:25" x14ac:dyDescent="0.2">
      <c r="B5865" s="2"/>
      <c r="H5865" s="2"/>
      <c r="I5865" s="2"/>
      <c r="J5865" s="2"/>
      <c r="N5865" s="9"/>
      <c r="O5865" s="5"/>
      <c r="P5865" s="2"/>
      <c r="Q5865" s="39"/>
      <c r="R5865" s="9"/>
      <c r="T5865" s="9"/>
      <c r="U5865" s="2"/>
      <c r="X5865" s="40"/>
      <c r="Y5865" s="9"/>
    </row>
    <row r="5866" spans="2:25" x14ac:dyDescent="0.2">
      <c r="B5866" s="2"/>
      <c r="H5866" s="2"/>
      <c r="I5866" s="2"/>
      <c r="J5866" s="2"/>
      <c r="N5866" s="9"/>
      <c r="O5866" s="5"/>
      <c r="P5866" s="2"/>
      <c r="Q5866" s="39"/>
      <c r="R5866" s="9"/>
      <c r="T5866" s="9"/>
      <c r="U5866" s="2"/>
      <c r="X5866" s="40"/>
      <c r="Y5866" s="9"/>
    </row>
    <row r="5867" spans="2:25" x14ac:dyDescent="0.2">
      <c r="B5867" s="2"/>
      <c r="H5867" s="2"/>
      <c r="I5867" s="2"/>
      <c r="J5867" s="2"/>
      <c r="N5867" s="9"/>
      <c r="O5867" s="5"/>
      <c r="P5867" s="2"/>
      <c r="Q5867" s="39"/>
      <c r="R5867" s="9"/>
      <c r="T5867" s="9"/>
      <c r="U5867" s="2"/>
      <c r="X5867" s="40"/>
      <c r="Y5867" s="9"/>
    </row>
    <row r="5868" spans="2:25" x14ac:dyDescent="0.2">
      <c r="B5868" s="2"/>
      <c r="H5868" s="2"/>
      <c r="I5868" s="2"/>
      <c r="J5868" s="2"/>
      <c r="N5868" s="9"/>
      <c r="O5868" s="5"/>
      <c r="P5868" s="2"/>
      <c r="Q5868" s="39"/>
      <c r="R5868" s="9"/>
      <c r="T5868" s="9"/>
      <c r="U5868" s="2"/>
      <c r="X5868" s="40"/>
      <c r="Y5868" s="9"/>
    </row>
    <row r="5869" spans="2:25" x14ac:dyDescent="0.2">
      <c r="B5869" s="2"/>
      <c r="H5869" s="2"/>
      <c r="I5869" s="2"/>
      <c r="J5869" s="2"/>
      <c r="N5869" s="9"/>
      <c r="O5869" s="5"/>
      <c r="P5869" s="2"/>
      <c r="Q5869" s="39"/>
      <c r="R5869" s="9"/>
      <c r="T5869" s="9"/>
      <c r="U5869" s="2"/>
      <c r="X5869" s="40"/>
      <c r="Y5869" s="9"/>
    </row>
    <row r="5870" spans="2:25" x14ac:dyDescent="0.2">
      <c r="B5870" s="2"/>
      <c r="H5870" s="2"/>
      <c r="I5870" s="2"/>
      <c r="J5870" s="2"/>
      <c r="N5870" s="9"/>
      <c r="O5870" s="5"/>
      <c r="P5870" s="2"/>
      <c r="Q5870" s="39"/>
      <c r="R5870" s="9"/>
      <c r="T5870" s="9"/>
      <c r="U5870" s="2"/>
      <c r="X5870" s="40"/>
      <c r="Y5870" s="9"/>
    </row>
    <row r="5871" spans="2:25" x14ac:dyDescent="0.2">
      <c r="B5871" s="2"/>
      <c r="H5871" s="2"/>
      <c r="I5871" s="2"/>
      <c r="J5871" s="2"/>
      <c r="N5871" s="9"/>
      <c r="O5871" s="5"/>
      <c r="P5871" s="2"/>
      <c r="Q5871" s="39"/>
      <c r="R5871" s="9"/>
      <c r="T5871" s="9"/>
      <c r="U5871" s="2"/>
      <c r="X5871" s="40"/>
      <c r="Y5871" s="9"/>
    </row>
    <row r="5872" spans="2:25" x14ac:dyDescent="0.2">
      <c r="B5872" s="2"/>
      <c r="H5872" s="2"/>
      <c r="I5872" s="2"/>
      <c r="J5872" s="2"/>
      <c r="N5872" s="9"/>
      <c r="O5872" s="5"/>
      <c r="P5872" s="2"/>
      <c r="Q5872" s="39"/>
      <c r="R5872" s="9"/>
      <c r="T5872" s="9"/>
      <c r="U5872" s="2"/>
      <c r="X5872" s="40"/>
      <c r="Y5872" s="9"/>
    </row>
    <row r="5873" spans="2:25" x14ac:dyDescent="0.2">
      <c r="B5873" s="2"/>
      <c r="H5873" s="2"/>
      <c r="I5873" s="2"/>
      <c r="J5873" s="2"/>
      <c r="N5873" s="9"/>
      <c r="O5873" s="5"/>
      <c r="P5873" s="2"/>
      <c r="Q5873" s="39"/>
      <c r="R5873" s="9"/>
      <c r="T5873" s="9"/>
      <c r="U5873" s="2"/>
      <c r="X5873" s="40"/>
      <c r="Y5873" s="9"/>
    </row>
    <row r="5874" spans="2:25" x14ac:dyDescent="0.2">
      <c r="B5874" s="2"/>
      <c r="H5874" s="2"/>
      <c r="I5874" s="2"/>
      <c r="J5874" s="2"/>
      <c r="N5874" s="9"/>
      <c r="O5874" s="5"/>
      <c r="P5874" s="2"/>
      <c r="Q5874" s="39"/>
      <c r="R5874" s="9"/>
      <c r="T5874" s="9"/>
      <c r="U5874" s="2"/>
      <c r="X5874" s="40"/>
      <c r="Y5874" s="9"/>
    </row>
    <row r="5875" spans="2:25" x14ac:dyDescent="0.2">
      <c r="B5875" s="2"/>
      <c r="H5875" s="2"/>
      <c r="I5875" s="2"/>
      <c r="J5875" s="2"/>
      <c r="N5875" s="9"/>
      <c r="O5875" s="5"/>
      <c r="P5875" s="2"/>
      <c r="Q5875" s="39"/>
      <c r="R5875" s="9"/>
      <c r="T5875" s="9"/>
      <c r="U5875" s="2"/>
      <c r="X5875" s="40"/>
      <c r="Y5875" s="9"/>
    </row>
    <row r="5876" spans="2:25" x14ac:dyDescent="0.2">
      <c r="B5876" s="2"/>
      <c r="H5876" s="2"/>
      <c r="I5876" s="2"/>
      <c r="J5876" s="2"/>
      <c r="N5876" s="9"/>
      <c r="O5876" s="5"/>
      <c r="P5876" s="2"/>
      <c r="Q5876" s="39"/>
      <c r="R5876" s="9"/>
      <c r="T5876" s="9"/>
      <c r="U5876" s="2"/>
      <c r="X5876" s="40"/>
      <c r="Y5876" s="9"/>
    </row>
    <row r="5877" spans="2:25" x14ac:dyDescent="0.2">
      <c r="B5877" s="2"/>
      <c r="H5877" s="2"/>
      <c r="I5877" s="2"/>
      <c r="J5877" s="2"/>
      <c r="N5877" s="9"/>
      <c r="O5877" s="5"/>
      <c r="P5877" s="2"/>
      <c r="Q5877" s="39"/>
      <c r="R5877" s="9"/>
      <c r="T5877" s="9"/>
      <c r="U5877" s="2"/>
      <c r="X5877" s="40"/>
      <c r="Y5877" s="9"/>
    </row>
    <row r="5878" spans="2:25" x14ac:dyDescent="0.2">
      <c r="B5878" s="2"/>
      <c r="H5878" s="2"/>
      <c r="I5878" s="2"/>
      <c r="J5878" s="2"/>
      <c r="N5878" s="9"/>
      <c r="O5878" s="5"/>
      <c r="P5878" s="2"/>
      <c r="Q5878" s="39"/>
      <c r="R5878" s="9"/>
      <c r="T5878" s="9"/>
      <c r="U5878" s="2"/>
      <c r="X5878" s="40"/>
      <c r="Y5878" s="9"/>
    </row>
    <row r="5879" spans="2:25" x14ac:dyDescent="0.2">
      <c r="B5879" s="2"/>
      <c r="H5879" s="2"/>
      <c r="I5879" s="2"/>
      <c r="J5879" s="2"/>
      <c r="N5879" s="9"/>
      <c r="O5879" s="5"/>
      <c r="P5879" s="2"/>
      <c r="Q5879" s="39"/>
      <c r="R5879" s="9"/>
      <c r="T5879" s="9"/>
      <c r="U5879" s="2"/>
      <c r="X5879" s="40"/>
      <c r="Y5879" s="9"/>
    </row>
    <row r="5880" spans="2:25" x14ac:dyDescent="0.2">
      <c r="B5880" s="2"/>
      <c r="H5880" s="2"/>
      <c r="I5880" s="2"/>
      <c r="J5880" s="2"/>
      <c r="N5880" s="9"/>
      <c r="O5880" s="5"/>
      <c r="P5880" s="2"/>
      <c r="Q5880" s="39"/>
      <c r="R5880" s="9"/>
      <c r="T5880" s="9"/>
      <c r="U5880" s="2"/>
      <c r="X5880" s="40"/>
      <c r="Y5880" s="9"/>
    </row>
    <row r="5881" spans="2:25" x14ac:dyDescent="0.2">
      <c r="B5881" s="2"/>
      <c r="H5881" s="2"/>
      <c r="I5881" s="2"/>
      <c r="J5881" s="2"/>
      <c r="N5881" s="9"/>
      <c r="O5881" s="5"/>
      <c r="P5881" s="2"/>
      <c r="Q5881" s="39"/>
      <c r="R5881" s="9"/>
      <c r="T5881" s="9"/>
      <c r="U5881" s="2"/>
      <c r="X5881" s="40"/>
      <c r="Y5881" s="9"/>
    </row>
    <row r="5882" spans="2:25" x14ac:dyDescent="0.2">
      <c r="B5882" s="2"/>
      <c r="H5882" s="2"/>
      <c r="I5882" s="2"/>
      <c r="J5882" s="2"/>
      <c r="N5882" s="9"/>
      <c r="O5882" s="5"/>
      <c r="P5882" s="2"/>
      <c r="Q5882" s="39"/>
      <c r="R5882" s="9"/>
      <c r="T5882" s="9"/>
      <c r="U5882" s="2"/>
      <c r="X5882" s="40"/>
      <c r="Y5882" s="9"/>
    </row>
    <row r="5883" spans="2:25" x14ac:dyDescent="0.2">
      <c r="B5883" s="2"/>
      <c r="H5883" s="2"/>
      <c r="I5883" s="2"/>
      <c r="J5883" s="2"/>
      <c r="N5883" s="9"/>
      <c r="O5883" s="5"/>
      <c r="P5883" s="2"/>
      <c r="Q5883" s="39"/>
      <c r="R5883" s="9"/>
      <c r="T5883" s="9"/>
      <c r="U5883" s="2"/>
      <c r="X5883" s="40"/>
      <c r="Y5883" s="9"/>
    </row>
    <row r="5884" spans="2:25" x14ac:dyDescent="0.2">
      <c r="B5884" s="2"/>
      <c r="H5884" s="2"/>
      <c r="I5884" s="2"/>
      <c r="J5884" s="2"/>
      <c r="N5884" s="9"/>
      <c r="O5884" s="5"/>
      <c r="P5884" s="2"/>
      <c r="Q5884" s="39"/>
      <c r="R5884" s="9"/>
      <c r="T5884" s="9"/>
      <c r="U5884" s="2"/>
      <c r="X5884" s="40"/>
      <c r="Y5884" s="9"/>
    </row>
    <row r="5885" spans="2:25" x14ac:dyDescent="0.2">
      <c r="B5885" s="2"/>
      <c r="H5885" s="2"/>
      <c r="I5885" s="2"/>
      <c r="J5885" s="2"/>
      <c r="N5885" s="9"/>
      <c r="O5885" s="5"/>
      <c r="P5885" s="2"/>
      <c r="Q5885" s="39"/>
      <c r="R5885" s="9"/>
      <c r="T5885" s="9"/>
      <c r="U5885" s="2"/>
      <c r="X5885" s="40"/>
      <c r="Y5885" s="9"/>
    </row>
    <row r="5886" spans="2:25" x14ac:dyDescent="0.2">
      <c r="B5886" s="2"/>
      <c r="H5886" s="2"/>
      <c r="I5886" s="2"/>
      <c r="J5886" s="2"/>
      <c r="N5886" s="9"/>
      <c r="O5886" s="5"/>
      <c r="P5886" s="2"/>
      <c r="Q5886" s="39"/>
      <c r="R5886" s="9"/>
      <c r="T5886" s="9"/>
      <c r="U5886" s="2"/>
      <c r="X5886" s="40"/>
      <c r="Y5886" s="9"/>
    </row>
    <row r="5887" spans="2:25" x14ac:dyDescent="0.2">
      <c r="B5887" s="2"/>
      <c r="H5887" s="2"/>
      <c r="I5887" s="2"/>
      <c r="J5887" s="2"/>
      <c r="N5887" s="9"/>
      <c r="O5887" s="5"/>
      <c r="P5887" s="2"/>
      <c r="Q5887" s="39"/>
      <c r="R5887" s="9"/>
      <c r="T5887" s="9"/>
      <c r="U5887" s="2"/>
      <c r="X5887" s="40"/>
      <c r="Y5887" s="9"/>
    </row>
    <row r="5888" spans="2:25" x14ac:dyDescent="0.2">
      <c r="B5888" s="2"/>
      <c r="H5888" s="2"/>
      <c r="I5888" s="2"/>
      <c r="J5888" s="2"/>
      <c r="N5888" s="9"/>
      <c r="O5888" s="5"/>
      <c r="P5888" s="2"/>
      <c r="Q5888" s="39"/>
      <c r="R5888" s="9"/>
      <c r="T5888" s="9"/>
      <c r="U5888" s="2"/>
      <c r="X5888" s="40"/>
      <c r="Y5888" s="9"/>
    </row>
    <row r="5889" spans="2:25" x14ac:dyDescent="0.2">
      <c r="B5889" s="2"/>
      <c r="H5889" s="2"/>
      <c r="I5889" s="2"/>
      <c r="J5889" s="2"/>
      <c r="N5889" s="9"/>
      <c r="O5889" s="5"/>
      <c r="P5889" s="2"/>
      <c r="Q5889" s="39"/>
      <c r="R5889" s="9"/>
      <c r="T5889" s="9"/>
      <c r="U5889" s="2"/>
      <c r="X5889" s="40"/>
      <c r="Y5889" s="9"/>
    </row>
    <row r="5890" spans="2:25" x14ac:dyDescent="0.2">
      <c r="B5890" s="2"/>
      <c r="H5890" s="2"/>
      <c r="I5890" s="2"/>
      <c r="J5890" s="2"/>
      <c r="N5890" s="9"/>
      <c r="O5890" s="5"/>
      <c r="P5890" s="2"/>
      <c r="Q5890" s="39"/>
      <c r="R5890" s="9"/>
      <c r="T5890" s="9"/>
      <c r="U5890" s="2"/>
      <c r="X5890" s="40"/>
      <c r="Y5890" s="9"/>
    </row>
    <row r="5891" spans="2:25" x14ac:dyDescent="0.2">
      <c r="B5891" s="2"/>
      <c r="H5891" s="2"/>
      <c r="I5891" s="2"/>
      <c r="J5891" s="2"/>
      <c r="N5891" s="9"/>
      <c r="O5891" s="5"/>
      <c r="P5891" s="2"/>
      <c r="Q5891" s="39"/>
      <c r="R5891" s="9"/>
      <c r="T5891" s="9"/>
      <c r="U5891" s="2"/>
      <c r="X5891" s="40"/>
      <c r="Y5891" s="9"/>
    </row>
    <row r="5892" spans="2:25" x14ac:dyDescent="0.2">
      <c r="B5892" s="2"/>
      <c r="H5892" s="2"/>
      <c r="I5892" s="2"/>
      <c r="J5892" s="2"/>
      <c r="N5892" s="9"/>
      <c r="O5892" s="5"/>
      <c r="P5892" s="2"/>
      <c r="Q5892" s="39"/>
      <c r="R5892" s="9"/>
      <c r="T5892" s="9"/>
      <c r="U5892" s="2"/>
      <c r="X5892" s="40"/>
      <c r="Y5892" s="9"/>
    </row>
    <row r="5893" spans="2:25" x14ac:dyDescent="0.2">
      <c r="B5893" s="2"/>
      <c r="H5893" s="2"/>
      <c r="I5893" s="2"/>
      <c r="J5893" s="2"/>
      <c r="N5893" s="9"/>
      <c r="O5893" s="5"/>
      <c r="P5893" s="2"/>
      <c r="Q5893" s="39"/>
      <c r="R5893" s="9"/>
      <c r="T5893" s="9"/>
      <c r="U5893" s="2"/>
      <c r="X5893" s="40"/>
      <c r="Y5893" s="9"/>
    </row>
    <row r="5894" spans="2:25" x14ac:dyDescent="0.2">
      <c r="B5894" s="2"/>
      <c r="H5894" s="2"/>
      <c r="I5894" s="2"/>
      <c r="J5894" s="2"/>
      <c r="N5894" s="9"/>
      <c r="O5894" s="5"/>
      <c r="P5894" s="2"/>
      <c r="Q5894" s="39"/>
      <c r="R5894" s="9"/>
      <c r="T5894" s="9"/>
      <c r="U5894" s="2"/>
      <c r="X5894" s="40"/>
      <c r="Y5894" s="9"/>
    </row>
    <row r="5895" spans="2:25" x14ac:dyDescent="0.2">
      <c r="B5895" s="2"/>
      <c r="H5895" s="2"/>
      <c r="I5895" s="2"/>
      <c r="J5895" s="2"/>
      <c r="N5895" s="9"/>
      <c r="O5895" s="5"/>
      <c r="P5895" s="2"/>
      <c r="Q5895" s="39"/>
      <c r="R5895" s="9"/>
      <c r="T5895" s="9"/>
      <c r="U5895" s="2"/>
      <c r="X5895" s="40"/>
      <c r="Y5895" s="9"/>
    </row>
    <row r="5896" spans="2:25" x14ac:dyDescent="0.2">
      <c r="B5896" s="2"/>
      <c r="H5896" s="2"/>
      <c r="I5896" s="2"/>
      <c r="J5896" s="2"/>
      <c r="N5896" s="9"/>
      <c r="O5896" s="5"/>
      <c r="P5896" s="2"/>
      <c r="Q5896" s="39"/>
      <c r="R5896" s="9"/>
      <c r="T5896" s="9"/>
      <c r="U5896" s="2"/>
      <c r="X5896" s="40"/>
      <c r="Y5896" s="9"/>
    </row>
    <row r="5897" spans="2:25" x14ac:dyDescent="0.2">
      <c r="B5897" s="2"/>
      <c r="H5897" s="2"/>
      <c r="I5897" s="2"/>
      <c r="J5897" s="2"/>
      <c r="N5897" s="9"/>
      <c r="O5897" s="5"/>
      <c r="P5897" s="2"/>
      <c r="Q5897" s="39"/>
      <c r="R5897" s="9"/>
      <c r="T5897" s="9"/>
      <c r="U5897" s="2"/>
      <c r="X5897" s="40"/>
      <c r="Y5897" s="9"/>
    </row>
    <row r="5898" spans="2:25" x14ac:dyDescent="0.2">
      <c r="B5898" s="2"/>
      <c r="H5898" s="2"/>
      <c r="I5898" s="2"/>
      <c r="J5898" s="2"/>
      <c r="N5898" s="9"/>
      <c r="O5898" s="5"/>
      <c r="P5898" s="2"/>
      <c r="Q5898" s="39"/>
      <c r="R5898" s="9"/>
      <c r="T5898" s="9"/>
      <c r="U5898" s="2"/>
      <c r="X5898" s="40"/>
      <c r="Y5898" s="9"/>
    </row>
    <row r="5899" spans="2:25" x14ac:dyDescent="0.2">
      <c r="B5899" s="2"/>
      <c r="H5899" s="2"/>
      <c r="I5899" s="2"/>
      <c r="J5899" s="2"/>
      <c r="N5899" s="9"/>
      <c r="O5899" s="5"/>
      <c r="P5899" s="2"/>
      <c r="Q5899" s="39"/>
      <c r="R5899" s="9"/>
      <c r="T5899" s="9"/>
      <c r="U5899" s="2"/>
      <c r="X5899" s="40"/>
      <c r="Y5899" s="9"/>
    </row>
    <row r="5900" spans="2:25" x14ac:dyDescent="0.2">
      <c r="B5900" s="2"/>
      <c r="H5900" s="2"/>
      <c r="I5900" s="2"/>
      <c r="J5900" s="2"/>
      <c r="N5900" s="9"/>
      <c r="O5900" s="5"/>
      <c r="P5900" s="2"/>
      <c r="Q5900" s="39"/>
      <c r="R5900" s="9"/>
      <c r="T5900" s="9"/>
      <c r="U5900" s="2"/>
      <c r="X5900" s="40"/>
      <c r="Y5900" s="9"/>
    </row>
    <row r="5901" spans="2:25" x14ac:dyDescent="0.2">
      <c r="B5901" s="2"/>
      <c r="H5901" s="2"/>
      <c r="I5901" s="2"/>
      <c r="J5901" s="2"/>
      <c r="N5901" s="9"/>
      <c r="O5901" s="5"/>
      <c r="P5901" s="2"/>
      <c r="Q5901" s="39"/>
      <c r="R5901" s="9"/>
      <c r="T5901" s="9"/>
      <c r="U5901" s="2"/>
      <c r="X5901" s="40"/>
      <c r="Y5901" s="9"/>
    </row>
    <row r="5902" spans="2:25" x14ac:dyDescent="0.2">
      <c r="B5902" s="2"/>
      <c r="H5902" s="2"/>
      <c r="I5902" s="2"/>
      <c r="J5902" s="2"/>
      <c r="N5902" s="9"/>
      <c r="O5902" s="5"/>
      <c r="P5902" s="2"/>
      <c r="Q5902" s="39"/>
      <c r="R5902" s="9"/>
      <c r="T5902" s="9"/>
      <c r="U5902" s="2"/>
      <c r="X5902" s="40"/>
      <c r="Y5902" s="9"/>
    </row>
    <row r="5903" spans="2:25" x14ac:dyDescent="0.2">
      <c r="B5903" s="2"/>
      <c r="H5903" s="2"/>
      <c r="I5903" s="2"/>
      <c r="J5903" s="2"/>
      <c r="N5903" s="9"/>
      <c r="O5903" s="5"/>
      <c r="P5903" s="2"/>
      <c r="Q5903" s="39"/>
      <c r="R5903" s="9"/>
      <c r="T5903" s="9"/>
      <c r="U5903" s="2"/>
      <c r="X5903" s="40"/>
      <c r="Y5903" s="9"/>
    </row>
    <row r="5904" spans="2:25" x14ac:dyDescent="0.2">
      <c r="B5904" s="2"/>
      <c r="H5904" s="2"/>
      <c r="I5904" s="2"/>
      <c r="J5904" s="2"/>
      <c r="N5904" s="9"/>
      <c r="O5904" s="5"/>
      <c r="P5904" s="2"/>
      <c r="Q5904" s="39"/>
      <c r="R5904" s="9"/>
      <c r="T5904" s="9"/>
      <c r="U5904" s="2"/>
      <c r="X5904" s="40"/>
      <c r="Y5904" s="9"/>
    </row>
    <row r="5905" spans="2:25" x14ac:dyDescent="0.2">
      <c r="B5905" s="2"/>
      <c r="H5905" s="2"/>
      <c r="I5905" s="2"/>
      <c r="J5905" s="2"/>
      <c r="N5905" s="9"/>
      <c r="O5905" s="5"/>
      <c r="P5905" s="2"/>
      <c r="Q5905" s="39"/>
      <c r="R5905" s="9"/>
      <c r="T5905" s="9"/>
      <c r="U5905" s="2"/>
      <c r="X5905" s="40"/>
      <c r="Y5905" s="9"/>
    </row>
    <row r="5906" spans="2:25" x14ac:dyDescent="0.2">
      <c r="B5906" s="2"/>
      <c r="H5906" s="2"/>
      <c r="I5906" s="2"/>
      <c r="J5906" s="2"/>
      <c r="N5906" s="9"/>
      <c r="O5906" s="5"/>
      <c r="P5906" s="2"/>
      <c r="Q5906" s="39"/>
      <c r="R5906" s="9"/>
      <c r="T5906" s="9"/>
      <c r="U5906" s="2"/>
      <c r="X5906" s="40"/>
      <c r="Y5906" s="9"/>
    </row>
    <row r="5907" spans="2:25" x14ac:dyDescent="0.2">
      <c r="B5907" s="2"/>
      <c r="H5907" s="2"/>
      <c r="I5907" s="2"/>
      <c r="J5907" s="2"/>
      <c r="N5907" s="9"/>
      <c r="O5907" s="5"/>
      <c r="P5907" s="2"/>
      <c r="Q5907" s="39"/>
      <c r="R5907" s="9"/>
      <c r="T5907" s="9"/>
      <c r="U5907" s="2"/>
      <c r="X5907" s="40"/>
      <c r="Y5907" s="9"/>
    </row>
    <row r="5908" spans="2:25" x14ac:dyDescent="0.2">
      <c r="B5908" s="2"/>
      <c r="H5908" s="2"/>
      <c r="I5908" s="2"/>
      <c r="J5908" s="2"/>
      <c r="N5908" s="9"/>
      <c r="O5908" s="5"/>
      <c r="P5908" s="2"/>
      <c r="Q5908" s="39"/>
      <c r="R5908" s="9"/>
      <c r="T5908" s="9"/>
      <c r="U5908" s="2"/>
      <c r="X5908" s="40"/>
      <c r="Y5908" s="9"/>
    </row>
    <row r="5909" spans="2:25" x14ac:dyDescent="0.2">
      <c r="B5909" s="2"/>
      <c r="H5909" s="2"/>
      <c r="I5909" s="2"/>
      <c r="J5909" s="2"/>
      <c r="N5909" s="9"/>
      <c r="O5909" s="5"/>
      <c r="P5909" s="2"/>
      <c r="Q5909" s="39"/>
      <c r="R5909" s="9"/>
      <c r="T5909" s="9"/>
      <c r="U5909" s="2"/>
      <c r="X5909" s="40"/>
      <c r="Y5909" s="9"/>
    </row>
    <row r="5910" spans="2:25" x14ac:dyDescent="0.2">
      <c r="B5910" s="2"/>
      <c r="H5910" s="2"/>
      <c r="I5910" s="2"/>
      <c r="J5910" s="2"/>
      <c r="N5910" s="9"/>
      <c r="O5910" s="5"/>
      <c r="P5910" s="2"/>
      <c r="Q5910" s="39"/>
      <c r="R5910" s="9"/>
      <c r="T5910" s="9"/>
      <c r="U5910" s="2"/>
      <c r="X5910" s="40"/>
      <c r="Y5910" s="9"/>
    </row>
    <row r="5911" spans="2:25" x14ac:dyDescent="0.2">
      <c r="B5911" s="2"/>
      <c r="H5911" s="2"/>
      <c r="I5911" s="2"/>
      <c r="J5911" s="2"/>
      <c r="N5911" s="9"/>
      <c r="O5911" s="5"/>
      <c r="P5911" s="2"/>
      <c r="Q5911" s="39"/>
      <c r="R5911" s="9"/>
      <c r="T5911" s="9"/>
      <c r="U5911" s="2"/>
      <c r="X5911" s="40"/>
      <c r="Y5911" s="9"/>
    </row>
    <row r="5912" spans="2:25" x14ac:dyDescent="0.2">
      <c r="B5912" s="2"/>
      <c r="H5912" s="2"/>
      <c r="I5912" s="2"/>
      <c r="J5912" s="2"/>
      <c r="N5912" s="9"/>
      <c r="O5912" s="5"/>
      <c r="P5912" s="2"/>
      <c r="Q5912" s="39"/>
      <c r="R5912" s="9"/>
      <c r="T5912" s="9"/>
      <c r="U5912" s="2"/>
      <c r="X5912" s="40"/>
      <c r="Y5912" s="9"/>
    </row>
    <row r="5913" spans="2:25" x14ac:dyDescent="0.2">
      <c r="B5913" s="2"/>
      <c r="H5913" s="2"/>
      <c r="I5913" s="2"/>
      <c r="J5913" s="2"/>
      <c r="N5913" s="9"/>
      <c r="O5913" s="5"/>
      <c r="P5913" s="2"/>
      <c r="Q5913" s="39"/>
      <c r="R5913" s="9"/>
      <c r="T5913" s="9"/>
      <c r="U5913" s="2"/>
      <c r="X5913" s="40"/>
      <c r="Y5913" s="9"/>
    </row>
    <row r="5914" spans="2:25" x14ac:dyDescent="0.2">
      <c r="B5914" s="2"/>
      <c r="H5914" s="2"/>
      <c r="I5914" s="2"/>
      <c r="J5914" s="2"/>
      <c r="N5914" s="9"/>
      <c r="O5914" s="5"/>
      <c r="P5914" s="2"/>
      <c r="Q5914" s="39"/>
      <c r="R5914" s="9"/>
      <c r="T5914" s="9"/>
      <c r="U5914" s="2"/>
      <c r="X5914" s="40"/>
      <c r="Y5914" s="9"/>
    </row>
    <row r="5915" spans="2:25" x14ac:dyDescent="0.2">
      <c r="B5915" s="2"/>
      <c r="H5915" s="2"/>
      <c r="I5915" s="2"/>
      <c r="J5915" s="2"/>
      <c r="N5915" s="9"/>
      <c r="O5915" s="5"/>
      <c r="P5915" s="2"/>
      <c r="Q5915" s="39"/>
      <c r="R5915" s="9"/>
      <c r="T5915" s="9"/>
      <c r="U5915" s="2"/>
      <c r="X5915" s="40"/>
      <c r="Y5915" s="9"/>
    </row>
    <row r="5916" spans="2:25" x14ac:dyDescent="0.2">
      <c r="B5916" s="2"/>
      <c r="H5916" s="2"/>
      <c r="I5916" s="2"/>
      <c r="J5916" s="2"/>
      <c r="N5916" s="9"/>
      <c r="O5916" s="5"/>
      <c r="P5916" s="2"/>
      <c r="Q5916" s="39"/>
      <c r="R5916" s="9"/>
      <c r="T5916" s="9"/>
      <c r="U5916" s="2"/>
      <c r="X5916" s="40"/>
      <c r="Y5916" s="9"/>
    </row>
    <row r="5917" spans="2:25" x14ac:dyDescent="0.2">
      <c r="B5917" s="2"/>
      <c r="H5917" s="2"/>
      <c r="I5917" s="2"/>
      <c r="J5917" s="2"/>
      <c r="N5917" s="9"/>
      <c r="O5917" s="5"/>
      <c r="P5917" s="2"/>
      <c r="Q5917" s="39"/>
      <c r="R5917" s="9"/>
      <c r="T5917" s="9"/>
      <c r="U5917" s="2"/>
      <c r="X5917" s="40"/>
      <c r="Y5917" s="9"/>
    </row>
    <row r="5918" spans="2:25" x14ac:dyDescent="0.2">
      <c r="B5918" s="2"/>
      <c r="H5918" s="2"/>
      <c r="I5918" s="2"/>
      <c r="J5918" s="2"/>
      <c r="N5918" s="9"/>
      <c r="O5918" s="5"/>
      <c r="P5918" s="2"/>
      <c r="Q5918" s="39"/>
      <c r="R5918" s="9"/>
      <c r="T5918" s="9"/>
      <c r="U5918" s="2"/>
      <c r="X5918" s="40"/>
      <c r="Y5918" s="9"/>
    </row>
    <row r="5919" spans="2:25" x14ac:dyDescent="0.2">
      <c r="B5919" s="2"/>
      <c r="H5919" s="2"/>
      <c r="I5919" s="2"/>
      <c r="J5919" s="2"/>
      <c r="N5919" s="9"/>
      <c r="O5919" s="5"/>
      <c r="P5919" s="2"/>
      <c r="Q5919" s="39"/>
      <c r="R5919" s="9"/>
      <c r="T5919" s="9"/>
      <c r="U5919" s="2"/>
      <c r="X5919" s="40"/>
      <c r="Y5919" s="9"/>
    </row>
    <row r="5920" spans="2:25" x14ac:dyDescent="0.2">
      <c r="B5920" s="2"/>
      <c r="H5920" s="2"/>
      <c r="I5920" s="2"/>
      <c r="J5920" s="2"/>
      <c r="N5920" s="9"/>
      <c r="O5920" s="5"/>
      <c r="P5920" s="2"/>
      <c r="Q5920" s="39"/>
      <c r="R5920" s="9"/>
      <c r="T5920" s="9"/>
      <c r="U5920" s="2"/>
      <c r="X5920" s="40"/>
      <c r="Y5920" s="9"/>
    </row>
    <row r="5921" spans="2:25" x14ac:dyDescent="0.2">
      <c r="B5921" s="2"/>
      <c r="H5921" s="2"/>
      <c r="I5921" s="2"/>
      <c r="J5921" s="2"/>
      <c r="N5921" s="9"/>
      <c r="O5921" s="5"/>
      <c r="P5921" s="2"/>
      <c r="Q5921" s="39"/>
      <c r="R5921" s="9"/>
      <c r="T5921" s="9"/>
      <c r="U5921" s="2"/>
      <c r="X5921" s="40"/>
      <c r="Y5921" s="9"/>
    </row>
    <row r="5922" spans="2:25" x14ac:dyDescent="0.2">
      <c r="B5922" s="2"/>
      <c r="H5922" s="2"/>
      <c r="I5922" s="2"/>
      <c r="J5922" s="2"/>
      <c r="N5922" s="9"/>
      <c r="O5922" s="5"/>
      <c r="P5922" s="2"/>
      <c r="Q5922" s="39"/>
      <c r="R5922" s="9"/>
      <c r="T5922" s="9"/>
      <c r="U5922" s="2"/>
      <c r="X5922" s="40"/>
      <c r="Y5922" s="9"/>
    </row>
    <row r="5923" spans="2:25" x14ac:dyDescent="0.2">
      <c r="B5923" s="2"/>
      <c r="H5923" s="2"/>
      <c r="I5923" s="2"/>
      <c r="J5923" s="2"/>
      <c r="N5923" s="9"/>
      <c r="O5923" s="5"/>
      <c r="P5923" s="2"/>
      <c r="Q5923" s="39"/>
      <c r="R5923" s="9"/>
      <c r="T5923" s="9"/>
      <c r="U5923" s="2"/>
      <c r="X5923" s="40"/>
      <c r="Y5923" s="9"/>
    </row>
    <row r="5924" spans="2:25" x14ac:dyDescent="0.2">
      <c r="B5924" s="2"/>
      <c r="H5924" s="2"/>
      <c r="I5924" s="2"/>
      <c r="J5924" s="2"/>
      <c r="N5924" s="9"/>
      <c r="O5924" s="5"/>
      <c r="P5924" s="2"/>
      <c r="Q5924" s="39"/>
      <c r="R5924" s="9"/>
      <c r="T5924" s="9"/>
      <c r="U5924" s="2"/>
      <c r="X5924" s="40"/>
      <c r="Y5924" s="9"/>
    </row>
    <row r="5925" spans="2:25" x14ac:dyDescent="0.2">
      <c r="B5925" s="2"/>
      <c r="H5925" s="2"/>
      <c r="I5925" s="2"/>
      <c r="J5925" s="2"/>
      <c r="N5925" s="9"/>
      <c r="O5925" s="5"/>
      <c r="P5925" s="2"/>
      <c r="Q5925" s="39"/>
      <c r="R5925" s="9"/>
      <c r="T5925" s="9"/>
      <c r="U5925" s="2"/>
      <c r="X5925" s="40"/>
      <c r="Y5925" s="9"/>
    </row>
    <row r="5926" spans="2:25" x14ac:dyDescent="0.2">
      <c r="B5926" s="2"/>
      <c r="H5926" s="2"/>
      <c r="I5926" s="2"/>
      <c r="J5926" s="2"/>
      <c r="N5926" s="9"/>
      <c r="O5926" s="5"/>
      <c r="P5926" s="2"/>
      <c r="Q5926" s="39"/>
      <c r="R5926" s="9"/>
      <c r="T5926" s="9"/>
      <c r="U5926" s="2"/>
      <c r="X5926" s="40"/>
      <c r="Y5926" s="9"/>
    </row>
    <row r="5927" spans="2:25" x14ac:dyDescent="0.2">
      <c r="B5927" s="2"/>
      <c r="H5927" s="2"/>
      <c r="I5927" s="2"/>
      <c r="J5927" s="2"/>
      <c r="N5927" s="9"/>
      <c r="O5927" s="5"/>
      <c r="P5927" s="2"/>
      <c r="Q5927" s="39"/>
      <c r="R5927" s="9"/>
      <c r="T5927" s="9"/>
      <c r="U5927" s="2"/>
      <c r="X5927" s="40"/>
      <c r="Y5927" s="9"/>
    </row>
    <row r="5928" spans="2:25" x14ac:dyDescent="0.2">
      <c r="B5928" s="2"/>
      <c r="H5928" s="2"/>
      <c r="I5928" s="2"/>
      <c r="J5928" s="2"/>
      <c r="N5928" s="9"/>
      <c r="O5928" s="5"/>
      <c r="P5928" s="2"/>
      <c r="Q5928" s="39"/>
      <c r="R5928" s="9"/>
      <c r="T5928" s="9"/>
      <c r="U5928" s="2"/>
      <c r="X5928" s="40"/>
      <c r="Y5928" s="9"/>
    </row>
    <row r="5929" spans="2:25" x14ac:dyDescent="0.2">
      <c r="B5929" s="2"/>
      <c r="H5929" s="2"/>
      <c r="I5929" s="2"/>
      <c r="J5929" s="2"/>
      <c r="N5929" s="9"/>
      <c r="O5929" s="5"/>
      <c r="P5929" s="2"/>
      <c r="Q5929" s="39"/>
      <c r="R5929" s="9"/>
      <c r="T5929" s="9"/>
      <c r="U5929" s="2"/>
      <c r="X5929" s="40"/>
      <c r="Y5929" s="9"/>
    </row>
    <row r="5930" spans="2:25" x14ac:dyDescent="0.2">
      <c r="B5930" s="2"/>
      <c r="H5930" s="2"/>
      <c r="I5930" s="2"/>
      <c r="J5930" s="2"/>
      <c r="N5930" s="9"/>
      <c r="O5930" s="5"/>
      <c r="P5930" s="2"/>
      <c r="Q5930" s="39"/>
      <c r="R5930" s="9"/>
      <c r="T5930" s="9"/>
      <c r="U5930" s="2"/>
      <c r="X5930" s="40"/>
      <c r="Y5930" s="9"/>
    </row>
    <row r="5931" spans="2:25" x14ac:dyDescent="0.2">
      <c r="B5931" s="2"/>
      <c r="H5931" s="2"/>
      <c r="I5931" s="2"/>
      <c r="J5931" s="2"/>
      <c r="N5931" s="9"/>
      <c r="O5931" s="5"/>
      <c r="P5931" s="2"/>
      <c r="Q5931" s="39"/>
      <c r="R5931" s="9"/>
      <c r="T5931" s="9"/>
      <c r="U5931" s="2"/>
      <c r="X5931" s="40"/>
      <c r="Y5931" s="9"/>
    </row>
    <row r="5932" spans="2:25" x14ac:dyDescent="0.2">
      <c r="B5932" s="2"/>
      <c r="H5932" s="2"/>
      <c r="I5932" s="2"/>
      <c r="J5932" s="2"/>
      <c r="N5932" s="9"/>
      <c r="O5932" s="5"/>
      <c r="P5932" s="2"/>
      <c r="Q5932" s="39"/>
      <c r="R5932" s="9"/>
      <c r="T5932" s="9"/>
      <c r="U5932" s="2"/>
      <c r="X5932" s="40"/>
      <c r="Y5932" s="9"/>
    </row>
    <row r="5933" spans="2:25" x14ac:dyDescent="0.2">
      <c r="B5933" s="2"/>
      <c r="H5933" s="2"/>
      <c r="I5933" s="2"/>
      <c r="J5933" s="2"/>
      <c r="N5933" s="9"/>
      <c r="O5933" s="5"/>
      <c r="P5933" s="2"/>
      <c r="Q5933" s="39"/>
      <c r="R5933" s="9"/>
      <c r="T5933" s="9"/>
      <c r="U5933" s="2"/>
      <c r="X5933" s="40"/>
      <c r="Y5933" s="9"/>
    </row>
    <row r="5934" spans="2:25" x14ac:dyDescent="0.2">
      <c r="B5934" s="2"/>
      <c r="H5934" s="2"/>
      <c r="I5934" s="2"/>
      <c r="J5934" s="2"/>
      <c r="N5934" s="9"/>
      <c r="O5934" s="5"/>
      <c r="P5934" s="2"/>
      <c r="Q5934" s="39"/>
      <c r="R5934" s="9"/>
      <c r="T5934" s="9"/>
      <c r="U5934" s="2"/>
      <c r="X5934" s="40"/>
      <c r="Y5934" s="9"/>
    </row>
    <row r="5935" spans="2:25" x14ac:dyDescent="0.2">
      <c r="B5935" s="2"/>
      <c r="H5935" s="2"/>
      <c r="I5935" s="2"/>
      <c r="J5935" s="2"/>
      <c r="N5935" s="9"/>
      <c r="O5935" s="5"/>
      <c r="P5935" s="2"/>
      <c r="Q5935" s="39"/>
      <c r="R5935" s="9"/>
      <c r="T5935" s="9"/>
      <c r="U5935" s="2"/>
      <c r="X5935" s="40"/>
      <c r="Y5935" s="9"/>
    </row>
    <row r="5936" spans="2:25" x14ac:dyDescent="0.2">
      <c r="B5936" s="2"/>
      <c r="H5936" s="2"/>
      <c r="I5936" s="2"/>
      <c r="J5936" s="2"/>
      <c r="N5936" s="9"/>
      <c r="O5936" s="5"/>
      <c r="P5936" s="2"/>
      <c r="Q5936" s="39"/>
      <c r="R5936" s="9"/>
      <c r="T5936" s="9"/>
      <c r="U5936" s="2"/>
      <c r="X5936" s="40"/>
      <c r="Y5936" s="9"/>
    </row>
    <row r="5937" spans="2:25" x14ac:dyDescent="0.2">
      <c r="B5937" s="2"/>
      <c r="H5937" s="2"/>
      <c r="I5937" s="2"/>
      <c r="J5937" s="2"/>
      <c r="N5937" s="9"/>
      <c r="O5937" s="5"/>
      <c r="P5937" s="2"/>
      <c r="Q5937" s="39"/>
      <c r="R5937" s="9"/>
      <c r="T5937" s="9"/>
      <c r="U5937" s="2"/>
      <c r="X5937" s="40"/>
      <c r="Y5937" s="9"/>
    </row>
    <row r="5938" spans="2:25" x14ac:dyDescent="0.2">
      <c r="B5938" s="2"/>
      <c r="H5938" s="2"/>
      <c r="I5938" s="2"/>
      <c r="J5938" s="2"/>
      <c r="N5938" s="9"/>
      <c r="O5938" s="5"/>
      <c r="P5938" s="2"/>
      <c r="Q5938" s="39"/>
      <c r="R5938" s="9"/>
      <c r="T5938" s="9"/>
      <c r="U5938" s="2"/>
      <c r="X5938" s="40"/>
      <c r="Y5938" s="9"/>
    </row>
    <row r="5939" spans="2:25" x14ac:dyDescent="0.2">
      <c r="B5939" s="2"/>
      <c r="H5939" s="2"/>
      <c r="I5939" s="2"/>
      <c r="J5939" s="2"/>
      <c r="N5939" s="9"/>
      <c r="O5939" s="5"/>
      <c r="P5939" s="2"/>
      <c r="Q5939" s="39"/>
      <c r="R5939" s="9"/>
      <c r="T5939" s="9"/>
      <c r="U5939" s="2"/>
      <c r="X5939" s="40"/>
      <c r="Y5939" s="9"/>
    </row>
    <row r="5940" spans="2:25" x14ac:dyDescent="0.2">
      <c r="B5940" s="2"/>
      <c r="H5940" s="2"/>
      <c r="I5940" s="2"/>
      <c r="J5940" s="2"/>
      <c r="N5940" s="9"/>
      <c r="O5940" s="5"/>
      <c r="P5940" s="2"/>
      <c r="Q5940" s="39"/>
      <c r="R5940" s="9"/>
      <c r="T5940" s="9"/>
      <c r="U5940" s="2"/>
      <c r="X5940" s="40"/>
      <c r="Y5940" s="9"/>
    </row>
    <row r="5941" spans="2:25" x14ac:dyDescent="0.2">
      <c r="B5941" s="2"/>
      <c r="H5941" s="2"/>
      <c r="I5941" s="2"/>
      <c r="J5941" s="2"/>
      <c r="N5941" s="9"/>
      <c r="O5941" s="5"/>
      <c r="P5941" s="2"/>
      <c r="Q5941" s="39"/>
      <c r="R5941" s="9"/>
      <c r="T5941" s="9"/>
      <c r="U5941" s="2"/>
      <c r="X5941" s="40"/>
      <c r="Y5941" s="9"/>
    </row>
    <row r="5942" spans="2:25" x14ac:dyDescent="0.2">
      <c r="B5942" s="2"/>
      <c r="H5942" s="2"/>
      <c r="I5942" s="2"/>
      <c r="J5942" s="2"/>
      <c r="N5942" s="9"/>
      <c r="O5942" s="5"/>
      <c r="P5942" s="2"/>
      <c r="Q5942" s="39"/>
      <c r="R5942" s="9"/>
      <c r="T5942" s="9"/>
      <c r="U5942" s="2"/>
      <c r="X5942" s="40"/>
      <c r="Y5942" s="9"/>
    </row>
    <row r="5943" spans="2:25" x14ac:dyDescent="0.2">
      <c r="B5943" s="2"/>
      <c r="H5943" s="2"/>
      <c r="I5943" s="2"/>
      <c r="J5943" s="2"/>
      <c r="N5943" s="9"/>
      <c r="O5943" s="5"/>
      <c r="P5943" s="2"/>
      <c r="Q5943" s="39"/>
      <c r="R5943" s="9"/>
      <c r="T5943" s="9"/>
      <c r="U5943" s="2"/>
      <c r="X5943" s="40"/>
      <c r="Y5943" s="9"/>
    </row>
    <row r="5944" spans="2:25" x14ac:dyDescent="0.2">
      <c r="B5944" s="2"/>
      <c r="H5944" s="2"/>
      <c r="I5944" s="2"/>
      <c r="J5944" s="2"/>
      <c r="N5944" s="9"/>
      <c r="O5944" s="5"/>
      <c r="P5944" s="2"/>
      <c r="Q5944" s="39"/>
      <c r="R5944" s="9"/>
      <c r="T5944" s="9"/>
      <c r="U5944" s="2"/>
      <c r="X5944" s="40"/>
      <c r="Y5944" s="9"/>
    </row>
    <row r="5945" spans="2:25" x14ac:dyDescent="0.2">
      <c r="B5945" s="2"/>
      <c r="H5945" s="2"/>
      <c r="I5945" s="2"/>
      <c r="J5945" s="2"/>
      <c r="N5945" s="9"/>
      <c r="O5945" s="5"/>
      <c r="P5945" s="2"/>
      <c r="Q5945" s="39"/>
      <c r="R5945" s="9"/>
      <c r="T5945" s="9"/>
      <c r="U5945" s="2"/>
      <c r="X5945" s="40"/>
      <c r="Y5945" s="9"/>
    </row>
    <row r="5946" spans="2:25" x14ac:dyDescent="0.2">
      <c r="B5946" s="2"/>
      <c r="H5946" s="2"/>
      <c r="I5946" s="2"/>
      <c r="J5946" s="2"/>
      <c r="N5946" s="9"/>
      <c r="O5946" s="5"/>
      <c r="P5946" s="2"/>
      <c r="Q5946" s="39"/>
      <c r="R5946" s="9"/>
      <c r="T5946" s="9"/>
      <c r="U5946" s="2"/>
      <c r="X5946" s="40"/>
      <c r="Y5946" s="9"/>
    </row>
    <row r="5947" spans="2:25" x14ac:dyDescent="0.2">
      <c r="B5947" s="2"/>
      <c r="H5947" s="2"/>
      <c r="I5947" s="2"/>
      <c r="J5947" s="2"/>
      <c r="N5947" s="9"/>
      <c r="O5947" s="5"/>
      <c r="P5947" s="2"/>
      <c r="Q5947" s="39"/>
      <c r="R5947" s="9"/>
      <c r="T5947" s="9"/>
      <c r="U5947" s="2"/>
      <c r="X5947" s="40"/>
      <c r="Y5947" s="9"/>
    </row>
    <row r="5948" spans="2:25" x14ac:dyDescent="0.2">
      <c r="B5948" s="2"/>
      <c r="H5948" s="2"/>
      <c r="I5948" s="2"/>
      <c r="J5948" s="2"/>
      <c r="N5948" s="9"/>
      <c r="O5948" s="5"/>
      <c r="P5948" s="2"/>
      <c r="Q5948" s="39"/>
      <c r="R5948" s="9"/>
      <c r="T5948" s="9"/>
      <c r="U5948" s="2"/>
      <c r="X5948" s="40"/>
      <c r="Y5948" s="9"/>
    </row>
    <row r="5949" spans="2:25" x14ac:dyDescent="0.2">
      <c r="B5949" s="2"/>
      <c r="H5949" s="2"/>
      <c r="I5949" s="2"/>
      <c r="J5949" s="2"/>
      <c r="N5949" s="9"/>
      <c r="O5949" s="5"/>
      <c r="P5949" s="2"/>
      <c r="Q5949" s="39"/>
      <c r="R5949" s="9"/>
      <c r="T5949" s="9"/>
      <c r="U5949" s="2"/>
      <c r="X5949" s="40"/>
      <c r="Y5949" s="9"/>
    </row>
    <row r="5950" spans="2:25" x14ac:dyDescent="0.2">
      <c r="B5950" s="2"/>
      <c r="H5950" s="2"/>
      <c r="I5950" s="2"/>
      <c r="J5950" s="2"/>
      <c r="N5950" s="9"/>
      <c r="O5950" s="5"/>
      <c r="P5950" s="2"/>
      <c r="Q5950" s="39"/>
      <c r="R5950" s="9"/>
      <c r="T5950" s="9"/>
      <c r="U5950" s="2"/>
      <c r="X5950" s="40"/>
      <c r="Y5950" s="9"/>
    </row>
    <row r="5951" spans="2:25" x14ac:dyDescent="0.2">
      <c r="B5951" s="2"/>
      <c r="H5951" s="2"/>
      <c r="I5951" s="2"/>
      <c r="J5951" s="2"/>
      <c r="N5951" s="9"/>
      <c r="O5951" s="5"/>
      <c r="P5951" s="2"/>
      <c r="Q5951" s="39"/>
      <c r="R5951" s="9"/>
      <c r="T5951" s="9"/>
      <c r="U5951" s="2"/>
      <c r="X5951" s="40"/>
      <c r="Y5951" s="9"/>
    </row>
    <row r="5952" spans="2:25" x14ac:dyDescent="0.2">
      <c r="B5952" s="2"/>
      <c r="H5952" s="2"/>
      <c r="I5952" s="2"/>
      <c r="J5952" s="2"/>
      <c r="N5952" s="9"/>
      <c r="O5952" s="5"/>
      <c r="P5952" s="2"/>
      <c r="Q5952" s="39"/>
      <c r="R5952" s="9"/>
      <c r="T5952" s="9"/>
      <c r="U5952" s="2"/>
      <c r="X5952" s="40"/>
      <c r="Y5952" s="9"/>
    </row>
    <row r="5953" spans="2:25" x14ac:dyDescent="0.2">
      <c r="B5953" s="2"/>
      <c r="H5953" s="2"/>
      <c r="I5953" s="2"/>
      <c r="J5953" s="2"/>
      <c r="N5953" s="9"/>
      <c r="O5953" s="5"/>
      <c r="P5953" s="2"/>
      <c r="Q5953" s="39"/>
      <c r="R5953" s="9"/>
      <c r="T5953" s="9"/>
      <c r="U5953" s="2"/>
      <c r="X5953" s="40"/>
      <c r="Y5953" s="9"/>
    </row>
    <row r="5954" spans="2:25" x14ac:dyDescent="0.2">
      <c r="B5954" s="2"/>
      <c r="H5954" s="2"/>
      <c r="I5954" s="2"/>
      <c r="J5954" s="2"/>
      <c r="N5954" s="9"/>
      <c r="O5954" s="5"/>
      <c r="P5954" s="2"/>
      <c r="Q5954" s="39"/>
      <c r="R5954" s="9"/>
      <c r="T5954" s="9"/>
      <c r="U5954" s="2"/>
      <c r="X5954" s="40"/>
      <c r="Y5954" s="9"/>
    </row>
    <row r="5955" spans="2:25" x14ac:dyDescent="0.2">
      <c r="B5955" s="2"/>
      <c r="H5955" s="2"/>
      <c r="I5955" s="2"/>
      <c r="J5955" s="2"/>
      <c r="N5955" s="9"/>
      <c r="O5955" s="5"/>
      <c r="P5955" s="2"/>
      <c r="Q5955" s="39"/>
      <c r="R5955" s="9"/>
      <c r="T5955" s="9"/>
      <c r="U5955" s="2"/>
      <c r="X5955" s="40"/>
      <c r="Y5955" s="9"/>
    </row>
    <row r="5956" spans="2:25" x14ac:dyDescent="0.2">
      <c r="B5956" s="2"/>
      <c r="H5956" s="2"/>
      <c r="I5956" s="2"/>
      <c r="J5956" s="2"/>
      <c r="N5956" s="9"/>
      <c r="O5956" s="5"/>
      <c r="P5956" s="2"/>
      <c r="Q5956" s="39"/>
      <c r="R5956" s="9"/>
      <c r="T5956" s="9"/>
      <c r="U5956" s="2"/>
      <c r="X5956" s="40"/>
      <c r="Y5956" s="9"/>
    </row>
    <row r="5957" spans="2:25" x14ac:dyDescent="0.2">
      <c r="B5957" s="2"/>
      <c r="H5957" s="2"/>
      <c r="I5957" s="2"/>
      <c r="J5957" s="2"/>
      <c r="N5957" s="9"/>
      <c r="O5957" s="5"/>
      <c r="P5957" s="2"/>
      <c r="Q5957" s="39"/>
      <c r="R5957" s="9"/>
      <c r="T5957" s="9"/>
      <c r="U5957" s="2"/>
      <c r="X5957" s="40"/>
      <c r="Y5957" s="9"/>
    </row>
    <row r="5958" spans="2:25" x14ac:dyDescent="0.2">
      <c r="B5958" s="2"/>
      <c r="H5958" s="2"/>
      <c r="I5958" s="2"/>
      <c r="J5958" s="2"/>
      <c r="N5958" s="9"/>
      <c r="O5958" s="5"/>
      <c r="P5958" s="2"/>
      <c r="Q5958" s="39"/>
      <c r="R5958" s="9"/>
      <c r="T5958" s="9"/>
      <c r="U5958" s="2"/>
      <c r="X5958" s="40"/>
      <c r="Y5958" s="9"/>
    </row>
    <row r="5959" spans="2:25" x14ac:dyDescent="0.2">
      <c r="B5959" s="2"/>
      <c r="H5959" s="2"/>
      <c r="I5959" s="2"/>
      <c r="J5959" s="2"/>
      <c r="N5959" s="9"/>
      <c r="O5959" s="5"/>
      <c r="P5959" s="2"/>
      <c r="Q5959" s="39"/>
      <c r="R5959" s="9"/>
      <c r="T5959" s="9"/>
      <c r="U5959" s="2"/>
      <c r="X5959" s="40"/>
      <c r="Y5959" s="9"/>
    </row>
    <row r="5960" spans="2:25" x14ac:dyDescent="0.2">
      <c r="B5960" s="2"/>
      <c r="H5960" s="2"/>
      <c r="I5960" s="2"/>
      <c r="J5960" s="2"/>
      <c r="N5960" s="9"/>
      <c r="O5960" s="5"/>
      <c r="P5960" s="2"/>
      <c r="Q5960" s="39"/>
      <c r="R5960" s="9"/>
      <c r="T5960" s="9"/>
      <c r="U5960" s="2"/>
      <c r="X5960" s="40"/>
      <c r="Y5960" s="9"/>
    </row>
    <row r="5961" spans="2:25" x14ac:dyDescent="0.2">
      <c r="B5961" s="2"/>
      <c r="H5961" s="2"/>
      <c r="I5961" s="2"/>
      <c r="J5961" s="2"/>
      <c r="N5961" s="9"/>
      <c r="O5961" s="5"/>
      <c r="P5961" s="2"/>
      <c r="Q5961" s="39"/>
      <c r="R5961" s="9"/>
      <c r="T5961" s="9"/>
      <c r="U5961" s="2"/>
      <c r="X5961" s="40"/>
      <c r="Y5961" s="9"/>
    </row>
    <row r="5962" spans="2:25" x14ac:dyDescent="0.2">
      <c r="B5962" s="2"/>
      <c r="H5962" s="2"/>
      <c r="I5962" s="2"/>
      <c r="J5962" s="2"/>
      <c r="N5962" s="9"/>
      <c r="O5962" s="5"/>
      <c r="P5962" s="2"/>
      <c r="Q5962" s="39"/>
      <c r="R5962" s="9"/>
      <c r="T5962" s="9"/>
      <c r="U5962" s="2"/>
      <c r="X5962" s="40"/>
      <c r="Y5962" s="9"/>
    </row>
    <row r="5963" spans="2:25" x14ac:dyDescent="0.2">
      <c r="B5963" s="2"/>
      <c r="H5963" s="2"/>
      <c r="I5963" s="2"/>
      <c r="J5963" s="2"/>
      <c r="N5963" s="9"/>
      <c r="O5963" s="5"/>
      <c r="P5963" s="2"/>
      <c r="Q5963" s="39"/>
      <c r="R5963" s="9"/>
      <c r="T5963" s="9"/>
      <c r="U5963" s="2"/>
      <c r="X5963" s="40"/>
      <c r="Y5963" s="9"/>
    </row>
    <row r="5964" spans="2:25" x14ac:dyDescent="0.2">
      <c r="B5964" s="2"/>
      <c r="H5964" s="2"/>
      <c r="I5964" s="2"/>
      <c r="J5964" s="2"/>
      <c r="N5964" s="9"/>
      <c r="O5964" s="5"/>
      <c r="P5964" s="2"/>
      <c r="Q5964" s="39"/>
      <c r="R5964" s="9"/>
      <c r="T5964" s="9"/>
      <c r="U5964" s="2"/>
      <c r="X5964" s="40"/>
      <c r="Y5964" s="9"/>
    </row>
    <row r="5965" spans="2:25" x14ac:dyDescent="0.2">
      <c r="B5965" s="2"/>
      <c r="H5965" s="2"/>
      <c r="I5965" s="2"/>
      <c r="J5965" s="2"/>
      <c r="N5965" s="9"/>
      <c r="O5965" s="5"/>
      <c r="P5965" s="2"/>
      <c r="Q5965" s="39"/>
      <c r="R5965" s="9"/>
      <c r="T5965" s="9"/>
      <c r="U5965" s="2"/>
      <c r="X5965" s="40"/>
      <c r="Y5965" s="9"/>
    </row>
    <row r="5966" spans="2:25" x14ac:dyDescent="0.2">
      <c r="B5966" s="2"/>
      <c r="H5966" s="2"/>
      <c r="I5966" s="2"/>
      <c r="J5966" s="2"/>
      <c r="N5966" s="9"/>
      <c r="O5966" s="5"/>
      <c r="P5966" s="2"/>
      <c r="Q5966" s="39"/>
      <c r="R5966" s="9"/>
      <c r="T5966" s="9"/>
      <c r="U5966" s="2"/>
      <c r="X5966" s="40"/>
      <c r="Y5966" s="9"/>
    </row>
    <row r="5967" spans="2:25" x14ac:dyDescent="0.2">
      <c r="B5967" s="2"/>
      <c r="H5967" s="2"/>
      <c r="I5967" s="2"/>
      <c r="J5967" s="2"/>
      <c r="N5967" s="9"/>
      <c r="O5967" s="5"/>
      <c r="P5967" s="2"/>
      <c r="Q5967" s="39"/>
      <c r="R5967" s="9"/>
      <c r="T5967" s="9"/>
      <c r="U5967" s="2"/>
      <c r="X5967" s="40"/>
      <c r="Y5967" s="9"/>
    </row>
    <row r="5968" spans="2:25" x14ac:dyDescent="0.2">
      <c r="B5968" s="2"/>
      <c r="H5968" s="2"/>
      <c r="I5968" s="2"/>
      <c r="J5968" s="2"/>
      <c r="N5968" s="9"/>
      <c r="O5968" s="5"/>
      <c r="P5968" s="2"/>
      <c r="Q5968" s="39"/>
      <c r="R5968" s="9"/>
      <c r="T5968" s="9"/>
      <c r="U5968" s="2"/>
      <c r="X5968" s="40"/>
      <c r="Y5968" s="9"/>
    </row>
    <row r="5969" spans="2:25" x14ac:dyDescent="0.2">
      <c r="B5969" s="2"/>
      <c r="H5969" s="2"/>
      <c r="I5969" s="2"/>
      <c r="J5969" s="2"/>
      <c r="N5969" s="9"/>
      <c r="O5969" s="5"/>
      <c r="P5969" s="2"/>
      <c r="Q5969" s="39"/>
      <c r="R5969" s="9"/>
      <c r="T5969" s="9"/>
      <c r="U5969" s="2"/>
      <c r="X5969" s="40"/>
      <c r="Y5969" s="9"/>
    </row>
    <row r="5970" spans="2:25" x14ac:dyDescent="0.2">
      <c r="B5970" s="2"/>
      <c r="H5970" s="2"/>
      <c r="I5970" s="2"/>
      <c r="J5970" s="2"/>
      <c r="N5970" s="9"/>
      <c r="O5970" s="5"/>
      <c r="P5970" s="2"/>
      <c r="Q5970" s="39"/>
      <c r="R5970" s="9"/>
      <c r="T5970" s="9"/>
      <c r="U5970" s="2"/>
      <c r="X5970" s="40"/>
      <c r="Y5970" s="9"/>
    </row>
    <row r="5971" spans="2:25" x14ac:dyDescent="0.2">
      <c r="B5971" s="2"/>
      <c r="H5971" s="2"/>
      <c r="I5971" s="2"/>
      <c r="J5971" s="2"/>
      <c r="N5971" s="9"/>
      <c r="O5971" s="5"/>
      <c r="P5971" s="2"/>
      <c r="Q5971" s="39"/>
      <c r="R5971" s="9"/>
      <c r="T5971" s="9"/>
      <c r="U5971" s="2"/>
      <c r="X5971" s="40"/>
      <c r="Y5971" s="9"/>
    </row>
    <row r="5972" spans="2:25" x14ac:dyDescent="0.2">
      <c r="B5972" s="2"/>
      <c r="H5972" s="2"/>
      <c r="I5972" s="2"/>
      <c r="J5972" s="2"/>
      <c r="N5972" s="9"/>
      <c r="O5972" s="5"/>
      <c r="P5972" s="2"/>
      <c r="Q5972" s="39"/>
      <c r="R5972" s="9"/>
      <c r="T5972" s="9"/>
      <c r="U5972" s="2"/>
      <c r="X5972" s="40"/>
      <c r="Y5972" s="9"/>
    </row>
    <row r="5973" spans="2:25" x14ac:dyDescent="0.2">
      <c r="B5973" s="2"/>
      <c r="H5973" s="2"/>
      <c r="I5973" s="2"/>
      <c r="J5973" s="2"/>
      <c r="N5973" s="9"/>
      <c r="O5973" s="5"/>
      <c r="P5973" s="2"/>
      <c r="Q5973" s="39"/>
      <c r="R5973" s="9"/>
      <c r="T5973" s="9"/>
      <c r="U5973" s="2"/>
      <c r="X5973" s="40"/>
      <c r="Y5973" s="9"/>
    </row>
    <row r="5974" spans="2:25" x14ac:dyDescent="0.2">
      <c r="B5974" s="2"/>
      <c r="H5974" s="2"/>
      <c r="I5974" s="2"/>
      <c r="J5974" s="2"/>
      <c r="N5974" s="9"/>
      <c r="O5974" s="5"/>
      <c r="P5974" s="2"/>
      <c r="Q5974" s="39"/>
      <c r="R5974" s="9"/>
      <c r="T5974" s="9"/>
      <c r="U5974" s="2"/>
      <c r="X5974" s="40"/>
      <c r="Y5974" s="9"/>
    </row>
    <row r="5975" spans="2:25" x14ac:dyDescent="0.2">
      <c r="B5975" s="2"/>
      <c r="H5975" s="2"/>
      <c r="I5975" s="2"/>
      <c r="J5975" s="2"/>
      <c r="N5975" s="9"/>
      <c r="O5975" s="5"/>
      <c r="P5975" s="2"/>
      <c r="Q5975" s="39"/>
      <c r="R5975" s="9"/>
      <c r="T5975" s="9"/>
      <c r="U5975" s="2"/>
      <c r="X5975" s="40"/>
      <c r="Y5975" s="9"/>
    </row>
    <row r="5976" spans="2:25" x14ac:dyDescent="0.2">
      <c r="B5976" s="2"/>
      <c r="H5976" s="2"/>
      <c r="I5976" s="2"/>
      <c r="J5976" s="2"/>
      <c r="N5976" s="9"/>
      <c r="O5976" s="5"/>
      <c r="P5976" s="2"/>
      <c r="Q5976" s="39"/>
      <c r="R5976" s="9"/>
      <c r="T5976" s="9"/>
      <c r="U5976" s="2"/>
      <c r="X5976" s="40"/>
      <c r="Y5976" s="9"/>
    </row>
    <row r="5977" spans="2:25" x14ac:dyDescent="0.2">
      <c r="B5977" s="2"/>
      <c r="H5977" s="2"/>
      <c r="I5977" s="2"/>
      <c r="J5977" s="2"/>
      <c r="N5977" s="9"/>
      <c r="O5977" s="5"/>
      <c r="P5977" s="2"/>
      <c r="Q5977" s="39"/>
      <c r="R5977" s="9"/>
      <c r="T5977" s="9"/>
      <c r="U5977" s="2"/>
      <c r="X5977" s="40"/>
      <c r="Y5977" s="9"/>
    </row>
    <row r="5978" spans="2:25" x14ac:dyDescent="0.2">
      <c r="B5978" s="2"/>
      <c r="H5978" s="2"/>
      <c r="I5978" s="2"/>
      <c r="J5978" s="2"/>
      <c r="N5978" s="9"/>
      <c r="O5978" s="5"/>
      <c r="P5978" s="2"/>
      <c r="Q5978" s="39"/>
      <c r="R5978" s="9"/>
      <c r="T5978" s="9"/>
      <c r="U5978" s="2"/>
      <c r="X5978" s="40"/>
      <c r="Y5978" s="9"/>
    </row>
    <row r="5979" spans="2:25" x14ac:dyDescent="0.2">
      <c r="B5979" s="2"/>
      <c r="H5979" s="2"/>
      <c r="I5979" s="2"/>
      <c r="J5979" s="2"/>
      <c r="N5979" s="9"/>
      <c r="O5979" s="5"/>
      <c r="P5979" s="2"/>
      <c r="Q5979" s="39"/>
      <c r="R5979" s="9"/>
      <c r="T5979" s="9"/>
      <c r="U5979" s="2"/>
      <c r="X5979" s="40"/>
      <c r="Y5979" s="9"/>
    </row>
    <row r="5980" spans="2:25" x14ac:dyDescent="0.2">
      <c r="B5980" s="2"/>
      <c r="H5980" s="2"/>
      <c r="I5980" s="2"/>
      <c r="J5980" s="2"/>
      <c r="N5980" s="9"/>
      <c r="O5980" s="5"/>
      <c r="P5980" s="2"/>
      <c r="Q5980" s="39"/>
      <c r="R5980" s="9"/>
      <c r="T5980" s="9"/>
      <c r="U5980" s="2"/>
      <c r="X5980" s="40"/>
      <c r="Y5980" s="9"/>
    </row>
    <row r="5981" spans="2:25" x14ac:dyDescent="0.2">
      <c r="B5981" s="2"/>
      <c r="H5981" s="2"/>
      <c r="I5981" s="2"/>
      <c r="J5981" s="2"/>
      <c r="N5981" s="9"/>
      <c r="O5981" s="5"/>
      <c r="P5981" s="2"/>
      <c r="Q5981" s="39"/>
      <c r="R5981" s="9"/>
      <c r="T5981" s="9"/>
      <c r="U5981" s="2"/>
      <c r="X5981" s="40"/>
      <c r="Y5981" s="9"/>
    </row>
    <row r="5982" spans="2:25" x14ac:dyDescent="0.2">
      <c r="B5982" s="2"/>
      <c r="H5982" s="2"/>
      <c r="I5982" s="2"/>
      <c r="J5982" s="2"/>
      <c r="N5982" s="9"/>
      <c r="O5982" s="5"/>
      <c r="P5982" s="2"/>
      <c r="Q5982" s="39"/>
      <c r="R5982" s="9"/>
      <c r="T5982" s="9"/>
      <c r="U5982" s="2"/>
      <c r="X5982" s="40"/>
      <c r="Y5982" s="9"/>
    </row>
    <row r="5983" spans="2:25" x14ac:dyDescent="0.2">
      <c r="B5983" s="2"/>
      <c r="H5983" s="2"/>
      <c r="I5983" s="2"/>
      <c r="J5983" s="2"/>
      <c r="N5983" s="9"/>
      <c r="O5983" s="5"/>
      <c r="P5983" s="2"/>
      <c r="Q5983" s="39"/>
      <c r="R5983" s="9"/>
      <c r="T5983" s="9"/>
      <c r="U5983" s="2"/>
      <c r="X5983" s="40"/>
      <c r="Y5983" s="9"/>
    </row>
    <row r="5984" spans="2:25" x14ac:dyDescent="0.2">
      <c r="B5984" s="2"/>
      <c r="H5984" s="2"/>
      <c r="I5984" s="2"/>
      <c r="J5984" s="2"/>
      <c r="N5984" s="9"/>
      <c r="O5984" s="5"/>
      <c r="P5984" s="2"/>
      <c r="Q5984" s="39"/>
      <c r="R5984" s="9"/>
      <c r="T5984" s="9"/>
      <c r="U5984" s="2"/>
      <c r="X5984" s="40"/>
      <c r="Y5984" s="9"/>
    </row>
    <row r="5985" spans="2:25" x14ac:dyDescent="0.2">
      <c r="B5985" s="2"/>
      <c r="H5985" s="2"/>
      <c r="I5985" s="2"/>
      <c r="J5985" s="2"/>
      <c r="N5985" s="9"/>
      <c r="O5985" s="5"/>
      <c r="P5985" s="2"/>
      <c r="Q5985" s="39"/>
      <c r="R5985" s="9"/>
      <c r="T5985" s="9"/>
      <c r="U5985" s="2"/>
      <c r="X5985" s="40"/>
      <c r="Y5985" s="9"/>
    </row>
    <row r="5986" spans="2:25" x14ac:dyDescent="0.2">
      <c r="B5986" s="2"/>
      <c r="H5986" s="2"/>
      <c r="I5986" s="2"/>
      <c r="J5986" s="2"/>
      <c r="N5986" s="9"/>
      <c r="O5986" s="5"/>
      <c r="P5986" s="2"/>
      <c r="Q5986" s="39"/>
      <c r="R5986" s="9"/>
      <c r="T5986" s="9"/>
      <c r="U5986" s="2"/>
      <c r="X5986" s="40"/>
      <c r="Y5986" s="9"/>
    </row>
    <row r="5987" spans="2:25" x14ac:dyDescent="0.2">
      <c r="B5987" s="2"/>
      <c r="H5987" s="2"/>
      <c r="I5987" s="2"/>
      <c r="J5987" s="2"/>
      <c r="N5987" s="9"/>
      <c r="O5987" s="5"/>
      <c r="P5987" s="2"/>
      <c r="Q5987" s="39"/>
      <c r="R5987" s="9"/>
      <c r="T5987" s="9"/>
      <c r="U5987" s="2"/>
      <c r="X5987" s="40"/>
      <c r="Y5987" s="9"/>
    </row>
    <row r="5988" spans="2:25" x14ac:dyDescent="0.2">
      <c r="B5988" s="2"/>
      <c r="H5988" s="2"/>
      <c r="I5988" s="2"/>
      <c r="J5988" s="2"/>
      <c r="N5988" s="9"/>
      <c r="O5988" s="5"/>
      <c r="P5988" s="2"/>
      <c r="Q5988" s="39"/>
      <c r="R5988" s="9"/>
      <c r="T5988" s="9"/>
      <c r="U5988" s="2"/>
      <c r="X5988" s="40"/>
      <c r="Y5988" s="9"/>
    </row>
    <row r="5989" spans="2:25" x14ac:dyDescent="0.2">
      <c r="B5989" s="2"/>
      <c r="H5989" s="2"/>
      <c r="I5989" s="2"/>
      <c r="J5989" s="2"/>
      <c r="N5989" s="9"/>
      <c r="O5989" s="5"/>
      <c r="P5989" s="2"/>
      <c r="Q5989" s="39"/>
      <c r="R5989" s="9"/>
      <c r="T5989" s="9"/>
      <c r="U5989" s="2"/>
      <c r="X5989" s="40"/>
      <c r="Y5989" s="9"/>
    </row>
    <row r="5990" spans="2:25" x14ac:dyDescent="0.2">
      <c r="B5990" s="2"/>
      <c r="H5990" s="2"/>
      <c r="I5990" s="2"/>
      <c r="J5990" s="2"/>
      <c r="N5990" s="9"/>
      <c r="O5990" s="5"/>
      <c r="P5990" s="2"/>
      <c r="Q5990" s="39"/>
      <c r="R5990" s="9"/>
      <c r="T5990" s="9"/>
      <c r="U5990" s="2"/>
      <c r="X5990" s="40"/>
      <c r="Y5990" s="9"/>
    </row>
    <row r="5991" spans="2:25" x14ac:dyDescent="0.2">
      <c r="B5991" s="2"/>
      <c r="H5991" s="2"/>
      <c r="I5991" s="2"/>
      <c r="J5991" s="2"/>
      <c r="N5991" s="9"/>
      <c r="O5991" s="5"/>
      <c r="P5991" s="2"/>
      <c r="Q5991" s="39"/>
      <c r="R5991" s="9"/>
      <c r="T5991" s="9"/>
      <c r="U5991" s="2"/>
      <c r="X5991" s="40"/>
      <c r="Y5991" s="9"/>
    </row>
    <row r="5992" spans="2:25" x14ac:dyDescent="0.2">
      <c r="B5992" s="2"/>
      <c r="H5992" s="2"/>
      <c r="I5992" s="2"/>
      <c r="J5992" s="2"/>
      <c r="N5992" s="9"/>
      <c r="O5992" s="5"/>
      <c r="P5992" s="2"/>
      <c r="Q5992" s="39"/>
      <c r="R5992" s="9"/>
      <c r="T5992" s="9"/>
      <c r="U5992" s="2"/>
      <c r="X5992" s="40"/>
      <c r="Y5992" s="9"/>
    </row>
    <row r="5993" spans="2:25" x14ac:dyDescent="0.2">
      <c r="B5993" s="2"/>
      <c r="H5993" s="2"/>
      <c r="I5993" s="2"/>
      <c r="J5993" s="2"/>
      <c r="N5993" s="9"/>
      <c r="O5993" s="5"/>
      <c r="P5993" s="2"/>
      <c r="Q5993" s="39"/>
      <c r="R5993" s="9"/>
      <c r="T5993" s="9"/>
      <c r="U5993" s="2"/>
      <c r="X5993" s="40"/>
      <c r="Y5993" s="9"/>
    </row>
    <row r="5994" spans="2:25" x14ac:dyDescent="0.2">
      <c r="B5994" s="2"/>
      <c r="H5994" s="2"/>
      <c r="I5994" s="2"/>
      <c r="J5994" s="2"/>
      <c r="N5994" s="9"/>
      <c r="O5994" s="5"/>
      <c r="P5994" s="2"/>
      <c r="Q5994" s="39"/>
      <c r="R5994" s="9"/>
      <c r="T5994" s="9"/>
      <c r="U5994" s="2"/>
      <c r="X5994" s="40"/>
      <c r="Y5994" s="9"/>
    </row>
    <row r="5995" spans="2:25" x14ac:dyDescent="0.2">
      <c r="B5995" s="2"/>
      <c r="H5995" s="2"/>
      <c r="I5995" s="2"/>
      <c r="J5995" s="2"/>
      <c r="N5995" s="9"/>
      <c r="O5995" s="5"/>
      <c r="P5995" s="2"/>
      <c r="Q5995" s="39"/>
      <c r="R5995" s="9"/>
      <c r="T5995" s="9"/>
      <c r="U5995" s="2"/>
      <c r="X5995" s="40"/>
      <c r="Y5995" s="9"/>
    </row>
    <row r="5996" spans="2:25" x14ac:dyDescent="0.2">
      <c r="B5996" s="2"/>
      <c r="H5996" s="2"/>
      <c r="I5996" s="2"/>
      <c r="J5996" s="2"/>
      <c r="N5996" s="9"/>
      <c r="O5996" s="5"/>
      <c r="P5996" s="2"/>
      <c r="Q5996" s="39"/>
      <c r="R5996" s="9"/>
      <c r="T5996" s="9"/>
      <c r="U5996" s="2"/>
      <c r="X5996" s="40"/>
      <c r="Y5996" s="9"/>
    </row>
    <row r="5997" spans="2:25" x14ac:dyDescent="0.2">
      <c r="B5997" s="2"/>
      <c r="H5997" s="2"/>
      <c r="I5997" s="2"/>
      <c r="J5997" s="2"/>
      <c r="N5997" s="9"/>
      <c r="O5997" s="5"/>
      <c r="P5997" s="2"/>
      <c r="Q5997" s="39"/>
      <c r="R5997" s="9"/>
      <c r="T5997" s="9"/>
      <c r="U5997" s="2"/>
      <c r="X5997" s="40"/>
      <c r="Y5997" s="9"/>
    </row>
    <row r="5998" spans="2:25" x14ac:dyDescent="0.2">
      <c r="B5998" s="2"/>
      <c r="H5998" s="2"/>
      <c r="I5998" s="2"/>
      <c r="J5998" s="2"/>
      <c r="N5998" s="9"/>
      <c r="O5998" s="5"/>
      <c r="P5998" s="2"/>
      <c r="Q5998" s="39"/>
      <c r="R5998" s="9"/>
      <c r="T5998" s="9"/>
      <c r="U5998" s="2"/>
      <c r="X5998" s="40"/>
      <c r="Y5998" s="9"/>
    </row>
    <row r="5999" spans="2:25" x14ac:dyDescent="0.2">
      <c r="B5999" s="2"/>
      <c r="H5999" s="2"/>
      <c r="I5999" s="2"/>
      <c r="J5999" s="2"/>
      <c r="N5999" s="9"/>
      <c r="O5999" s="5"/>
      <c r="P5999" s="2"/>
      <c r="Q5999" s="39"/>
      <c r="R5999" s="9"/>
      <c r="T5999" s="9"/>
      <c r="U5999" s="2"/>
      <c r="X5999" s="40"/>
      <c r="Y5999" s="9"/>
    </row>
    <row r="6000" spans="2:25" x14ac:dyDescent="0.2">
      <c r="B6000" s="2"/>
      <c r="H6000" s="2"/>
      <c r="I6000" s="2"/>
      <c r="J6000" s="2"/>
      <c r="N6000" s="9"/>
      <c r="O6000" s="5"/>
      <c r="P6000" s="2"/>
      <c r="Q6000" s="39"/>
      <c r="R6000" s="9"/>
      <c r="T6000" s="9"/>
      <c r="U6000" s="2"/>
      <c r="X6000" s="40"/>
      <c r="Y6000" s="9"/>
    </row>
    <row r="6001" spans="2:25" x14ac:dyDescent="0.2">
      <c r="B6001" s="2"/>
      <c r="H6001" s="2"/>
      <c r="I6001" s="2"/>
      <c r="J6001" s="2"/>
      <c r="N6001" s="9"/>
      <c r="O6001" s="5"/>
      <c r="P6001" s="2"/>
      <c r="Q6001" s="39"/>
      <c r="R6001" s="9"/>
      <c r="T6001" s="9"/>
      <c r="U6001" s="2"/>
      <c r="X6001" s="40"/>
      <c r="Y6001" s="9"/>
    </row>
    <row r="6002" spans="2:25" x14ac:dyDescent="0.2">
      <c r="B6002" s="2"/>
      <c r="H6002" s="2"/>
      <c r="I6002" s="2"/>
      <c r="J6002" s="2"/>
      <c r="N6002" s="9"/>
      <c r="O6002" s="5"/>
      <c r="P6002" s="2"/>
      <c r="Q6002" s="39"/>
      <c r="R6002" s="9"/>
      <c r="T6002" s="9"/>
      <c r="U6002" s="2"/>
      <c r="X6002" s="40"/>
      <c r="Y6002" s="9"/>
    </row>
    <row r="6003" spans="2:25" x14ac:dyDescent="0.2">
      <c r="B6003" s="2"/>
      <c r="H6003" s="2"/>
      <c r="I6003" s="2"/>
      <c r="J6003" s="2"/>
      <c r="N6003" s="9"/>
      <c r="O6003" s="5"/>
      <c r="P6003" s="2"/>
      <c r="Q6003" s="39"/>
      <c r="R6003" s="9"/>
      <c r="T6003" s="9"/>
      <c r="U6003" s="2"/>
      <c r="X6003" s="40"/>
      <c r="Y6003" s="9"/>
    </row>
    <row r="6004" spans="2:25" x14ac:dyDescent="0.2">
      <c r="B6004" s="2"/>
      <c r="H6004" s="2"/>
      <c r="I6004" s="2"/>
      <c r="J6004" s="2"/>
      <c r="N6004" s="9"/>
      <c r="O6004" s="5"/>
      <c r="P6004" s="2"/>
      <c r="Q6004" s="39"/>
      <c r="R6004" s="9"/>
      <c r="T6004" s="9"/>
      <c r="U6004" s="2"/>
      <c r="X6004" s="40"/>
      <c r="Y6004" s="9"/>
    </row>
    <row r="6005" spans="2:25" x14ac:dyDescent="0.2">
      <c r="B6005" s="2"/>
      <c r="H6005" s="2"/>
      <c r="I6005" s="2"/>
      <c r="J6005" s="2"/>
      <c r="N6005" s="9"/>
      <c r="O6005" s="5"/>
      <c r="P6005" s="2"/>
      <c r="Q6005" s="39"/>
      <c r="R6005" s="9"/>
      <c r="T6005" s="9"/>
      <c r="U6005" s="2"/>
      <c r="X6005" s="40"/>
      <c r="Y6005" s="9"/>
    </row>
    <row r="6006" spans="2:25" x14ac:dyDescent="0.2">
      <c r="B6006" s="2"/>
      <c r="H6006" s="2"/>
      <c r="I6006" s="2"/>
      <c r="J6006" s="2"/>
      <c r="N6006" s="9"/>
      <c r="O6006" s="5"/>
      <c r="P6006" s="2"/>
      <c r="Q6006" s="39"/>
      <c r="R6006" s="9"/>
      <c r="T6006" s="9"/>
      <c r="U6006" s="2"/>
      <c r="X6006" s="40"/>
      <c r="Y6006" s="9"/>
    </row>
    <row r="6007" spans="2:25" x14ac:dyDescent="0.2">
      <c r="B6007" s="2"/>
      <c r="H6007" s="2"/>
      <c r="I6007" s="2"/>
      <c r="J6007" s="2"/>
      <c r="N6007" s="9"/>
      <c r="O6007" s="5"/>
      <c r="P6007" s="2"/>
      <c r="Q6007" s="39"/>
      <c r="R6007" s="9"/>
      <c r="T6007" s="9"/>
      <c r="U6007" s="2"/>
      <c r="X6007" s="40"/>
      <c r="Y6007" s="9"/>
    </row>
    <row r="6008" spans="2:25" x14ac:dyDescent="0.2">
      <c r="B6008" s="2"/>
      <c r="H6008" s="2"/>
      <c r="I6008" s="2"/>
      <c r="J6008" s="2"/>
      <c r="N6008" s="9"/>
      <c r="O6008" s="5"/>
      <c r="P6008" s="2"/>
      <c r="Q6008" s="39"/>
      <c r="R6008" s="9"/>
      <c r="T6008" s="9"/>
      <c r="U6008" s="2"/>
      <c r="X6008" s="40"/>
      <c r="Y6008" s="9"/>
    </row>
    <row r="6009" spans="2:25" x14ac:dyDescent="0.2">
      <c r="B6009" s="2"/>
      <c r="H6009" s="2"/>
      <c r="I6009" s="2"/>
      <c r="J6009" s="2"/>
      <c r="N6009" s="9"/>
      <c r="O6009" s="5"/>
      <c r="P6009" s="2"/>
      <c r="Q6009" s="39"/>
      <c r="R6009" s="9"/>
      <c r="T6009" s="9"/>
      <c r="U6009" s="2"/>
      <c r="X6009" s="40"/>
      <c r="Y6009" s="9"/>
    </row>
    <row r="6010" spans="2:25" x14ac:dyDescent="0.2">
      <c r="B6010" s="2"/>
      <c r="H6010" s="2"/>
      <c r="I6010" s="2"/>
      <c r="J6010" s="2"/>
      <c r="N6010" s="9"/>
      <c r="O6010" s="5"/>
      <c r="P6010" s="2"/>
      <c r="Q6010" s="39"/>
      <c r="R6010" s="9"/>
      <c r="T6010" s="9"/>
      <c r="U6010" s="2"/>
      <c r="X6010" s="40"/>
      <c r="Y6010" s="9"/>
    </row>
    <row r="6011" spans="2:25" x14ac:dyDescent="0.2">
      <c r="B6011" s="2"/>
      <c r="H6011" s="2"/>
      <c r="I6011" s="2"/>
      <c r="J6011" s="2"/>
      <c r="N6011" s="9"/>
      <c r="O6011" s="5"/>
      <c r="P6011" s="2"/>
      <c r="Q6011" s="39"/>
      <c r="R6011" s="9"/>
      <c r="T6011" s="9"/>
      <c r="U6011" s="2"/>
      <c r="X6011" s="40"/>
      <c r="Y6011" s="9"/>
    </row>
    <row r="6012" spans="2:25" x14ac:dyDescent="0.2">
      <c r="B6012" s="2"/>
      <c r="H6012" s="2"/>
      <c r="I6012" s="2"/>
      <c r="J6012" s="2"/>
      <c r="N6012" s="9"/>
      <c r="O6012" s="5"/>
      <c r="P6012" s="2"/>
      <c r="Q6012" s="39"/>
      <c r="R6012" s="9"/>
      <c r="T6012" s="9"/>
      <c r="U6012" s="2"/>
      <c r="X6012" s="40"/>
      <c r="Y6012" s="9"/>
    </row>
    <row r="6013" spans="2:25" x14ac:dyDescent="0.2">
      <c r="B6013" s="2"/>
      <c r="H6013" s="2"/>
      <c r="I6013" s="2"/>
      <c r="J6013" s="2"/>
      <c r="N6013" s="9"/>
      <c r="O6013" s="5"/>
      <c r="P6013" s="2"/>
      <c r="Q6013" s="39"/>
      <c r="R6013" s="9"/>
      <c r="T6013" s="9"/>
      <c r="U6013" s="2"/>
      <c r="X6013" s="40"/>
      <c r="Y6013" s="9"/>
    </row>
    <row r="6014" spans="2:25" x14ac:dyDescent="0.2">
      <c r="B6014" s="2"/>
      <c r="H6014" s="2"/>
      <c r="I6014" s="2"/>
      <c r="J6014" s="2"/>
      <c r="N6014" s="9"/>
      <c r="O6014" s="5"/>
      <c r="P6014" s="2"/>
      <c r="Q6014" s="39"/>
      <c r="R6014" s="9"/>
      <c r="T6014" s="9"/>
      <c r="U6014" s="2"/>
      <c r="X6014" s="40"/>
      <c r="Y6014" s="9"/>
    </row>
    <row r="6015" spans="2:25" x14ac:dyDescent="0.2">
      <c r="B6015" s="2"/>
      <c r="H6015" s="2"/>
      <c r="I6015" s="2"/>
      <c r="J6015" s="2"/>
      <c r="N6015" s="9"/>
      <c r="O6015" s="5"/>
      <c r="P6015" s="2"/>
      <c r="Q6015" s="39"/>
      <c r="R6015" s="9"/>
      <c r="T6015" s="9"/>
      <c r="U6015" s="2"/>
      <c r="X6015" s="40"/>
      <c r="Y6015" s="9"/>
    </row>
    <row r="6016" spans="2:25" x14ac:dyDescent="0.2">
      <c r="B6016" s="2"/>
      <c r="H6016" s="2"/>
      <c r="I6016" s="2"/>
      <c r="J6016" s="2"/>
      <c r="N6016" s="9"/>
      <c r="O6016" s="5"/>
      <c r="P6016" s="2"/>
      <c r="Q6016" s="39"/>
      <c r="R6016" s="9"/>
      <c r="T6016" s="9"/>
      <c r="U6016" s="2"/>
      <c r="X6016" s="40"/>
      <c r="Y6016" s="9"/>
    </row>
    <row r="6017" spans="2:25" x14ac:dyDescent="0.2">
      <c r="B6017" s="2"/>
      <c r="H6017" s="2"/>
      <c r="I6017" s="2"/>
      <c r="J6017" s="2"/>
      <c r="N6017" s="9"/>
      <c r="O6017" s="5"/>
      <c r="P6017" s="2"/>
      <c r="Q6017" s="39"/>
      <c r="R6017" s="9"/>
      <c r="T6017" s="9"/>
      <c r="U6017" s="2"/>
      <c r="X6017" s="40"/>
      <c r="Y6017" s="9"/>
    </row>
    <row r="6018" spans="2:25" x14ac:dyDescent="0.2">
      <c r="B6018" s="2"/>
      <c r="H6018" s="2"/>
      <c r="I6018" s="2"/>
      <c r="J6018" s="2"/>
      <c r="N6018" s="9"/>
      <c r="O6018" s="5"/>
      <c r="P6018" s="2"/>
      <c r="Q6018" s="39"/>
      <c r="R6018" s="9"/>
      <c r="T6018" s="9"/>
      <c r="U6018" s="2"/>
      <c r="X6018" s="40"/>
      <c r="Y6018" s="9"/>
    </row>
    <row r="6019" spans="2:25" x14ac:dyDescent="0.2">
      <c r="B6019" s="2"/>
      <c r="H6019" s="2"/>
      <c r="I6019" s="2"/>
      <c r="J6019" s="2"/>
      <c r="N6019" s="9"/>
      <c r="O6019" s="5"/>
      <c r="P6019" s="2"/>
      <c r="Q6019" s="39"/>
      <c r="R6019" s="9"/>
      <c r="T6019" s="9"/>
      <c r="U6019" s="2"/>
      <c r="X6019" s="40"/>
      <c r="Y6019" s="9"/>
    </row>
    <row r="6020" spans="2:25" x14ac:dyDescent="0.2">
      <c r="B6020" s="2"/>
      <c r="H6020" s="2"/>
      <c r="I6020" s="2"/>
      <c r="J6020" s="2"/>
      <c r="N6020" s="9"/>
      <c r="O6020" s="5"/>
      <c r="P6020" s="2"/>
      <c r="Q6020" s="39"/>
      <c r="R6020" s="9"/>
      <c r="T6020" s="9"/>
      <c r="U6020" s="2"/>
      <c r="X6020" s="40"/>
      <c r="Y6020" s="9"/>
    </row>
    <row r="6021" spans="2:25" x14ac:dyDescent="0.2">
      <c r="B6021" s="2"/>
      <c r="H6021" s="2"/>
      <c r="I6021" s="2"/>
      <c r="J6021" s="2"/>
      <c r="N6021" s="9"/>
      <c r="O6021" s="5"/>
      <c r="P6021" s="2"/>
      <c r="Q6021" s="39"/>
      <c r="R6021" s="9"/>
      <c r="T6021" s="9"/>
      <c r="U6021" s="2"/>
      <c r="X6021" s="40"/>
      <c r="Y6021" s="9"/>
    </row>
    <row r="6022" spans="2:25" x14ac:dyDescent="0.2">
      <c r="B6022" s="2"/>
      <c r="H6022" s="2"/>
      <c r="I6022" s="2"/>
      <c r="J6022" s="2"/>
      <c r="N6022" s="9"/>
      <c r="O6022" s="5"/>
      <c r="P6022" s="2"/>
      <c r="Q6022" s="39"/>
      <c r="R6022" s="9"/>
      <c r="T6022" s="9"/>
      <c r="U6022" s="2"/>
      <c r="X6022" s="40"/>
      <c r="Y6022" s="9"/>
    </row>
    <row r="6023" spans="2:25" x14ac:dyDescent="0.2">
      <c r="B6023" s="2"/>
      <c r="H6023" s="2"/>
      <c r="I6023" s="2"/>
      <c r="J6023" s="2"/>
      <c r="N6023" s="9"/>
      <c r="O6023" s="5"/>
      <c r="P6023" s="2"/>
      <c r="Q6023" s="39"/>
      <c r="R6023" s="9"/>
      <c r="T6023" s="9"/>
      <c r="U6023" s="2"/>
      <c r="X6023" s="40"/>
      <c r="Y6023" s="9"/>
    </row>
    <row r="6024" spans="2:25" x14ac:dyDescent="0.2">
      <c r="B6024" s="2"/>
      <c r="H6024" s="2"/>
      <c r="I6024" s="2"/>
      <c r="J6024" s="2"/>
      <c r="N6024" s="9"/>
      <c r="O6024" s="5"/>
      <c r="P6024" s="2"/>
      <c r="Q6024" s="39"/>
      <c r="R6024" s="9"/>
      <c r="T6024" s="9"/>
      <c r="U6024" s="2"/>
      <c r="X6024" s="40"/>
      <c r="Y6024" s="9"/>
    </row>
    <row r="6025" spans="2:25" x14ac:dyDescent="0.2">
      <c r="B6025" s="2"/>
      <c r="H6025" s="2"/>
      <c r="I6025" s="2"/>
      <c r="J6025" s="2"/>
      <c r="N6025" s="9"/>
      <c r="O6025" s="5"/>
      <c r="P6025" s="2"/>
      <c r="Q6025" s="39"/>
      <c r="R6025" s="9"/>
      <c r="T6025" s="9"/>
      <c r="U6025" s="2"/>
      <c r="X6025" s="40"/>
      <c r="Y6025" s="9"/>
    </row>
    <row r="6026" spans="2:25" x14ac:dyDescent="0.2">
      <c r="B6026" s="2"/>
      <c r="H6026" s="2"/>
      <c r="I6026" s="2"/>
      <c r="J6026" s="2"/>
      <c r="N6026" s="9"/>
      <c r="O6026" s="5"/>
      <c r="P6026" s="2"/>
      <c r="Q6026" s="39"/>
      <c r="R6026" s="9"/>
      <c r="T6026" s="9"/>
      <c r="U6026" s="2"/>
      <c r="X6026" s="40"/>
      <c r="Y6026" s="9"/>
    </row>
    <row r="6027" spans="2:25" x14ac:dyDescent="0.2">
      <c r="B6027" s="2"/>
      <c r="H6027" s="2"/>
      <c r="I6027" s="2"/>
      <c r="J6027" s="2"/>
      <c r="N6027" s="9"/>
      <c r="O6027" s="5"/>
      <c r="P6027" s="2"/>
      <c r="Q6027" s="39"/>
      <c r="R6027" s="9"/>
      <c r="T6027" s="9"/>
      <c r="U6027" s="2"/>
      <c r="X6027" s="40"/>
      <c r="Y6027" s="9"/>
    </row>
    <row r="6028" spans="2:25" x14ac:dyDescent="0.2">
      <c r="B6028" s="2"/>
      <c r="H6028" s="2"/>
      <c r="I6028" s="2"/>
      <c r="J6028" s="2"/>
      <c r="N6028" s="9"/>
      <c r="O6028" s="5"/>
      <c r="P6028" s="2"/>
      <c r="Q6028" s="39"/>
      <c r="R6028" s="9"/>
      <c r="T6028" s="9"/>
      <c r="U6028" s="2"/>
      <c r="X6028" s="40"/>
      <c r="Y6028" s="9"/>
    </row>
    <row r="6029" spans="2:25" x14ac:dyDescent="0.2">
      <c r="B6029" s="2"/>
      <c r="H6029" s="2"/>
      <c r="I6029" s="2"/>
      <c r="J6029" s="2"/>
      <c r="N6029" s="9"/>
      <c r="O6029" s="5"/>
      <c r="P6029" s="2"/>
      <c r="Q6029" s="39"/>
      <c r="R6029" s="9"/>
      <c r="T6029" s="9"/>
      <c r="U6029" s="2"/>
      <c r="X6029" s="40"/>
      <c r="Y6029" s="9"/>
    </row>
    <row r="6030" spans="2:25" x14ac:dyDescent="0.2">
      <c r="B6030" s="2"/>
      <c r="H6030" s="2"/>
      <c r="I6030" s="2"/>
      <c r="J6030" s="2"/>
      <c r="N6030" s="9"/>
      <c r="O6030" s="5"/>
      <c r="P6030" s="2"/>
      <c r="Q6030" s="39"/>
      <c r="R6030" s="9"/>
      <c r="T6030" s="9"/>
      <c r="U6030" s="2"/>
      <c r="X6030" s="40"/>
      <c r="Y6030" s="9"/>
    </row>
    <row r="6031" spans="2:25" x14ac:dyDescent="0.2">
      <c r="B6031" s="2"/>
      <c r="H6031" s="2"/>
      <c r="I6031" s="2"/>
      <c r="J6031" s="2"/>
      <c r="N6031" s="9"/>
      <c r="O6031" s="5"/>
      <c r="P6031" s="2"/>
      <c r="Q6031" s="39"/>
      <c r="R6031" s="9"/>
      <c r="T6031" s="9"/>
      <c r="U6031" s="2"/>
      <c r="X6031" s="40"/>
      <c r="Y6031" s="9"/>
    </row>
    <row r="6032" spans="2:25" x14ac:dyDescent="0.2">
      <c r="B6032" s="2"/>
      <c r="H6032" s="2"/>
      <c r="I6032" s="2"/>
      <c r="J6032" s="2"/>
      <c r="N6032" s="9"/>
      <c r="O6032" s="5"/>
      <c r="P6032" s="2"/>
      <c r="Q6032" s="39"/>
      <c r="R6032" s="9"/>
      <c r="T6032" s="9"/>
      <c r="U6032" s="2"/>
      <c r="X6032" s="40"/>
      <c r="Y6032" s="9"/>
    </row>
    <row r="6033" spans="2:25" x14ac:dyDescent="0.2">
      <c r="B6033" s="2"/>
      <c r="H6033" s="2"/>
      <c r="I6033" s="2"/>
      <c r="J6033" s="2"/>
      <c r="N6033" s="9"/>
      <c r="O6033" s="5"/>
      <c r="P6033" s="2"/>
      <c r="Q6033" s="39"/>
      <c r="R6033" s="9"/>
      <c r="T6033" s="9"/>
      <c r="U6033" s="2"/>
      <c r="X6033" s="40"/>
      <c r="Y6033" s="9"/>
    </row>
    <row r="6034" spans="2:25" x14ac:dyDescent="0.2">
      <c r="B6034" s="2"/>
      <c r="H6034" s="2"/>
      <c r="I6034" s="2"/>
      <c r="J6034" s="2"/>
      <c r="N6034" s="9"/>
      <c r="O6034" s="5"/>
      <c r="P6034" s="2"/>
      <c r="Q6034" s="39"/>
      <c r="R6034" s="9"/>
      <c r="T6034" s="9"/>
      <c r="U6034" s="2"/>
      <c r="X6034" s="40"/>
      <c r="Y6034" s="9"/>
    </row>
    <row r="6035" spans="2:25" x14ac:dyDescent="0.2">
      <c r="B6035" s="2"/>
      <c r="H6035" s="2"/>
      <c r="I6035" s="2"/>
      <c r="J6035" s="2"/>
      <c r="N6035" s="9"/>
      <c r="O6035" s="5"/>
      <c r="P6035" s="2"/>
      <c r="Q6035" s="39"/>
      <c r="R6035" s="9"/>
      <c r="T6035" s="9"/>
      <c r="U6035" s="2"/>
      <c r="X6035" s="40"/>
      <c r="Y6035" s="9"/>
    </row>
    <row r="6036" spans="2:25" x14ac:dyDescent="0.2">
      <c r="B6036" s="2"/>
      <c r="H6036" s="2"/>
      <c r="I6036" s="2"/>
      <c r="J6036" s="2"/>
      <c r="N6036" s="9"/>
      <c r="O6036" s="5"/>
      <c r="P6036" s="2"/>
      <c r="Q6036" s="39"/>
      <c r="R6036" s="9"/>
      <c r="T6036" s="9"/>
      <c r="U6036" s="2"/>
      <c r="X6036" s="40"/>
      <c r="Y6036" s="9"/>
    </row>
    <row r="6037" spans="2:25" x14ac:dyDescent="0.2">
      <c r="B6037" s="2"/>
      <c r="H6037" s="2"/>
      <c r="I6037" s="2"/>
      <c r="J6037" s="2"/>
      <c r="N6037" s="9"/>
      <c r="O6037" s="5"/>
      <c r="P6037" s="2"/>
      <c r="Q6037" s="39"/>
      <c r="R6037" s="9"/>
      <c r="T6037" s="9"/>
      <c r="U6037" s="2"/>
      <c r="X6037" s="40"/>
      <c r="Y6037" s="9"/>
    </row>
    <row r="6038" spans="2:25" x14ac:dyDescent="0.2">
      <c r="B6038" s="2"/>
      <c r="H6038" s="2"/>
      <c r="I6038" s="2"/>
      <c r="J6038" s="2"/>
      <c r="N6038" s="9"/>
      <c r="O6038" s="5"/>
      <c r="P6038" s="2"/>
      <c r="Q6038" s="39"/>
      <c r="R6038" s="9"/>
      <c r="T6038" s="9"/>
      <c r="U6038" s="2"/>
      <c r="X6038" s="40"/>
      <c r="Y6038" s="9"/>
    </row>
    <row r="6039" spans="2:25" x14ac:dyDescent="0.2">
      <c r="B6039" s="2"/>
      <c r="H6039" s="2"/>
      <c r="I6039" s="2"/>
      <c r="J6039" s="2"/>
      <c r="N6039" s="9"/>
      <c r="O6039" s="5"/>
      <c r="P6039" s="2"/>
      <c r="Q6039" s="39"/>
      <c r="R6039" s="9"/>
      <c r="T6039" s="9"/>
      <c r="U6039" s="2"/>
      <c r="X6039" s="40"/>
      <c r="Y6039" s="9"/>
    </row>
    <row r="6040" spans="2:25" x14ac:dyDescent="0.2">
      <c r="B6040" s="2"/>
      <c r="H6040" s="2"/>
      <c r="I6040" s="2"/>
      <c r="J6040" s="2"/>
      <c r="N6040" s="9"/>
      <c r="O6040" s="5"/>
      <c r="P6040" s="2"/>
      <c r="Q6040" s="39"/>
      <c r="R6040" s="9"/>
      <c r="T6040" s="9"/>
      <c r="U6040" s="2"/>
      <c r="X6040" s="40"/>
      <c r="Y6040" s="9"/>
    </row>
    <row r="6041" spans="2:25" x14ac:dyDescent="0.2">
      <c r="B6041" s="2"/>
      <c r="H6041" s="2"/>
      <c r="I6041" s="2"/>
      <c r="J6041" s="2"/>
      <c r="N6041" s="9"/>
      <c r="O6041" s="5"/>
      <c r="P6041" s="2"/>
      <c r="Q6041" s="39"/>
      <c r="R6041" s="9"/>
      <c r="T6041" s="9"/>
      <c r="U6041" s="2"/>
      <c r="X6041" s="40"/>
      <c r="Y6041" s="9"/>
    </row>
    <row r="6042" spans="2:25" x14ac:dyDescent="0.2">
      <c r="B6042" s="2"/>
      <c r="H6042" s="2"/>
      <c r="I6042" s="2"/>
      <c r="J6042" s="2"/>
      <c r="N6042" s="9"/>
      <c r="O6042" s="5"/>
      <c r="P6042" s="2"/>
      <c r="Q6042" s="39"/>
      <c r="R6042" s="9"/>
      <c r="T6042" s="9"/>
      <c r="U6042" s="2"/>
      <c r="X6042" s="40"/>
      <c r="Y6042" s="9"/>
    </row>
    <row r="6043" spans="2:25" x14ac:dyDescent="0.2">
      <c r="B6043" s="2"/>
      <c r="H6043" s="2"/>
      <c r="I6043" s="2"/>
      <c r="J6043" s="2"/>
      <c r="N6043" s="9"/>
      <c r="O6043" s="5"/>
      <c r="P6043" s="2"/>
      <c r="Q6043" s="39"/>
      <c r="R6043" s="9"/>
      <c r="T6043" s="9"/>
      <c r="U6043" s="2"/>
      <c r="X6043" s="40"/>
      <c r="Y6043" s="9"/>
    </row>
    <row r="6044" spans="2:25" x14ac:dyDescent="0.2">
      <c r="B6044" s="2"/>
      <c r="H6044" s="2"/>
      <c r="I6044" s="2"/>
      <c r="J6044" s="2"/>
      <c r="N6044" s="9"/>
      <c r="O6044" s="5"/>
      <c r="P6044" s="2"/>
      <c r="Q6044" s="39"/>
      <c r="R6044" s="9"/>
      <c r="T6044" s="9"/>
      <c r="U6044" s="2"/>
      <c r="X6044" s="40"/>
      <c r="Y6044" s="9"/>
    </row>
    <row r="6045" spans="2:25" x14ac:dyDescent="0.2">
      <c r="B6045" s="2"/>
      <c r="H6045" s="2"/>
      <c r="I6045" s="2"/>
      <c r="J6045" s="2"/>
      <c r="N6045" s="9"/>
      <c r="O6045" s="5"/>
      <c r="P6045" s="2"/>
      <c r="Q6045" s="39"/>
      <c r="R6045" s="9"/>
      <c r="T6045" s="9"/>
      <c r="U6045" s="2"/>
      <c r="X6045" s="40"/>
      <c r="Y6045" s="9"/>
    </row>
    <row r="6046" spans="2:25" x14ac:dyDescent="0.2">
      <c r="B6046" s="2"/>
      <c r="H6046" s="2"/>
      <c r="I6046" s="2"/>
      <c r="J6046" s="2"/>
      <c r="N6046" s="9"/>
      <c r="O6046" s="5"/>
      <c r="P6046" s="2"/>
      <c r="Q6046" s="39"/>
      <c r="R6046" s="9"/>
      <c r="T6046" s="9"/>
      <c r="U6046" s="2"/>
      <c r="X6046" s="40"/>
      <c r="Y6046" s="9"/>
    </row>
    <row r="6047" spans="2:25" x14ac:dyDescent="0.2">
      <c r="B6047" s="2"/>
      <c r="H6047" s="2"/>
      <c r="I6047" s="2"/>
      <c r="J6047" s="2"/>
      <c r="N6047" s="9"/>
      <c r="O6047" s="5"/>
      <c r="P6047" s="2"/>
      <c r="Q6047" s="39"/>
      <c r="R6047" s="9"/>
      <c r="T6047" s="9"/>
      <c r="U6047" s="2"/>
      <c r="X6047" s="40"/>
      <c r="Y6047" s="9"/>
    </row>
    <row r="6048" spans="2:25" x14ac:dyDescent="0.2">
      <c r="B6048" s="2"/>
      <c r="H6048" s="2"/>
      <c r="I6048" s="2"/>
      <c r="J6048" s="2"/>
      <c r="N6048" s="9"/>
      <c r="O6048" s="5"/>
      <c r="P6048" s="2"/>
      <c r="Q6048" s="39"/>
      <c r="R6048" s="9"/>
      <c r="T6048" s="9"/>
      <c r="U6048" s="2"/>
      <c r="X6048" s="40"/>
      <c r="Y6048" s="9"/>
    </row>
    <row r="6049" spans="2:25" x14ac:dyDescent="0.2">
      <c r="B6049" s="2"/>
      <c r="H6049" s="2"/>
      <c r="I6049" s="2"/>
      <c r="J6049" s="2"/>
      <c r="N6049" s="9"/>
      <c r="O6049" s="5"/>
      <c r="P6049" s="2"/>
      <c r="Q6049" s="39"/>
      <c r="R6049" s="9"/>
      <c r="T6049" s="9"/>
      <c r="U6049" s="2"/>
      <c r="X6049" s="40"/>
      <c r="Y6049" s="9"/>
    </row>
    <row r="6050" spans="2:25" x14ac:dyDescent="0.2">
      <c r="B6050" s="2"/>
      <c r="H6050" s="2"/>
      <c r="I6050" s="2"/>
      <c r="J6050" s="2"/>
      <c r="N6050" s="9"/>
      <c r="O6050" s="5"/>
      <c r="P6050" s="2"/>
      <c r="Q6050" s="39"/>
      <c r="R6050" s="9"/>
      <c r="T6050" s="9"/>
      <c r="U6050" s="2"/>
      <c r="X6050" s="40"/>
      <c r="Y6050" s="9"/>
    </row>
    <row r="6051" spans="2:25" x14ac:dyDescent="0.2">
      <c r="B6051" s="2"/>
      <c r="H6051" s="2"/>
      <c r="I6051" s="2"/>
      <c r="J6051" s="2"/>
      <c r="N6051" s="9"/>
      <c r="O6051" s="5"/>
      <c r="P6051" s="2"/>
      <c r="Q6051" s="39"/>
      <c r="R6051" s="9"/>
      <c r="T6051" s="9"/>
      <c r="U6051" s="2"/>
      <c r="X6051" s="40"/>
      <c r="Y6051" s="9"/>
    </row>
    <row r="6052" spans="2:25" x14ac:dyDescent="0.2">
      <c r="B6052" s="2"/>
      <c r="H6052" s="2"/>
      <c r="I6052" s="2"/>
      <c r="J6052" s="2"/>
      <c r="N6052" s="9"/>
      <c r="O6052" s="5"/>
      <c r="P6052" s="2"/>
      <c r="Q6052" s="39"/>
      <c r="R6052" s="9"/>
      <c r="T6052" s="9"/>
      <c r="U6052" s="2"/>
      <c r="X6052" s="40"/>
      <c r="Y6052" s="9"/>
    </row>
    <row r="6053" spans="2:25" x14ac:dyDescent="0.2">
      <c r="B6053" s="2"/>
      <c r="H6053" s="2"/>
      <c r="I6053" s="2"/>
      <c r="J6053" s="2"/>
      <c r="N6053" s="9"/>
      <c r="O6053" s="5"/>
      <c r="P6053" s="2"/>
      <c r="Q6053" s="39"/>
      <c r="R6053" s="9"/>
      <c r="T6053" s="9"/>
      <c r="U6053" s="2"/>
      <c r="X6053" s="40"/>
      <c r="Y6053" s="9"/>
    </row>
    <row r="6054" spans="2:25" x14ac:dyDescent="0.2">
      <c r="B6054" s="2"/>
      <c r="H6054" s="2"/>
      <c r="I6054" s="2"/>
      <c r="J6054" s="2"/>
      <c r="N6054" s="9"/>
      <c r="O6054" s="5"/>
      <c r="P6054" s="2"/>
      <c r="Q6054" s="39"/>
      <c r="R6054" s="9"/>
      <c r="T6054" s="9"/>
      <c r="U6054" s="2"/>
      <c r="X6054" s="40"/>
      <c r="Y6054" s="9"/>
    </row>
    <row r="6055" spans="2:25" x14ac:dyDescent="0.2">
      <c r="B6055" s="2"/>
      <c r="H6055" s="2"/>
      <c r="I6055" s="2"/>
      <c r="J6055" s="2"/>
      <c r="N6055" s="9"/>
      <c r="O6055" s="5"/>
      <c r="P6055" s="2"/>
      <c r="Q6055" s="39"/>
      <c r="R6055" s="9"/>
      <c r="T6055" s="9"/>
      <c r="U6055" s="2"/>
      <c r="X6055" s="40"/>
      <c r="Y6055" s="9"/>
    </row>
    <row r="6056" spans="2:25" x14ac:dyDescent="0.2">
      <c r="B6056" s="2"/>
      <c r="H6056" s="2"/>
      <c r="I6056" s="2"/>
      <c r="J6056" s="2"/>
      <c r="N6056" s="9"/>
      <c r="O6056" s="5"/>
      <c r="P6056" s="2"/>
      <c r="Q6056" s="39"/>
      <c r="R6056" s="9"/>
      <c r="T6056" s="9"/>
      <c r="U6056" s="2"/>
      <c r="X6056" s="40"/>
      <c r="Y6056" s="9"/>
    </row>
    <row r="6057" spans="2:25" x14ac:dyDescent="0.2">
      <c r="B6057" s="2"/>
      <c r="H6057" s="2"/>
      <c r="I6057" s="2"/>
      <c r="J6057" s="2"/>
      <c r="N6057" s="9"/>
      <c r="O6057" s="5"/>
      <c r="P6057" s="2"/>
      <c r="Q6057" s="39"/>
      <c r="R6057" s="9"/>
      <c r="T6057" s="9"/>
      <c r="U6057" s="2"/>
      <c r="X6057" s="40"/>
      <c r="Y6057" s="9"/>
    </row>
    <row r="6058" spans="2:25" x14ac:dyDescent="0.2">
      <c r="B6058" s="2"/>
      <c r="H6058" s="2"/>
      <c r="I6058" s="2"/>
      <c r="J6058" s="2"/>
      <c r="N6058" s="9"/>
      <c r="O6058" s="5"/>
      <c r="P6058" s="2"/>
      <c r="Q6058" s="39"/>
      <c r="R6058" s="9"/>
      <c r="T6058" s="9"/>
      <c r="U6058" s="2"/>
      <c r="X6058" s="40"/>
      <c r="Y6058" s="9"/>
    </row>
    <row r="6059" spans="2:25" x14ac:dyDescent="0.2">
      <c r="B6059" s="2"/>
      <c r="H6059" s="2"/>
      <c r="I6059" s="2"/>
      <c r="J6059" s="2"/>
      <c r="N6059" s="9"/>
      <c r="O6059" s="5"/>
      <c r="P6059" s="2"/>
      <c r="Q6059" s="39"/>
      <c r="R6059" s="9"/>
      <c r="T6059" s="9"/>
      <c r="U6059" s="2"/>
      <c r="X6059" s="40"/>
      <c r="Y6059" s="9"/>
    </row>
    <row r="6060" spans="2:25" x14ac:dyDescent="0.2">
      <c r="B6060" s="2"/>
      <c r="H6060" s="2"/>
      <c r="I6060" s="2"/>
      <c r="J6060" s="2"/>
      <c r="N6060" s="9"/>
      <c r="O6060" s="5"/>
      <c r="P6060" s="2"/>
      <c r="Q6060" s="39"/>
      <c r="R6060" s="9"/>
      <c r="T6060" s="9"/>
      <c r="U6060" s="2"/>
      <c r="X6060" s="40"/>
      <c r="Y6060" s="9"/>
    </row>
    <row r="6061" spans="2:25" x14ac:dyDescent="0.2">
      <c r="B6061" s="2"/>
      <c r="H6061" s="2"/>
      <c r="I6061" s="2"/>
      <c r="J6061" s="2"/>
      <c r="N6061" s="9"/>
      <c r="O6061" s="5"/>
      <c r="P6061" s="2"/>
      <c r="Q6061" s="39"/>
      <c r="R6061" s="9"/>
      <c r="T6061" s="9"/>
      <c r="U6061" s="2"/>
      <c r="X6061" s="40"/>
      <c r="Y6061" s="9"/>
    </row>
    <row r="6062" spans="2:25" x14ac:dyDescent="0.2">
      <c r="B6062" s="2"/>
      <c r="H6062" s="2"/>
      <c r="I6062" s="2"/>
      <c r="J6062" s="2"/>
      <c r="N6062" s="9"/>
      <c r="O6062" s="5"/>
      <c r="P6062" s="2"/>
      <c r="Q6062" s="39"/>
      <c r="R6062" s="9"/>
      <c r="T6062" s="9"/>
      <c r="U6062" s="2"/>
      <c r="X6062" s="40"/>
      <c r="Y6062" s="9"/>
    </row>
    <row r="6063" spans="2:25" x14ac:dyDescent="0.2">
      <c r="B6063" s="2"/>
      <c r="H6063" s="2"/>
      <c r="I6063" s="2"/>
      <c r="J6063" s="2"/>
      <c r="N6063" s="9"/>
      <c r="O6063" s="5"/>
      <c r="P6063" s="2"/>
      <c r="Q6063" s="39"/>
      <c r="R6063" s="9"/>
      <c r="T6063" s="9"/>
      <c r="U6063" s="2"/>
      <c r="X6063" s="40"/>
      <c r="Y6063" s="9"/>
    </row>
    <row r="6064" spans="2:25" x14ac:dyDescent="0.2">
      <c r="B6064" s="2"/>
      <c r="H6064" s="2"/>
      <c r="I6064" s="2"/>
      <c r="J6064" s="2"/>
      <c r="N6064" s="9"/>
      <c r="O6064" s="5"/>
      <c r="P6064" s="2"/>
      <c r="Q6064" s="39"/>
      <c r="R6064" s="9"/>
      <c r="T6064" s="9"/>
      <c r="U6064" s="2"/>
      <c r="X6064" s="40"/>
      <c r="Y6064" s="9"/>
    </row>
    <row r="6065" spans="2:25" x14ac:dyDescent="0.2">
      <c r="B6065" s="2"/>
      <c r="H6065" s="2"/>
      <c r="I6065" s="2"/>
      <c r="J6065" s="2"/>
      <c r="N6065" s="9"/>
      <c r="O6065" s="5"/>
      <c r="P6065" s="2"/>
      <c r="Q6065" s="39"/>
      <c r="R6065" s="9"/>
      <c r="T6065" s="9"/>
      <c r="U6065" s="2"/>
      <c r="X6065" s="40"/>
      <c r="Y6065" s="9"/>
    </row>
    <row r="6066" spans="2:25" x14ac:dyDescent="0.2">
      <c r="B6066" s="2"/>
      <c r="H6066" s="2"/>
      <c r="I6066" s="2"/>
      <c r="J6066" s="2"/>
      <c r="N6066" s="9"/>
      <c r="O6066" s="5"/>
      <c r="P6066" s="2"/>
      <c r="Q6066" s="39"/>
      <c r="R6066" s="9"/>
      <c r="T6066" s="9"/>
      <c r="U6066" s="2"/>
      <c r="X6066" s="40"/>
      <c r="Y6066" s="9"/>
    </row>
    <row r="6067" spans="2:25" x14ac:dyDescent="0.2">
      <c r="B6067" s="2"/>
      <c r="H6067" s="2"/>
      <c r="I6067" s="2"/>
      <c r="J6067" s="2"/>
      <c r="N6067" s="9"/>
      <c r="O6067" s="5"/>
      <c r="P6067" s="2"/>
      <c r="Q6067" s="39"/>
      <c r="R6067" s="9"/>
      <c r="T6067" s="9"/>
      <c r="U6067" s="2"/>
      <c r="X6067" s="40"/>
      <c r="Y6067" s="9"/>
    </row>
    <row r="6068" spans="2:25" x14ac:dyDescent="0.2">
      <c r="B6068" s="2"/>
      <c r="H6068" s="2"/>
      <c r="I6068" s="2"/>
      <c r="J6068" s="2"/>
      <c r="N6068" s="9"/>
      <c r="O6068" s="5"/>
      <c r="P6068" s="2"/>
      <c r="Q6068" s="39"/>
      <c r="R6068" s="9"/>
      <c r="T6068" s="9"/>
      <c r="U6068" s="2"/>
      <c r="X6068" s="40"/>
      <c r="Y6068" s="9"/>
    </row>
    <row r="6069" spans="2:25" x14ac:dyDescent="0.2">
      <c r="B6069" s="2"/>
      <c r="H6069" s="2"/>
      <c r="I6069" s="2"/>
      <c r="J6069" s="2"/>
      <c r="N6069" s="9"/>
      <c r="O6069" s="5"/>
      <c r="P6069" s="2"/>
      <c r="Q6069" s="39"/>
      <c r="R6069" s="9"/>
      <c r="T6069" s="9"/>
      <c r="U6069" s="2"/>
      <c r="X6069" s="40"/>
      <c r="Y6069" s="9"/>
    </row>
    <row r="6070" spans="2:25" x14ac:dyDescent="0.2">
      <c r="B6070" s="2"/>
      <c r="H6070" s="2"/>
      <c r="I6070" s="2"/>
      <c r="J6070" s="2"/>
      <c r="N6070" s="9"/>
      <c r="O6070" s="5"/>
      <c r="P6070" s="2"/>
      <c r="Q6070" s="39"/>
      <c r="R6070" s="9"/>
      <c r="T6070" s="9"/>
      <c r="U6070" s="2"/>
      <c r="X6070" s="40"/>
      <c r="Y6070" s="9"/>
    </row>
    <row r="6071" spans="2:25" x14ac:dyDescent="0.2">
      <c r="B6071" s="2"/>
      <c r="H6071" s="2"/>
      <c r="I6071" s="2"/>
      <c r="J6071" s="2"/>
      <c r="N6071" s="9"/>
      <c r="O6071" s="5"/>
      <c r="P6071" s="2"/>
      <c r="Q6071" s="39"/>
      <c r="R6071" s="9"/>
      <c r="T6071" s="9"/>
      <c r="U6071" s="2"/>
      <c r="X6071" s="40"/>
      <c r="Y6071" s="9"/>
    </row>
    <row r="6072" spans="2:25" x14ac:dyDescent="0.2">
      <c r="B6072" s="2"/>
      <c r="H6072" s="2"/>
      <c r="I6072" s="2"/>
      <c r="J6072" s="2"/>
      <c r="N6072" s="9"/>
      <c r="O6072" s="5"/>
      <c r="P6072" s="2"/>
      <c r="Q6072" s="39"/>
      <c r="R6072" s="9"/>
      <c r="T6072" s="9"/>
      <c r="U6072" s="2"/>
      <c r="X6072" s="40"/>
      <c r="Y6072" s="9"/>
    </row>
    <row r="6073" spans="2:25" x14ac:dyDescent="0.2">
      <c r="B6073" s="2"/>
      <c r="H6073" s="2"/>
      <c r="I6073" s="2"/>
      <c r="J6073" s="2"/>
      <c r="N6073" s="9"/>
      <c r="O6073" s="5"/>
      <c r="P6073" s="2"/>
      <c r="Q6073" s="39"/>
      <c r="R6073" s="9"/>
      <c r="T6073" s="9"/>
      <c r="U6073" s="2"/>
      <c r="X6073" s="40"/>
      <c r="Y6073" s="9"/>
    </row>
    <row r="6074" spans="2:25" x14ac:dyDescent="0.2">
      <c r="B6074" s="2"/>
      <c r="H6074" s="2"/>
      <c r="I6074" s="2"/>
      <c r="J6074" s="2"/>
      <c r="N6074" s="9"/>
      <c r="O6074" s="5"/>
      <c r="P6074" s="2"/>
      <c r="Q6074" s="39"/>
      <c r="R6074" s="9"/>
      <c r="T6074" s="9"/>
      <c r="U6074" s="2"/>
      <c r="X6074" s="40"/>
      <c r="Y6074" s="9"/>
    </row>
    <row r="6075" spans="2:25" x14ac:dyDescent="0.2">
      <c r="B6075" s="2"/>
      <c r="H6075" s="2"/>
      <c r="I6075" s="2"/>
      <c r="J6075" s="2"/>
      <c r="N6075" s="9"/>
      <c r="O6075" s="5"/>
      <c r="P6075" s="2"/>
      <c r="Q6075" s="39"/>
      <c r="R6075" s="9"/>
      <c r="T6075" s="9"/>
      <c r="U6075" s="2"/>
      <c r="X6075" s="40"/>
      <c r="Y6075" s="9"/>
    </row>
    <row r="6076" spans="2:25" x14ac:dyDescent="0.2">
      <c r="B6076" s="2"/>
      <c r="H6076" s="2"/>
      <c r="I6076" s="2"/>
      <c r="J6076" s="2"/>
      <c r="N6076" s="9"/>
      <c r="O6076" s="5"/>
      <c r="P6076" s="2"/>
      <c r="Q6076" s="39"/>
      <c r="R6076" s="9"/>
      <c r="T6076" s="9"/>
      <c r="U6076" s="2"/>
      <c r="X6076" s="40"/>
      <c r="Y6076" s="9"/>
    </row>
    <row r="6077" spans="2:25" x14ac:dyDescent="0.2">
      <c r="B6077" s="2"/>
      <c r="H6077" s="2"/>
      <c r="I6077" s="2"/>
      <c r="J6077" s="2"/>
      <c r="N6077" s="9"/>
      <c r="O6077" s="5"/>
      <c r="P6077" s="2"/>
      <c r="Q6077" s="39"/>
      <c r="R6077" s="9"/>
      <c r="T6077" s="9"/>
      <c r="U6077" s="2"/>
      <c r="X6077" s="40"/>
      <c r="Y6077" s="9"/>
    </row>
    <row r="6078" spans="2:25" x14ac:dyDescent="0.2">
      <c r="B6078" s="2"/>
      <c r="H6078" s="2"/>
      <c r="I6078" s="2"/>
      <c r="J6078" s="2"/>
      <c r="N6078" s="9"/>
      <c r="O6078" s="5"/>
      <c r="P6078" s="2"/>
      <c r="Q6078" s="39"/>
      <c r="R6078" s="9"/>
      <c r="T6078" s="9"/>
      <c r="U6078" s="2"/>
      <c r="X6078" s="40"/>
      <c r="Y6078" s="9"/>
    </row>
    <row r="6079" spans="2:25" x14ac:dyDescent="0.2">
      <c r="B6079" s="2"/>
      <c r="H6079" s="2"/>
      <c r="I6079" s="2"/>
      <c r="J6079" s="2"/>
      <c r="N6079" s="9"/>
      <c r="O6079" s="5"/>
      <c r="P6079" s="2"/>
      <c r="Q6079" s="39"/>
      <c r="R6079" s="9"/>
      <c r="T6079" s="9"/>
      <c r="U6079" s="2"/>
      <c r="X6079" s="40"/>
      <c r="Y6079" s="9"/>
    </row>
    <row r="6080" spans="2:25" x14ac:dyDescent="0.2">
      <c r="B6080" s="2"/>
      <c r="H6080" s="2"/>
      <c r="I6080" s="2"/>
      <c r="J6080" s="2"/>
      <c r="N6080" s="9"/>
      <c r="O6080" s="5"/>
      <c r="P6080" s="2"/>
      <c r="Q6080" s="39"/>
      <c r="R6080" s="9"/>
      <c r="T6080" s="9"/>
      <c r="U6080" s="2"/>
      <c r="X6080" s="40"/>
      <c r="Y6080" s="9"/>
    </row>
    <row r="6081" spans="2:25" x14ac:dyDescent="0.2">
      <c r="B6081" s="2"/>
      <c r="H6081" s="2"/>
      <c r="I6081" s="2"/>
      <c r="J6081" s="2"/>
      <c r="N6081" s="9"/>
      <c r="O6081" s="5"/>
      <c r="P6081" s="2"/>
      <c r="Q6081" s="39"/>
      <c r="R6081" s="9"/>
      <c r="T6081" s="9"/>
      <c r="U6081" s="2"/>
      <c r="X6081" s="40"/>
      <c r="Y6081" s="9"/>
    </row>
    <row r="6082" spans="2:25" x14ac:dyDescent="0.2">
      <c r="B6082" s="2"/>
      <c r="H6082" s="2"/>
      <c r="I6082" s="2"/>
      <c r="J6082" s="2"/>
      <c r="N6082" s="9"/>
      <c r="O6082" s="5"/>
      <c r="P6082" s="2"/>
      <c r="Q6082" s="39"/>
      <c r="R6082" s="9"/>
      <c r="T6082" s="9"/>
      <c r="U6082" s="2"/>
      <c r="X6082" s="40"/>
      <c r="Y6082" s="9"/>
    </row>
    <row r="6083" spans="2:25" x14ac:dyDescent="0.2">
      <c r="B6083" s="2"/>
      <c r="H6083" s="2"/>
      <c r="I6083" s="2"/>
      <c r="J6083" s="2"/>
      <c r="N6083" s="9"/>
      <c r="O6083" s="5"/>
      <c r="P6083" s="2"/>
      <c r="Q6083" s="39"/>
      <c r="R6083" s="9"/>
      <c r="T6083" s="9"/>
      <c r="U6083" s="2"/>
      <c r="X6083" s="40"/>
      <c r="Y6083" s="9"/>
    </row>
    <row r="6084" spans="2:25" x14ac:dyDescent="0.2">
      <c r="B6084" s="2"/>
      <c r="H6084" s="2"/>
      <c r="I6084" s="2"/>
      <c r="J6084" s="2"/>
      <c r="N6084" s="9"/>
      <c r="O6084" s="5"/>
      <c r="P6084" s="2"/>
      <c r="Q6084" s="39"/>
      <c r="R6084" s="9"/>
      <c r="T6084" s="9"/>
      <c r="U6084" s="2"/>
      <c r="X6084" s="40"/>
      <c r="Y6084" s="9"/>
    </row>
    <row r="6085" spans="2:25" x14ac:dyDescent="0.2">
      <c r="B6085" s="2"/>
      <c r="H6085" s="2"/>
      <c r="I6085" s="2"/>
      <c r="J6085" s="2"/>
      <c r="N6085" s="9"/>
      <c r="O6085" s="5"/>
      <c r="P6085" s="2"/>
      <c r="Q6085" s="39"/>
      <c r="R6085" s="9"/>
      <c r="T6085" s="9"/>
      <c r="U6085" s="2"/>
      <c r="X6085" s="40"/>
      <c r="Y6085" s="9"/>
    </row>
    <row r="6086" spans="2:25" x14ac:dyDescent="0.2">
      <c r="B6086" s="2"/>
      <c r="H6086" s="2"/>
      <c r="I6086" s="2"/>
      <c r="J6086" s="2"/>
      <c r="N6086" s="9"/>
      <c r="O6086" s="5"/>
      <c r="P6086" s="2"/>
      <c r="Q6086" s="39"/>
      <c r="R6086" s="9"/>
      <c r="T6086" s="9"/>
      <c r="U6086" s="2"/>
      <c r="X6086" s="40"/>
      <c r="Y6086" s="9"/>
    </row>
    <row r="6087" spans="2:25" x14ac:dyDescent="0.2">
      <c r="B6087" s="2"/>
      <c r="H6087" s="2"/>
      <c r="I6087" s="2"/>
      <c r="J6087" s="2"/>
      <c r="N6087" s="9"/>
      <c r="O6087" s="5"/>
      <c r="P6087" s="2"/>
      <c r="Q6087" s="39"/>
      <c r="R6087" s="9"/>
      <c r="T6087" s="9"/>
      <c r="U6087" s="2"/>
      <c r="X6087" s="40"/>
      <c r="Y6087" s="9"/>
    </row>
    <row r="6088" spans="2:25" x14ac:dyDescent="0.2">
      <c r="B6088" s="2"/>
      <c r="H6088" s="2"/>
      <c r="I6088" s="2"/>
      <c r="J6088" s="2"/>
      <c r="N6088" s="9"/>
      <c r="O6088" s="5"/>
      <c r="P6088" s="2"/>
      <c r="Q6088" s="39"/>
      <c r="R6088" s="9"/>
      <c r="T6088" s="9"/>
      <c r="U6088" s="2"/>
      <c r="X6088" s="40"/>
      <c r="Y6088" s="9"/>
    </row>
    <row r="6089" spans="2:25" x14ac:dyDescent="0.2">
      <c r="B6089" s="2"/>
      <c r="H6089" s="2"/>
      <c r="I6089" s="2"/>
      <c r="J6089" s="2"/>
      <c r="N6089" s="9"/>
      <c r="O6089" s="5"/>
      <c r="P6089" s="2"/>
      <c r="Q6089" s="39"/>
      <c r="R6089" s="9"/>
      <c r="T6089" s="9"/>
      <c r="U6089" s="2"/>
      <c r="X6089" s="40"/>
      <c r="Y6089" s="9"/>
    </row>
    <row r="6090" spans="2:25" x14ac:dyDescent="0.2">
      <c r="B6090" s="2"/>
      <c r="H6090" s="2"/>
      <c r="I6090" s="2"/>
      <c r="J6090" s="2"/>
      <c r="N6090" s="9"/>
      <c r="O6090" s="5"/>
      <c r="P6090" s="2"/>
      <c r="Q6090" s="39"/>
      <c r="R6090" s="9"/>
      <c r="T6090" s="9"/>
      <c r="U6090" s="2"/>
      <c r="X6090" s="40"/>
      <c r="Y6090" s="9"/>
    </row>
    <row r="6091" spans="2:25" x14ac:dyDescent="0.2">
      <c r="B6091" s="2"/>
      <c r="H6091" s="2"/>
      <c r="I6091" s="2"/>
      <c r="J6091" s="2"/>
      <c r="N6091" s="9"/>
      <c r="O6091" s="5"/>
      <c r="P6091" s="2"/>
      <c r="Q6091" s="39"/>
      <c r="R6091" s="9"/>
      <c r="T6091" s="9"/>
      <c r="U6091" s="2"/>
      <c r="X6091" s="40"/>
      <c r="Y6091" s="9"/>
    </row>
    <row r="6092" spans="2:25" x14ac:dyDescent="0.2">
      <c r="B6092" s="2"/>
      <c r="H6092" s="2"/>
      <c r="I6092" s="2"/>
      <c r="J6092" s="2"/>
      <c r="N6092" s="9"/>
      <c r="O6092" s="5"/>
      <c r="P6092" s="2"/>
      <c r="Q6092" s="39"/>
      <c r="R6092" s="9"/>
      <c r="T6092" s="9"/>
      <c r="U6092" s="2"/>
      <c r="X6092" s="40"/>
      <c r="Y6092" s="9"/>
    </row>
    <row r="6093" spans="2:25" x14ac:dyDescent="0.2">
      <c r="B6093" s="2"/>
      <c r="H6093" s="2"/>
      <c r="I6093" s="2"/>
      <c r="J6093" s="2"/>
      <c r="N6093" s="9"/>
      <c r="O6093" s="5"/>
      <c r="P6093" s="2"/>
      <c r="Q6093" s="39"/>
      <c r="R6093" s="9"/>
      <c r="T6093" s="9"/>
      <c r="U6093" s="2"/>
      <c r="X6093" s="40"/>
      <c r="Y6093" s="9"/>
    </row>
    <row r="6094" spans="2:25" x14ac:dyDescent="0.2">
      <c r="B6094" s="2"/>
      <c r="H6094" s="2"/>
      <c r="I6094" s="2"/>
      <c r="J6094" s="2"/>
      <c r="N6094" s="9"/>
      <c r="O6094" s="5"/>
      <c r="P6094" s="2"/>
      <c r="Q6094" s="39"/>
      <c r="R6094" s="9"/>
      <c r="T6094" s="9"/>
      <c r="U6094" s="2"/>
      <c r="X6094" s="40"/>
      <c r="Y6094" s="9"/>
    </row>
    <row r="6095" spans="2:25" x14ac:dyDescent="0.2">
      <c r="B6095" s="2"/>
      <c r="H6095" s="2"/>
      <c r="I6095" s="2"/>
      <c r="J6095" s="2"/>
      <c r="N6095" s="9"/>
      <c r="O6095" s="5"/>
      <c r="P6095" s="2"/>
      <c r="Q6095" s="39"/>
      <c r="R6095" s="9"/>
      <c r="T6095" s="9"/>
      <c r="U6095" s="2"/>
      <c r="X6095" s="40"/>
      <c r="Y6095" s="9"/>
    </row>
    <row r="6096" spans="2:25" x14ac:dyDescent="0.2">
      <c r="B6096" s="2"/>
      <c r="H6096" s="2"/>
      <c r="I6096" s="2"/>
      <c r="J6096" s="2"/>
      <c r="N6096" s="9"/>
      <c r="O6096" s="5"/>
      <c r="P6096" s="2"/>
      <c r="Q6096" s="39"/>
      <c r="R6096" s="9"/>
      <c r="T6096" s="9"/>
      <c r="U6096" s="2"/>
      <c r="X6096" s="40"/>
      <c r="Y6096" s="9"/>
    </row>
    <row r="6097" spans="2:25" x14ac:dyDescent="0.2">
      <c r="B6097" s="2"/>
      <c r="H6097" s="2"/>
      <c r="I6097" s="2"/>
      <c r="J6097" s="2"/>
      <c r="N6097" s="9"/>
      <c r="O6097" s="5"/>
      <c r="P6097" s="2"/>
      <c r="Q6097" s="39"/>
      <c r="R6097" s="9"/>
      <c r="T6097" s="9"/>
      <c r="U6097" s="2"/>
      <c r="X6097" s="40"/>
      <c r="Y6097" s="9"/>
    </row>
    <row r="6098" spans="2:25" x14ac:dyDescent="0.2">
      <c r="B6098" s="2"/>
      <c r="H6098" s="2"/>
      <c r="I6098" s="2"/>
      <c r="J6098" s="2"/>
      <c r="N6098" s="9"/>
      <c r="O6098" s="5"/>
      <c r="P6098" s="2"/>
      <c r="Q6098" s="39"/>
      <c r="R6098" s="9"/>
      <c r="T6098" s="9"/>
      <c r="U6098" s="2"/>
      <c r="X6098" s="40"/>
      <c r="Y6098" s="9"/>
    </row>
    <row r="6099" spans="2:25" x14ac:dyDescent="0.2">
      <c r="B6099" s="2"/>
      <c r="H6099" s="2"/>
      <c r="I6099" s="2"/>
      <c r="J6099" s="2"/>
      <c r="N6099" s="9"/>
      <c r="O6099" s="5"/>
      <c r="P6099" s="2"/>
      <c r="Q6099" s="39"/>
      <c r="R6099" s="9"/>
      <c r="T6099" s="9"/>
      <c r="U6099" s="2"/>
      <c r="X6099" s="40"/>
      <c r="Y6099" s="9"/>
    </row>
    <row r="6100" spans="2:25" x14ac:dyDescent="0.2">
      <c r="B6100" s="2"/>
      <c r="H6100" s="2"/>
      <c r="I6100" s="2"/>
      <c r="J6100" s="2"/>
      <c r="N6100" s="9"/>
      <c r="O6100" s="5"/>
      <c r="P6100" s="2"/>
      <c r="Q6100" s="39"/>
      <c r="R6100" s="9"/>
      <c r="T6100" s="9"/>
      <c r="U6100" s="2"/>
      <c r="X6100" s="40"/>
      <c r="Y6100" s="9"/>
    </row>
    <row r="6101" spans="2:25" x14ac:dyDescent="0.2">
      <c r="B6101" s="2"/>
      <c r="H6101" s="2"/>
      <c r="I6101" s="2"/>
      <c r="J6101" s="2"/>
      <c r="N6101" s="9"/>
      <c r="O6101" s="5"/>
      <c r="P6101" s="2"/>
      <c r="Q6101" s="39"/>
      <c r="R6101" s="9"/>
      <c r="T6101" s="9"/>
      <c r="U6101" s="2"/>
      <c r="X6101" s="40"/>
      <c r="Y6101" s="9"/>
    </row>
    <row r="6102" spans="2:25" x14ac:dyDescent="0.2">
      <c r="B6102" s="2"/>
      <c r="H6102" s="2"/>
      <c r="I6102" s="2"/>
      <c r="J6102" s="2"/>
      <c r="N6102" s="9"/>
      <c r="O6102" s="5"/>
      <c r="P6102" s="2"/>
      <c r="Q6102" s="39"/>
      <c r="R6102" s="9"/>
      <c r="T6102" s="9"/>
      <c r="U6102" s="2"/>
      <c r="X6102" s="40"/>
      <c r="Y6102" s="9"/>
    </row>
    <row r="6103" spans="2:25" x14ac:dyDescent="0.2">
      <c r="B6103" s="2"/>
      <c r="H6103" s="2"/>
      <c r="I6103" s="2"/>
      <c r="J6103" s="2"/>
      <c r="N6103" s="9"/>
      <c r="O6103" s="5"/>
      <c r="P6103" s="2"/>
      <c r="Q6103" s="39"/>
      <c r="R6103" s="9"/>
      <c r="T6103" s="9"/>
      <c r="U6103" s="2"/>
      <c r="X6103" s="40"/>
      <c r="Y6103" s="9"/>
    </row>
    <row r="6104" spans="2:25" x14ac:dyDescent="0.2">
      <c r="B6104" s="2"/>
      <c r="H6104" s="2"/>
      <c r="I6104" s="2"/>
      <c r="J6104" s="2"/>
      <c r="N6104" s="9"/>
      <c r="O6104" s="5"/>
      <c r="P6104" s="2"/>
      <c r="Q6104" s="39"/>
      <c r="R6104" s="9"/>
      <c r="T6104" s="9"/>
      <c r="U6104" s="2"/>
      <c r="X6104" s="40"/>
      <c r="Y6104" s="9"/>
    </row>
    <row r="6105" spans="2:25" x14ac:dyDescent="0.2">
      <c r="B6105" s="2"/>
      <c r="H6105" s="2"/>
      <c r="I6105" s="2"/>
      <c r="J6105" s="2"/>
      <c r="N6105" s="9"/>
      <c r="O6105" s="5"/>
      <c r="P6105" s="2"/>
      <c r="Q6105" s="39"/>
      <c r="R6105" s="9"/>
      <c r="T6105" s="9"/>
      <c r="U6105" s="2"/>
      <c r="X6105" s="40"/>
      <c r="Y6105" s="9"/>
    </row>
    <row r="6106" spans="2:25" x14ac:dyDescent="0.2">
      <c r="B6106" s="2"/>
      <c r="H6106" s="2"/>
      <c r="I6106" s="2"/>
      <c r="J6106" s="2"/>
      <c r="N6106" s="9"/>
      <c r="O6106" s="5"/>
      <c r="P6106" s="2"/>
      <c r="Q6106" s="39"/>
      <c r="R6106" s="9"/>
      <c r="T6106" s="9"/>
      <c r="U6106" s="2"/>
      <c r="X6106" s="40"/>
      <c r="Y6106" s="9"/>
    </row>
    <row r="6107" spans="2:25" x14ac:dyDescent="0.2">
      <c r="B6107" s="2"/>
      <c r="H6107" s="2"/>
      <c r="I6107" s="2"/>
      <c r="J6107" s="2"/>
      <c r="N6107" s="9"/>
      <c r="O6107" s="5"/>
      <c r="P6107" s="2"/>
      <c r="Q6107" s="39"/>
      <c r="R6107" s="9"/>
      <c r="T6107" s="9"/>
      <c r="U6107" s="2"/>
      <c r="X6107" s="40"/>
      <c r="Y6107" s="9"/>
    </row>
    <row r="6108" spans="2:25" x14ac:dyDescent="0.2">
      <c r="B6108" s="2"/>
      <c r="H6108" s="2"/>
      <c r="I6108" s="2"/>
      <c r="J6108" s="2"/>
      <c r="N6108" s="9"/>
      <c r="O6108" s="5"/>
      <c r="P6108" s="2"/>
      <c r="Q6108" s="39"/>
      <c r="R6108" s="9"/>
      <c r="T6108" s="9"/>
      <c r="U6108" s="2"/>
      <c r="X6108" s="40"/>
      <c r="Y6108" s="9"/>
    </row>
    <row r="6109" spans="2:25" x14ac:dyDescent="0.2">
      <c r="B6109" s="2"/>
      <c r="H6109" s="2"/>
      <c r="I6109" s="2"/>
      <c r="J6109" s="2"/>
      <c r="N6109" s="9"/>
      <c r="O6109" s="5"/>
      <c r="P6109" s="2"/>
      <c r="Q6109" s="39"/>
      <c r="R6109" s="9"/>
      <c r="T6109" s="9"/>
      <c r="U6109" s="2"/>
      <c r="X6109" s="40"/>
      <c r="Y6109" s="9"/>
    </row>
    <row r="6110" spans="2:25" x14ac:dyDescent="0.2">
      <c r="B6110" s="2"/>
      <c r="H6110" s="2"/>
      <c r="I6110" s="2"/>
      <c r="J6110" s="2"/>
      <c r="N6110" s="9"/>
      <c r="O6110" s="5"/>
      <c r="P6110" s="2"/>
      <c r="Q6110" s="39"/>
      <c r="R6110" s="9"/>
      <c r="T6110" s="9"/>
      <c r="U6110" s="2"/>
      <c r="X6110" s="40"/>
      <c r="Y6110" s="9"/>
    </row>
    <row r="6111" spans="2:25" x14ac:dyDescent="0.2">
      <c r="B6111" s="2"/>
      <c r="H6111" s="2"/>
      <c r="I6111" s="2"/>
      <c r="J6111" s="2"/>
      <c r="N6111" s="9"/>
      <c r="O6111" s="5"/>
      <c r="P6111" s="2"/>
      <c r="Q6111" s="39"/>
      <c r="R6111" s="9"/>
      <c r="T6111" s="9"/>
      <c r="U6111" s="2"/>
      <c r="X6111" s="40"/>
      <c r="Y6111" s="9"/>
    </row>
    <row r="6112" spans="2:25" x14ac:dyDescent="0.2">
      <c r="B6112" s="2"/>
      <c r="H6112" s="2"/>
      <c r="I6112" s="2"/>
      <c r="J6112" s="2"/>
      <c r="N6112" s="9"/>
      <c r="O6112" s="5"/>
      <c r="P6112" s="2"/>
      <c r="Q6112" s="39"/>
      <c r="R6112" s="9"/>
      <c r="T6112" s="9"/>
      <c r="U6112" s="2"/>
      <c r="X6112" s="40"/>
      <c r="Y6112" s="9"/>
    </row>
    <row r="6113" spans="2:25" x14ac:dyDescent="0.2">
      <c r="B6113" s="2"/>
      <c r="H6113" s="2"/>
      <c r="I6113" s="2"/>
      <c r="J6113" s="2"/>
      <c r="N6113" s="9"/>
      <c r="O6113" s="5"/>
      <c r="P6113" s="2"/>
      <c r="Q6113" s="39"/>
      <c r="R6113" s="9"/>
      <c r="T6113" s="9"/>
      <c r="U6113" s="2"/>
      <c r="X6113" s="40"/>
      <c r="Y6113" s="9"/>
    </row>
    <row r="6114" spans="2:25" x14ac:dyDescent="0.2">
      <c r="B6114" s="2"/>
      <c r="H6114" s="2"/>
      <c r="I6114" s="2"/>
      <c r="J6114" s="2"/>
      <c r="N6114" s="9"/>
      <c r="O6114" s="5"/>
      <c r="P6114" s="2"/>
      <c r="Q6114" s="39"/>
      <c r="R6114" s="9"/>
      <c r="T6114" s="9"/>
      <c r="U6114" s="2"/>
      <c r="X6114" s="40"/>
      <c r="Y6114" s="9"/>
    </row>
    <row r="6115" spans="2:25" x14ac:dyDescent="0.2">
      <c r="B6115" s="2"/>
      <c r="H6115" s="2"/>
      <c r="I6115" s="2"/>
      <c r="J6115" s="2"/>
      <c r="N6115" s="9"/>
      <c r="O6115" s="5"/>
      <c r="P6115" s="2"/>
      <c r="Q6115" s="39"/>
      <c r="R6115" s="9"/>
      <c r="T6115" s="9"/>
      <c r="U6115" s="2"/>
      <c r="X6115" s="40"/>
      <c r="Y6115" s="9"/>
    </row>
    <row r="6116" spans="2:25" x14ac:dyDescent="0.2">
      <c r="B6116" s="2"/>
      <c r="H6116" s="2"/>
      <c r="I6116" s="2"/>
      <c r="J6116" s="2"/>
      <c r="N6116" s="9"/>
      <c r="O6116" s="5"/>
      <c r="P6116" s="2"/>
      <c r="Q6116" s="39"/>
      <c r="R6116" s="9"/>
      <c r="T6116" s="9"/>
      <c r="U6116" s="2"/>
      <c r="X6116" s="40"/>
      <c r="Y6116" s="9"/>
    </row>
    <row r="6117" spans="2:25" x14ac:dyDescent="0.2">
      <c r="B6117" s="2"/>
      <c r="H6117" s="2"/>
      <c r="I6117" s="2"/>
      <c r="J6117" s="2"/>
      <c r="N6117" s="9"/>
      <c r="O6117" s="5"/>
      <c r="P6117" s="2"/>
      <c r="Q6117" s="39"/>
      <c r="R6117" s="9"/>
      <c r="T6117" s="9"/>
      <c r="U6117" s="2"/>
      <c r="X6117" s="40"/>
      <c r="Y6117" s="9"/>
    </row>
    <row r="6118" spans="2:25" x14ac:dyDescent="0.2">
      <c r="B6118" s="2"/>
      <c r="H6118" s="2"/>
      <c r="I6118" s="2"/>
      <c r="J6118" s="2"/>
      <c r="N6118" s="9"/>
      <c r="O6118" s="5"/>
      <c r="P6118" s="2"/>
      <c r="Q6118" s="39"/>
      <c r="R6118" s="9"/>
      <c r="T6118" s="9"/>
      <c r="U6118" s="2"/>
      <c r="X6118" s="40"/>
      <c r="Y6118" s="9"/>
    </row>
    <row r="6119" spans="2:25" x14ac:dyDescent="0.2">
      <c r="B6119" s="2"/>
      <c r="H6119" s="2"/>
      <c r="I6119" s="2"/>
      <c r="J6119" s="2"/>
      <c r="N6119" s="9"/>
      <c r="O6119" s="5"/>
      <c r="P6119" s="2"/>
      <c r="Q6119" s="39"/>
      <c r="R6119" s="9"/>
      <c r="T6119" s="9"/>
      <c r="U6119" s="2"/>
      <c r="X6119" s="40"/>
      <c r="Y6119" s="9"/>
    </row>
    <row r="6120" spans="2:25" x14ac:dyDescent="0.2">
      <c r="B6120" s="2"/>
      <c r="H6120" s="2"/>
      <c r="I6120" s="2"/>
      <c r="J6120" s="2"/>
      <c r="N6120" s="9"/>
      <c r="O6120" s="5"/>
      <c r="P6120" s="2"/>
      <c r="Q6120" s="39"/>
      <c r="R6120" s="9"/>
      <c r="T6120" s="9"/>
      <c r="U6120" s="2"/>
      <c r="X6120" s="40"/>
      <c r="Y6120" s="9"/>
    </row>
    <row r="6121" spans="2:25" x14ac:dyDescent="0.2">
      <c r="B6121" s="2"/>
      <c r="H6121" s="2"/>
      <c r="I6121" s="2"/>
      <c r="J6121" s="2"/>
      <c r="N6121" s="9"/>
      <c r="O6121" s="5"/>
      <c r="P6121" s="2"/>
      <c r="Q6121" s="39"/>
      <c r="R6121" s="9"/>
      <c r="T6121" s="9"/>
      <c r="U6121" s="2"/>
      <c r="X6121" s="40"/>
      <c r="Y6121" s="9"/>
    </row>
    <row r="6122" spans="2:25" x14ac:dyDescent="0.2">
      <c r="B6122" s="2"/>
      <c r="H6122" s="2"/>
      <c r="I6122" s="2"/>
      <c r="J6122" s="2"/>
      <c r="N6122" s="9"/>
      <c r="O6122" s="5"/>
      <c r="P6122" s="2"/>
      <c r="Q6122" s="39"/>
      <c r="R6122" s="9"/>
      <c r="T6122" s="9"/>
      <c r="U6122" s="2"/>
      <c r="X6122" s="40"/>
      <c r="Y6122" s="9"/>
    </row>
    <row r="6123" spans="2:25" x14ac:dyDescent="0.2">
      <c r="B6123" s="2"/>
      <c r="H6123" s="2"/>
      <c r="I6123" s="2"/>
      <c r="J6123" s="2"/>
      <c r="N6123" s="9"/>
      <c r="O6123" s="5"/>
      <c r="P6123" s="2"/>
      <c r="Q6123" s="39"/>
      <c r="R6123" s="9"/>
      <c r="T6123" s="9"/>
      <c r="U6123" s="2"/>
      <c r="X6123" s="40"/>
      <c r="Y6123" s="9"/>
    </row>
    <row r="6124" spans="2:25" x14ac:dyDescent="0.2">
      <c r="B6124" s="2"/>
      <c r="H6124" s="2"/>
      <c r="I6124" s="2"/>
      <c r="J6124" s="2"/>
      <c r="N6124" s="9"/>
      <c r="O6124" s="5"/>
      <c r="P6124" s="2"/>
      <c r="Q6124" s="39"/>
      <c r="R6124" s="9"/>
      <c r="T6124" s="9"/>
      <c r="U6124" s="2"/>
      <c r="X6124" s="40"/>
      <c r="Y6124" s="9"/>
    </row>
    <row r="6125" spans="2:25" x14ac:dyDescent="0.2">
      <c r="B6125" s="2"/>
      <c r="H6125" s="2"/>
      <c r="I6125" s="2"/>
      <c r="J6125" s="2"/>
      <c r="N6125" s="9"/>
      <c r="O6125" s="5"/>
      <c r="P6125" s="2"/>
      <c r="Q6125" s="39"/>
      <c r="R6125" s="9"/>
      <c r="T6125" s="9"/>
      <c r="U6125" s="2"/>
      <c r="X6125" s="40"/>
      <c r="Y6125" s="9"/>
    </row>
    <row r="6126" spans="2:25" x14ac:dyDescent="0.2">
      <c r="B6126" s="2"/>
      <c r="H6126" s="2"/>
      <c r="I6126" s="2"/>
      <c r="J6126" s="2"/>
      <c r="N6126" s="9"/>
      <c r="O6126" s="5"/>
      <c r="P6126" s="2"/>
      <c r="Q6126" s="39"/>
      <c r="R6126" s="9"/>
      <c r="T6126" s="9"/>
      <c r="U6126" s="2"/>
      <c r="X6126" s="40"/>
      <c r="Y6126" s="9"/>
    </row>
    <row r="6127" spans="2:25" x14ac:dyDescent="0.2">
      <c r="B6127" s="2"/>
      <c r="H6127" s="2"/>
      <c r="I6127" s="2"/>
      <c r="J6127" s="2"/>
      <c r="N6127" s="9"/>
      <c r="O6127" s="5"/>
      <c r="P6127" s="2"/>
      <c r="Q6127" s="39"/>
      <c r="R6127" s="9"/>
      <c r="T6127" s="9"/>
      <c r="U6127" s="2"/>
      <c r="X6127" s="40"/>
      <c r="Y6127" s="9"/>
    </row>
    <row r="6128" spans="2:25" x14ac:dyDescent="0.2">
      <c r="B6128" s="2"/>
      <c r="H6128" s="2"/>
      <c r="I6128" s="2"/>
      <c r="J6128" s="2"/>
      <c r="N6128" s="9"/>
      <c r="O6128" s="5"/>
      <c r="P6128" s="2"/>
      <c r="Q6128" s="39"/>
      <c r="R6128" s="9"/>
      <c r="T6128" s="9"/>
      <c r="U6128" s="2"/>
      <c r="X6128" s="40"/>
      <c r="Y6128" s="9"/>
    </row>
    <row r="6129" spans="2:25" x14ac:dyDescent="0.2">
      <c r="B6129" s="2"/>
      <c r="H6129" s="2"/>
      <c r="I6129" s="2"/>
      <c r="J6129" s="2"/>
      <c r="N6129" s="9"/>
      <c r="O6129" s="5"/>
      <c r="P6129" s="2"/>
      <c r="Q6129" s="39"/>
      <c r="R6129" s="9"/>
      <c r="T6129" s="9"/>
      <c r="U6129" s="2"/>
      <c r="X6129" s="40"/>
      <c r="Y6129" s="9"/>
    </row>
    <row r="6130" spans="2:25" x14ac:dyDescent="0.2">
      <c r="B6130" s="2"/>
      <c r="H6130" s="2"/>
      <c r="I6130" s="2"/>
      <c r="J6130" s="2"/>
      <c r="N6130" s="9"/>
      <c r="O6130" s="5"/>
      <c r="P6130" s="2"/>
      <c r="Q6130" s="39"/>
      <c r="R6130" s="9"/>
      <c r="T6130" s="9"/>
      <c r="U6130" s="2"/>
      <c r="X6130" s="40"/>
      <c r="Y6130" s="9"/>
    </row>
    <row r="6131" spans="2:25" x14ac:dyDescent="0.2">
      <c r="B6131" s="2"/>
      <c r="H6131" s="2"/>
      <c r="I6131" s="2"/>
      <c r="J6131" s="2"/>
      <c r="N6131" s="9"/>
      <c r="O6131" s="5"/>
      <c r="P6131" s="2"/>
      <c r="Q6131" s="39"/>
      <c r="R6131" s="9"/>
      <c r="T6131" s="9"/>
      <c r="U6131" s="2"/>
      <c r="X6131" s="40"/>
      <c r="Y6131" s="9"/>
    </row>
    <row r="6132" spans="2:25" x14ac:dyDescent="0.2">
      <c r="B6132" s="2"/>
      <c r="H6132" s="2"/>
      <c r="I6132" s="2"/>
      <c r="J6132" s="2"/>
      <c r="N6132" s="9"/>
      <c r="O6132" s="5"/>
      <c r="P6132" s="2"/>
      <c r="Q6132" s="39"/>
      <c r="R6132" s="9"/>
      <c r="T6132" s="9"/>
      <c r="U6132" s="2"/>
      <c r="X6132" s="40"/>
      <c r="Y6132" s="9"/>
    </row>
    <row r="6133" spans="2:25" x14ac:dyDescent="0.2">
      <c r="B6133" s="2"/>
      <c r="H6133" s="2"/>
      <c r="I6133" s="2"/>
      <c r="J6133" s="2"/>
      <c r="N6133" s="9"/>
      <c r="O6133" s="5"/>
      <c r="P6133" s="2"/>
      <c r="Q6133" s="39"/>
      <c r="R6133" s="9"/>
      <c r="T6133" s="9"/>
      <c r="U6133" s="2"/>
      <c r="X6133" s="40"/>
      <c r="Y6133" s="9"/>
    </row>
    <row r="6134" spans="2:25" x14ac:dyDescent="0.2">
      <c r="B6134" s="2"/>
      <c r="H6134" s="2"/>
      <c r="I6134" s="2"/>
      <c r="J6134" s="2"/>
      <c r="N6134" s="9"/>
      <c r="O6134" s="5"/>
      <c r="P6134" s="2"/>
      <c r="Q6134" s="39"/>
      <c r="R6134" s="9"/>
      <c r="T6134" s="9"/>
      <c r="U6134" s="2"/>
      <c r="X6134" s="40"/>
      <c r="Y6134" s="9"/>
    </row>
    <row r="6135" spans="2:25" x14ac:dyDescent="0.2">
      <c r="B6135" s="2"/>
      <c r="H6135" s="2"/>
      <c r="I6135" s="2"/>
      <c r="J6135" s="2"/>
      <c r="N6135" s="9"/>
      <c r="O6135" s="5"/>
      <c r="P6135" s="2"/>
      <c r="Q6135" s="39"/>
      <c r="R6135" s="9"/>
      <c r="T6135" s="9"/>
      <c r="U6135" s="2"/>
      <c r="X6135" s="40"/>
      <c r="Y6135" s="9"/>
    </row>
    <row r="6136" spans="2:25" x14ac:dyDescent="0.2">
      <c r="B6136" s="2"/>
      <c r="H6136" s="2"/>
      <c r="I6136" s="2"/>
      <c r="J6136" s="2"/>
      <c r="N6136" s="9"/>
      <c r="O6136" s="5"/>
      <c r="P6136" s="2"/>
      <c r="Q6136" s="39"/>
      <c r="R6136" s="9"/>
      <c r="T6136" s="9"/>
      <c r="U6136" s="2"/>
      <c r="X6136" s="40"/>
      <c r="Y6136" s="9"/>
    </row>
    <row r="6137" spans="2:25" x14ac:dyDescent="0.2">
      <c r="B6137" s="2"/>
      <c r="H6137" s="2"/>
      <c r="I6137" s="2"/>
      <c r="J6137" s="2"/>
      <c r="N6137" s="9"/>
      <c r="O6137" s="5"/>
      <c r="P6137" s="2"/>
      <c r="Q6137" s="39"/>
      <c r="R6137" s="9"/>
      <c r="T6137" s="9"/>
      <c r="U6137" s="2"/>
      <c r="X6137" s="40"/>
      <c r="Y6137" s="9"/>
    </row>
    <row r="6138" spans="2:25" x14ac:dyDescent="0.2">
      <c r="B6138" s="2"/>
      <c r="H6138" s="2"/>
      <c r="I6138" s="2"/>
      <c r="J6138" s="2"/>
      <c r="N6138" s="9"/>
      <c r="O6138" s="5"/>
      <c r="P6138" s="2"/>
      <c r="Q6138" s="39"/>
      <c r="R6138" s="9"/>
      <c r="T6138" s="9"/>
      <c r="U6138" s="2"/>
      <c r="X6138" s="40"/>
      <c r="Y6138" s="9"/>
    </row>
    <row r="6139" spans="2:25" x14ac:dyDescent="0.2">
      <c r="B6139" s="2"/>
      <c r="H6139" s="2"/>
      <c r="I6139" s="2"/>
      <c r="J6139" s="2"/>
      <c r="N6139" s="9"/>
      <c r="O6139" s="5"/>
      <c r="P6139" s="2"/>
      <c r="Q6139" s="39"/>
      <c r="R6139" s="9"/>
      <c r="T6139" s="9"/>
      <c r="U6139" s="2"/>
      <c r="X6139" s="40"/>
      <c r="Y6139" s="9"/>
    </row>
    <row r="6140" spans="2:25" x14ac:dyDescent="0.2">
      <c r="B6140" s="2"/>
      <c r="H6140" s="2"/>
      <c r="I6140" s="2"/>
      <c r="J6140" s="2"/>
      <c r="N6140" s="9"/>
      <c r="O6140" s="5"/>
      <c r="P6140" s="2"/>
      <c r="Q6140" s="39"/>
      <c r="R6140" s="9"/>
      <c r="T6140" s="9"/>
      <c r="U6140" s="2"/>
      <c r="X6140" s="40"/>
      <c r="Y6140" s="9"/>
    </row>
    <row r="6141" spans="2:25" x14ac:dyDescent="0.2">
      <c r="B6141" s="2"/>
      <c r="H6141" s="2"/>
      <c r="I6141" s="2"/>
      <c r="J6141" s="2"/>
      <c r="N6141" s="9"/>
      <c r="O6141" s="5"/>
      <c r="P6141" s="2"/>
      <c r="Q6141" s="39"/>
      <c r="R6141" s="9"/>
      <c r="T6141" s="9"/>
      <c r="U6141" s="2"/>
      <c r="X6141" s="40"/>
      <c r="Y6141" s="9"/>
    </row>
    <row r="6142" spans="2:25" x14ac:dyDescent="0.2">
      <c r="B6142" s="2"/>
      <c r="H6142" s="2"/>
      <c r="I6142" s="2"/>
      <c r="J6142" s="2"/>
      <c r="N6142" s="9"/>
      <c r="O6142" s="5"/>
      <c r="P6142" s="2"/>
      <c r="Q6142" s="39"/>
      <c r="R6142" s="9"/>
      <c r="T6142" s="9"/>
      <c r="U6142" s="2"/>
      <c r="X6142" s="40"/>
      <c r="Y6142" s="9"/>
    </row>
    <row r="6143" spans="2:25" x14ac:dyDescent="0.2">
      <c r="B6143" s="2"/>
      <c r="H6143" s="2"/>
      <c r="I6143" s="2"/>
      <c r="J6143" s="2"/>
      <c r="N6143" s="9"/>
      <c r="O6143" s="5"/>
      <c r="P6143" s="2"/>
      <c r="Q6143" s="39"/>
      <c r="R6143" s="9"/>
      <c r="T6143" s="9"/>
      <c r="U6143" s="2"/>
      <c r="X6143" s="40"/>
      <c r="Y6143" s="9"/>
    </row>
    <row r="6144" spans="2:25" x14ac:dyDescent="0.2">
      <c r="B6144" s="2"/>
      <c r="H6144" s="2"/>
      <c r="I6144" s="2"/>
      <c r="J6144" s="2"/>
      <c r="N6144" s="9"/>
      <c r="O6144" s="5"/>
      <c r="P6144" s="2"/>
      <c r="Q6144" s="39"/>
      <c r="R6144" s="9"/>
      <c r="T6144" s="9"/>
      <c r="U6144" s="2"/>
      <c r="X6144" s="40"/>
      <c r="Y6144" s="9"/>
    </row>
    <row r="6145" spans="2:25" x14ac:dyDescent="0.2">
      <c r="B6145" s="2"/>
      <c r="H6145" s="2"/>
      <c r="I6145" s="2"/>
      <c r="J6145" s="2"/>
      <c r="N6145" s="9"/>
      <c r="O6145" s="5"/>
      <c r="P6145" s="2"/>
      <c r="Q6145" s="39"/>
      <c r="R6145" s="9"/>
      <c r="T6145" s="9"/>
      <c r="U6145" s="2"/>
      <c r="X6145" s="40"/>
      <c r="Y6145" s="9"/>
    </row>
    <row r="6146" spans="2:25" x14ac:dyDescent="0.2">
      <c r="B6146" s="2"/>
      <c r="H6146" s="2"/>
      <c r="I6146" s="2"/>
      <c r="J6146" s="2"/>
      <c r="N6146" s="9"/>
      <c r="O6146" s="5"/>
      <c r="P6146" s="2"/>
      <c r="Q6146" s="39"/>
      <c r="R6146" s="9"/>
      <c r="T6146" s="9"/>
      <c r="U6146" s="2"/>
      <c r="X6146" s="40"/>
      <c r="Y6146" s="9"/>
    </row>
    <row r="6147" spans="2:25" x14ac:dyDescent="0.2">
      <c r="B6147" s="2"/>
      <c r="H6147" s="2"/>
      <c r="I6147" s="2"/>
      <c r="J6147" s="2"/>
      <c r="N6147" s="9"/>
      <c r="O6147" s="5"/>
      <c r="P6147" s="2"/>
      <c r="Q6147" s="39"/>
      <c r="R6147" s="9"/>
      <c r="T6147" s="9"/>
      <c r="U6147" s="2"/>
      <c r="X6147" s="40"/>
      <c r="Y6147" s="9"/>
    </row>
    <row r="6148" spans="2:25" x14ac:dyDescent="0.2">
      <c r="B6148" s="2"/>
      <c r="H6148" s="2"/>
      <c r="I6148" s="2"/>
      <c r="J6148" s="2"/>
      <c r="N6148" s="9"/>
      <c r="O6148" s="5"/>
      <c r="P6148" s="2"/>
      <c r="Q6148" s="39"/>
      <c r="R6148" s="9"/>
      <c r="T6148" s="9"/>
      <c r="U6148" s="2"/>
      <c r="X6148" s="40"/>
      <c r="Y6148" s="9"/>
    </row>
    <row r="6149" spans="2:25" x14ac:dyDescent="0.2">
      <c r="B6149" s="2"/>
      <c r="H6149" s="2"/>
      <c r="I6149" s="2"/>
      <c r="J6149" s="2"/>
      <c r="N6149" s="9"/>
      <c r="O6149" s="5"/>
      <c r="P6149" s="2"/>
      <c r="Q6149" s="39"/>
      <c r="R6149" s="9"/>
      <c r="T6149" s="9"/>
      <c r="U6149" s="2"/>
      <c r="X6149" s="40"/>
      <c r="Y6149" s="9"/>
    </row>
    <row r="6150" spans="2:25" x14ac:dyDescent="0.2">
      <c r="B6150" s="2"/>
      <c r="H6150" s="2"/>
      <c r="I6150" s="2"/>
      <c r="J6150" s="2"/>
      <c r="N6150" s="9"/>
      <c r="O6150" s="5"/>
      <c r="P6150" s="2"/>
      <c r="Q6150" s="39"/>
      <c r="R6150" s="9"/>
      <c r="T6150" s="9"/>
      <c r="U6150" s="2"/>
      <c r="X6150" s="40"/>
      <c r="Y6150" s="9"/>
    </row>
    <row r="6151" spans="2:25" x14ac:dyDescent="0.2">
      <c r="B6151" s="2"/>
      <c r="H6151" s="2"/>
      <c r="I6151" s="2"/>
      <c r="J6151" s="2"/>
      <c r="N6151" s="9"/>
      <c r="O6151" s="5"/>
      <c r="P6151" s="2"/>
      <c r="Q6151" s="39"/>
      <c r="R6151" s="9"/>
      <c r="T6151" s="9"/>
      <c r="U6151" s="2"/>
      <c r="X6151" s="40"/>
      <c r="Y6151" s="9"/>
    </row>
    <row r="6152" spans="2:25" x14ac:dyDescent="0.2">
      <c r="B6152" s="2"/>
      <c r="H6152" s="2"/>
      <c r="I6152" s="2"/>
      <c r="J6152" s="2"/>
      <c r="N6152" s="9"/>
      <c r="O6152" s="5"/>
      <c r="P6152" s="2"/>
      <c r="Q6152" s="39"/>
      <c r="R6152" s="9"/>
      <c r="T6152" s="9"/>
      <c r="U6152" s="2"/>
      <c r="X6152" s="40"/>
      <c r="Y6152" s="9"/>
    </row>
    <row r="6153" spans="2:25" x14ac:dyDescent="0.2">
      <c r="B6153" s="2"/>
      <c r="H6153" s="2"/>
      <c r="I6153" s="2"/>
      <c r="J6153" s="2"/>
      <c r="N6153" s="9"/>
      <c r="O6153" s="5"/>
      <c r="P6153" s="2"/>
      <c r="Q6153" s="39"/>
      <c r="R6153" s="9"/>
      <c r="T6153" s="9"/>
      <c r="U6153" s="2"/>
      <c r="X6153" s="40"/>
      <c r="Y6153" s="9"/>
    </row>
    <row r="6154" spans="2:25" x14ac:dyDescent="0.2">
      <c r="B6154" s="2"/>
      <c r="H6154" s="2"/>
      <c r="I6154" s="2"/>
      <c r="J6154" s="2"/>
      <c r="N6154" s="9"/>
      <c r="O6154" s="5"/>
      <c r="P6154" s="2"/>
      <c r="Q6154" s="39"/>
      <c r="R6154" s="9"/>
      <c r="T6154" s="9"/>
      <c r="U6154" s="2"/>
      <c r="X6154" s="40"/>
      <c r="Y6154" s="9"/>
    </row>
    <row r="6155" spans="2:25" x14ac:dyDescent="0.2">
      <c r="B6155" s="2"/>
      <c r="H6155" s="2"/>
      <c r="I6155" s="2"/>
      <c r="J6155" s="2"/>
      <c r="N6155" s="9"/>
      <c r="O6155" s="5"/>
      <c r="P6155" s="2"/>
      <c r="Q6155" s="39"/>
      <c r="R6155" s="9"/>
      <c r="T6155" s="9"/>
      <c r="U6155" s="2"/>
      <c r="X6155" s="40"/>
      <c r="Y6155" s="9"/>
    </row>
    <row r="6156" spans="2:25" x14ac:dyDescent="0.2">
      <c r="B6156" s="2"/>
      <c r="H6156" s="2"/>
      <c r="I6156" s="2"/>
      <c r="J6156" s="2"/>
      <c r="N6156" s="9"/>
      <c r="O6156" s="5"/>
      <c r="P6156" s="2"/>
      <c r="Q6156" s="39"/>
      <c r="R6156" s="9"/>
      <c r="T6156" s="9"/>
      <c r="U6156" s="2"/>
      <c r="X6156" s="40"/>
      <c r="Y6156" s="9"/>
    </row>
    <row r="6157" spans="2:25" x14ac:dyDescent="0.2">
      <c r="B6157" s="2"/>
      <c r="H6157" s="2"/>
      <c r="I6157" s="2"/>
      <c r="J6157" s="2"/>
      <c r="N6157" s="9"/>
      <c r="O6157" s="5"/>
      <c r="P6157" s="2"/>
      <c r="Q6157" s="39"/>
      <c r="R6157" s="9"/>
      <c r="T6157" s="9"/>
      <c r="U6157" s="2"/>
      <c r="X6157" s="40"/>
      <c r="Y6157" s="9"/>
    </row>
    <row r="6158" spans="2:25" x14ac:dyDescent="0.2">
      <c r="B6158" s="2"/>
      <c r="H6158" s="2"/>
      <c r="I6158" s="2"/>
      <c r="J6158" s="2"/>
      <c r="N6158" s="9"/>
      <c r="O6158" s="5"/>
      <c r="P6158" s="2"/>
      <c r="Q6158" s="39"/>
      <c r="R6158" s="9"/>
      <c r="T6158" s="9"/>
      <c r="U6158" s="2"/>
      <c r="X6158" s="40"/>
      <c r="Y6158" s="9"/>
    </row>
    <row r="6159" spans="2:25" x14ac:dyDescent="0.2">
      <c r="B6159" s="2"/>
      <c r="H6159" s="2"/>
      <c r="I6159" s="2"/>
      <c r="J6159" s="2"/>
      <c r="N6159" s="9"/>
      <c r="O6159" s="5"/>
      <c r="P6159" s="2"/>
      <c r="Q6159" s="39"/>
      <c r="R6159" s="9"/>
      <c r="T6159" s="9"/>
      <c r="U6159" s="2"/>
      <c r="X6159" s="40"/>
      <c r="Y6159" s="9"/>
    </row>
    <row r="6160" spans="2:25" x14ac:dyDescent="0.2">
      <c r="B6160" s="2"/>
      <c r="H6160" s="2"/>
      <c r="I6160" s="2"/>
      <c r="J6160" s="2"/>
      <c r="N6160" s="9"/>
      <c r="O6160" s="5"/>
      <c r="P6160" s="2"/>
      <c r="Q6160" s="39"/>
      <c r="R6160" s="9"/>
      <c r="T6160" s="9"/>
      <c r="U6160" s="2"/>
      <c r="X6160" s="40"/>
      <c r="Y6160" s="9"/>
    </row>
    <row r="6161" spans="2:25" x14ac:dyDescent="0.2">
      <c r="B6161" s="2"/>
      <c r="H6161" s="2"/>
      <c r="I6161" s="2"/>
      <c r="J6161" s="2"/>
      <c r="N6161" s="9"/>
      <c r="O6161" s="5"/>
      <c r="P6161" s="2"/>
      <c r="Q6161" s="39"/>
      <c r="R6161" s="9"/>
      <c r="T6161" s="9"/>
      <c r="U6161" s="2"/>
      <c r="X6161" s="40"/>
      <c r="Y6161" s="9"/>
    </row>
    <row r="6162" spans="2:25" x14ac:dyDescent="0.2">
      <c r="B6162" s="2"/>
      <c r="H6162" s="2"/>
      <c r="I6162" s="2"/>
      <c r="J6162" s="2"/>
      <c r="N6162" s="9"/>
      <c r="O6162" s="5"/>
      <c r="P6162" s="2"/>
      <c r="Q6162" s="39"/>
      <c r="R6162" s="9"/>
      <c r="T6162" s="9"/>
      <c r="U6162" s="2"/>
      <c r="X6162" s="40"/>
      <c r="Y6162" s="9"/>
    </row>
    <row r="6163" spans="2:25" x14ac:dyDescent="0.2">
      <c r="B6163" s="2"/>
      <c r="H6163" s="2"/>
      <c r="I6163" s="2"/>
      <c r="J6163" s="2"/>
      <c r="N6163" s="9"/>
      <c r="O6163" s="5"/>
      <c r="P6163" s="2"/>
      <c r="Q6163" s="39"/>
      <c r="R6163" s="9"/>
      <c r="T6163" s="9"/>
      <c r="U6163" s="2"/>
      <c r="X6163" s="40"/>
      <c r="Y6163" s="9"/>
    </row>
    <row r="6164" spans="2:25" x14ac:dyDescent="0.2">
      <c r="B6164" s="2"/>
      <c r="H6164" s="2"/>
      <c r="I6164" s="2"/>
      <c r="J6164" s="2"/>
      <c r="N6164" s="9"/>
      <c r="O6164" s="5"/>
      <c r="P6164" s="2"/>
      <c r="Q6164" s="39"/>
      <c r="R6164" s="9"/>
      <c r="T6164" s="9"/>
      <c r="U6164" s="2"/>
      <c r="X6164" s="40"/>
      <c r="Y6164" s="9"/>
    </row>
    <row r="6165" spans="2:25" x14ac:dyDescent="0.2">
      <c r="B6165" s="2"/>
      <c r="H6165" s="2"/>
      <c r="I6165" s="2"/>
      <c r="J6165" s="2"/>
      <c r="N6165" s="9"/>
      <c r="O6165" s="5"/>
      <c r="P6165" s="2"/>
      <c r="Q6165" s="39"/>
      <c r="R6165" s="9"/>
      <c r="T6165" s="9"/>
      <c r="U6165" s="2"/>
      <c r="X6165" s="40"/>
      <c r="Y6165" s="9"/>
    </row>
    <row r="6166" spans="2:25" x14ac:dyDescent="0.2">
      <c r="B6166" s="2"/>
      <c r="H6166" s="2"/>
      <c r="I6166" s="2"/>
      <c r="J6166" s="2"/>
      <c r="N6166" s="9"/>
      <c r="O6166" s="5"/>
      <c r="P6166" s="2"/>
      <c r="Q6166" s="39"/>
      <c r="R6166" s="9"/>
      <c r="T6166" s="9"/>
      <c r="U6166" s="2"/>
      <c r="X6166" s="40"/>
      <c r="Y6166" s="9"/>
    </row>
    <row r="6167" spans="2:25" x14ac:dyDescent="0.2">
      <c r="B6167" s="2"/>
      <c r="H6167" s="2"/>
      <c r="I6167" s="2"/>
      <c r="J6167" s="2"/>
      <c r="N6167" s="9"/>
      <c r="O6167" s="5"/>
      <c r="P6167" s="2"/>
      <c r="Q6167" s="39"/>
      <c r="R6167" s="9"/>
      <c r="T6167" s="9"/>
      <c r="U6167" s="2"/>
      <c r="X6167" s="40"/>
      <c r="Y6167" s="9"/>
    </row>
    <row r="6168" spans="2:25" x14ac:dyDescent="0.2">
      <c r="B6168" s="2"/>
      <c r="H6168" s="2"/>
      <c r="I6168" s="2"/>
      <c r="J6168" s="2"/>
      <c r="N6168" s="9"/>
      <c r="O6168" s="5"/>
      <c r="P6168" s="2"/>
      <c r="Q6168" s="39"/>
      <c r="R6168" s="9"/>
      <c r="T6168" s="9"/>
      <c r="U6168" s="2"/>
      <c r="X6168" s="40"/>
      <c r="Y6168" s="9"/>
    </row>
    <row r="6169" spans="2:25" x14ac:dyDescent="0.2">
      <c r="B6169" s="2"/>
      <c r="H6169" s="2"/>
      <c r="I6169" s="2"/>
      <c r="J6169" s="2"/>
      <c r="N6169" s="9"/>
      <c r="O6169" s="5"/>
      <c r="P6169" s="2"/>
      <c r="Q6169" s="39"/>
      <c r="R6169" s="9"/>
      <c r="T6169" s="9"/>
      <c r="U6169" s="2"/>
      <c r="X6169" s="40"/>
      <c r="Y6169" s="9"/>
    </row>
    <row r="6170" spans="2:25" x14ac:dyDescent="0.2">
      <c r="B6170" s="2"/>
      <c r="H6170" s="2"/>
      <c r="I6170" s="2"/>
      <c r="J6170" s="2"/>
      <c r="N6170" s="9"/>
      <c r="O6170" s="5"/>
      <c r="P6170" s="2"/>
      <c r="Q6170" s="39"/>
      <c r="R6170" s="9"/>
      <c r="T6170" s="9"/>
      <c r="U6170" s="2"/>
      <c r="X6170" s="40"/>
      <c r="Y6170" s="9"/>
    </row>
    <row r="6171" spans="2:25" x14ac:dyDescent="0.2">
      <c r="B6171" s="2"/>
      <c r="H6171" s="2"/>
      <c r="I6171" s="2"/>
      <c r="J6171" s="2"/>
      <c r="N6171" s="9"/>
      <c r="O6171" s="5"/>
      <c r="P6171" s="2"/>
      <c r="Q6171" s="39"/>
      <c r="R6171" s="9"/>
      <c r="T6171" s="9"/>
      <c r="U6171" s="2"/>
      <c r="X6171" s="40"/>
      <c r="Y6171" s="9"/>
    </row>
    <row r="6172" spans="2:25" x14ac:dyDescent="0.2">
      <c r="B6172" s="2"/>
      <c r="H6172" s="2"/>
      <c r="I6172" s="2"/>
      <c r="J6172" s="2"/>
      <c r="N6172" s="9"/>
      <c r="O6172" s="5"/>
      <c r="P6172" s="2"/>
      <c r="Q6172" s="39"/>
      <c r="R6172" s="9"/>
      <c r="T6172" s="9"/>
      <c r="U6172" s="2"/>
      <c r="X6172" s="40"/>
      <c r="Y6172" s="9"/>
    </row>
    <row r="6173" spans="2:25" x14ac:dyDescent="0.2">
      <c r="B6173" s="2"/>
      <c r="H6173" s="2"/>
      <c r="I6173" s="2"/>
      <c r="J6173" s="2"/>
      <c r="N6173" s="9"/>
      <c r="O6173" s="5"/>
      <c r="P6173" s="2"/>
      <c r="Q6173" s="39"/>
      <c r="R6173" s="9"/>
      <c r="T6173" s="9"/>
      <c r="U6173" s="2"/>
      <c r="X6173" s="40"/>
      <c r="Y6173" s="9"/>
    </row>
    <row r="6174" spans="2:25" x14ac:dyDescent="0.2">
      <c r="B6174" s="2"/>
      <c r="H6174" s="2"/>
      <c r="I6174" s="2"/>
      <c r="J6174" s="2"/>
      <c r="N6174" s="9"/>
      <c r="O6174" s="5"/>
      <c r="P6174" s="2"/>
      <c r="Q6174" s="39"/>
      <c r="R6174" s="9"/>
      <c r="T6174" s="9"/>
      <c r="U6174" s="2"/>
      <c r="X6174" s="40"/>
      <c r="Y6174" s="9"/>
    </row>
    <row r="6175" spans="2:25" x14ac:dyDescent="0.2">
      <c r="B6175" s="2"/>
      <c r="H6175" s="2"/>
      <c r="I6175" s="2"/>
      <c r="J6175" s="2"/>
      <c r="N6175" s="9"/>
      <c r="O6175" s="5"/>
      <c r="P6175" s="2"/>
      <c r="Q6175" s="39"/>
      <c r="R6175" s="9"/>
      <c r="T6175" s="9"/>
      <c r="U6175" s="2"/>
      <c r="X6175" s="40"/>
      <c r="Y6175" s="9"/>
    </row>
    <row r="6176" spans="2:25" x14ac:dyDescent="0.2">
      <c r="B6176" s="2"/>
      <c r="H6176" s="2"/>
      <c r="I6176" s="2"/>
      <c r="J6176" s="2"/>
      <c r="N6176" s="9"/>
      <c r="O6176" s="5"/>
      <c r="P6176" s="2"/>
      <c r="Q6176" s="39"/>
      <c r="R6176" s="9"/>
      <c r="T6176" s="9"/>
      <c r="U6176" s="2"/>
      <c r="X6176" s="40"/>
      <c r="Y6176" s="9"/>
    </row>
    <row r="6177" spans="2:25" x14ac:dyDescent="0.2">
      <c r="B6177" s="2"/>
      <c r="H6177" s="2"/>
      <c r="I6177" s="2"/>
      <c r="J6177" s="2"/>
      <c r="N6177" s="9"/>
      <c r="O6177" s="5"/>
      <c r="P6177" s="2"/>
      <c r="Q6177" s="39"/>
      <c r="R6177" s="9"/>
      <c r="T6177" s="9"/>
      <c r="U6177" s="2"/>
      <c r="X6177" s="40"/>
      <c r="Y6177" s="9"/>
    </row>
    <row r="6178" spans="2:25" x14ac:dyDescent="0.2">
      <c r="B6178" s="2"/>
      <c r="H6178" s="2"/>
      <c r="I6178" s="2"/>
      <c r="J6178" s="2"/>
      <c r="N6178" s="9"/>
      <c r="O6178" s="5"/>
      <c r="P6178" s="2"/>
      <c r="Q6178" s="39"/>
      <c r="R6178" s="9"/>
      <c r="T6178" s="9"/>
      <c r="U6178" s="2"/>
      <c r="X6178" s="40"/>
      <c r="Y6178" s="9"/>
    </row>
    <row r="6179" spans="2:25" x14ac:dyDescent="0.2">
      <c r="B6179" s="2"/>
      <c r="H6179" s="2"/>
      <c r="I6179" s="2"/>
      <c r="J6179" s="2"/>
      <c r="N6179" s="9"/>
      <c r="O6179" s="5"/>
      <c r="P6179" s="2"/>
      <c r="Q6179" s="39"/>
      <c r="R6179" s="9"/>
      <c r="T6179" s="9"/>
      <c r="U6179" s="2"/>
      <c r="X6179" s="40"/>
      <c r="Y6179" s="9"/>
    </row>
    <row r="6180" spans="2:25" x14ac:dyDescent="0.2">
      <c r="B6180" s="2"/>
      <c r="H6180" s="2"/>
      <c r="I6180" s="2"/>
      <c r="J6180" s="2"/>
      <c r="N6180" s="9"/>
      <c r="O6180" s="5"/>
      <c r="P6180" s="2"/>
      <c r="Q6180" s="39"/>
      <c r="R6180" s="9"/>
      <c r="T6180" s="9"/>
      <c r="U6180" s="2"/>
      <c r="X6180" s="40"/>
      <c r="Y6180" s="9"/>
    </row>
    <row r="6181" spans="2:25" x14ac:dyDescent="0.2">
      <c r="B6181" s="2"/>
      <c r="H6181" s="2"/>
      <c r="I6181" s="2"/>
      <c r="J6181" s="2"/>
      <c r="N6181" s="9"/>
      <c r="O6181" s="5"/>
      <c r="P6181" s="2"/>
      <c r="Q6181" s="39"/>
      <c r="R6181" s="9"/>
      <c r="T6181" s="9"/>
      <c r="U6181" s="2"/>
      <c r="X6181" s="40"/>
      <c r="Y6181" s="9"/>
    </row>
    <row r="6182" spans="2:25" x14ac:dyDescent="0.2">
      <c r="B6182" s="2"/>
      <c r="H6182" s="2"/>
      <c r="I6182" s="2"/>
      <c r="J6182" s="2"/>
      <c r="N6182" s="9"/>
      <c r="O6182" s="5"/>
      <c r="P6182" s="2"/>
      <c r="Q6182" s="39"/>
      <c r="R6182" s="9"/>
      <c r="T6182" s="9"/>
      <c r="U6182" s="2"/>
      <c r="X6182" s="40"/>
      <c r="Y6182" s="9"/>
    </row>
    <row r="6183" spans="2:25" x14ac:dyDescent="0.2">
      <c r="B6183" s="2"/>
      <c r="H6183" s="2"/>
      <c r="I6183" s="2"/>
      <c r="J6183" s="2"/>
      <c r="N6183" s="9"/>
      <c r="O6183" s="5"/>
      <c r="P6183" s="2"/>
      <c r="Q6183" s="39"/>
      <c r="R6183" s="9"/>
      <c r="T6183" s="9"/>
      <c r="U6183" s="2"/>
      <c r="X6183" s="40"/>
      <c r="Y6183" s="9"/>
    </row>
    <row r="6184" spans="2:25" x14ac:dyDescent="0.2">
      <c r="B6184" s="2"/>
      <c r="H6184" s="2"/>
      <c r="I6184" s="2"/>
      <c r="J6184" s="2"/>
      <c r="N6184" s="9"/>
      <c r="O6184" s="5"/>
      <c r="P6184" s="2"/>
      <c r="Q6184" s="39"/>
      <c r="R6184" s="9"/>
      <c r="T6184" s="9"/>
      <c r="U6184" s="2"/>
      <c r="X6184" s="40"/>
      <c r="Y6184" s="9"/>
    </row>
    <row r="6185" spans="2:25" x14ac:dyDescent="0.2">
      <c r="B6185" s="2"/>
      <c r="H6185" s="2"/>
      <c r="I6185" s="2"/>
      <c r="J6185" s="2"/>
      <c r="N6185" s="9"/>
      <c r="O6185" s="5"/>
      <c r="P6185" s="2"/>
      <c r="Q6185" s="39"/>
      <c r="R6185" s="9"/>
      <c r="T6185" s="9"/>
      <c r="U6185" s="2"/>
      <c r="X6185" s="40"/>
      <c r="Y6185" s="9"/>
    </row>
    <row r="6186" spans="2:25" x14ac:dyDescent="0.2">
      <c r="B6186" s="2"/>
      <c r="H6186" s="2"/>
      <c r="I6186" s="2"/>
      <c r="J6186" s="2"/>
      <c r="N6186" s="9"/>
      <c r="O6186" s="5"/>
      <c r="P6186" s="2"/>
      <c r="Q6186" s="39"/>
      <c r="R6186" s="9"/>
      <c r="T6186" s="9"/>
      <c r="U6186" s="2"/>
      <c r="X6186" s="40"/>
      <c r="Y6186" s="9"/>
    </row>
    <row r="6187" spans="2:25" x14ac:dyDescent="0.2">
      <c r="B6187" s="2"/>
      <c r="H6187" s="2"/>
      <c r="I6187" s="2"/>
      <c r="J6187" s="2"/>
      <c r="N6187" s="9"/>
      <c r="O6187" s="5"/>
      <c r="P6187" s="2"/>
      <c r="Q6187" s="39"/>
      <c r="R6187" s="9"/>
      <c r="T6187" s="9"/>
      <c r="U6187" s="2"/>
      <c r="X6187" s="40"/>
      <c r="Y6187" s="9"/>
    </row>
    <row r="6188" spans="2:25" x14ac:dyDescent="0.2">
      <c r="B6188" s="2"/>
      <c r="H6188" s="2"/>
      <c r="I6188" s="2"/>
      <c r="J6188" s="2"/>
      <c r="N6188" s="9"/>
      <c r="O6188" s="5"/>
      <c r="P6188" s="2"/>
      <c r="Q6188" s="39"/>
      <c r="R6188" s="9"/>
      <c r="T6188" s="9"/>
      <c r="U6188" s="2"/>
      <c r="X6188" s="40"/>
      <c r="Y6188" s="9"/>
    </row>
    <row r="6189" spans="2:25" x14ac:dyDescent="0.2">
      <c r="B6189" s="2"/>
      <c r="H6189" s="2"/>
      <c r="I6189" s="2"/>
      <c r="J6189" s="2"/>
      <c r="N6189" s="9"/>
      <c r="O6189" s="5"/>
      <c r="P6189" s="2"/>
      <c r="Q6189" s="39"/>
      <c r="R6189" s="9"/>
      <c r="T6189" s="9"/>
      <c r="U6189" s="2"/>
      <c r="X6189" s="40"/>
      <c r="Y6189" s="9"/>
    </row>
    <row r="6190" spans="2:25" x14ac:dyDescent="0.2">
      <c r="B6190" s="2"/>
      <c r="H6190" s="2"/>
      <c r="I6190" s="2"/>
      <c r="J6190" s="2"/>
      <c r="N6190" s="9"/>
      <c r="O6190" s="5"/>
      <c r="P6190" s="2"/>
      <c r="Q6190" s="39"/>
      <c r="R6190" s="9"/>
      <c r="T6190" s="9"/>
      <c r="U6190" s="2"/>
      <c r="X6190" s="40"/>
      <c r="Y6190" s="9"/>
    </row>
    <row r="6191" spans="2:25" x14ac:dyDescent="0.2">
      <c r="B6191" s="2"/>
      <c r="H6191" s="2"/>
      <c r="I6191" s="2"/>
      <c r="J6191" s="2"/>
      <c r="N6191" s="9"/>
      <c r="O6191" s="5"/>
      <c r="P6191" s="2"/>
      <c r="Q6191" s="39"/>
      <c r="R6191" s="9"/>
      <c r="T6191" s="9"/>
      <c r="U6191" s="2"/>
      <c r="X6191" s="40"/>
      <c r="Y6191" s="9"/>
    </row>
    <row r="6192" spans="2:25" x14ac:dyDescent="0.2">
      <c r="B6192" s="2"/>
      <c r="H6192" s="2"/>
      <c r="I6192" s="2"/>
      <c r="J6192" s="2"/>
      <c r="N6192" s="9"/>
      <c r="O6192" s="5"/>
      <c r="P6192" s="2"/>
      <c r="Q6192" s="39"/>
      <c r="R6192" s="9"/>
      <c r="T6192" s="9"/>
      <c r="U6192" s="2"/>
      <c r="X6192" s="40"/>
      <c r="Y6192" s="9"/>
    </row>
    <row r="6193" spans="2:25" x14ac:dyDescent="0.2">
      <c r="B6193" s="2"/>
      <c r="H6193" s="2"/>
      <c r="I6193" s="2"/>
      <c r="J6193" s="2"/>
      <c r="N6193" s="9"/>
      <c r="O6193" s="5"/>
      <c r="P6193" s="2"/>
      <c r="Q6193" s="39"/>
      <c r="R6193" s="9"/>
      <c r="T6193" s="9"/>
      <c r="U6193" s="2"/>
      <c r="X6193" s="40"/>
      <c r="Y6193" s="9"/>
    </row>
    <row r="6194" spans="2:25" x14ac:dyDescent="0.2">
      <c r="B6194" s="2"/>
      <c r="H6194" s="2"/>
      <c r="I6194" s="2"/>
      <c r="J6194" s="2"/>
      <c r="N6194" s="9"/>
      <c r="O6194" s="5"/>
      <c r="P6194" s="2"/>
      <c r="Q6194" s="39"/>
      <c r="R6194" s="9"/>
      <c r="T6194" s="9"/>
      <c r="U6194" s="2"/>
      <c r="X6194" s="40"/>
      <c r="Y6194" s="9"/>
    </row>
    <row r="6195" spans="2:25" x14ac:dyDescent="0.2">
      <c r="B6195" s="2"/>
      <c r="H6195" s="2"/>
      <c r="I6195" s="2"/>
      <c r="J6195" s="2"/>
      <c r="N6195" s="9"/>
      <c r="O6195" s="5"/>
      <c r="P6195" s="2"/>
      <c r="Q6195" s="39"/>
      <c r="R6195" s="9"/>
      <c r="T6195" s="9"/>
      <c r="U6195" s="2"/>
      <c r="X6195" s="40"/>
      <c r="Y6195" s="9"/>
    </row>
    <row r="6196" spans="2:25" x14ac:dyDescent="0.2">
      <c r="B6196" s="2"/>
      <c r="H6196" s="2"/>
      <c r="I6196" s="2"/>
      <c r="J6196" s="2"/>
      <c r="N6196" s="9"/>
      <c r="O6196" s="5"/>
      <c r="P6196" s="2"/>
      <c r="Q6196" s="39"/>
      <c r="R6196" s="9"/>
      <c r="T6196" s="9"/>
      <c r="U6196" s="2"/>
      <c r="X6196" s="40"/>
      <c r="Y6196" s="9"/>
    </row>
    <row r="6197" spans="2:25" x14ac:dyDescent="0.2">
      <c r="B6197" s="2"/>
      <c r="H6197" s="2"/>
      <c r="I6197" s="2"/>
      <c r="J6197" s="2"/>
      <c r="N6197" s="9"/>
      <c r="O6197" s="5"/>
      <c r="P6197" s="2"/>
      <c r="Q6197" s="39"/>
      <c r="R6197" s="9"/>
      <c r="T6197" s="9"/>
      <c r="U6197" s="2"/>
      <c r="X6197" s="40"/>
      <c r="Y6197" s="9"/>
    </row>
    <row r="6198" spans="2:25" x14ac:dyDescent="0.2">
      <c r="B6198" s="2"/>
      <c r="H6198" s="2"/>
      <c r="I6198" s="2"/>
      <c r="J6198" s="2"/>
      <c r="N6198" s="9"/>
      <c r="O6198" s="5"/>
      <c r="P6198" s="2"/>
      <c r="Q6198" s="39"/>
      <c r="R6198" s="9"/>
      <c r="T6198" s="9"/>
      <c r="U6198" s="2"/>
      <c r="X6198" s="40"/>
      <c r="Y6198" s="9"/>
    </row>
    <row r="6199" spans="2:25" x14ac:dyDescent="0.2">
      <c r="B6199" s="2"/>
      <c r="H6199" s="2"/>
      <c r="I6199" s="2"/>
      <c r="J6199" s="2"/>
      <c r="N6199" s="9"/>
      <c r="O6199" s="5"/>
      <c r="P6199" s="2"/>
      <c r="Q6199" s="39"/>
      <c r="R6199" s="9"/>
      <c r="T6199" s="9"/>
      <c r="U6199" s="2"/>
      <c r="X6199" s="40"/>
      <c r="Y6199" s="9"/>
    </row>
    <row r="6200" spans="2:25" x14ac:dyDescent="0.2">
      <c r="B6200" s="2"/>
      <c r="H6200" s="2"/>
      <c r="I6200" s="2"/>
      <c r="J6200" s="2"/>
      <c r="N6200" s="9"/>
      <c r="O6200" s="5"/>
      <c r="P6200" s="2"/>
      <c r="Q6200" s="39"/>
      <c r="R6200" s="9"/>
      <c r="T6200" s="9"/>
      <c r="U6200" s="2"/>
      <c r="X6200" s="40"/>
      <c r="Y6200" s="9"/>
    </row>
    <row r="6201" spans="2:25" x14ac:dyDescent="0.2">
      <c r="B6201" s="2"/>
      <c r="H6201" s="2"/>
      <c r="I6201" s="2"/>
      <c r="J6201" s="2"/>
      <c r="N6201" s="9"/>
      <c r="O6201" s="5"/>
      <c r="P6201" s="2"/>
      <c r="Q6201" s="39"/>
      <c r="R6201" s="9"/>
      <c r="T6201" s="9"/>
      <c r="U6201" s="2"/>
      <c r="X6201" s="40"/>
      <c r="Y6201" s="9"/>
    </row>
    <row r="6202" spans="2:25" x14ac:dyDescent="0.2">
      <c r="B6202" s="2"/>
      <c r="H6202" s="2"/>
      <c r="I6202" s="2"/>
      <c r="J6202" s="2"/>
      <c r="N6202" s="9"/>
      <c r="O6202" s="5"/>
      <c r="P6202" s="2"/>
      <c r="Q6202" s="39"/>
      <c r="R6202" s="9"/>
      <c r="T6202" s="9"/>
      <c r="U6202" s="2"/>
      <c r="X6202" s="40"/>
      <c r="Y6202" s="9"/>
    </row>
    <row r="6203" spans="2:25" x14ac:dyDescent="0.2">
      <c r="B6203" s="2"/>
      <c r="H6203" s="2"/>
      <c r="I6203" s="2"/>
      <c r="J6203" s="2"/>
      <c r="N6203" s="9"/>
      <c r="O6203" s="5"/>
      <c r="P6203" s="2"/>
      <c r="Q6203" s="39"/>
      <c r="R6203" s="9"/>
      <c r="T6203" s="9"/>
      <c r="U6203" s="2"/>
      <c r="X6203" s="40"/>
      <c r="Y6203" s="9"/>
    </row>
    <row r="6204" spans="2:25" x14ac:dyDescent="0.2">
      <c r="B6204" s="2"/>
      <c r="H6204" s="2"/>
      <c r="I6204" s="2"/>
      <c r="J6204" s="2"/>
      <c r="N6204" s="9"/>
      <c r="O6204" s="5"/>
      <c r="P6204" s="2"/>
      <c r="Q6204" s="39"/>
      <c r="R6204" s="9"/>
      <c r="T6204" s="9"/>
      <c r="U6204" s="2"/>
      <c r="X6204" s="40"/>
      <c r="Y6204" s="9"/>
    </row>
    <row r="6205" spans="2:25" x14ac:dyDescent="0.2">
      <c r="B6205" s="2"/>
      <c r="H6205" s="2"/>
      <c r="I6205" s="2"/>
      <c r="J6205" s="2"/>
      <c r="N6205" s="9"/>
      <c r="O6205" s="5"/>
      <c r="P6205" s="2"/>
      <c r="Q6205" s="39"/>
      <c r="R6205" s="9"/>
      <c r="T6205" s="9"/>
      <c r="U6205" s="2"/>
      <c r="X6205" s="40"/>
      <c r="Y6205" s="9"/>
    </row>
    <row r="6206" spans="2:25" x14ac:dyDescent="0.2">
      <c r="B6206" s="2"/>
      <c r="H6206" s="2"/>
      <c r="I6206" s="2"/>
      <c r="J6206" s="2"/>
      <c r="N6206" s="9"/>
      <c r="O6206" s="5"/>
      <c r="P6206" s="2"/>
      <c r="Q6206" s="39"/>
      <c r="R6206" s="9"/>
      <c r="T6206" s="9"/>
      <c r="U6206" s="2"/>
      <c r="X6206" s="40"/>
      <c r="Y6206" s="9"/>
    </row>
    <row r="6207" spans="2:25" x14ac:dyDescent="0.2">
      <c r="B6207" s="2"/>
      <c r="H6207" s="2"/>
      <c r="I6207" s="2"/>
      <c r="J6207" s="2"/>
      <c r="N6207" s="9"/>
      <c r="O6207" s="5"/>
      <c r="P6207" s="2"/>
      <c r="Q6207" s="39"/>
      <c r="R6207" s="9"/>
      <c r="T6207" s="9"/>
      <c r="U6207" s="2"/>
      <c r="X6207" s="40"/>
      <c r="Y6207" s="9"/>
    </row>
    <row r="6208" spans="2:25" x14ac:dyDescent="0.2">
      <c r="B6208" s="2"/>
      <c r="H6208" s="2"/>
      <c r="I6208" s="2"/>
      <c r="J6208" s="2"/>
      <c r="N6208" s="9"/>
      <c r="O6208" s="5"/>
      <c r="P6208" s="2"/>
      <c r="Q6208" s="39"/>
      <c r="R6208" s="9"/>
      <c r="T6208" s="9"/>
      <c r="U6208" s="2"/>
      <c r="X6208" s="40"/>
      <c r="Y6208" s="9"/>
    </row>
    <row r="6209" spans="2:25" x14ac:dyDescent="0.2">
      <c r="B6209" s="2"/>
      <c r="H6209" s="2"/>
      <c r="I6209" s="2"/>
      <c r="J6209" s="2"/>
      <c r="N6209" s="9"/>
      <c r="O6209" s="5"/>
      <c r="P6209" s="2"/>
      <c r="Q6209" s="39"/>
      <c r="R6209" s="9"/>
      <c r="T6209" s="9"/>
      <c r="U6209" s="2"/>
      <c r="X6209" s="40"/>
      <c r="Y6209" s="9"/>
    </row>
    <row r="6210" spans="2:25" x14ac:dyDescent="0.2">
      <c r="B6210" s="2"/>
      <c r="H6210" s="2"/>
      <c r="I6210" s="2"/>
      <c r="J6210" s="2"/>
      <c r="N6210" s="9"/>
      <c r="O6210" s="5"/>
      <c r="P6210" s="2"/>
      <c r="Q6210" s="39"/>
      <c r="R6210" s="9"/>
      <c r="T6210" s="9"/>
      <c r="U6210" s="2"/>
      <c r="X6210" s="40"/>
      <c r="Y6210" s="9"/>
    </row>
    <row r="6211" spans="2:25" x14ac:dyDescent="0.2">
      <c r="B6211" s="2"/>
      <c r="H6211" s="2"/>
      <c r="I6211" s="2"/>
      <c r="J6211" s="2"/>
      <c r="N6211" s="9"/>
      <c r="O6211" s="5"/>
      <c r="P6211" s="2"/>
      <c r="Q6211" s="39"/>
      <c r="R6211" s="9"/>
      <c r="T6211" s="9"/>
      <c r="U6211" s="2"/>
      <c r="X6211" s="40"/>
      <c r="Y6211" s="9"/>
    </row>
    <row r="6212" spans="2:25" x14ac:dyDescent="0.2">
      <c r="B6212" s="2"/>
      <c r="H6212" s="2"/>
      <c r="I6212" s="2"/>
      <c r="J6212" s="2"/>
      <c r="N6212" s="9"/>
      <c r="O6212" s="5"/>
      <c r="P6212" s="2"/>
      <c r="Q6212" s="39"/>
      <c r="R6212" s="9"/>
      <c r="T6212" s="9"/>
      <c r="U6212" s="2"/>
      <c r="X6212" s="40"/>
      <c r="Y6212" s="9"/>
    </row>
    <row r="6213" spans="2:25" x14ac:dyDescent="0.2">
      <c r="B6213" s="2"/>
      <c r="H6213" s="2"/>
      <c r="I6213" s="2"/>
      <c r="J6213" s="2"/>
      <c r="N6213" s="9"/>
      <c r="O6213" s="5"/>
      <c r="P6213" s="2"/>
      <c r="Q6213" s="39"/>
      <c r="R6213" s="9"/>
      <c r="T6213" s="9"/>
      <c r="U6213" s="2"/>
      <c r="X6213" s="40"/>
      <c r="Y6213" s="9"/>
    </row>
    <row r="6214" spans="2:25" x14ac:dyDescent="0.2">
      <c r="B6214" s="2"/>
      <c r="H6214" s="2"/>
      <c r="I6214" s="2"/>
      <c r="J6214" s="2"/>
      <c r="N6214" s="9"/>
      <c r="O6214" s="5"/>
      <c r="P6214" s="2"/>
      <c r="Q6214" s="39"/>
      <c r="R6214" s="9"/>
      <c r="T6214" s="9"/>
      <c r="U6214" s="2"/>
      <c r="X6214" s="40"/>
      <c r="Y6214" s="9"/>
    </row>
    <row r="6215" spans="2:25" x14ac:dyDescent="0.2">
      <c r="B6215" s="2"/>
      <c r="H6215" s="2"/>
      <c r="I6215" s="2"/>
      <c r="J6215" s="2"/>
      <c r="N6215" s="9"/>
      <c r="O6215" s="5"/>
      <c r="P6215" s="2"/>
      <c r="Q6215" s="39"/>
      <c r="R6215" s="9"/>
      <c r="T6215" s="9"/>
      <c r="U6215" s="2"/>
      <c r="X6215" s="40"/>
      <c r="Y6215" s="9"/>
    </row>
    <row r="6216" spans="2:25" x14ac:dyDescent="0.2">
      <c r="B6216" s="2"/>
      <c r="H6216" s="2"/>
      <c r="I6216" s="2"/>
      <c r="J6216" s="2"/>
      <c r="N6216" s="9"/>
      <c r="O6216" s="5"/>
      <c r="P6216" s="2"/>
      <c r="Q6216" s="39"/>
      <c r="R6216" s="9"/>
      <c r="T6216" s="9"/>
      <c r="U6216" s="2"/>
      <c r="X6216" s="40"/>
      <c r="Y6216" s="9"/>
    </row>
    <row r="6217" spans="2:25" x14ac:dyDescent="0.2">
      <c r="B6217" s="2"/>
      <c r="H6217" s="2"/>
      <c r="I6217" s="2"/>
      <c r="J6217" s="2"/>
      <c r="N6217" s="9"/>
      <c r="O6217" s="5"/>
      <c r="P6217" s="2"/>
      <c r="Q6217" s="39"/>
      <c r="R6217" s="9"/>
      <c r="T6217" s="9"/>
      <c r="U6217" s="2"/>
      <c r="X6217" s="40"/>
      <c r="Y6217" s="9"/>
    </row>
    <row r="6218" spans="2:25" x14ac:dyDescent="0.2">
      <c r="B6218" s="2"/>
      <c r="H6218" s="2"/>
      <c r="I6218" s="2"/>
      <c r="J6218" s="2"/>
      <c r="N6218" s="9"/>
      <c r="O6218" s="5"/>
      <c r="P6218" s="2"/>
      <c r="Q6218" s="39"/>
      <c r="R6218" s="9"/>
      <c r="T6218" s="9"/>
      <c r="U6218" s="2"/>
      <c r="X6218" s="40"/>
      <c r="Y6218" s="9"/>
    </row>
    <row r="6219" spans="2:25" x14ac:dyDescent="0.2">
      <c r="B6219" s="2"/>
      <c r="H6219" s="2"/>
      <c r="I6219" s="2"/>
      <c r="J6219" s="2"/>
      <c r="N6219" s="9"/>
      <c r="O6219" s="5"/>
      <c r="P6219" s="2"/>
      <c r="Q6219" s="39"/>
      <c r="R6219" s="9"/>
      <c r="T6219" s="9"/>
      <c r="U6219" s="2"/>
      <c r="X6219" s="40"/>
      <c r="Y6219" s="9"/>
    </row>
    <row r="6220" spans="2:25" x14ac:dyDescent="0.2">
      <c r="B6220" s="2"/>
      <c r="H6220" s="2"/>
      <c r="I6220" s="2"/>
      <c r="J6220" s="2"/>
      <c r="N6220" s="9"/>
      <c r="O6220" s="5"/>
      <c r="P6220" s="2"/>
      <c r="Q6220" s="39"/>
      <c r="R6220" s="9"/>
      <c r="T6220" s="9"/>
      <c r="U6220" s="2"/>
      <c r="X6220" s="40"/>
      <c r="Y6220" s="9"/>
    </row>
    <row r="6221" spans="2:25" x14ac:dyDescent="0.2">
      <c r="B6221" s="2"/>
      <c r="H6221" s="2"/>
      <c r="I6221" s="2"/>
      <c r="J6221" s="2"/>
      <c r="N6221" s="9"/>
      <c r="O6221" s="5"/>
      <c r="P6221" s="2"/>
      <c r="Q6221" s="39"/>
      <c r="R6221" s="9"/>
      <c r="T6221" s="9"/>
      <c r="U6221" s="2"/>
      <c r="X6221" s="40"/>
      <c r="Y6221" s="9"/>
    </row>
    <row r="6222" spans="2:25" x14ac:dyDescent="0.2">
      <c r="B6222" s="2"/>
      <c r="H6222" s="2"/>
      <c r="I6222" s="2"/>
      <c r="J6222" s="2"/>
      <c r="N6222" s="9"/>
      <c r="O6222" s="5"/>
      <c r="P6222" s="2"/>
      <c r="Q6222" s="39"/>
      <c r="R6222" s="9"/>
      <c r="T6222" s="9"/>
      <c r="U6222" s="2"/>
      <c r="X6222" s="40"/>
      <c r="Y6222" s="9"/>
    </row>
    <row r="6223" spans="2:25" x14ac:dyDescent="0.2">
      <c r="B6223" s="2"/>
      <c r="H6223" s="2"/>
      <c r="I6223" s="2"/>
      <c r="J6223" s="2"/>
      <c r="N6223" s="9"/>
      <c r="O6223" s="5"/>
      <c r="P6223" s="2"/>
      <c r="Q6223" s="39"/>
      <c r="R6223" s="9"/>
      <c r="T6223" s="9"/>
      <c r="U6223" s="2"/>
      <c r="X6223" s="40"/>
      <c r="Y6223" s="9"/>
    </row>
    <row r="6224" spans="2:25" x14ac:dyDescent="0.2">
      <c r="B6224" s="2"/>
      <c r="H6224" s="2"/>
      <c r="I6224" s="2"/>
      <c r="J6224" s="2"/>
      <c r="N6224" s="9"/>
      <c r="O6224" s="5"/>
      <c r="P6224" s="2"/>
      <c r="Q6224" s="39"/>
      <c r="R6224" s="9"/>
      <c r="T6224" s="9"/>
      <c r="U6224" s="2"/>
      <c r="X6224" s="40"/>
      <c r="Y6224" s="9"/>
    </row>
    <row r="6225" spans="2:25" x14ac:dyDescent="0.2">
      <c r="B6225" s="2"/>
      <c r="H6225" s="2"/>
      <c r="I6225" s="2"/>
      <c r="J6225" s="2"/>
      <c r="N6225" s="9"/>
      <c r="O6225" s="5"/>
      <c r="P6225" s="2"/>
      <c r="Q6225" s="39"/>
      <c r="R6225" s="9"/>
      <c r="T6225" s="9"/>
      <c r="U6225" s="2"/>
      <c r="X6225" s="40"/>
      <c r="Y6225" s="9"/>
    </row>
    <row r="6226" spans="2:25" x14ac:dyDescent="0.2">
      <c r="B6226" s="2"/>
      <c r="H6226" s="2"/>
      <c r="I6226" s="2"/>
      <c r="J6226" s="2"/>
      <c r="N6226" s="9"/>
      <c r="O6226" s="5"/>
      <c r="P6226" s="2"/>
      <c r="Q6226" s="39"/>
      <c r="R6226" s="9"/>
      <c r="T6226" s="9"/>
      <c r="U6226" s="2"/>
      <c r="X6226" s="40"/>
      <c r="Y6226" s="9"/>
    </row>
    <row r="6227" spans="2:25" x14ac:dyDescent="0.2">
      <c r="B6227" s="2"/>
      <c r="H6227" s="2"/>
      <c r="I6227" s="2"/>
      <c r="J6227" s="2"/>
      <c r="N6227" s="9"/>
      <c r="O6227" s="5"/>
      <c r="P6227" s="2"/>
      <c r="Q6227" s="39"/>
      <c r="R6227" s="9"/>
      <c r="T6227" s="9"/>
      <c r="U6227" s="2"/>
      <c r="X6227" s="40"/>
      <c r="Y6227" s="9"/>
    </row>
    <row r="6228" spans="2:25" x14ac:dyDescent="0.2">
      <c r="B6228" s="2"/>
      <c r="H6228" s="2"/>
      <c r="I6228" s="2"/>
      <c r="J6228" s="2"/>
      <c r="N6228" s="9"/>
      <c r="O6228" s="5"/>
      <c r="P6228" s="2"/>
      <c r="Q6228" s="39"/>
      <c r="R6228" s="9"/>
      <c r="T6228" s="9"/>
      <c r="U6228" s="2"/>
      <c r="X6228" s="40"/>
      <c r="Y6228" s="9"/>
    </row>
    <row r="6229" spans="2:25" x14ac:dyDescent="0.2">
      <c r="B6229" s="2"/>
      <c r="H6229" s="2"/>
      <c r="I6229" s="2"/>
      <c r="J6229" s="2"/>
      <c r="N6229" s="9"/>
      <c r="O6229" s="5"/>
      <c r="P6229" s="2"/>
      <c r="Q6229" s="39"/>
      <c r="R6229" s="9"/>
      <c r="T6229" s="9"/>
      <c r="U6229" s="2"/>
      <c r="X6229" s="40"/>
      <c r="Y6229" s="9"/>
    </row>
    <row r="6230" spans="2:25" x14ac:dyDescent="0.2">
      <c r="B6230" s="2"/>
      <c r="H6230" s="2"/>
      <c r="I6230" s="2"/>
      <c r="J6230" s="2"/>
      <c r="N6230" s="9"/>
      <c r="O6230" s="5"/>
      <c r="P6230" s="2"/>
      <c r="Q6230" s="39"/>
      <c r="R6230" s="9"/>
      <c r="T6230" s="9"/>
      <c r="U6230" s="2"/>
      <c r="X6230" s="40"/>
      <c r="Y6230" s="9"/>
    </row>
    <row r="6231" spans="2:25" x14ac:dyDescent="0.2">
      <c r="B6231" s="2"/>
      <c r="H6231" s="2"/>
      <c r="I6231" s="2"/>
      <c r="J6231" s="2"/>
      <c r="N6231" s="9"/>
      <c r="O6231" s="5"/>
      <c r="P6231" s="2"/>
      <c r="Q6231" s="39"/>
      <c r="R6231" s="9"/>
      <c r="T6231" s="9"/>
      <c r="U6231" s="2"/>
      <c r="X6231" s="40"/>
      <c r="Y6231" s="9"/>
    </row>
    <row r="6232" spans="2:25" x14ac:dyDescent="0.2">
      <c r="B6232" s="2"/>
      <c r="H6232" s="2"/>
      <c r="I6232" s="2"/>
      <c r="J6232" s="2"/>
      <c r="N6232" s="9"/>
      <c r="O6232" s="5"/>
      <c r="P6232" s="2"/>
      <c r="Q6232" s="39"/>
      <c r="R6232" s="9"/>
      <c r="T6232" s="9"/>
      <c r="U6232" s="2"/>
      <c r="X6232" s="40"/>
      <c r="Y6232" s="9"/>
    </row>
    <row r="6233" spans="2:25" x14ac:dyDescent="0.2">
      <c r="B6233" s="2"/>
      <c r="H6233" s="2"/>
      <c r="I6233" s="2"/>
      <c r="J6233" s="2"/>
      <c r="N6233" s="9"/>
      <c r="O6233" s="5"/>
      <c r="P6233" s="2"/>
      <c r="Q6233" s="39"/>
      <c r="R6233" s="9"/>
      <c r="T6233" s="9"/>
      <c r="U6233" s="2"/>
      <c r="X6233" s="40"/>
      <c r="Y6233" s="9"/>
    </row>
    <row r="6234" spans="2:25" x14ac:dyDescent="0.2">
      <c r="B6234" s="2"/>
      <c r="H6234" s="2"/>
      <c r="I6234" s="2"/>
      <c r="J6234" s="2"/>
      <c r="N6234" s="9"/>
      <c r="O6234" s="5"/>
      <c r="P6234" s="2"/>
      <c r="Q6234" s="39"/>
      <c r="R6234" s="9"/>
      <c r="T6234" s="9"/>
      <c r="U6234" s="2"/>
      <c r="X6234" s="40"/>
      <c r="Y6234" s="9"/>
    </row>
    <row r="6235" spans="2:25" x14ac:dyDescent="0.2">
      <c r="B6235" s="2"/>
      <c r="H6235" s="2"/>
      <c r="I6235" s="2"/>
      <c r="J6235" s="2"/>
      <c r="N6235" s="9"/>
      <c r="O6235" s="5"/>
      <c r="P6235" s="2"/>
      <c r="Q6235" s="39"/>
      <c r="R6235" s="9"/>
      <c r="T6235" s="9"/>
      <c r="U6235" s="2"/>
      <c r="X6235" s="40"/>
      <c r="Y6235" s="9"/>
    </row>
    <row r="6236" spans="2:25" x14ac:dyDescent="0.2">
      <c r="B6236" s="2"/>
      <c r="H6236" s="2"/>
      <c r="I6236" s="2"/>
      <c r="J6236" s="2"/>
      <c r="N6236" s="9"/>
      <c r="O6236" s="5"/>
      <c r="P6236" s="2"/>
      <c r="Q6236" s="39"/>
      <c r="R6236" s="9"/>
      <c r="T6236" s="9"/>
      <c r="U6236" s="2"/>
      <c r="X6236" s="40"/>
      <c r="Y6236" s="9"/>
    </row>
    <row r="6237" spans="2:25" x14ac:dyDescent="0.2">
      <c r="B6237" s="2"/>
      <c r="H6237" s="2"/>
      <c r="I6237" s="2"/>
      <c r="J6237" s="2"/>
      <c r="N6237" s="9"/>
      <c r="O6237" s="5"/>
      <c r="P6237" s="2"/>
      <c r="Q6237" s="39"/>
      <c r="R6237" s="9"/>
      <c r="T6237" s="9"/>
      <c r="U6237" s="2"/>
      <c r="X6237" s="40"/>
      <c r="Y6237" s="9"/>
    </row>
    <row r="6238" spans="2:25" x14ac:dyDescent="0.2">
      <c r="B6238" s="2"/>
      <c r="H6238" s="2"/>
      <c r="I6238" s="2"/>
      <c r="J6238" s="2"/>
      <c r="N6238" s="9"/>
      <c r="O6238" s="5"/>
      <c r="P6238" s="2"/>
      <c r="Q6238" s="39"/>
      <c r="R6238" s="9"/>
      <c r="T6238" s="9"/>
      <c r="U6238" s="2"/>
      <c r="X6238" s="40"/>
      <c r="Y6238" s="9"/>
    </row>
    <row r="6239" spans="2:25" x14ac:dyDescent="0.2">
      <c r="B6239" s="2"/>
      <c r="H6239" s="2"/>
      <c r="I6239" s="2"/>
      <c r="J6239" s="2"/>
      <c r="N6239" s="9"/>
      <c r="O6239" s="5"/>
      <c r="P6239" s="2"/>
      <c r="Q6239" s="39"/>
      <c r="R6239" s="9"/>
      <c r="T6239" s="9"/>
      <c r="U6239" s="2"/>
      <c r="X6239" s="40"/>
      <c r="Y6239" s="9"/>
    </row>
    <row r="6240" spans="2:25" x14ac:dyDescent="0.2">
      <c r="B6240" s="2"/>
      <c r="H6240" s="2"/>
      <c r="I6240" s="2"/>
      <c r="J6240" s="2"/>
      <c r="N6240" s="9"/>
      <c r="O6240" s="5"/>
      <c r="P6240" s="2"/>
      <c r="Q6240" s="39"/>
      <c r="R6240" s="9"/>
      <c r="T6240" s="9"/>
      <c r="U6240" s="2"/>
      <c r="X6240" s="40"/>
      <c r="Y6240" s="9"/>
    </row>
    <row r="6241" spans="2:25" x14ac:dyDescent="0.2">
      <c r="B6241" s="2"/>
      <c r="H6241" s="2"/>
      <c r="I6241" s="2"/>
      <c r="J6241" s="2"/>
      <c r="N6241" s="9"/>
      <c r="O6241" s="5"/>
      <c r="P6241" s="2"/>
      <c r="Q6241" s="39"/>
      <c r="R6241" s="9"/>
      <c r="T6241" s="9"/>
      <c r="U6241" s="2"/>
      <c r="X6241" s="40"/>
      <c r="Y6241" s="9"/>
    </row>
    <row r="6242" spans="2:25" x14ac:dyDescent="0.2">
      <c r="B6242" s="2"/>
      <c r="H6242" s="2"/>
      <c r="I6242" s="2"/>
      <c r="J6242" s="2"/>
      <c r="N6242" s="9"/>
      <c r="O6242" s="5"/>
      <c r="P6242" s="2"/>
      <c r="Q6242" s="39"/>
      <c r="R6242" s="9"/>
      <c r="T6242" s="9"/>
      <c r="U6242" s="2"/>
      <c r="X6242" s="40"/>
      <c r="Y6242" s="9"/>
    </row>
    <row r="6243" spans="2:25" x14ac:dyDescent="0.2">
      <c r="B6243" s="2"/>
      <c r="H6243" s="2"/>
      <c r="I6243" s="2"/>
      <c r="J6243" s="2"/>
      <c r="N6243" s="9"/>
      <c r="O6243" s="5"/>
      <c r="P6243" s="2"/>
      <c r="Q6243" s="39"/>
      <c r="R6243" s="9"/>
      <c r="T6243" s="9"/>
      <c r="U6243" s="2"/>
      <c r="X6243" s="40"/>
      <c r="Y6243" s="9"/>
    </row>
    <row r="6244" spans="2:25" x14ac:dyDescent="0.2">
      <c r="B6244" s="2"/>
      <c r="H6244" s="2"/>
      <c r="I6244" s="2"/>
      <c r="J6244" s="2"/>
      <c r="N6244" s="9"/>
      <c r="O6244" s="5"/>
      <c r="P6244" s="2"/>
      <c r="Q6244" s="39"/>
      <c r="R6244" s="9"/>
      <c r="T6244" s="9"/>
      <c r="U6244" s="2"/>
      <c r="X6244" s="40"/>
      <c r="Y6244" s="9"/>
    </row>
    <row r="6245" spans="2:25" x14ac:dyDescent="0.2">
      <c r="B6245" s="2"/>
      <c r="H6245" s="2"/>
      <c r="I6245" s="2"/>
      <c r="J6245" s="2"/>
      <c r="N6245" s="9"/>
      <c r="O6245" s="5"/>
      <c r="P6245" s="2"/>
      <c r="Q6245" s="39"/>
      <c r="R6245" s="9"/>
      <c r="T6245" s="9"/>
      <c r="U6245" s="2"/>
      <c r="X6245" s="40"/>
      <c r="Y6245" s="9"/>
    </row>
    <row r="6246" spans="2:25" x14ac:dyDescent="0.2">
      <c r="B6246" s="2"/>
      <c r="H6246" s="2"/>
      <c r="I6246" s="2"/>
      <c r="J6246" s="2"/>
      <c r="N6246" s="9"/>
      <c r="O6246" s="5"/>
      <c r="P6246" s="2"/>
      <c r="Q6246" s="39"/>
      <c r="R6246" s="9"/>
      <c r="T6246" s="9"/>
      <c r="U6246" s="2"/>
      <c r="X6246" s="40"/>
      <c r="Y6246" s="9"/>
    </row>
    <row r="6247" spans="2:25" x14ac:dyDescent="0.2">
      <c r="B6247" s="2"/>
      <c r="H6247" s="2"/>
      <c r="I6247" s="2"/>
      <c r="J6247" s="2"/>
      <c r="N6247" s="9"/>
      <c r="O6247" s="5"/>
      <c r="P6247" s="2"/>
      <c r="Q6247" s="39"/>
      <c r="R6247" s="9"/>
      <c r="T6247" s="9"/>
      <c r="U6247" s="2"/>
      <c r="X6247" s="40"/>
      <c r="Y6247" s="9"/>
    </row>
    <row r="6248" spans="2:25" x14ac:dyDescent="0.2">
      <c r="B6248" s="2"/>
      <c r="H6248" s="2"/>
      <c r="I6248" s="2"/>
      <c r="J6248" s="2"/>
      <c r="N6248" s="9"/>
      <c r="O6248" s="5"/>
      <c r="P6248" s="2"/>
      <c r="Q6248" s="39"/>
      <c r="R6248" s="9"/>
      <c r="T6248" s="9"/>
      <c r="U6248" s="2"/>
      <c r="X6248" s="40"/>
      <c r="Y6248" s="9"/>
    </row>
    <row r="6249" spans="2:25" x14ac:dyDescent="0.2">
      <c r="B6249" s="2"/>
      <c r="H6249" s="2"/>
      <c r="I6249" s="2"/>
      <c r="J6249" s="2"/>
      <c r="N6249" s="9"/>
      <c r="O6249" s="5"/>
      <c r="P6249" s="2"/>
      <c r="Q6249" s="39"/>
      <c r="R6249" s="9"/>
      <c r="T6249" s="9"/>
      <c r="U6249" s="2"/>
      <c r="X6249" s="40"/>
      <c r="Y6249" s="9"/>
    </row>
    <row r="6250" spans="2:25" x14ac:dyDescent="0.2">
      <c r="B6250" s="2"/>
      <c r="H6250" s="2"/>
      <c r="I6250" s="2"/>
      <c r="J6250" s="2"/>
      <c r="N6250" s="9"/>
      <c r="O6250" s="5"/>
      <c r="P6250" s="2"/>
      <c r="Q6250" s="39"/>
      <c r="R6250" s="9"/>
      <c r="T6250" s="9"/>
      <c r="U6250" s="2"/>
      <c r="X6250" s="40"/>
      <c r="Y6250" s="9"/>
    </row>
    <row r="6251" spans="2:25" x14ac:dyDescent="0.2">
      <c r="B6251" s="2"/>
      <c r="H6251" s="2"/>
      <c r="I6251" s="2"/>
      <c r="J6251" s="2"/>
      <c r="N6251" s="9"/>
      <c r="O6251" s="5"/>
      <c r="P6251" s="2"/>
      <c r="Q6251" s="39"/>
      <c r="R6251" s="9"/>
      <c r="T6251" s="9"/>
      <c r="U6251" s="2"/>
      <c r="X6251" s="40"/>
      <c r="Y6251" s="9"/>
    </row>
    <row r="6252" spans="2:25" x14ac:dyDescent="0.2">
      <c r="B6252" s="2"/>
      <c r="H6252" s="2"/>
      <c r="I6252" s="2"/>
      <c r="J6252" s="2"/>
      <c r="N6252" s="9"/>
      <c r="O6252" s="5"/>
      <c r="P6252" s="2"/>
      <c r="Q6252" s="39"/>
      <c r="R6252" s="9"/>
      <c r="T6252" s="9"/>
      <c r="U6252" s="2"/>
      <c r="X6252" s="40"/>
      <c r="Y6252" s="9"/>
    </row>
    <row r="6253" spans="2:25" x14ac:dyDescent="0.2">
      <c r="B6253" s="2"/>
      <c r="H6253" s="2"/>
      <c r="I6253" s="2"/>
      <c r="J6253" s="2"/>
      <c r="N6253" s="9"/>
      <c r="O6253" s="5"/>
      <c r="P6253" s="2"/>
      <c r="Q6253" s="39"/>
      <c r="R6253" s="9"/>
      <c r="T6253" s="9"/>
      <c r="U6253" s="2"/>
      <c r="X6253" s="40"/>
      <c r="Y6253" s="9"/>
    </row>
    <row r="6254" spans="2:25" x14ac:dyDescent="0.2">
      <c r="B6254" s="2"/>
      <c r="H6254" s="2"/>
      <c r="I6254" s="2"/>
      <c r="J6254" s="2"/>
      <c r="N6254" s="9"/>
      <c r="O6254" s="5"/>
      <c r="P6254" s="2"/>
      <c r="Q6254" s="39"/>
      <c r="R6254" s="9"/>
      <c r="T6254" s="9"/>
      <c r="U6254" s="2"/>
      <c r="X6254" s="40"/>
      <c r="Y6254" s="9"/>
    </row>
    <row r="6255" spans="2:25" x14ac:dyDescent="0.2">
      <c r="B6255" s="2"/>
      <c r="H6255" s="2"/>
      <c r="I6255" s="2"/>
      <c r="J6255" s="2"/>
      <c r="N6255" s="9"/>
      <c r="O6255" s="5"/>
      <c r="P6255" s="2"/>
      <c r="Q6255" s="39"/>
      <c r="R6255" s="9"/>
      <c r="T6255" s="9"/>
      <c r="U6255" s="2"/>
      <c r="X6255" s="40"/>
      <c r="Y6255" s="9"/>
    </row>
    <row r="6256" spans="2:25" x14ac:dyDescent="0.2">
      <c r="B6256" s="2"/>
      <c r="H6256" s="2"/>
      <c r="I6256" s="2"/>
      <c r="J6256" s="2"/>
      <c r="N6256" s="9"/>
      <c r="O6256" s="5"/>
      <c r="P6256" s="2"/>
      <c r="Q6256" s="39"/>
      <c r="R6256" s="9"/>
      <c r="T6256" s="9"/>
      <c r="U6256" s="2"/>
      <c r="X6256" s="40"/>
      <c r="Y6256" s="9"/>
    </row>
    <row r="6257" spans="2:25" x14ac:dyDescent="0.2">
      <c r="B6257" s="2"/>
      <c r="H6257" s="2"/>
      <c r="I6257" s="2"/>
      <c r="J6257" s="2"/>
      <c r="N6257" s="9"/>
      <c r="O6257" s="5"/>
      <c r="P6257" s="2"/>
      <c r="Q6257" s="39"/>
      <c r="R6257" s="9"/>
      <c r="T6257" s="9"/>
      <c r="U6257" s="2"/>
      <c r="X6257" s="40"/>
      <c r="Y6257" s="9"/>
    </row>
    <row r="6258" spans="2:25" x14ac:dyDescent="0.2">
      <c r="B6258" s="2"/>
      <c r="H6258" s="2"/>
      <c r="I6258" s="2"/>
      <c r="J6258" s="2"/>
      <c r="N6258" s="9"/>
      <c r="O6258" s="5"/>
      <c r="P6258" s="2"/>
      <c r="Q6258" s="39"/>
      <c r="R6258" s="9"/>
      <c r="T6258" s="9"/>
      <c r="U6258" s="2"/>
      <c r="X6258" s="40"/>
      <c r="Y6258" s="9"/>
    </row>
    <row r="6259" spans="2:25" x14ac:dyDescent="0.2">
      <c r="B6259" s="2"/>
      <c r="H6259" s="2"/>
      <c r="I6259" s="2"/>
      <c r="J6259" s="2"/>
      <c r="N6259" s="9"/>
      <c r="O6259" s="5"/>
      <c r="P6259" s="2"/>
      <c r="Q6259" s="39"/>
      <c r="R6259" s="9"/>
      <c r="T6259" s="9"/>
      <c r="U6259" s="2"/>
      <c r="X6259" s="40"/>
      <c r="Y6259" s="9"/>
    </row>
    <row r="6260" spans="2:25" x14ac:dyDescent="0.2">
      <c r="B6260" s="2"/>
      <c r="H6260" s="2"/>
      <c r="I6260" s="2"/>
      <c r="J6260" s="2"/>
      <c r="N6260" s="9"/>
      <c r="O6260" s="5"/>
      <c r="P6260" s="2"/>
      <c r="Q6260" s="39"/>
      <c r="R6260" s="9"/>
      <c r="T6260" s="9"/>
      <c r="U6260" s="2"/>
      <c r="X6260" s="40"/>
      <c r="Y6260" s="9"/>
    </row>
    <row r="6261" spans="2:25" x14ac:dyDescent="0.2">
      <c r="B6261" s="2"/>
      <c r="H6261" s="2"/>
      <c r="I6261" s="2"/>
      <c r="J6261" s="2"/>
      <c r="N6261" s="9"/>
      <c r="O6261" s="5"/>
      <c r="P6261" s="2"/>
      <c r="Q6261" s="39"/>
      <c r="R6261" s="9"/>
      <c r="T6261" s="9"/>
      <c r="U6261" s="2"/>
      <c r="X6261" s="40"/>
      <c r="Y6261" s="9"/>
    </row>
    <row r="6262" spans="2:25" x14ac:dyDescent="0.2">
      <c r="B6262" s="2"/>
      <c r="H6262" s="2"/>
      <c r="I6262" s="2"/>
      <c r="J6262" s="2"/>
      <c r="N6262" s="9"/>
      <c r="O6262" s="5"/>
      <c r="P6262" s="2"/>
      <c r="Q6262" s="39"/>
      <c r="R6262" s="9"/>
      <c r="T6262" s="9"/>
      <c r="U6262" s="2"/>
      <c r="X6262" s="40"/>
      <c r="Y6262" s="9"/>
    </row>
    <row r="6263" spans="2:25" x14ac:dyDescent="0.2">
      <c r="B6263" s="2"/>
      <c r="H6263" s="2"/>
      <c r="I6263" s="2"/>
      <c r="J6263" s="2"/>
      <c r="N6263" s="9"/>
      <c r="O6263" s="5"/>
      <c r="P6263" s="2"/>
      <c r="Q6263" s="39"/>
      <c r="R6263" s="9"/>
      <c r="T6263" s="9"/>
      <c r="U6263" s="2"/>
      <c r="X6263" s="40"/>
      <c r="Y6263" s="9"/>
    </row>
    <row r="6264" spans="2:25" x14ac:dyDescent="0.2">
      <c r="B6264" s="2"/>
      <c r="H6264" s="2"/>
      <c r="I6264" s="2"/>
      <c r="J6264" s="2"/>
      <c r="N6264" s="9"/>
      <c r="O6264" s="5"/>
      <c r="P6264" s="2"/>
      <c r="Q6264" s="39"/>
      <c r="R6264" s="9"/>
      <c r="T6264" s="9"/>
      <c r="U6264" s="2"/>
      <c r="X6264" s="40"/>
      <c r="Y6264" s="9"/>
    </row>
    <row r="6265" spans="2:25" x14ac:dyDescent="0.2">
      <c r="B6265" s="2"/>
      <c r="H6265" s="2"/>
      <c r="I6265" s="2"/>
      <c r="J6265" s="2"/>
      <c r="N6265" s="9"/>
      <c r="O6265" s="5"/>
      <c r="P6265" s="2"/>
      <c r="Q6265" s="39"/>
      <c r="R6265" s="9"/>
      <c r="T6265" s="9"/>
      <c r="U6265" s="2"/>
      <c r="X6265" s="40"/>
      <c r="Y6265" s="9"/>
    </row>
    <row r="6266" spans="2:25" x14ac:dyDescent="0.2">
      <c r="B6266" s="2"/>
      <c r="H6266" s="2"/>
      <c r="I6266" s="2"/>
      <c r="J6266" s="2"/>
      <c r="N6266" s="9"/>
      <c r="O6266" s="5"/>
      <c r="P6266" s="2"/>
      <c r="Q6266" s="39"/>
      <c r="R6266" s="9"/>
      <c r="T6266" s="9"/>
      <c r="U6266" s="2"/>
      <c r="X6266" s="40"/>
      <c r="Y6266" s="9"/>
    </row>
    <row r="6267" spans="2:25" x14ac:dyDescent="0.2">
      <c r="B6267" s="2"/>
      <c r="H6267" s="2"/>
      <c r="I6267" s="2"/>
      <c r="J6267" s="2"/>
      <c r="N6267" s="9"/>
      <c r="O6267" s="5"/>
      <c r="P6267" s="2"/>
      <c r="Q6267" s="39"/>
      <c r="R6267" s="9"/>
      <c r="T6267" s="9"/>
      <c r="U6267" s="2"/>
      <c r="X6267" s="40"/>
      <c r="Y6267" s="9"/>
    </row>
    <row r="6268" spans="2:25" x14ac:dyDescent="0.2">
      <c r="B6268" s="2"/>
      <c r="H6268" s="2"/>
      <c r="I6268" s="2"/>
      <c r="J6268" s="2"/>
      <c r="N6268" s="9"/>
      <c r="O6268" s="5"/>
      <c r="P6268" s="2"/>
      <c r="Q6268" s="39"/>
      <c r="R6268" s="9"/>
      <c r="T6268" s="9"/>
      <c r="U6268" s="2"/>
      <c r="X6268" s="40"/>
      <c r="Y6268" s="9"/>
    </row>
    <row r="6269" spans="2:25" x14ac:dyDescent="0.2">
      <c r="B6269" s="2"/>
      <c r="H6269" s="2"/>
      <c r="I6269" s="2"/>
      <c r="J6269" s="2"/>
      <c r="N6269" s="9"/>
      <c r="O6269" s="5"/>
      <c r="P6269" s="2"/>
      <c r="Q6269" s="39"/>
      <c r="R6269" s="9"/>
      <c r="T6269" s="9"/>
      <c r="U6269" s="2"/>
      <c r="X6269" s="40"/>
      <c r="Y6269" s="9"/>
    </row>
    <row r="6270" spans="2:25" x14ac:dyDescent="0.2">
      <c r="B6270" s="2"/>
      <c r="H6270" s="2"/>
      <c r="I6270" s="2"/>
      <c r="J6270" s="2"/>
      <c r="N6270" s="9"/>
      <c r="O6270" s="5"/>
      <c r="P6270" s="2"/>
      <c r="Q6270" s="39"/>
      <c r="R6270" s="9"/>
      <c r="T6270" s="9"/>
      <c r="U6270" s="2"/>
      <c r="X6270" s="40"/>
      <c r="Y6270" s="9"/>
    </row>
    <row r="6271" spans="2:25" x14ac:dyDescent="0.2">
      <c r="B6271" s="2"/>
      <c r="H6271" s="2"/>
      <c r="I6271" s="2"/>
      <c r="J6271" s="2"/>
      <c r="N6271" s="9"/>
      <c r="O6271" s="5"/>
      <c r="P6271" s="2"/>
      <c r="Q6271" s="39"/>
      <c r="R6271" s="9"/>
      <c r="T6271" s="9"/>
      <c r="U6271" s="2"/>
      <c r="X6271" s="40"/>
      <c r="Y6271" s="9"/>
    </row>
    <row r="6272" spans="2:25" x14ac:dyDescent="0.2">
      <c r="B6272" s="2"/>
      <c r="H6272" s="2"/>
      <c r="I6272" s="2"/>
      <c r="J6272" s="2"/>
      <c r="N6272" s="9"/>
      <c r="O6272" s="5"/>
      <c r="P6272" s="2"/>
      <c r="Q6272" s="39"/>
      <c r="R6272" s="9"/>
      <c r="T6272" s="9"/>
      <c r="U6272" s="2"/>
      <c r="X6272" s="40"/>
      <c r="Y6272" s="9"/>
    </row>
    <row r="6273" spans="2:25" x14ac:dyDescent="0.2">
      <c r="B6273" s="2"/>
      <c r="H6273" s="2"/>
      <c r="I6273" s="2"/>
      <c r="J6273" s="2"/>
      <c r="N6273" s="9"/>
      <c r="O6273" s="5"/>
      <c r="P6273" s="2"/>
      <c r="Q6273" s="39"/>
      <c r="R6273" s="9"/>
      <c r="T6273" s="9"/>
      <c r="U6273" s="2"/>
      <c r="X6273" s="40"/>
      <c r="Y6273" s="9"/>
    </row>
    <row r="6274" spans="2:25" x14ac:dyDescent="0.2">
      <c r="B6274" s="2"/>
      <c r="H6274" s="2"/>
      <c r="I6274" s="2"/>
      <c r="J6274" s="2"/>
      <c r="N6274" s="9"/>
      <c r="O6274" s="5"/>
      <c r="P6274" s="2"/>
      <c r="Q6274" s="39"/>
      <c r="R6274" s="9"/>
      <c r="T6274" s="9"/>
      <c r="U6274" s="2"/>
      <c r="X6274" s="40"/>
      <c r="Y6274" s="9"/>
    </row>
    <row r="6275" spans="2:25" x14ac:dyDescent="0.2">
      <c r="B6275" s="2"/>
      <c r="H6275" s="2"/>
      <c r="I6275" s="2"/>
      <c r="J6275" s="2"/>
      <c r="N6275" s="9"/>
      <c r="O6275" s="5"/>
      <c r="P6275" s="2"/>
      <c r="Q6275" s="39"/>
      <c r="R6275" s="9"/>
      <c r="T6275" s="9"/>
      <c r="U6275" s="2"/>
      <c r="X6275" s="40"/>
      <c r="Y6275" s="9"/>
    </row>
    <row r="6276" spans="2:25" x14ac:dyDescent="0.2">
      <c r="B6276" s="2"/>
      <c r="H6276" s="2"/>
      <c r="I6276" s="2"/>
      <c r="J6276" s="2"/>
      <c r="N6276" s="9"/>
      <c r="O6276" s="5"/>
      <c r="P6276" s="2"/>
      <c r="Q6276" s="39"/>
      <c r="R6276" s="9"/>
      <c r="T6276" s="9"/>
      <c r="U6276" s="2"/>
      <c r="X6276" s="40"/>
      <c r="Y6276" s="9"/>
    </row>
    <row r="6277" spans="2:25" x14ac:dyDescent="0.2">
      <c r="B6277" s="2"/>
      <c r="H6277" s="2"/>
      <c r="I6277" s="2"/>
      <c r="J6277" s="2"/>
      <c r="N6277" s="9"/>
      <c r="O6277" s="5"/>
      <c r="P6277" s="2"/>
      <c r="Q6277" s="39"/>
      <c r="R6277" s="9"/>
      <c r="T6277" s="9"/>
      <c r="U6277" s="2"/>
      <c r="X6277" s="40"/>
      <c r="Y6277" s="9"/>
    </row>
    <row r="6278" spans="2:25" x14ac:dyDescent="0.2">
      <c r="B6278" s="2"/>
      <c r="H6278" s="2"/>
      <c r="I6278" s="2"/>
      <c r="J6278" s="2"/>
      <c r="N6278" s="9"/>
      <c r="O6278" s="5"/>
      <c r="P6278" s="2"/>
      <c r="Q6278" s="39"/>
      <c r="R6278" s="9"/>
      <c r="T6278" s="9"/>
      <c r="U6278" s="2"/>
      <c r="X6278" s="40"/>
      <c r="Y6278" s="9"/>
    </row>
    <row r="6279" spans="2:25" x14ac:dyDescent="0.2">
      <c r="B6279" s="2"/>
      <c r="H6279" s="2"/>
      <c r="I6279" s="2"/>
      <c r="J6279" s="2"/>
      <c r="N6279" s="9"/>
      <c r="O6279" s="5"/>
      <c r="P6279" s="2"/>
      <c r="Q6279" s="39"/>
      <c r="R6279" s="9"/>
      <c r="T6279" s="9"/>
      <c r="U6279" s="2"/>
      <c r="X6279" s="40"/>
      <c r="Y6279" s="9"/>
    </row>
    <row r="6280" spans="2:25" x14ac:dyDescent="0.2">
      <c r="B6280" s="2"/>
      <c r="H6280" s="2"/>
      <c r="I6280" s="2"/>
      <c r="J6280" s="2"/>
      <c r="N6280" s="9"/>
      <c r="O6280" s="5"/>
      <c r="P6280" s="2"/>
      <c r="Q6280" s="39"/>
      <c r="R6280" s="9"/>
      <c r="T6280" s="9"/>
      <c r="U6280" s="2"/>
      <c r="X6280" s="40"/>
      <c r="Y6280" s="9"/>
    </row>
    <row r="6281" spans="2:25" x14ac:dyDescent="0.2">
      <c r="B6281" s="2"/>
      <c r="H6281" s="2"/>
      <c r="I6281" s="2"/>
      <c r="J6281" s="2"/>
      <c r="N6281" s="9"/>
      <c r="O6281" s="5"/>
      <c r="P6281" s="2"/>
      <c r="Q6281" s="39"/>
      <c r="R6281" s="9"/>
      <c r="T6281" s="9"/>
      <c r="U6281" s="2"/>
      <c r="X6281" s="40"/>
      <c r="Y6281" s="9"/>
    </row>
    <row r="6282" spans="2:25" x14ac:dyDescent="0.2">
      <c r="B6282" s="2"/>
      <c r="H6282" s="2"/>
      <c r="I6282" s="2"/>
      <c r="J6282" s="2"/>
      <c r="N6282" s="9"/>
      <c r="O6282" s="5"/>
      <c r="P6282" s="2"/>
      <c r="Q6282" s="39"/>
      <c r="R6282" s="9"/>
      <c r="T6282" s="9"/>
      <c r="U6282" s="2"/>
      <c r="X6282" s="40"/>
      <c r="Y6282" s="9"/>
    </row>
    <row r="6283" spans="2:25" x14ac:dyDescent="0.2">
      <c r="B6283" s="2"/>
      <c r="H6283" s="2"/>
      <c r="I6283" s="2"/>
      <c r="J6283" s="2"/>
      <c r="N6283" s="9"/>
      <c r="O6283" s="5"/>
      <c r="P6283" s="2"/>
      <c r="Q6283" s="39"/>
      <c r="R6283" s="9"/>
      <c r="T6283" s="9"/>
      <c r="U6283" s="2"/>
      <c r="X6283" s="40"/>
      <c r="Y6283" s="9"/>
    </row>
    <row r="6284" spans="2:25" x14ac:dyDescent="0.2">
      <c r="B6284" s="2"/>
      <c r="H6284" s="2"/>
      <c r="I6284" s="2"/>
      <c r="J6284" s="2"/>
      <c r="N6284" s="9"/>
      <c r="O6284" s="5"/>
      <c r="P6284" s="2"/>
      <c r="Q6284" s="39"/>
      <c r="R6284" s="9"/>
      <c r="T6284" s="9"/>
      <c r="U6284" s="2"/>
      <c r="X6284" s="40"/>
      <c r="Y6284" s="9"/>
    </row>
    <row r="6285" spans="2:25" x14ac:dyDescent="0.2">
      <c r="B6285" s="2"/>
      <c r="H6285" s="2"/>
      <c r="I6285" s="2"/>
      <c r="J6285" s="2"/>
      <c r="N6285" s="9"/>
      <c r="O6285" s="5"/>
      <c r="P6285" s="2"/>
      <c r="Q6285" s="39"/>
      <c r="R6285" s="9"/>
      <c r="T6285" s="9"/>
      <c r="U6285" s="2"/>
      <c r="X6285" s="40"/>
      <c r="Y6285" s="9"/>
    </row>
    <row r="6286" spans="2:25" x14ac:dyDescent="0.2">
      <c r="B6286" s="2"/>
      <c r="H6286" s="2"/>
      <c r="I6286" s="2"/>
      <c r="J6286" s="2"/>
      <c r="N6286" s="9"/>
      <c r="O6286" s="5"/>
      <c r="P6286" s="2"/>
      <c r="Q6286" s="39"/>
      <c r="R6286" s="9"/>
      <c r="T6286" s="9"/>
      <c r="U6286" s="2"/>
      <c r="X6286" s="40"/>
      <c r="Y6286" s="9"/>
    </row>
    <row r="6287" spans="2:25" x14ac:dyDescent="0.2">
      <c r="B6287" s="2"/>
      <c r="H6287" s="2"/>
      <c r="I6287" s="2"/>
      <c r="J6287" s="2"/>
      <c r="N6287" s="9"/>
      <c r="O6287" s="5"/>
      <c r="P6287" s="2"/>
      <c r="Q6287" s="39"/>
      <c r="R6287" s="9"/>
      <c r="T6287" s="9"/>
      <c r="U6287" s="2"/>
      <c r="X6287" s="40"/>
      <c r="Y6287" s="9"/>
    </row>
    <row r="6288" spans="2:25" x14ac:dyDescent="0.2">
      <c r="B6288" s="2"/>
      <c r="H6288" s="2"/>
      <c r="I6288" s="2"/>
      <c r="J6288" s="2"/>
      <c r="N6288" s="9"/>
      <c r="O6288" s="5"/>
      <c r="P6288" s="2"/>
      <c r="Q6288" s="39"/>
      <c r="R6288" s="9"/>
      <c r="T6288" s="9"/>
      <c r="U6288" s="2"/>
      <c r="X6288" s="40"/>
      <c r="Y6288" s="9"/>
    </row>
    <row r="6289" spans="2:25" x14ac:dyDescent="0.2">
      <c r="B6289" s="2"/>
      <c r="H6289" s="2"/>
      <c r="I6289" s="2"/>
      <c r="J6289" s="2"/>
      <c r="N6289" s="9"/>
      <c r="O6289" s="5"/>
      <c r="P6289" s="2"/>
      <c r="Q6289" s="39"/>
      <c r="R6289" s="9"/>
      <c r="T6289" s="9"/>
      <c r="U6289" s="2"/>
      <c r="X6289" s="40"/>
      <c r="Y6289" s="9"/>
    </row>
    <row r="6290" spans="2:25" x14ac:dyDescent="0.2">
      <c r="B6290" s="2"/>
      <c r="H6290" s="2"/>
      <c r="I6290" s="2"/>
      <c r="J6290" s="2"/>
      <c r="N6290" s="9"/>
      <c r="O6290" s="5"/>
      <c r="P6290" s="2"/>
      <c r="Q6290" s="39"/>
      <c r="R6290" s="9"/>
      <c r="T6290" s="9"/>
      <c r="U6290" s="2"/>
      <c r="X6290" s="40"/>
      <c r="Y6290" s="9"/>
    </row>
    <row r="6291" spans="2:25" x14ac:dyDescent="0.2">
      <c r="B6291" s="2"/>
      <c r="H6291" s="2"/>
      <c r="I6291" s="2"/>
      <c r="J6291" s="2"/>
      <c r="N6291" s="9"/>
      <c r="O6291" s="5"/>
      <c r="P6291" s="2"/>
      <c r="Q6291" s="39"/>
      <c r="R6291" s="9"/>
      <c r="T6291" s="9"/>
      <c r="U6291" s="2"/>
      <c r="X6291" s="40"/>
      <c r="Y6291" s="9"/>
    </row>
    <row r="6292" spans="2:25" x14ac:dyDescent="0.2">
      <c r="B6292" s="2"/>
      <c r="H6292" s="2"/>
      <c r="I6292" s="2"/>
      <c r="J6292" s="2"/>
      <c r="N6292" s="9"/>
      <c r="O6292" s="5"/>
      <c r="P6292" s="2"/>
      <c r="Q6292" s="39"/>
      <c r="R6292" s="9"/>
      <c r="T6292" s="9"/>
      <c r="U6292" s="2"/>
      <c r="X6292" s="40"/>
      <c r="Y6292" s="9"/>
    </row>
    <row r="6293" spans="2:25" x14ac:dyDescent="0.2">
      <c r="B6293" s="2"/>
      <c r="H6293" s="2"/>
      <c r="I6293" s="2"/>
      <c r="J6293" s="2"/>
      <c r="N6293" s="9"/>
      <c r="O6293" s="5"/>
      <c r="P6293" s="2"/>
      <c r="Q6293" s="39"/>
      <c r="R6293" s="9"/>
      <c r="T6293" s="9"/>
      <c r="U6293" s="2"/>
      <c r="X6293" s="40"/>
      <c r="Y6293" s="9"/>
    </row>
    <row r="6294" spans="2:25" x14ac:dyDescent="0.2">
      <c r="B6294" s="2"/>
      <c r="H6294" s="2"/>
      <c r="I6294" s="2"/>
      <c r="J6294" s="2"/>
      <c r="N6294" s="9"/>
      <c r="O6294" s="5"/>
      <c r="P6294" s="2"/>
      <c r="Q6294" s="39"/>
      <c r="R6294" s="9"/>
      <c r="T6294" s="9"/>
      <c r="U6294" s="2"/>
      <c r="X6294" s="40"/>
      <c r="Y6294" s="9"/>
    </row>
    <row r="6295" spans="2:25" x14ac:dyDescent="0.2">
      <c r="B6295" s="2"/>
      <c r="H6295" s="2"/>
      <c r="I6295" s="2"/>
      <c r="J6295" s="2"/>
      <c r="N6295" s="9"/>
      <c r="O6295" s="5"/>
      <c r="P6295" s="2"/>
      <c r="Q6295" s="39"/>
      <c r="R6295" s="9"/>
      <c r="T6295" s="9"/>
      <c r="U6295" s="2"/>
      <c r="X6295" s="40"/>
      <c r="Y6295" s="9"/>
    </row>
    <row r="6296" spans="2:25" x14ac:dyDescent="0.2">
      <c r="B6296" s="2"/>
      <c r="H6296" s="2"/>
      <c r="I6296" s="2"/>
      <c r="J6296" s="2"/>
      <c r="N6296" s="9"/>
      <c r="O6296" s="5"/>
      <c r="P6296" s="2"/>
      <c r="Q6296" s="39"/>
      <c r="R6296" s="9"/>
      <c r="T6296" s="9"/>
      <c r="U6296" s="2"/>
      <c r="X6296" s="40"/>
      <c r="Y6296" s="9"/>
    </row>
    <row r="6297" spans="2:25" x14ac:dyDescent="0.2">
      <c r="B6297" s="2"/>
      <c r="H6297" s="2"/>
      <c r="I6297" s="2"/>
      <c r="J6297" s="2"/>
      <c r="N6297" s="9"/>
      <c r="O6297" s="5"/>
      <c r="P6297" s="2"/>
      <c r="Q6297" s="39"/>
      <c r="R6297" s="9"/>
      <c r="T6297" s="9"/>
      <c r="U6297" s="2"/>
      <c r="X6297" s="40"/>
      <c r="Y6297" s="9"/>
    </row>
    <row r="6298" spans="2:25" x14ac:dyDescent="0.2">
      <c r="B6298" s="2"/>
      <c r="H6298" s="2"/>
      <c r="I6298" s="2"/>
      <c r="J6298" s="2"/>
      <c r="N6298" s="9"/>
      <c r="O6298" s="5"/>
      <c r="P6298" s="2"/>
      <c r="Q6298" s="39"/>
      <c r="R6298" s="9"/>
      <c r="T6298" s="9"/>
      <c r="U6298" s="2"/>
      <c r="X6298" s="40"/>
      <c r="Y6298" s="9"/>
    </row>
    <row r="6299" spans="2:25" x14ac:dyDescent="0.2">
      <c r="B6299" s="2"/>
      <c r="H6299" s="2"/>
      <c r="I6299" s="2"/>
      <c r="J6299" s="2"/>
      <c r="N6299" s="9"/>
      <c r="O6299" s="5"/>
      <c r="P6299" s="2"/>
      <c r="Q6299" s="39"/>
      <c r="R6299" s="9"/>
      <c r="T6299" s="9"/>
      <c r="U6299" s="2"/>
      <c r="X6299" s="40"/>
      <c r="Y6299" s="9"/>
    </row>
    <row r="6300" spans="2:25" x14ac:dyDescent="0.2">
      <c r="B6300" s="2"/>
      <c r="H6300" s="2"/>
      <c r="I6300" s="2"/>
      <c r="J6300" s="2"/>
      <c r="N6300" s="9"/>
      <c r="O6300" s="5"/>
      <c r="P6300" s="2"/>
      <c r="Q6300" s="39"/>
      <c r="R6300" s="9"/>
      <c r="T6300" s="9"/>
      <c r="U6300" s="2"/>
      <c r="X6300" s="40"/>
      <c r="Y6300" s="9"/>
    </row>
    <row r="6301" spans="2:25" x14ac:dyDescent="0.2">
      <c r="B6301" s="2"/>
      <c r="H6301" s="2"/>
      <c r="I6301" s="2"/>
      <c r="J6301" s="2"/>
      <c r="N6301" s="9"/>
      <c r="O6301" s="5"/>
      <c r="P6301" s="2"/>
      <c r="Q6301" s="39"/>
      <c r="R6301" s="9"/>
      <c r="T6301" s="9"/>
      <c r="U6301" s="2"/>
      <c r="X6301" s="40"/>
      <c r="Y6301" s="9"/>
    </row>
    <row r="6302" spans="2:25" x14ac:dyDescent="0.2">
      <c r="B6302" s="2"/>
      <c r="H6302" s="2"/>
      <c r="I6302" s="2"/>
      <c r="J6302" s="2"/>
      <c r="N6302" s="9"/>
      <c r="O6302" s="5"/>
      <c r="P6302" s="2"/>
      <c r="Q6302" s="39"/>
      <c r="R6302" s="9"/>
      <c r="T6302" s="9"/>
      <c r="U6302" s="2"/>
      <c r="X6302" s="40"/>
      <c r="Y6302" s="9"/>
    </row>
    <row r="6303" spans="2:25" x14ac:dyDescent="0.2">
      <c r="B6303" s="2"/>
      <c r="H6303" s="2"/>
      <c r="I6303" s="2"/>
      <c r="J6303" s="2"/>
      <c r="N6303" s="9"/>
      <c r="O6303" s="5"/>
      <c r="P6303" s="2"/>
      <c r="Q6303" s="39"/>
      <c r="R6303" s="9"/>
      <c r="T6303" s="9"/>
      <c r="U6303" s="2"/>
      <c r="X6303" s="40"/>
      <c r="Y6303" s="9"/>
    </row>
    <row r="6304" spans="2:25" x14ac:dyDescent="0.2">
      <c r="B6304" s="2"/>
      <c r="H6304" s="2"/>
      <c r="I6304" s="2"/>
      <c r="J6304" s="2"/>
      <c r="N6304" s="9"/>
      <c r="O6304" s="5"/>
      <c r="P6304" s="2"/>
      <c r="Q6304" s="39"/>
      <c r="R6304" s="9"/>
      <c r="T6304" s="9"/>
      <c r="U6304" s="2"/>
      <c r="X6304" s="40"/>
      <c r="Y6304" s="9"/>
    </row>
    <row r="6305" spans="2:25" x14ac:dyDescent="0.2">
      <c r="B6305" s="2"/>
      <c r="H6305" s="2"/>
      <c r="I6305" s="2"/>
      <c r="J6305" s="2"/>
      <c r="N6305" s="9"/>
      <c r="O6305" s="5"/>
      <c r="P6305" s="2"/>
      <c r="Q6305" s="39"/>
      <c r="R6305" s="9"/>
      <c r="T6305" s="9"/>
      <c r="U6305" s="2"/>
      <c r="X6305" s="40"/>
      <c r="Y6305" s="9"/>
    </row>
    <row r="6306" spans="2:25" x14ac:dyDescent="0.2">
      <c r="B6306" s="2"/>
      <c r="H6306" s="2"/>
      <c r="I6306" s="2"/>
      <c r="J6306" s="2"/>
      <c r="N6306" s="9"/>
      <c r="O6306" s="5"/>
      <c r="P6306" s="2"/>
      <c r="Q6306" s="39"/>
      <c r="R6306" s="9"/>
      <c r="T6306" s="9"/>
      <c r="U6306" s="2"/>
      <c r="X6306" s="40"/>
      <c r="Y6306" s="9"/>
    </row>
    <row r="6307" spans="2:25" x14ac:dyDescent="0.2">
      <c r="B6307" s="2"/>
      <c r="H6307" s="2"/>
      <c r="I6307" s="2"/>
      <c r="J6307" s="2"/>
      <c r="N6307" s="9"/>
      <c r="O6307" s="5"/>
      <c r="P6307" s="2"/>
      <c r="Q6307" s="39"/>
      <c r="R6307" s="9"/>
      <c r="T6307" s="9"/>
      <c r="U6307" s="2"/>
      <c r="X6307" s="40"/>
      <c r="Y6307" s="9"/>
    </row>
    <row r="6308" spans="2:25" x14ac:dyDescent="0.2">
      <c r="B6308" s="2"/>
      <c r="H6308" s="2"/>
      <c r="I6308" s="2"/>
      <c r="J6308" s="2"/>
      <c r="N6308" s="9"/>
      <c r="O6308" s="5"/>
      <c r="P6308" s="2"/>
      <c r="Q6308" s="39"/>
      <c r="R6308" s="9"/>
      <c r="T6308" s="9"/>
      <c r="U6308" s="2"/>
      <c r="X6308" s="40"/>
      <c r="Y6308" s="9"/>
    </row>
    <row r="6309" spans="2:25" x14ac:dyDescent="0.2">
      <c r="B6309" s="2"/>
      <c r="H6309" s="2"/>
      <c r="I6309" s="2"/>
      <c r="J6309" s="2"/>
      <c r="N6309" s="9"/>
      <c r="O6309" s="5"/>
      <c r="P6309" s="2"/>
      <c r="Q6309" s="39"/>
      <c r="R6309" s="9"/>
      <c r="T6309" s="9"/>
      <c r="U6309" s="2"/>
      <c r="X6309" s="40"/>
      <c r="Y6309" s="9"/>
    </row>
    <row r="6310" spans="2:25" x14ac:dyDescent="0.2">
      <c r="B6310" s="2"/>
      <c r="H6310" s="2"/>
      <c r="I6310" s="2"/>
      <c r="J6310" s="2"/>
      <c r="N6310" s="9"/>
      <c r="O6310" s="5"/>
      <c r="P6310" s="2"/>
      <c r="Q6310" s="39"/>
      <c r="R6310" s="9"/>
      <c r="T6310" s="9"/>
      <c r="U6310" s="2"/>
      <c r="X6310" s="40"/>
      <c r="Y6310" s="9"/>
    </row>
    <row r="6311" spans="2:25" x14ac:dyDescent="0.2">
      <c r="B6311" s="2"/>
      <c r="H6311" s="2"/>
      <c r="I6311" s="2"/>
      <c r="J6311" s="2"/>
      <c r="N6311" s="9"/>
      <c r="O6311" s="5"/>
      <c r="P6311" s="2"/>
      <c r="Q6311" s="39"/>
      <c r="R6311" s="9"/>
      <c r="T6311" s="9"/>
      <c r="U6311" s="2"/>
      <c r="X6311" s="40"/>
      <c r="Y6311" s="9"/>
    </row>
    <row r="6312" spans="2:25" x14ac:dyDescent="0.2">
      <c r="B6312" s="2"/>
      <c r="H6312" s="2"/>
      <c r="I6312" s="2"/>
      <c r="J6312" s="2"/>
      <c r="N6312" s="9"/>
      <c r="O6312" s="5"/>
      <c r="P6312" s="2"/>
      <c r="Q6312" s="39"/>
      <c r="R6312" s="9"/>
      <c r="T6312" s="9"/>
      <c r="U6312" s="2"/>
      <c r="X6312" s="40"/>
      <c r="Y6312" s="9"/>
    </row>
    <row r="6313" spans="2:25" x14ac:dyDescent="0.2">
      <c r="B6313" s="2"/>
      <c r="H6313" s="2"/>
      <c r="I6313" s="2"/>
      <c r="J6313" s="2"/>
      <c r="N6313" s="9"/>
      <c r="O6313" s="5"/>
      <c r="P6313" s="2"/>
      <c r="Q6313" s="39"/>
      <c r="R6313" s="9"/>
      <c r="T6313" s="9"/>
      <c r="U6313" s="2"/>
      <c r="X6313" s="40"/>
      <c r="Y6313" s="9"/>
    </row>
    <row r="6314" spans="2:25" x14ac:dyDescent="0.2">
      <c r="B6314" s="2"/>
      <c r="H6314" s="2"/>
      <c r="I6314" s="2"/>
      <c r="J6314" s="2"/>
      <c r="N6314" s="9"/>
      <c r="O6314" s="5"/>
      <c r="P6314" s="2"/>
      <c r="Q6314" s="39"/>
      <c r="R6314" s="9"/>
      <c r="T6314" s="9"/>
      <c r="U6314" s="2"/>
      <c r="X6314" s="40"/>
      <c r="Y6314" s="9"/>
    </row>
    <row r="6315" spans="2:25" x14ac:dyDescent="0.2">
      <c r="B6315" s="2"/>
      <c r="H6315" s="2"/>
      <c r="I6315" s="2"/>
      <c r="J6315" s="2"/>
      <c r="N6315" s="9"/>
      <c r="O6315" s="5"/>
      <c r="P6315" s="2"/>
      <c r="Q6315" s="39"/>
      <c r="R6315" s="9"/>
      <c r="T6315" s="9"/>
      <c r="U6315" s="2"/>
      <c r="X6315" s="40"/>
      <c r="Y6315" s="9"/>
    </row>
    <row r="6316" spans="2:25" x14ac:dyDescent="0.2">
      <c r="B6316" s="2"/>
      <c r="H6316" s="2"/>
      <c r="I6316" s="2"/>
      <c r="J6316" s="2"/>
      <c r="N6316" s="9"/>
      <c r="O6316" s="5"/>
      <c r="P6316" s="2"/>
      <c r="Q6316" s="39"/>
      <c r="R6316" s="9"/>
      <c r="T6316" s="9"/>
      <c r="U6316" s="2"/>
      <c r="X6316" s="40"/>
      <c r="Y6316" s="9"/>
    </row>
    <row r="6317" spans="2:25" x14ac:dyDescent="0.2">
      <c r="B6317" s="2"/>
      <c r="H6317" s="2"/>
      <c r="I6317" s="2"/>
      <c r="J6317" s="2"/>
      <c r="N6317" s="9"/>
      <c r="O6317" s="5"/>
      <c r="P6317" s="2"/>
      <c r="Q6317" s="39"/>
      <c r="R6317" s="9"/>
      <c r="T6317" s="9"/>
      <c r="U6317" s="2"/>
      <c r="X6317" s="40"/>
      <c r="Y6317" s="9"/>
    </row>
    <row r="6318" spans="2:25" x14ac:dyDescent="0.2">
      <c r="B6318" s="2"/>
      <c r="H6318" s="2"/>
      <c r="I6318" s="2"/>
      <c r="J6318" s="2"/>
      <c r="N6318" s="9"/>
      <c r="O6318" s="5"/>
      <c r="P6318" s="2"/>
      <c r="Q6318" s="39"/>
      <c r="R6318" s="9"/>
      <c r="T6318" s="9"/>
      <c r="U6318" s="2"/>
      <c r="X6318" s="40"/>
      <c r="Y6318" s="9"/>
    </row>
    <row r="6319" spans="2:25" x14ac:dyDescent="0.2">
      <c r="B6319" s="2"/>
      <c r="H6319" s="2"/>
      <c r="I6319" s="2"/>
      <c r="J6319" s="2"/>
      <c r="N6319" s="9"/>
      <c r="O6319" s="5"/>
      <c r="P6319" s="2"/>
      <c r="Q6319" s="39"/>
      <c r="R6319" s="9"/>
      <c r="T6319" s="9"/>
      <c r="U6319" s="2"/>
      <c r="X6319" s="40"/>
      <c r="Y6319" s="9"/>
    </row>
    <row r="6320" spans="2:25" x14ac:dyDescent="0.2">
      <c r="B6320" s="2"/>
      <c r="H6320" s="2"/>
      <c r="I6320" s="2"/>
      <c r="J6320" s="2"/>
      <c r="N6320" s="9"/>
      <c r="O6320" s="5"/>
      <c r="P6320" s="2"/>
      <c r="Q6320" s="39"/>
      <c r="R6320" s="9"/>
      <c r="T6320" s="9"/>
      <c r="U6320" s="2"/>
      <c r="X6320" s="40"/>
      <c r="Y6320" s="9"/>
    </row>
    <row r="6321" spans="2:25" x14ac:dyDescent="0.2">
      <c r="B6321" s="2"/>
      <c r="H6321" s="2"/>
      <c r="I6321" s="2"/>
      <c r="J6321" s="2"/>
      <c r="N6321" s="9"/>
      <c r="O6321" s="5"/>
      <c r="P6321" s="2"/>
      <c r="Q6321" s="39"/>
      <c r="R6321" s="9"/>
      <c r="T6321" s="9"/>
      <c r="U6321" s="2"/>
      <c r="X6321" s="40"/>
      <c r="Y6321" s="9"/>
    </row>
    <row r="6322" spans="2:25" x14ac:dyDescent="0.2">
      <c r="B6322" s="2"/>
      <c r="H6322" s="2"/>
      <c r="I6322" s="2"/>
      <c r="J6322" s="2"/>
      <c r="N6322" s="9"/>
      <c r="O6322" s="5"/>
      <c r="P6322" s="2"/>
      <c r="Q6322" s="39"/>
      <c r="R6322" s="9"/>
      <c r="T6322" s="9"/>
      <c r="U6322" s="2"/>
      <c r="X6322" s="40"/>
      <c r="Y6322" s="9"/>
    </row>
    <row r="6323" spans="2:25" x14ac:dyDescent="0.2">
      <c r="B6323" s="2"/>
      <c r="H6323" s="2"/>
      <c r="I6323" s="2"/>
      <c r="J6323" s="2"/>
      <c r="N6323" s="9"/>
      <c r="O6323" s="5"/>
      <c r="P6323" s="2"/>
      <c r="Q6323" s="39"/>
      <c r="R6323" s="9"/>
      <c r="T6323" s="9"/>
      <c r="U6323" s="2"/>
      <c r="X6323" s="40"/>
      <c r="Y6323" s="9"/>
    </row>
    <row r="6324" spans="2:25" x14ac:dyDescent="0.2">
      <c r="B6324" s="2"/>
      <c r="H6324" s="2"/>
      <c r="I6324" s="2"/>
      <c r="J6324" s="2"/>
      <c r="N6324" s="9"/>
      <c r="O6324" s="5"/>
      <c r="P6324" s="2"/>
      <c r="Q6324" s="39"/>
      <c r="R6324" s="9"/>
      <c r="T6324" s="9"/>
      <c r="U6324" s="2"/>
      <c r="X6324" s="40"/>
      <c r="Y6324" s="9"/>
    </row>
    <row r="6325" spans="2:25" x14ac:dyDescent="0.2">
      <c r="B6325" s="2"/>
      <c r="H6325" s="2"/>
      <c r="I6325" s="2"/>
      <c r="J6325" s="2"/>
      <c r="N6325" s="9"/>
      <c r="O6325" s="5"/>
      <c r="P6325" s="2"/>
      <c r="Q6325" s="39"/>
      <c r="R6325" s="9"/>
      <c r="T6325" s="9"/>
      <c r="U6325" s="2"/>
      <c r="X6325" s="40"/>
      <c r="Y6325" s="9"/>
    </row>
    <row r="6326" spans="2:25" x14ac:dyDescent="0.2">
      <c r="B6326" s="2"/>
      <c r="H6326" s="2"/>
      <c r="I6326" s="2"/>
      <c r="J6326" s="2"/>
      <c r="N6326" s="9"/>
      <c r="O6326" s="5"/>
      <c r="P6326" s="2"/>
      <c r="Q6326" s="39"/>
      <c r="R6326" s="9"/>
      <c r="T6326" s="9"/>
      <c r="U6326" s="2"/>
      <c r="X6326" s="40"/>
      <c r="Y6326" s="9"/>
    </row>
    <row r="6327" spans="2:25" x14ac:dyDescent="0.2">
      <c r="B6327" s="2"/>
      <c r="H6327" s="2"/>
      <c r="I6327" s="2"/>
      <c r="J6327" s="2"/>
      <c r="N6327" s="9"/>
      <c r="O6327" s="5"/>
      <c r="P6327" s="2"/>
      <c r="Q6327" s="39"/>
      <c r="R6327" s="9"/>
      <c r="T6327" s="9"/>
      <c r="U6327" s="2"/>
      <c r="X6327" s="40"/>
      <c r="Y6327" s="9"/>
    </row>
    <row r="6328" spans="2:25" x14ac:dyDescent="0.2">
      <c r="B6328" s="2"/>
      <c r="H6328" s="2"/>
      <c r="I6328" s="2"/>
      <c r="J6328" s="2"/>
      <c r="N6328" s="9"/>
      <c r="O6328" s="5"/>
      <c r="P6328" s="2"/>
      <c r="Q6328" s="39"/>
      <c r="R6328" s="9"/>
      <c r="T6328" s="9"/>
      <c r="U6328" s="2"/>
      <c r="X6328" s="40"/>
      <c r="Y6328" s="9"/>
    </row>
    <row r="6329" spans="2:25" x14ac:dyDescent="0.2">
      <c r="B6329" s="2"/>
      <c r="H6329" s="2"/>
      <c r="I6329" s="2"/>
      <c r="J6329" s="2"/>
      <c r="N6329" s="9"/>
      <c r="O6329" s="5"/>
      <c r="P6329" s="2"/>
      <c r="Q6329" s="39"/>
      <c r="R6329" s="9"/>
      <c r="T6329" s="9"/>
      <c r="U6329" s="2"/>
      <c r="X6329" s="40"/>
      <c r="Y6329" s="9"/>
    </row>
    <row r="6330" spans="2:25" x14ac:dyDescent="0.2">
      <c r="B6330" s="2"/>
      <c r="H6330" s="2"/>
      <c r="I6330" s="2"/>
      <c r="J6330" s="2"/>
      <c r="N6330" s="9"/>
      <c r="O6330" s="5"/>
      <c r="P6330" s="2"/>
      <c r="Q6330" s="39"/>
      <c r="R6330" s="9"/>
      <c r="T6330" s="9"/>
      <c r="U6330" s="2"/>
      <c r="X6330" s="40"/>
      <c r="Y6330" s="9"/>
    </row>
    <row r="6331" spans="2:25" x14ac:dyDescent="0.2">
      <c r="B6331" s="2"/>
      <c r="H6331" s="2"/>
      <c r="I6331" s="2"/>
      <c r="J6331" s="2"/>
      <c r="N6331" s="9"/>
      <c r="O6331" s="5"/>
      <c r="P6331" s="2"/>
      <c r="Q6331" s="39"/>
      <c r="R6331" s="9"/>
      <c r="T6331" s="9"/>
      <c r="U6331" s="2"/>
      <c r="X6331" s="40"/>
      <c r="Y6331" s="9"/>
    </row>
    <row r="6332" spans="2:25" x14ac:dyDescent="0.2">
      <c r="B6332" s="2"/>
      <c r="H6332" s="2"/>
      <c r="I6332" s="2"/>
      <c r="J6332" s="2"/>
      <c r="N6332" s="9"/>
      <c r="O6332" s="5"/>
      <c r="P6332" s="2"/>
      <c r="Q6332" s="39"/>
      <c r="R6332" s="9"/>
      <c r="T6332" s="9"/>
      <c r="U6332" s="2"/>
      <c r="X6332" s="40"/>
      <c r="Y6332" s="9"/>
    </row>
    <row r="6333" spans="2:25" x14ac:dyDescent="0.2">
      <c r="B6333" s="2"/>
      <c r="H6333" s="2"/>
      <c r="I6333" s="2"/>
      <c r="J6333" s="2"/>
      <c r="N6333" s="9"/>
      <c r="O6333" s="5"/>
      <c r="P6333" s="2"/>
      <c r="Q6333" s="39"/>
      <c r="R6333" s="9"/>
      <c r="T6333" s="9"/>
      <c r="U6333" s="2"/>
      <c r="X6333" s="40"/>
      <c r="Y6333" s="9"/>
    </row>
    <row r="6334" spans="2:25" x14ac:dyDescent="0.2">
      <c r="B6334" s="2"/>
      <c r="H6334" s="2"/>
      <c r="I6334" s="2"/>
      <c r="J6334" s="2"/>
      <c r="N6334" s="9"/>
      <c r="O6334" s="5"/>
      <c r="P6334" s="2"/>
      <c r="Q6334" s="39"/>
      <c r="R6334" s="9"/>
      <c r="T6334" s="9"/>
      <c r="U6334" s="2"/>
      <c r="X6334" s="40"/>
      <c r="Y6334" s="9"/>
    </row>
    <row r="6335" spans="2:25" x14ac:dyDescent="0.2">
      <c r="B6335" s="2"/>
      <c r="H6335" s="2"/>
      <c r="I6335" s="2"/>
      <c r="J6335" s="2"/>
      <c r="N6335" s="9"/>
      <c r="O6335" s="5"/>
      <c r="P6335" s="2"/>
      <c r="Q6335" s="39"/>
      <c r="R6335" s="9"/>
      <c r="T6335" s="9"/>
      <c r="U6335" s="2"/>
      <c r="X6335" s="40"/>
      <c r="Y6335" s="9"/>
    </row>
    <row r="6336" spans="2:25" x14ac:dyDescent="0.2">
      <c r="B6336" s="2"/>
      <c r="H6336" s="2"/>
      <c r="I6336" s="2"/>
      <c r="J6336" s="2"/>
      <c r="N6336" s="9"/>
      <c r="O6336" s="5"/>
      <c r="P6336" s="2"/>
      <c r="Q6336" s="39"/>
      <c r="R6336" s="9"/>
      <c r="T6336" s="9"/>
      <c r="U6336" s="2"/>
      <c r="X6336" s="40"/>
      <c r="Y6336" s="9"/>
    </row>
    <row r="6337" spans="2:25" x14ac:dyDescent="0.2">
      <c r="B6337" s="2"/>
      <c r="H6337" s="2"/>
      <c r="I6337" s="2"/>
      <c r="J6337" s="2"/>
      <c r="N6337" s="9"/>
      <c r="O6337" s="5"/>
      <c r="P6337" s="2"/>
      <c r="Q6337" s="39"/>
      <c r="R6337" s="9"/>
      <c r="T6337" s="9"/>
      <c r="U6337" s="2"/>
      <c r="X6337" s="40"/>
      <c r="Y6337" s="9"/>
    </row>
    <row r="6338" spans="2:25" x14ac:dyDescent="0.2">
      <c r="B6338" s="2"/>
      <c r="H6338" s="2"/>
      <c r="I6338" s="2"/>
      <c r="J6338" s="2"/>
      <c r="N6338" s="9"/>
      <c r="O6338" s="5"/>
      <c r="P6338" s="2"/>
      <c r="Q6338" s="39"/>
      <c r="R6338" s="9"/>
      <c r="T6338" s="9"/>
      <c r="U6338" s="2"/>
      <c r="X6338" s="40"/>
      <c r="Y6338" s="9"/>
    </row>
    <row r="6339" spans="2:25" x14ac:dyDescent="0.2">
      <c r="B6339" s="2"/>
      <c r="H6339" s="2"/>
      <c r="I6339" s="2"/>
      <c r="J6339" s="2"/>
      <c r="N6339" s="9"/>
      <c r="O6339" s="5"/>
      <c r="P6339" s="2"/>
      <c r="Q6339" s="39"/>
      <c r="R6339" s="9"/>
      <c r="T6339" s="9"/>
      <c r="U6339" s="2"/>
      <c r="X6339" s="40"/>
      <c r="Y6339" s="9"/>
    </row>
    <row r="6340" spans="2:25" x14ac:dyDescent="0.2">
      <c r="B6340" s="2"/>
      <c r="H6340" s="2"/>
      <c r="I6340" s="2"/>
      <c r="J6340" s="2"/>
      <c r="N6340" s="9"/>
      <c r="O6340" s="5"/>
      <c r="P6340" s="2"/>
      <c r="Q6340" s="39"/>
      <c r="R6340" s="9"/>
      <c r="T6340" s="9"/>
      <c r="U6340" s="2"/>
      <c r="X6340" s="40"/>
      <c r="Y6340" s="9"/>
    </row>
    <row r="6341" spans="2:25" x14ac:dyDescent="0.2">
      <c r="B6341" s="2"/>
      <c r="H6341" s="2"/>
      <c r="I6341" s="2"/>
      <c r="J6341" s="2"/>
      <c r="N6341" s="9"/>
      <c r="O6341" s="5"/>
      <c r="P6341" s="2"/>
      <c r="Q6341" s="39"/>
      <c r="R6341" s="9"/>
      <c r="T6341" s="9"/>
      <c r="U6341" s="2"/>
      <c r="X6341" s="40"/>
      <c r="Y6341" s="9"/>
    </row>
    <row r="6342" spans="2:25" x14ac:dyDescent="0.2">
      <c r="B6342" s="2"/>
      <c r="H6342" s="2"/>
      <c r="I6342" s="2"/>
      <c r="J6342" s="2"/>
      <c r="N6342" s="9"/>
      <c r="O6342" s="5"/>
      <c r="P6342" s="2"/>
      <c r="Q6342" s="39"/>
      <c r="R6342" s="9"/>
      <c r="T6342" s="9"/>
      <c r="U6342" s="2"/>
      <c r="X6342" s="40"/>
      <c r="Y6342" s="9"/>
    </row>
    <row r="6343" spans="2:25" x14ac:dyDescent="0.2">
      <c r="B6343" s="2"/>
      <c r="H6343" s="2"/>
      <c r="I6343" s="2"/>
      <c r="J6343" s="2"/>
      <c r="N6343" s="9"/>
      <c r="O6343" s="5"/>
      <c r="P6343" s="2"/>
      <c r="Q6343" s="39"/>
      <c r="R6343" s="9"/>
      <c r="T6343" s="9"/>
      <c r="U6343" s="2"/>
      <c r="X6343" s="40"/>
      <c r="Y6343" s="9"/>
    </row>
    <row r="6344" spans="2:25" x14ac:dyDescent="0.2">
      <c r="B6344" s="2"/>
      <c r="H6344" s="2"/>
      <c r="I6344" s="2"/>
      <c r="J6344" s="2"/>
      <c r="N6344" s="9"/>
      <c r="O6344" s="5"/>
      <c r="P6344" s="2"/>
      <c r="Q6344" s="39"/>
      <c r="R6344" s="9"/>
      <c r="T6344" s="9"/>
      <c r="U6344" s="2"/>
      <c r="X6344" s="40"/>
      <c r="Y6344" s="9"/>
    </row>
    <row r="6345" spans="2:25" x14ac:dyDescent="0.2">
      <c r="B6345" s="2"/>
      <c r="H6345" s="2"/>
      <c r="I6345" s="2"/>
      <c r="J6345" s="2"/>
      <c r="N6345" s="9"/>
      <c r="O6345" s="5"/>
      <c r="P6345" s="2"/>
      <c r="Q6345" s="39"/>
      <c r="R6345" s="9"/>
      <c r="T6345" s="9"/>
      <c r="U6345" s="2"/>
      <c r="X6345" s="40"/>
      <c r="Y6345" s="9"/>
    </row>
    <row r="6346" spans="2:25" x14ac:dyDescent="0.2">
      <c r="B6346" s="2"/>
      <c r="H6346" s="2"/>
      <c r="I6346" s="2"/>
      <c r="J6346" s="2"/>
      <c r="N6346" s="9"/>
      <c r="O6346" s="5"/>
      <c r="P6346" s="2"/>
      <c r="Q6346" s="39"/>
      <c r="R6346" s="9"/>
      <c r="T6346" s="9"/>
      <c r="U6346" s="2"/>
      <c r="X6346" s="40"/>
      <c r="Y6346" s="9"/>
    </row>
    <row r="6347" spans="2:25" x14ac:dyDescent="0.2">
      <c r="B6347" s="2"/>
      <c r="H6347" s="2"/>
      <c r="I6347" s="2"/>
      <c r="J6347" s="2"/>
      <c r="N6347" s="9"/>
      <c r="O6347" s="5"/>
      <c r="P6347" s="2"/>
      <c r="Q6347" s="39"/>
      <c r="R6347" s="9"/>
      <c r="T6347" s="9"/>
      <c r="U6347" s="2"/>
      <c r="X6347" s="40"/>
      <c r="Y6347" s="9"/>
    </row>
    <row r="6348" spans="2:25" x14ac:dyDescent="0.2">
      <c r="B6348" s="2"/>
      <c r="H6348" s="2"/>
      <c r="I6348" s="2"/>
      <c r="J6348" s="2"/>
      <c r="N6348" s="9"/>
      <c r="O6348" s="5"/>
      <c r="P6348" s="2"/>
      <c r="Q6348" s="39"/>
      <c r="R6348" s="9"/>
      <c r="T6348" s="9"/>
      <c r="U6348" s="2"/>
      <c r="X6348" s="40"/>
      <c r="Y6348" s="9"/>
    </row>
    <row r="6349" spans="2:25" x14ac:dyDescent="0.2">
      <c r="B6349" s="2"/>
      <c r="H6349" s="2"/>
      <c r="I6349" s="2"/>
      <c r="J6349" s="2"/>
      <c r="N6349" s="9"/>
      <c r="O6349" s="5"/>
      <c r="P6349" s="2"/>
      <c r="Q6349" s="39"/>
      <c r="R6349" s="9"/>
      <c r="T6349" s="9"/>
      <c r="U6349" s="2"/>
      <c r="X6349" s="40"/>
      <c r="Y6349" s="9"/>
    </row>
    <row r="6350" spans="2:25" x14ac:dyDescent="0.2">
      <c r="B6350" s="2"/>
      <c r="H6350" s="2"/>
      <c r="I6350" s="2"/>
      <c r="J6350" s="2"/>
      <c r="N6350" s="9"/>
      <c r="O6350" s="5"/>
      <c r="P6350" s="2"/>
      <c r="Q6350" s="39"/>
      <c r="R6350" s="9"/>
      <c r="T6350" s="9"/>
      <c r="U6350" s="2"/>
      <c r="X6350" s="40"/>
      <c r="Y6350" s="9"/>
    </row>
    <row r="6351" spans="2:25" x14ac:dyDescent="0.2">
      <c r="B6351" s="2"/>
      <c r="H6351" s="2"/>
      <c r="I6351" s="2"/>
      <c r="J6351" s="2"/>
      <c r="N6351" s="9"/>
      <c r="O6351" s="5"/>
      <c r="P6351" s="2"/>
      <c r="Q6351" s="39"/>
      <c r="R6351" s="9"/>
      <c r="T6351" s="9"/>
      <c r="U6351" s="2"/>
      <c r="X6351" s="40"/>
      <c r="Y6351" s="9"/>
    </row>
    <row r="6352" spans="2:25" x14ac:dyDescent="0.2">
      <c r="B6352" s="2"/>
      <c r="H6352" s="2"/>
      <c r="I6352" s="2"/>
      <c r="J6352" s="2"/>
      <c r="N6352" s="9"/>
      <c r="O6352" s="5"/>
      <c r="P6352" s="2"/>
      <c r="Q6352" s="39"/>
      <c r="R6352" s="9"/>
      <c r="T6352" s="9"/>
      <c r="U6352" s="2"/>
      <c r="X6352" s="40"/>
      <c r="Y6352" s="9"/>
    </row>
    <row r="6353" spans="2:25" x14ac:dyDescent="0.2">
      <c r="B6353" s="2"/>
      <c r="H6353" s="2"/>
      <c r="I6353" s="2"/>
      <c r="J6353" s="2"/>
      <c r="N6353" s="9"/>
      <c r="O6353" s="5"/>
      <c r="P6353" s="2"/>
      <c r="Q6353" s="39"/>
      <c r="R6353" s="9"/>
      <c r="T6353" s="9"/>
      <c r="U6353" s="2"/>
      <c r="X6353" s="40"/>
      <c r="Y6353" s="9"/>
    </row>
    <row r="6354" spans="2:25" x14ac:dyDescent="0.2">
      <c r="B6354" s="2"/>
      <c r="H6354" s="2"/>
      <c r="I6354" s="2"/>
      <c r="J6354" s="2"/>
      <c r="N6354" s="9"/>
      <c r="O6354" s="5"/>
      <c r="P6354" s="2"/>
      <c r="Q6354" s="39"/>
      <c r="R6354" s="9"/>
      <c r="T6354" s="9"/>
      <c r="U6354" s="2"/>
      <c r="X6354" s="40"/>
      <c r="Y6354" s="9"/>
    </row>
    <row r="6355" spans="2:25" x14ac:dyDescent="0.2">
      <c r="B6355" s="2"/>
      <c r="H6355" s="2"/>
      <c r="I6355" s="2"/>
      <c r="J6355" s="2"/>
      <c r="N6355" s="9"/>
      <c r="O6355" s="5"/>
      <c r="P6355" s="2"/>
      <c r="Q6355" s="39"/>
      <c r="R6355" s="9"/>
      <c r="T6355" s="9"/>
      <c r="U6355" s="2"/>
      <c r="X6355" s="40"/>
      <c r="Y6355" s="9"/>
    </row>
    <row r="6356" spans="2:25" x14ac:dyDescent="0.2">
      <c r="B6356" s="2"/>
      <c r="H6356" s="2"/>
      <c r="I6356" s="2"/>
      <c r="J6356" s="2"/>
      <c r="N6356" s="9"/>
      <c r="O6356" s="5"/>
      <c r="P6356" s="2"/>
      <c r="Q6356" s="39"/>
      <c r="R6356" s="9"/>
      <c r="T6356" s="9"/>
      <c r="U6356" s="2"/>
      <c r="X6356" s="40"/>
      <c r="Y6356" s="9"/>
    </row>
    <row r="6357" spans="2:25" x14ac:dyDescent="0.2">
      <c r="B6357" s="2"/>
      <c r="H6357" s="2"/>
      <c r="I6357" s="2"/>
      <c r="J6357" s="2"/>
      <c r="N6357" s="9"/>
      <c r="O6357" s="5"/>
      <c r="P6357" s="2"/>
      <c r="Q6357" s="39"/>
      <c r="R6357" s="9"/>
      <c r="T6357" s="9"/>
      <c r="U6357" s="2"/>
      <c r="X6357" s="40"/>
      <c r="Y6357" s="9"/>
    </row>
    <row r="6358" spans="2:25" x14ac:dyDescent="0.2">
      <c r="B6358" s="2"/>
      <c r="H6358" s="2"/>
      <c r="I6358" s="2"/>
      <c r="J6358" s="2"/>
      <c r="N6358" s="9"/>
      <c r="O6358" s="5"/>
      <c r="P6358" s="2"/>
      <c r="Q6358" s="39"/>
      <c r="R6358" s="9"/>
      <c r="T6358" s="9"/>
      <c r="U6358" s="2"/>
      <c r="X6358" s="40"/>
      <c r="Y6358" s="9"/>
    </row>
    <row r="6359" spans="2:25" x14ac:dyDescent="0.2">
      <c r="B6359" s="2"/>
      <c r="H6359" s="2"/>
      <c r="I6359" s="2"/>
      <c r="J6359" s="2"/>
      <c r="N6359" s="9"/>
      <c r="O6359" s="5"/>
      <c r="P6359" s="2"/>
      <c r="Q6359" s="39"/>
      <c r="R6359" s="9"/>
      <c r="T6359" s="9"/>
      <c r="U6359" s="2"/>
      <c r="X6359" s="40"/>
      <c r="Y6359" s="9"/>
    </row>
    <row r="6360" spans="2:25" x14ac:dyDescent="0.2">
      <c r="B6360" s="2"/>
      <c r="H6360" s="2"/>
      <c r="I6360" s="2"/>
      <c r="J6360" s="2"/>
      <c r="N6360" s="9"/>
      <c r="O6360" s="5"/>
      <c r="P6360" s="2"/>
      <c r="Q6360" s="39"/>
      <c r="R6360" s="9"/>
      <c r="T6360" s="9"/>
      <c r="U6360" s="2"/>
      <c r="X6360" s="40"/>
      <c r="Y6360" s="9"/>
    </row>
    <row r="6361" spans="2:25" x14ac:dyDescent="0.2">
      <c r="B6361" s="2"/>
      <c r="H6361" s="2"/>
      <c r="I6361" s="2"/>
      <c r="J6361" s="2"/>
      <c r="N6361" s="9"/>
      <c r="O6361" s="5"/>
      <c r="P6361" s="2"/>
      <c r="Q6361" s="39"/>
      <c r="R6361" s="9"/>
      <c r="T6361" s="9"/>
      <c r="U6361" s="2"/>
      <c r="X6361" s="40"/>
      <c r="Y6361" s="9"/>
    </row>
    <row r="6362" spans="2:25" x14ac:dyDescent="0.2">
      <c r="B6362" s="2"/>
      <c r="H6362" s="2"/>
      <c r="I6362" s="2"/>
      <c r="J6362" s="2"/>
      <c r="N6362" s="9"/>
      <c r="O6362" s="5"/>
      <c r="P6362" s="2"/>
      <c r="Q6362" s="39"/>
      <c r="R6362" s="9"/>
      <c r="T6362" s="9"/>
      <c r="U6362" s="2"/>
      <c r="X6362" s="40"/>
      <c r="Y6362" s="9"/>
    </row>
    <row r="6363" spans="2:25" x14ac:dyDescent="0.2">
      <c r="B6363" s="2"/>
      <c r="H6363" s="2"/>
      <c r="I6363" s="2"/>
      <c r="J6363" s="2"/>
      <c r="N6363" s="9"/>
      <c r="O6363" s="5"/>
      <c r="P6363" s="2"/>
      <c r="Q6363" s="39"/>
      <c r="R6363" s="9"/>
      <c r="T6363" s="9"/>
      <c r="U6363" s="2"/>
      <c r="X6363" s="40"/>
      <c r="Y6363" s="9"/>
    </row>
    <row r="6364" spans="2:25" x14ac:dyDescent="0.2">
      <c r="B6364" s="2"/>
      <c r="H6364" s="2"/>
      <c r="I6364" s="2"/>
      <c r="J6364" s="2"/>
      <c r="N6364" s="9"/>
      <c r="O6364" s="5"/>
      <c r="P6364" s="2"/>
      <c r="Q6364" s="39"/>
      <c r="R6364" s="9"/>
      <c r="T6364" s="9"/>
      <c r="U6364" s="2"/>
      <c r="X6364" s="40"/>
      <c r="Y6364" s="9"/>
    </row>
    <row r="6365" spans="2:25" x14ac:dyDescent="0.2">
      <c r="B6365" s="2"/>
      <c r="H6365" s="2"/>
      <c r="I6365" s="2"/>
      <c r="J6365" s="2"/>
      <c r="N6365" s="9"/>
      <c r="O6365" s="5"/>
      <c r="P6365" s="2"/>
      <c r="Q6365" s="39"/>
      <c r="R6365" s="9"/>
      <c r="T6365" s="9"/>
      <c r="U6365" s="2"/>
      <c r="X6365" s="40"/>
      <c r="Y6365" s="9"/>
    </row>
    <row r="6366" spans="2:25" x14ac:dyDescent="0.2">
      <c r="B6366" s="2"/>
      <c r="H6366" s="2"/>
      <c r="I6366" s="2"/>
      <c r="J6366" s="2"/>
      <c r="N6366" s="9"/>
      <c r="O6366" s="5"/>
      <c r="P6366" s="2"/>
      <c r="Q6366" s="39"/>
      <c r="R6366" s="9"/>
      <c r="T6366" s="9"/>
      <c r="U6366" s="2"/>
      <c r="X6366" s="40"/>
      <c r="Y6366" s="9"/>
    </row>
    <row r="6367" spans="2:25" x14ac:dyDescent="0.2">
      <c r="B6367" s="2"/>
      <c r="H6367" s="2"/>
      <c r="I6367" s="2"/>
      <c r="J6367" s="2"/>
      <c r="N6367" s="9"/>
      <c r="O6367" s="5"/>
      <c r="P6367" s="2"/>
      <c r="Q6367" s="39"/>
      <c r="R6367" s="9"/>
      <c r="T6367" s="9"/>
      <c r="U6367" s="2"/>
      <c r="X6367" s="40"/>
      <c r="Y6367" s="9"/>
    </row>
    <row r="6368" spans="2:25" x14ac:dyDescent="0.2">
      <c r="B6368" s="2"/>
      <c r="H6368" s="2"/>
      <c r="I6368" s="2"/>
      <c r="J6368" s="2"/>
      <c r="N6368" s="9"/>
      <c r="O6368" s="5"/>
      <c r="P6368" s="2"/>
      <c r="Q6368" s="39"/>
      <c r="R6368" s="9"/>
      <c r="T6368" s="9"/>
      <c r="U6368" s="2"/>
      <c r="X6368" s="40"/>
      <c r="Y6368" s="9"/>
    </row>
    <row r="6369" spans="2:25" x14ac:dyDescent="0.2">
      <c r="B6369" s="2"/>
      <c r="H6369" s="2"/>
      <c r="I6369" s="2"/>
      <c r="J6369" s="2"/>
      <c r="N6369" s="9"/>
      <c r="O6369" s="5"/>
      <c r="P6369" s="2"/>
      <c r="Q6369" s="39"/>
      <c r="R6369" s="9"/>
      <c r="T6369" s="9"/>
      <c r="U6369" s="2"/>
      <c r="X6369" s="40"/>
      <c r="Y6369" s="9"/>
    </row>
    <row r="6370" spans="2:25" x14ac:dyDescent="0.2">
      <c r="B6370" s="2"/>
      <c r="H6370" s="2"/>
      <c r="I6370" s="2"/>
      <c r="J6370" s="2"/>
      <c r="N6370" s="9"/>
      <c r="O6370" s="5"/>
      <c r="P6370" s="2"/>
      <c r="Q6370" s="39"/>
      <c r="R6370" s="9"/>
      <c r="T6370" s="9"/>
      <c r="U6370" s="2"/>
      <c r="X6370" s="40"/>
      <c r="Y6370" s="9"/>
    </row>
    <row r="6371" spans="2:25" x14ac:dyDescent="0.2">
      <c r="B6371" s="2"/>
      <c r="H6371" s="2"/>
      <c r="I6371" s="2"/>
      <c r="J6371" s="2"/>
      <c r="N6371" s="9"/>
      <c r="O6371" s="5"/>
      <c r="P6371" s="2"/>
      <c r="Q6371" s="39"/>
      <c r="R6371" s="9"/>
      <c r="T6371" s="9"/>
      <c r="U6371" s="2"/>
      <c r="X6371" s="40"/>
      <c r="Y6371" s="9"/>
    </row>
    <row r="6372" spans="2:25" x14ac:dyDescent="0.2">
      <c r="B6372" s="2"/>
      <c r="H6372" s="2"/>
      <c r="I6372" s="2"/>
      <c r="J6372" s="2"/>
      <c r="N6372" s="9"/>
      <c r="O6372" s="5"/>
      <c r="P6372" s="2"/>
      <c r="Q6372" s="39"/>
      <c r="R6372" s="9"/>
      <c r="T6372" s="9"/>
      <c r="U6372" s="2"/>
      <c r="X6372" s="40"/>
      <c r="Y6372" s="9"/>
    </row>
    <row r="6373" spans="2:25" x14ac:dyDescent="0.2">
      <c r="B6373" s="2"/>
      <c r="H6373" s="2"/>
      <c r="I6373" s="2"/>
      <c r="J6373" s="2"/>
      <c r="N6373" s="9"/>
      <c r="O6373" s="5"/>
      <c r="P6373" s="2"/>
      <c r="Q6373" s="39"/>
      <c r="R6373" s="9"/>
      <c r="T6373" s="9"/>
      <c r="U6373" s="2"/>
      <c r="X6373" s="40"/>
      <c r="Y6373" s="9"/>
    </row>
    <row r="6374" spans="2:25" x14ac:dyDescent="0.2">
      <c r="B6374" s="2"/>
      <c r="H6374" s="2"/>
      <c r="I6374" s="2"/>
      <c r="J6374" s="2"/>
      <c r="N6374" s="9"/>
      <c r="O6374" s="5"/>
      <c r="P6374" s="2"/>
      <c r="Q6374" s="39"/>
      <c r="R6374" s="9"/>
      <c r="T6374" s="9"/>
      <c r="U6374" s="2"/>
      <c r="X6374" s="40"/>
      <c r="Y6374" s="9"/>
    </row>
    <row r="6375" spans="2:25" x14ac:dyDescent="0.2">
      <c r="B6375" s="2"/>
      <c r="H6375" s="2"/>
      <c r="I6375" s="2"/>
      <c r="J6375" s="2"/>
      <c r="N6375" s="9"/>
      <c r="O6375" s="5"/>
      <c r="P6375" s="2"/>
      <c r="Q6375" s="39"/>
      <c r="R6375" s="9"/>
      <c r="T6375" s="9"/>
      <c r="U6375" s="2"/>
      <c r="X6375" s="40"/>
      <c r="Y6375" s="9"/>
    </row>
    <row r="6376" spans="2:25" x14ac:dyDescent="0.2">
      <c r="B6376" s="2"/>
      <c r="H6376" s="2"/>
      <c r="I6376" s="2"/>
      <c r="J6376" s="2"/>
      <c r="N6376" s="9"/>
      <c r="O6376" s="5"/>
      <c r="P6376" s="2"/>
      <c r="Q6376" s="39"/>
      <c r="R6376" s="9"/>
      <c r="T6376" s="9"/>
      <c r="U6376" s="2"/>
      <c r="X6376" s="40"/>
      <c r="Y6376" s="9"/>
    </row>
    <row r="6377" spans="2:25" x14ac:dyDescent="0.2">
      <c r="B6377" s="2"/>
      <c r="H6377" s="2"/>
      <c r="I6377" s="2"/>
      <c r="J6377" s="2"/>
      <c r="N6377" s="9"/>
      <c r="O6377" s="5"/>
      <c r="P6377" s="2"/>
      <c r="Q6377" s="39"/>
      <c r="R6377" s="9"/>
      <c r="T6377" s="9"/>
      <c r="U6377" s="2"/>
      <c r="X6377" s="40"/>
      <c r="Y6377" s="9"/>
    </row>
    <row r="6378" spans="2:25" x14ac:dyDescent="0.2">
      <c r="B6378" s="2"/>
      <c r="H6378" s="2"/>
      <c r="I6378" s="2"/>
      <c r="J6378" s="2"/>
      <c r="N6378" s="9"/>
      <c r="O6378" s="5"/>
      <c r="P6378" s="2"/>
      <c r="Q6378" s="39"/>
      <c r="R6378" s="9"/>
      <c r="T6378" s="9"/>
      <c r="U6378" s="2"/>
      <c r="X6378" s="40"/>
      <c r="Y6378" s="9"/>
    </row>
    <row r="6379" spans="2:25" x14ac:dyDescent="0.2">
      <c r="B6379" s="2"/>
      <c r="H6379" s="2"/>
      <c r="I6379" s="2"/>
      <c r="J6379" s="2"/>
      <c r="N6379" s="9"/>
      <c r="O6379" s="5"/>
      <c r="P6379" s="2"/>
      <c r="Q6379" s="39"/>
      <c r="R6379" s="9"/>
      <c r="T6379" s="9"/>
      <c r="U6379" s="2"/>
      <c r="X6379" s="40"/>
      <c r="Y6379" s="9"/>
    </row>
    <row r="6380" spans="2:25" x14ac:dyDescent="0.2">
      <c r="B6380" s="2"/>
      <c r="H6380" s="2"/>
      <c r="I6380" s="2"/>
      <c r="J6380" s="2"/>
      <c r="N6380" s="9"/>
      <c r="O6380" s="5"/>
      <c r="P6380" s="2"/>
      <c r="Q6380" s="39"/>
      <c r="R6380" s="9"/>
      <c r="T6380" s="9"/>
      <c r="U6380" s="2"/>
      <c r="X6380" s="40"/>
      <c r="Y6380" s="9"/>
    </row>
    <row r="6381" spans="2:25" x14ac:dyDescent="0.2">
      <c r="B6381" s="2"/>
      <c r="H6381" s="2"/>
      <c r="I6381" s="2"/>
      <c r="J6381" s="2"/>
      <c r="N6381" s="9"/>
      <c r="O6381" s="5"/>
      <c r="P6381" s="2"/>
      <c r="Q6381" s="39"/>
      <c r="R6381" s="9"/>
      <c r="T6381" s="9"/>
      <c r="U6381" s="2"/>
      <c r="X6381" s="40"/>
      <c r="Y6381" s="9"/>
    </row>
    <row r="6382" spans="2:25" x14ac:dyDescent="0.2">
      <c r="B6382" s="2"/>
      <c r="H6382" s="2"/>
      <c r="I6382" s="2"/>
      <c r="J6382" s="2"/>
      <c r="N6382" s="9"/>
      <c r="O6382" s="5"/>
      <c r="P6382" s="2"/>
      <c r="Q6382" s="39"/>
      <c r="R6382" s="9"/>
      <c r="T6382" s="9"/>
      <c r="U6382" s="2"/>
      <c r="X6382" s="40"/>
      <c r="Y6382" s="9"/>
    </row>
    <row r="6383" spans="2:25" x14ac:dyDescent="0.2">
      <c r="B6383" s="2"/>
      <c r="H6383" s="2"/>
      <c r="I6383" s="2"/>
      <c r="J6383" s="2"/>
      <c r="N6383" s="9"/>
      <c r="O6383" s="5"/>
      <c r="P6383" s="2"/>
      <c r="Q6383" s="39"/>
      <c r="R6383" s="9"/>
      <c r="T6383" s="9"/>
      <c r="U6383" s="2"/>
      <c r="X6383" s="40"/>
      <c r="Y6383" s="9"/>
    </row>
    <row r="6384" spans="2:25" x14ac:dyDescent="0.2">
      <c r="B6384" s="2"/>
      <c r="H6384" s="2"/>
      <c r="I6384" s="2"/>
      <c r="J6384" s="2"/>
      <c r="N6384" s="9"/>
      <c r="O6384" s="5"/>
      <c r="P6384" s="2"/>
      <c r="Q6384" s="39"/>
      <c r="R6384" s="9"/>
      <c r="T6384" s="9"/>
      <c r="U6384" s="2"/>
      <c r="X6384" s="40"/>
      <c r="Y6384" s="9"/>
    </row>
    <row r="6385" spans="2:25" x14ac:dyDescent="0.2">
      <c r="B6385" s="2"/>
      <c r="H6385" s="2"/>
      <c r="I6385" s="2"/>
      <c r="J6385" s="2"/>
      <c r="N6385" s="9"/>
      <c r="O6385" s="5"/>
      <c r="P6385" s="2"/>
      <c r="Q6385" s="39"/>
      <c r="R6385" s="9"/>
      <c r="T6385" s="9"/>
      <c r="U6385" s="2"/>
      <c r="X6385" s="40"/>
      <c r="Y6385" s="9"/>
    </row>
    <row r="6386" spans="2:25" x14ac:dyDescent="0.2">
      <c r="B6386" s="2"/>
      <c r="H6386" s="2"/>
      <c r="I6386" s="2"/>
      <c r="J6386" s="2"/>
      <c r="N6386" s="9"/>
      <c r="O6386" s="5"/>
      <c r="P6386" s="2"/>
      <c r="Q6386" s="39"/>
      <c r="R6386" s="9"/>
      <c r="T6386" s="9"/>
      <c r="U6386" s="2"/>
      <c r="X6386" s="40"/>
      <c r="Y6386" s="9"/>
    </row>
    <row r="6387" spans="2:25" x14ac:dyDescent="0.2">
      <c r="B6387" s="2"/>
      <c r="H6387" s="2"/>
      <c r="I6387" s="2"/>
      <c r="J6387" s="2"/>
      <c r="N6387" s="9"/>
      <c r="O6387" s="5"/>
      <c r="P6387" s="2"/>
      <c r="Q6387" s="39"/>
      <c r="R6387" s="9"/>
      <c r="T6387" s="9"/>
      <c r="U6387" s="2"/>
      <c r="X6387" s="40"/>
      <c r="Y6387" s="9"/>
    </row>
    <row r="6388" spans="2:25" x14ac:dyDescent="0.2">
      <c r="B6388" s="2"/>
      <c r="H6388" s="2"/>
      <c r="I6388" s="2"/>
      <c r="J6388" s="2"/>
      <c r="N6388" s="9"/>
      <c r="O6388" s="5"/>
      <c r="P6388" s="2"/>
      <c r="Q6388" s="39"/>
      <c r="R6388" s="9"/>
      <c r="T6388" s="9"/>
      <c r="U6388" s="2"/>
      <c r="X6388" s="40"/>
      <c r="Y6388" s="9"/>
    </row>
    <row r="6389" spans="2:25" x14ac:dyDescent="0.2">
      <c r="B6389" s="2"/>
      <c r="H6389" s="2"/>
      <c r="I6389" s="2"/>
      <c r="J6389" s="2"/>
      <c r="N6389" s="9"/>
      <c r="O6389" s="5"/>
      <c r="P6389" s="2"/>
      <c r="Q6389" s="39"/>
      <c r="R6389" s="9"/>
      <c r="T6389" s="9"/>
      <c r="U6389" s="2"/>
      <c r="X6389" s="40"/>
      <c r="Y6389" s="9"/>
    </row>
    <row r="6390" spans="2:25" x14ac:dyDescent="0.2">
      <c r="B6390" s="2"/>
      <c r="H6390" s="2"/>
      <c r="I6390" s="2"/>
      <c r="J6390" s="2"/>
      <c r="N6390" s="9"/>
      <c r="O6390" s="5"/>
      <c r="P6390" s="2"/>
      <c r="Q6390" s="39"/>
      <c r="R6390" s="9"/>
      <c r="T6390" s="9"/>
      <c r="U6390" s="2"/>
      <c r="X6390" s="40"/>
      <c r="Y6390" s="9"/>
    </row>
    <row r="6391" spans="2:25" x14ac:dyDescent="0.2">
      <c r="B6391" s="2"/>
      <c r="H6391" s="2"/>
      <c r="I6391" s="2"/>
      <c r="J6391" s="2"/>
      <c r="N6391" s="9"/>
      <c r="O6391" s="5"/>
      <c r="P6391" s="2"/>
      <c r="Q6391" s="39"/>
      <c r="R6391" s="9"/>
      <c r="T6391" s="9"/>
      <c r="U6391" s="2"/>
      <c r="X6391" s="40"/>
      <c r="Y6391" s="9"/>
    </row>
    <row r="6392" spans="2:25" x14ac:dyDescent="0.2">
      <c r="B6392" s="2"/>
      <c r="H6392" s="2"/>
      <c r="I6392" s="2"/>
      <c r="J6392" s="2"/>
      <c r="N6392" s="9"/>
      <c r="O6392" s="5"/>
      <c r="P6392" s="2"/>
      <c r="Q6392" s="39"/>
      <c r="R6392" s="9"/>
      <c r="T6392" s="9"/>
      <c r="U6392" s="2"/>
      <c r="X6392" s="40"/>
      <c r="Y6392" s="9"/>
    </row>
    <row r="6393" spans="2:25" x14ac:dyDescent="0.2">
      <c r="B6393" s="2"/>
      <c r="H6393" s="2"/>
      <c r="I6393" s="2"/>
      <c r="J6393" s="2"/>
      <c r="N6393" s="9"/>
      <c r="O6393" s="5"/>
      <c r="P6393" s="2"/>
      <c r="Q6393" s="39"/>
      <c r="R6393" s="9"/>
      <c r="T6393" s="9"/>
      <c r="U6393" s="2"/>
      <c r="X6393" s="40"/>
      <c r="Y6393" s="9"/>
    </row>
    <row r="6394" spans="2:25" x14ac:dyDescent="0.2">
      <c r="B6394" s="2"/>
      <c r="H6394" s="2"/>
      <c r="I6394" s="2"/>
      <c r="J6394" s="2"/>
      <c r="N6394" s="9"/>
      <c r="O6394" s="5"/>
      <c r="P6394" s="2"/>
      <c r="Q6394" s="39"/>
      <c r="R6394" s="9"/>
      <c r="T6394" s="9"/>
      <c r="U6394" s="2"/>
      <c r="X6394" s="40"/>
      <c r="Y6394" s="9"/>
    </row>
    <row r="6395" spans="2:25" x14ac:dyDescent="0.2">
      <c r="B6395" s="2"/>
      <c r="H6395" s="2"/>
      <c r="I6395" s="2"/>
      <c r="J6395" s="2"/>
      <c r="N6395" s="9"/>
      <c r="O6395" s="5"/>
      <c r="P6395" s="2"/>
      <c r="Q6395" s="39"/>
      <c r="R6395" s="9"/>
      <c r="T6395" s="9"/>
      <c r="U6395" s="2"/>
      <c r="X6395" s="40"/>
      <c r="Y6395" s="9"/>
    </row>
    <row r="6396" spans="2:25" x14ac:dyDescent="0.2">
      <c r="B6396" s="2"/>
      <c r="H6396" s="2"/>
      <c r="I6396" s="2"/>
      <c r="J6396" s="2"/>
      <c r="N6396" s="9"/>
      <c r="O6396" s="5"/>
      <c r="P6396" s="2"/>
      <c r="Q6396" s="39"/>
      <c r="R6396" s="9"/>
      <c r="T6396" s="9"/>
      <c r="U6396" s="2"/>
      <c r="X6396" s="40"/>
      <c r="Y6396" s="9"/>
    </row>
    <row r="6397" spans="2:25" x14ac:dyDescent="0.2">
      <c r="B6397" s="2"/>
      <c r="H6397" s="2"/>
      <c r="I6397" s="2"/>
      <c r="J6397" s="2"/>
      <c r="N6397" s="9"/>
      <c r="O6397" s="5"/>
      <c r="P6397" s="2"/>
      <c r="Q6397" s="39"/>
      <c r="R6397" s="9"/>
      <c r="T6397" s="9"/>
      <c r="U6397" s="2"/>
      <c r="X6397" s="40"/>
      <c r="Y6397" s="9"/>
    </row>
    <row r="6398" spans="2:25" x14ac:dyDescent="0.2">
      <c r="B6398" s="2"/>
      <c r="H6398" s="2"/>
      <c r="I6398" s="2"/>
      <c r="J6398" s="2"/>
      <c r="N6398" s="9"/>
      <c r="O6398" s="5"/>
      <c r="P6398" s="2"/>
      <c r="Q6398" s="39"/>
      <c r="R6398" s="9"/>
      <c r="T6398" s="9"/>
      <c r="U6398" s="2"/>
      <c r="X6398" s="40"/>
      <c r="Y6398" s="9"/>
    </row>
    <row r="6399" spans="2:25" x14ac:dyDescent="0.2">
      <c r="B6399" s="2"/>
      <c r="H6399" s="2"/>
      <c r="I6399" s="2"/>
      <c r="J6399" s="2"/>
      <c r="N6399" s="9"/>
      <c r="O6399" s="5"/>
      <c r="P6399" s="2"/>
      <c r="Q6399" s="39"/>
      <c r="R6399" s="9"/>
      <c r="T6399" s="9"/>
      <c r="U6399" s="2"/>
      <c r="X6399" s="40"/>
      <c r="Y6399" s="9"/>
    </row>
    <row r="6400" spans="2:25" x14ac:dyDescent="0.2">
      <c r="B6400" s="2"/>
      <c r="H6400" s="2"/>
      <c r="I6400" s="2"/>
      <c r="J6400" s="2"/>
      <c r="N6400" s="9"/>
      <c r="O6400" s="5"/>
      <c r="P6400" s="2"/>
      <c r="Q6400" s="39"/>
      <c r="R6400" s="9"/>
      <c r="T6400" s="9"/>
      <c r="U6400" s="2"/>
      <c r="X6400" s="40"/>
      <c r="Y6400" s="9"/>
    </row>
    <row r="6401" spans="2:25" x14ac:dyDescent="0.2">
      <c r="B6401" s="2"/>
      <c r="H6401" s="2"/>
      <c r="I6401" s="2"/>
      <c r="J6401" s="2"/>
      <c r="N6401" s="9"/>
      <c r="O6401" s="5"/>
      <c r="P6401" s="2"/>
      <c r="Q6401" s="39"/>
      <c r="R6401" s="9"/>
      <c r="T6401" s="9"/>
      <c r="U6401" s="2"/>
      <c r="X6401" s="40"/>
      <c r="Y6401" s="9"/>
    </row>
    <row r="6402" spans="2:25" x14ac:dyDescent="0.2">
      <c r="B6402" s="2"/>
      <c r="H6402" s="2"/>
      <c r="I6402" s="2"/>
      <c r="J6402" s="2"/>
      <c r="N6402" s="9"/>
      <c r="O6402" s="5"/>
      <c r="P6402" s="2"/>
      <c r="Q6402" s="39"/>
      <c r="R6402" s="9"/>
      <c r="T6402" s="9"/>
      <c r="U6402" s="2"/>
      <c r="X6402" s="40"/>
      <c r="Y6402" s="9"/>
    </row>
    <row r="6403" spans="2:25" x14ac:dyDescent="0.2">
      <c r="B6403" s="2"/>
      <c r="H6403" s="2"/>
      <c r="I6403" s="2"/>
      <c r="J6403" s="2"/>
      <c r="N6403" s="9"/>
      <c r="O6403" s="5"/>
      <c r="P6403" s="2"/>
      <c r="Q6403" s="39"/>
      <c r="R6403" s="9"/>
      <c r="T6403" s="9"/>
      <c r="U6403" s="2"/>
      <c r="X6403" s="40"/>
      <c r="Y6403" s="9"/>
    </row>
    <row r="6404" spans="2:25" x14ac:dyDescent="0.2">
      <c r="B6404" s="2"/>
      <c r="H6404" s="2"/>
      <c r="I6404" s="2"/>
      <c r="J6404" s="2"/>
      <c r="N6404" s="9"/>
      <c r="O6404" s="5"/>
      <c r="P6404" s="2"/>
      <c r="Q6404" s="39"/>
      <c r="R6404" s="9"/>
      <c r="T6404" s="9"/>
      <c r="U6404" s="2"/>
      <c r="X6404" s="40"/>
      <c r="Y6404" s="9"/>
    </row>
    <row r="6405" spans="2:25" x14ac:dyDescent="0.2">
      <c r="B6405" s="2"/>
      <c r="H6405" s="2"/>
      <c r="I6405" s="2"/>
      <c r="J6405" s="2"/>
      <c r="N6405" s="9"/>
      <c r="O6405" s="5"/>
      <c r="P6405" s="2"/>
      <c r="Q6405" s="39"/>
      <c r="R6405" s="9"/>
      <c r="T6405" s="9"/>
      <c r="U6405" s="2"/>
      <c r="X6405" s="40"/>
      <c r="Y6405" s="9"/>
    </row>
    <row r="6406" spans="2:25" x14ac:dyDescent="0.2">
      <c r="B6406" s="2"/>
      <c r="H6406" s="2"/>
      <c r="I6406" s="2"/>
      <c r="J6406" s="2"/>
      <c r="N6406" s="9"/>
      <c r="O6406" s="5"/>
      <c r="P6406" s="2"/>
      <c r="Q6406" s="39"/>
      <c r="R6406" s="9"/>
      <c r="T6406" s="9"/>
      <c r="U6406" s="2"/>
      <c r="X6406" s="40"/>
      <c r="Y6406" s="9"/>
    </row>
    <row r="6407" spans="2:25" x14ac:dyDescent="0.2">
      <c r="B6407" s="2"/>
      <c r="H6407" s="2"/>
      <c r="I6407" s="2"/>
      <c r="J6407" s="2"/>
      <c r="N6407" s="9"/>
      <c r="O6407" s="5"/>
      <c r="P6407" s="2"/>
      <c r="Q6407" s="39"/>
      <c r="R6407" s="9"/>
      <c r="T6407" s="9"/>
      <c r="U6407" s="2"/>
      <c r="X6407" s="40"/>
      <c r="Y6407" s="9"/>
    </row>
    <row r="6408" spans="2:25" x14ac:dyDescent="0.2">
      <c r="B6408" s="2"/>
      <c r="H6408" s="2"/>
      <c r="I6408" s="2"/>
      <c r="J6408" s="2"/>
      <c r="N6408" s="9"/>
      <c r="O6408" s="5"/>
      <c r="P6408" s="2"/>
      <c r="Q6408" s="39"/>
      <c r="R6408" s="9"/>
      <c r="T6408" s="9"/>
      <c r="U6408" s="2"/>
      <c r="X6408" s="40"/>
      <c r="Y6408" s="9"/>
    </row>
    <row r="6409" spans="2:25" x14ac:dyDescent="0.2">
      <c r="B6409" s="2"/>
      <c r="H6409" s="2"/>
      <c r="I6409" s="2"/>
      <c r="J6409" s="2"/>
      <c r="N6409" s="9"/>
      <c r="O6409" s="5"/>
      <c r="P6409" s="2"/>
      <c r="Q6409" s="39"/>
      <c r="R6409" s="9"/>
      <c r="T6409" s="9"/>
      <c r="U6409" s="2"/>
      <c r="X6409" s="40"/>
      <c r="Y6409" s="9"/>
    </row>
    <row r="6410" spans="2:25" x14ac:dyDescent="0.2">
      <c r="B6410" s="2"/>
      <c r="H6410" s="2"/>
      <c r="I6410" s="2"/>
      <c r="J6410" s="2"/>
      <c r="N6410" s="9"/>
      <c r="O6410" s="5"/>
      <c r="P6410" s="2"/>
      <c r="Q6410" s="39"/>
      <c r="R6410" s="9"/>
      <c r="T6410" s="9"/>
      <c r="U6410" s="2"/>
      <c r="X6410" s="40"/>
      <c r="Y6410" s="9"/>
    </row>
    <row r="6411" spans="2:25" x14ac:dyDescent="0.2">
      <c r="B6411" s="2"/>
      <c r="H6411" s="2"/>
      <c r="I6411" s="2"/>
      <c r="J6411" s="2"/>
      <c r="N6411" s="9"/>
      <c r="O6411" s="5"/>
      <c r="P6411" s="2"/>
      <c r="Q6411" s="39"/>
      <c r="R6411" s="9"/>
      <c r="T6411" s="9"/>
      <c r="U6411" s="2"/>
      <c r="X6411" s="40"/>
      <c r="Y6411" s="9"/>
    </row>
    <row r="6412" spans="2:25" x14ac:dyDescent="0.2">
      <c r="B6412" s="2"/>
      <c r="H6412" s="2"/>
      <c r="I6412" s="2"/>
      <c r="J6412" s="2"/>
      <c r="N6412" s="9"/>
      <c r="O6412" s="5"/>
      <c r="P6412" s="2"/>
      <c r="Q6412" s="39"/>
      <c r="R6412" s="9"/>
      <c r="T6412" s="9"/>
      <c r="U6412" s="2"/>
      <c r="X6412" s="40"/>
      <c r="Y6412" s="9"/>
    </row>
    <row r="6413" spans="2:25" x14ac:dyDescent="0.2">
      <c r="B6413" s="2"/>
      <c r="H6413" s="2"/>
      <c r="I6413" s="2"/>
      <c r="J6413" s="2"/>
      <c r="N6413" s="9"/>
      <c r="O6413" s="5"/>
      <c r="P6413" s="2"/>
      <c r="Q6413" s="39"/>
      <c r="R6413" s="9"/>
      <c r="T6413" s="9"/>
      <c r="U6413" s="2"/>
      <c r="X6413" s="40"/>
      <c r="Y6413" s="9"/>
    </row>
    <row r="6414" spans="2:25" x14ac:dyDescent="0.2">
      <c r="B6414" s="2"/>
      <c r="H6414" s="2"/>
      <c r="I6414" s="2"/>
      <c r="J6414" s="2"/>
      <c r="N6414" s="9"/>
      <c r="O6414" s="5"/>
      <c r="P6414" s="2"/>
      <c r="Q6414" s="39"/>
      <c r="R6414" s="9"/>
      <c r="T6414" s="9"/>
      <c r="U6414" s="2"/>
      <c r="X6414" s="40"/>
      <c r="Y6414" s="9"/>
    </row>
    <row r="6415" spans="2:25" x14ac:dyDescent="0.2">
      <c r="B6415" s="2"/>
      <c r="H6415" s="2"/>
      <c r="I6415" s="2"/>
      <c r="J6415" s="2"/>
      <c r="N6415" s="9"/>
      <c r="O6415" s="5"/>
      <c r="P6415" s="2"/>
      <c r="Q6415" s="39"/>
      <c r="R6415" s="9"/>
      <c r="T6415" s="9"/>
      <c r="U6415" s="2"/>
      <c r="X6415" s="40"/>
      <c r="Y6415" s="9"/>
    </row>
    <row r="6416" spans="2:25" x14ac:dyDescent="0.2">
      <c r="B6416" s="2"/>
      <c r="H6416" s="2"/>
      <c r="I6416" s="2"/>
      <c r="J6416" s="2"/>
      <c r="N6416" s="9"/>
      <c r="O6416" s="5"/>
      <c r="P6416" s="2"/>
      <c r="Q6416" s="39"/>
      <c r="R6416" s="9"/>
      <c r="T6416" s="9"/>
      <c r="U6416" s="2"/>
      <c r="X6416" s="40"/>
      <c r="Y6416" s="9"/>
    </row>
    <row r="6417" spans="2:25" x14ac:dyDescent="0.2">
      <c r="B6417" s="2"/>
      <c r="H6417" s="2"/>
      <c r="I6417" s="2"/>
      <c r="J6417" s="2"/>
      <c r="N6417" s="9"/>
      <c r="O6417" s="5"/>
      <c r="P6417" s="2"/>
      <c r="Q6417" s="39"/>
      <c r="R6417" s="9"/>
      <c r="T6417" s="9"/>
      <c r="U6417" s="2"/>
      <c r="X6417" s="40"/>
      <c r="Y6417" s="9"/>
    </row>
    <row r="6418" spans="2:25" x14ac:dyDescent="0.2">
      <c r="B6418" s="2"/>
      <c r="H6418" s="2"/>
      <c r="I6418" s="2"/>
      <c r="J6418" s="2"/>
      <c r="N6418" s="9"/>
      <c r="O6418" s="5"/>
      <c r="P6418" s="2"/>
      <c r="Q6418" s="39"/>
      <c r="R6418" s="9"/>
      <c r="T6418" s="9"/>
      <c r="U6418" s="2"/>
      <c r="X6418" s="40"/>
      <c r="Y6418" s="9"/>
    </row>
    <row r="6419" spans="2:25" x14ac:dyDescent="0.2">
      <c r="B6419" s="2"/>
      <c r="H6419" s="2"/>
      <c r="I6419" s="2"/>
      <c r="J6419" s="2"/>
      <c r="N6419" s="9"/>
      <c r="O6419" s="5"/>
      <c r="P6419" s="2"/>
      <c r="Q6419" s="39"/>
      <c r="R6419" s="9"/>
      <c r="T6419" s="9"/>
      <c r="U6419" s="2"/>
      <c r="X6419" s="40"/>
      <c r="Y6419" s="9"/>
    </row>
    <row r="6420" spans="2:25" x14ac:dyDescent="0.2">
      <c r="B6420" s="2"/>
      <c r="H6420" s="2"/>
      <c r="I6420" s="2"/>
      <c r="J6420" s="2"/>
      <c r="N6420" s="9"/>
      <c r="O6420" s="5"/>
      <c r="P6420" s="2"/>
      <c r="Q6420" s="39"/>
      <c r="R6420" s="9"/>
      <c r="T6420" s="9"/>
      <c r="U6420" s="2"/>
      <c r="X6420" s="40"/>
      <c r="Y6420" s="9"/>
    </row>
    <row r="6421" spans="2:25" x14ac:dyDescent="0.2">
      <c r="B6421" s="2"/>
      <c r="H6421" s="2"/>
      <c r="I6421" s="2"/>
      <c r="J6421" s="2"/>
      <c r="N6421" s="9"/>
      <c r="O6421" s="5"/>
      <c r="P6421" s="2"/>
      <c r="Q6421" s="39"/>
      <c r="R6421" s="9"/>
      <c r="T6421" s="9"/>
      <c r="U6421" s="2"/>
      <c r="X6421" s="40"/>
      <c r="Y6421" s="9"/>
    </row>
    <row r="6422" spans="2:25" x14ac:dyDescent="0.2">
      <c r="B6422" s="2"/>
      <c r="H6422" s="2"/>
      <c r="I6422" s="2"/>
      <c r="J6422" s="2"/>
      <c r="N6422" s="9"/>
      <c r="O6422" s="5"/>
      <c r="P6422" s="2"/>
      <c r="Q6422" s="39"/>
      <c r="R6422" s="9"/>
      <c r="T6422" s="9"/>
      <c r="U6422" s="2"/>
      <c r="X6422" s="40"/>
      <c r="Y6422" s="9"/>
    </row>
    <row r="6423" spans="2:25" x14ac:dyDescent="0.2">
      <c r="B6423" s="2"/>
      <c r="H6423" s="2"/>
      <c r="I6423" s="2"/>
      <c r="J6423" s="2"/>
      <c r="N6423" s="9"/>
      <c r="O6423" s="5"/>
      <c r="P6423" s="2"/>
      <c r="Q6423" s="39"/>
      <c r="R6423" s="9"/>
      <c r="T6423" s="9"/>
      <c r="U6423" s="2"/>
      <c r="X6423" s="40"/>
      <c r="Y6423" s="9"/>
    </row>
    <row r="6424" spans="2:25" x14ac:dyDescent="0.2">
      <c r="B6424" s="2"/>
      <c r="H6424" s="2"/>
      <c r="I6424" s="2"/>
      <c r="J6424" s="2"/>
      <c r="N6424" s="9"/>
      <c r="O6424" s="5"/>
      <c r="P6424" s="2"/>
      <c r="Q6424" s="39"/>
      <c r="R6424" s="9"/>
      <c r="T6424" s="9"/>
      <c r="U6424" s="2"/>
      <c r="X6424" s="40"/>
      <c r="Y6424" s="9"/>
    </row>
    <row r="6425" spans="2:25" x14ac:dyDescent="0.2">
      <c r="B6425" s="2"/>
      <c r="H6425" s="2"/>
      <c r="I6425" s="2"/>
      <c r="J6425" s="2"/>
      <c r="N6425" s="9"/>
      <c r="O6425" s="5"/>
      <c r="P6425" s="2"/>
      <c r="Q6425" s="39"/>
      <c r="R6425" s="9"/>
      <c r="T6425" s="9"/>
      <c r="U6425" s="2"/>
      <c r="X6425" s="40"/>
      <c r="Y6425" s="9"/>
    </row>
    <row r="6426" spans="2:25" x14ac:dyDescent="0.2">
      <c r="B6426" s="2"/>
      <c r="H6426" s="2"/>
      <c r="I6426" s="2"/>
      <c r="J6426" s="2"/>
      <c r="N6426" s="9"/>
      <c r="O6426" s="5"/>
      <c r="P6426" s="2"/>
      <c r="Q6426" s="39"/>
      <c r="R6426" s="9"/>
      <c r="T6426" s="9"/>
      <c r="U6426" s="2"/>
      <c r="X6426" s="40"/>
      <c r="Y6426" s="9"/>
    </row>
    <row r="6427" spans="2:25" x14ac:dyDescent="0.2">
      <c r="B6427" s="2"/>
      <c r="H6427" s="2"/>
      <c r="I6427" s="2"/>
      <c r="J6427" s="2"/>
      <c r="N6427" s="9"/>
      <c r="O6427" s="5"/>
      <c r="P6427" s="2"/>
      <c r="Q6427" s="39"/>
      <c r="R6427" s="9"/>
      <c r="T6427" s="9"/>
      <c r="U6427" s="2"/>
      <c r="X6427" s="40"/>
      <c r="Y6427" s="9"/>
    </row>
    <row r="6428" spans="2:25" x14ac:dyDescent="0.2">
      <c r="B6428" s="2"/>
      <c r="H6428" s="2"/>
      <c r="I6428" s="2"/>
      <c r="J6428" s="2"/>
      <c r="N6428" s="9"/>
      <c r="O6428" s="5"/>
      <c r="P6428" s="2"/>
      <c r="Q6428" s="39"/>
      <c r="R6428" s="9"/>
      <c r="T6428" s="9"/>
      <c r="U6428" s="2"/>
      <c r="X6428" s="40"/>
      <c r="Y6428" s="9"/>
    </row>
    <row r="6429" spans="2:25" x14ac:dyDescent="0.2">
      <c r="B6429" s="2"/>
      <c r="H6429" s="2"/>
      <c r="I6429" s="2"/>
      <c r="J6429" s="2"/>
      <c r="N6429" s="9"/>
      <c r="O6429" s="5"/>
      <c r="P6429" s="2"/>
      <c r="Q6429" s="39"/>
      <c r="R6429" s="9"/>
      <c r="T6429" s="9"/>
      <c r="U6429" s="2"/>
      <c r="X6429" s="40"/>
      <c r="Y6429" s="9"/>
    </row>
    <row r="6430" spans="2:25" x14ac:dyDescent="0.2">
      <c r="B6430" s="2"/>
      <c r="H6430" s="2"/>
      <c r="I6430" s="2"/>
      <c r="J6430" s="2"/>
      <c r="N6430" s="9"/>
      <c r="O6430" s="5"/>
      <c r="P6430" s="2"/>
      <c r="Q6430" s="39"/>
      <c r="R6430" s="9"/>
      <c r="T6430" s="9"/>
      <c r="U6430" s="2"/>
      <c r="X6430" s="40"/>
      <c r="Y6430" s="9"/>
    </row>
    <row r="6431" spans="2:25" x14ac:dyDescent="0.2">
      <c r="B6431" s="2"/>
      <c r="H6431" s="2"/>
      <c r="I6431" s="2"/>
      <c r="J6431" s="2"/>
      <c r="N6431" s="9"/>
      <c r="O6431" s="5"/>
      <c r="P6431" s="2"/>
      <c r="Q6431" s="39"/>
      <c r="R6431" s="9"/>
      <c r="T6431" s="9"/>
      <c r="U6431" s="2"/>
      <c r="X6431" s="40"/>
      <c r="Y6431" s="9"/>
    </row>
    <row r="6432" spans="2:25" x14ac:dyDescent="0.2">
      <c r="B6432" s="2"/>
      <c r="H6432" s="2"/>
      <c r="I6432" s="2"/>
      <c r="J6432" s="2"/>
      <c r="N6432" s="9"/>
      <c r="O6432" s="5"/>
      <c r="P6432" s="2"/>
      <c r="Q6432" s="39"/>
      <c r="R6432" s="9"/>
      <c r="T6432" s="9"/>
      <c r="U6432" s="2"/>
      <c r="X6432" s="40"/>
      <c r="Y6432" s="9"/>
    </row>
    <row r="6433" spans="2:25" x14ac:dyDescent="0.2">
      <c r="B6433" s="2"/>
      <c r="H6433" s="2"/>
      <c r="I6433" s="2"/>
      <c r="J6433" s="2"/>
      <c r="N6433" s="9"/>
      <c r="O6433" s="5"/>
      <c r="P6433" s="2"/>
      <c r="Q6433" s="39"/>
      <c r="R6433" s="9"/>
      <c r="T6433" s="9"/>
      <c r="U6433" s="2"/>
      <c r="X6433" s="40"/>
      <c r="Y6433" s="9"/>
    </row>
    <row r="6434" spans="2:25" x14ac:dyDescent="0.2">
      <c r="B6434" s="2"/>
      <c r="H6434" s="2"/>
      <c r="I6434" s="2"/>
      <c r="J6434" s="2"/>
      <c r="N6434" s="9"/>
      <c r="O6434" s="5"/>
      <c r="P6434" s="2"/>
      <c r="Q6434" s="39"/>
      <c r="R6434" s="9"/>
      <c r="T6434" s="9"/>
      <c r="U6434" s="2"/>
      <c r="X6434" s="40"/>
      <c r="Y6434" s="9"/>
    </row>
    <row r="6435" spans="2:25" x14ac:dyDescent="0.2">
      <c r="B6435" s="2"/>
      <c r="H6435" s="2"/>
      <c r="I6435" s="2"/>
      <c r="J6435" s="2"/>
      <c r="N6435" s="9"/>
      <c r="O6435" s="5"/>
      <c r="P6435" s="2"/>
      <c r="Q6435" s="39"/>
      <c r="R6435" s="9"/>
      <c r="T6435" s="9"/>
      <c r="U6435" s="2"/>
      <c r="X6435" s="40"/>
      <c r="Y6435" s="9"/>
    </row>
    <row r="6436" spans="2:25" x14ac:dyDescent="0.2">
      <c r="B6436" s="2"/>
      <c r="H6436" s="2"/>
      <c r="I6436" s="2"/>
      <c r="J6436" s="2"/>
      <c r="N6436" s="9"/>
      <c r="O6436" s="5"/>
      <c r="P6436" s="2"/>
      <c r="Q6436" s="39"/>
      <c r="R6436" s="9"/>
      <c r="T6436" s="9"/>
      <c r="U6436" s="2"/>
      <c r="X6436" s="40"/>
      <c r="Y6436" s="9"/>
    </row>
    <row r="6437" spans="2:25" x14ac:dyDescent="0.2">
      <c r="B6437" s="2"/>
      <c r="H6437" s="2"/>
      <c r="I6437" s="2"/>
      <c r="J6437" s="2"/>
      <c r="N6437" s="9"/>
      <c r="O6437" s="5"/>
      <c r="P6437" s="2"/>
      <c r="Q6437" s="39"/>
      <c r="R6437" s="9"/>
      <c r="T6437" s="9"/>
      <c r="U6437" s="2"/>
      <c r="X6437" s="40"/>
      <c r="Y6437" s="9"/>
    </row>
    <row r="6438" spans="2:25" x14ac:dyDescent="0.2">
      <c r="B6438" s="2"/>
      <c r="H6438" s="2"/>
      <c r="I6438" s="2"/>
      <c r="J6438" s="2"/>
      <c r="N6438" s="9"/>
      <c r="O6438" s="5"/>
      <c r="P6438" s="2"/>
      <c r="Q6438" s="39"/>
      <c r="R6438" s="9"/>
      <c r="T6438" s="9"/>
      <c r="U6438" s="2"/>
      <c r="X6438" s="40"/>
      <c r="Y6438" s="9"/>
    </row>
    <row r="6439" spans="2:25" x14ac:dyDescent="0.2">
      <c r="B6439" s="2"/>
      <c r="H6439" s="2"/>
      <c r="I6439" s="2"/>
      <c r="J6439" s="2"/>
      <c r="N6439" s="9"/>
      <c r="O6439" s="5"/>
      <c r="P6439" s="2"/>
      <c r="Q6439" s="39"/>
      <c r="R6439" s="9"/>
      <c r="T6439" s="9"/>
      <c r="U6439" s="2"/>
      <c r="X6439" s="40"/>
      <c r="Y6439" s="9"/>
    </row>
    <row r="6440" spans="2:25" x14ac:dyDescent="0.2">
      <c r="B6440" s="2"/>
      <c r="H6440" s="2"/>
      <c r="I6440" s="2"/>
      <c r="J6440" s="2"/>
      <c r="N6440" s="9"/>
      <c r="O6440" s="5"/>
      <c r="P6440" s="2"/>
      <c r="Q6440" s="39"/>
      <c r="R6440" s="9"/>
      <c r="T6440" s="9"/>
      <c r="U6440" s="2"/>
      <c r="X6440" s="40"/>
      <c r="Y6440" s="9"/>
    </row>
    <row r="6441" spans="2:25" x14ac:dyDescent="0.2">
      <c r="B6441" s="2"/>
      <c r="H6441" s="2"/>
      <c r="I6441" s="2"/>
      <c r="J6441" s="2"/>
      <c r="N6441" s="9"/>
      <c r="O6441" s="5"/>
      <c r="P6441" s="2"/>
      <c r="Q6441" s="39"/>
      <c r="R6441" s="9"/>
      <c r="T6441" s="9"/>
      <c r="U6441" s="2"/>
      <c r="X6441" s="40"/>
      <c r="Y6441" s="9"/>
    </row>
    <row r="6442" spans="2:25" x14ac:dyDescent="0.2">
      <c r="B6442" s="2"/>
      <c r="H6442" s="2"/>
      <c r="I6442" s="2"/>
      <c r="J6442" s="2"/>
      <c r="N6442" s="9"/>
      <c r="O6442" s="5"/>
      <c r="P6442" s="2"/>
      <c r="Q6442" s="39"/>
      <c r="R6442" s="9"/>
      <c r="T6442" s="9"/>
      <c r="U6442" s="2"/>
      <c r="X6442" s="40"/>
      <c r="Y6442" s="9"/>
    </row>
    <row r="6443" spans="2:25" x14ac:dyDescent="0.2">
      <c r="B6443" s="2"/>
      <c r="H6443" s="2"/>
      <c r="I6443" s="2"/>
      <c r="J6443" s="2"/>
      <c r="N6443" s="9"/>
      <c r="O6443" s="5"/>
      <c r="P6443" s="2"/>
      <c r="Q6443" s="39"/>
      <c r="R6443" s="9"/>
      <c r="T6443" s="9"/>
      <c r="U6443" s="2"/>
      <c r="X6443" s="40"/>
      <c r="Y6443" s="9"/>
    </row>
    <row r="6444" spans="2:25" x14ac:dyDescent="0.2">
      <c r="B6444" s="2"/>
      <c r="H6444" s="2"/>
      <c r="I6444" s="2"/>
      <c r="J6444" s="2"/>
      <c r="N6444" s="9"/>
      <c r="O6444" s="5"/>
      <c r="P6444" s="2"/>
      <c r="Q6444" s="39"/>
      <c r="R6444" s="9"/>
      <c r="T6444" s="9"/>
      <c r="U6444" s="2"/>
      <c r="X6444" s="40"/>
      <c r="Y6444" s="9"/>
    </row>
    <row r="6445" spans="2:25" x14ac:dyDescent="0.2">
      <c r="B6445" s="2"/>
      <c r="H6445" s="2"/>
      <c r="I6445" s="2"/>
      <c r="J6445" s="2"/>
      <c r="N6445" s="9"/>
      <c r="O6445" s="5"/>
      <c r="P6445" s="2"/>
      <c r="Q6445" s="39"/>
      <c r="R6445" s="9"/>
      <c r="T6445" s="9"/>
      <c r="U6445" s="2"/>
      <c r="X6445" s="40"/>
      <c r="Y6445" s="9"/>
    </row>
    <row r="6446" spans="2:25" x14ac:dyDescent="0.2">
      <c r="B6446" s="2"/>
      <c r="H6446" s="2"/>
      <c r="I6446" s="2"/>
      <c r="J6446" s="2"/>
      <c r="N6446" s="9"/>
      <c r="O6446" s="5"/>
      <c r="P6446" s="2"/>
      <c r="Q6446" s="39"/>
      <c r="R6446" s="9"/>
      <c r="T6446" s="9"/>
      <c r="U6446" s="2"/>
      <c r="X6446" s="40"/>
      <c r="Y6446" s="9"/>
    </row>
    <row r="6447" spans="2:25" x14ac:dyDescent="0.2">
      <c r="B6447" s="2"/>
      <c r="H6447" s="2"/>
      <c r="I6447" s="2"/>
      <c r="J6447" s="2"/>
      <c r="N6447" s="9"/>
      <c r="O6447" s="5"/>
      <c r="P6447" s="2"/>
      <c r="Q6447" s="39"/>
      <c r="R6447" s="9"/>
      <c r="T6447" s="9"/>
      <c r="U6447" s="2"/>
      <c r="X6447" s="40"/>
      <c r="Y6447" s="9"/>
    </row>
    <row r="6448" spans="2:25" x14ac:dyDescent="0.2">
      <c r="B6448" s="2"/>
      <c r="H6448" s="2"/>
      <c r="I6448" s="2"/>
      <c r="J6448" s="2"/>
      <c r="N6448" s="9"/>
      <c r="O6448" s="5"/>
      <c r="P6448" s="2"/>
      <c r="Q6448" s="39"/>
      <c r="R6448" s="9"/>
      <c r="T6448" s="9"/>
      <c r="U6448" s="2"/>
      <c r="X6448" s="40"/>
      <c r="Y6448" s="9"/>
    </row>
    <row r="6449" spans="2:25" x14ac:dyDescent="0.2">
      <c r="B6449" s="2"/>
      <c r="H6449" s="2"/>
      <c r="I6449" s="2"/>
      <c r="J6449" s="2"/>
      <c r="N6449" s="9"/>
      <c r="O6449" s="5"/>
      <c r="P6449" s="2"/>
      <c r="Q6449" s="39"/>
      <c r="R6449" s="9"/>
      <c r="T6449" s="9"/>
      <c r="U6449" s="2"/>
      <c r="X6449" s="40"/>
      <c r="Y6449" s="9"/>
    </row>
    <row r="6450" spans="2:25" x14ac:dyDescent="0.2">
      <c r="B6450" s="2"/>
      <c r="H6450" s="2"/>
      <c r="I6450" s="2"/>
      <c r="J6450" s="2"/>
      <c r="N6450" s="9"/>
      <c r="O6450" s="5"/>
      <c r="P6450" s="2"/>
      <c r="Q6450" s="39"/>
      <c r="R6450" s="9"/>
      <c r="T6450" s="9"/>
      <c r="U6450" s="2"/>
      <c r="X6450" s="40"/>
      <c r="Y6450" s="9"/>
    </row>
    <row r="6451" spans="2:25" x14ac:dyDescent="0.2">
      <c r="B6451" s="2"/>
      <c r="H6451" s="2"/>
      <c r="I6451" s="2"/>
      <c r="J6451" s="2"/>
      <c r="N6451" s="9"/>
      <c r="O6451" s="5"/>
      <c r="P6451" s="2"/>
      <c r="Q6451" s="39"/>
      <c r="R6451" s="9"/>
      <c r="T6451" s="9"/>
      <c r="U6451" s="2"/>
      <c r="X6451" s="40"/>
      <c r="Y6451" s="9"/>
    </row>
    <row r="6452" spans="2:25" x14ac:dyDescent="0.2">
      <c r="B6452" s="2"/>
      <c r="H6452" s="2"/>
      <c r="I6452" s="2"/>
      <c r="J6452" s="2"/>
      <c r="N6452" s="9"/>
      <c r="O6452" s="5"/>
      <c r="P6452" s="2"/>
      <c r="Q6452" s="39"/>
      <c r="R6452" s="9"/>
      <c r="T6452" s="9"/>
      <c r="U6452" s="2"/>
      <c r="X6452" s="40"/>
      <c r="Y6452" s="9"/>
    </row>
    <row r="6453" spans="2:25" x14ac:dyDescent="0.2">
      <c r="B6453" s="2"/>
      <c r="H6453" s="2"/>
      <c r="I6453" s="2"/>
      <c r="J6453" s="2"/>
      <c r="N6453" s="9"/>
      <c r="O6453" s="5"/>
      <c r="P6453" s="2"/>
      <c r="Q6453" s="39"/>
      <c r="R6453" s="9"/>
      <c r="T6453" s="9"/>
      <c r="U6453" s="2"/>
      <c r="X6453" s="40"/>
      <c r="Y6453" s="9"/>
    </row>
    <row r="6454" spans="2:25" x14ac:dyDescent="0.2">
      <c r="B6454" s="2"/>
      <c r="H6454" s="2"/>
      <c r="I6454" s="2"/>
      <c r="J6454" s="2"/>
      <c r="N6454" s="9"/>
      <c r="O6454" s="5"/>
      <c r="P6454" s="2"/>
      <c r="Q6454" s="39"/>
      <c r="R6454" s="9"/>
      <c r="T6454" s="9"/>
      <c r="U6454" s="2"/>
      <c r="X6454" s="40"/>
      <c r="Y6454" s="9"/>
    </row>
    <row r="6455" spans="2:25" x14ac:dyDescent="0.2">
      <c r="B6455" s="2"/>
      <c r="H6455" s="2"/>
      <c r="I6455" s="2"/>
      <c r="J6455" s="2"/>
      <c r="N6455" s="9"/>
      <c r="O6455" s="5"/>
      <c r="P6455" s="2"/>
      <c r="Q6455" s="39"/>
      <c r="R6455" s="9"/>
      <c r="T6455" s="9"/>
      <c r="U6455" s="2"/>
      <c r="X6455" s="40"/>
      <c r="Y6455" s="9"/>
    </row>
    <row r="6456" spans="2:25" x14ac:dyDescent="0.2">
      <c r="B6456" s="2"/>
      <c r="H6456" s="2"/>
      <c r="I6456" s="2"/>
      <c r="J6456" s="2"/>
      <c r="N6456" s="9"/>
      <c r="O6456" s="5"/>
      <c r="P6456" s="2"/>
      <c r="Q6456" s="39"/>
      <c r="R6456" s="9"/>
      <c r="T6456" s="9"/>
      <c r="U6456" s="2"/>
      <c r="X6456" s="40"/>
      <c r="Y6456" s="9"/>
    </row>
    <row r="6457" spans="2:25" x14ac:dyDescent="0.2">
      <c r="B6457" s="2"/>
      <c r="H6457" s="2"/>
      <c r="I6457" s="2"/>
      <c r="J6457" s="2"/>
      <c r="N6457" s="9"/>
      <c r="O6457" s="5"/>
      <c r="P6457" s="2"/>
      <c r="Q6457" s="39"/>
      <c r="R6457" s="9"/>
      <c r="T6457" s="9"/>
      <c r="U6457" s="2"/>
      <c r="X6457" s="40"/>
      <c r="Y6457" s="9"/>
    </row>
    <row r="6458" spans="2:25" x14ac:dyDescent="0.2">
      <c r="B6458" s="2"/>
      <c r="H6458" s="2"/>
      <c r="I6458" s="2"/>
      <c r="J6458" s="2"/>
      <c r="N6458" s="9"/>
      <c r="O6458" s="5"/>
      <c r="P6458" s="2"/>
      <c r="Q6458" s="39"/>
      <c r="R6458" s="9"/>
      <c r="T6458" s="9"/>
      <c r="U6458" s="2"/>
      <c r="X6458" s="40"/>
      <c r="Y6458" s="9"/>
    </row>
    <row r="6459" spans="2:25" x14ac:dyDescent="0.2">
      <c r="B6459" s="2"/>
      <c r="H6459" s="2"/>
      <c r="I6459" s="2"/>
      <c r="J6459" s="2"/>
      <c r="N6459" s="9"/>
      <c r="O6459" s="5"/>
      <c r="P6459" s="2"/>
      <c r="Q6459" s="39"/>
      <c r="R6459" s="9"/>
      <c r="T6459" s="9"/>
      <c r="U6459" s="2"/>
      <c r="X6459" s="40"/>
      <c r="Y6459" s="9"/>
    </row>
    <row r="6460" spans="2:25" x14ac:dyDescent="0.2">
      <c r="B6460" s="2"/>
      <c r="H6460" s="2"/>
      <c r="I6460" s="2"/>
      <c r="J6460" s="2"/>
      <c r="N6460" s="9"/>
      <c r="O6460" s="5"/>
      <c r="P6460" s="2"/>
      <c r="Q6460" s="39"/>
      <c r="R6460" s="9"/>
      <c r="T6460" s="9"/>
      <c r="U6460" s="2"/>
      <c r="X6460" s="40"/>
      <c r="Y6460" s="9"/>
    </row>
    <row r="6461" spans="2:25" x14ac:dyDescent="0.2">
      <c r="B6461" s="2"/>
      <c r="H6461" s="2"/>
      <c r="I6461" s="2"/>
      <c r="J6461" s="2"/>
      <c r="N6461" s="9"/>
      <c r="O6461" s="5"/>
      <c r="P6461" s="2"/>
      <c r="Q6461" s="39"/>
      <c r="R6461" s="9"/>
      <c r="T6461" s="9"/>
      <c r="U6461" s="2"/>
      <c r="X6461" s="40"/>
      <c r="Y6461" s="9"/>
    </row>
    <row r="6462" spans="2:25" x14ac:dyDescent="0.2">
      <c r="B6462" s="2"/>
      <c r="H6462" s="2"/>
      <c r="I6462" s="2"/>
      <c r="J6462" s="2"/>
      <c r="N6462" s="9"/>
      <c r="O6462" s="5"/>
      <c r="P6462" s="2"/>
      <c r="Q6462" s="39"/>
      <c r="R6462" s="9"/>
      <c r="T6462" s="9"/>
      <c r="U6462" s="2"/>
      <c r="X6462" s="40"/>
      <c r="Y6462" s="9"/>
    </row>
    <row r="6463" spans="2:25" x14ac:dyDescent="0.2">
      <c r="B6463" s="2"/>
      <c r="H6463" s="2"/>
      <c r="I6463" s="2"/>
      <c r="J6463" s="2"/>
      <c r="N6463" s="9"/>
      <c r="O6463" s="5"/>
      <c r="P6463" s="2"/>
      <c r="Q6463" s="39"/>
      <c r="R6463" s="9"/>
      <c r="T6463" s="9"/>
      <c r="U6463" s="2"/>
      <c r="X6463" s="40"/>
      <c r="Y6463" s="9"/>
    </row>
    <row r="6464" spans="2:25" x14ac:dyDescent="0.2">
      <c r="B6464" s="2"/>
      <c r="H6464" s="2"/>
      <c r="I6464" s="2"/>
      <c r="J6464" s="2"/>
      <c r="N6464" s="9"/>
      <c r="O6464" s="5"/>
      <c r="P6464" s="2"/>
      <c r="Q6464" s="39"/>
      <c r="R6464" s="9"/>
      <c r="T6464" s="9"/>
      <c r="U6464" s="2"/>
      <c r="X6464" s="40"/>
      <c r="Y6464" s="9"/>
    </row>
    <row r="6465" spans="2:25" x14ac:dyDescent="0.2">
      <c r="B6465" s="2"/>
      <c r="H6465" s="2"/>
      <c r="I6465" s="2"/>
      <c r="J6465" s="2"/>
      <c r="N6465" s="9"/>
      <c r="O6465" s="5"/>
      <c r="P6465" s="2"/>
      <c r="Q6465" s="39"/>
      <c r="R6465" s="9"/>
      <c r="T6465" s="9"/>
      <c r="U6465" s="2"/>
      <c r="X6465" s="40"/>
      <c r="Y6465" s="9"/>
    </row>
    <row r="6466" spans="2:25" x14ac:dyDescent="0.2">
      <c r="B6466" s="2"/>
      <c r="H6466" s="2"/>
      <c r="I6466" s="2"/>
      <c r="J6466" s="2"/>
      <c r="N6466" s="9"/>
      <c r="O6466" s="5"/>
      <c r="P6466" s="2"/>
      <c r="Q6466" s="39"/>
      <c r="R6466" s="9"/>
      <c r="T6466" s="9"/>
      <c r="U6466" s="2"/>
      <c r="X6466" s="40"/>
      <c r="Y6466" s="9"/>
    </row>
    <row r="6467" spans="2:25" x14ac:dyDescent="0.2">
      <c r="B6467" s="2"/>
      <c r="H6467" s="2"/>
      <c r="I6467" s="2"/>
      <c r="J6467" s="2"/>
      <c r="N6467" s="9"/>
      <c r="O6467" s="5"/>
      <c r="P6467" s="2"/>
      <c r="Q6467" s="39"/>
      <c r="R6467" s="9"/>
      <c r="T6467" s="9"/>
      <c r="U6467" s="2"/>
      <c r="X6467" s="40"/>
      <c r="Y6467" s="9"/>
    </row>
    <row r="6468" spans="2:25" x14ac:dyDescent="0.2">
      <c r="B6468" s="2"/>
      <c r="H6468" s="2"/>
      <c r="I6468" s="2"/>
      <c r="J6468" s="2"/>
      <c r="N6468" s="9"/>
      <c r="O6468" s="5"/>
      <c r="P6468" s="2"/>
      <c r="Q6468" s="39"/>
      <c r="R6468" s="9"/>
      <c r="T6468" s="9"/>
      <c r="U6468" s="2"/>
      <c r="X6468" s="40"/>
      <c r="Y6468" s="9"/>
    </row>
    <row r="6469" spans="2:25" x14ac:dyDescent="0.2">
      <c r="B6469" s="2"/>
      <c r="H6469" s="2"/>
      <c r="I6469" s="2"/>
      <c r="J6469" s="2"/>
      <c r="N6469" s="9"/>
      <c r="O6469" s="5"/>
      <c r="P6469" s="2"/>
      <c r="Q6469" s="39"/>
      <c r="R6469" s="9"/>
      <c r="T6469" s="9"/>
      <c r="U6469" s="2"/>
      <c r="X6469" s="40"/>
      <c r="Y6469" s="9"/>
    </row>
    <row r="6470" spans="2:25" x14ac:dyDescent="0.2">
      <c r="B6470" s="2"/>
      <c r="H6470" s="2"/>
      <c r="I6470" s="2"/>
      <c r="J6470" s="2"/>
      <c r="N6470" s="9"/>
      <c r="O6470" s="5"/>
      <c r="P6470" s="2"/>
      <c r="Q6470" s="39"/>
      <c r="R6470" s="9"/>
      <c r="T6470" s="9"/>
      <c r="U6470" s="2"/>
      <c r="X6470" s="40"/>
      <c r="Y6470" s="9"/>
    </row>
    <row r="6471" spans="2:25" x14ac:dyDescent="0.2">
      <c r="B6471" s="2"/>
      <c r="H6471" s="2"/>
      <c r="I6471" s="2"/>
      <c r="J6471" s="2"/>
      <c r="N6471" s="9"/>
      <c r="O6471" s="5"/>
      <c r="P6471" s="2"/>
      <c r="Q6471" s="39"/>
      <c r="R6471" s="9"/>
      <c r="T6471" s="9"/>
      <c r="U6471" s="2"/>
      <c r="X6471" s="40"/>
      <c r="Y6471" s="9"/>
    </row>
    <row r="6472" spans="2:25" x14ac:dyDescent="0.2">
      <c r="B6472" s="2"/>
      <c r="H6472" s="2"/>
      <c r="I6472" s="2"/>
      <c r="J6472" s="2"/>
      <c r="N6472" s="9"/>
      <c r="O6472" s="5"/>
      <c r="P6472" s="2"/>
      <c r="Q6472" s="39"/>
      <c r="R6472" s="9"/>
      <c r="T6472" s="9"/>
      <c r="U6472" s="2"/>
      <c r="X6472" s="40"/>
      <c r="Y6472" s="9"/>
    </row>
    <row r="6473" spans="2:25" x14ac:dyDescent="0.2">
      <c r="B6473" s="2"/>
      <c r="H6473" s="2"/>
      <c r="I6473" s="2"/>
      <c r="J6473" s="2"/>
      <c r="N6473" s="9"/>
      <c r="O6473" s="5"/>
      <c r="P6473" s="2"/>
      <c r="Q6473" s="39"/>
      <c r="R6473" s="9"/>
      <c r="T6473" s="9"/>
      <c r="U6473" s="2"/>
      <c r="X6473" s="40"/>
      <c r="Y6473" s="9"/>
    </row>
    <row r="6474" spans="2:25" x14ac:dyDescent="0.2">
      <c r="B6474" s="2"/>
      <c r="H6474" s="2"/>
      <c r="I6474" s="2"/>
      <c r="J6474" s="2"/>
      <c r="N6474" s="9"/>
      <c r="O6474" s="5"/>
      <c r="P6474" s="2"/>
      <c r="Q6474" s="39"/>
      <c r="R6474" s="9"/>
      <c r="T6474" s="9"/>
      <c r="U6474" s="2"/>
      <c r="X6474" s="40"/>
      <c r="Y6474" s="9"/>
    </row>
    <row r="6475" spans="2:25" x14ac:dyDescent="0.2">
      <c r="B6475" s="2"/>
      <c r="H6475" s="2"/>
      <c r="I6475" s="2"/>
      <c r="J6475" s="2"/>
      <c r="N6475" s="9"/>
      <c r="O6475" s="5"/>
      <c r="P6475" s="2"/>
      <c r="Q6475" s="39"/>
      <c r="R6475" s="9"/>
      <c r="T6475" s="9"/>
      <c r="U6475" s="2"/>
      <c r="X6475" s="40"/>
      <c r="Y6475" s="9"/>
    </row>
    <row r="6476" spans="2:25" x14ac:dyDescent="0.2">
      <c r="B6476" s="2"/>
      <c r="H6476" s="2"/>
      <c r="I6476" s="2"/>
      <c r="J6476" s="2"/>
      <c r="N6476" s="9"/>
      <c r="O6476" s="5"/>
      <c r="P6476" s="2"/>
      <c r="Q6476" s="39"/>
      <c r="R6476" s="9"/>
      <c r="T6476" s="9"/>
      <c r="U6476" s="2"/>
      <c r="X6476" s="40"/>
      <c r="Y6476" s="9"/>
    </row>
    <row r="6477" spans="2:25" x14ac:dyDescent="0.2">
      <c r="B6477" s="2"/>
      <c r="H6477" s="2"/>
      <c r="I6477" s="2"/>
      <c r="J6477" s="2"/>
      <c r="N6477" s="9"/>
      <c r="O6477" s="5"/>
      <c r="P6477" s="2"/>
      <c r="Q6477" s="39"/>
      <c r="R6477" s="9"/>
      <c r="T6477" s="9"/>
      <c r="U6477" s="2"/>
      <c r="X6477" s="40"/>
      <c r="Y6477" s="9"/>
    </row>
    <row r="6478" spans="2:25" x14ac:dyDescent="0.2">
      <c r="B6478" s="2"/>
      <c r="H6478" s="2"/>
      <c r="I6478" s="2"/>
      <c r="J6478" s="2"/>
      <c r="N6478" s="9"/>
      <c r="O6478" s="5"/>
      <c r="P6478" s="2"/>
      <c r="Q6478" s="39"/>
      <c r="R6478" s="9"/>
      <c r="T6478" s="9"/>
      <c r="U6478" s="2"/>
      <c r="X6478" s="40"/>
      <c r="Y6478" s="9"/>
    </row>
    <row r="6479" spans="2:25" x14ac:dyDescent="0.2">
      <c r="B6479" s="2"/>
      <c r="H6479" s="2"/>
      <c r="I6479" s="2"/>
      <c r="J6479" s="2"/>
      <c r="N6479" s="9"/>
      <c r="O6479" s="5"/>
      <c r="P6479" s="2"/>
      <c r="Q6479" s="39"/>
      <c r="R6479" s="9"/>
      <c r="T6479" s="9"/>
      <c r="U6479" s="2"/>
      <c r="X6479" s="40"/>
      <c r="Y6479" s="9"/>
    </row>
    <row r="6480" spans="2:25" x14ac:dyDescent="0.2">
      <c r="B6480" s="2"/>
      <c r="H6480" s="2"/>
      <c r="I6480" s="2"/>
      <c r="J6480" s="2"/>
      <c r="N6480" s="9"/>
      <c r="O6480" s="5"/>
      <c r="P6480" s="2"/>
      <c r="Q6480" s="39"/>
      <c r="R6480" s="9"/>
      <c r="T6480" s="9"/>
      <c r="U6480" s="2"/>
      <c r="X6480" s="40"/>
      <c r="Y6480" s="9"/>
    </row>
    <row r="6481" spans="2:25" x14ac:dyDescent="0.2">
      <c r="B6481" s="2"/>
      <c r="H6481" s="2"/>
      <c r="I6481" s="2"/>
      <c r="J6481" s="2"/>
      <c r="N6481" s="9"/>
      <c r="O6481" s="5"/>
      <c r="P6481" s="2"/>
      <c r="Q6481" s="39"/>
      <c r="R6481" s="9"/>
      <c r="T6481" s="9"/>
      <c r="U6481" s="2"/>
      <c r="X6481" s="40"/>
      <c r="Y6481" s="9"/>
    </row>
    <row r="6482" spans="2:25" x14ac:dyDescent="0.2">
      <c r="B6482" s="2"/>
      <c r="H6482" s="2"/>
      <c r="I6482" s="2"/>
      <c r="J6482" s="2"/>
      <c r="N6482" s="9"/>
      <c r="O6482" s="5"/>
      <c r="P6482" s="2"/>
      <c r="Q6482" s="39"/>
      <c r="R6482" s="9"/>
      <c r="T6482" s="9"/>
      <c r="U6482" s="2"/>
      <c r="X6482" s="40"/>
      <c r="Y6482" s="9"/>
    </row>
    <row r="6483" spans="2:25" x14ac:dyDescent="0.2">
      <c r="B6483" s="2"/>
      <c r="H6483" s="2"/>
      <c r="I6483" s="2"/>
      <c r="J6483" s="2"/>
      <c r="N6483" s="9"/>
      <c r="O6483" s="5"/>
      <c r="P6483" s="2"/>
      <c r="Q6483" s="39"/>
      <c r="R6483" s="9"/>
      <c r="T6483" s="9"/>
      <c r="U6483" s="2"/>
      <c r="X6483" s="40"/>
      <c r="Y6483" s="9"/>
    </row>
    <row r="6484" spans="2:25" x14ac:dyDescent="0.2">
      <c r="B6484" s="2"/>
      <c r="H6484" s="2"/>
      <c r="I6484" s="2"/>
      <c r="J6484" s="2"/>
      <c r="N6484" s="9"/>
      <c r="O6484" s="5"/>
      <c r="P6484" s="2"/>
      <c r="Q6484" s="39"/>
      <c r="R6484" s="9"/>
      <c r="T6484" s="9"/>
      <c r="U6484" s="2"/>
      <c r="X6484" s="40"/>
      <c r="Y6484" s="9"/>
    </row>
    <row r="6485" spans="2:25" x14ac:dyDescent="0.2">
      <c r="B6485" s="2"/>
      <c r="H6485" s="2"/>
      <c r="I6485" s="2"/>
      <c r="J6485" s="2"/>
      <c r="N6485" s="9"/>
      <c r="O6485" s="5"/>
      <c r="P6485" s="2"/>
      <c r="Q6485" s="39"/>
      <c r="R6485" s="9"/>
      <c r="T6485" s="9"/>
      <c r="U6485" s="2"/>
      <c r="X6485" s="40"/>
      <c r="Y6485" s="9"/>
    </row>
    <row r="6486" spans="2:25" x14ac:dyDescent="0.2">
      <c r="B6486" s="2"/>
      <c r="H6486" s="2"/>
      <c r="I6486" s="2"/>
      <c r="J6486" s="2"/>
      <c r="N6486" s="9"/>
      <c r="O6486" s="5"/>
      <c r="P6486" s="2"/>
      <c r="Q6486" s="39"/>
      <c r="R6486" s="9"/>
      <c r="T6486" s="9"/>
      <c r="U6486" s="2"/>
      <c r="X6486" s="40"/>
      <c r="Y6486" s="9"/>
    </row>
    <row r="6487" spans="2:25" x14ac:dyDescent="0.2">
      <c r="B6487" s="2"/>
      <c r="H6487" s="2"/>
      <c r="I6487" s="2"/>
      <c r="J6487" s="2"/>
      <c r="N6487" s="9"/>
      <c r="O6487" s="5"/>
      <c r="P6487" s="2"/>
      <c r="Q6487" s="39"/>
      <c r="R6487" s="9"/>
      <c r="T6487" s="9"/>
      <c r="U6487" s="2"/>
      <c r="X6487" s="40"/>
      <c r="Y6487" s="9"/>
    </row>
    <row r="6488" spans="2:25" x14ac:dyDescent="0.2">
      <c r="B6488" s="2"/>
      <c r="H6488" s="2"/>
      <c r="I6488" s="2"/>
      <c r="J6488" s="2"/>
      <c r="N6488" s="9"/>
      <c r="O6488" s="5"/>
      <c r="P6488" s="2"/>
      <c r="Q6488" s="39"/>
      <c r="R6488" s="9"/>
      <c r="T6488" s="9"/>
      <c r="U6488" s="2"/>
      <c r="X6488" s="40"/>
      <c r="Y6488" s="9"/>
    </row>
    <row r="6489" spans="2:25" x14ac:dyDescent="0.2">
      <c r="B6489" s="2"/>
      <c r="H6489" s="2"/>
      <c r="I6489" s="2"/>
      <c r="J6489" s="2"/>
      <c r="N6489" s="9"/>
      <c r="O6489" s="5"/>
      <c r="P6489" s="2"/>
      <c r="Q6489" s="39"/>
      <c r="R6489" s="9"/>
      <c r="T6489" s="9"/>
      <c r="U6489" s="2"/>
      <c r="X6489" s="40"/>
      <c r="Y6489" s="9"/>
    </row>
    <row r="6490" spans="2:25" x14ac:dyDescent="0.2">
      <c r="B6490" s="2"/>
      <c r="H6490" s="2"/>
      <c r="I6490" s="2"/>
      <c r="J6490" s="2"/>
      <c r="N6490" s="9"/>
      <c r="O6490" s="5"/>
      <c r="P6490" s="2"/>
      <c r="Q6490" s="39"/>
      <c r="R6490" s="9"/>
      <c r="T6490" s="9"/>
      <c r="U6490" s="2"/>
      <c r="X6490" s="40"/>
      <c r="Y6490" s="9"/>
    </row>
    <row r="6491" spans="2:25" x14ac:dyDescent="0.2">
      <c r="B6491" s="2"/>
      <c r="H6491" s="2"/>
      <c r="I6491" s="2"/>
      <c r="J6491" s="2"/>
      <c r="N6491" s="9"/>
      <c r="O6491" s="5"/>
      <c r="P6491" s="2"/>
      <c r="Q6491" s="39"/>
      <c r="R6491" s="9"/>
      <c r="T6491" s="9"/>
      <c r="U6491" s="2"/>
      <c r="X6491" s="40"/>
      <c r="Y6491" s="9"/>
    </row>
    <row r="6492" spans="2:25" x14ac:dyDescent="0.2">
      <c r="B6492" s="2"/>
      <c r="H6492" s="2"/>
      <c r="I6492" s="2"/>
      <c r="J6492" s="2"/>
      <c r="N6492" s="9"/>
      <c r="O6492" s="5"/>
      <c r="P6492" s="2"/>
      <c r="Q6492" s="39"/>
      <c r="R6492" s="9"/>
      <c r="T6492" s="9"/>
      <c r="U6492" s="2"/>
      <c r="X6492" s="40"/>
      <c r="Y6492" s="9"/>
    </row>
    <row r="6493" spans="2:25" x14ac:dyDescent="0.2">
      <c r="B6493" s="2"/>
      <c r="H6493" s="2"/>
      <c r="I6493" s="2"/>
      <c r="J6493" s="2"/>
      <c r="N6493" s="9"/>
      <c r="O6493" s="5"/>
      <c r="P6493" s="2"/>
      <c r="Q6493" s="39"/>
      <c r="R6493" s="9"/>
      <c r="T6493" s="9"/>
      <c r="U6493" s="2"/>
      <c r="X6493" s="40"/>
      <c r="Y6493" s="9"/>
    </row>
    <row r="6494" spans="2:25" x14ac:dyDescent="0.2">
      <c r="B6494" s="2"/>
      <c r="H6494" s="2"/>
      <c r="I6494" s="2"/>
      <c r="J6494" s="2"/>
      <c r="N6494" s="9"/>
      <c r="O6494" s="5"/>
      <c r="P6494" s="2"/>
      <c r="Q6494" s="39"/>
      <c r="R6494" s="9"/>
      <c r="T6494" s="9"/>
      <c r="U6494" s="2"/>
      <c r="X6494" s="40"/>
      <c r="Y6494" s="9"/>
    </row>
    <row r="6495" spans="2:25" x14ac:dyDescent="0.2">
      <c r="B6495" s="2"/>
      <c r="H6495" s="2"/>
      <c r="I6495" s="2"/>
      <c r="J6495" s="2"/>
      <c r="N6495" s="9"/>
      <c r="O6495" s="5"/>
      <c r="P6495" s="2"/>
      <c r="Q6495" s="39"/>
      <c r="R6495" s="9"/>
      <c r="T6495" s="9"/>
      <c r="U6495" s="2"/>
      <c r="X6495" s="40"/>
      <c r="Y6495" s="9"/>
    </row>
    <row r="6496" spans="2:25" x14ac:dyDescent="0.2">
      <c r="B6496" s="2"/>
      <c r="H6496" s="2"/>
      <c r="I6496" s="2"/>
      <c r="J6496" s="2"/>
      <c r="N6496" s="9"/>
      <c r="O6496" s="5"/>
      <c r="P6496" s="2"/>
      <c r="Q6496" s="39"/>
      <c r="R6496" s="9"/>
      <c r="T6496" s="9"/>
      <c r="U6496" s="2"/>
      <c r="X6496" s="40"/>
      <c r="Y6496" s="9"/>
    </row>
    <row r="6497" spans="2:25" x14ac:dyDescent="0.2">
      <c r="B6497" s="2"/>
      <c r="H6497" s="2"/>
      <c r="I6497" s="2"/>
      <c r="J6497" s="2"/>
      <c r="N6497" s="9"/>
      <c r="O6497" s="5"/>
      <c r="P6497" s="2"/>
      <c r="Q6497" s="39"/>
      <c r="R6497" s="9"/>
      <c r="T6497" s="9"/>
      <c r="U6497" s="2"/>
      <c r="X6497" s="40"/>
      <c r="Y6497" s="9"/>
    </row>
    <row r="6498" spans="2:25" x14ac:dyDescent="0.2">
      <c r="B6498" s="2"/>
      <c r="H6498" s="2"/>
      <c r="I6498" s="2"/>
      <c r="J6498" s="2"/>
      <c r="N6498" s="9"/>
      <c r="O6498" s="5"/>
      <c r="P6498" s="2"/>
      <c r="Q6498" s="39"/>
      <c r="R6498" s="9"/>
      <c r="T6498" s="9"/>
      <c r="U6498" s="2"/>
      <c r="X6498" s="40"/>
      <c r="Y6498" s="9"/>
    </row>
    <row r="6499" spans="2:25" x14ac:dyDescent="0.2">
      <c r="B6499" s="2"/>
      <c r="H6499" s="2"/>
      <c r="I6499" s="2"/>
      <c r="J6499" s="2"/>
      <c r="N6499" s="9"/>
      <c r="O6499" s="5"/>
      <c r="P6499" s="2"/>
      <c r="Q6499" s="39"/>
      <c r="R6499" s="9"/>
      <c r="T6499" s="9"/>
      <c r="U6499" s="2"/>
      <c r="X6499" s="40"/>
      <c r="Y6499" s="9"/>
    </row>
    <row r="6500" spans="2:25" x14ac:dyDescent="0.2">
      <c r="B6500" s="2"/>
      <c r="H6500" s="2"/>
      <c r="I6500" s="2"/>
      <c r="J6500" s="2"/>
      <c r="N6500" s="9"/>
      <c r="O6500" s="5"/>
      <c r="P6500" s="2"/>
      <c r="Q6500" s="39"/>
      <c r="R6500" s="9"/>
      <c r="T6500" s="9"/>
      <c r="U6500" s="2"/>
      <c r="X6500" s="40"/>
      <c r="Y6500" s="9"/>
    </row>
    <row r="6501" spans="2:25" x14ac:dyDescent="0.2">
      <c r="B6501" s="2"/>
      <c r="H6501" s="2"/>
      <c r="I6501" s="2"/>
      <c r="J6501" s="2"/>
      <c r="N6501" s="9"/>
      <c r="O6501" s="5"/>
      <c r="P6501" s="2"/>
      <c r="Q6501" s="39"/>
      <c r="R6501" s="9"/>
      <c r="T6501" s="9"/>
      <c r="U6501" s="2"/>
      <c r="X6501" s="40"/>
      <c r="Y6501" s="9"/>
    </row>
    <row r="6502" spans="2:25" x14ac:dyDescent="0.2">
      <c r="B6502" s="2"/>
      <c r="H6502" s="2"/>
      <c r="I6502" s="2"/>
      <c r="J6502" s="2"/>
      <c r="N6502" s="9"/>
      <c r="O6502" s="5"/>
      <c r="P6502" s="2"/>
      <c r="Q6502" s="39"/>
      <c r="R6502" s="9"/>
      <c r="T6502" s="9"/>
      <c r="U6502" s="2"/>
      <c r="X6502" s="40"/>
      <c r="Y6502" s="9"/>
    </row>
    <row r="6503" spans="2:25" x14ac:dyDescent="0.2">
      <c r="B6503" s="2"/>
      <c r="H6503" s="2"/>
      <c r="I6503" s="2"/>
      <c r="J6503" s="2"/>
      <c r="N6503" s="9"/>
      <c r="O6503" s="5"/>
      <c r="P6503" s="2"/>
      <c r="Q6503" s="39"/>
      <c r="R6503" s="9"/>
      <c r="T6503" s="9"/>
      <c r="U6503" s="2"/>
      <c r="X6503" s="40"/>
      <c r="Y6503" s="9"/>
    </row>
    <row r="6504" spans="2:25" x14ac:dyDescent="0.2">
      <c r="B6504" s="2"/>
      <c r="H6504" s="2"/>
      <c r="I6504" s="2"/>
      <c r="J6504" s="2"/>
      <c r="N6504" s="9"/>
      <c r="O6504" s="5"/>
      <c r="P6504" s="2"/>
      <c r="Q6504" s="39"/>
      <c r="R6504" s="9"/>
      <c r="T6504" s="9"/>
      <c r="U6504" s="2"/>
      <c r="X6504" s="40"/>
      <c r="Y6504" s="9"/>
    </row>
    <row r="6505" spans="2:25" x14ac:dyDescent="0.2">
      <c r="B6505" s="2"/>
      <c r="H6505" s="2"/>
      <c r="I6505" s="2"/>
      <c r="J6505" s="2"/>
      <c r="N6505" s="9"/>
      <c r="O6505" s="5"/>
      <c r="P6505" s="2"/>
      <c r="Q6505" s="39"/>
      <c r="R6505" s="9"/>
      <c r="T6505" s="9"/>
      <c r="U6505" s="2"/>
      <c r="X6505" s="40"/>
      <c r="Y6505" s="9"/>
    </row>
    <row r="6506" spans="2:25" x14ac:dyDescent="0.2">
      <c r="B6506" s="2"/>
      <c r="H6506" s="2"/>
      <c r="I6506" s="2"/>
      <c r="J6506" s="2"/>
      <c r="N6506" s="9"/>
      <c r="O6506" s="5"/>
      <c r="P6506" s="2"/>
      <c r="Q6506" s="39"/>
      <c r="R6506" s="9"/>
      <c r="T6506" s="9"/>
      <c r="U6506" s="2"/>
      <c r="X6506" s="40"/>
      <c r="Y6506" s="9"/>
    </row>
    <row r="6507" spans="2:25" x14ac:dyDescent="0.2">
      <c r="B6507" s="2"/>
      <c r="H6507" s="2"/>
      <c r="I6507" s="2"/>
      <c r="J6507" s="2"/>
      <c r="N6507" s="9"/>
      <c r="O6507" s="5"/>
      <c r="P6507" s="2"/>
      <c r="Q6507" s="39"/>
      <c r="R6507" s="9"/>
      <c r="T6507" s="9"/>
      <c r="U6507" s="2"/>
      <c r="X6507" s="40"/>
      <c r="Y6507" s="9"/>
    </row>
    <row r="6508" spans="2:25" x14ac:dyDescent="0.2">
      <c r="B6508" s="2"/>
      <c r="H6508" s="2"/>
      <c r="I6508" s="2"/>
      <c r="J6508" s="2"/>
      <c r="N6508" s="9"/>
      <c r="O6508" s="5"/>
      <c r="P6508" s="2"/>
      <c r="Q6508" s="39"/>
      <c r="R6508" s="9"/>
      <c r="T6508" s="9"/>
      <c r="U6508" s="2"/>
      <c r="X6508" s="40"/>
      <c r="Y6508" s="9"/>
    </row>
    <row r="6509" spans="2:25" x14ac:dyDescent="0.2">
      <c r="B6509" s="2"/>
      <c r="H6509" s="2"/>
      <c r="I6509" s="2"/>
      <c r="J6509" s="2"/>
      <c r="N6509" s="9"/>
      <c r="O6509" s="5"/>
      <c r="P6509" s="2"/>
      <c r="Q6509" s="39"/>
      <c r="R6509" s="9"/>
      <c r="T6509" s="9"/>
      <c r="U6509" s="2"/>
      <c r="X6509" s="40"/>
      <c r="Y6509" s="9"/>
    </row>
    <row r="6510" spans="2:25" x14ac:dyDescent="0.2">
      <c r="B6510" s="2"/>
      <c r="H6510" s="2"/>
      <c r="I6510" s="2"/>
      <c r="J6510" s="2"/>
      <c r="N6510" s="9"/>
      <c r="O6510" s="5"/>
      <c r="P6510" s="2"/>
      <c r="Q6510" s="39"/>
      <c r="R6510" s="9"/>
      <c r="T6510" s="9"/>
      <c r="U6510" s="2"/>
      <c r="X6510" s="40"/>
      <c r="Y6510" s="9"/>
    </row>
    <row r="6511" spans="2:25" x14ac:dyDescent="0.2">
      <c r="B6511" s="2"/>
      <c r="H6511" s="2"/>
      <c r="I6511" s="2"/>
      <c r="J6511" s="2"/>
      <c r="N6511" s="9"/>
      <c r="O6511" s="5"/>
      <c r="P6511" s="2"/>
      <c r="Q6511" s="39"/>
      <c r="R6511" s="9"/>
      <c r="T6511" s="9"/>
      <c r="U6511" s="2"/>
      <c r="X6511" s="40"/>
      <c r="Y6511" s="9"/>
    </row>
    <row r="6512" spans="2:25" x14ac:dyDescent="0.2">
      <c r="B6512" s="2"/>
      <c r="H6512" s="2"/>
      <c r="I6512" s="2"/>
      <c r="J6512" s="2"/>
      <c r="N6512" s="9"/>
      <c r="O6512" s="5"/>
      <c r="P6512" s="2"/>
      <c r="Q6512" s="39"/>
      <c r="R6512" s="9"/>
      <c r="T6512" s="9"/>
      <c r="U6512" s="2"/>
      <c r="X6512" s="40"/>
      <c r="Y6512" s="9"/>
    </row>
    <row r="6513" spans="2:25" x14ac:dyDescent="0.2">
      <c r="B6513" s="2"/>
      <c r="H6513" s="2"/>
      <c r="I6513" s="2"/>
      <c r="J6513" s="2"/>
      <c r="N6513" s="9"/>
      <c r="O6513" s="5"/>
      <c r="P6513" s="2"/>
      <c r="Q6513" s="39"/>
      <c r="R6513" s="9"/>
      <c r="T6513" s="9"/>
      <c r="U6513" s="2"/>
      <c r="X6513" s="40"/>
      <c r="Y6513" s="9"/>
    </row>
    <row r="6514" spans="2:25" x14ac:dyDescent="0.2">
      <c r="B6514" s="2"/>
      <c r="H6514" s="2"/>
      <c r="I6514" s="2"/>
      <c r="J6514" s="2"/>
      <c r="N6514" s="9"/>
      <c r="O6514" s="5"/>
      <c r="P6514" s="2"/>
      <c r="Q6514" s="39"/>
      <c r="R6514" s="9"/>
      <c r="T6514" s="9"/>
      <c r="U6514" s="2"/>
      <c r="X6514" s="40"/>
      <c r="Y6514" s="9"/>
    </row>
    <row r="6515" spans="2:25" x14ac:dyDescent="0.2">
      <c r="B6515" s="2"/>
      <c r="H6515" s="2"/>
      <c r="I6515" s="2"/>
      <c r="J6515" s="2"/>
      <c r="N6515" s="9"/>
      <c r="O6515" s="5"/>
      <c r="P6515" s="2"/>
      <c r="Q6515" s="39"/>
      <c r="R6515" s="9"/>
      <c r="T6515" s="9"/>
      <c r="U6515" s="2"/>
      <c r="X6515" s="40"/>
      <c r="Y6515" s="9"/>
    </row>
    <row r="6516" spans="2:25" x14ac:dyDescent="0.2">
      <c r="B6516" s="2"/>
      <c r="H6516" s="2"/>
      <c r="I6516" s="2"/>
      <c r="J6516" s="2"/>
      <c r="N6516" s="9"/>
      <c r="O6516" s="5"/>
      <c r="P6516" s="2"/>
      <c r="Q6516" s="39"/>
      <c r="R6516" s="9"/>
      <c r="T6516" s="9"/>
      <c r="U6516" s="2"/>
      <c r="X6516" s="40"/>
      <c r="Y6516" s="9"/>
    </row>
    <row r="6517" spans="2:25" x14ac:dyDescent="0.2">
      <c r="B6517" s="2"/>
      <c r="H6517" s="2"/>
      <c r="I6517" s="2"/>
      <c r="J6517" s="2"/>
      <c r="N6517" s="9"/>
      <c r="O6517" s="5"/>
      <c r="P6517" s="2"/>
      <c r="Q6517" s="39"/>
      <c r="R6517" s="9"/>
      <c r="T6517" s="9"/>
      <c r="U6517" s="2"/>
      <c r="X6517" s="40"/>
      <c r="Y6517" s="9"/>
    </row>
    <row r="6518" spans="2:25" x14ac:dyDescent="0.2">
      <c r="B6518" s="2"/>
      <c r="H6518" s="2"/>
      <c r="I6518" s="2"/>
      <c r="J6518" s="2"/>
      <c r="N6518" s="9"/>
      <c r="O6518" s="5"/>
      <c r="P6518" s="2"/>
      <c r="Q6518" s="39"/>
      <c r="R6518" s="9"/>
      <c r="T6518" s="9"/>
      <c r="U6518" s="2"/>
      <c r="X6518" s="40"/>
      <c r="Y6518" s="9"/>
    </row>
    <row r="6519" spans="2:25" x14ac:dyDescent="0.2">
      <c r="B6519" s="2"/>
      <c r="H6519" s="2"/>
      <c r="I6519" s="2"/>
      <c r="J6519" s="2"/>
      <c r="N6519" s="9"/>
      <c r="O6519" s="5"/>
      <c r="P6519" s="2"/>
      <c r="Q6519" s="39"/>
      <c r="R6519" s="9"/>
      <c r="T6519" s="9"/>
      <c r="U6519" s="2"/>
      <c r="X6519" s="40"/>
      <c r="Y6519" s="9"/>
    </row>
    <row r="6520" spans="2:25" x14ac:dyDescent="0.2">
      <c r="B6520" s="2"/>
      <c r="H6520" s="2"/>
      <c r="I6520" s="2"/>
      <c r="J6520" s="2"/>
      <c r="N6520" s="9"/>
      <c r="O6520" s="5"/>
      <c r="P6520" s="2"/>
      <c r="Q6520" s="39"/>
      <c r="R6520" s="9"/>
      <c r="T6520" s="9"/>
      <c r="U6520" s="2"/>
      <c r="X6520" s="40"/>
      <c r="Y6520" s="9"/>
    </row>
    <row r="6521" spans="2:25" x14ac:dyDescent="0.2">
      <c r="B6521" s="2"/>
      <c r="H6521" s="2"/>
      <c r="I6521" s="2"/>
      <c r="J6521" s="2"/>
      <c r="N6521" s="9"/>
      <c r="O6521" s="5"/>
      <c r="P6521" s="2"/>
      <c r="Q6521" s="39"/>
      <c r="R6521" s="9"/>
      <c r="T6521" s="9"/>
      <c r="U6521" s="2"/>
      <c r="X6521" s="40"/>
      <c r="Y6521" s="9"/>
    </row>
    <row r="6522" spans="2:25" x14ac:dyDescent="0.2">
      <c r="B6522" s="2"/>
      <c r="H6522" s="2"/>
      <c r="I6522" s="2"/>
      <c r="J6522" s="2"/>
      <c r="N6522" s="9"/>
      <c r="O6522" s="5"/>
      <c r="P6522" s="2"/>
      <c r="Q6522" s="39"/>
      <c r="R6522" s="9"/>
      <c r="T6522" s="9"/>
      <c r="U6522" s="2"/>
      <c r="X6522" s="40"/>
      <c r="Y6522" s="9"/>
    </row>
    <row r="6523" spans="2:25" x14ac:dyDescent="0.2">
      <c r="B6523" s="2"/>
      <c r="H6523" s="2"/>
      <c r="I6523" s="2"/>
      <c r="J6523" s="2"/>
      <c r="N6523" s="9"/>
      <c r="O6523" s="5"/>
      <c r="P6523" s="2"/>
      <c r="Q6523" s="39"/>
      <c r="R6523" s="9"/>
      <c r="T6523" s="9"/>
      <c r="U6523" s="2"/>
      <c r="X6523" s="40"/>
      <c r="Y6523" s="9"/>
    </row>
    <row r="6524" spans="2:25" x14ac:dyDescent="0.2">
      <c r="B6524" s="2"/>
      <c r="H6524" s="2"/>
      <c r="I6524" s="2"/>
      <c r="J6524" s="2"/>
      <c r="N6524" s="9"/>
      <c r="O6524" s="5"/>
      <c r="P6524" s="2"/>
      <c r="Q6524" s="39"/>
      <c r="R6524" s="9"/>
      <c r="T6524" s="9"/>
      <c r="U6524" s="2"/>
      <c r="X6524" s="40"/>
      <c r="Y6524" s="9"/>
    </row>
    <row r="6525" spans="2:25" x14ac:dyDescent="0.2">
      <c r="B6525" s="2"/>
      <c r="H6525" s="2"/>
      <c r="I6525" s="2"/>
      <c r="J6525" s="2"/>
      <c r="N6525" s="9"/>
      <c r="O6525" s="5"/>
      <c r="P6525" s="2"/>
      <c r="Q6525" s="39"/>
      <c r="R6525" s="9"/>
      <c r="T6525" s="9"/>
      <c r="U6525" s="2"/>
      <c r="X6525" s="40"/>
      <c r="Y6525" s="9"/>
    </row>
    <row r="6526" spans="2:25" x14ac:dyDescent="0.2">
      <c r="B6526" s="2"/>
      <c r="H6526" s="2"/>
      <c r="I6526" s="2"/>
      <c r="J6526" s="2"/>
      <c r="N6526" s="9"/>
      <c r="O6526" s="5"/>
      <c r="P6526" s="2"/>
      <c r="Q6526" s="39"/>
      <c r="R6526" s="9"/>
      <c r="T6526" s="9"/>
      <c r="U6526" s="2"/>
      <c r="X6526" s="40"/>
      <c r="Y6526" s="9"/>
    </row>
    <row r="6527" spans="2:25" x14ac:dyDescent="0.2">
      <c r="B6527" s="2"/>
      <c r="H6527" s="2"/>
      <c r="I6527" s="2"/>
      <c r="J6527" s="2"/>
      <c r="N6527" s="9"/>
      <c r="O6527" s="5"/>
      <c r="P6527" s="2"/>
      <c r="Q6527" s="39"/>
      <c r="R6527" s="9"/>
      <c r="T6527" s="9"/>
      <c r="U6527" s="2"/>
      <c r="X6527" s="40"/>
      <c r="Y6527" s="9"/>
    </row>
    <row r="6528" spans="2:25" x14ac:dyDescent="0.2">
      <c r="B6528" s="2"/>
      <c r="H6528" s="2"/>
      <c r="I6528" s="2"/>
      <c r="J6528" s="2"/>
      <c r="N6528" s="9"/>
      <c r="O6528" s="5"/>
      <c r="P6528" s="2"/>
      <c r="Q6528" s="39"/>
      <c r="R6528" s="9"/>
      <c r="T6528" s="9"/>
      <c r="U6528" s="2"/>
      <c r="X6528" s="40"/>
      <c r="Y6528" s="9"/>
    </row>
    <row r="6529" spans="2:25" x14ac:dyDescent="0.2">
      <c r="B6529" s="2"/>
      <c r="H6529" s="2"/>
      <c r="I6529" s="2"/>
      <c r="J6529" s="2"/>
      <c r="N6529" s="9"/>
      <c r="O6529" s="5"/>
      <c r="P6529" s="2"/>
      <c r="Q6529" s="39"/>
      <c r="R6529" s="9"/>
      <c r="T6529" s="9"/>
      <c r="U6529" s="2"/>
      <c r="X6529" s="40"/>
      <c r="Y6529" s="9"/>
    </row>
    <row r="6530" spans="2:25" x14ac:dyDescent="0.2">
      <c r="B6530" s="2"/>
      <c r="H6530" s="2"/>
      <c r="I6530" s="2"/>
      <c r="J6530" s="2"/>
      <c r="N6530" s="9"/>
      <c r="O6530" s="5"/>
      <c r="P6530" s="2"/>
      <c r="Q6530" s="39"/>
      <c r="R6530" s="9"/>
      <c r="T6530" s="9"/>
      <c r="U6530" s="2"/>
      <c r="X6530" s="40"/>
      <c r="Y6530" s="9"/>
    </row>
    <row r="6531" spans="2:25" x14ac:dyDescent="0.2">
      <c r="B6531" s="2"/>
      <c r="H6531" s="2"/>
      <c r="I6531" s="2"/>
      <c r="J6531" s="2"/>
      <c r="N6531" s="9"/>
      <c r="O6531" s="5"/>
      <c r="P6531" s="2"/>
      <c r="Q6531" s="39"/>
      <c r="R6531" s="9"/>
      <c r="T6531" s="9"/>
      <c r="U6531" s="2"/>
      <c r="X6531" s="40"/>
      <c r="Y6531" s="9"/>
    </row>
    <row r="6532" spans="2:25" x14ac:dyDescent="0.2">
      <c r="B6532" s="2"/>
      <c r="H6532" s="2"/>
      <c r="I6532" s="2"/>
      <c r="J6532" s="2"/>
      <c r="N6532" s="9"/>
      <c r="O6532" s="5"/>
      <c r="P6532" s="2"/>
      <c r="Q6532" s="39"/>
      <c r="R6532" s="9"/>
      <c r="T6532" s="9"/>
      <c r="U6532" s="2"/>
      <c r="X6532" s="40"/>
      <c r="Y6532" s="9"/>
    </row>
    <row r="6533" spans="2:25" x14ac:dyDescent="0.2">
      <c r="B6533" s="2"/>
      <c r="H6533" s="2"/>
      <c r="I6533" s="2"/>
      <c r="J6533" s="2"/>
      <c r="N6533" s="9"/>
      <c r="O6533" s="5"/>
      <c r="P6533" s="2"/>
      <c r="Q6533" s="39"/>
      <c r="R6533" s="9"/>
      <c r="T6533" s="9"/>
      <c r="U6533" s="2"/>
      <c r="X6533" s="40"/>
      <c r="Y6533" s="9"/>
    </row>
    <row r="6534" spans="2:25" x14ac:dyDescent="0.2">
      <c r="B6534" s="2"/>
      <c r="H6534" s="2"/>
      <c r="I6534" s="2"/>
      <c r="J6534" s="2"/>
      <c r="N6534" s="9"/>
      <c r="O6534" s="5"/>
      <c r="P6534" s="2"/>
      <c r="Q6534" s="39"/>
      <c r="R6534" s="9"/>
      <c r="T6534" s="9"/>
      <c r="U6534" s="2"/>
      <c r="X6534" s="40"/>
      <c r="Y6534" s="9"/>
    </row>
    <row r="6535" spans="2:25" x14ac:dyDescent="0.2">
      <c r="B6535" s="2"/>
      <c r="H6535" s="2"/>
      <c r="I6535" s="2"/>
      <c r="J6535" s="2"/>
      <c r="N6535" s="9"/>
      <c r="O6535" s="5"/>
      <c r="P6535" s="2"/>
      <c r="Q6535" s="39"/>
      <c r="R6535" s="9"/>
      <c r="T6535" s="9"/>
      <c r="U6535" s="2"/>
      <c r="X6535" s="40"/>
      <c r="Y6535" s="9"/>
    </row>
    <row r="6536" spans="2:25" x14ac:dyDescent="0.2">
      <c r="B6536" s="2"/>
      <c r="H6536" s="2"/>
      <c r="I6536" s="2"/>
      <c r="J6536" s="2"/>
      <c r="N6536" s="9"/>
      <c r="O6536" s="5"/>
      <c r="P6536" s="2"/>
      <c r="Q6536" s="39"/>
      <c r="R6536" s="9"/>
      <c r="T6536" s="9"/>
      <c r="U6536" s="2"/>
      <c r="X6536" s="40"/>
      <c r="Y6536" s="9"/>
    </row>
    <row r="6537" spans="2:25" x14ac:dyDescent="0.2">
      <c r="B6537" s="2"/>
      <c r="H6537" s="2"/>
      <c r="I6537" s="2"/>
      <c r="J6537" s="2"/>
      <c r="N6537" s="9"/>
      <c r="O6537" s="5"/>
      <c r="P6537" s="2"/>
      <c r="Q6537" s="39"/>
      <c r="R6537" s="9"/>
      <c r="T6537" s="9"/>
      <c r="U6537" s="2"/>
      <c r="X6537" s="40"/>
      <c r="Y6537" s="9"/>
    </row>
    <row r="6538" spans="2:25" x14ac:dyDescent="0.2">
      <c r="B6538" s="2"/>
      <c r="H6538" s="2"/>
      <c r="I6538" s="2"/>
      <c r="J6538" s="2"/>
      <c r="N6538" s="9"/>
      <c r="O6538" s="5"/>
      <c r="P6538" s="2"/>
      <c r="Q6538" s="39"/>
      <c r="R6538" s="9"/>
      <c r="T6538" s="9"/>
      <c r="U6538" s="2"/>
      <c r="X6538" s="40"/>
      <c r="Y6538" s="9"/>
    </row>
    <row r="6539" spans="2:25" x14ac:dyDescent="0.2">
      <c r="B6539" s="2"/>
      <c r="H6539" s="2"/>
      <c r="I6539" s="2"/>
      <c r="J6539" s="2"/>
      <c r="N6539" s="9"/>
      <c r="O6539" s="5"/>
      <c r="P6539" s="2"/>
      <c r="Q6539" s="39"/>
      <c r="R6539" s="9"/>
      <c r="T6539" s="9"/>
      <c r="U6539" s="2"/>
      <c r="X6539" s="40"/>
      <c r="Y6539" s="9"/>
    </row>
    <row r="6540" spans="2:25" x14ac:dyDescent="0.2">
      <c r="B6540" s="2"/>
      <c r="H6540" s="2"/>
      <c r="I6540" s="2"/>
      <c r="J6540" s="2"/>
      <c r="N6540" s="9"/>
      <c r="O6540" s="5"/>
      <c r="P6540" s="2"/>
      <c r="Q6540" s="39"/>
      <c r="R6540" s="9"/>
      <c r="T6540" s="9"/>
      <c r="U6540" s="2"/>
      <c r="X6540" s="40"/>
      <c r="Y6540" s="9"/>
    </row>
    <row r="6541" spans="2:25" x14ac:dyDescent="0.2">
      <c r="B6541" s="2"/>
      <c r="H6541" s="2"/>
      <c r="I6541" s="2"/>
      <c r="J6541" s="2"/>
      <c r="N6541" s="9"/>
      <c r="O6541" s="5"/>
      <c r="P6541" s="2"/>
      <c r="Q6541" s="39"/>
      <c r="R6541" s="9"/>
      <c r="T6541" s="9"/>
      <c r="U6541" s="2"/>
      <c r="X6541" s="40"/>
      <c r="Y6541" s="9"/>
    </row>
    <row r="6542" spans="2:25" x14ac:dyDescent="0.2">
      <c r="B6542" s="2"/>
      <c r="H6542" s="2"/>
      <c r="I6542" s="2"/>
      <c r="J6542" s="2"/>
      <c r="N6542" s="9"/>
      <c r="O6542" s="5"/>
      <c r="P6542" s="2"/>
      <c r="Q6542" s="39"/>
      <c r="R6542" s="9"/>
      <c r="T6542" s="9"/>
      <c r="U6542" s="2"/>
      <c r="X6542" s="40"/>
      <c r="Y6542" s="9"/>
    </row>
    <row r="6543" spans="2:25" x14ac:dyDescent="0.2">
      <c r="B6543" s="2"/>
      <c r="H6543" s="2"/>
      <c r="I6543" s="2"/>
      <c r="J6543" s="2"/>
      <c r="N6543" s="9"/>
      <c r="O6543" s="5"/>
      <c r="P6543" s="2"/>
      <c r="Q6543" s="39"/>
      <c r="R6543" s="9"/>
      <c r="T6543" s="9"/>
      <c r="U6543" s="2"/>
      <c r="X6543" s="40"/>
      <c r="Y6543" s="9"/>
    </row>
    <row r="6544" spans="2:25" x14ac:dyDescent="0.2">
      <c r="B6544" s="2"/>
      <c r="H6544" s="2"/>
      <c r="I6544" s="2"/>
      <c r="J6544" s="2"/>
      <c r="N6544" s="9"/>
      <c r="O6544" s="5"/>
      <c r="P6544" s="2"/>
      <c r="Q6544" s="39"/>
      <c r="R6544" s="9"/>
      <c r="T6544" s="9"/>
      <c r="U6544" s="2"/>
      <c r="X6544" s="40"/>
      <c r="Y6544" s="9"/>
    </row>
    <row r="6545" spans="2:25" x14ac:dyDescent="0.2">
      <c r="B6545" s="2"/>
      <c r="H6545" s="2"/>
      <c r="I6545" s="2"/>
      <c r="J6545" s="2"/>
      <c r="N6545" s="9"/>
      <c r="O6545" s="5"/>
      <c r="P6545" s="2"/>
      <c r="Q6545" s="39"/>
      <c r="R6545" s="9"/>
      <c r="T6545" s="9"/>
      <c r="U6545" s="2"/>
      <c r="X6545" s="40"/>
      <c r="Y6545" s="9"/>
    </row>
    <row r="6546" spans="2:25" x14ac:dyDescent="0.2">
      <c r="B6546" s="2"/>
      <c r="H6546" s="2"/>
      <c r="I6546" s="2"/>
      <c r="J6546" s="2"/>
      <c r="N6546" s="9"/>
      <c r="O6546" s="5"/>
      <c r="P6546" s="2"/>
      <c r="Q6546" s="39"/>
      <c r="R6546" s="9"/>
      <c r="T6546" s="9"/>
      <c r="U6546" s="2"/>
      <c r="X6546" s="40"/>
      <c r="Y6546" s="9"/>
    </row>
    <row r="6547" spans="2:25" x14ac:dyDescent="0.2">
      <c r="B6547" s="2"/>
      <c r="H6547" s="2"/>
      <c r="I6547" s="2"/>
      <c r="J6547" s="2"/>
      <c r="N6547" s="9"/>
      <c r="O6547" s="5"/>
      <c r="P6547" s="2"/>
      <c r="Q6547" s="39"/>
      <c r="R6547" s="9"/>
      <c r="T6547" s="9"/>
      <c r="U6547" s="2"/>
      <c r="X6547" s="40"/>
      <c r="Y6547" s="9"/>
    </row>
    <row r="6548" spans="2:25" x14ac:dyDescent="0.2">
      <c r="B6548" s="2"/>
      <c r="H6548" s="2"/>
      <c r="I6548" s="2"/>
      <c r="J6548" s="2"/>
      <c r="N6548" s="9"/>
      <c r="O6548" s="5"/>
      <c r="P6548" s="2"/>
      <c r="Q6548" s="39"/>
      <c r="R6548" s="9"/>
      <c r="T6548" s="9"/>
      <c r="U6548" s="2"/>
      <c r="X6548" s="40"/>
      <c r="Y6548" s="9"/>
    </row>
    <row r="6549" spans="2:25" x14ac:dyDescent="0.2">
      <c r="B6549" s="2"/>
      <c r="H6549" s="2"/>
      <c r="I6549" s="2"/>
      <c r="J6549" s="2"/>
      <c r="N6549" s="9"/>
      <c r="O6549" s="5"/>
      <c r="P6549" s="2"/>
      <c r="Q6549" s="39"/>
      <c r="R6549" s="9"/>
      <c r="T6549" s="9"/>
      <c r="U6549" s="2"/>
      <c r="X6549" s="40"/>
      <c r="Y6549" s="9"/>
    </row>
    <row r="6550" spans="2:25" x14ac:dyDescent="0.2">
      <c r="B6550" s="2"/>
      <c r="H6550" s="2"/>
      <c r="I6550" s="2"/>
      <c r="J6550" s="2"/>
      <c r="N6550" s="9"/>
      <c r="O6550" s="5"/>
      <c r="P6550" s="2"/>
      <c r="Q6550" s="39"/>
      <c r="R6550" s="9"/>
      <c r="T6550" s="9"/>
      <c r="U6550" s="2"/>
      <c r="X6550" s="40"/>
      <c r="Y6550" s="9"/>
    </row>
    <row r="6551" spans="2:25" x14ac:dyDescent="0.2">
      <c r="B6551" s="2"/>
      <c r="H6551" s="2"/>
      <c r="I6551" s="2"/>
      <c r="J6551" s="2"/>
      <c r="N6551" s="9"/>
      <c r="O6551" s="5"/>
      <c r="P6551" s="2"/>
      <c r="Q6551" s="39"/>
      <c r="R6551" s="9"/>
      <c r="T6551" s="9"/>
      <c r="U6551" s="2"/>
      <c r="X6551" s="40"/>
      <c r="Y6551" s="9"/>
    </row>
    <row r="6552" spans="2:25" x14ac:dyDescent="0.2">
      <c r="B6552" s="2"/>
      <c r="H6552" s="2"/>
      <c r="I6552" s="2"/>
      <c r="J6552" s="2"/>
      <c r="N6552" s="9"/>
      <c r="O6552" s="5"/>
      <c r="P6552" s="2"/>
      <c r="Q6552" s="39"/>
      <c r="R6552" s="9"/>
      <c r="T6552" s="9"/>
      <c r="U6552" s="2"/>
      <c r="X6552" s="40"/>
      <c r="Y6552" s="9"/>
    </row>
    <row r="6553" spans="2:25" x14ac:dyDescent="0.2">
      <c r="B6553" s="2"/>
      <c r="H6553" s="2"/>
      <c r="I6553" s="2"/>
      <c r="J6553" s="2"/>
      <c r="N6553" s="9"/>
      <c r="O6553" s="5"/>
      <c r="P6553" s="2"/>
      <c r="Q6553" s="39"/>
      <c r="R6553" s="9"/>
      <c r="T6553" s="9"/>
      <c r="U6553" s="2"/>
      <c r="X6553" s="40"/>
      <c r="Y6553" s="9"/>
    </row>
    <row r="6554" spans="2:25" x14ac:dyDescent="0.2">
      <c r="B6554" s="2"/>
      <c r="H6554" s="2"/>
      <c r="I6554" s="2"/>
      <c r="J6554" s="2"/>
      <c r="N6554" s="9"/>
      <c r="O6554" s="5"/>
      <c r="P6554" s="2"/>
      <c r="Q6554" s="39"/>
      <c r="R6554" s="9"/>
      <c r="T6554" s="9"/>
      <c r="U6554" s="2"/>
      <c r="X6554" s="40"/>
      <c r="Y6554" s="9"/>
    </row>
    <row r="6555" spans="2:25" x14ac:dyDescent="0.2">
      <c r="B6555" s="2"/>
      <c r="H6555" s="2"/>
      <c r="I6555" s="2"/>
      <c r="J6555" s="2"/>
      <c r="N6555" s="9"/>
      <c r="O6555" s="5"/>
      <c r="P6555" s="2"/>
      <c r="Q6555" s="39"/>
      <c r="R6555" s="9"/>
      <c r="T6555" s="9"/>
      <c r="U6555" s="2"/>
      <c r="X6555" s="40"/>
      <c r="Y6555" s="9"/>
    </row>
    <row r="6556" spans="2:25" x14ac:dyDescent="0.2">
      <c r="B6556" s="2"/>
      <c r="H6556" s="2"/>
      <c r="I6556" s="2"/>
      <c r="J6556" s="2"/>
      <c r="N6556" s="9"/>
      <c r="O6556" s="5"/>
      <c r="P6556" s="2"/>
      <c r="Q6556" s="39"/>
      <c r="R6556" s="9"/>
      <c r="T6556" s="9"/>
      <c r="U6556" s="2"/>
      <c r="X6556" s="40"/>
      <c r="Y6556" s="9"/>
    </row>
    <row r="6557" spans="2:25" x14ac:dyDescent="0.2">
      <c r="B6557" s="2"/>
      <c r="H6557" s="2"/>
      <c r="I6557" s="2"/>
      <c r="J6557" s="2"/>
      <c r="N6557" s="9"/>
      <c r="O6557" s="5"/>
      <c r="P6557" s="2"/>
      <c r="Q6557" s="39"/>
      <c r="R6557" s="9"/>
      <c r="T6557" s="9"/>
      <c r="U6557" s="2"/>
      <c r="X6557" s="40"/>
      <c r="Y6557" s="9"/>
    </row>
    <row r="6558" spans="2:25" x14ac:dyDescent="0.2">
      <c r="B6558" s="2"/>
      <c r="H6558" s="2"/>
      <c r="I6558" s="2"/>
      <c r="J6558" s="2"/>
      <c r="N6558" s="9"/>
      <c r="O6558" s="5"/>
      <c r="P6558" s="2"/>
      <c r="Q6558" s="39"/>
      <c r="R6558" s="9"/>
      <c r="T6558" s="9"/>
      <c r="U6558" s="2"/>
      <c r="X6558" s="40"/>
      <c r="Y6558" s="9"/>
    </row>
    <row r="6559" spans="2:25" x14ac:dyDescent="0.2">
      <c r="B6559" s="2"/>
      <c r="H6559" s="2"/>
      <c r="I6559" s="2"/>
      <c r="J6559" s="2"/>
      <c r="N6559" s="9"/>
      <c r="O6559" s="5"/>
      <c r="P6559" s="2"/>
      <c r="Q6559" s="39"/>
      <c r="R6559" s="9"/>
      <c r="T6559" s="9"/>
      <c r="U6559" s="2"/>
      <c r="X6559" s="40"/>
      <c r="Y6559" s="9"/>
    </row>
    <row r="6560" spans="2:25" x14ac:dyDescent="0.2">
      <c r="B6560" s="2"/>
      <c r="H6560" s="2"/>
      <c r="I6560" s="2"/>
      <c r="J6560" s="2"/>
      <c r="N6560" s="9"/>
      <c r="O6560" s="5"/>
      <c r="P6560" s="2"/>
      <c r="Q6560" s="39"/>
      <c r="R6560" s="9"/>
      <c r="T6560" s="9"/>
      <c r="U6560" s="2"/>
      <c r="X6560" s="40"/>
      <c r="Y6560" s="9"/>
    </row>
    <row r="6561" spans="2:25" x14ac:dyDescent="0.2">
      <c r="B6561" s="2"/>
      <c r="H6561" s="2"/>
      <c r="I6561" s="2"/>
      <c r="J6561" s="2"/>
      <c r="N6561" s="9"/>
      <c r="O6561" s="5"/>
      <c r="P6561" s="2"/>
      <c r="Q6561" s="39"/>
      <c r="R6561" s="9"/>
      <c r="T6561" s="9"/>
      <c r="U6561" s="2"/>
      <c r="X6561" s="40"/>
      <c r="Y6561" s="9"/>
    </row>
    <row r="6562" spans="2:25" x14ac:dyDescent="0.2">
      <c r="B6562" s="2"/>
      <c r="H6562" s="2"/>
      <c r="I6562" s="2"/>
      <c r="J6562" s="2"/>
      <c r="N6562" s="9"/>
      <c r="O6562" s="5"/>
      <c r="P6562" s="2"/>
      <c r="Q6562" s="39"/>
      <c r="R6562" s="9"/>
      <c r="T6562" s="9"/>
      <c r="U6562" s="2"/>
      <c r="X6562" s="40"/>
      <c r="Y6562" s="9"/>
    </row>
    <row r="6563" spans="2:25" x14ac:dyDescent="0.2">
      <c r="B6563" s="2"/>
      <c r="H6563" s="2"/>
      <c r="I6563" s="2"/>
      <c r="J6563" s="2"/>
      <c r="N6563" s="9"/>
      <c r="O6563" s="5"/>
      <c r="P6563" s="2"/>
      <c r="Q6563" s="39"/>
      <c r="R6563" s="9"/>
      <c r="T6563" s="9"/>
      <c r="U6563" s="2"/>
      <c r="X6563" s="40"/>
      <c r="Y6563" s="9"/>
    </row>
    <row r="6564" spans="2:25" x14ac:dyDescent="0.2">
      <c r="B6564" s="2"/>
      <c r="H6564" s="2"/>
      <c r="I6564" s="2"/>
      <c r="J6564" s="2"/>
      <c r="N6564" s="9"/>
      <c r="O6564" s="5"/>
      <c r="P6564" s="2"/>
      <c r="Q6564" s="39"/>
      <c r="R6564" s="9"/>
      <c r="T6564" s="9"/>
      <c r="U6564" s="2"/>
      <c r="X6564" s="40"/>
      <c r="Y6564" s="9"/>
    </row>
    <row r="6565" spans="2:25" x14ac:dyDescent="0.2">
      <c r="B6565" s="2"/>
      <c r="H6565" s="2"/>
      <c r="I6565" s="2"/>
      <c r="J6565" s="2"/>
      <c r="N6565" s="9"/>
      <c r="O6565" s="5"/>
      <c r="P6565" s="2"/>
      <c r="Q6565" s="39"/>
      <c r="R6565" s="9"/>
      <c r="T6565" s="9"/>
      <c r="U6565" s="2"/>
      <c r="X6565" s="40"/>
      <c r="Y6565" s="9"/>
    </row>
    <row r="6566" spans="2:25" x14ac:dyDescent="0.2">
      <c r="B6566" s="2"/>
      <c r="H6566" s="2"/>
      <c r="I6566" s="2"/>
      <c r="J6566" s="2"/>
      <c r="N6566" s="9"/>
      <c r="O6566" s="5"/>
      <c r="P6566" s="2"/>
      <c r="Q6566" s="39"/>
      <c r="R6566" s="9"/>
      <c r="T6566" s="9"/>
      <c r="U6566" s="2"/>
      <c r="X6566" s="40"/>
      <c r="Y6566" s="9"/>
    </row>
    <row r="6567" spans="2:25" x14ac:dyDescent="0.2">
      <c r="B6567" s="2"/>
      <c r="H6567" s="2"/>
      <c r="I6567" s="2"/>
      <c r="J6567" s="2"/>
      <c r="N6567" s="9"/>
      <c r="O6567" s="5"/>
      <c r="P6567" s="2"/>
      <c r="Q6567" s="39"/>
      <c r="R6567" s="9"/>
      <c r="T6567" s="9"/>
      <c r="U6567" s="2"/>
      <c r="X6567" s="40"/>
      <c r="Y6567" s="9"/>
    </row>
    <row r="6568" spans="2:25" x14ac:dyDescent="0.2">
      <c r="B6568" s="2"/>
      <c r="H6568" s="2"/>
      <c r="I6568" s="2"/>
      <c r="J6568" s="2"/>
      <c r="N6568" s="9"/>
      <c r="O6568" s="5"/>
      <c r="P6568" s="2"/>
      <c r="Q6568" s="39"/>
      <c r="R6568" s="9"/>
      <c r="T6568" s="9"/>
      <c r="U6568" s="2"/>
      <c r="X6568" s="40"/>
      <c r="Y6568" s="9"/>
    </row>
    <row r="6569" spans="2:25" x14ac:dyDescent="0.2">
      <c r="B6569" s="2"/>
      <c r="H6569" s="2"/>
      <c r="I6569" s="2"/>
      <c r="J6569" s="2"/>
      <c r="N6569" s="9"/>
      <c r="O6569" s="5"/>
      <c r="P6569" s="2"/>
      <c r="Q6569" s="39"/>
      <c r="R6569" s="9"/>
      <c r="T6569" s="9"/>
      <c r="U6569" s="2"/>
      <c r="X6569" s="40"/>
      <c r="Y6569" s="9"/>
    </row>
    <row r="6570" spans="2:25" x14ac:dyDescent="0.2">
      <c r="B6570" s="2"/>
      <c r="H6570" s="2"/>
      <c r="I6570" s="2"/>
      <c r="J6570" s="2"/>
      <c r="N6570" s="9"/>
      <c r="O6570" s="5"/>
      <c r="P6570" s="2"/>
      <c r="Q6570" s="39"/>
      <c r="R6570" s="9"/>
      <c r="T6570" s="9"/>
      <c r="U6570" s="2"/>
      <c r="X6570" s="40"/>
      <c r="Y6570" s="9"/>
    </row>
    <row r="6571" spans="2:25" x14ac:dyDescent="0.2">
      <c r="B6571" s="2"/>
      <c r="H6571" s="2"/>
      <c r="I6571" s="2"/>
      <c r="J6571" s="2"/>
      <c r="N6571" s="9"/>
      <c r="O6571" s="5"/>
      <c r="P6571" s="2"/>
      <c r="Q6571" s="39"/>
      <c r="R6571" s="9"/>
      <c r="T6571" s="9"/>
      <c r="U6571" s="2"/>
      <c r="X6571" s="40"/>
      <c r="Y6571" s="9"/>
    </row>
    <row r="6572" spans="2:25" x14ac:dyDescent="0.2">
      <c r="B6572" s="2"/>
      <c r="H6572" s="2"/>
      <c r="I6572" s="2"/>
      <c r="J6572" s="2"/>
      <c r="N6572" s="9"/>
      <c r="O6572" s="5"/>
      <c r="P6572" s="2"/>
      <c r="Q6572" s="39"/>
      <c r="R6572" s="9"/>
      <c r="T6572" s="9"/>
      <c r="U6572" s="2"/>
      <c r="X6572" s="40"/>
      <c r="Y6572" s="9"/>
    </row>
    <row r="6573" spans="2:25" x14ac:dyDescent="0.2">
      <c r="B6573" s="2"/>
      <c r="H6573" s="2"/>
      <c r="I6573" s="2"/>
      <c r="J6573" s="2"/>
      <c r="N6573" s="9"/>
      <c r="O6573" s="5"/>
      <c r="P6573" s="2"/>
      <c r="Q6573" s="39"/>
      <c r="R6573" s="9"/>
      <c r="T6573" s="9"/>
      <c r="U6573" s="2"/>
      <c r="X6573" s="40"/>
      <c r="Y6573" s="9"/>
    </row>
    <row r="6574" spans="2:25" x14ac:dyDescent="0.2">
      <c r="B6574" s="2"/>
      <c r="H6574" s="2"/>
      <c r="I6574" s="2"/>
      <c r="J6574" s="2"/>
      <c r="N6574" s="9"/>
      <c r="O6574" s="5"/>
      <c r="P6574" s="2"/>
      <c r="Q6574" s="39"/>
      <c r="R6574" s="9"/>
      <c r="T6574" s="9"/>
      <c r="U6574" s="2"/>
      <c r="X6574" s="40"/>
      <c r="Y6574" s="9"/>
    </row>
    <row r="6575" spans="2:25" x14ac:dyDescent="0.2">
      <c r="B6575" s="2"/>
      <c r="H6575" s="2"/>
      <c r="I6575" s="2"/>
      <c r="J6575" s="2"/>
      <c r="N6575" s="9"/>
      <c r="O6575" s="5"/>
      <c r="P6575" s="2"/>
      <c r="Q6575" s="39"/>
      <c r="R6575" s="9"/>
      <c r="T6575" s="9"/>
      <c r="U6575" s="2"/>
      <c r="X6575" s="40"/>
      <c r="Y6575" s="9"/>
    </row>
    <row r="6576" spans="2:25" x14ac:dyDescent="0.2">
      <c r="B6576" s="2"/>
      <c r="H6576" s="2"/>
      <c r="I6576" s="2"/>
      <c r="J6576" s="2"/>
      <c r="N6576" s="9"/>
      <c r="O6576" s="5"/>
      <c r="P6576" s="2"/>
      <c r="Q6576" s="39"/>
      <c r="R6576" s="9"/>
      <c r="T6576" s="9"/>
      <c r="U6576" s="2"/>
      <c r="X6576" s="40"/>
      <c r="Y6576" s="9"/>
    </row>
    <row r="6577" spans="2:25" x14ac:dyDescent="0.2">
      <c r="B6577" s="2"/>
      <c r="H6577" s="2"/>
      <c r="I6577" s="2"/>
      <c r="J6577" s="2"/>
      <c r="N6577" s="9"/>
      <c r="O6577" s="5"/>
      <c r="P6577" s="2"/>
      <c r="Q6577" s="39"/>
      <c r="R6577" s="9"/>
      <c r="T6577" s="9"/>
      <c r="U6577" s="2"/>
      <c r="X6577" s="40"/>
      <c r="Y6577" s="9"/>
    </row>
    <row r="6578" spans="2:25" x14ac:dyDescent="0.2">
      <c r="B6578" s="2"/>
      <c r="H6578" s="2"/>
      <c r="I6578" s="2"/>
      <c r="J6578" s="2"/>
      <c r="N6578" s="9"/>
      <c r="O6578" s="5"/>
      <c r="P6578" s="2"/>
      <c r="Q6578" s="39"/>
      <c r="R6578" s="9"/>
      <c r="T6578" s="9"/>
      <c r="U6578" s="2"/>
      <c r="X6578" s="40"/>
      <c r="Y6578" s="9"/>
    </row>
    <row r="6579" spans="2:25" x14ac:dyDescent="0.2">
      <c r="B6579" s="2"/>
      <c r="H6579" s="2"/>
      <c r="I6579" s="2"/>
      <c r="J6579" s="2"/>
      <c r="N6579" s="9"/>
      <c r="O6579" s="5"/>
      <c r="P6579" s="2"/>
      <c r="Q6579" s="39"/>
      <c r="R6579" s="9"/>
      <c r="T6579" s="9"/>
      <c r="U6579" s="2"/>
      <c r="X6579" s="40"/>
      <c r="Y6579" s="9"/>
    </row>
    <row r="6580" spans="2:25" x14ac:dyDescent="0.2">
      <c r="B6580" s="2"/>
      <c r="H6580" s="2"/>
      <c r="I6580" s="2"/>
      <c r="J6580" s="2"/>
      <c r="N6580" s="9"/>
      <c r="O6580" s="5"/>
      <c r="P6580" s="2"/>
      <c r="Q6580" s="39"/>
      <c r="R6580" s="9"/>
      <c r="T6580" s="9"/>
      <c r="U6580" s="2"/>
      <c r="X6580" s="40"/>
      <c r="Y6580" s="9"/>
    </row>
    <row r="6581" spans="2:25" x14ac:dyDescent="0.2">
      <c r="B6581" s="2"/>
      <c r="H6581" s="2"/>
      <c r="I6581" s="2"/>
      <c r="J6581" s="2"/>
      <c r="N6581" s="9"/>
      <c r="O6581" s="5"/>
      <c r="P6581" s="2"/>
      <c r="Q6581" s="39"/>
      <c r="R6581" s="9"/>
      <c r="T6581" s="9"/>
      <c r="U6581" s="2"/>
      <c r="X6581" s="40"/>
      <c r="Y6581" s="9"/>
    </row>
    <row r="6582" spans="2:25" x14ac:dyDescent="0.2">
      <c r="B6582" s="2"/>
      <c r="H6582" s="2"/>
      <c r="I6582" s="2"/>
      <c r="J6582" s="2"/>
      <c r="N6582" s="9"/>
      <c r="O6582" s="5"/>
      <c r="P6582" s="2"/>
      <c r="Q6582" s="39"/>
      <c r="R6582" s="9"/>
      <c r="T6582" s="9"/>
      <c r="U6582" s="2"/>
      <c r="X6582" s="40"/>
      <c r="Y6582" s="9"/>
    </row>
    <row r="6583" spans="2:25" x14ac:dyDescent="0.2">
      <c r="B6583" s="2"/>
      <c r="H6583" s="2"/>
      <c r="I6583" s="2"/>
      <c r="J6583" s="2"/>
      <c r="N6583" s="9"/>
      <c r="O6583" s="5"/>
      <c r="P6583" s="2"/>
      <c r="Q6583" s="39"/>
      <c r="R6583" s="9"/>
      <c r="T6583" s="9"/>
      <c r="U6583" s="2"/>
      <c r="X6583" s="40"/>
      <c r="Y6583" s="9"/>
    </row>
    <row r="6584" spans="2:25" x14ac:dyDescent="0.2">
      <c r="B6584" s="2"/>
      <c r="H6584" s="2"/>
      <c r="I6584" s="2"/>
      <c r="J6584" s="2"/>
      <c r="N6584" s="9"/>
      <c r="O6584" s="5"/>
      <c r="P6584" s="2"/>
      <c r="Q6584" s="39"/>
      <c r="R6584" s="9"/>
      <c r="T6584" s="9"/>
      <c r="U6584" s="2"/>
      <c r="X6584" s="40"/>
      <c r="Y6584" s="9"/>
    </row>
    <row r="6585" spans="2:25" x14ac:dyDescent="0.2">
      <c r="B6585" s="2"/>
      <c r="H6585" s="2"/>
      <c r="I6585" s="2"/>
      <c r="J6585" s="2"/>
      <c r="N6585" s="9"/>
      <c r="O6585" s="5"/>
      <c r="P6585" s="2"/>
      <c r="Q6585" s="39"/>
      <c r="R6585" s="9"/>
      <c r="T6585" s="9"/>
      <c r="U6585" s="2"/>
      <c r="X6585" s="40"/>
      <c r="Y6585" s="9"/>
    </row>
    <row r="6586" spans="2:25" x14ac:dyDescent="0.2">
      <c r="B6586" s="2"/>
      <c r="H6586" s="2"/>
      <c r="I6586" s="2"/>
      <c r="J6586" s="2"/>
      <c r="N6586" s="9"/>
      <c r="O6586" s="5"/>
      <c r="P6586" s="2"/>
      <c r="Q6586" s="39"/>
      <c r="R6586" s="9"/>
      <c r="T6586" s="9"/>
      <c r="U6586" s="2"/>
      <c r="X6586" s="40"/>
      <c r="Y6586" s="9"/>
    </row>
    <row r="6587" spans="2:25" x14ac:dyDescent="0.2">
      <c r="B6587" s="2"/>
      <c r="H6587" s="2"/>
      <c r="I6587" s="2"/>
      <c r="J6587" s="2"/>
      <c r="N6587" s="9"/>
      <c r="O6587" s="5"/>
      <c r="P6587" s="2"/>
      <c r="Q6587" s="39"/>
      <c r="R6587" s="9"/>
      <c r="T6587" s="9"/>
      <c r="U6587" s="2"/>
      <c r="X6587" s="40"/>
      <c r="Y6587" s="9"/>
    </row>
    <row r="6588" spans="2:25" x14ac:dyDescent="0.2">
      <c r="B6588" s="2"/>
      <c r="H6588" s="2"/>
      <c r="I6588" s="2"/>
      <c r="J6588" s="2"/>
      <c r="N6588" s="9"/>
      <c r="O6588" s="5"/>
      <c r="P6588" s="2"/>
      <c r="Q6588" s="39"/>
      <c r="R6588" s="9"/>
      <c r="T6588" s="9"/>
      <c r="U6588" s="2"/>
      <c r="X6588" s="40"/>
      <c r="Y6588" s="9"/>
    </row>
    <row r="6589" spans="2:25" x14ac:dyDescent="0.2">
      <c r="B6589" s="2"/>
      <c r="H6589" s="2"/>
      <c r="I6589" s="2"/>
      <c r="J6589" s="2"/>
      <c r="N6589" s="9"/>
      <c r="O6589" s="5"/>
      <c r="P6589" s="2"/>
      <c r="Q6589" s="39"/>
      <c r="R6589" s="9"/>
      <c r="T6589" s="9"/>
      <c r="U6589" s="2"/>
      <c r="X6589" s="40"/>
      <c r="Y6589" s="9"/>
    </row>
    <row r="6590" spans="2:25" x14ac:dyDescent="0.2">
      <c r="B6590" s="2"/>
      <c r="H6590" s="2"/>
      <c r="I6590" s="2"/>
      <c r="J6590" s="2"/>
      <c r="N6590" s="9"/>
      <c r="O6590" s="5"/>
      <c r="P6590" s="2"/>
      <c r="Q6590" s="39"/>
      <c r="R6590" s="9"/>
      <c r="T6590" s="9"/>
      <c r="U6590" s="2"/>
      <c r="X6590" s="40"/>
      <c r="Y6590" s="9"/>
    </row>
    <row r="6591" spans="2:25" x14ac:dyDescent="0.2">
      <c r="B6591" s="2"/>
      <c r="H6591" s="2"/>
      <c r="I6591" s="2"/>
      <c r="J6591" s="2"/>
      <c r="N6591" s="9"/>
      <c r="O6591" s="5"/>
      <c r="P6591" s="2"/>
      <c r="Q6591" s="39"/>
      <c r="R6591" s="9"/>
      <c r="T6591" s="9"/>
      <c r="U6591" s="2"/>
      <c r="X6591" s="40"/>
      <c r="Y6591" s="9"/>
    </row>
    <row r="6592" spans="2:25" x14ac:dyDescent="0.2">
      <c r="B6592" s="2"/>
      <c r="H6592" s="2"/>
      <c r="I6592" s="2"/>
      <c r="J6592" s="2"/>
      <c r="N6592" s="9"/>
      <c r="O6592" s="5"/>
      <c r="P6592" s="2"/>
      <c r="Q6592" s="39"/>
      <c r="R6592" s="9"/>
      <c r="T6592" s="9"/>
      <c r="U6592" s="2"/>
      <c r="X6592" s="40"/>
      <c r="Y6592" s="9"/>
    </row>
    <row r="6593" spans="2:25" x14ac:dyDescent="0.2">
      <c r="B6593" s="2"/>
      <c r="H6593" s="2"/>
      <c r="I6593" s="2"/>
      <c r="J6593" s="2"/>
      <c r="N6593" s="9"/>
      <c r="O6593" s="5"/>
      <c r="P6593" s="2"/>
      <c r="Q6593" s="39"/>
      <c r="R6593" s="9"/>
      <c r="T6593" s="9"/>
      <c r="U6593" s="2"/>
      <c r="X6593" s="40"/>
      <c r="Y6593" s="9"/>
    </row>
    <row r="6594" spans="2:25" x14ac:dyDescent="0.2">
      <c r="B6594" s="2"/>
      <c r="H6594" s="2"/>
      <c r="I6594" s="2"/>
      <c r="J6594" s="2"/>
      <c r="N6594" s="9"/>
      <c r="O6594" s="5"/>
      <c r="P6594" s="2"/>
      <c r="Q6594" s="39"/>
      <c r="R6594" s="9"/>
      <c r="T6594" s="9"/>
      <c r="U6594" s="2"/>
      <c r="X6594" s="40"/>
      <c r="Y6594" s="9"/>
    </row>
    <row r="6595" spans="2:25" x14ac:dyDescent="0.2">
      <c r="B6595" s="2"/>
      <c r="H6595" s="2"/>
      <c r="I6595" s="2"/>
      <c r="J6595" s="2"/>
      <c r="N6595" s="9"/>
      <c r="O6595" s="5"/>
      <c r="P6595" s="2"/>
      <c r="Q6595" s="39"/>
      <c r="R6595" s="9"/>
      <c r="T6595" s="9"/>
      <c r="U6595" s="2"/>
      <c r="X6595" s="40"/>
      <c r="Y6595" s="9"/>
    </row>
    <row r="6596" spans="2:25" x14ac:dyDescent="0.2">
      <c r="B6596" s="2"/>
      <c r="H6596" s="2"/>
      <c r="I6596" s="2"/>
      <c r="J6596" s="2"/>
      <c r="N6596" s="9"/>
      <c r="O6596" s="5"/>
      <c r="P6596" s="2"/>
      <c r="Q6596" s="39"/>
      <c r="R6596" s="9"/>
      <c r="T6596" s="9"/>
      <c r="U6596" s="2"/>
      <c r="X6596" s="40"/>
      <c r="Y6596" s="9"/>
    </row>
    <row r="6597" spans="2:25" x14ac:dyDescent="0.2">
      <c r="B6597" s="2"/>
      <c r="H6597" s="2"/>
      <c r="I6597" s="2"/>
      <c r="J6597" s="2"/>
      <c r="N6597" s="9"/>
      <c r="O6597" s="5"/>
      <c r="P6597" s="2"/>
      <c r="Q6597" s="39"/>
      <c r="R6597" s="9"/>
      <c r="T6597" s="9"/>
      <c r="U6597" s="2"/>
      <c r="X6597" s="40"/>
      <c r="Y6597" s="9"/>
    </row>
    <row r="6598" spans="2:25" x14ac:dyDescent="0.2">
      <c r="B6598" s="2"/>
      <c r="H6598" s="2"/>
      <c r="I6598" s="2"/>
      <c r="J6598" s="2"/>
      <c r="N6598" s="9"/>
      <c r="O6598" s="5"/>
      <c r="P6598" s="2"/>
      <c r="Q6598" s="39"/>
      <c r="R6598" s="9"/>
      <c r="T6598" s="9"/>
      <c r="U6598" s="2"/>
      <c r="X6598" s="40"/>
      <c r="Y6598" s="9"/>
    </row>
    <row r="6599" spans="2:25" x14ac:dyDescent="0.2">
      <c r="B6599" s="2"/>
      <c r="H6599" s="2"/>
      <c r="I6599" s="2"/>
      <c r="J6599" s="2"/>
      <c r="N6599" s="9"/>
      <c r="O6599" s="5"/>
      <c r="P6599" s="2"/>
      <c r="Q6599" s="39"/>
      <c r="R6599" s="9"/>
      <c r="T6599" s="9"/>
      <c r="U6599" s="2"/>
      <c r="X6599" s="40"/>
      <c r="Y6599" s="9"/>
    </row>
    <row r="6600" spans="2:25" x14ac:dyDescent="0.2">
      <c r="B6600" s="2"/>
      <c r="H6600" s="2"/>
      <c r="I6600" s="2"/>
      <c r="J6600" s="2"/>
      <c r="N6600" s="9"/>
      <c r="O6600" s="5"/>
      <c r="P6600" s="2"/>
      <c r="Q6600" s="39"/>
      <c r="R6600" s="9"/>
      <c r="T6600" s="9"/>
      <c r="U6600" s="2"/>
      <c r="X6600" s="40"/>
      <c r="Y6600" s="9"/>
    </row>
    <row r="6601" spans="2:25" x14ac:dyDescent="0.2">
      <c r="B6601" s="2"/>
      <c r="H6601" s="2"/>
      <c r="I6601" s="2"/>
      <c r="J6601" s="2"/>
      <c r="N6601" s="9"/>
      <c r="O6601" s="5"/>
      <c r="P6601" s="2"/>
      <c r="Q6601" s="39"/>
      <c r="R6601" s="9"/>
      <c r="T6601" s="9"/>
      <c r="U6601" s="2"/>
      <c r="X6601" s="40"/>
      <c r="Y6601" s="9"/>
    </row>
    <row r="6602" spans="2:25" x14ac:dyDescent="0.2">
      <c r="B6602" s="2"/>
      <c r="H6602" s="2"/>
      <c r="I6602" s="2"/>
      <c r="J6602" s="2"/>
      <c r="N6602" s="9"/>
      <c r="O6602" s="5"/>
      <c r="P6602" s="2"/>
      <c r="Q6602" s="39"/>
      <c r="R6602" s="9"/>
      <c r="T6602" s="9"/>
      <c r="U6602" s="2"/>
      <c r="X6602" s="40"/>
      <c r="Y6602" s="9"/>
    </row>
    <row r="6603" spans="2:25" x14ac:dyDescent="0.2">
      <c r="B6603" s="2"/>
      <c r="H6603" s="2"/>
      <c r="I6603" s="2"/>
      <c r="J6603" s="2"/>
      <c r="N6603" s="9"/>
      <c r="O6603" s="5"/>
      <c r="P6603" s="2"/>
      <c r="Q6603" s="39"/>
      <c r="R6603" s="9"/>
      <c r="T6603" s="9"/>
      <c r="U6603" s="2"/>
      <c r="X6603" s="40"/>
      <c r="Y6603" s="9"/>
    </row>
    <row r="6604" spans="2:25" x14ac:dyDescent="0.2">
      <c r="B6604" s="2"/>
      <c r="H6604" s="2"/>
      <c r="I6604" s="2"/>
      <c r="J6604" s="2"/>
      <c r="N6604" s="9"/>
      <c r="O6604" s="5"/>
      <c r="P6604" s="2"/>
      <c r="Q6604" s="39"/>
      <c r="R6604" s="9"/>
      <c r="T6604" s="9"/>
      <c r="U6604" s="2"/>
      <c r="X6604" s="40"/>
      <c r="Y6604" s="9"/>
    </row>
    <row r="6605" spans="2:25" x14ac:dyDescent="0.2">
      <c r="B6605" s="2"/>
      <c r="H6605" s="2"/>
      <c r="I6605" s="2"/>
      <c r="J6605" s="2"/>
      <c r="N6605" s="9"/>
      <c r="O6605" s="5"/>
      <c r="P6605" s="2"/>
      <c r="Q6605" s="39"/>
      <c r="R6605" s="9"/>
      <c r="T6605" s="9"/>
      <c r="U6605" s="2"/>
      <c r="X6605" s="40"/>
      <c r="Y6605" s="9"/>
    </row>
    <row r="6606" spans="2:25" x14ac:dyDescent="0.2">
      <c r="B6606" s="2"/>
      <c r="H6606" s="2"/>
      <c r="I6606" s="2"/>
      <c r="J6606" s="2"/>
      <c r="N6606" s="9"/>
      <c r="O6606" s="5"/>
      <c r="P6606" s="2"/>
      <c r="Q6606" s="39"/>
      <c r="R6606" s="9"/>
      <c r="T6606" s="9"/>
      <c r="U6606" s="2"/>
      <c r="X6606" s="40"/>
      <c r="Y6606" s="9"/>
    </row>
    <row r="6607" spans="2:25" x14ac:dyDescent="0.2">
      <c r="B6607" s="2"/>
      <c r="H6607" s="2"/>
      <c r="I6607" s="2"/>
      <c r="J6607" s="2"/>
      <c r="N6607" s="9"/>
      <c r="O6607" s="5"/>
      <c r="P6607" s="2"/>
      <c r="Q6607" s="39"/>
      <c r="R6607" s="9"/>
      <c r="T6607" s="9"/>
      <c r="U6607" s="2"/>
      <c r="X6607" s="40"/>
      <c r="Y6607" s="9"/>
    </row>
    <row r="6608" spans="2:25" x14ac:dyDescent="0.2">
      <c r="B6608" s="2"/>
      <c r="H6608" s="2"/>
      <c r="I6608" s="2"/>
      <c r="J6608" s="2"/>
      <c r="N6608" s="9"/>
      <c r="O6608" s="5"/>
      <c r="P6608" s="2"/>
      <c r="Q6608" s="39"/>
      <c r="R6608" s="9"/>
      <c r="T6608" s="9"/>
      <c r="U6608" s="2"/>
      <c r="X6608" s="40"/>
      <c r="Y6608" s="9"/>
    </row>
    <row r="6609" spans="2:25" x14ac:dyDescent="0.2">
      <c r="B6609" s="2"/>
      <c r="H6609" s="2"/>
      <c r="I6609" s="2"/>
      <c r="J6609" s="2"/>
      <c r="N6609" s="9"/>
      <c r="O6609" s="5"/>
      <c r="P6609" s="2"/>
      <c r="Q6609" s="39"/>
      <c r="R6609" s="9"/>
      <c r="T6609" s="9"/>
      <c r="U6609" s="2"/>
      <c r="X6609" s="40"/>
      <c r="Y6609" s="9"/>
    </row>
    <row r="6610" spans="2:25" x14ac:dyDescent="0.2">
      <c r="B6610" s="2"/>
      <c r="H6610" s="2"/>
      <c r="I6610" s="2"/>
      <c r="J6610" s="2"/>
      <c r="N6610" s="9"/>
      <c r="O6610" s="5"/>
      <c r="P6610" s="2"/>
      <c r="Q6610" s="39"/>
      <c r="R6610" s="9"/>
      <c r="T6610" s="9"/>
      <c r="U6610" s="2"/>
      <c r="X6610" s="40"/>
      <c r="Y6610" s="9"/>
    </row>
    <row r="6611" spans="2:25" x14ac:dyDescent="0.2">
      <c r="B6611" s="2"/>
      <c r="H6611" s="2"/>
      <c r="I6611" s="2"/>
      <c r="J6611" s="2"/>
      <c r="N6611" s="9"/>
      <c r="O6611" s="5"/>
      <c r="P6611" s="2"/>
      <c r="Q6611" s="39"/>
      <c r="R6611" s="9"/>
      <c r="T6611" s="9"/>
      <c r="U6611" s="2"/>
      <c r="X6611" s="40"/>
      <c r="Y6611" s="9"/>
    </row>
    <row r="6612" spans="2:25" x14ac:dyDescent="0.2">
      <c r="B6612" s="2"/>
      <c r="H6612" s="2"/>
      <c r="I6612" s="2"/>
      <c r="J6612" s="2"/>
      <c r="N6612" s="9"/>
      <c r="O6612" s="5"/>
      <c r="P6612" s="2"/>
      <c r="Q6612" s="39"/>
      <c r="R6612" s="9"/>
      <c r="T6612" s="9"/>
      <c r="U6612" s="2"/>
      <c r="X6612" s="40"/>
      <c r="Y6612" s="9"/>
    </row>
    <row r="6613" spans="2:25" x14ac:dyDescent="0.2">
      <c r="B6613" s="2"/>
      <c r="H6613" s="2"/>
      <c r="I6613" s="2"/>
      <c r="J6613" s="2"/>
      <c r="N6613" s="9"/>
      <c r="O6613" s="5"/>
      <c r="P6613" s="2"/>
      <c r="Q6613" s="39"/>
      <c r="R6613" s="9"/>
      <c r="T6613" s="9"/>
      <c r="U6613" s="2"/>
      <c r="X6613" s="40"/>
      <c r="Y6613" s="9"/>
    </row>
    <row r="6614" spans="2:25" x14ac:dyDescent="0.2">
      <c r="B6614" s="2"/>
      <c r="H6614" s="2"/>
      <c r="I6614" s="2"/>
      <c r="J6614" s="2"/>
      <c r="N6614" s="9"/>
      <c r="O6614" s="5"/>
      <c r="P6614" s="2"/>
      <c r="Q6614" s="39"/>
      <c r="R6614" s="9"/>
      <c r="T6614" s="9"/>
      <c r="U6614" s="2"/>
      <c r="X6614" s="40"/>
      <c r="Y6614" s="9"/>
    </row>
    <row r="6615" spans="2:25" x14ac:dyDescent="0.2">
      <c r="B6615" s="2"/>
      <c r="H6615" s="2"/>
      <c r="I6615" s="2"/>
      <c r="J6615" s="2"/>
      <c r="N6615" s="9"/>
      <c r="O6615" s="5"/>
      <c r="P6615" s="2"/>
      <c r="Q6615" s="39"/>
      <c r="R6615" s="9"/>
      <c r="T6615" s="9"/>
      <c r="U6615" s="2"/>
      <c r="X6615" s="40"/>
      <c r="Y6615" s="9"/>
    </row>
    <row r="6616" spans="2:25" x14ac:dyDescent="0.2">
      <c r="B6616" s="2"/>
      <c r="H6616" s="2"/>
      <c r="I6616" s="2"/>
      <c r="J6616" s="2"/>
      <c r="N6616" s="9"/>
      <c r="O6616" s="5"/>
      <c r="P6616" s="2"/>
      <c r="Q6616" s="39"/>
      <c r="R6616" s="9"/>
      <c r="T6616" s="9"/>
      <c r="U6616" s="2"/>
      <c r="X6616" s="40"/>
      <c r="Y6616" s="9"/>
    </row>
    <row r="6617" spans="2:25" x14ac:dyDescent="0.2">
      <c r="B6617" s="2"/>
      <c r="H6617" s="2"/>
      <c r="I6617" s="2"/>
      <c r="J6617" s="2"/>
      <c r="N6617" s="9"/>
      <c r="O6617" s="5"/>
      <c r="P6617" s="2"/>
      <c r="Q6617" s="39"/>
      <c r="R6617" s="9"/>
      <c r="T6617" s="9"/>
      <c r="U6617" s="2"/>
      <c r="X6617" s="40"/>
      <c r="Y6617" s="9"/>
    </row>
    <row r="6618" spans="2:25" x14ac:dyDescent="0.2">
      <c r="B6618" s="2"/>
      <c r="H6618" s="2"/>
      <c r="I6618" s="2"/>
      <c r="J6618" s="2"/>
      <c r="N6618" s="9"/>
      <c r="O6618" s="5"/>
      <c r="P6618" s="2"/>
      <c r="Q6618" s="39"/>
      <c r="R6618" s="9"/>
      <c r="T6618" s="9"/>
      <c r="U6618" s="2"/>
      <c r="X6618" s="40"/>
      <c r="Y6618" s="9"/>
    </row>
    <row r="6619" spans="2:25" x14ac:dyDescent="0.2">
      <c r="B6619" s="2"/>
      <c r="H6619" s="2"/>
      <c r="I6619" s="2"/>
      <c r="J6619" s="2"/>
      <c r="N6619" s="9"/>
      <c r="O6619" s="5"/>
      <c r="P6619" s="2"/>
      <c r="Q6619" s="39"/>
      <c r="R6619" s="9"/>
      <c r="T6619" s="9"/>
      <c r="U6619" s="2"/>
      <c r="X6619" s="40"/>
      <c r="Y6619" s="9"/>
    </row>
    <row r="6620" spans="2:25" x14ac:dyDescent="0.2">
      <c r="B6620" s="2"/>
      <c r="H6620" s="2"/>
      <c r="I6620" s="2"/>
      <c r="J6620" s="2"/>
      <c r="N6620" s="9"/>
      <c r="O6620" s="5"/>
      <c r="P6620" s="2"/>
      <c r="Q6620" s="39"/>
      <c r="R6620" s="9"/>
      <c r="T6620" s="9"/>
      <c r="U6620" s="2"/>
      <c r="X6620" s="40"/>
      <c r="Y6620" s="9"/>
    </row>
    <row r="6621" spans="2:25" x14ac:dyDescent="0.2">
      <c r="B6621" s="2"/>
      <c r="H6621" s="2"/>
      <c r="I6621" s="2"/>
      <c r="J6621" s="2"/>
      <c r="N6621" s="9"/>
      <c r="O6621" s="5"/>
      <c r="P6621" s="2"/>
      <c r="Q6621" s="39"/>
      <c r="R6621" s="9"/>
      <c r="T6621" s="9"/>
      <c r="U6621" s="2"/>
      <c r="X6621" s="40"/>
      <c r="Y6621" s="9"/>
    </row>
    <row r="6622" spans="2:25" x14ac:dyDescent="0.2">
      <c r="B6622" s="2"/>
      <c r="H6622" s="2"/>
      <c r="I6622" s="2"/>
      <c r="J6622" s="2"/>
      <c r="N6622" s="9"/>
      <c r="O6622" s="5"/>
      <c r="P6622" s="2"/>
      <c r="Q6622" s="39"/>
      <c r="R6622" s="9"/>
      <c r="T6622" s="9"/>
      <c r="U6622" s="2"/>
      <c r="X6622" s="40"/>
      <c r="Y6622" s="9"/>
    </row>
    <row r="6623" spans="2:25" x14ac:dyDescent="0.2">
      <c r="B6623" s="2"/>
      <c r="H6623" s="2"/>
      <c r="I6623" s="2"/>
      <c r="J6623" s="2"/>
      <c r="N6623" s="9"/>
      <c r="O6623" s="5"/>
      <c r="P6623" s="2"/>
      <c r="Q6623" s="39"/>
      <c r="R6623" s="9"/>
      <c r="T6623" s="9"/>
      <c r="U6623" s="2"/>
      <c r="X6623" s="40"/>
      <c r="Y6623" s="9"/>
    </row>
    <row r="6624" spans="2:25" x14ac:dyDescent="0.2">
      <c r="B6624" s="2"/>
      <c r="H6624" s="2"/>
      <c r="I6624" s="2"/>
      <c r="J6624" s="2"/>
      <c r="N6624" s="9"/>
      <c r="O6624" s="5"/>
      <c r="P6624" s="2"/>
      <c r="Q6624" s="39"/>
      <c r="R6624" s="9"/>
      <c r="T6624" s="9"/>
      <c r="U6624" s="2"/>
      <c r="X6624" s="40"/>
      <c r="Y6624" s="9"/>
    </row>
    <row r="6625" spans="2:25" x14ac:dyDescent="0.2">
      <c r="B6625" s="2"/>
      <c r="H6625" s="2"/>
      <c r="I6625" s="2"/>
      <c r="J6625" s="2"/>
      <c r="N6625" s="9"/>
      <c r="O6625" s="5"/>
      <c r="P6625" s="2"/>
      <c r="Q6625" s="39"/>
      <c r="R6625" s="9"/>
      <c r="T6625" s="9"/>
      <c r="U6625" s="2"/>
      <c r="X6625" s="40"/>
      <c r="Y6625" s="9"/>
    </row>
    <row r="6626" spans="2:25" x14ac:dyDescent="0.2">
      <c r="B6626" s="2"/>
      <c r="H6626" s="2"/>
      <c r="I6626" s="2"/>
      <c r="J6626" s="2"/>
      <c r="N6626" s="9"/>
      <c r="O6626" s="5"/>
      <c r="P6626" s="2"/>
      <c r="Q6626" s="39"/>
      <c r="R6626" s="9"/>
      <c r="T6626" s="9"/>
      <c r="U6626" s="2"/>
      <c r="X6626" s="40"/>
      <c r="Y6626" s="9"/>
    </row>
    <row r="6627" spans="2:25" x14ac:dyDescent="0.2">
      <c r="B6627" s="2"/>
      <c r="H6627" s="2"/>
      <c r="I6627" s="2"/>
      <c r="J6627" s="2"/>
      <c r="N6627" s="9"/>
      <c r="O6627" s="5"/>
      <c r="P6627" s="2"/>
      <c r="Q6627" s="39"/>
      <c r="R6627" s="9"/>
      <c r="T6627" s="9"/>
      <c r="U6627" s="2"/>
      <c r="X6627" s="40"/>
      <c r="Y6627" s="9"/>
    </row>
    <row r="6628" spans="2:25" x14ac:dyDescent="0.2">
      <c r="B6628" s="2"/>
      <c r="H6628" s="2"/>
      <c r="I6628" s="2"/>
      <c r="J6628" s="2"/>
      <c r="N6628" s="9"/>
      <c r="O6628" s="5"/>
      <c r="P6628" s="2"/>
      <c r="Q6628" s="39"/>
      <c r="R6628" s="9"/>
      <c r="T6628" s="9"/>
      <c r="U6628" s="2"/>
      <c r="X6628" s="40"/>
      <c r="Y6628" s="9"/>
    </row>
    <row r="6629" spans="2:25" x14ac:dyDescent="0.2">
      <c r="B6629" s="2"/>
      <c r="H6629" s="2"/>
      <c r="I6629" s="2"/>
      <c r="J6629" s="2"/>
      <c r="N6629" s="9"/>
      <c r="O6629" s="5"/>
      <c r="P6629" s="2"/>
      <c r="Q6629" s="39"/>
      <c r="R6629" s="9"/>
      <c r="T6629" s="9"/>
      <c r="U6629" s="2"/>
      <c r="X6629" s="40"/>
      <c r="Y6629" s="9"/>
    </row>
    <row r="6630" spans="2:25" x14ac:dyDescent="0.2">
      <c r="B6630" s="2"/>
      <c r="H6630" s="2"/>
      <c r="I6630" s="2"/>
      <c r="J6630" s="2"/>
      <c r="N6630" s="9"/>
      <c r="O6630" s="5"/>
      <c r="P6630" s="2"/>
      <c r="Q6630" s="39"/>
      <c r="R6630" s="9"/>
      <c r="T6630" s="9"/>
      <c r="U6630" s="2"/>
      <c r="X6630" s="40"/>
      <c r="Y6630" s="9"/>
    </row>
    <row r="6631" spans="2:25" x14ac:dyDescent="0.2">
      <c r="B6631" s="2"/>
      <c r="H6631" s="2"/>
      <c r="I6631" s="2"/>
      <c r="J6631" s="2"/>
      <c r="N6631" s="9"/>
      <c r="O6631" s="5"/>
      <c r="P6631" s="2"/>
      <c r="Q6631" s="39"/>
      <c r="R6631" s="9"/>
      <c r="T6631" s="9"/>
      <c r="U6631" s="2"/>
      <c r="X6631" s="40"/>
      <c r="Y6631" s="9"/>
    </row>
    <row r="6632" spans="2:25" x14ac:dyDescent="0.2">
      <c r="B6632" s="2"/>
      <c r="H6632" s="2"/>
      <c r="I6632" s="2"/>
      <c r="J6632" s="2"/>
      <c r="N6632" s="9"/>
      <c r="O6632" s="5"/>
      <c r="P6632" s="2"/>
      <c r="Q6632" s="39"/>
      <c r="R6632" s="9"/>
      <c r="T6632" s="9"/>
      <c r="U6632" s="2"/>
      <c r="X6632" s="40"/>
      <c r="Y6632" s="9"/>
    </row>
    <row r="6633" spans="2:25" x14ac:dyDescent="0.2">
      <c r="B6633" s="2"/>
      <c r="H6633" s="2"/>
      <c r="I6633" s="2"/>
      <c r="J6633" s="2"/>
      <c r="N6633" s="9"/>
      <c r="O6633" s="5"/>
      <c r="P6633" s="2"/>
      <c r="Q6633" s="39"/>
      <c r="R6633" s="9"/>
      <c r="T6633" s="9"/>
      <c r="U6633" s="2"/>
      <c r="X6633" s="40"/>
      <c r="Y6633" s="9"/>
    </row>
    <row r="6634" spans="2:25" x14ac:dyDescent="0.2">
      <c r="B6634" s="2"/>
      <c r="H6634" s="2"/>
      <c r="I6634" s="2"/>
      <c r="J6634" s="2"/>
      <c r="N6634" s="9"/>
      <c r="O6634" s="5"/>
      <c r="P6634" s="2"/>
      <c r="Q6634" s="39"/>
      <c r="R6634" s="9"/>
      <c r="T6634" s="9"/>
      <c r="U6634" s="2"/>
      <c r="X6634" s="40"/>
      <c r="Y6634" s="9"/>
    </row>
    <row r="6635" spans="2:25" x14ac:dyDescent="0.2">
      <c r="B6635" s="2"/>
      <c r="H6635" s="2"/>
      <c r="I6635" s="2"/>
      <c r="J6635" s="2"/>
      <c r="N6635" s="9"/>
      <c r="O6635" s="5"/>
      <c r="P6635" s="2"/>
      <c r="Q6635" s="39"/>
      <c r="R6635" s="9"/>
      <c r="T6635" s="9"/>
      <c r="U6635" s="2"/>
      <c r="X6635" s="40"/>
      <c r="Y6635" s="9"/>
    </row>
    <row r="6636" spans="2:25" x14ac:dyDescent="0.2">
      <c r="B6636" s="2"/>
      <c r="H6636" s="2"/>
      <c r="I6636" s="2"/>
      <c r="J6636" s="2"/>
      <c r="N6636" s="9"/>
      <c r="O6636" s="5"/>
      <c r="P6636" s="2"/>
      <c r="Q6636" s="39"/>
      <c r="R6636" s="9"/>
      <c r="T6636" s="9"/>
      <c r="U6636" s="2"/>
      <c r="X6636" s="40"/>
      <c r="Y6636" s="9"/>
    </row>
    <row r="6637" spans="2:25" x14ac:dyDescent="0.2">
      <c r="B6637" s="2"/>
      <c r="H6637" s="2"/>
      <c r="I6637" s="2"/>
      <c r="J6637" s="2"/>
      <c r="N6637" s="9"/>
      <c r="O6637" s="5"/>
      <c r="P6637" s="2"/>
      <c r="Q6637" s="39"/>
      <c r="R6637" s="9"/>
      <c r="T6637" s="9"/>
      <c r="U6637" s="2"/>
      <c r="X6637" s="40"/>
      <c r="Y6637" s="9"/>
    </row>
    <row r="6638" spans="2:25" x14ac:dyDescent="0.2">
      <c r="B6638" s="2"/>
      <c r="H6638" s="2"/>
      <c r="I6638" s="2"/>
      <c r="J6638" s="2"/>
      <c r="N6638" s="9"/>
      <c r="O6638" s="5"/>
      <c r="P6638" s="2"/>
      <c r="Q6638" s="39"/>
      <c r="R6638" s="9"/>
      <c r="T6638" s="9"/>
      <c r="U6638" s="2"/>
      <c r="X6638" s="40"/>
      <c r="Y6638" s="9"/>
    </row>
    <row r="6639" spans="2:25" x14ac:dyDescent="0.2">
      <c r="B6639" s="2"/>
      <c r="H6639" s="2"/>
      <c r="I6639" s="2"/>
      <c r="J6639" s="2"/>
      <c r="N6639" s="9"/>
      <c r="O6639" s="5"/>
      <c r="P6639" s="2"/>
      <c r="Q6639" s="39"/>
      <c r="R6639" s="9"/>
      <c r="T6639" s="9"/>
      <c r="U6639" s="2"/>
      <c r="X6639" s="40"/>
      <c r="Y6639" s="9"/>
    </row>
    <row r="6640" spans="2:25" x14ac:dyDescent="0.2">
      <c r="B6640" s="2"/>
      <c r="H6640" s="2"/>
      <c r="I6640" s="2"/>
      <c r="J6640" s="2"/>
      <c r="N6640" s="9"/>
      <c r="O6640" s="5"/>
      <c r="P6640" s="2"/>
      <c r="Q6640" s="39"/>
      <c r="R6640" s="9"/>
      <c r="T6640" s="9"/>
      <c r="U6640" s="2"/>
      <c r="X6640" s="40"/>
      <c r="Y6640" s="9"/>
    </row>
    <row r="6641" spans="2:25" x14ac:dyDescent="0.2">
      <c r="B6641" s="2"/>
      <c r="H6641" s="2"/>
      <c r="I6641" s="2"/>
      <c r="J6641" s="2"/>
      <c r="N6641" s="9"/>
      <c r="O6641" s="5"/>
      <c r="P6641" s="2"/>
      <c r="Q6641" s="39"/>
      <c r="R6641" s="9"/>
      <c r="T6641" s="9"/>
      <c r="U6641" s="2"/>
      <c r="X6641" s="40"/>
      <c r="Y6641" s="9"/>
    </row>
    <row r="6642" spans="2:25" x14ac:dyDescent="0.2">
      <c r="B6642" s="2"/>
      <c r="H6642" s="2"/>
      <c r="I6642" s="2"/>
      <c r="J6642" s="2"/>
      <c r="N6642" s="9"/>
      <c r="O6642" s="5"/>
      <c r="P6642" s="2"/>
      <c r="Q6642" s="39"/>
      <c r="R6642" s="9"/>
      <c r="T6642" s="9"/>
      <c r="U6642" s="2"/>
      <c r="X6642" s="40"/>
      <c r="Y6642" s="9"/>
    </row>
    <row r="6643" spans="2:25" x14ac:dyDescent="0.2">
      <c r="B6643" s="2"/>
      <c r="H6643" s="2"/>
      <c r="I6643" s="2"/>
      <c r="J6643" s="2"/>
      <c r="N6643" s="9"/>
      <c r="O6643" s="5"/>
      <c r="P6643" s="2"/>
      <c r="Q6643" s="39"/>
      <c r="R6643" s="9"/>
      <c r="T6643" s="9"/>
      <c r="U6643" s="2"/>
      <c r="X6643" s="40"/>
      <c r="Y6643" s="9"/>
    </row>
    <row r="6644" spans="2:25" x14ac:dyDescent="0.2">
      <c r="B6644" s="2"/>
      <c r="H6644" s="2"/>
      <c r="I6644" s="2"/>
      <c r="J6644" s="2"/>
      <c r="N6644" s="9"/>
      <c r="O6644" s="5"/>
      <c r="P6644" s="2"/>
      <c r="Q6644" s="39"/>
      <c r="R6644" s="9"/>
      <c r="T6644" s="9"/>
      <c r="U6644" s="2"/>
      <c r="X6644" s="40"/>
      <c r="Y6644" s="9"/>
    </row>
    <row r="6645" spans="2:25" x14ac:dyDescent="0.2">
      <c r="B6645" s="2"/>
      <c r="H6645" s="2"/>
      <c r="I6645" s="2"/>
      <c r="J6645" s="2"/>
      <c r="N6645" s="9"/>
      <c r="O6645" s="5"/>
      <c r="P6645" s="2"/>
      <c r="Q6645" s="39"/>
      <c r="R6645" s="9"/>
      <c r="T6645" s="9"/>
      <c r="U6645" s="2"/>
      <c r="X6645" s="40"/>
      <c r="Y6645" s="9"/>
    </row>
    <row r="6646" spans="2:25" x14ac:dyDescent="0.2">
      <c r="B6646" s="2"/>
      <c r="H6646" s="2"/>
      <c r="I6646" s="2"/>
      <c r="J6646" s="2"/>
      <c r="N6646" s="9"/>
      <c r="O6646" s="5"/>
      <c r="P6646" s="2"/>
      <c r="Q6646" s="39"/>
      <c r="R6646" s="9"/>
      <c r="T6646" s="9"/>
      <c r="U6646" s="2"/>
      <c r="X6646" s="40"/>
      <c r="Y6646" s="9"/>
    </row>
    <row r="6647" spans="2:25" x14ac:dyDescent="0.2">
      <c r="B6647" s="2"/>
      <c r="H6647" s="2"/>
      <c r="I6647" s="2"/>
      <c r="J6647" s="2"/>
      <c r="N6647" s="9"/>
      <c r="O6647" s="5"/>
      <c r="P6647" s="2"/>
      <c r="Q6647" s="39"/>
      <c r="R6647" s="9"/>
      <c r="T6647" s="9"/>
      <c r="U6647" s="2"/>
      <c r="X6647" s="40"/>
      <c r="Y6647" s="9"/>
    </row>
    <row r="6648" spans="2:25" x14ac:dyDescent="0.2">
      <c r="B6648" s="2"/>
      <c r="H6648" s="2"/>
      <c r="I6648" s="2"/>
      <c r="J6648" s="2"/>
      <c r="N6648" s="9"/>
      <c r="O6648" s="5"/>
      <c r="P6648" s="2"/>
      <c r="Q6648" s="39"/>
      <c r="R6648" s="9"/>
      <c r="T6648" s="9"/>
      <c r="U6648" s="2"/>
      <c r="X6648" s="40"/>
      <c r="Y6648" s="9"/>
    </row>
    <row r="6649" spans="2:25" x14ac:dyDescent="0.2">
      <c r="B6649" s="2"/>
      <c r="H6649" s="2"/>
      <c r="I6649" s="2"/>
      <c r="J6649" s="2"/>
      <c r="N6649" s="9"/>
      <c r="O6649" s="5"/>
      <c r="P6649" s="2"/>
      <c r="Q6649" s="39"/>
      <c r="R6649" s="9"/>
      <c r="T6649" s="9"/>
      <c r="U6649" s="2"/>
      <c r="X6649" s="40"/>
      <c r="Y6649" s="9"/>
    </row>
    <row r="6650" spans="2:25" x14ac:dyDescent="0.2">
      <c r="B6650" s="2"/>
      <c r="H6650" s="2"/>
      <c r="I6650" s="2"/>
      <c r="J6650" s="2"/>
      <c r="N6650" s="9"/>
      <c r="O6650" s="5"/>
      <c r="P6650" s="2"/>
      <c r="Q6650" s="39"/>
      <c r="R6650" s="9"/>
      <c r="T6650" s="9"/>
      <c r="U6650" s="2"/>
      <c r="X6650" s="40"/>
      <c r="Y6650" s="9"/>
    </row>
    <row r="6651" spans="2:25" x14ac:dyDescent="0.2">
      <c r="B6651" s="2"/>
      <c r="H6651" s="2"/>
      <c r="I6651" s="2"/>
      <c r="J6651" s="2"/>
      <c r="N6651" s="9"/>
      <c r="O6651" s="5"/>
      <c r="P6651" s="2"/>
      <c r="Q6651" s="39"/>
      <c r="R6651" s="9"/>
      <c r="T6651" s="9"/>
      <c r="U6651" s="2"/>
      <c r="X6651" s="40"/>
      <c r="Y6651" s="9"/>
    </row>
    <row r="6652" spans="2:25" x14ac:dyDescent="0.2">
      <c r="B6652" s="2"/>
      <c r="H6652" s="2"/>
      <c r="I6652" s="2"/>
      <c r="J6652" s="2"/>
      <c r="N6652" s="9"/>
      <c r="O6652" s="5"/>
      <c r="P6652" s="2"/>
      <c r="Q6652" s="39"/>
      <c r="R6652" s="9"/>
      <c r="T6652" s="9"/>
      <c r="U6652" s="2"/>
      <c r="X6652" s="40"/>
      <c r="Y6652" s="9"/>
    </row>
    <row r="6653" spans="2:25" x14ac:dyDescent="0.2">
      <c r="B6653" s="2"/>
      <c r="H6653" s="2"/>
      <c r="I6653" s="2"/>
      <c r="J6653" s="2"/>
      <c r="N6653" s="9"/>
      <c r="O6653" s="5"/>
      <c r="P6653" s="2"/>
      <c r="Q6653" s="39"/>
      <c r="R6653" s="9"/>
      <c r="T6653" s="9"/>
      <c r="U6653" s="2"/>
      <c r="X6653" s="40"/>
      <c r="Y6653" s="9"/>
    </row>
    <row r="6654" spans="2:25" x14ac:dyDescent="0.2">
      <c r="B6654" s="2"/>
      <c r="H6654" s="2"/>
      <c r="I6654" s="2"/>
      <c r="J6654" s="2"/>
      <c r="N6654" s="9"/>
      <c r="O6654" s="5"/>
      <c r="P6654" s="2"/>
      <c r="Q6654" s="39"/>
      <c r="R6654" s="9"/>
      <c r="T6654" s="9"/>
      <c r="U6654" s="2"/>
      <c r="X6654" s="40"/>
      <c r="Y6654" s="9"/>
    </row>
    <row r="6655" spans="2:25" x14ac:dyDescent="0.2">
      <c r="B6655" s="2"/>
      <c r="H6655" s="2"/>
      <c r="I6655" s="2"/>
      <c r="J6655" s="2"/>
      <c r="N6655" s="9"/>
      <c r="O6655" s="5"/>
      <c r="P6655" s="2"/>
      <c r="Q6655" s="39"/>
      <c r="R6655" s="9"/>
      <c r="T6655" s="9"/>
      <c r="U6655" s="2"/>
      <c r="X6655" s="40"/>
      <c r="Y6655" s="9"/>
    </row>
    <row r="6656" spans="2:25" x14ac:dyDescent="0.2">
      <c r="B6656" s="2"/>
      <c r="H6656" s="2"/>
      <c r="I6656" s="2"/>
      <c r="J6656" s="2"/>
      <c r="N6656" s="9"/>
      <c r="O6656" s="5"/>
      <c r="P6656" s="2"/>
      <c r="Q6656" s="39"/>
      <c r="R6656" s="9"/>
      <c r="T6656" s="9"/>
      <c r="U6656" s="2"/>
      <c r="X6656" s="40"/>
      <c r="Y6656" s="9"/>
    </row>
    <row r="6657" spans="2:25" x14ac:dyDescent="0.2">
      <c r="B6657" s="2"/>
      <c r="H6657" s="2"/>
      <c r="I6657" s="2"/>
      <c r="J6657" s="2"/>
      <c r="N6657" s="9"/>
      <c r="O6657" s="5"/>
      <c r="P6657" s="2"/>
      <c r="Q6657" s="39"/>
      <c r="R6657" s="9"/>
      <c r="T6657" s="9"/>
      <c r="U6657" s="2"/>
      <c r="X6657" s="40"/>
      <c r="Y6657" s="9"/>
    </row>
    <row r="6658" spans="2:25" x14ac:dyDescent="0.2">
      <c r="B6658" s="2"/>
      <c r="H6658" s="2"/>
      <c r="I6658" s="2"/>
      <c r="J6658" s="2"/>
      <c r="N6658" s="9"/>
      <c r="O6658" s="5"/>
      <c r="P6658" s="2"/>
      <c r="Q6658" s="39"/>
      <c r="R6658" s="9"/>
      <c r="T6658" s="9"/>
      <c r="U6658" s="2"/>
      <c r="X6658" s="40"/>
      <c r="Y6658" s="9"/>
    </row>
    <row r="6659" spans="2:25" x14ac:dyDescent="0.2">
      <c r="B6659" s="2"/>
      <c r="H6659" s="2"/>
      <c r="I6659" s="2"/>
      <c r="J6659" s="2"/>
      <c r="N6659" s="9"/>
      <c r="O6659" s="5"/>
      <c r="P6659" s="2"/>
      <c r="Q6659" s="39"/>
      <c r="R6659" s="9"/>
      <c r="T6659" s="9"/>
      <c r="U6659" s="2"/>
      <c r="X6659" s="40"/>
      <c r="Y6659" s="9"/>
    </row>
    <row r="6660" spans="2:25" x14ac:dyDescent="0.2">
      <c r="B6660" s="2"/>
      <c r="H6660" s="2"/>
      <c r="I6660" s="2"/>
      <c r="J6660" s="2"/>
      <c r="N6660" s="9"/>
      <c r="O6660" s="5"/>
      <c r="P6660" s="2"/>
      <c r="Q6660" s="39"/>
      <c r="R6660" s="9"/>
      <c r="T6660" s="9"/>
      <c r="U6660" s="2"/>
      <c r="X6660" s="40"/>
      <c r="Y6660" s="9"/>
    </row>
    <row r="6661" spans="2:25" x14ac:dyDescent="0.2">
      <c r="B6661" s="2"/>
      <c r="H6661" s="2"/>
      <c r="I6661" s="2"/>
      <c r="J6661" s="2"/>
      <c r="N6661" s="9"/>
      <c r="O6661" s="5"/>
      <c r="P6661" s="2"/>
      <c r="Q6661" s="39"/>
      <c r="R6661" s="9"/>
      <c r="T6661" s="9"/>
      <c r="U6661" s="2"/>
      <c r="X6661" s="40"/>
      <c r="Y6661" s="9"/>
    </row>
    <row r="6662" spans="2:25" x14ac:dyDescent="0.2">
      <c r="B6662" s="2"/>
      <c r="H6662" s="2"/>
      <c r="I6662" s="2"/>
      <c r="J6662" s="2"/>
      <c r="N6662" s="9"/>
      <c r="O6662" s="5"/>
      <c r="P6662" s="2"/>
      <c r="Q6662" s="39"/>
      <c r="R6662" s="9"/>
      <c r="T6662" s="9"/>
      <c r="U6662" s="2"/>
      <c r="X6662" s="40"/>
      <c r="Y6662" s="9"/>
    </row>
    <row r="6663" spans="2:25" x14ac:dyDescent="0.2">
      <c r="B6663" s="2"/>
      <c r="H6663" s="2"/>
      <c r="I6663" s="2"/>
      <c r="J6663" s="2"/>
      <c r="N6663" s="9"/>
      <c r="O6663" s="5"/>
      <c r="P6663" s="2"/>
      <c r="Q6663" s="39"/>
      <c r="R6663" s="9"/>
      <c r="T6663" s="9"/>
      <c r="U6663" s="2"/>
      <c r="X6663" s="40"/>
      <c r="Y6663" s="9"/>
    </row>
    <row r="6664" spans="2:25" x14ac:dyDescent="0.2">
      <c r="B6664" s="2"/>
      <c r="H6664" s="2"/>
      <c r="I6664" s="2"/>
      <c r="J6664" s="2"/>
      <c r="N6664" s="9"/>
      <c r="O6664" s="5"/>
      <c r="P6664" s="2"/>
      <c r="Q6664" s="39"/>
      <c r="R6664" s="9"/>
      <c r="T6664" s="9"/>
      <c r="U6664" s="2"/>
      <c r="X6664" s="40"/>
      <c r="Y6664" s="9"/>
    </row>
    <row r="6665" spans="2:25" x14ac:dyDescent="0.2">
      <c r="B6665" s="2"/>
      <c r="H6665" s="2"/>
      <c r="I6665" s="2"/>
      <c r="J6665" s="2"/>
      <c r="N6665" s="9"/>
      <c r="O6665" s="5"/>
      <c r="P6665" s="2"/>
      <c r="Q6665" s="39"/>
      <c r="R6665" s="9"/>
      <c r="T6665" s="9"/>
      <c r="U6665" s="2"/>
      <c r="X6665" s="40"/>
      <c r="Y6665" s="9"/>
    </row>
    <row r="6666" spans="2:25" x14ac:dyDescent="0.2">
      <c r="B6666" s="2"/>
      <c r="H6666" s="2"/>
      <c r="I6666" s="2"/>
      <c r="J6666" s="2"/>
      <c r="N6666" s="9"/>
      <c r="O6666" s="5"/>
      <c r="P6666" s="2"/>
      <c r="Q6666" s="39"/>
      <c r="R6666" s="9"/>
      <c r="T6666" s="9"/>
      <c r="U6666" s="2"/>
      <c r="X6666" s="40"/>
      <c r="Y6666" s="9"/>
    </row>
    <row r="6667" spans="2:25" x14ac:dyDescent="0.2">
      <c r="B6667" s="2"/>
      <c r="H6667" s="2"/>
      <c r="I6667" s="2"/>
      <c r="J6667" s="2"/>
      <c r="N6667" s="9"/>
      <c r="O6667" s="5"/>
      <c r="P6667" s="2"/>
      <c r="Q6667" s="39"/>
      <c r="R6667" s="9"/>
      <c r="T6667" s="9"/>
      <c r="U6667" s="2"/>
      <c r="X6667" s="40"/>
      <c r="Y6667" s="9"/>
    </row>
    <row r="6668" spans="2:25" x14ac:dyDescent="0.2">
      <c r="B6668" s="2"/>
      <c r="H6668" s="2"/>
      <c r="I6668" s="2"/>
      <c r="J6668" s="2"/>
      <c r="N6668" s="9"/>
      <c r="O6668" s="5"/>
      <c r="P6668" s="2"/>
      <c r="Q6668" s="39"/>
      <c r="R6668" s="9"/>
      <c r="T6668" s="9"/>
      <c r="U6668" s="2"/>
      <c r="X6668" s="40"/>
      <c r="Y6668" s="9"/>
    </row>
    <row r="6669" spans="2:25" x14ac:dyDescent="0.2">
      <c r="B6669" s="2"/>
      <c r="H6669" s="2"/>
      <c r="I6669" s="2"/>
      <c r="J6669" s="2"/>
      <c r="N6669" s="9"/>
      <c r="O6669" s="5"/>
      <c r="P6669" s="2"/>
      <c r="Q6669" s="39"/>
      <c r="R6669" s="9"/>
      <c r="T6669" s="9"/>
      <c r="U6669" s="2"/>
      <c r="X6669" s="40"/>
      <c r="Y6669" s="9"/>
    </row>
    <row r="6670" spans="2:25" x14ac:dyDescent="0.2">
      <c r="B6670" s="2"/>
      <c r="H6670" s="2"/>
      <c r="I6670" s="2"/>
      <c r="J6670" s="2"/>
      <c r="N6670" s="9"/>
      <c r="O6670" s="5"/>
      <c r="P6670" s="2"/>
      <c r="Q6670" s="39"/>
      <c r="R6670" s="9"/>
      <c r="T6670" s="9"/>
      <c r="U6670" s="2"/>
      <c r="X6670" s="40"/>
      <c r="Y6670" s="9"/>
    </row>
    <row r="6671" spans="2:25" x14ac:dyDescent="0.2">
      <c r="B6671" s="2"/>
      <c r="H6671" s="2"/>
      <c r="I6671" s="2"/>
      <c r="J6671" s="2"/>
      <c r="N6671" s="9"/>
      <c r="O6671" s="5"/>
      <c r="P6671" s="2"/>
      <c r="Q6671" s="39"/>
      <c r="R6671" s="9"/>
      <c r="T6671" s="9"/>
      <c r="U6671" s="2"/>
      <c r="X6671" s="40"/>
      <c r="Y6671" s="9"/>
    </row>
    <row r="6672" spans="2:25" x14ac:dyDescent="0.2">
      <c r="B6672" s="2"/>
      <c r="H6672" s="2"/>
      <c r="I6672" s="2"/>
      <c r="J6672" s="2"/>
      <c r="N6672" s="9"/>
      <c r="O6672" s="5"/>
      <c r="P6672" s="2"/>
      <c r="Q6672" s="39"/>
      <c r="R6672" s="9"/>
      <c r="T6672" s="9"/>
      <c r="U6672" s="2"/>
      <c r="X6672" s="40"/>
      <c r="Y6672" s="9"/>
    </row>
    <row r="6673" spans="2:25" x14ac:dyDescent="0.2">
      <c r="B6673" s="2"/>
      <c r="H6673" s="2"/>
      <c r="I6673" s="2"/>
      <c r="J6673" s="2"/>
      <c r="N6673" s="9"/>
      <c r="O6673" s="5"/>
      <c r="P6673" s="2"/>
      <c r="Q6673" s="39"/>
      <c r="R6673" s="9"/>
      <c r="T6673" s="9"/>
      <c r="U6673" s="2"/>
      <c r="X6673" s="40"/>
      <c r="Y6673" s="9"/>
    </row>
    <row r="6674" spans="2:25" x14ac:dyDescent="0.2">
      <c r="B6674" s="2"/>
      <c r="H6674" s="2"/>
      <c r="I6674" s="2"/>
      <c r="J6674" s="2"/>
      <c r="N6674" s="9"/>
      <c r="O6674" s="5"/>
      <c r="P6674" s="2"/>
      <c r="Q6674" s="39"/>
      <c r="R6674" s="9"/>
      <c r="T6674" s="9"/>
      <c r="U6674" s="2"/>
      <c r="X6674" s="40"/>
      <c r="Y6674" s="9"/>
    </row>
    <row r="6675" spans="2:25" x14ac:dyDescent="0.2">
      <c r="B6675" s="2"/>
      <c r="H6675" s="2"/>
      <c r="I6675" s="2"/>
      <c r="J6675" s="2"/>
      <c r="N6675" s="9"/>
      <c r="O6675" s="5"/>
      <c r="P6675" s="2"/>
      <c r="Q6675" s="39"/>
      <c r="R6675" s="9"/>
      <c r="T6675" s="9"/>
      <c r="U6675" s="2"/>
      <c r="X6675" s="40"/>
      <c r="Y6675" s="9"/>
    </row>
    <row r="6676" spans="2:25" x14ac:dyDescent="0.2">
      <c r="B6676" s="2"/>
      <c r="H6676" s="2"/>
      <c r="I6676" s="2"/>
      <c r="J6676" s="2"/>
      <c r="N6676" s="9"/>
      <c r="O6676" s="5"/>
      <c r="P6676" s="2"/>
      <c r="Q6676" s="39"/>
      <c r="R6676" s="9"/>
      <c r="T6676" s="9"/>
      <c r="U6676" s="2"/>
      <c r="X6676" s="40"/>
      <c r="Y6676" s="9"/>
    </row>
    <row r="6677" spans="2:25" x14ac:dyDescent="0.2">
      <c r="B6677" s="2"/>
      <c r="H6677" s="2"/>
      <c r="I6677" s="2"/>
      <c r="J6677" s="2"/>
      <c r="N6677" s="9"/>
      <c r="O6677" s="5"/>
      <c r="P6677" s="2"/>
      <c r="Q6677" s="39"/>
      <c r="R6677" s="9"/>
      <c r="T6677" s="9"/>
      <c r="U6677" s="2"/>
      <c r="X6677" s="40"/>
      <c r="Y6677" s="9"/>
    </row>
    <row r="6678" spans="2:25" x14ac:dyDescent="0.2">
      <c r="B6678" s="2"/>
      <c r="H6678" s="2"/>
      <c r="I6678" s="2"/>
      <c r="J6678" s="2"/>
      <c r="N6678" s="9"/>
      <c r="O6678" s="5"/>
      <c r="P6678" s="2"/>
      <c r="Q6678" s="39"/>
      <c r="R6678" s="9"/>
      <c r="T6678" s="9"/>
      <c r="U6678" s="2"/>
      <c r="X6678" s="40"/>
      <c r="Y6678" s="9"/>
    </row>
    <row r="6679" spans="2:25" x14ac:dyDescent="0.2">
      <c r="B6679" s="2"/>
      <c r="H6679" s="2"/>
      <c r="I6679" s="2"/>
      <c r="J6679" s="2"/>
      <c r="N6679" s="9"/>
      <c r="O6679" s="5"/>
      <c r="P6679" s="2"/>
      <c r="Q6679" s="39"/>
      <c r="R6679" s="9"/>
      <c r="T6679" s="9"/>
      <c r="U6679" s="2"/>
      <c r="X6679" s="40"/>
      <c r="Y6679" s="9"/>
    </row>
    <row r="6680" spans="2:25" x14ac:dyDescent="0.2">
      <c r="B6680" s="2"/>
      <c r="H6680" s="2"/>
      <c r="I6680" s="2"/>
      <c r="J6680" s="2"/>
      <c r="N6680" s="9"/>
      <c r="O6680" s="5"/>
      <c r="P6680" s="2"/>
      <c r="Q6680" s="39"/>
      <c r="R6680" s="9"/>
      <c r="T6680" s="9"/>
      <c r="U6680" s="2"/>
      <c r="X6680" s="40"/>
      <c r="Y6680" s="9"/>
    </row>
    <row r="6681" spans="2:25" x14ac:dyDescent="0.2">
      <c r="B6681" s="2"/>
      <c r="H6681" s="2"/>
      <c r="I6681" s="2"/>
      <c r="J6681" s="2"/>
      <c r="N6681" s="9"/>
      <c r="O6681" s="5"/>
      <c r="P6681" s="2"/>
      <c r="Q6681" s="39"/>
      <c r="R6681" s="9"/>
      <c r="T6681" s="9"/>
      <c r="U6681" s="2"/>
      <c r="X6681" s="40"/>
      <c r="Y6681" s="9"/>
    </row>
    <row r="6682" spans="2:25" x14ac:dyDescent="0.2">
      <c r="B6682" s="2"/>
      <c r="H6682" s="2"/>
      <c r="I6682" s="2"/>
      <c r="J6682" s="2"/>
      <c r="N6682" s="9"/>
      <c r="O6682" s="5"/>
      <c r="P6682" s="2"/>
      <c r="Q6682" s="39"/>
      <c r="R6682" s="9"/>
      <c r="T6682" s="9"/>
      <c r="U6682" s="2"/>
      <c r="X6682" s="40"/>
      <c r="Y6682" s="9"/>
    </row>
    <row r="6683" spans="2:25" x14ac:dyDescent="0.2">
      <c r="B6683" s="2"/>
      <c r="H6683" s="2"/>
      <c r="I6683" s="2"/>
      <c r="J6683" s="2"/>
      <c r="N6683" s="9"/>
      <c r="O6683" s="5"/>
      <c r="P6683" s="2"/>
      <c r="Q6683" s="39"/>
      <c r="R6683" s="9"/>
      <c r="T6683" s="9"/>
      <c r="U6683" s="2"/>
      <c r="X6683" s="40"/>
      <c r="Y6683" s="9"/>
    </row>
    <row r="6684" spans="2:25" x14ac:dyDescent="0.2">
      <c r="B6684" s="2"/>
      <c r="H6684" s="2"/>
      <c r="I6684" s="2"/>
      <c r="J6684" s="2"/>
      <c r="N6684" s="9"/>
      <c r="O6684" s="5"/>
      <c r="P6684" s="2"/>
      <c r="Q6684" s="39"/>
      <c r="R6684" s="9"/>
      <c r="T6684" s="9"/>
      <c r="U6684" s="2"/>
      <c r="X6684" s="40"/>
      <c r="Y6684" s="9"/>
    </row>
    <row r="6685" spans="2:25" x14ac:dyDescent="0.2">
      <c r="B6685" s="2"/>
      <c r="H6685" s="2"/>
      <c r="I6685" s="2"/>
      <c r="J6685" s="2"/>
      <c r="N6685" s="9"/>
      <c r="O6685" s="5"/>
      <c r="P6685" s="2"/>
      <c r="Q6685" s="39"/>
      <c r="R6685" s="9"/>
      <c r="T6685" s="9"/>
      <c r="U6685" s="2"/>
      <c r="X6685" s="40"/>
      <c r="Y6685" s="9"/>
    </row>
    <row r="6686" spans="2:25" x14ac:dyDescent="0.2">
      <c r="B6686" s="2"/>
      <c r="H6686" s="2"/>
      <c r="I6686" s="2"/>
      <c r="J6686" s="2"/>
      <c r="N6686" s="9"/>
      <c r="O6686" s="5"/>
      <c r="P6686" s="2"/>
      <c r="Q6686" s="39"/>
      <c r="R6686" s="9"/>
      <c r="T6686" s="9"/>
      <c r="U6686" s="2"/>
      <c r="X6686" s="40"/>
      <c r="Y6686" s="9"/>
    </row>
    <row r="6687" spans="2:25" x14ac:dyDescent="0.2">
      <c r="B6687" s="2"/>
      <c r="H6687" s="2"/>
      <c r="I6687" s="2"/>
      <c r="J6687" s="2"/>
      <c r="N6687" s="9"/>
      <c r="O6687" s="5"/>
      <c r="P6687" s="2"/>
      <c r="Q6687" s="39"/>
      <c r="R6687" s="9"/>
      <c r="T6687" s="9"/>
      <c r="U6687" s="2"/>
      <c r="X6687" s="40"/>
      <c r="Y6687" s="9"/>
    </row>
    <row r="6688" spans="2:25" x14ac:dyDescent="0.2">
      <c r="B6688" s="2"/>
      <c r="H6688" s="2"/>
      <c r="I6688" s="2"/>
      <c r="J6688" s="2"/>
      <c r="N6688" s="9"/>
      <c r="O6688" s="5"/>
      <c r="P6688" s="2"/>
      <c r="Q6688" s="39"/>
      <c r="R6688" s="9"/>
      <c r="T6688" s="9"/>
      <c r="U6688" s="2"/>
      <c r="X6688" s="40"/>
      <c r="Y6688" s="9"/>
    </row>
    <row r="6689" spans="2:25" x14ac:dyDescent="0.2">
      <c r="B6689" s="2"/>
      <c r="H6689" s="2"/>
      <c r="I6689" s="2"/>
      <c r="J6689" s="2"/>
      <c r="N6689" s="9"/>
      <c r="O6689" s="5"/>
      <c r="P6689" s="2"/>
      <c r="Q6689" s="39"/>
      <c r="R6689" s="9"/>
      <c r="T6689" s="9"/>
      <c r="U6689" s="2"/>
      <c r="X6689" s="40"/>
      <c r="Y6689" s="9"/>
    </row>
    <row r="6690" spans="2:25" x14ac:dyDescent="0.2">
      <c r="B6690" s="2"/>
      <c r="H6690" s="2"/>
      <c r="I6690" s="2"/>
      <c r="J6690" s="2"/>
      <c r="N6690" s="9"/>
      <c r="O6690" s="5"/>
      <c r="P6690" s="2"/>
      <c r="Q6690" s="39"/>
      <c r="R6690" s="9"/>
      <c r="T6690" s="9"/>
      <c r="U6690" s="2"/>
      <c r="X6690" s="40"/>
      <c r="Y6690" s="9"/>
    </row>
    <row r="6691" spans="2:25" x14ac:dyDescent="0.2">
      <c r="B6691" s="2"/>
      <c r="H6691" s="2"/>
      <c r="I6691" s="2"/>
      <c r="J6691" s="2"/>
      <c r="N6691" s="9"/>
      <c r="O6691" s="5"/>
      <c r="P6691" s="2"/>
      <c r="Q6691" s="39"/>
      <c r="R6691" s="9"/>
      <c r="T6691" s="9"/>
      <c r="U6691" s="2"/>
      <c r="X6691" s="40"/>
      <c r="Y6691" s="9"/>
    </row>
    <row r="6692" spans="2:25" x14ac:dyDescent="0.2">
      <c r="B6692" s="2"/>
      <c r="H6692" s="2"/>
      <c r="I6692" s="2"/>
      <c r="J6692" s="2"/>
      <c r="N6692" s="9"/>
      <c r="O6692" s="5"/>
      <c r="P6692" s="2"/>
      <c r="Q6692" s="39"/>
      <c r="R6692" s="9"/>
      <c r="T6692" s="9"/>
      <c r="U6692" s="2"/>
      <c r="X6692" s="40"/>
      <c r="Y6692" s="9"/>
    </row>
    <row r="6693" spans="2:25" x14ac:dyDescent="0.2">
      <c r="B6693" s="2"/>
      <c r="H6693" s="2"/>
      <c r="I6693" s="2"/>
      <c r="J6693" s="2"/>
      <c r="N6693" s="9"/>
      <c r="O6693" s="5"/>
      <c r="P6693" s="2"/>
      <c r="Q6693" s="39"/>
      <c r="R6693" s="9"/>
      <c r="T6693" s="9"/>
      <c r="U6693" s="2"/>
      <c r="X6693" s="40"/>
      <c r="Y6693" s="9"/>
    </row>
    <row r="6694" spans="2:25" x14ac:dyDescent="0.2">
      <c r="B6694" s="2"/>
      <c r="H6694" s="2"/>
      <c r="I6694" s="2"/>
      <c r="J6694" s="2"/>
      <c r="N6694" s="9"/>
      <c r="O6694" s="5"/>
      <c r="P6694" s="2"/>
      <c r="Q6694" s="39"/>
      <c r="R6694" s="9"/>
      <c r="T6694" s="9"/>
      <c r="U6694" s="2"/>
      <c r="X6694" s="40"/>
      <c r="Y6694" s="9"/>
    </row>
    <row r="6695" spans="2:25" x14ac:dyDescent="0.2">
      <c r="B6695" s="2"/>
      <c r="H6695" s="2"/>
      <c r="I6695" s="2"/>
      <c r="J6695" s="2"/>
      <c r="N6695" s="9"/>
      <c r="O6695" s="5"/>
      <c r="P6695" s="2"/>
      <c r="Q6695" s="39"/>
      <c r="R6695" s="9"/>
      <c r="T6695" s="9"/>
      <c r="U6695" s="2"/>
      <c r="X6695" s="40"/>
      <c r="Y6695" s="9"/>
    </row>
    <row r="6696" spans="2:25" x14ac:dyDescent="0.2">
      <c r="B6696" s="2"/>
      <c r="H6696" s="2"/>
      <c r="I6696" s="2"/>
      <c r="J6696" s="2"/>
      <c r="N6696" s="9"/>
      <c r="O6696" s="5"/>
      <c r="P6696" s="2"/>
      <c r="Q6696" s="39"/>
      <c r="R6696" s="9"/>
      <c r="T6696" s="9"/>
      <c r="U6696" s="2"/>
      <c r="X6696" s="40"/>
      <c r="Y6696" s="9"/>
    </row>
    <row r="6697" spans="2:25" x14ac:dyDescent="0.2">
      <c r="B6697" s="2"/>
      <c r="H6697" s="2"/>
      <c r="I6697" s="2"/>
      <c r="J6697" s="2"/>
      <c r="N6697" s="9"/>
      <c r="O6697" s="5"/>
      <c r="P6697" s="2"/>
      <c r="Q6697" s="39"/>
      <c r="R6697" s="9"/>
      <c r="T6697" s="9"/>
      <c r="U6697" s="2"/>
      <c r="X6697" s="40"/>
      <c r="Y6697" s="9"/>
    </row>
    <row r="6698" spans="2:25" x14ac:dyDescent="0.2">
      <c r="B6698" s="2"/>
      <c r="H6698" s="2"/>
      <c r="I6698" s="2"/>
      <c r="J6698" s="2"/>
      <c r="N6698" s="9"/>
      <c r="O6698" s="5"/>
      <c r="P6698" s="2"/>
      <c r="Q6698" s="39"/>
      <c r="R6698" s="9"/>
      <c r="T6698" s="9"/>
      <c r="U6698" s="2"/>
      <c r="X6698" s="40"/>
      <c r="Y6698" s="9"/>
    </row>
    <row r="6699" spans="2:25" x14ac:dyDescent="0.2">
      <c r="B6699" s="2"/>
      <c r="H6699" s="2"/>
      <c r="I6699" s="2"/>
      <c r="J6699" s="2"/>
      <c r="N6699" s="9"/>
      <c r="O6699" s="5"/>
      <c r="P6699" s="2"/>
      <c r="Q6699" s="39"/>
      <c r="R6699" s="9"/>
      <c r="T6699" s="9"/>
      <c r="U6699" s="2"/>
      <c r="X6699" s="40"/>
      <c r="Y6699" s="9"/>
    </row>
    <row r="6700" spans="2:25" x14ac:dyDescent="0.2">
      <c r="B6700" s="2"/>
      <c r="H6700" s="2"/>
      <c r="I6700" s="2"/>
      <c r="J6700" s="2"/>
      <c r="N6700" s="9"/>
      <c r="O6700" s="5"/>
      <c r="P6700" s="2"/>
      <c r="Q6700" s="39"/>
      <c r="R6700" s="9"/>
      <c r="T6700" s="9"/>
      <c r="U6700" s="2"/>
      <c r="X6700" s="40"/>
      <c r="Y6700" s="9"/>
    </row>
    <row r="6701" spans="2:25" x14ac:dyDescent="0.2">
      <c r="B6701" s="2"/>
      <c r="H6701" s="2"/>
      <c r="I6701" s="2"/>
      <c r="J6701" s="2"/>
      <c r="N6701" s="9"/>
      <c r="O6701" s="5"/>
      <c r="P6701" s="2"/>
      <c r="Q6701" s="39"/>
      <c r="R6701" s="9"/>
      <c r="T6701" s="9"/>
      <c r="U6701" s="2"/>
      <c r="X6701" s="40"/>
      <c r="Y6701" s="9"/>
    </row>
    <row r="6702" spans="2:25" x14ac:dyDescent="0.2">
      <c r="B6702" s="2"/>
      <c r="H6702" s="2"/>
      <c r="I6702" s="2"/>
      <c r="J6702" s="2"/>
      <c r="N6702" s="9"/>
      <c r="O6702" s="5"/>
      <c r="P6702" s="2"/>
      <c r="Q6702" s="39"/>
      <c r="R6702" s="9"/>
      <c r="T6702" s="9"/>
      <c r="U6702" s="2"/>
      <c r="X6702" s="40"/>
      <c r="Y6702" s="9"/>
    </row>
    <row r="6703" spans="2:25" x14ac:dyDescent="0.2">
      <c r="B6703" s="2"/>
      <c r="H6703" s="2"/>
      <c r="I6703" s="2"/>
      <c r="J6703" s="2"/>
      <c r="N6703" s="9"/>
      <c r="O6703" s="5"/>
      <c r="P6703" s="2"/>
      <c r="Q6703" s="39"/>
      <c r="R6703" s="9"/>
      <c r="T6703" s="9"/>
      <c r="U6703" s="2"/>
      <c r="X6703" s="40"/>
      <c r="Y6703" s="9"/>
    </row>
    <row r="6704" spans="2:25" x14ac:dyDescent="0.2">
      <c r="B6704" s="2"/>
      <c r="H6704" s="2"/>
      <c r="I6704" s="2"/>
      <c r="J6704" s="2"/>
      <c r="N6704" s="9"/>
      <c r="O6704" s="5"/>
      <c r="P6704" s="2"/>
      <c r="Q6704" s="39"/>
      <c r="R6704" s="9"/>
      <c r="T6704" s="9"/>
      <c r="U6704" s="2"/>
      <c r="X6704" s="40"/>
      <c r="Y6704" s="9"/>
    </row>
    <row r="6705" spans="2:25" x14ac:dyDescent="0.2">
      <c r="B6705" s="2"/>
      <c r="H6705" s="2"/>
      <c r="I6705" s="2"/>
      <c r="J6705" s="2"/>
      <c r="N6705" s="9"/>
      <c r="O6705" s="5"/>
      <c r="P6705" s="2"/>
      <c r="Q6705" s="39"/>
      <c r="R6705" s="9"/>
      <c r="T6705" s="9"/>
      <c r="U6705" s="2"/>
      <c r="X6705" s="40"/>
      <c r="Y6705" s="9"/>
    </row>
    <row r="6706" spans="2:25" x14ac:dyDescent="0.2">
      <c r="B6706" s="2"/>
      <c r="H6706" s="2"/>
      <c r="I6706" s="2"/>
      <c r="J6706" s="2"/>
      <c r="N6706" s="9"/>
      <c r="O6706" s="5"/>
      <c r="P6706" s="2"/>
      <c r="Q6706" s="39"/>
      <c r="R6706" s="9"/>
      <c r="T6706" s="9"/>
      <c r="U6706" s="2"/>
      <c r="X6706" s="40"/>
      <c r="Y6706" s="9"/>
    </row>
    <row r="6707" spans="2:25" x14ac:dyDescent="0.2">
      <c r="B6707" s="2"/>
      <c r="H6707" s="2"/>
      <c r="I6707" s="2"/>
      <c r="J6707" s="2"/>
      <c r="N6707" s="9"/>
      <c r="O6707" s="5"/>
      <c r="P6707" s="2"/>
      <c r="Q6707" s="39"/>
      <c r="R6707" s="9"/>
      <c r="T6707" s="9"/>
      <c r="U6707" s="2"/>
      <c r="X6707" s="40"/>
      <c r="Y6707" s="9"/>
    </row>
    <row r="6708" spans="2:25" x14ac:dyDescent="0.2">
      <c r="B6708" s="2"/>
      <c r="H6708" s="2"/>
      <c r="I6708" s="2"/>
      <c r="J6708" s="2"/>
      <c r="N6708" s="9"/>
      <c r="O6708" s="5"/>
      <c r="P6708" s="2"/>
      <c r="Q6708" s="39"/>
      <c r="R6708" s="9"/>
      <c r="T6708" s="9"/>
      <c r="U6708" s="2"/>
      <c r="X6708" s="40"/>
      <c r="Y6708" s="9"/>
    </row>
    <row r="6709" spans="2:25" x14ac:dyDescent="0.2">
      <c r="B6709" s="2"/>
      <c r="H6709" s="2"/>
      <c r="I6709" s="2"/>
      <c r="J6709" s="2"/>
      <c r="N6709" s="9"/>
      <c r="O6709" s="5"/>
      <c r="P6709" s="2"/>
      <c r="Q6709" s="39"/>
      <c r="R6709" s="9"/>
      <c r="T6709" s="9"/>
      <c r="U6709" s="2"/>
      <c r="X6709" s="40"/>
      <c r="Y6709" s="9"/>
    </row>
    <row r="6710" spans="2:25" x14ac:dyDescent="0.2">
      <c r="B6710" s="2"/>
      <c r="H6710" s="2"/>
      <c r="I6710" s="2"/>
      <c r="J6710" s="2"/>
      <c r="N6710" s="9"/>
      <c r="O6710" s="5"/>
      <c r="P6710" s="2"/>
      <c r="Q6710" s="39"/>
      <c r="R6710" s="9"/>
      <c r="T6710" s="9"/>
      <c r="U6710" s="2"/>
      <c r="X6710" s="40"/>
      <c r="Y6710" s="9"/>
    </row>
    <row r="6711" spans="2:25" x14ac:dyDescent="0.2">
      <c r="B6711" s="2"/>
      <c r="H6711" s="2"/>
      <c r="I6711" s="2"/>
      <c r="J6711" s="2"/>
      <c r="N6711" s="9"/>
      <c r="O6711" s="5"/>
      <c r="P6711" s="2"/>
      <c r="Q6711" s="39"/>
      <c r="R6711" s="9"/>
      <c r="T6711" s="9"/>
      <c r="U6711" s="2"/>
      <c r="X6711" s="40"/>
      <c r="Y6711" s="9"/>
    </row>
    <row r="6712" spans="2:25" x14ac:dyDescent="0.2">
      <c r="B6712" s="2"/>
      <c r="H6712" s="2"/>
      <c r="I6712" s="2"/>
      <c r="J6712" s="2"/>
      <c r="N6712" s="9"/>
      <c r="O6712" s="5"/>
      <c r="P6712" s="2"/>
      <c r="Q6712" s="39"/>
      <c r="R6712" s="9"/>
      <c r="T6712" s="9"/>
      <c r="U6712" s="2"/>
      <c r="X6712" s="40"/>
      <c r="Y6712" s="9"/>
    </row>
    <row r="6713" spans="2:25" x14ac:dyDescent="0.2">
      <c r="B6713" s="2"/>
      <c r="H6713" s="2"/>
      <c r="I6713" s="2"/>
      <c r="J6713" s="2"/>
      <c r="N6713" s="9"/>
      <c r="O6713" s="5"/>
      <c r="P6713" s="2"/>
      <c r="Q6713" s="39"/>
      <c r="R6713" s="9"/>
      <c r="T6713" s="9"/>
      <c r="U6713" s="2"/>
      <c r="X6713" s="40"/>
      <c r="Y6713" s="9"/>
    </row>
    <row r="6714" spans="2:25" x14ac:dyDescent="0.2">
      <c r="B6714" s="2"/>
      <c r="H6714" s="2"/>
      <c r="I6714" s="2"/>
      <c r="J6714" s="2"/>
      <c r="N6714" s="9"/>
      <c r="O6714" s="5"/>
      <c r="P6714" s="2"/>
      <c r="Q6714" s="39"/>
      <c r="R6714" s="9"/>
      <c r="T6714" s="9"/>
      <c r="U6714" s="2"/>
      <c r="X6714" s="40"/>
      <c r="Y6714" s="9"/>
    </row>
    <row r="6715" spans="2:25" x14ac:dyDescent="0.2">
      <c r="B6715" s="2"/>
      <c r="H6715" s="2"/>
      <c r="I6715" s="2"/>
      <c r="J6715" s="2"/>
      <c r="N6715" s="9"/>
      <c r="O6715" s="5"/>
      <c r="P6715" s="2"/>
      <c r="Q6715" s="39"/>
      <c r="R6715" s="9"/>
      <c r="T6715" s="9"/>
      <c r="U6715" s="2"/>
      <c r="X6715" s="40"/>
      <c r="Y6715" s="9"/>
    </row>
    <row r="6716" spans="2:25" x14ac:dyDescent="0.2">
      <c r="B6716" s="2"/>
      <c r="H6716" s="2"/>
      <c r="I6716" s="2"/>
      <c r="J6716" s="2"/>
      <c r="N6716" s="9"/>
      <c r="O6716" s="5"/>
      <c r="P6716" s="2"/>
      <c r="Q6716" s="39"/>
      <c r="R6716" s="9"/>
      <c r="T6716" s="9"/>
      <c r="U6716" s="2"/>
      <c r="X6716" s="40"/>
      <c r="Y6716" s="9"/>
    </row>
    <row r="6717" spans="2:25" x14ac:dyDescent="0.2">
      <c r="B6717" s="2"/>
      <c r="H6717" s="2"/>
      <c r="I6717" s="2"/>
      <c r="J6717" s="2"/>
      <c r="N6717" s="9"/>
      <c r="O6717" s="5"/>
      <c r="P6717" s="2"/>
      <c r="Q6717" s="39"/>
      <c r="R6717" s="9"/>
      <c r="T6717" s="9"/>
      <c r="U6717" s="2"/>
      <c r="X6717" s="40"/>
      <c r="Y6717" s="9"/>
    </row>
    <row r="6718" spans="2:25" x14ac:dyDescent="0.2">
      <c r="B6718" s="2"/>
      <c r="H6718" s="2"/>
      <c r="I6718" s="2"/>
      <c r="J6718" s="2"/>
      <c r="N6718" s="9"/>
      <c r="O6718" s="5"/>
      <c r="P6718" s="2"/>
      <c r="Q6718" s="39"/>
      <c r="R6718" s="9"/>
      <c r="T6718" s="9"/>
      <c r="U6718" s="2"/>
      <c r="X6718" s="40"/>
      <c r="Y6718" s="9"/>
    </row>
    <row r="6719" spans="2:25" x14ac:dyDescent="0.2">
      <c r="B6719" s="2"/>
      <c r="H6719" s="2"/>
      <c r="I6719" s="2"/>
      <c r="J6719" s="2"/>
      <c r="N6719" s="9"/>
      <c r="O6719" s="5"/>
      <c r="P6719" s="2"/>
      <c r="Q6719" s="39"/>
      <c r="R6719" s="9"/>
      <c r="T6719" s="9"/>
      <c r="U6719" s="2"/>
      <c r="X6719" s="40"/>
      <c r="Y6719" s="9"/>
    </row>
    <row r="6720" spans="2:25" x14ac:dyDescent="0.2">
      <c r="B6720" s="2"/>
      <c r="H6720" s="2"/>
      <c r="I6720" s="2"/>
      <c r="J6720" s="2"/>
      <c r="N6720" s="9"/>
      <c r="O6720" s="5"/>
      <c r="P6720" s="2"/>
      <c r="Q6720" s="39"/>
      <c r="R6720" s="9"/>
      <c r="T6720" s="9"/>
      <c r="U6720" s="2"/>
      <c r="X6720" s="40"/>
      <c r="Y6720" s="9"/>
    </row>
    <row r="6721" spans="2:25" x14ac:dyDescent="0.2">
      <c r="B6721" s="2"/>
      <c r="H6721" s="2"/>
      <c r="I6721" s="2"/>
      <c r="J6721" s="2"/>
      <c r="N6721" s="9"/>
      <c r="O6721" s="5"/>
      <c r="P6721" s="2"/>
      <c r="Q6721" s="39"/>
      <c r="R6721" s="9"/>
      <c r="T6721" s="9"/>
      <c r="U6721" s="2"/>
      <c r="X6721" s="40"/>
      <c r="Y6721" s="9"/>
    </row>
    <row r="6722" spans="2:25" x14ac:dyDescent="0.2">
      <c r="B6722" s="2"/>
      <c r="H6722" s="2"/>
      <c r="I6722" s="2"/>
      <c r="J6722" s="2"/>
      <c r="N6722" s="9"/>
      <c r="O6722" s="5"/>
      <c r="P6722" s="2"/>
      <c r="Q6722" s="39"/>
      <c r="R6722" s="9"/>
      <c r="T6722" s="9"/>
      <c r="U6722" s="2"/>
      <c r="X6722" s="40"/>
      <c r="Y6722" s="9"/>
    </row>
    <row r="6723" spans="2:25" x14ac:dyDescent="0.2">
      <c r="B6723" s="2"/>
      <c r="H6723" s="2"/>
      <c r="I6723" s="2"/>
      <c r="J6723" s="2"/>
      <c r="N6723" s="9"/>
      <c r="O6723" s="5"/>
      <c r="P6723" s="2"/>
      <c r="Q6723" s="39"/>
      <c r="R6723" s="9"/>
      <c r="T6723" s="9"/>
      <c r="U6723" s="2"/>
      <c r="X6723" s="40"/>
      <c r="Y6723" s="9"/>
    </row>
    <row r="6724" spans="2:25" x14ac:dyDescent="0.2">
      <c r="B6724" s="2"/>
      <c r="H6724" s="2"/>
      <c r="I6724" s="2"/>
      <c r="J6724" s="2"/>
      <c r="N6724" s="9"/>
      <c r="O6724" s="5"/>
      <c r="P6724" s="2"/>
      <c r="Q6724" s="39"/>
      <c r="R6724" s="9"/>
      <c r="T6724" s="9"/>
      <c r="U6724" s="2"/>
      <c r="X6724" s="40"/>
      <c r="Y6724" s="9"/>
    </row>
    <row r="6725" spans="2:25" x14ac:dyDescent="0.2">
      <c r="B6725" s="2"/>
      <c r="H6725" s="2"/>
      <c r="I6725" s="2"/>
      <c r="J6725" s="2"/>
      <c r="N6725" s="9"/>
      <c r="O6725" s="5"/>
      <c r="P6725" s="2"/>
      <c r="Q6725" s="39"/>
      <c r="R6725" s="9"/>
      <c r="T6725" s="9"/>
      <c r="U6725" s="2"/>
      <c r="X6725" s="40"/>
      <c r="Y6725" s="9"/>
    </row>
    <row r="6726" spans="2:25" x14ac:dyDescent="0.2">
      <c r="B6726" s="2"/>
      <c r="H6726" s="2"/>
      <c r="I6726" s="2"/>
      <c r="J6726" s="2"/>
      <c r="N6726" s="9"/>
      <c r="O6726" s="5"/>
      <c r="P6726" s="2"/>
      <c r="Q6726" s="39"/>
      <c r="R6726" s="9"/>
      <c r="T6726" s="9"/>
      <c r="U6726" s="2"/>
      <c r="X6726" s="40"/>
      <c r="Y6726" s="9"/>
    </row>
    <row r="6727" spans="2:25" x14ac:dyDescent="0.2">
      <c r="B6727" s="2"/>
      <c r="H6727" s="2"/>
      <c r="I6727" s="2"/>
      <c r="J6727" s="2"/>
      <c r="N6727" s="9"/>
      <c r="O6727" s="5"/>
      <c r="P6727" s="2"/>
      <c r="Q6727" s="39"/>
      <c r="R6727" s="9"/>
      <c r="T6727" s="9"/>
      <c r="U6727" s="2"/>
      <c r="X6727" s="40"/>
      <c r="Y6727" s="9"/>
    </row>
    <row r="6728" spans="2:25" x14ac:dyDescent="0.2">
      <c r="B6728" s="2"/>
      <c r="H6728" s="2"/>
      <c r="I6728" s="2"/>
      <c r="J6728" s="2"/>
      <c r="N6728" s="9"/>
      <c r="O6728" s="5"/>
      <c r="P6728" s="2"/>
      <c r="Q6728" s="39"/>
      <c r="R6728" s="9"/>
      <c r="T6728" s="9"/>
      <c r="U6728" s="2"/>
      <c r="X6728" s="40"/>
      <c r="Y6728" s="9"/>
    </row>
    <row r="6729" spans="2:25" x14ac:dyDescent="0.2">
      <c r="B6729" s="2"/>
      <c r="H6729" s="2"/>
      <c r="I6729" s="2"/>
      <c r="J6729" s="2"/>
      <c r="N6729" s="9"/>
      <c r="O6729" s="5"/>
      <c r="P6729" s="2"/>
      <c r="Q6729" s="39"/>
      <c r="R6729" s="9"/>
      <c r="T6729" s="9"/>
      <c r="U6729" s="2"/>
      <c r="X6729" s="40"/>
      <c r="Y6729" s="9"/>
    </row>
    <row r="6730" spans="2:25" x14ac:dyDescent="0.2">
      <c r="B6730" s="2"/>
      <c r="H6730" s="2"/>
      <c r="I6730" s="2"/>
      <c r="J6730" s="2"/>
      <c r="N6730" s="9"/>
      <c r="O6730" s="5"/>
      <c r="P6730" s="2"/>
      <c r="Q6730" s="39"/>
      <c r="R6730" s="9"/>
      <c r="T6730" s="9"/>
      <c r="U6730" s="2"/>
      <c r="X6730" s="40"/>
      <c r="Y6730" s="9"/>
    </row>
    <row r="6731" spans="2:25" x14ac:dyDescent="0.2">
      <c r="B6731" s="2"/>
      <c r="H6731" s="2"/>
      <c r="I6731" s="2"/>
      <c r="J6731" s="2"/>
      <c r="N6731" s="9"/>
      <c r="O6731" s="5"/>
      <c r="P6731" s="2"/>
      <c r="Q6731" s="39"/>
      <c r="R6731" s="9"/>
      <c r="T6731" s="9"/>
      <c r="U6731" s="2"/>
      <c r="X6731" s="40"/>
      <c r="Y6731" s="9"/>
    </row>
    <row r="6732" spans="2:25" x14ac:dyDescent="0.2">
      <c r="B6732" s="2"/>
      <c r="H6732" s="2"/>
      <c r="I6732" s="2"/>
      <c r="J6732" s="2"/>
      <c r="N6732" s="9"/>
      <c r="O6732" s="5"/>
      <c r="P6732" s="2"/>
      <c r="Q6732" s="39"/>
      <c r="R6732" s="9"/>
      <c r="T6732" s="9"/>
      <c r="U6732" s="2"/>
      <c r="X6732" s="40"/>
      <c r="Y6732" s="9"/>
    </row>
    <row r="6733" spans="2:25" x14ac:dyDescent="0.2">
      <c r="B6733" s="2"/>
      <c r="H6733" s="2"/>
      <c r="I6733" s="2"/>
      <c r="J6733" s="2"/>
      <c r="N6733" s="9"/>
      <c r="O6733" s="5"/>
      <c r="P6733" s="2"/>
      <c r="Q6733" s="39"/>
      <c r="R6733" s="9"/>
      <c r="T6733" s="9"/>
      <c r="U6733" s="2"/>
      <c r="X6733" s="40"/>
      <c r="Y6733" s="9"/>
    </row>
    <row r="6734" spans="2:25" x14ac:dyDescent="0.2">
      <c r="B6734" s="2"/>
      <c r="H6734" s="2"/>
      <c r="I6734" s="2"/>
      <c r="J6734" s="2"/>
      <c r="N6734" s="9"/>
      <c r="O6734" s="5"/>
      <c r="P6734" s="2"/>
      <c r="Q6734" s="39"/>
      <c r="R6734" s="9"/>
      <c r="T6734" s="9"/>
      <c r="U6734" s="2"/>
      <c r="X6734" s="40"/>
      <c r="Y6734" s="9"/>
    </row>
    <row r="6735" spans="2:25" x14ac:dyDescent="0.2">
      <c r="B6735" s="2"/>
      <c r="H6735" s="2"/>
      <c r="I6735" s="2"/>
      <c r="J6735" s="2"/>
      <c r="N6735" s="9"/>
      <c r="O6735" s="5"/>
      <c r="P6735" s="2"/>
      <c r="Q6735" s="39"/>
      <c r="R6735" s="9"/>
      <c r="T6735" s="9"/>
      <c r="U6735" s="2"/>
      <c r="X6735" s="40"/>
      <c r="Y6735" s="9"/>
    </row>
    <row r="6736" spans="2:25" x14ac:dyDescent="0.2">
      <c r="B6736" s="2"/>
      <c r="H6736" s="2"/>
      <c r="I6736" s="2"/>
      <c r="J6736" s="2"/>
      <c r="N6736" s="9"/>
      <c r="O6736" s="5"/>
      <c r="P6736" s="2"/>
      <c r="Q6736" s="39"/>
      <c r="R6736" s="9"/>
      <c r="T6736" s="9"/>
      <c r="U6736" s="2"/>
      <c r="X6736" s="40"/>
      <c r="Y6736" s="9"/>
    </row>
    <row r="6737" spans="2:25" x14ac:dyDescent="0.2">
      <c r="B6737" s="2"/>
      <c r="H6737" s="2"/>
      <c r="I6737" s="2"/>
      <c r="J6737" s="2"/>
      <c r="N6737" s="9"/>
      <c r="O6737" s="5"/>
      <c r="P6737" s="2"/>
      <c r="Q6737" s="39"/>
      <c r="R6737" s="9"/>
      <c r="T6737" s="9"/>
      <c r="U6737" s="2"/>
      <c r="X6737" s="40"/>
      <c r="Y6737" s="9"/>
    </row>
    <row r="6738" spans="2:25" x14ac:dyDescent="0.2">
      <c r="B6738" s="2"/>
      <c r="H6738" s="2"/>
      <c r="I6738" s="2"/>
      <c r="J6738" s="2"/>
      <c r="N6738" s="9"/>
      <c r="O6738" s="5"/>
      <c r="P6738" s="2"/>
      <c r="Q6738" s="39"/>
      <c r="R6738" s="9"/>
      <c r="T6738" s="9"/>
      <c r="U6738" s="2"/>
      <c r="X6738" s="40"/>
      <c r="Y6738" s="9"/>
    </row>
    <row r="6739" spans="2:25" x14ac:dyDescent="0.2">
      <c r="B6739" s="2"/>
      <c r="H6739" s="2"/>
      <c r="I6739" s="2"/>
      <c r="J6739" s="2"/>
      <c r="N6739" s="9"/>
      <c r="O6739" s="5"/>
      <c r="P6739" s="2"/>
      <c r="Q6739" s="39"/>
      <c r="R6739" s="9"/>
      <c r="T6739" s="9"/>
      <c r="U6739" s="2"/>
      <c r="X6739" s="40"/>
      <c r="Y6739" s="9"/>
    </row>
    <row r="6740" spans="2:25" x14ac:dyDescent="0.2">
      <c r="B6740" s="2"/>
      <c r="H6740" s="2"/>
      <c r="I6740" s="2"/>
      <c r="J6740" s="2"/>
      <c r="N6740" s="9"/>
      <c r="O6740" s="5"/>
      <c r="P6740" s="2"/>
      <c r="Q6740" s="39"/>
      <c r="R6740" s="9"/>
      <c r="T6740" s="9"/>
      <c r="U6740" s="2"/>
      <c r="X6740" s="40"/>
      <c r="Y6740" s="9"/>
    </row>
    <row r="6741" spans="2:25" x14ac:dyDescent="0.2">
      <c r="B6741" s="2"/>
      <c r="H6741" s="2"/>
      <c r="I6741" s="2"/>
      <c r="J6741" s="2"/>
      <c r="N6741" s="9"/>
      <c r="O6741" s="5"/>
      <c r="P6741" s="2"/>
      <c r="Q6741" s="39"/>
      <c r="R6741" s="9"/>
      <c r="T6741" s="9"/>
      <c r="U6741" s="2"/>
      <c r="X6741" s="40"/>
      <c r="Y6741" s="9"/>
    </row>
    <row r="6742" spans="2:25" x14ac:dyDescent="0.2">
      <c r="B6742" s="2"/>
      <c r="H6742" s="2"/>
      <c r="I6742" s="2"/>
      <c r="J6742" s="2"/>
      <c r="N6742" s="9"/>
      <c r="O6742" s="5"/>
      <c r="P6742" s="2"/>
      <c r="Q6742" s="39"/>
      <c r="R6742" s="9"/>
      <c r="T6742" s="9"/>
      <c r="U6742" s="2"/>
      <c r="X6742" s="40"/>
      <c r="Y6742" s="9"/>
    </row>
    <row r="6743" spans="2:25" x14ac:dyDescent="0.2">
      <c r="B6743" s="2"/>
      <c r="H6743" s="2"/>
      <c r="I6743" s="2"/>
      <c r="J6743" s="2"/>
      <c r="N6743" s="9"/>
      <c r="O6743" s="5"/>
      <c r="P6743" s="2"/>
      <c r="Q6743" s="39"/>
      <c r="R6743" s="9"/>
      <c r="T6743" s="9"/>
      <c r="U6743" s="2"/>
      <c r="X6743" s="40"/>
      <c r="Y6743" s="9"/>
    </row>
    <row r="6744" spans="2:25" x14ac:dyDescent="0.2">
      <c r="B6744" s="2"/>
      <c r="H6744" s="2"/>
      <c r="I6744" s="2"/>
      <c r="J6744" s="2"/>
      <c r="N6744" s="9"/>
      <c r="O6744" s="5"/>
      <c r="P6744" s="2"/>
      <c r="Q6744" s="39"/>
      <c r="R6744" s="9"/>
      <c r="T6744" s="9"/>
      <c r="U6744" s="2"/>
      <c r="X6744" s="40"/>
      <c r="Y6744" s="9"/>
    </row>
    <row r="6745" spans="2:25" x14ac:dyDescent="0.2">
      <c r="B6745" s="2"/>
      <c r="H6745" s="2"/>
      <c r="I6745" s="2"/>
      <c r="J6745" s="2"/>
      <c r="N6745" s="9"/>
      <c r="O6745" s="5"/>
      <c r="P6745" s="2"/>
      <c r="Q6745" s="39"/>
      <c r="R6745" s="9"/>
      <c r="T6745" s="9"/>
      <c r="U6745" s="2"/>
      <c r="X6745" s="40"/>
      <c r="Y6745" s="9"/>
    </row>
    <row r="6746" spans="2:25" x14ac:dyDescent="0.2">
      <c r="B6746" s="2"/>
      <c r="H6746" s="2"/>
      <c r="I6746" s="2"/>
      <c r="J6746" s="2"/>
      <c r="N6746" s="9"/>
      <c r="O6746" s="5"/>
      <c r="P6746" s="2"/>
      <c r="Q6746" s="39"/>
      <c r="R6746" s="9"/>
      <c r="T6746" s="9"/>
      <c r="U6746" s="2"/>
      <c r="X6746" s="40"/>
      <c r="Y6746" s="9"/>
    </row>
    <row r="6747" spans="2:25" x14ac:dyDescent="0.2">
      <c r="B6747" s="2"/>
      <c r="H6747" s="2"/>
      <c r="I6747" s="2"/>
      <c r="J6747" s="2"/>
      <c r="N6747" s="9"/>
      <c r="O6747" s="5"/>
      <c r="P6747" s="2"/>
      <c r="Q6747" s="39"/>
      <c r="R6747" s="9"/>
      <c r="T6747" s="9"/>
      <c r="U6747" s="2"/>
      <c r="X6747" s="40"/>
      <c r="Y6747" s="9"/>
    </row>
    <row r="6748" spans="2:25" x14ac:dyDescent="0.2">
      <c r="B6748" s="2"/>
      <c r="H6748" s="2"/>
      <c r="I6748" s="2"/>
      <c r="J6748" s="2"/>
      <c r="N6748" s="9"/>
      <c r="O6748" s="5"/>
      <c r="P6748" s="2"/>
      <c r="Q6748" s="39"/>
      <c r="R6748" s="9"/>
      <c r="T6748" s="9"/>
      <c r="U6748" s="2"/>
      <c r="X6748" s="40"/>
      <c r="Y6748" s="9"/>
    </row>
    <row r="6749" spans="2:25" x14ac:dyDescent="0.2">
      <c r="B6749" s="2"/>
      <c r="H6749" s="2"/>
      <c r="I6749" s="2"/>
      <c r="J6749" s="2"/>
      <c r="N6749" s="9"/>
      <c r="O6749" s="5"/>
      <c r="P6749" s="2"/>
      <c r="Q6749" s="39"/>
      <c r="R6749" s="9"/>
      <c r="T6749" s="9"/>
      <c r="U6749" s="2"/>
      <c r="X6749" s="40"/>
      <c r="Y6749" s="9"/>
    </row>
    <row r="6750" spans="2:25" x14ac:dyDescent="0.2">
      <c r="B6750" s="2"/>
      <c r="H6750" s="2"/>
      <c r="I6750" s="2"/>
      <c r="J6750" s="2"/>
      <c r="N6750" s="9"/>
      <c r="O6750" s="5"/>
      <c r="P6750" s="2"/>
      <c r="Q6750" s="39"/>
      <c r="R6750" s="9"/>
      <c r="T6750" s="9"/>
      <c r="U6750" s="2"/>
      <c r="X6750" s="40"/>
      <c r="Y6750" s="9"/>
    </row>
    <row r="6751" spans="2:25" x14ac:dyDescent="0.2">
      <c r="B6751" s="2"/>
      <c r="H6751" s="2"/>
      <c r="I6751" s="2"/>
      <c r="J6751" s="2"/>
      <c r="N6751" s="9"/>
      <c r="O6751" s="5"/>
      <c r="P6751" s="2"/>
      <c r="Q6751" s="39"/>
      <c r="R6751" s="9"/>
      <c r="T6751" s="9"/>
      <c r="U6751" s="2"/>
      <c r="X6751" s="40"/>
      <c r="Y6751" s="9"/>
    </row>
    <row r="6752" spans="2:25" x14ac:dyDescent="0.2">
      <c r="B6752" s="2"/>
      <c r="H6752" s="2"/>
      <c r="I6752" s="2"/>
      <c r="J6752" s="2"/>
      <c r="N6752" s="9"/>
      <c r="O6752" s="5"/>
      <c r="P6752" s="2"/>
      <c r="Q6752" s="39"/>
      <c r="R6752" s="9"/>
      <c r="T6752" s="9"/>
      <c r="U6752" s="2"/>
      <c r="X6752" s="40"/>
      <c r="Y6752" s="9"/>
    </row>
    <row r="6753" spans="2:25" x14ac:dyDescent="0.2">
      <c r="B6753" s="2"/>
      <c r="H6753" s="2"/>
      <c r="I6753" s="2"/>
      <c r="J6753" s="2"/>
      <c r="N6753" s="9"/>
      <c r="O6753" s="5"/>
      <c r="P6753" s="2"/>
      <c r="Q6753" s="39"/>
      <c r="R6753" s="9"/>
      <c r="T6753" s="9"/>
      <c r="U6753" s="2"/>
      <c r="X6753" s="40"/>
      <c r="Y6753" s="9"/>
    </row>
    <row r="6754" spans="2:25" x14ac:dyDescent="0.2">
      <c r="B6754" s="2"/>
      <c r="H6754" s="2"/>
      <c r="I6754" s="2"/>
      <c r="J6754" s="2"/>
      <c r="N6754" s="9"/>
      <c r="O6754" s="5"/>
      <c r="P6754" s="2"/>
      <c r="Q6754" s="39"/>
      <c r="R6754" s="9"/>
      <c r="T6754" s="9"/>
      <c r="U6754" s="2"/>
      <c r="X6754" s="40"/>
      <c r="Y6754" s="9"/>
    </row>
    <row r="6755" spans="2:25" x14ac:dyDescent="0.2">
      <c r="B6755" s="2"/>
      <c r="H6755" s="2"/>
      <c r="I6755" s="2"/>
      <c r="J6755" s="2"/>
      <c r="N6755" s="9"/>
      <c r="O6755" s="5"/>
      <c r="P6755" s="2"/>
      <c r="Q6755" s="39"/>
      <c r="R6755" s="9"/>
      <c r="T6755" s="9"/>
      <c r="U6755" s="2"/>
      <c r="X6755" s="40"/>
      <c r="Y6755" s="9"/>
    </row>
    <row r="6756" spans="2:25" x14ac:dyDescent="0.2">
      <c r="B6756" s="2"/>
      <c r="H6756" s="2"/>
      <c r="I6756" s="2"/>
      <c r="J6756" s="2"/>
      <c r="N6756" s="9"/>
      <c r="O6756" s="5"/>
      <c r="P6756" s="2"/>
      <c r="Q6756" s="39"/>
      <c r="R6756" s="9"/>
      <c r="T6756" s="9"/>
      <c r="U6756" s="2"/>
      <c r="X6756" s="40"/>
      <c r="Y6756" s="9"/>
    </row>
    <row r="6757" spans="2:25" x14ac:dyDescent="0.2">
      <c r="B6757" s="2"/>
      <c r="H6757" s="2"/>
      <c r="I6757" s="2"/>
      <c r="J6757" s="2"/>
      <c r="N6757" s="9"/>
      <c r="O6757" s="5"/>
      <c r="P6757" s="2"/>
      <c r="Q6757" s="39"/>
      <c r="R6757" s="9"/>
      <c r="T6757" s="9"/>
      <c r="U6757" s="2"/>
      <c r="X6757" s="40"/>
      <c r="Y6757" s="9"/>
    </row>
    <row r="6758" spans="2:25" x14ac:dyDescent="0.2">
      <c r="B6758" s="2"/>
      <c r="H6758" s="2"/>
      <c r="I6758" s="2"/>
      <c r="J6758" s="2"/>
      <c r="N6758" s="9"/>
      <c r="O6758" s="5"/>
      <c r="P6758" s="2"/>
      <c r="Q6758" s="39"/>
      <c r="R6758" s="9"/>
      <c r="T6758" s="9"/>
      <c r="U6758" s="2"/>
      <c r="X6758" s="40"/>
      <c r="Y6758" s="9"/>
    </row>
    <row r="6759" spans="2:25" x14ac:dyDescent="0.2">
      <c r="B6759" s="2"/>
      <c r="H6759" s="2"/>
      <c r="I6759" s="2"/>
      <c r="J6759" s="2"/>
      <c r="N6759" s="9"/>
      <c r="O6759" s="5"/>
      <c r="P6759" s="2"/>
      <c r="Q6759" s="39"/>
      <c r="R6759" s="9"/>
      <c r="T6759" s="9"/>
      <c r="U6759" s="2"/>
      <c r="X6759" s="40"/>
      <c r="Y6759" s="9"/>
    </row>
    <row r="6760" spans="2:25" x14ac:dyDescent="0.2">
      <c r="B6760" s="2"/>
      <c r="H6760" s="2"/>
      <c r="I6760" s="2"/>
      <c r="J6760" s="2"/>
      <c r="N6760" s="9"/>
      <c r="O6760" s="5"/>
      <c r="P6760" s="2"/>
      <c r="Q6760" s="39"/>
      <c r="R6760" s="9"/>
      <c r="T6760" s="9"/>
      <c r="U6760" s="2"/>
      <c r="X6760" s="40"/>
      <c r="Y6760" s="9"/>
    </row>
    <row r="6761" spans="2:25" x14ac:dyDescent="0.2">
      <c r="B6761" s="2"/>
      <c r="H6761" s="2"/>
      <c r="I6761" s="2"/>
      <c r="J6761" s="2"/>
      <c r="N6761" s="9"/>
      <c r="O6761" s="5"/>
      <c r="P6761" s="2"/>
      <c r="Q6761" s="39"/>
      <c r="R6761" s="9"/>
      <c r="T6761" s="9"/>
      <c r="U6761" s="2"/>
      <c r="X6761" s="40"/>
      <c r="Y6761" s="9"/>
    </row>
    <row r="6762" spans="2:25" x14ac:dyDescent="0.2">
      <c r="B6762" s="2"/>
      <c r="H6762" s="2"/>
      <c r="I6762" s="2"/>
      <c r="J6762" s="2"/>
      <c r="N6762" s="9"/>
      <c r="O6762" s="5"/>
      <c r="P6762" s="2"/>
      <c r="Q6762" s="39"/>
      <c r="R6762" s="9"/>
      <c r="T6762" s="9"/>
      <c r="U6762" s="2"/>
      <c r="X6762" s="40"/>
      <c r="Y6762" s="9"/>
    </row>
    <row r="6763" spans="2:25" x14ac:dyDescent="0.2">
      <c r="B6763" s="2"/>
      <c r="H6763" s="2"/>
      <c r="I6763" s="2"/>
      <c r="J6763" s="2"/>
      <c r="N6763" s="9"/>
      <c r="O6763" s="5"/>
      <c r="P6763" s="2"/>
      <c r="Q6763" s="39"/>
      <c r="R6763" s="9"/>
      <c r="T6763" s="9"/>
      <c r="U6763" s="2"/>
      <c r="X6763" s="40"/>
      <c r="Y6763" s="9"/>
    </row>
    <row r="6764" spans="2:25" x14ac:dyDescent="0.2">
      <c r="B6764" s="2"/>
      <c r="H6764" s="2"/>
      <c r="I6764" s="2"/>
      <c r="J6764" s="2"/>
      <c r="N6764" s="9"/>
      <c r="O6764" s="5"/>
      <c r="P6764" s="2"/>
      <c r="Q6764" s="39"/>
      <c r="R6764" s="9"/>
      <c r="T6764" s="9"/>
      <c r="U6764" s="2"/>
      <c r="X6764" s="40"/>
      <c r="Y6764" s="9"/>
    </row>
    <row r="6765" spans="2:25" x14ac:dyDescent="0.2">
      <c r="B6765" s="2"/>
      <c r="H6765" s="2"/>
      <c r="I6765" s="2"/>
      <c r="J6765" s="2"/>
      <c r="N6765" s="9"/>
      <c r="O6765" s="5"/>
      <c r="P6765" s="2"/>
      <c r="Q6765" s="39"/>
      <c r="R6765" s="9"/>
      <c r="T6765" s="9"/>
      <c r="U6765" s="2"/>
      <c r="X6765" s="40"/>
      <c r="Y6765" s="9"/>
    </row>
    <row r="6766" spans="2:25" x14ac:dyDescent="0.2">
      <c r="B6766" s="2"/>
      <c r="H6766" s="2"/>
      <c r="I6766" s="2"/>
      <c r="J6766" s="2"/>
      <c r="N6766" s="9"/>
      <c r="O6766" s="5"/>
      <c r="P6766" s="2"/>
      <c r="Q6766" s="39"/>
      <c r="R6766" s="9"/>
      <c r="T6766" s="9"/>
      <c r="U6766" s="2"/>
      <c r="X6766" s="40"/>
      <c r="Y6766" s="9"/>
    </row>
    <row r="6767" spans="2:25" x14ac:dyDescent="0.2">
      <c r="B6767" s="2"/>
      <c r="H6767" s="2"/>
      <c r="I6767" s="2"/>
      <c r="J6767" s="2"/>
      <c r="N6767" s="9"/>
      <c r="O6767" s="5"/>
      <c r="P6767" s="2"/>
      <c r="Q6767" s="39"/>
      <c r="R6767" s="9"/>
      <c r="T6767" s="9"/>
      <c r="U6767" s="2"/>
      <c r="X6767" s="40"/>
      <c r="Y6767" s="9"/>
    </row>
    <row r="6768" spans="2:25" x14ac:dyDescent="0.2">
      <c r="B6768" s="2"/>
      <c r="H6768" s="2"/>
      <c r="I6768" s="2"/>
      <c r="J6768" s="2"/>
      <c r="N6768" s="9"/>
      <c r="O6768" s="5"/>
      <c r="P6768" s="2"/>
      <c r="Q6768" s="39"/>
      <c r="R6768" s="9"/>
      <c r="T6768" s="9"/>
      <c r="U6768" s="2"/>
      <c r="X6768" s="40"/>
      <c r="Y6768" s="9"/>
    </row>
    <row r="6769" spans="2:25" x14ac:dyDescent="0.2">
      <c r="B6769" s="2"/>
      <c r="H6769" s="2"/>
      <c r="I6769" s="2"/>
      <c r="J6769" s="2"/>
      <c r="N6769" s="9"/>
      <c r="O6769" s="5"/>
      <c r="P6769" s="2"/>
      <c r="Q6769" s="39"/>
      <c r="R6769" s="9"/>
      <c r="T6769" s="9"/>
      <c r="U6769" s="2"/>
      <c r="X6769" s="40"/>
      <c r="Y6769" s="9"/>
    </row>
    <row r="6770" spans="2:25" x14ac:dyDescent="0.2">
      <c r="B6770" s="2"/>
      <c r="H6770" s="2"/>
      <c r="I6770" s="2"/>
      <c r="J6770" s="2"/>
      <c r="N6770" s="9"/>
      <c r="O6770" s="5"/>
      <c r="P6770" s="2"/>
      <c r="Q6770" s="39"/>
      <c r="R6770" s="9"/>
      <c r="T6770" s="9"/>
      <c r="U6770" s="2"/>
      <c r="X6770" s="40"/>
      <c r="Y6770" s="9"/>
    </row>
    <row r="6771" spans="2:25" x14ac:dyDescent="0.2">
      <c r="B6771" s="2"/>
      <c r="H6771" s="2"/>
      <c r="I6771" s="2"/>
      <c r="J6771" s="2"/>
      <c r="N6771" s="9"/>
      <c r="O6771" s="5"/>
      <c r="P6771" s="2"/>
      <c r="Q6771" s="39"/>
      <c r="R6771" s="9"/>
      <c r="T6771" s="9"/>
      <c r="U6771" s="2"/>
      <c r="X6771" s="40"/>
      <c r="Y6771" s="9"/>
    </row>
    <row r="6772" spans="2:25" x14ac:dyDescent="0.2">
      <c r="B6772" s="2"/>
      <c r="H6772" s="2"/>
      <c r="I6772" s="2"/>
      <c r="J6772" s="2"/>
      <c r="N6772" s="9"/>
      <c r="O6772" s="5"/>
      <c r="P6772" s="2"/>
      <c r="Q6772" s="39"/>
      <c r="R6772" s="9"/>
      <c r="T6772" s="9"/>
      <c r="U6772" s="2"/>
      <c r="X6772" s="40"/>
      <c r="Y6772" s="9"/>
    </row>
    <row r="6773" spans="2:25" x14ac:dyDescent="0.2">
      <c r="B6773" s="2"/>
      <c r="H6773" s="2"/>
      <c r="I6773" s="2"/>
      <c r="J6773" s="2"/>
      <c r="N6773" s="9"/>
      <c r="O6773" s="5"/>
      <c r="P6773" s="2"/>
      <c r="Q6773" s="39"/>
      <c r="R6773" s="9"/>
      <c r="T6773" s="9"/>
      <c r="U6773" s="2"/>
      <c r="X6773" s="40"/>
      <c r="Y6773" s="9"/>
    </row>
    <row r="6774" spans="2:25" x14ac:dyDescent="0.2">
      <c r="B6774" s="2"/>
      <c r="H6774" s="2"/>
      <c r="I6774" s="2"/>
      <c r="J6774" s="2"/>
      <c r="N6774" s="9"/>
      <c r="O6774" s="5"/>
      <c r="P6774" s="2"/>
      <c r="Q6774" s="39"/>
      <c r="R6774" s="9"/>
      <c r="T6774" s="9"/>
      <c r="U6774" s="2"/>
      <c r="X6774" s="40"/>
      <c r="Y6774" s="9"/>
    </row>
    <row r="6775" spans="2:25" x14ac:dyDescent="0.2">
      <c r="B6775" s="2"/>
      <c r="H6775" s="2"/>
      <c r="I6775" s="2"/>
      <c r="J6775" s="2"/>
      <c r="N6775" s="9"/>
      <c r="O6775" s="5"/>
      <c r="P6775" s="2"/>
      <c r="Q6775" s="39"/>
      <c r="R6775" s="9"/>
      <c r="T6775" s="9"/>
      <c r="U6775" s="2"/>
      <c r="X6775" s="40"/>
      <c r="Y6775" s="9"/>
    </row>
    <row r="6776" spans="2:25" x14ac:dyDescent="0.2">
      <c r="B6776" s="2"/>
      <c r="H6776" s="2"/>
      <c r="I6776" s="2"/>
      <c r="J6776" s="2"/>
      <c r="N6776" s="9"/>
      <c r="O6776" s="5"/>
      <c r="P6776" s="2"/>
      <c r="Q6776" s="39"/>
      <c r="R6776" s="9"/>
      <c r="T6776" s="9"/>
      <c r="U6776" s="2"/>
      <c r="X6776" s="40"/>
      <c r="Y6776" s="9"/>
    </row>
    <row r="6777" spans="2:25" x14ac:dyDescent="0.2">
      <c r="B6777" s="2"/>
      <c r="H6777" s="2"/>
      <c r="I6777" s="2"/>
      <c r="J6777" s="2"/>
      <c r="N6777" s="9"/>
      <c r="O6777" s="5"/>
      <c r="P6777" s="2"/>
      <c r="Q6777" s="39"/>
      <c r="R6777" s="9"/>
      <c r="T6777" s="9"/>
      <c r="U6777" s="2"/>
      <c r="X6777" s="40"/>
      <c r="Y6777" s="9"/>
    </row>
    <row r="6778" spans="2:25" x14ac:dyDescent="0.2">
      <c r="B6778" s="2"/>
      <c r="H6778" s="2"/>
      <c r="I6778" s="2"/>
      <c r="J6778" s="2"/>
      <c r="N6778" s="9"/>
      <c r="O6778" s="5"/>
      <c r="P6778" s="2"/>
      <c r="Q6778" s="39"/>
      <c r="R6778" s="9"/>
      <c r="T6778" s="9"/>
      <c r="U6778" s="2"/>
      <c r="X6778" s="40"/>
      <c r="Y6778" s="9"/>
    </row>
    <row r="6779" spans="2:25" x14ac:dyDescent="0.2">
      <c r="B6779" s="2"/>
      <c r="H6779" s="2"/>
      <c r="I6779" s="2"/>
      <c r="J6779" s="2"/>
      <c r="N6779" s="9"/>
      <c r="O6779" s="5"/>
      <c r="P6779" s="2"/>
      <c r="Q6779" s="39"/>
      <c r="R6779" s="9"/>
      <c r="T6779" s="9"/>
      <c r="U6779" s="2"/>
      <c r="X6779" s="40"/>
      <c r="Y6779" s="9"/>
    </row>
    <row r="6780" spans="2:25" x14ac:dyDescent="0.2">
      <c r="B6780" s="2"/>
      <c r="H6780" s="2"/>
      <c r="I6780" s="2"/>
      <c r="J6780" s="2"/>
      <c r="N6780" s="9"/>
      <c r="O6780" s="5"/>
      <c r="P6780" s="2"/>
      <c r="Q6780" s="39"/>
      <c r="R6780" s="9"/>
      <c r="T6780" s="9"/>
      <c r="U6780" s="2"/>
      <c r="X6780" s="40"/>
      <c r="Y6780" s="9"/>
    </row>
    <row r="6781" spans="2:25" x14ac:dyDescent="0.2">
      <c r="B6781" s="2"/>
      <c r="H6781" s="2"/>
      <c r="I6781" s="2"/>
      <c r="J6781" s="2"/>
      <c r="N6781" s="9"/>
      <c r="O6781" s="5"/>
      <c r="P6781" s="2"/>
      <c r="Q6781" s="39"/>
      <c r="R6781" s="9"/>
      <c r="T6781" s="9"/>
      <c r="U6781" s="2"/>
      <c r="X6781" s="40"/>
      <c r="Y6781" s="9"/>
    </row>
    <row r="6782" spans="2:25" x14ac:dyDescent="0.2">
      <c r="B6782" s="2"/>
      <c r="H6782" s="2"/>
      <c r="I6782" s="2"/>
      <c r="J6782" s="2"/>
      <c r="N6782" s="9"/>
      <c r="O6782" s="5"/>
      <c r="P6782" s="2"/>
      <c r="Q6782" s="39"/>
      <c r="R6782" s="9"/>
      <c r="T6782" s="9"/>
      <c r="U6782" s="2"/>
      <c r="X6782" s="40"/>
      <c r="Y6782" s="9"/>
    </row>
    <row r="6783" spans="2:25" x14ac:dyDescent="0.2">
      <c r="B6783" s="2"/>
      <c r="H6783" s="2"/>
      <c r="I6783" s="2"/>
      <c r="J6783" s="2"/>
      <c r="N6783" s="9"/>
      <c r="O6783" s="5"/>
      <c r="P6783" s="2"/>
      <c r="Q6783" s="39"/>
      <c r="R6783" s="9"/>
      <c r="T6783" s="9"/>
      <c r="U6783" s="2"/>
      <c r="X6783" s="40"/>
      <c r="Y6783" s="9"/>
    </row>
    <row r="6784" spans="2:25" x14ac:dyDescent="0.2">
      <c r="B6784" s="2"/>
      <c r="H6784" s="2"/>
      <c r="I6784" s="2"/>
      <c r="J6784" s="2"/>
      <c r="N6784" s="9"/>
      <c r="O6784" s="5"/>
      <c r="P6784" s="2"/>
      <c r="Q6784" s="39"/>
      <c r="R6784" s="9"/>
      <c r="T6784" s="9"/>
      <c r="U6784" s="2"/>
      <c r="X6784" s="40"/>
      <c r="Y6784" s="9"/>
    </row>
    <row r="6785" spans="2:25" x14ac:dyDescent="0.2">
      <c r="B6785" s="2"/>
      <c r="H6785" s="2"/>
      <c r="I6785" s="2"/>
      <c r="J6785" s="2"/>
      <c r="N6785" s="9"/>
      <c r="O6785" s="5"/>
      <c r="P6785" s="2"/>
      <c r="Q6785" s="39"/>
      <c r="R6785" s="9"/>
      <c r="T6785" s="9"/>
      <c r="U6785" s="2"/>
      <c r="X6785" s="40"/>
      <c r="Y6785" s="9"/>
    </row>
    <row r="6786" spans="2:25" x14ac:dyDescent="0.2">
      <c r="B6786" s="2"/>
      <c r="H6786" s="2"/>
      <c r="I6786" s="2"/>
      <c r="J6786" s="2"/>
      <c r="N6786" s="9"/>
      <c r="O6786" s="5"/>
      <c r="P6786" s="2"/>
      <c r="Q6786" s="39"/>
      <c r="R6786" s="9"/>
      <c r="T6786" s="9"/>
      <c r="U6786" s="2"/>
      <c r="X6786" s="40"/>
      <c r="Y6786" s="9"/>
    </row>
    <row r="6787" spans="2:25" x14ac:dyDescent="0.2">
      <c r="B6787" s="2"/>
      <c r="H6787" s="2"/>
      <c r="I6787" s="2"/>
      <c r="J6787" s="2"/>
      <c r="N6787" s="9"/>
      <c r="O6787" s="5"/>
      <c r="P6787" s="2"/>
      <c r="Q6787" s="39"/>
      <c r="R6787" s="9"/>
      <c r="T6787" s="9"/>
      <c r="U6787" s="2"/>
      <c r="X6787" s="40"/>
      <c r="Y6787" s="9"/>
    </row>
    <row r="6788" spans="2:25" x14ac:dyDescent="0.2">
      <c r="B6788" s="2"/>
      <c r="H6788" s="2"/>
      <c r="I6788" s="2"/>
      <c r="J6788" s="2"/>
      <c r="N6788" s="9"/>
      <c r="O6788" s="5"/>
      <c r="P6788" s="2"/>
      <c r="Q6788" s="39"/>
      <c r="R6788" s="9"/>
      <c r="T6788" s="9"/>
      <c r="U6788" s="2"/>
      <c r="X6788" s="40"/>
      <c r="Y6788" s="9"/>
    </row>
    <row r="6789" spans="2:25" x14ac:dyDescent="0.2">
      <c r="B6789" s="2"/>
      <c r="H6789" s="2"/>
      <c r="I6789" s="2"/>
      <c r="J6789" s="2"/>
      <c r="N6789" s="9"/>
      <c r="O6789" s="5"/>
      <c r="P6789" s="2"/>
      <c r="Q6789" s="39"/>
      <c r="R6789" s="9"/>
      <c r="T6789" s="9"/>
      <c r="U6789" s="2"/>
      <c r="X6789" s="40"/>
      <c r="Y6789" s="9"/>
    </row>
    <row r="6790" spans="2:25" x14ac:dyDescent="0.2">
      <c r="B6790" s="2"/>
      <c r="H6790" s="2"/>
      <c r="I6790" s="2"/>
      <c r="J6790" s="2"/>
      <c r="N6790" s="9"/>
      <c r="O6790" s="5"/>
      <c r="P6790" s="2"/>
      <c r="Q6790" s="39"/>
      <c r="R6790" s="9"/>
      <c r="T6790" s="9"/>
      <c r="U6790" s="2"/>
      <c r="X6790" s="40"/>
      <c r="Y6790" s="9"/>
    </row>
    <row r="6791" spans="2:25" x14ac:dyDescent="0.2">
      <c r="B6791" s="2"/>
      <c r="H6791" s="2"/>
      <c r="I6791" s="2"/>
      <c r="J6791" s="2"/>
      <c r="N6791" s="9"/>
      <c r="O6791" s="5"/>
      <c r="P6791" s="2"/>
      <c r="Q6791" s="39"/>
      <c r="R6791" s="9"/>
      <c r="T6791" s="9"/>
      <c r="U6791" s="2"/>
      <c r="X6791" s="40"/>
      <c r="Y6791" s="9"/>
    </row>
    <row r="6792" spans="2:25" x14ac:dyDescent="0.2">
      <c r="B6792" s="2"/>
      <c r="H6792" s="2"/>
      <c r="I6792" s="2"/>
      <c r="J6792" s="2"/>
      <c r="N6792" s="9"/>
      <c r="O6792" s="5"/>
      <c r="P6792" s="2"/>
      <c r="Q6792" s="39"/>
      <c r="R6792" s="9"/>
      <c r="T6792" s="9"/>
      <c r="U6792" s="2"/>
      <c r="X6792" s="40"/>
      <c r="Y6792" s="9"/>
    </row>
    <row r="6793" spans="2:25" x14ac:dyDescent="0.2">
      <c r="B6793" s="2"/>
      <c r="H6793" s="2"/>
      <c r="I6793" s="2"/>
      <c r="J6793" s="2"/>
      <c r="N6793" s="9"/>
      <c r="O6793" s="5"/>
      <c r="P6793" s="2"/>
      <c r="Q6793" s="39"/>
      <c r="R6793" s="9"/>
      <c r="T6793" s="9"/>
      <c r="U6793" s="2"/>
      <c r="X6793" s="40"/>
      <c r="Y6793" s="9"/>
    </row>
    <row r="6794" spans="2:25" x14ac:dyDescent="0.2">
      <c r="B6794" s="2"/>
      <c r="H6794" s="2"/>
      <c r="I6794" s="2"/>
      <c r="J6794" s="2"/>
      <c r="N6794" s="9"/>
      <c r="O6794" s="5"/>
      <c r="P6794" s="2"/>
      <c r="Q6794" s="39"/>
      <c r="R6794" s="9"/>
      <c r="T6794" s="9"/>
      <c r="U6794" s="2"/>
      <c r="X6794" s="40"/>
      <c r="Y6794" s="9"/>
    </row>
    <row r="6795" spans="2:25" x14ac:dyDescent="0.2">
      <c r="B6795" s="2"/>
      <c r="H6795" s="2"/>
      <c r="I6795" s="2"/>
      <c r="J6795" s="2"/>
      <c r="N6795" s="9"/>
      <c r="O6795" s="5"/>
      <c r="P6795" s="2"/>
      <c r="Q6795" s="39"/>
      <c r="R6795" s="9"/>
      <c r="T6795" s="9"/>
      <c r="U6795" s="2"/>
      <c r="X6795" s="40"/>
      <c r="Y6795" s="9"/>
    </row>
    <row r="6796" spans="2:25" x14ac:dyDescent="0.2">
      <c r="B6796" s="2"/>
      <c r="H6796" s="2"/>
      <c r="I6796" s="2"/>
      <c r="J6796" s="2"/>
      <c r="N6796" s="9"/>
      <c r="O6796" s="5"/>
      <c r="P6796" s="2"/>
      <c r="Q6796" s="39"/>
      <c r="R6796" s="9"/>
      <c r="T6796" s="9"/>
      <c r="U6796" s="2"/>
      <c r="X6796" s="40"/>
      <c r="Y6796" s="9"/>
    </row>
    <row r="6797" spans="2:25" x14ac:dyDescent="0.2">
      <c r="B6797" s="2"/>
      <c r="H6797" s="2"/>
      <c r="I6797" s="2"/>
      <c r="J6797" s="2"/>
      <c r="N6797" s="9"/>
      <c r="O6797" s="5"/>
      <c r="P6797" s="2"/>
      <c r="Q6797" s="39"/>
      <c r="R6797" s="9"/>
      <c r="T6797" s="9"/>
      <c r="U6797" s="2"/>
      <c r="X6797" s="40"/>
      <c r="Y6797" s="9"/>
    </row>
    <row r="6798" spans="2:25" x14ac:dyDescent="0.2">
      <c r="B6798" s="2"/>
      <c r="H6798" s="2"/>
      <c r="I6798" s="2"/>
      <c r="J6798" s="2"/>
      <c r="N6798" s="9"/>
      <c r="O6798" s="5"/>
      <c r="P6798" s="2"/>
      <c r="Q6798" s="39"/>
      <c r="R6798" s="9"/>
      <c r="T6798" s="9"/>
      <c r="U6798" s="2"/>
      <c r="X6798" s="40"/>
      <c r="Y6798" s="9"/>
    </row>
    <row r="6799" spans="2:25" x14ac:dyDescent="0.2">
      <c r="B6799" s="2"/>
      <c r="H6799" s="2"/>
      <c r="I6799" s="2"/>
      <c r="J6799" s="2"/>
      <c r="N6799" s="9"/>
      <c r="O6799" s="5"/>
      <c r="P6799" s="2"/>
      <c r="Q6799" s="39"/>
      <c r="R6799" s="9"/>
      <c r="T6799" s="9"/>
      <c r="U6799" s="2"/>
      <c r="X6799" s="40"/>
      <c r="Y6799" s="9"/>
    </row>
    <row r="6800" spans="2:25" x14ac:dyDescent="0.2">
      <c r="B6800" s="2"/>
      <c r="H6800" s="2"/>
      <c r="I6800" s="2"/>
      <c r="J6800" s="2"/>
      <c r="N6800" s="9"/>
      <c r="O6800" s="5"/>
      <c r="P6800" s="2"/>
      <c r="Q6800" s="39"/>
      <c r="R6800" s="9"/>
      <c r="T6800" s="9"/>
      <c r="U6800" s="2"/>
      <c r="X6800" s="40"/>
      <c r="Y6800" s="9"/>
    </row>
    <row r="6801" spans="2:25" x14ac:dyDescent="0.2">
      <c r="B6801" s="2"/>
      <c r="H6801" s="2"/>
      <c r="I6801" s="2"/>
      <c r="J6801" s="2"/>
      <c r="N6801" s="9"/>
      <c r="O6801" s="5"/>
      <c r="P6801" s="2"/>
      <c r="Q6801" s="39"/>
      <c r="R6801" s="9"/>
      <c r="T6801" s="9"/>
      <c r="U6801" s="2"/>
      <c r="X6801" s="40"/>
      <c r="Y6801" s="9"/>
    </row>
    <row r="6802" spans="2:25" x14ac:dyDescent="0.2">
      <c r="B6802" s="2"/>
      <c r="H6802" s="2"/>
      <c r="I6802" s="2"/>
      <c r="J6802" s="2"/>
      <c r="N6802" s="9"/>
      <c r="O6802" s="5"/>
      <c r="P6802" s="2"/>
      <c r="Q6802" s="39"/>
      <c r="R6802" s="9"/>
      <c r="T6802" s="9"/>
      <c r="U6802" s="2"/>
      <c r="X6802" s="40"/>
      <c r="Y6802" s="9"/>
    </row>
    <row r="6803" spans="2:25" x14ac:dyDescent="0.2">
      <c r="B6803" s="2"/>
      <c r="H6803" s="2"/>
      <c r="I6803" s="2"/>
      <c r="J6803" s="2"/>
      <c r="N6803" s="9"/>
      <c r="O6803" s="5"/>
      <c r="P6803" s="2"/>
      <c r="Q6803" s="39"/>
      <c r="R6803" s="9"/>
      <c r="T6803" s="9"/>
      <c r="U6803" s="2"/>
      <c r="X6803" s="40"/>
      <c r="Y6803" s="9"/>
    </row>
    <row r="6804" spans="2:25" x14ac:dyDescent="0.2">
      <c r="B6804" s="2"/>
      <c r="H6804" s="2"/>
      <c r="I6804" s="2"/>
      <c r="J6804" s="2"/>
      <c r="N6804" s="9"/>
      <c r="O6804" s="5"/>
      <c r="P6804" s="2"/>
      <c r="Q6804" s="39"/>
      <c r="R6804" s="9"/>
      <c r="T6804" s="9"/>
      <c r="U6804" s="2"/>
      <c r="X6804" s="40"/>
      <c r="Y6804" s="9"/>
    </row>
    <row r="6805" spans="2:25" x14ac:dyDescent="0.2">
      <c r="B6805" s="2"/>
      <c r="H6805" s="2"/>
      <c r="I6805" s="2"/>
      <c r="J6805" s="2"/>
      <c r="N6805" s="9"/>
      <c r="O6805" s="5"/>
      <c r="P6805" s="2"/>
      <c r="Q6805" s="39"/>
      <c r="R6805" s="9"/>
      <c r="T6805" s="9"/>
      <c r="U6805" s="2"/>
      <c r="X6805" s="40"/>
      <c r="Y6805" s="9"/>
    </row>
    <row r="6806" spans="2:25" x14ac:dyDescent="0.2">
      <c r="B6806" s="2"/>
      <c r="H6806" s="2"/>
      <c r="I6806" s="2"/>
      <c r="J6806" s="2"/>
      <c r="N6806" s="9"/>
      <c r="O6806" s="5"/>
      <c r="P6806" s="2"/>
      <c r="Q6806" s="39"/>
      <c r="R6806" s="9"/>
      <c r="T6806" s="9"/>
      <c r="U6806" s="2"/>
      <c r="X6806" s="40"/>
      <c r="Y6806" s="9"/>
    </row>
    <row r="6807" spans="2:25" x14ac:dyDescent="0.2">
      <c r="B6807" s="2"/>
      <c r="H6807" s="2"/>
      <c r="I6807" s="2"/>
      <c r="J6807" s="2"/>
      <c r="N6807" s="9"/>
      <c r="O6807" s="5"/>
      <c r="P6807" s="2"/>
      <c r="Q6807" s="39"/>
      <c r="R6807" s="9"/>
      <c r="T6807" s="9"/>
      <c r="U6807" s="2"/>
      <c r="X6807" s="40"/>
      <c r="Y6807" s="9"/>
    </row>
    <row r="6808" spans="2:25" x14ac:dyDescent="0.2">
      <c r="B6808" s="2"/>
      <c r="H6808" s="2"/>
      <c r="I6808" s="2"/>
      <c r="J6808" s="2"/>
      <c r="N6808" s="9"/>
      <c r="O6808" s="5"/>
      <c r="P6808" s="2"/>
      <c r="Q6808" s="39"/>
      <c r="R6808" s="9"/>
      <c r="T6808" s="9"/>
      <c r="U6808" s="2"/>
      <c r="X6808" s="40"/>
      <c r="Y6808" s="9"/>
    </row>
    <row r="6809" spans="2:25" x14ac:dyDescent="0.2">
      <c r="B6809" s="2"/>
      <c r="H6809" s="2"/>
      <c r="I6809" s="2"/>
      <c r="J6809" s="2"/>
      <c r="N6809" s="9"/>
      <c r="O6809" s="5"/>
      <c r="P6809" s="2"/>
      <c r="Q6809" s="39"/>
      <c r="R6809" s="9"/>
      <c r="T6809" s="9"/>
      <c r="U6809" s="2"/>
      <c r="X6809" s="40"/>
      <c r="Y6809" s="9"/>
    </row>
    <row r="6810" spans="2:25" x14ac:dyDescent="0.2">
      <c r="B6810" s="2"/>
      <c r="H6810" s="2"/>
      <c r="I6810" s="2"/>
      <c r="J6810" s="2"/>
      <c r="N6810" s="9"/>
      <c r="O6810" s="5"/>
      <c r="P6810" s="2"/>
      <c r="Q6810" s="39"/>
      <c r="R6810" s="9"/>
      <c r="T6810" s="9"/>
      <c r="U6810" s="2"/>
      <c r="X6810" s="40"/>
      <c r="Y6810" s="9"/>
    </row>
    <row r="6811" spans="2:25" x14ac:dyDescent="0.2">
      <c r="B6811" s="2"/>
      <c r="H6811" s="2"/>
      <c r="I6811" s="2"/>
      <c r="J6811" s="2"/>
      <c r="N6811" s="9"/>
      <c r="O6811" s="5"/>
      <c r="P6811" s="2"/>
      <c r="Q6811" s="39"/>
      <c r="R6811" s="9"/>
      <c r="T6811" s="9"/>
      <c r="U6811" s="2"/>
      <c r="X6811" s="40"/>
      <c r="Y6811" s="9"/>
    </row>
    <row r="6812" spans="2:25" x14ac:dyDescent="0.2">
      <c r="B6812" s="2"/>
      <c r="H6812" s="2"/>
      <c r="I6812" s="2"/>
      <c r="J6812" s="2"/>
      <c r="N6812" s="9"/>
      <c r="O6812" s="5"/>
      <c r="P6812" s="2"/>
      <c r="Q6812" s="39"/>
      <c r="R6812" s="9"/>
      <c r="T6812" s="9"/>
      <c r="U6812" s="2"/>
      <c r="X6812" s="40"/>
      <c r="Y6812" s="9"/>
    </row>
    <row r="6813" spans="2:25" x14ac:dyDescent="0.2">
      <c r="B6813" s="2"/>
      <c r="H6813" s="2"/>
      <c r="I6813" s="2"/>
      <c r="J6813" s="2"/>
      <c r="N6813" s="9"/>
      <c r="O6813" s="5"/>
      <c r="P6813" s="2"/>
      <c r="Q6813" s="39"/>
      <c r="R6813" s="9"/>
      <c r="T6813" s="9"/>
      <c r="U6813" s="2"/>
      <c r="X6813" s="40"/>
      <c r="Y6813" s="9"/>
    </row>
    <row r="6814" spans="2:25" x14ac:dyDescent="0.2">
      <c r="B6814" s="2"/>
      <c r="H6814" s="2"/>
      <c r="I6814" s="2"/>
      <c r="J6814" s="2"/>
      <c r="N6814" s="9"/>
      <c r="O6814" s="5"/>
      <c r="P6814" s="2"/>
      <c r="Q6814" s="39"/>
      <c r="R6814" s="9"/>
      <c r="T6814" s="9"/>
      <c r="U6814" s="2"/>
      <c r="X6814" s="40"/>
      <c r="Y6814" s="9"/>
    </row>
    <row r="6815" spans="2:25" x14ac:dyDescent="0.2">
      <c r="B6815" s="2"/>
      <c r="H6815" s="2"/>
      <c r="I6815" s="2"/>
      <c r="J6815" s="2"/>
      <c r="N6815" s="9"/>
      <c r="O6815" s="5"/>
      <c r="P6815" s="2"/>
      <c r="Q6815" s="39"/>
      <c r="R6815" s="9"/>
      <c r="T6815" s="9"/>
      <c r="U6815" s="2"/>
      <c r="X6815" s="40"/>
      <c r="Y6815" s="9"/>
    </row>
    <row r="6816" spans="2:25" x14ac:dyDescent="0.2">
      <c r="B6816" s="2"/>
      <c r="H6816" s="2"/>
      <c r="I6816" s="2"/>
      <c r="J6816" s="2"/>
      <c r="N6816" s="9"/>
      <c r="O6816" s="5"/>
      <c r="P6816" s="2"/>
      <c r="Q6816" s="39"/>
      <c r="R6816" s="9"/>
      <c r="T6816" s="9"/>
      <c r="U6816" s="2"/>
      <c r="X6816" s="40"/>
      <c r="Y6816" s="9"/>
    </row>
    <row r="6817" spans="2:25" x14ac:dyDescent="0.2">
      <c r="B6817" s="2"/>
      <c r="H6817" s="2"/>
      <c r="I6817" s="2"/>
      <c r="J6817" s="2"/>
      <c r="N6817" s="9"/>
      <c r="O6817" s="5"/>
      <c r="P6817" s="2"/>
      <c r="Q6817" s="39"/>
      <c r="R6817" s="9"/>
      <c r="T6817" s="9"/>
      <c r="U6817" s="2"/>
      <c r="X6817" s="40"/>
      <c r="Y6817" s="9"/>
    </row>
    <row r="6818" spans="2:25" x14ac:dyDescent="0.2">
      <c r="B6818" s="2"/>
      <c r="H6818" s="2"/>
      <c r="I6818" s="2"/>
      <c r="J6818" s="2"/>
      <c r="N6818" s="9"/>
      <c r="O6818" s="5"/>
      <c r="P6818" s="2"/>
      <c r="Q6818" s="39"/>
      <c r="R6818" s="9"/>
      <c r="T6818" s="9"/>
      <c r="U6818" s="2"/>
      <c r="X6818" s="40"/>
      <c r="Y6818" s="9"/>
    </row>
    <row r="6819" spans="2:25" x14ac:dyDescent="0.2">
      <c r="B6819" s="2"/>
      <c r="H6819" s="2"/>
      <c r="I6819" s="2"/>
      <c r="J6819" s="2"/>
      <c r="N6819" s="9"/>
      <c r="O6819" s="5"/>
      <c r="P6819" s="2"/>
      <c r="Q6819" s="39"/>
      <c r="R6819" s="9"/>
      <c r="T6819" s="9"/>
      <c r="U6819" s="2"/>
      <c r="X6819" s="40"/>
      <c r="Y6819" s="9"/>
    </row>
    <row r="6820" spans="2:25" x14ac:dyDescent="0.2">
      <c r="B6820" s="2"/>
      <c r="H6820" s="2"/>
      <c r="I6820" s="2"/>
      <c r="J6820" s="2"/>
      <c r="N6820" s="9"/>
      <c r="O6820" s="5"/>
      <c r="P6820" s="2"/>
      <c r="Q6820" s="39"/>
      <c r="R6820" s="9"/>
      <c r="T6820" s="9"/>
      <c r="U6820" s="2"/>
      <c r="X6820" s="40"/>
      <c r="Y6820" s="9"/>
    </row>
    <row r="6821" spans="2:25" x14ac:dyDescent="0.2">
      <c r="B6821" s="2"/>
      <c r="H6821" s="2"/>
      <c r="I6821" s="2"/>
      <c r="J6821" s="2"/>
      <c r="N6821" s="9"/>
      <c r="O6821" s="5"/>
      <c r="P6821" s="2"/>
      <c r="Q6821" s="39"/>
      <c r="R6821" s="9"/>
      <c r="T6821" s="9"/>
      <c r="U6821" s="2"/>
      <c r="X6821" s="40"/>
      <c r="Y6821" s="9"/>
    </row>
    <row r="6822" spans="2:25" x14ac:dyDescent="0.2">
      <c r="B6822" s="2"/>
      <c r="H6822" s="2"/>
      <c r="I6822" s="2"/>
      <c r="J6822" s="2"/>
      <c r="N6822" s="9"/>
      <c r="O6822" s="5"/>
      <c r="P6822" s="2"/>
      <c r="Q6822" s="39"/>
      <c r="R6822" s="9"/>
      <c r="T6822" s="9"/>
      <c r="U6822" s="2"/>
      <c r="X6822" s="40"/>
      <c r="Y6822" s="9"/>
    </row>
    <row r="6823" spans="2:25" x14ac:dyDescent="0.2">
      <c r="B6823" s="2"/>
      <c r="H6823" s="2"/>
      <c r="I6823" s="2"/>
      <c r="J6823" s="2"/>
      <c r="N6823" s="9"/>
      <c r="O6823" s="5"/>
      <c r="P6823" s="2"/>
      <c r="Q6823" s="39"/>
      <c r="R6823" s="9"/>
      <c r="T6823" s="9"/>
      <c r="U6823" s="2"/>
      <c r="X6823" s="40"/>
      <c r="Y6823" s="9"/>
    </row>
    <row r="6824" spans="2:25" x14ac:dyDescent="0.2">
      <c r="B6824" s="2"/>
      <c r="H6824" s="2"/>
      <c r="I6824" s="2"/>
      <c r="J6824" s="2"/>
      <c r="N6824" s="9"/>
      <c r="O6824" s="5"/>
      <c r="P6824" s="2"/>
      <c r="Q6824" s="39"/>
      <c r="R6824" s="9"/>
      <c r="T6824" s="9"/>
      <c r="U6824" s="2"/>
      <c r="X6824" s="40"/>
      <c r="Y6824" s="9"/>
    </row>
    <row r="6825" spans="2:25" x14ac:dyDescent="0.2">
      <c r="B6825" s="2"/>
      <c r="H6825" s="2"/>
      <c r="I6825" s="2"/>
      <c r="J6825" s="2"/>
      <c r="N6825" s="9"/>
      <c r="O6825" s="5"/>
      <c r="P6825" s="2"/>
      <c r="Q6825" s="39"/>
      <c r="R6825" s="9"/>
      <c r="T6825" s="9"/>
      <c r="U6825" s="2"/>
      <c r="X6825" s="40"/>
      <c r="Y6825" s="9"/>
    </row>
    <row r="6826" spans="2:25" x14ac:dyDescent="0.2">
      <c r="B6826" s="2"/>
      <c r="H6826" s="2"/>
      <c r="I6826" s="2"/>
      <c r="J6826" s="2"/>
      <c r="N6826" s="9"/>
      <c r="O6826" s="5"/>
      <c r="P6826" s="2"/>
      <c r="Q6826" s="39"/>
      <c r="R6826" s="9"/>
      <c r="T6826" s="9"/>
      <c r="U6826" s="2"/>
      <c r="X6826" s="40"/>
      <c r="Y6826" s="9"/>
    </row>
    <row r="6827" spans="2:25" x14ac:dyDescent="0.2">
      <c r="B6827" s="2"/>
      <c r="H6827" s="2"/>
      <c r="I6827" s="2"/>
      <c r="J6827" s="2"/>
      <c r="N6827" s="9"/>
      <c r="O6827" s="5"/>
      <c r="P6827" s="2"/>
      <c r="Q6827" s="39"/>
      <c r="R6827" s="9"/>
      <c r="T6827" s="9"/>
      <c r="U6827" s="2"/>
      <c r="X6827" s="40"/>
      <c r="Y6827" s="9"/>
    </row>
    <row r="6828" spans="2:25" x14ac:dyDescent="0.2">
      <c r="B6828" s="2"/>
      <c r="H6828" s="2"/>
      <c r="I6828" s="2"/>
      <c r="J6828" s="2"/>
      <c r="N6828" s="9"/>
      <c r="O6828" s="5"/>
      <c r="P6828" s="2"/>
      <c r="Q6828" s="39"/>
      <c r="R6828" s="9"/>
      <c r="T6828" s="9"/>
      <c r="U6828" s="2"/>
      <c r="X6828" s="40"/>
      <c r="Y6828" s="9"/>
    </row>
    <row r="6829" spans="2:25" x14ac:dyDescent="0.2">
      <c r="B6829" s="2"/>
      <c r="H6829" s="2"/>
      <c r="I6829" s="2"/>
      <c r="J6829" s="2"/>
      <c r="N6829" s="9"/>
      <c r="O6829" s="5"/>
      <c r="P6829" s="2"/>
      <c r="Q6829" s="39"/>
      <c r="R6829" s="9"/>
      <c r="T6829" s="9"/>
      <c r="U6829" s="2"/>
      <c r="X6829" s="40"/>
      <c r="Y6829" s="9"/>
    </row>
    <row r="6830" spans="2:25" x14ac:dyDescent="0.2">
      <c r="B6830" s="2"/>
      <c r="H6830" s="2"/>
      <c r="I6830" s="2"/>
      <c r="J6830" s="2"/>
      <c r="N6830" s="9"/>
      <c r="O6830" s="5"/>
      <c r="P6830" s="2"/>
      <c r="Q6830" s="39"/>
      <c r="R6830" s="9"/>
      <c r="T6830" s="9"/>
      <c r="U6830" s="2"/>
      <c r="X6830" s="40"/>
      <c r="Y6830" s="9"/>
    </row>
    <row r="6831" spans="2:25" x14ac:dyDescent="0.2">
      <c r="B6831" s="2"/>
      <c r="H6831" s="2"/>
      <c r="I6831" s="2"/>
      <c r="J6831" s="2"/>
      <c r="N6831" s="9"/>
      <c r="O6831" s="5"/>
      <c r="P6831" s="2"/>
      <c r="Q6831" s="39"/>
      <c r="R6831" s="9"/>
      <c r="T6831" s="9"/>
      <c r="U6831" s="2"/>
      <c r="X6831" s="40"/>
      <c r="Y6831" s="9"/>
    </row>
    <row r="6832" spans="2:25" x14ac:dyDescent="0.2">
      <c r="B6832" s="2"/>
      <c r="H6832" s="2"/>
      <c r="I6832" s="2"/>
      <c r="J6832" s="2"/>
      <c r="N6832" s="9"/>
      <c r="O6832" s="5"/>
      <c r="P6832" s="2"/>
      <c r="Q6832" s="39"/>
      <c r="R6832" s="9"/>
      <c r="T6832" s="9"/>
      <c r="U6832" s="2"/>
      <c r="X6832" s="40"/>
      <c r="Y6832" s="9"/>
    </row>
    <row r="6833" spans="2:25" x14ac:dyDescent="0.2">
      <c r="B6833" s="2"/>
      <c r="H6833" s="2"/>
      <c r="I6833" s="2"/>
      <c r="J6833" s="2"/>
      <c r="N6833" s="9"/>
      <c r="O6833" s="5"/>
      <c r="P6833" s="2"/>
      <c r="Q6833" s="39"/>
      <c r="R6833" s="9"/>
      <c r="T6833" s="9"/>
      <c r="U6833" s="2"/>
      <c r="X6833" s="40"/>
      <c r="Y6833" s="9"/>
    </row>
    <row r="6834" spans="2:25" x14ac:dyDescent="0.2">
      <c r="B6834" s="2"/>
      <c r="H6834" s="2"/>
      <c r="I6834" s="2"/>
      <c r="J6834" s="2"/>
      <c r="N6834" s="9"/>
      <c r="O6834" s="5"/>
      <c r="P6834" s="2"/>
      <c r="Q6834" s="39"/>
      <c r="R6834" s="9"/>
      <c r="T6834" s="9"/>
      <c r="U6834" s="2"/>
      <c r="X6834" s="40"/>
      <c r="Y6834" s="9"/>
    </row>
    <row r="6835" spans="2:25" x14ac:dyDescent="0.2">
      <c r="B6835" s="2"/>
      <c r="H6835" s="2"/>
      <c r="I6835" s="2"/>
      <c r="J6835" s="2"/>
      <c r="N6835" s="9"/>
      <c r="O6835" s="5"/>
      <c r="P6835" s="2"/>
      <c r="Q6835" s="39"/>
      <c r="R6835" s="9"/>
      <c r="T6835" s="9"/>
      <c r="U6835" s="2"/>
      <c r="X6835" s="40"/>
      <c r="Y6835" s="9"/>
    </row>
    <row r="6836" spans="2:25" x14ac:dyDescent="0.2">
      <c r="B6836" s="2"/>
      <c r="H6836" s="2"/>
      <c r="I6836" s="2"/>
      <c r="J6836" s="2"/>
      <c r="N6836" s="9"/>
      <c r="O6836" s="5"/>
      <c r="P6836" s="2"/>
      <c r="Q6836" s="39"/>
      <c r="R6836" s="9"/>
      <c r="T6836" s="9"/>
      <c r="U6836" s="2"/>
      <c r="X6836" s="40"/>
      <c r="Y6836" s="9"/>
    </row>
    <row r="6837" spans="2:25" x14ac:dyDescent="0.2">
      <c r="B6837" s="2"/>
      <c r="H6837" s="2"/>
      <c r="I6837" s="2"/>
      <c r="J6837" s="2"/>
      <c r="N6837" s="9"/>
      <c r="O6837" s="5"/>
      <c r="P6837" s="2"/>
      <c r="Q6837" s="39"/>
      <c r="R6837" s="9"/>
      <c r="T6837" s="9"/>
      <c r="U6837" s="2"/>
      <c r="X6837" s="40"/>
      <c r="Y6837" s="9"/>
    </row>
    <row r="6838" spans="2:25" x14ac:dyDescent="0.2">
      <c r="B6838" s="2"/>
      <c r="H6838" s="2"/>
      <c r="I6838" s="2"/>
      <c r="J6838" s="2"/>
      <c r="N6838" s="9"/>
      <c r="O6838" s="5"/>
      <c r="P6838" s="2"/>
      <c r="Q6838" s="39"/>
      <c r="R6838" s="9"/>
      <c r="T6838" s="9"/>
      <c r="U6838" s="2"/>
      <c r="X6838" s="40"/>
      <c r="Y6838" s="9"/>
    </row>
    <row r="6839" spans="2:25" x14ac:dyDescent="0.2">
      <c r="B6839" s="2"/>
      <c r="H6839" s="2"/>
      <c r="I6839" s="2"/>
      <c r="J6839" s="2"/>
      <c r="N6839" s="9"/>
      <c r="O6839" s="5"/>
      <c r="P6839" s="2"/>
      <c r="Q6839" s="39"/>
      <c r="R6839" s="9"/>
      <c r="T6839" s="9"/>
      <c r="U6839" s="2"/>
      <c r="X6839" s="40"/>
      <c r="Y6839" s="9"/>
    </row>
    <row r="6840" spans="2:25" x14ac:dyDescent="0.2">
      <c r="B6840" s="2"/>
      <c r="H6840" s="2"/>
      <c r="I6840" s="2"/>
      <c r="J6840" s="2"/>
      <c r="N6840" s="9"/>
      <c r="O6840" s="5"/>
      <c r="P6840" s="2"/>
      <c r="Q6840" s="39"/>
      <c r="R6840" s="9"/>
      <c r="T6840" s="9"/>
      <c r="U6840" s="2"/>
      <c r="X6840" s="40"/>
      <c r="Y6840" s="9"/>
    </row>
    <row r="6841" spans="2:25" x14ac:dyDescent="0.2">
      <c r="B6841" s="2"/>
      <c r="H6841" s="2"/>
      <c r="I6841" s="2"/>
      <c r="J6841" s="2"/>
      <c r="N6841" s="9"/>
      <c r="O6841" s="5"/>
      <c r="P6841" s="2"/>
      <c r="Q6841" s="39"/>
      <c r="R6841" s="9"/>
      <c r="T6841" s="9"/>
      <c r="U6841" s="2"/>
      <c r="X6841" s="40"/>
      <c r="Y6841" s="9"/>
    </row>
    <row r="6842" spans="2:25" x14ac:dyDescent="0.2">
      <c r="B6842" s="2"/>
      <c r="H6842" s="2"/>
      <c r="I6842" s="2"/>
      <c r="J6842" s="2"/>
      <c r="N6842" s="9"/>
      <c r="O6842" s="5"/>
      <c r="P6842" s="2"/>
      <c r="Q6842" s="39"/>
      <c r="R6842" s="9"/>
      <c r="T6842" s="9"/>
      <c r="U6842" s="2"/>
      <c r="X6842" s="40"/>
      <c r="Y6842" s="9"/>
    </row>
    <row r="6843" spans="2:25" x14ac:dyDescent="0.2">
      <c r="B6843" s="2"/>
      <c r="H6843" s="2"/>
      <c r="I6843" s="2"/>
      <c r="J6843" s="2"/>
      <c r="N6843" s="9"/>
      <c r="O6843" s="5"/>
      <c r="P6843" s="2"/>
      <c r="Q6843" s="39"/>
      <c r="R6843" s="9"/>
      <c r="T6843" s="9"/>
      <c r="U6843" s="2"/>
      <c r="X6843" s="40"/>
      <c r="Y6843" s="9"/>
    </row>
    <row r="6844" spans="2:25" x14ac:dyDescent="0.2">
      <c r="B6844" s="2"/>
      <c r="H6844" s="2"/>
      <c r="I6844" s="2"/>
      <c r="J6844" s="2"/>
      <c r="N6844" s="9"/>
      <c r="O6844" s="5"/>
      <c r="P6844" s="2"/>
      <c r="Q6844" s="39"/>
      <c r="R6844" s="9"/>
      <c r="T6844" s="9"/>
      <c r="U6844" s="2"/>
      <c r="X6844" s="40"/>
      <c r="Y6844" s="9"/>
    </row>
    <row r="6845" spans="2:25" x14ac:dyDescent="0.2">
      <c r="B6845" s="2"/>
      <c r="H6845" s="2"/>
      <c r="I6845" s="2"/>
      <c r="J6845" s="2"/>
      <c r="N6845" s="9"/>
      <c r="O6845" s="5"/>
      <c r="P6845" s="2"/>
      <c r="Q6845" s="39"/>
      <c r="R6845" s="9"/>
      <c r="T6845" s="9"/>
      <c r="U6845" s="2"/>
      <c r="X6845" s="40"/>
      <c r="Y6845" s="9"/>
    </row>
    <row r="6846" spans="2:25" x14ac:dyDescent="0.2">
      <c r="B6846" s="2"/>
      <c r="H6846" s="2"/>
      <c r="I6846" s="2"/>
      <c r="J6846" s="2"/>
      <c r="N6846" s="9"/>
      <c r="O6846" s="5"/>
      <c r="P6846" s="2"/>
      <c r="Q6846" s="39"/>
      <c r="R6846" s="9"/>
      <c r="T6846" s="9"/>
      <c r="U6846" s="2"/>
      <c r="X6846" s="40"/>
      <c r="Y6846" s="9"/>
    </row>
    <row r="6847" spans="2:25" x14ac:dyDescent="0.2">
      <c r="B6847" s="2"/>
      <c r="H6847" s="2"/>
      <c r="I6847" s="2"/>
      <c r="J6847" s="2"/>
      <c r="N6847" s="9"/>
      <c r="O6847" s="5"/>
      <c r="P6847" s="2"/>
      <c r="Q6847" s="39"/>
      <c r="R6847" s="9"/>
      <c r="T6847" s="9"/>
      <c r="U6847" s="2"/>
      <c r="X6847" s="40"/>
      <c r="Y6847" s="9"/>
    </row>
    <row r="6848" spans="2:25" x14ac:dyDescent="0.2">
      <c r="B6848" s="2"/>
      <c r="H6848" s="2"/>
      <c r="I6848" s="2"/>
      <c r="J6848" s="2"/>
      <c r="N6848" s="9"/>
      <c r="O6848" s="5"/>
      <c r="P6848" s="2"/>
      <c r="Q6848" s="39"/>
      <c r="R6848" s="9"/>
      <c r="T6848" s="9"/>
      <c r="U6848" s="2"/>
      <c r="X6848" s="40"/>
      <c r="Y6848" s="9"/>
    </row>
    <row r="6849" spans="2:25" x14ac:dyDescent="0.2">
      <c r="B6849" s="2"/>
      <c r="H6849" s="2"/>
      <c r="I6849" s="2"/>
      <c r="J6849" s="2"/>
      <c r="N6849" s="9"/>
      <c r="O6849" s="5"/>
      <c r="P6849" s="2"/>
      <c r="Q6849" s="39"/>
      <c r="R6849" s="9"/>
      <c r="T6849" s="9"/>
      <c r="U6849" s="2"/>
      <c r="X6849" s="40"/>
      <c r="Y6849" s="9"/>
    </row>
    <row r="6850" spans="2:25" x14ac:dyDescent="0.2">
      <c r="B6850" s="2"/>
      <c r="H6850" s="2"/>
      <c r="I6850" s="2"/>
      <c r="J6850" s="2"/>
      <c r="N6850" s="9"/>
      <c r="O6850" s="5"/>
      <c r="P6850" s="2"/>
      <c r="Q6850" s="39"/>
      <c r="R6850" s="9"/>
      <c r="T6850" s="9"/>
      <c r="U6850" s="2"/>
      <c r="X6850" s="40"/>
      <c r="Y6850" s="9"/>
    </row>
    <row r="6851" spans="2:25" x14ac:dyDescent="0.2">
      <c r="B6851" s="2"/>
      <c r="H6851" s="2"/>
      <c r="I6851" s="2"/>
      <c r="J6851" s="2"/>
      <c r="N6851" s="9"/>
      <c r="O6851" s="5"/>
      <c r="P6851" s="2"/>
      <c r="Q6851" s="39"/>
      <c r="R6851" s="9"/>
      <c r="T6851" s="9"/>
      <c r="U6851" s="2"/>
      <c r="X6851" s="40"/>
      <c r="Y6851" s="9"/>
    </row>
    <row r="6852" spans="2:25" x14ac:dyDescent="0.2">
      <c r="B6852" s="2"/>
      <c r="H6852" s="2"/>
      <c r="I6852" s="2"/>
      <c r="J6852" s="2"/>
      <c r="N6852" s="9"/>
      <c r="O6852" s="5"/>
      <c r="P6852" s="2"/>
      <c r="Q6852" s="39"/>
      <c r="R6852" s="9"/>
      <c r="T6852" s="9"/>
      <c r="U6852" s="2"/>
      <c r="X6852" s="40"/>
      <c r="Y6852" s="9"/>
    </row>
    <row r="6853" spans="2:25" x14ac:dyDescent="0.2">
      <c r="B6853" s="2"/>
      <c r="H6853" s="2"/>
      <c r="I6853" s="2"/>
      <c r="J6853" s="2"/>
      <c r="N6853" s="9"/>
      <c r="O6853" s="5"/>
      <c r="P6853" s="2"/>
      <c r="Q6853" s="39"/>
      <c r="R6853" s="9"/>
      <c r="T6853" s="9"/>
      <c r="U6853" s="2"/>
      <c r="X6853" s="40"/>
      <c r="Y6853" s="9"/>
    </row>
    <row r="6854" spans="2:25" x14ac:dyDescent="0.2">
      <c r="B6854" s="2"/>
      <c r="H6854" s="2"/>
      <c r="I6854" s="2"/>
      <c r="J6854" s="2"/>
      <c r="N6854" s="9"/>
      <c r="O6854" s="5"/>
      <c r="P6854" s="2"/>
      <c r="Q6854" s="39"/>
      <c r="R6854" s="9"/>
      <c r="T6854" s="9"/>
      <c r="U6854" s="2"/>
      <c r="X6854" s="40"/>
      <c r="Y6854" s="9"/>
    </row>
    <row r="6855" spans="2:25" x14ac:dyDescent="0.2">
      <c r="B6855" s="2"/>
      <c r="H6855" s="2"/>
      <c r="I6855" s="2"/>
      <c r="J6855" s="2"/>
      <c r="N6855" s="9"/>
      <c r="O6855" s="5"/>
      <c r="P6855" s="2"/>
      <c r="Q6855" s="39"/>
      <c r="R6855" s="9"/>
      <c r="T6855" s="9"/>
      <c r="U6855" s="2"/>
      <c r="X6855" s="40"/>
      <c r="Y6855" s="9"/>
    </row>
    <row r="6856" spans="2:25" x14ac:dyDescent="0.2">
      <c r="B6856" s="2"/>
      <c r="H6856" s="2"/>
      <c r="I6856" s="2"/>
      <c r="J6856" s="2"/>
      <c r="N6856" s="9"/>
      <c r="O6856" s="5"/>
      <c r="P6856" s="2"/>
      <c r="Q6856" s="39"/>
      <c r="R6856" s="9"/>
      <c r="T6856" s="9"/>
      <c r="U6856" s="2"/>
      <c r="X6856" s="40"/>
      <c r="Y6856" s="9"/>
    </row>
    <row r="6857" spans="2:25" x14ac:dyDescent="0.2">
      <c r="B6857" s="2"/>
      <c r="H6857" s="2"/>
      <c r="I6857" s="2"/>
      <c r="J6857" s="2"/>
      <c r="N6857" s="9"/>
      <c r="O6857" s="5"/>
      <c r="P6857" s="2"/>
      <c r="Q6857" s="39"/>
      <c r="R6857" s="9"/>
      <c r="T6857" s="9"/>
      <c r="U6857" s="2"/>
      <c r="X6857" s="40"/>
      <c r="Y6857" s="9"/>
    </row>
    <row r="6858" spans="2:25" x14ac:dyDescent="0.2">
      <c r="B6858" s="2"/>
      <c r="H6858" s="2"/>
      <c r="I6858" s="2"/>
      <c r="J6858" s="2"/>
      <c r="N6858" s="9"/>
      <c r="O6858" s="5"/>
      <c r="P6858" s="2"/>
      <c r="Q6858" s="39"/>
      <c r="R6858" s="9"/>
      <c r="T6858" s="9"/>
      <c r="U6858" s="2"/>
      <c r="X6858" s="40"/>
      <c r="Y6858" s="9"/>
    </row>
    <row r="6859" spans="2:25" x14ac:dyDescent="0.2">
      <c r="B6859" s="2"/>
      <c r="H6859" s="2"/>
      <c r="I6859" s="2"/>
      <c r="J6859" s="2"/>
      <c r="N6859" s="9"/>
      <c r="O6859" s="5"/>
      <c r="P6859" s="2"/>
      <c r="Q6859" s="39"/>
      <c r="R6859" s="9"/>
      <c r="T6859" s="9"/>
      <c r="U6859" s="2"/>
      <c r="X6859" s="40"/>
      <c r="Y6859" s="9"/>
    </row>
    <row r="6860" spans="2:25" x14ac:dyDescent="0.2">
      <c r="B6860" s="2"/>
      <c r="H6860" s="2"/>
      <c r="I6860" s="2"/>
      <c r="J6860" s="2"/>
      <c r="N6860" s="9"/>
      <c r="O6860" s="5"/>
      <c r="P6860" s="2"/>
      <c r="Q6860" s="39"/>
      <c r="R6860" s="9"/>
      <c r="T6860" s="9"/>
      <c r="U6860" s="2"/>
      <c r="X6860" s="40"/>
      <c r="Y6860" s="9"/>
    </row>
    <row r="6861" spans="2:25" x14ac:dyDescent="0.2">
      <c r="B6861" s="2"/>
      <c r="H6861" s="2"/>
      <c r="I6861" s="2"/>
      <c r="J6861" s="2"/>
      <c r="N6861" s="9"/>
      <c r="O6861" s="5"/>
      <c r="P6861" s="2"/>
      <c r="Q6861" s="39"/>
      <c r="R6861" s="9"/>
      <c r="T6861" s="9"/>
      <c r="U6861" s="2"/>
      <c r="X6861" s="40"/>
      <c r="Y6861" s="9"/>
    </row>
    <row r="6862" spans="2:25" x14ac:dyDescent="0.2">
      <c r="B6862" s="2"/>
      <c r="H6862" s="2"/>
      <c r="I6862" s="2"/>
      <c r="J6862" s="2"/>
      <c r="N6862" s="9"/>
      <c r="O6862" s="5"/>
      <c r="P6862" s="2"/>
      <c r="Q6862" s="39"/>
      <c r="R6862" s="9"/>
      <c r="T6862" s="9"/>
      <c r="U6862" s="2"/>
      <c r="X6862" s="40"/>
      <c r="Y6862" s="9"/>
    </row>
    <row r="6863" spans="2:25" x14ac:dyDescent="0.2">
      <c r="B6863" s="2"/>
      <c r="H6863" s="2"/>
      <c r="I6863" s="2"/>
      <c r="J6863" s="2"/>
      <c r="N6863" s="9"/>
      <c r="O6863" s="5"/>
      <c r="P6863" s="2"/>
      <c r="Q6863" s="39"/>
      <c r="R6863" s="9"/>
      <c r="T6863" s="9"/>
      <c r="U6863" s="2"/>
      <c r="X6863" s="40"/>
      <c r="Y6863" s="9"/>
    </row>
    <row r="6864" spans="2:25" x14ac:dyDescent="0.2">
      <c r="B6864" s="2"/>
      <c r="H6864" s="2"/>
      <c r="I6864" s="2"/>
      <c r="J6864" s="2"/>
      <c r="N6864" s="9"/>
      <c r="O6864" s="5"/>
      <c r="P6864" s="2"/>
      <c r="Q6864" s="39"/>
      <c r="R6864" s="9"/>
      <c r="T6864" s="9"/>
      <c r="U6864" s="2"/>
      <c r="X6864" s="40"/>
      <c r="Y6864" s="9"/>
    </row>
    <row r="6865" spans="2:25" x14ac:dyDescent="0.2">
      <c r="B6865" s="2"/>
      <c r="H6865" s="2"/>
      <c r="I6865" s="2"/>
      <c r="J6865" s="2"/>
      <c r="N6865" s="9"/>
      <c r="O6865" s="5"/>
      <c r="P6865" s="2"/>
      <c r="Q6865" s="39"/>
      <c r="R6865" s="9"/>
      <c r="T6865" s="9"/>
      <c r="U6865" s="2"/>
      <c r="X6865" s="40"/>
      <c r="Y6865" s="9"/>
    </row>
    <row r="6866" spans="2:25" x14ac:dyDescent="0.2">
      <c r="B6866" s="2"/>
      <c r="H6866" s="2"/>
      <c r="I6866" s="2"/>
      <c r="J6866" s="2"/>
      <c r="N6866" s="9"/>
      <c r="O6866" s="5"/>
      <c r="P6866" s="2"/>
      <c r="Q6866" s="39"/>
      <c r="R6866" s="9"/>
      <c r="T6866" s="9"/>
      <c r="U6866" s="2"/>
      <c r="X6866" s="40"/>
      <c r="Y6866" s="9"/>
    </row>
    <row r="6867" spans="2:25" x14ac:dyDescent="0.2">
      <c r="B6867" s="2"/>
      <c r="H6867" s="2"/>
      <c r="I6867" s="2"/>
      <c r="J6867" s="2"/>
      <c r="N6867" s="9"/>
      <c r="O6867" s="5"/>
      <c r="P6867" s="2"/>
      <c r="Q6867" s="39"/>
      <c r="R6867" s="9"/>
      <c r="T6867" s="9"/>
      <c r="U6867" s="2"/>
      <c r="X6867" s="40"/>
      <c r="Y6867" s="9"/>
    </row>
    <row r="6868" spans="2:25" x14ac:dyDescent="0.2">
      <c r="B6868" s="2"/>
      <c r="H6868" s="2"/>
      <c r="I6868" s="2"/>
      <c r="J6868" s="2"/>
      <c r="N6868" s="9"/>
      <c r="O6868" s="5"/>
      <c r="P6868" s="2"/>
      <c r="Q6868" s="39"/>
      <c r="R6868" s="9"/>
      <c r="T6868" s="9"/>
      <c r="U6868" s="2"/>
      <c r="X6868" s="40"/>
      <c r="Y6868" s="9"/>
    </row>
    <row r="6869" spans="2:25" x14ac:dyDescent="0.2">
      <c r="B6869" s="2"/>
      <c r="H6869" s="2"/>
      <c r="I6869" s="2"/>
      <c r="J6869" s="2"/>
      <c r="N6869" s="9"/>
      <c r="O6869" s="5"/>
      <c r="P6869" s="2"/>
      <c r="Q6869" s="39"/>
      <c r="R6869" s="9"/>
      <c r="T6869" s="9"/>
      <c r="U6869" s="2"/>
      <c r="X6869" s="40"/>
      <c r="Y6869" s="9"/>
    </row>
    <row r="6870" spans="2:25" x14ac:dyDescent="0.2">
      <c r="B6870" s="2"/>
      <c r="H6870" s="2"/>
      <c r="I6870" s="2"/>
      <c r="J6870" s="2"/>
      <c r="N6870" s="9"/>
      <c r="O6870" s="5"/>
      <c r="P6870" s="2"/>
      <c r="Q6870" s="39"/>
      <c r="R6870" s="9"/>
      <c r="T6870" s="9"/>
      <c r="U6870" s="2"/>
      <c r="X6870" s="40"/>
      <c r="Y6870" s="9"/>
    </row>
    <row r="6871" spans="2:25" x14ac:dyDescent="0.2">
      <c r="B6871" s="2"/>
      <c r="H6871" s="2"/>
      <c r="I6871" s="2"/>
      <c r="J6871" s="2"/>
      <c r="N6871" s="9"/>
      <c r="O6871" s="5"/>
      <c r="P6871" s="2"/>
      <c r="Q6871" s="39"/>
      <c r="R6871" s="9"/>
      <c r="T6871" s="9"/>
      <c r="U6871" s="2"/>
      <c r="X6871" s="40"/>
      <c r="Y6871" s="9"/>
    </row>
    <row r="6872" spans="2:25" x14ac:dyDescent="0.2">
      <c r="B6872" s="2"/>
      <c r="H6872" s="2"/>
      <c r="I6872" s="2"/>
      <c r="J6872" s="2"/>
      <c r="N6872" s="9"/>
      <c r="O6872" s="5"/>
      <c r="P6872" s="2"/>
      <c r="Q6872" s="39"/>
      <c r="R6872" s="9"/>
      <c r="T6872" s="9"/>
      <c r="U6872" s="2"/>
      <c r="X6872" s="40"/>
      <c r="Y6872" s="9"/>
    </row>
    <row r="6873" spans="2:25" x14ac:dyDescent="0.2">
      <c r="B6873" s="2"/>
      <c r="H6873" s="2"/>
      <c r="I6873" s="2"/>
      <c r="J6873" s="2"/>
      <c r="N6873" s="9"/>
      <c r="O6873" s="5"/>
      <c r="P6873" s="2"/>
      <c r="Q6873" s="39"/>
      <c r="R6873" s="9"/>
      <c r="T6873" s="9"/>
      <c r="U6873" s="2"/>
      <c r="X6873" s="40"/>
      <c r="Y6873" s="9"/>
    </row>
    <row r="6874" spans="2:25" x14ac:dyDescent="0.2">
      <c r="B6874" s="2"/>
      <c r="H6874" s="2"/>
      <c r="I6874" s="2"/>
      <c r="J6874" s="2"/>
      <c r="N6874" s="9"/>
      <c r="O6874" s="5"/>
      <c r="P6874" s="2"/>
      <c r="Q6874" s="39"/>
      <c r="R6874" s="9"/>
      <c r="T6874" s="9"/>
      <c r="U6874" s="2"/>
      <c r="X6874" s="40"/>
      <c r="Y6874" s="9"/>
    </row>
    <row r="6875" spans="2:25" x14ac:dyDescent="0.2">
      <c r="B6875" s="2"/>
      <c r="H6875" s="2"/>
      <c r="I6875" s="2"/>
      <c r="J6875" s="2"/>
      <c r="N6875" s="9"/>
      <c r="O6875" s="5"/>
      <c r="P6875" s="2"/>
      <c r="Q6875" s="39"/>
      <c r="R6875" s="9"/>
      <c r="T6875" s="9"/>
      <c r="U6875" s="2"/>
      <c r="X6875" s="40"/>
      <c r="Y6875" s="9"/>
    </row>
    <row r="6876" spans="2:25" x14ac:dyDescent="0.2">
      <c r="B6876" s="2"/>
      <c r="H6876" s="2"/>
      <c r="I6876" s="2"/>
      <c r="J6876" s="2"/>
      <c r="N6876" s="9"/>
      <c r="O6876" s="5"/>
      <c r="P6876" s="2"/>
      <c r="Q6876" s="39"/>
      <c r="R6876" s="9"/>
      <c r="T6876" s="9"/>
      <c r="U6876" s="2"/>
      <c r="X6876" s="40"/>
      <c r="Y6876" s="9"/>
    </row>
    <row r="6877" spans="2:25" x14ac:dyDescent="0.2">
      <c r="B6877" s="2"/>
      <c r="H6877" s="2"/>
      <c r="I6877" s="2"/>
      <c r="J6877" s="2"/>
      <c r="N6877" s="9"/>
      <c r="O6877" s="5"/>
      <c r="P6877" s="2"/>
      <c r="Q6877" s="39"/>
      <c r="R6877" s="9"/>
      <c r="T6877" s="9"/>
      <c r="U6877" s="2"/>
      <c r="X6877" s="40"/>
      <c r="Y6877" s="9"/>
    </row>
    <row r="6878" spans="2:25" x14ac:dyDescent="0.2">
      <c r="B6878" s="2"/>
      <c r="H6878" s="2"/>
      <c r="I6878" s="2"/>
      <c r="J6878" s="2"/>
      <c r="N6878" s="9"/>
      <c r="O6878" s="5"/>
      <c r="P6878" s="2"/>
      <c r="Q6878" s="39"/>
      <c r="R6878" s="9"/>
      <c r="T6878" s="9"/>
      <c r="U6878" s="2"/>
      <c r="X6878" s="40"/>
      <c r="Y6878" s="9"/>
    </row>
    <row r="6879" spans="2:25" x14ac:dyDescent="0.2">
      <c r="B6879" s="2"/>
      <c r="H6879" s="2"/>
      <c r="I6879" s="2"/>
      <c r="J6879" s="2"/>
      <c r="N6879" s="9"/>
      <c r="O6879" s="5"/>
      <c r="P6879" s="2"/>
      <c r="Q6879" s="39"/>
      <c r="R6879" s="9"/>
      <c r="T6879" s="9"/>
      <c r="U6879" s="2"/>
      <c r="X6879" s="40"/>
      <c r="Y6879" s="9"/>
    </row>
    <row r="6880" spans="2:25" x14ac:dyDescent="0.2">
      <c r="B6880" s="2"/>
      <c r="H6880" s="2"/>
      <c r="I6880" s="2"/>
      <c r="J6880" s="2"/>
      <c r="N6880" s="9"/>
      <c r="O6880" s="5"/>
      <c r="P6880" s="2"/>
      <c r="Q6880" s="39"/>
      <c r="R6880" s="9"/>
      <c r="T6880" s="9"/>
      <c r="U6880" s="2"/>
      <c r="X6880" s="40"/>
      <c r="Y6880" s="9"/>
    </row>
    <row r="6881" spans="2:25" x14ac:dyDescent="0.2">
      <c r="B6881" s="2"/>
      <c r="H6881" s="2"/>
      <c r="I6881" s="2"/>
      <c r="J6881" s="2"/>
      <c r="N6881" s="9"/>
      <c r="O6881" s="5"/>
      <c r="P6881" s="2"/>
      <c r="Q6881" s="39"/>
      <c r="R6881" s="9"/>
      <c r="T6881" s="9"/>
      <c r="U6881" s="2"/>
      <c r="X6881" s="40"/>
      <c r="Y6881" s="9"/>
    </row>
    <row r="6882" spans="2:25" x14ac:dyDescent="0.2">
      <c r="B6882" s="2"/>
      <c r="H6882" s="2"/>
      <c r="I6882" s="2"/>
      <c r="J6882" s="2"/>
      <c r="N6882" s="9"/>
      <c r="O6882" s="5"/>
      <c r="P6882" s="2"/>
      <c r="Q6882" s="39"/>
      <c r="R6882" s="9"/>
      <c r="T6882" s="9"/>
      <c r="U6882" s="2"/>
      <c r="X6882" s="40"/>
      <c r="Y6882" s="9"/>
    </row>
    <row r="6883" spans="2:25" x14ac:dyDescent="0.2">
      <c r="B6883" s="2"/>
      <c r="H6883" s="2"/>
      <c r="I6883" s="2"/>
      <c r="J6883" s="2"/>
      <c r="N6883" s="9"/>
      <c r="O6883" s="5"/>
      <c r="P6883" s="2"/>
      <c r="Q6883" s="39"/>
      <c r="R6883" s="9"/>
      <c r="T6883" s="9"/>
      <c r="U6883" s="2"/>
      <c r="X6883" s="40"/>
      <c r="Y6883" s="9"/>
    </row>
    <row r="6884" spans="2:25" x14ac:dyDescent="0.2">
      <c r="B6884" s="2"/>
      <c r="H6884" s="2"/>
      <c r="I6884" s="2"/>
      <c r="J6884" s="2"/>
      <c r="N6884" s="9"/>
      <c r="O6884" s="5"/>
      <c r="P6884" s="2"/>
      <c r="Q6884" s="39"/>
      <c r="R6884" s="9"/>
      <c r="T6884" s="9"/>
      <c r="U6884" s="2"/>
      <c r="X6884" s="40"/>
      <c r="Y6884" s="9"/>
    </row>
    <row r="6885" spans="2:25" x14ac:dyDescent="0.2">
      <c r="B6885" s="2"/>
      <c r="H6885" s="2"/>
      <c r="I6885" s="2"/>
      <c r="J6885" s="2"/>
      <c r="N6885" s="9"/>
      <c r="O6885" s="5"/>
      <c r="P6885" s="2"/>
      <c r="Q6885" s="39"/>
      <c r="R6885" s="9"/>
      <c r="T6885" s="9"/>
      <c r="U6885" s="2"/>
      <c r="X6885" s="40"/>
      <c r="Y6885" s="9"/>
    </row>
    <row r="6886" spans="2:25" x14ac:dyDescent="0.2">
      <c r="B6886" s="2"/>
      <c r="H6886" s="2"/>
      <c r="I6886" s="2"/>
      <c r="J6886" s="2"/>
      <c r="N6886" s="9"/>
      <c r="O6886" s="5"/>
      <c r="P6886" s="2"/>
      <c r="Q6886" s="39"/>
      <c r="R6886" s="9"/>
      <c r="T6886" s="9"/>
      <c r="U6886" s="2"/>
      <c r="X6886" s="40"/>
      <c r="Y6886" s="9"/>
    </row>
    <row r="6887" spans="2:25" x14ac:dyDescent="0.2">
      <c r="B6887" s="2"/>
      <c r="H6887" s="2"/>
      <c r="I6887" s="2"/>
      <c r="J6887" s="2"/>
      <c r="N6887" s="9"/>
      <c r="O6887" s="5"/>
      <c r="P6887" s="2"/>
      <c r="Q6887" s="39"/>
      <c r="R6887" s="9"/>
      <c r="T6887" s="9"/>
      <c r="U6887" s="2"/>
      <c r="X6887" s="40"/>
      <c r="Y6887" s="9"/>
    </row>
    <row r="6888" spans="2:25" x14ac:dyDescent="0.2">
      <c r="B6888" s="2"/>
      <c r="H6888" s="2"/>
      <c r="I6888" s="2"/>
      <c r="J6888" s="2"/>
      <c r="N6888" s="9"/>
      <c r="O6888" s="5"/>
      <c r="P6888" s="2"/>
      <c r="Q6888" s="39"/>
      <c r="R6888" s="9"/>
      <c r="T6888" s="9"/>
      <c r="U6888" s="2"/>
      <c r="X6888" s="40"/>
      <c r="Y6888" s="9"/>
    </row>
    <row r="6889" spans="2:25" x14ac:dyDescent="0.2">
      <c r="B6889" s="2"/>
      <c r="H6889" s="2"/>
      <c r="I6889" s="2"/>
      <c r="J6889" s="2"/>
      <c r="N6889" s="9"/>
      <c r="O6889" s="5"/>
      <c r="P6889" s="2"/>
      <c r="Q6889" s="39"/>
      <c r="R6889" s="9"/>
      <c r="T6889" s="9"/>
      <c r="U6889" s="2"/>
      <c r="X6889" s="40"/>
      <c r="Y6889" s="9"/>
    </row>
    <row r="6890" spans="2:25" x14ac:dyDescent="0.2">
      <c r="B6890" s="2"/>
      <c r="H6890" s="2"/>
      <c r="I6890" s="2"/>
      <c r="J6890" s="2"/>
      <c r="N6890" s="9"/>
      <c r="O6890" s="5"/>
      <c r="P6890" s="2"/>
      <c r="Q6890" s="39"/>
      <c r="R6890" s="9"/>
      <c r="T6890" s="9"/>
      <c r="U6890" s="2"/>
      <c r="X6890" s="40"/>
      <c r="Y6890" s="9"/>
    </row>
    <row r="6891" spans="2:25" x14ac:dyDescent="0.2">
      <c r="B6891" s="2"/>
      <c r="H6891" s="2"/>
      <c r="I6891" s="2"/>
      <c r="J6891" s="2"/>
      <c r="N6891" s="9"/>
      <c r="O6891" s="5"/>
      <c r="P6891" s="2"/>
      <c r="Q6891" s="39"/>
      <c r="R6891" s="9"/>
      <c r="T6891" s="9"/>
      <c r="U6891" s="2"/>
      <c r="X6891" s="40"/>
      <c r="Y6891" s="9"/>
    </row>
    <row r="6892" spans="2:25" x14ac:dyDescent="0.2">
      <c r="B6892" s="2"/>
      <c r="H6892" s="2"/>
      <c r="I6892" s="2"/>
      <c r="J6892" s="2"/>
      <c r="N6892" s="9"/>
      <c r="O6892" s="5"/>
      <c r="P6892" s="2"/>
      <c r="Q6892" s="39"/>
      <c r="R6892" s="9"/>
      <c r="T6892" s="9"/>
      <c r="U6892" s="2"/>
      <c r="X6892" s="40"/>
      <c r="Y6892" s="9"/>
    </row>
    <row r="6893" spans="2:25" x14ac:dyDescent="0.2">
      <c r="B6893" s="2"/>
      <c r="H6893" s="2"/>
      <c r="I6893" s="2"/>
      <c r="J6893" s="2"/>
      <c r="N6893" s="9"/>
      <c r="O6893" s="5"/>
      <c r="P6893" s="2"/>
      <c r="Q6893" s="39"/>
      <c r="R6893" s="9"/>
      <c r="T6893" s="9"/>
      <c r="U6893" s="2"/>
      <c r="X6893" s="40"/>
      <c r="Y6893" s="9"/>
    </row>
    <row r="6894" spans="2:25" x14ac:dyDescent="0.2">
      <c r="B6894" s="2"/>
      <c r="H6894" s="2"/>
      <c r="I6894" s="2"/>
      <c r="J6894" s="2"/>
      <c r="N6894" s="9"/>
      <c r="O6894" s="5"/>
      <c r="P6894" s="2"/>
      <c r="Q6894" s="39"/>
      <c r="R6894" s="9"/>
      <c r="T6894" s="9"/>
      <c r="U6894" s="2"/>
      <c r="X6894" s="40"/>
      <c r="Y6894" s="9"/>
    </row>
    <row r="6895" spans="2:25" x14ac:dyDescent="0.2">
      <c r="B6895" s="2"/>
      <c r="H6895" s="2"/>
      <c r="I6895" s="2"/>
      <c r="J6895" s="2"/>
      <c r="N6895" s="9"/>
      <c r="O6895" s="5"/>
      <c r="P6895" s="2"/>
      <c r="Q6895" s="39"/>
      <c r="R6895" s="9"/>
      <c r="T6895" s="9"/>
      <c r="U6895" s="2"/>
      <c r="X6895" s="40"/>
      <c r="Y6895" s="9"/>
    </row>
    <row r="6896" spans="2:25" x14ac:dyDescent="0.2">
      <c r="B6896" s="2"/>
      <c r="H6896" s="2"/>
      <c r="I6896" s="2"/>
      <c r="J6896" s="2"/>
      <c r="N6896" s="9"/>
      <c r="O6896" s="5"/>
      <c r="P6896" s="2"/>
      <c r="Q6896" s="39"/>
      <c r="R6896" s="9"/>
      <c r="T6896" s="9"/>
      <c r="U6896" s="2"/>
      <c r="X6896" s="40"/>
      <c r="Y6896" s="9"/>
    </row>
    <row r="6897" spans="2:25" x14ac:dyDescent="0.2">
      <c r="B6897" s="2"/>
      <c r="H6897" s="2"/>
      <c r="I6897" s="2"/>
      <c r="J6897" s="2"/>
      <c r="N6897" s="9"/>
      <c r="O6897" s="5"/>
      <c r="P6897" s="2"/>
      <c r="Q6897" s="39"/>
      <c r="R6897" s="9"/>
      <c r="T6897" s="9"/>
      <c r="U6897" s="2"/>
      <c r="X6897" s="40"/>
      <c r="Y6897" s="9"/>
    </row>
    <row r="6898" spans="2:25" x14ac:dyDescent="0.2">
      <c r="B6898" s="2"/>
      <c r="H6898" s="2"/>
      <c r="I6898" s="2"/>
      <c r="J6898" s="2"/>
      <c r="N6898" s="9"/>
      <c r="O6898" s="5"/>
      <c r="P6898" s="2"/>
      <c r="Q6898" s="39"/>
      <c r="R6898" s="9"/>
      <c r="T6898" s="9"/>
      <c r="U6898" s="2"/>
      <c r="X6898" s="40"/>
      <c r="Y6898" s="9"/>
    </row>
    <row r="6899" spans="2:25" x14ac:dyDescent="0.2">
      <c r="B6899" s="2"/>
      <c r="H6899" s="2"/>
      <c r="I6899" s="2"/>
      <c r="J6899" s="2"/>
      <c r="N6899" s="9"/>
      <c r="O6899" s="5"/>
      <c r="P6899" s="2"/>
      <c r="Q6899" s="39"/>
      <c r="R6899" s="9"/>
      <c r="T6899" s="9"/>
      <c r="U6899" s="2"/>
      <c r="X6899" s="40"/>
      <c r="Y6899" s="9"/>
    </row>
    <row r="6900" spans="2:25" x14ac:dyDescent="0.2">
      <c r="B6900" s="2"/>
      <c r="H6900" s="2"/>
      <c r="I6900" s="2"/>
      <c r="J6900" s="2"/>
      <c r="N6900" s="9"/>
      <c r="O6900" s="5"/>
      <c r="P6900" s="2"/>
      <c r="Q6900" s="39"/>
      <c r="R6900" s="9"/>
      <c r="T6900" s="9"/>
      <c r="U6900" s="2"/>
      <c r="X6900" s="40"/>
      <c r="Y6900" s="9"/>
    </row>
    <row r="6901" spans="2:25" x14ac:dyDescent="0.2">
      <c r="B6901" s="2"/>
      <c r="H6901" s="2"/>
      <c r="I6901" s="2"/>
      <c r="J6901" s="2"/>
      <c r="N6901" s="9"/>
      <c r="O6901" s="5"/>
      <c r="P6901" s="2"/>
      <c r="Q6901" s="39"/>
      <c r="R6901" s="9"/>
      <c r="T6901" s="9"/>
      <c r="U6901" s="2"/>
      <c r="X6901" s="40"/>
      <c r="Y6901" s="9"/>
    </row>
    <row r="6902" spans="2:25" x14ac:dyDescent="0.2">
      <c r="B6902" s="2"/>
      <c r="H6902" s="2"/>
      <c r="I6902" s="2"/>
      <c r="J6902" s="2"/>
      <c r="N6902" s="9"/>
      <c r="O6902" s="5"/>
      <c r="P6902" s="2"/>
      <c r="Q6902" s="39"/>
      <c r="R6902" s="9"/>
      <c r="T6902" s="9"/>
      <c r="U6902" s="2"/>
      <c r="X6902" s="40"/>
      <c r="Y6902" s="9"/>
    </row>
    <row r="6903" spans="2:25" x14ac:dyDescent="0.2">
      <c r="B6903" s="2"/>
      <c r="H6903" s="2"/>
      <c r="I6903" s="2"/>
      <c r="J6903" s="2"/>
      <c r="N6903" s="9"/>
      <c r="O6903" s="5"/>
      <c r="P6903" s="2"/>
      <c r="Q6903" s="39"/>
      <c r="R6903" s="9"/>
      <c r="T6903" s="9"/>
      <c r="U6903" s="2"/>
      <c r="X6903" s="40"/>
      <c r="Y6903" s="9"/>
    </row>
    <row r="6904" spans="2:25" x14ac:dyDescent="0.2">
      <c r="B6904" s="2"/>
      <c r="H6904" s="2"/>
      <c r="I6904" s="2"/>
      <c r="J6904" s="2"/>
      <c r="N6904" s="9"/>
      <c r="O6904" s="5"/>
      <c r="P6904" s="2"/>
      <c r="Q6904" s="39"/>
      <c r="R6904" s="9"/>
      <c r="T6904" s="9"/>
      <c r="U6904" s="2"/>
      <c r="X6904" s="40"/>
      <c r="Y6904" s="9"/>
    </row>
    <row r="6905" spans="2:25" x14ac:dyDescent="0.2">
      <c r="B6905" s="2"/>
      <c r="H6905" s="2"/>
      <c r="I6905" s="2"/>
      <c r="J6905" s="2"/>
      <c r="N6905" s="9"/>
      <c r="O6905" s="5"/>
      <c r="P6905" s="2"/>
      <c r="Q6905" s="39"/>
      <c r="R6905" s="9"/>
      <c r="T6905" s="9"/>
      <c r="U6905" s="2"/>
      <c r="X6905" s="40"/>
      <c r="Y6905" s="9"/>
    </row>
    <row r="6906" spans="2:25" x14ac:dyDescent="0.2">
      <c r="B6906" s="2"/>
      <c r="H6906" s="2"/>
      <c r="I6906" s="2"/>
      <c r="J6906" s="2"/>
      <c r="N6906" s="9"/>
      <c r="O6906" s="5"/>
      <c r="P6906" s="2"/>
      <c r="Q6906" s="39"/>
      <c r="R6906" s="9"/>
      <c r="T6906" s="9"/>
      <c r="U6906" s="2"/>
      <c r="X6906" s="40"/>
      <c r="Y6906" s="9"/>
    </row>
    <row r="6907" spans="2:25" x14ac:dyDescent="0.2">
      <c r="B6907" s="2"/>
      <c r="H6907" s="2"/>
      <c r="I6907" s="2"/>
      <c r="J6907" s="2"/>
      <c r="N6907" s="9"/>
      <c r="O6907" s="5"/>
      <c r="P6907" s="2"/>
      <c r="Q6907" s="39"/>
      <c r="R6907" s="9"/>
      <c r="T6907" s="9"/>
      <c r="U6907" s="2"/>
      <c r="X6907" s="40"/>
      <c r="Y6907" s="9"/>
    </row>
    <row r="6908" spans="2:25" x14ac:dyDescent="0.2">
      <c r="B6908" s="2"/>
      <c r="H6908" s="2"/>
      <c r="I6908" s="2"/>
      <c r="J6908" s="2"/>
      <c r="N6908" s="9"/>
      <c r="O6908" s="5"/>
      <c r="P6908" s="2"/>
      <c r="Q6908" s="39"/>
      <c r="R6908" s="9"/>
      <c r="T6908" s="9"/>
      <c r="U6908" s="2"/>
      <c r="X6908" s="40"/>
      <c r="Y6908" s="9"/>
    </row>
    <row r="6909" spans="2:25" x14ac:dyDescent="0.2">
      <c r="B6909" s="2"/>
      <c r="H6909" s="2"/>
      <c r="I6909" s="2"/>
      <c r="J6909" s="2"/>
      <c r="N6909" s="9"/>
      <c r="O6909" s="5"/>
      <c r="P6909" s="2"/>
      <c r="Q6909" s="39"/>
      <c r="R6909" s="9"/>
      <c r="T6909" s="9"/>
      <c r="U6909" s="2"/>
      <c r="X6909" s="40"/>
      <c r="Y6909" s="9"/>
    </row>
    <row r="6910" spans="2:25" x14ac:dyDescent="0.2">
      <c r="B6910" s="2"/>
      <c r="H6910" s="2"/>
      <c r="I6910" s="2"/>
      <c r="J6910" s="2"/>
      <c r="N6910" s="9"/>
      <c r="O6910" s="5"/>
      <c r="P6910" s="2"/>
      <c r="Q6910" s="39"/>
      <c r="R6910" s="9"/>
      <c r="T6910" s="9"/>
      <c r="U6910" s="2"/>
      <c r="X6910" s="40"/>
      <c r="Y6910" s="9"/>
    </row>
    <row r="6911" spans="2:25" x14ac:dyDescent="0.2">
      <c r="B6911" s="2"/>
      <c r="H6911" s="2"/>
      <c r="I6911" s="2"/>
      <c r="J6911" s="2"/>
      <c r="N6911" s="9"/>
      <c r="O6911" s="5"/>
      <c r="P6911" s="2"/>
      <c r="Q6911" s="39"/>
      <c r="R6911" s="9"/>
      <c r="T6911" s="9"/>
      <c r="U6911" s="2"/>
      <c r="X6911" s="40"/>
      <c r="Y6911" s="9"/>
    </row>
    <row r="6912" spans="2:25" x14ac:dyDescent="0.2">
      <c r="B6912" s="2"/>
      <c r="H6912" s="2"/>
      <c r="I6912" s="2"/>
      <c r="J6912" s="2"/>
      <c r="N6912" s="9"/>
      <c r="O6912" s="5"/>
      <c r="P6912" s="2"/>
      <c r="Q6912" s="39"/>
      <c r="R6912" s="9"/>
      <c r="T6912" s="9"/>
      <c r="U6912" s="2"/>
      <c r="X6912" s="40"/>
      <c r="Y6912" s="9"/>
    </row>
    <row r="6913" spans="2:25" x14ac:dyDescent="0.2">
      <c r="B6913" s="2"/>
      <c r="H6913" s="2"/>
      <c r="I6913" s="2"/>
      <c r="J6913" s="2"/>
      <c r="N6913" s="9"/>
      <c r="O6913" s="5"/>
      <c r="P6913" s="2"/>
      <c r="Q6913" s="39"/>
      <c r="R6913" s="9"/>
      <c r="T6913" s="9"/>
      <c r="U6913" s="2"/>
      <c r="X6913" s="40"/>
      <c r="Y6913" s="9"/>
    </row>
    <row r="6914" spans="2:25" x14ac:dyDescent="0.2">
      <c r="B6914" s="2"/>
      <c r="H6914" s="2"/>
      <c r="I6914" s="2"/>
      <c r="J6914" s="2"/>
      <c r="N6914" s="9"/>
      <c r="O6914" s="5"/>
      <c r="P6914" s="2"/>
      <c r="Q6914" s="39"/>
      <c r="R6914" s="9"/>
      <c r="T6914" s="9"/>
      <c r="U6914" s="2"/>
      <c r="X6914" s="40"/>
      <c r="Y6914" s="9"/>
    </row>
    <row r="6915" spans="2:25" x14ac:dyDescent="0.2">
      <c r="B6915" s="2"/>
      <c r="H6915" s="2"/>
      <c r="I6915" s="2"/>
      <c r="J6915" s="2"/>
      <c r="N6915" s="9"/>
      <c r="O6915" s="5"/>
      <c r="P6915" s="2"/>
      <c r="Q6915" s="39"/>
      <c r="R6915" s="9"/>
      <c r="T6915" s="9"/>
      <c r="U6915" s="2"/>
      <c r="X6915" s="40"/>
      <c r="Y6915" s="9"/>
    </row>
    <row r="6916" spans="2:25" x14ac:dyDescent="0.2">
      <c r="B6916" s="2"/>
      <c r="H6916" s="2"/>
      <c r="I6916" s="2"/>
      <c r="J6916" s="2"/>
      <c r="N6916" s="9"/>
      <c r="O6916" s="5"/>
      <c r="P6916" s="2"/>
      <c r="Q6916" s="39"/>
      <c r="R6916" s="9"/>
      <c r="T6916" s="9"/>
      <c r="U6916" s="2"/>
      <c r="X6916" s="40"/>
      <c r="Y6916" s="9"/>
    </row>
    <row r="6917" spans="2:25" x14ac:dyDescent="0.2">
      <c r="B6917" s="2"/>
      <c r="H6917" s="2"/>
      <c r="I6917" s="2"/>
      <c r="J6917" s="2"/>
      <c r="N6917" s="9"/>
      <c r="O6917" s="5"/>
      <c r="P6917" s="2"/>
      <c r="Q6917" s="39"/>
      <c r="R6917" s="9"/>
      <c r="T6917" s="9"/>
      <c r="U6917" s="2"/>
      <c r="X6917" s="40"/>
      <c r="Y6917" s="9"/>
    </row>
    <row r="6918" spans="2:25" x14ac:dyDescent="0.2">
      <c r="B6918" s="2"/>
      <c r="H6918" s="2"/>
      <c r="I6918" s="2"/>
      <c r="J6918" s="2"/>
      <c r="N6918" s="9"/>
      <c r="O6918" s="5"/>
      <c r="P6918" s="2"/>
      <c r="Q6918" s="39"/>
      <c r="R6918" s="9"/>
      <c r="T6918" s="9"/>
      <c r="U6918" s="2"/>
      <c r="X6918" s="40"/>
      <c r="Y6918" s="9"/>
    </row>
    <row r="6919" spans="2:25" x14ac:dyDescent="0.2">
      <c r="B6919" s="2"/>
      <c r="H6919" s="2"/>
      <c r="I6919" s="2"/>
      <c r="J6919" s="2"/>
      <c r="N6919" s="9"/>
      <c r="O6919" s="5"/>
      <c r="P6919" s="2"/>
      <c r="Q6919" s="39"/>
      <c r="R6919" s="9"/>
      <c r="T6919" s="9"/>
      <c r="U6919" s="2"/>
      <c r="X6919" s="40"/>
      <c r="Y6919" s="9"/>
    </row>
    <row r="6920" spans="2:25" x14ac:dyDescent="0.2">
      <c r="B6920" s="2"/>
      <c r="H6920" s="2"/>
      <c r="I6920" s="2"/>
      <c r="J6920" s="2"/>
      <c r="N6920" s="9"/>
      <c r="O6920" s="5"/>
      <c r="P6920" s="2"/>
      <c r="Q6920" s="39"/>
      <c r="R6920" s="9"/>
      <c r="T6920" s="9"/>
      <c r="U6920" s="2"/>
      <c r="X6920" s="40"/>
      <c r="Y6920" s="9"/>
    </row>
    <row r="6921" spans="2:25" x14ac:dyDescent="0.2">
      <c r="B6921" s="2"/>
      <c r="H6921" s="2"/>
      <c r="I6921" s="2"/>
      <c r="J6921" s="2"/>
      <c r="N6921" s="9"/>
      <c r="O6921" s="5"/>
      <c r="P6921" s="2"/>
      <c r="Q6921" s="39"/>
      <c r="R6921" s="9"/>
      <c r="T6921" s="9"/>
      <c r="U6921" s="2"/>
      <c r="X6921" s="40"/>
      <c r="Y6921" s="9"/>
    </row>
    <row r="6922" spans="2:25" x14ac:dyDescent="0.2">
      <c r="B6922" s="2"/>
      <c r="H6922" s="2"/>
      <c r="I6922" s="2"/>
      <c r="J6922" s="2"/>
      <c r="N6922" s="9"/>
      <c r="O6922" s="5"/>
      <c r="P6922" s="2"/>
      <c r="Q6922" s="39"/>
      <c r="R6922" s="9"/>
      <c r="T6922" s="9"/>
      <c r="U6922" s="2"/>
      <c r="X6922" s="40"/>
      <c r="Y6922" s="9"/>
    </row>
    <row r="6923" spans="2:25" x14ac:dyDescent="0.2">
      <c r="B6923" s="2"/>
      <c r="H6923" s="2"/>
      <c r="I6923" s="2"/>
      <c r="J6923" s="2"/>
      <c r="N6923" s="9"/>
      <c r="O6923" s="5"/>
      <c r="P6923" s="2"/>
      <c r="Q6923" s="39"/>
      <c r="R6923" s="9"/>
      <c r="T6923" s="9"/>
      <c r="U6923" s="2"/>
      <c r="X6923" s="40"/>
      <c r="Y6923" s="9"/>
    </row>
    <row r="6924" spans="2:25" x14ac:dyDescent="0.2">
      <c r="B6924" s="2"/>
      <c r="H6924" s="2"/>
      <c r="I6924" s="2"/>
      <c r="J6924" s="2"/>
      <c r="N6924" s="9"/>
      <c r="O6924" s="5"/>
      <c r="P6924" s="2"/>
      <c r="Q6924" s="39"/>
      <c r="R6924" s="9"/>
      <c r="T6924" s="9"/>
      <c r="U6924" s="2"/>
      <c r="X6924" s="40"/>
      <c r="Y6924" s="9"/>
    </row>
    <row r="6925" spans="2:25" x14ac:dyDescent="0.2">
      <c r="B6925" s="2"/>
      <c r="H6925" s="2"/>
      <c r="I6925" s="2"/>
      <c r="J6925" s="2"/>
      <c r="N6925" s="9"/>
      <c r="O6925" s="5"/>
      <c r="P6925" s="2"/>
      <c r="Q6925" s="39"/>
      <c r="R6925" s="9"/>
      <c r="T6925" s="9"/>
      <c r="U6925" s="2"/>
      <c r="X6925" s="40"/>
      <c r="Y6925" s="9"/>
    </row>
    <row r="6926" spans="2:25" x14ac:dyDescent="0.2">
      <c r="B6926" s="2"/>
      <c r="H6926" s="2"/>
      <c r="I6926" s="2"/>
      <c r="J6926" s="2"/>
      <c r="N6926" s="9"/>
      <c r="O6926" s="5"/>
      <c r="P6926" s="2"/>
      <c r="Q6926" s="39"/>
      <c r="R6926" s="9"/>
      <c r="T6926" s="9"/>
      <c r="U6926" s="2"/>
      <c r="X6926" s="40"/>
      <c r="Y6926" s="9"/>
    </row>
    <row r="6927" spans="2:25" x14ac:dyDescent="0.2">
      <c r="B6927" s="2"/>
      <c r="H6927" s="2"/>
      <c r="I6927" s="2"/>
      <c r="J6927" s="2"/>
      <c r="N6927" s="9"/>
      <c r="O6927" s="5"/>
      <c r="P6927" s="2"/>
      <c r="Q6927" s="39"/>
      <c r="R6927" s="9"/>
      <c r="T6927" s="9"/>
      <c r="U6927" s="2"/>
      <c r="X6927" s="40"/>
      <c r="Y6927" s="9"/>
    </row>
    <row r="6928" spans="2:25" x14ac:dyDescent="0.2">
      <c r="B6928" s="2"/>
      <c r="H6928" s="2"/>
      <c r="I6928" s="2"/>
      <c r="J6928" s="2"/>
      <c r="N6928" s="9"/>
      <c r="O6928" s="5"/>
      <c r="P6928" s="2"/>
      <c r="Q6928" s="39"/>
      <c r="R6928" s="9"/>
      <c r="T6928" s="9"/>
      <c r="U6928" s="2"/>
      <c r="X6928" s="40"/>
      <c r="Y6928" s="9"/>
    </row>
    <row r="6929" spans="2:25" x14ac:dyDescent="0.2">
      <c r="B6929" s="2"/>
      <c r="H6929" s="2"/>
      <c r="I6929" s="2"/>
      <c r="J6929" s="2"/>
      <c r="N6929" s="9"/>
      <c r="O6929" s="5"/>
      <c r="P6929" s="2"/>
      <c r="Q6929" s="39"/>
      <c r="R6929" s="9"/>
      <c r="T6929" s="9"/>
      <c r="U6929" s="2"/>
      <c r="X6929" s="40"/>
      <c r="Y6929" s="9"/>
    </row>
    <row r="6930" spans="2:25" x14ac:dyDescent="0.2">
      <c r="B6930" s="2"/>
      <c r="H6930" s="2"/>
      <c r="I6930" s="2"/>
      <c r="J6930" s="2"/>
      <c r="N6930" s="9"/>
      <c r="O6930" s="5"/>
      <c r="P6930" s="2"/>
      <c r="Q6930" s="39"/>
      <c r="R6930" s="9"/>
      <c r="T6930" s="9"/>
      <c r="U6930" s="2"/>
      <c r="X6930" s="40"/>
      <c r="Y6930" s="9"/>
    </row>
    <row r="6931" spans="2:25" x14ac:dyDescent="0.2">
      <c r="B6931" s="2"/>
      <c r="H6931" s="2"/>
      <c r="I6931" s="2"/>
      <c r="J6931" s="2"/>
      <c r="N6931" s="9"/>
      <c r="O6931" s="5"/>
      <c r="P6931" s="2"/>
      <c r="Q6931" s="39"/>
      <c r="R6931" s="9"/>
      <c r="T6931" s="9"/>
      <c r="U6931" s="2"/>
      <c r="X6931" s="40"/>
      <c r="Y6931" s="9"/>
    </row>
    <row r="6932" spans="2:25" x14ac:dyDescent="0.2">
      <c r="B6932" s="2"/>
      <c r="H6932" s="2"/>
      <c r="I6932" s="2"/>
      <c r="J6932" s="2"/>
      <c r="N6932" s="9"/>
      <c r="O6932" s="5"/>
      <c r="P6932" s="2"/>
      <c r="Q6932" s="39"/>
      <c r="R6932" s="9"/>
      <c r="T6932" s="9"/>
      <c r="U6932" s="2"/>
      <c r="X6932" s="40"/>
      <c r="Y6932" s="9"/>
    </row>
    <row r="6933" spans="2:25" x14ac:dyDescent="0.2">
      <c r="B6933" s="2"/>
      <c r="H6933" s="2"/>
      <c r="I6933" s="2"/>
      <c r="J6933" s="2"/>
      <c r="N6933" s="9"/>
      <c r="O6933" s="5"/>
      <c r="P6933" s="2"/>
      <c r="Q6933" s="39"/>
      <c r="R6933" s="9"/>
      <c r="T6933" s="9"/>
      <c r="U6933" s="2"/>
      <c r="X6933" s="40"/>
      <c r="Y6933" s="9"/>
    </row>
    <row r="6934" spans="2:25" x14ac:dyDescent="0.2">
      <c r="B6934" s="2"/>
      <c r="H6934" s="2"/>
      <c r="I6934" s="2"/>
      <c r="J6934" s="2"/>
      <c r="N6934" s="9"/>
      <c r="O6934" s="5"/>
      <c r="P6934" s="2"/>
      <c r="Q6934" s="39"/>
      <c r="R6934" s="9"/>
      <c r="T6934" s="9"/>
      <c r="U6934" s="2"/>
      <c r="X6934" s="40"/>
      <c r="Y6934" s="9"/>
    </row>
    <row r="6935" spans="2:25" x14ac:dyDescent="0.2">
      <c r="B6935" s="2"/>
      <c r="H6935" s="2"/>
      <c r="I6935" s="2"/>
      <c r="J6935" s="2"/>
      <c r="N6935" s="9"/>
      <c r="O6935" s="5"/>
      <c r="P6935" s="2"/>
      <c r="Q6935" s="39"/>
      <c r="R6935" s="9"/>
      <c r="T6935" s="9"/>
      <c r="U6935" s="2"/>
      <c r="X6935" s="40"/>
      <c r="Y6935" s="9"/>
    </row>
    <row r="6936" spans="2:25" x14ac:dyDescent="0.2">
      <c r="B6936" s="2"/>
      <c r="H6936" s="2"/>
      <c r="I6936" s="2"/>
      <c r="J6936" s="2"/>
      <c r="N6936" s="9"/>
      <c r="O6936" s="5"/>
      <c r="P6936" s="2"/>
      <c r="Q6936" s="39"/>
      <c r="R6936" s="9"/>
      <c r="T6936" s="9"/>
      <c r="U6936" s="2"/>
      <c r="X6936" s="40"/>
      <c r="Y6936" s="9"/>
    </row>
    <row r="6937" spans="2:25" x14ac:dyDescent="0.2">
      <c r="B6937" s="2"/>
      <c r="H6937" s="2"/>
      <c r="I6937" s="2"/>
      <c r="J6937" s="2"/>
      <c r="N6937" s="9"/>
      <c r="O6937" s="5"/>
      <c r="P6937" s="2"/>
      <c r="Q6937" s="39"/>
      <c r="R6937" s="9"/>
      <c r="T6937" s="9"/>
      <c r="U6937" s="2"/>
      <c r="X6937" s="40"/>
      <c r="Y6937" s="9"/>
    </row>
    <row r="6938" spans="2:25" x14ac:dyDescent="0.2">
      <c r="B6938" s="2"/>
      <c r="H6938" s="2"/>
      <c r="I6938" s="2"/>
      <c r="J6938" s="2"/>
      <c r="N6938" s="9"/>
      <c r="O6938" s="5"/>
      <c r="P6938" s="2"/>
      <c r="Q6938" s="39"/>
      <c r="R6938" s="9"/>
      <c r="T6938" s="9"/>
      <c r="U6938" s="2"/>
      <c r="X6938" s="40"/>
      <c r="Y6938" s="9"/>
    </row>
    <row r="6939" spans="2:25" x14ac:dyDescent="0.2">
      <c r="B6939" s="2"/>
      <c r="H6939" s="2"/>
      <c r="I6939" s="2"/>
      <c r="J6939" s="2"/>
      <c r="N6939" s="9"/>
      <c r="O6939" s="5"/>
      <c r="P6939" s="2"/>
      <c r="Q6939" s="39"/>
      <c r="R6939" s="9"/>
      <c r="T6939" s="9"/>
      <c r="U6939" s="2"/>
      <c r="X6939" s="40"/>
      <c r="Y6939" s="9"/>
    </row>
    <row r="6940" spans="2:25" x14ac:dyDescent="0.2">
      <c r="B6940" s="2"/>
      <c r="H6940" s="2"/>
      <c r="I6940" s="2"/>
      <c r="J6940" s="2"/>
      <c r="N6940" s="9"/>
      <c r="O6940" s="5"/>
      <c r="P6940" s="2"/>
      <c r="Q6940" s="39"/>
      <c r="R6940" s="9"/>
      <c r="T6940" s="9"/>
      <c r="U6940" s="2"/>
      <c r="X6940" s="40"/>
      <c r="Y6940" s="9"/>
    </row>
    <row r="6941" spans="2:25" x14ac:dyDescent="0.2">
      <c r="B6941" s="2"/>
      <c r="H6941" s="2"/>
      <c r="I6941" s="2"/>
      <c r="J6941" s="2"/>
      <c r="N6941" s="9"/>
      <c r="O6941" s="5"/>
      <c r="P6941" s="2"/>
      <c r="Q6941" s="39"/>
      <c r="R6941" s="9"/>
      <c r="T6941" s="9"/>
      <c r="U6941" s="2"/>
      <c r="X6941" s="40"/>
      <c r="Y6941" s="9"/>
    </row>
    <row r="6942" spans="2:25" x14ac:dyDescent="0.2">
      <c r="B6942" s="2"/>
      <c r="H6942" s="2"/>
      <c r="I6942" s="2"/>
      <c r="J6942" s="2"/>
      <c r="N6942" s="9"/>
      <c r="O6942" s="5"/>
      <c r="P6942" s="2"/>
      <c r="Q6942" s="39"/>
      <c r="R6942" s="9"/>
      <c r="T6942" s="9"/>
      <c r="U6942" s="2"/>
      <c r="X6942" s="40"/>
      <c r="Y6942" s="9"/>
    </row>
    <row r="6943" spans="2:25" x14ac:dyDescent="0.2">
      <c r="B6943" s="2"/>
      <c r="H6943" s="2"/>
      <c r="I6943" s="2"/>
      <c r="J6943" s="2"/>
      <c r="N6943" s="9"/>
      <c r="O6943" s="5"/>
      <c r="P6943" s="2"/>
      <c r="Q6943" s="39"/>
      <c r="R6943" s="9"/>
      <c r="T6943" s="9"/>
      <c r="U6943" s="2"/>
      <c r="X6943" s="40"/>
      <c r="Y6943" s="9"/>
    </row>
    <row r="6944" spans="2:25" x14ac:dyDescent="0.2">
      <c r="B6944" s="2"/>
      <c r="H6944" s="2"/>
      <c r="I6944" s="2"/>
      <c r="J6944" s="2"/>
      <c r="N6944" s="9"/>
      <c r="O6944" s="5"/>
      <c r="P6944" s="2"/>
      <c r="Q6944" s="39"/>
      <c r="R6944" s="9"/>
      <c r="T6944" s="9"/>
      <c r="U6944" s="2"/>
      <c r="X6944" s="40"/>
      <c r="Y6944" s="9"/>
    </row>
    <row r="6945" spans="2:25" x14ac:dyDescent="0.2">
      <c r="B6945" s="2"/>
      <c r="H6945" s="2"/>
      <c r="I6945" s="2"/>
      <c r="J6945" s="2"/>
      <c r="N6945" s="9"/>
      <c r="O6945" s="5"/>
      <c r="P6945" s="2"/>
      <c r="Q6945" s="39"/>
      <c r="R6945" s="9"/>
      <c r="T6945" s="9"/>
      <c r="U6945" s="2"/>
      <c r="X6945" s="40"/>
      <c r="Y6945" s="9"/>
    </row>
    <row r="6946" spans="2:25" x14ac:dyDescent="0.2">
      <c r="B6946" s="2"/>
      <c r="H6946" s="2"/>
      <c r="I6946" s="2"/>
      <c r="J6946" s="2"/>
      <c r="N6946" s="9"/>
      <c r="O6946" s="5"/>
      <c r="P6946" s="2"/>
      <c r="Q6946" s="39"/>
      <c r="R6946" s="9"/>
      <c r="T6946" s="9"/>
      <c r="U6946" s="2"/>
      <c r="X6946" s="40"/>
      <c r="Y6946" s="9"/>
    </row>
    <row r="6947" spans="2:25" x14ac:dyDescent="0.2">
      <c r="B6947" s="2"/>
      <c r="H6947" s="2"/>
      <c r="I6947" s="2"/>
      <c r="J6947" s="2"/>
      <c r="N6947" s="9"/>
      <c r="O6947" s="5"/>
      <c r="P6947" s="2"/>
      <c r="Q6947" s="39"/>
      <c r="R6947" s="9"/>
      <c r="T6947" s="9"/>
      <c r="U6947" s="2"/>
      <c r="X6947" s="40"/>
      <c r="Y6947" s="9"/>
    </row>
    <row r="6948" spans="2:25" x14ac:dyDescent="0.2">
      <c r="B6948" s="2"/>
      <c r="H6948" s="2"/>
      <c r="I6948" s="2"/>
      <c r="J6948" s="2"/>
      <c r="N6948" s="9"/>
      <c r="O6948" s="5"/>
      <c r="P6948" s="2"/>
      <c r="Q6948" s="39"/>
      <c r="R6948" s="9"/>
      <c r="T6948" s="9"/>
      <c r="U6948" s="2"/>
      <c r="X6948" s="40"/>
      <c r="Y6948" s="9"/>
    </row>
    <row r="6949" spans="2:25" x14ac:dyDescent="0.2">
      <c r="B6949" s="2"/>
      <c r="H6949" s="2"/>
      <c r="I6949" s="2"/>
      <c r="J6949" s="2"/>
      <c r="N6949" s="9"/>
      <c r="O6949" s="5"/>
      <c r="P6949" s="2"/>
      <c r="Q6949" s="39"/>
      <c r="R6949" s="9"/>
      <c r="T6949" s="9"/>
      <c r="U6949" s="2"/>
      <c r="X6949" s="40"/>
      <c r="Y6949" s="9"/>
    </row>
    <row r="6950" spans="2:25" x14ac:dyDescent="0.2">
      <c r="B6950" s="2"/>
      <c r="H6950" s="2"/>
      <c r="I6950" s="2"/>
      <c r="J6950" s="2"/>
      <c r="N6950" s="9"/>
      <c r="O6950" s="5"/>
      <c r="P6950" s="2"/>
      <c r="Q6950" s="39"/>
      <c r="R6950" s="9"/>
      <c r="T6950" s="9"/>
      <c r="U6950" s="2"/>
      <c r="X6950" s="40"/>
      <c r="Y6950" s="9"/>
    </row>
    <row r="6951" spans="2:25" x14ac:dyDescent="0.2">
      <c r="B6951" s="2"/>
      <c r="H6951" s="2"/>
      <c r="I6951" s="2"/>
      <c r="J6951" s="2"/>
      <c r="N6951" s="9"/>
      <c r="O6951" s="5"/>
      <c r="P6951" s="2"/>
      <c r="Q6951" s="39"/>
      <c r="R6951" s="9"/>
      <c r="T6951" s="9"/>
      <c r="U6951" s="2"/>
      <c r="X6951" s="40"/>
      <c r="Y6951" s="9"/>
    </row>
    <row r="6952" spans="2:25" x14ac:dyDescent="0.2">
      <c r="B6952" s="2"/>
      <c r="H6952" s="2"/>
      <c r="I6952" s="2"/>
      <c r="J6952" s="2"/>
      <c r="N6952" s="9"/>
      <c r="O6952" s="5"/>
      <c r="P6952" s="2"/>
      <c r="Q6952" s="39"/>
      <c r="R6952" s="9"/>
      <c r="T6952" s="9"/>
      <c r="U6952" s="2"/>
      <c r="X6952" s="40"/>
      <c r="Y6952" s="9"/>
    </row>
    <row r="6953" spans="2:25" x14ac:dyDescent="0.2">
      <c r="B6953" s="2"/>
      <c r="H6953" s="2"/>
      <c r="I6953" s="2"/>
      <c r="J6953" s="2"/>
      <c r="N6953" s="9"/>
      <c r="O6953" s="5"/>
      <c r="P6953" s="2"/>
      <c r="Q6953" s="39"/>
      <c r="R6953" s="9"/>
      <c r="T6953" s="9"/>
      <c r="U6953" s="2"/>
      <c r="X6953" s="40"/>
      <c r="Y6953" s="9"/>
    </row>
    <row r="6954" spans="2:25" x14ac:dyDescent="0.2">
      <c r="B6954" s="2"/>
      <c r="H6954" s="2"/>
      <c r="I6954" s="2"/>
      <c r="J6954" s="2"/>
      <c r="N6954" s="9"/>
      <c r="O6954" s="5"/>
      <c r="P6954" s="2"/>
      <c r="Q6954" s="39"/>
      <c r="R6954" s="9"/>
      <c r="T6954" s="9"/>
      <c r="U6954" s="2"/>
      <c r="X6954" s="40"/>
      <c r="Y6954" s="9"/>
    </row>
    <row r="6955" spans="2:25" x14ac:dyDescent="0.2">
      <c r="B6955" s="2"/>
      <c r="H6955" s="2"/>
      <c r="I6955" s="2"/>
      <c r="J6955" s="2"/>
      <c r="N6955" s="9"/>
      <c r="O6955" s="5"/>
      <c r="P6955" s="2"/>
      <c r="Q6955" s="39"/>
      <c r="R6955" s="9"/>
      <c r="T6955" s="9"/>
      <c r="U6955" s="2"/>
      <c r="X6955" s="40"/>
      <c r="Y6955" s="9"/>
    </row>
    <row r="6956" spans="2:25" x14ac:dyDescent="0.2">
      <c r="B6956" s="2"/>
      <c r="H6956" s="2"/>
      <c r="I6956" s="2"/>
      <c r="J6956" s="2"/>
      <c r="N6956" s="9"/>
      <c r="O6956" s="5"/>
      <c r="P6956" s="2"/>
      <c r="Q6956" s="39"/>
      <c r="R6956" s="9"/>
      <c r="T6956" s="9"/>
      <c r="U6956" s="2"/>
      <c r="X6956" s="40"/>
      <c r="Y6956" s="9"/>
    </row>
    <row r="6957" spans="2:25" x14ac:dyDescent="0.2">
      <c r="B6957" s="2"/>
      <c r="H6957" s="2"/>
      <c r="I6957" s="2"/>
      <c r="J6957" s="2"/>
      <c r="N6957" s="9"/>
      <c r="O6957" s="5"/>
      <c r="P6957" s="2"/>
      <c r="Q6957" s="39"/>
      <c r="R6957" s="9"/>
      <c r="T6957" s="9"/>
      <c r="U6957" s="2"/>
      <c r="X6957" s="40"/>
      <c r="Y6957" s="9"/>
    </row>
    <row r="6958" spans="2:25" x14ac:dyDescent="0.2">
      <c r="B6958" s="2"/>
      <c r="H6958" s="2"/>
      <c r="I6958" s="2"/>
      <c r="J6958" s="2"/>
      <c r="N6958" s="9"/>
      <c r="O6958" s="5"/>
      <c r="P6958" s="2"/>
      <c r="Q6958" s="39"/>
      <c r="R6958" s="9"/>
      <c r="T6958" s="9"/>
      <c r="U6958" s="2"/>
      <c r="X6958" s="40"/>
      <c r="Y6958" s="9"/>
    </row>
    <row r="6959" spans="2:25" x14ac:dyDescent="0.2">
      <c r="B6959" s="2"/>
      <c r="H6959" s="2"/>
      <c r="I6959" s="2"/>
      <c r="J6959" s="2"/>
      <c r="N6959" s="9"/>
      <c r="O6959" s="5"/>
      <c r="P6959" s="2"/>
      <c r="Q6959" s="39"/>
      <c r="R6959" s="9"/>
      <c r="T6959" s="9"/>
      <c r="U6959" s="2"/>
      <c r="X6959" s="40"/>
      <c r="Y6959" s="9"/>
    </row>
    <row r="6960" spans="2:25" x14ac:dyDescent="0.2">
      <c r="B6960" s="2"/>
      <c r="H6960" s="2"/>
      <c r="I6960" s="2"/>
      <c r="J6960" s="2"/>
      <c r="N6960" s="9"/>
      <c r="O6960" s="5"/>
      <c r="P6960" s="2"/>
      <c r="Q6960" s="39"/>
      <c r="R6960" s="9"/>
      <c r="T6960" s="9"/>
      <c r="U6960" s="2"/>
      <c r="X6960" s="40"/>
      <c r="Y6960" s="9"/>
    </row>
    <row r="6961" spans="2:25" x14ac:dyDescent="0.2">
      <c r="B6961" s="2"/>
      <c r="H6961" s="2"/>
      <c r="I6961" s="2"/>
      <c r="J6961" s="2"/>
      <c r="N6961" s="9"/>
      <c r="O6961" s="5"/>
      <c r="P6961" s="2"/>
      <c r="Q6961" s="39"/>
      <c r="R6961" s="9"/>
      <c r="T6961" s="9"/>
      <c r="U6961" s="2"/>
      <c r="X6961" s="40"/>
      <c r="Y6961" s="9"/>
    </row>
    <row r="6962" spans="2:25" x14ac:dyDescent="0.2">
      <c r="B6962" s="2"/>
      <c r="H6962" s="2"/>
      <c r="I6962" s="2"/>
      <c r="J6962" s="2"/>
      <c r="N6962" s="9"/>
      <c r="O6962" s="5"/>
      <c r="P6962" s="2"/>
      <c r="Q6962" s="39"/>
      <c r="R6962" s="9"/>
      <c r="T6962" s="9"/>
      <c r="U6962" s="2"/>
      <c r="X6962" s="40"/>
      <c r="Y6962" s="9"/>
    </row>
    <row r="6963" spans="2:25" x14ac:dyDescent="0.2">
      <c r="B6963" s="2"/>
      <c r="H6963" s="2"/>
      <c r="I6963" s="2"/>
      <c r="J6963" s="2"/>
      <c r="N6963" s="9"/>
      <c r="O6963" s="5"/>
      <c r="P6963" s="2"/>
      <c r="Q6963" s="39"/>
      <c r="R6963" s="9"/>
      <c r="T6963" s="9"/>
      <c r="U6963" s="2"/>
      <c r="X6963" s="40"/>
      <c r="Y6963" s="9"/>
    </row>
    <row r="6964" spans="2:25" x14ac:dyDescent="0.2">
      <c r="B6964" s="2"/>
      <c r="H6964" s="2"/>
      <c r="I6964" s="2"/>
      <c r="J6964" s="2"/>
      <c r="N6964" s="9"/>
      <c r="O6964" s="5"/>
      <c r="P6964" s="2"/>
      <c r="Q6964" s="39"/>
      <c r="R6964" s="9"/>
      <c r="T6964" s="9"/>
      <c r="U6964" s="2"/>
      <c r="X6964" s="40"/>
      <c r="Y6964" s="9"/>
    </row>
    <row r="6965" spans="2:25" x14ac:dyDescent="0.2">
      <c r="B6965" s="2"/>
      <c r="H6965" s="2"/>
      <c r="I6965" s="2"/>
      <c r="J6965" s="2"/>
      <c r="N6965" s="9"/>
      <c r="O6965" s="5"/>
      <c r="P6965" s="2"/>
      <c r="Q6965" s="39"/>
      <c r="R6965" s="9"/>
      <c r="T6965" s="9"/>
      <c r="U6965" s="2"/>
      <c r="X6965" s="40"/>
      <c r="Y6965" s="9"/>
    </row>
    <row r="6966" spans="2:25" x14ac:dyDescent="0.2">
      <c r="B6966" s="2"/>
      <c r="H6966" s="2"/>
      <c r="I6966" s="2"/>
      <c r="J6966" s="2"/>
      <c r="N6966" s="9"/>
      <c r="O6966" s="5"/>
      <c r="P6966" s="2"/>
      <c r="Q6966" s="39"/>
      <c r="R6966" s="9"/>
      <c r="T6966" s="9"/>
      <c r="U6966" s="2"/>
      <c r="X6966" s="40"/>
      <c r="Y6966" s="9"/>
    </row>
    <row r="6967" spans="2:25" x14ac:dyDescent="0.2">
      <c r="B6967" s="2"/>
      <c r="H6967" s="2"/>
      <c r="I6967" s="2"/>
      <c r="J6967" s="2"/>
      <c r="N6967" s="9"/>
      <c r="O6967" s="5"/>
      <c r="P6967" s="2"/>
      <c r="Q6967" s="39"/>
      <c r="R6967" s="9"/>
      <c r="T6967" s="9"/>
      <c r="U6967" s="2"/>
      <c r="X6967" s="40"/>
      <c r="Y6967" s="9"/>
    </row>
    <row r="6968" spans="2:25" x14ac:dyDescent="0.2">
      <c r="B6968" s="2"/>
      <c r="H6968" s="2"/>
      <c r="I6968" s="2"/>
      <c r="J6968" s="2"/>
      <c r="N6968" s="9"/>
      <c r="O6968" s="5"/>
      <c r="P6968" s="2"/>
      <c r="Q6968" s="39"/>
      <c r="R6968" s="9"/>
      <c r="T6968" s="9"/>
      <c r="U6968" s="2"/>
      <c r="X6968" s="40"/>
      <c r="Y6968" s="9"/>
    </row>
    <row r="6969" spans="2:25" x14ac:dyDescent="0.2">
      <c r="B6969" s="2"/>
      <c r="H6969" s="2"/>
      <c r="I6969" s="2"/>
      <c r="J6969" s="2"/>
      <c r="N6969" s="9"/>
      <c r="O6969" s="5"/>
      <c r="P6969" s="2"/>
      <c r="Q6969" s="39"/>
      <c r="R6969" s="9"/>
      <c r="T6969" s="9"/>
      <c r="U6969" s="2"/>
      <c r="X6969" s="40"/>
      <c r="Y6969" s="9"/>
    </row>
    <row r="6970" spans="2:25" x14ac:dyDescent="0.2">
      <c r="B6970" s="2"/>
      <c r="H6970" s="2"/>
      <c r="I6970" s="2"/>
      <c r="J6970" s="2"/>
      <c r="N6970" s="9"/>
      <c r="O6970" s="5"/>
      <c r="P6970" s="2"/>
      <c r="Q6970" s="39"/>
      <c r="R6970" s="9"/>
      <c r="T6970" s="9"/>
      <c r="U6970" s="2"/>
      <c r="X6970" s="40"/>
      <c r="Y6970" s="9"/>
    </row>
    <row r="6971" spans="2:25" x14ac:dyDescent="0.2">
      <c r="B6971" s="2"/>
      <c r="H6971" s="2"/>
      <c r="I6971" s="2"/>
      <c r="J6971" s="2"/>
      <c r="N6971" s="9"/>
      <c r="O6971" s="5"/>
      <c r="P6971" s="2"/>
      <c r="Q6971" s="39"/>
      <c r="R6971" s="9"/>
      <c r="T6971" s="9"/>
      <c r="U6971" s="2"/>
      <c r="X6971" s="40"/>
      <c r="Y6971" s="9"/>
    </row>
    <row r="6972" spans="2:25" x14ac:dyDescent="0.2">
      <c r="B6972" s="2"/>
      <c r="H6972" s="2"/>
      <c r="I6972" s="2"/>
      <c r="J6972" s="2"/>
      <c r="N6972" s="9"/>
      <c r="O6972" s="5"/>
      <c r="P6972" s="2"/>
      <c r="Q6972" s="39"/>
      <c r="R6972" s="9"/>
      <c r="T6972" s="9"/>
      <c r="U6972" s="2"/>
      <c r="X6972" s="40"/>
      <c r="Y6972" s="9"/>
    </row>
    <row r="6973" spans="2:25" x14ac:dyDescent="0.2">
      <c r="B6973" s="2"/>
      <c r="H6973" s="2"/>
      <c r="I6973" s="2"/>
      <c r="J6973" s="2"/>
      <c r="N6973" s="9"/>
      <c r="O6973" s="5"/>
      <c r="P6973" s="2"/>
      <c r="Q6973" s="39"/>
      <c r="R6973" s="9"/>
      <c r="T6973" s="9"/>
      <c r="U6973" s="2"/>
      <c r="X6973" s="40"/>
      <c r="Y6973" s="9"/>
    </row>
    <row r="6974" spans="2:25" x14ac:dyDescent="0.2">
      <c r="B6974" s="2"/>
      <c r="H6974" s="2"/>
      <c r="I6974" s="2"/>
      <c r="J6974" s="2"/>
      <c r="N6974" s="9"/>
      <c r="O6974" s="5"/>
      <c r="P6974" s="2"/>
      <c r="Q6974" s="39"/>
      <c r="R6974" s="9"/>
      <c r="T6974" s="9"/>
      <c r="U6974" s="2"/>
      <c r="X6974" s="40"/>
      <c r="Y6974" s="9"/>
    </row>
    <row r="6975" spans="2:25" x14ac:dyDescent="0.2">
      <c r="B6975" s="2"/>
      <c r="H6975" s="2"/>
      <c r="I6975" s="2"/>
      <c r="J6975" s="2"/>
      <c r="N6975" s="9"/>
      <c r="O6975" s="5"/>
      <c r="P6975" s="2"/>
      <c r="Q6975" s="39"/>
      <c r="R6975" s="9"/>
      <c r="T6975" s="9"/>
      <c r="U6975" s="2"/>
      <c r="X6975" s="40"/>
      <c r="Y6975" s="9"/>
    </row>
    <row r="6976" spans="2:25" x14ac:dyDescent="0.2">
      <c r="B6976" s="2"/>
      <c r="H6976" s="2"/>
      <c r="I6976" s="2"/>
      <c r="J6976" s="2"/>
      <c r="N6976" s="9"/>
      <c r="O6976" s="5"/>
      <c r="P6976" s="2"/>
      <c r="Q6976" s="39"/>
      <c r="R6976" s="9"/>
      <c r="T6976" s="9"/>
      <c r="U6976" s="2"/>
      <c r="X6976" s="40"/>
      <c r="Y6976" s="9"/>
    </row>
    <row r="6977" spans="2:25" x14ac:dyDescent="0.2">
      <c r="B6977" s="2"/>
      <c r="H6977" s="2"/>
      <c r="I6977" s="2"/>
      <c r="J6977" s="2"/>
      <c r="N6977" s="9"/>
      <c r="O6977" s="5"/>
      <c r="P6977" s="2"/>
      <c r="Q6977" s="39"/>
      <c r="R6977" s="9"/>
      <c r="T6977" s="9"/>
      <c r="U6977" s="2"/>
      <c r="X6977" s="40"/>
      <c r="Y6977" s="9"/>
    </row>
    <row r="6978" spans="2:25" x14ac:dyDescent="0.2">
      <c r="B6978" s="2"/>
      <c r="H6978" s="2"/>
      <c r="I6978" s="2"/>
      <c r="J6978" s="2"/>
      <c r="N6978" s="9"/>
      <c r="O6978" s="5"/>
      <c r="P6978" s="2"/>
      <c r="Q6978" s="39"/>
      <c r="R6978" s="9"/>
      <c r="T6978" s="9"/>
      <c r="U6978" s="2"/>
      <c r="X6978" s="40"/>
      <c r="Y6978" s="9"/>
    </row>
    <row r="6979" spans="2:25" x14ac:dyDescent="0.2">
      <c r="B6979" s="2"/>
      <c r="H6979" s="2"/>
      <c r="I6979" s="2"/>
      <c r="J6979" s="2"/>
      <c r="N6979" s="9"/>
      <c r="O6979" s="5"/>
      <c r="P6979" s="2"/>
      <c r="Q6979" s="39"/>
      <c r="R6979" s="9"/>
      <c r="T6979" s="9"/>
      <c r="U6979" s="2"/>
      <c r="X6979" s="40"/>
      <c r="Y6979" s="9"/>
    </row>
    <row r="6980" spans="2:25" x14ac:dyDescent="0.2">
      <c r="B6980" s="2"/>
      <c r="H6980" s="2"/>
      <c r="I6980" s="2"/>
      <c r="J6980" s="2"/>
      <c r="N6980" s="9"/>
      <c r="O6980" s="5"/>
      <c r="P6980" s="2"/>
      <c r="Q6980" s="39"/>
      <c r="R6980" s="9"/>
      <c r="T6980" s="9"/>
      <c r="U6980" s="2"/>
      <c r="X6980" s="40"/>
      <c r="Y6980" s="9"/>
    </row>
    <row r="6981" spans="2:25" x14ac:dyDescent="0.2">
      <c r="B6981" s="2"/>
      <c r="H6981" s="2"/>
      <c r="I6981" s="2"/>
      <c r="J6981" s="2"/>
      <c r="N6981" s="9"/>
      <c r="O6981" s="5"/>
      <c r="P6981" s="2"/>
      <c r="Q6981" s="39"/>
      <c r="R6981" s="9"/>
      <c r="T6981" s="9"/>
      <c r="U6981" s="2"/>
      <c r="X6981" s="40"/>
      <c r="Y6981" s="9"/>
    </row>
    <row r="6982" spans="2:25" x14ac:dyDescent="0.2">
      <c r="B6982" s="2"/>
      <c r="H6982" s="2"/>
      <c r="I6982" s="2"/>
      <c r="J6982" s="2"/>
      <c r="N6982" s="9"/>
      <c r="O6982" s="5"/>
      <c r="P6982" s="2"/>
      <c r="Q6982" s="39"/>
      <c r="R6982" s="9"/>
      <c r="T6982" s="9"/>
      <c r="U6982" s="2"/>
      <c r="X6982" s="40"/>
      <c r="Y6982" s="9"/>
    </row>
    <row r="6983" spans="2:25" x14ac:dyDescent="0.2">
      <c r="B6983" s="2"/>
      <c r="H6983" s="2"/>
      <c r="I6983" s="2"/>
      <c r="J6983" s="2"/>
      <c r="N6983" s="9"/>
      <c r="O6983" s="5"/>
      <c r="P6983" s="2"/>
      <c r="Q6983" s="39"/>
      <c r="R6983" s="9"/>
      <c r="T6983" s="9"/>
      <c r="U6983" s="2"/>
      <c r="X6983" s="40"/>
      <c r="Y6983" s="9"/>
    </row>
    <row r="6984" spans="2:25" x14ac:dyDescent="0.2">
      <c r="B6984" s="2"/>
      <c r="H6984" s="2"/>
      <c r="I6984" s="2"/>
      <c r="J6984" s="2"/>
      <c r="N6984" s="9"/>
      <c r="O6984" s="5"/>
      <c r="P6984" s="2"/>
      <c r="Q6984" s="39"/>
      <c r="R6984" s="9"/>
      <c r="T6984" s="9"/>
      <c r="U6984" s="2"/>
      <c r="X6984" s="40"/>
      <c r="Y6984" s="9"/>
    </row>
    <row r="6985" spans="2:25" x14ac:dyDescent="0.2">
      <c r="B6985" s="2"/>
      <c r="H6985" s="2"/>
      <c r="I6985" s="2"/>
      <c r="J6985" s="2"/>
      <c r="N6985" s="9"/>
      <c r="O6985" s="5"/>
      <c r="P6985" s="2"/>
      <c r="Q6985" s="39"/>
      <c r="R6985" s="9"/>
      <c r="T6985" s="9"/>
      <c r="U6985" s="2"/>
      <c r="X6985" s="40"/>
      <c r="Y6985" s="9"/>
    </row>
    <row r="6986" spans="2:25" x14ac:dyDescent="0.2">
      <c r="B6986" s="2"/>
      <c r="H6986" s="2"/>
      <c r="I6986" s="2"/>
      <c r="J6986" s="2"/>
      <c r="N6986" s="9"/>
      <c r="O6986" s="5"/>
      <c r="P6986" s="2"/>
      <c r="Q6986" s="39"/>
      <c r="R6986" s="9"/>
      <c r="T6986" s="9"/>
      <c r="U6986" s="2"/>
      <c r="X6986" s="40"/>
      <c r="Y6986" s="9"/>
    </row>
    <row r="6987" spans="2:25" x14ac:dyDescent="0.2">
      <c r="B6987" s="2"/>
      <c r="H6987" s="2"/>
      <c r="I6987" s="2"/>
      <c r="J6987" s="2"/>
      <c r="N6987" s="9"/>
      <c r="O6987" s="5"/>
      <c r="P6987" s="2"/>
      <c r="Q6987" s="39"/>
      <c r="R6987" s="9"/>
      <c r="T6987" s="9"/>
      <c r="U6987" s="2"/>
      <c r="X6987" s="40"/>
      <c r="Y6987" s="9"/>
    </row>
    <row r="6988" spans="2:25" x14ac:dyDescent="0.2">
      <c r="B6988" s="2"/>
      <c r="H6988" s="2"/>
      <c r="I6988" s="2"/>
      <c r="J6988" s="2"/>
      <c r="N6988" s="9"/>
      <c r="O6988" s="5"/>
      <c r="P6988" s="2"/>
      <c r="Q6988" s="39"/>
      <c r="R6988" s="9"/>
      <c r="T6988" s="9"/>
      <c r="U6988" s="2"/>
      <c r="X6988" s="40"/>
      <c r="Y6988" s="9"/>
    </row>
    <row r="6989" spans="2:25" x14ac:dyDescent="0.2">
      <c r="B6989" s="2"/>
      <c r="H6989" s="2"/>
      <c r="I6989" s="2"/>
      <c r="J6989" s="2"/>
      <c r="N6989" s="9"/>
      <c r="O6989" s="5"/>
      <c r="P6989" s="2"/>
      <c r="Q6989" s="39"/>
      <c r="R6989" s="9"/>
      <c r="T6989" s="9"/>
      <c r="U6989" s="2"/>
      <c r="X6989" s="40"/>
      <c r="Y6989" s="9"/>
    </row>
    <row r="6990" spans="2:25" x14ac:dyDescent="0.2">
      <c r="B6990" s="2"/>
      <c r="H6990" s="2"/>
      <c r="I6990" s="2"/>
      <c r="J6990" s="2"/>
      <c r="N6990" s="9"/>
      <c r="O6990" s="5"/>
      <c r="P6990" s="2"/>
      <c r="Q6990" s="39"/>
      <c r="R6990" s="9"/>
      <c r="T6990" s="9"/>
      <c r="U6990" s="2"/>
      <c r="X6990" s="40"/>
      <c r="Y6990" s="9"/>
    </row>
    <row r="6991" spans="2:25" x14ac:dyDescent="0.2">
      <c r="B6991" s="2"/>
      <c r="H6991" s="2"/>
      <c r="I6991" s="2"/>
      <c r="J6991" s="2"/>
      <c r="N6991" s="9"/>
      <c r="O6991" s="5"/>
      <c r="P6991" s="2"/>
      <c r="Q6991" s="39"/>
      <c r="R6991" s="9"/>
      <c r="T6991" s="9"/>
      <c r="U6991" s="2"/>
      <c r="X6991" s="40"/>
      <c r="Y6991" s="9"/>
    </row>
    <row r="6992" spans="2:25" x14ac:dyDescent="0.2">
      <c r="B6992" s="2"/>
      <c r="H6992" s="2"/>
      <c r="I6992" s="2"/>
      <c r="J6992" s="2"/>
      <c r="N6992" s="9"/>
      <c r="O6992" s="5"/>
      <c r="P6992" s="2"/>
      <c r="Q6992" s="39"/>
      <c r="R6992" s="9"/>
      <c r="T6992" s="9"/>
      <c r="U6992" s="2"/>
      <c r="X6992" s="40"/>
      <c r="Y6992" s="9"/>
    </row>
    <row r="6993" spans="2:25" x14ac:dyDescent="0.2">
      <c r="B6993" s="2"/>
      <c r="H6993" s="2"/>
      <c r="I6993" s="2"/>
      <c r="J6993" s="2"/>
      <c r="N6993" s="9"/>
      <c r="O6993" s="5"/>
      <c r="P6993" s="2"/>
      <c r="Q6993" s="39"/>
      <c r="R6993" s="9"/>
      <c r="T6993" s="9"/>
      <c r="U6993" s="2"/>
      <c r="X6993" s="40"/>
      <c r="Y6993" s="9"/>
    </row>
    <row r="6994" spans="2:25" x14ac:dyDescent="0.2">
      <c r="B6994" s="2"/>
      <c r="H6994" s="2"/>
      <c r="I6994" s="2"/>
      <c r="J6994" s="2"/>
      <c r="N6994" s="9"/>
      <c r="O6994" s="5"/>
      <c r="P6994" s="2"/>
      <c r="Q6994" s="39"/>
      <c r="R6994" s="9"/>
      <c r="T6994" s="9"/>
      <c r="U6994" s="2"/>
      <c r="X6994" s="40"/>
      <c r="Y6994" s="9"/>
    </row>
    <row r="6995" spans="2:25" x14ac:dyDescent="0.2">
      <c r="B6995" s="2"/>
      <c r="H6995" s="2"/>
      <c r="I6995" s="2"/>
      <c r="J6995" s="2"/>
      <c r="N6995" s="9"/>
      <c r="O6995" s="5"/>
      <c r="P6995" s="2"/>
      <c r="Q6995" s="39"/>
      <c r="R6995" s="9"/>
      <c r="T6995" s="9"/>
      <c r="U6995" s="2"/>
      <c r="X6995" s="40"/>
      <c r="Y6995" s="9"/>
    </row>
    <row r="6996" spans="2:25" x14ac:dyDescent="0.2">
      <c r="B6996" s="2"/>
      <c r="H6996" s="2"/>
      <c r="I6996" s="2"/>
      <c r="J6996" s="2"/>
      <c r="N6996" s="9"/>
      <c r="O6996" s="5"/>
      <c r="P6996" s="2"/>
      <c r="Q6996" s="39"/>
      <c r="R6996" s="9"/>
      <c r="T6996" s="9"/>
      <c r="U6996" s="2"/>
      <c r="X6996" s="40"/>
      <c r="Y6996" s="9"/>
    </row>
    <row r="6997" spans="2:25" x14ac:dyDescent="0.2">
      <c r="B6997" s="2"/>
      <c r="H6997" s="2"/>
      <c r="I6997" s="2"/>
      <c r="J6997" s="2"/>
      <c r="N6997" s="9"/>
      <c r="O6997" s="5"/>
      <c r="P6997" s="2"/>
      <c r="Q6997" s="39"/>
      <c r="R6997" s="9"/>
      <c r="T6997" s="9"/>
      <c r="U6997" s="2"/>
      <c r="X6997" s="40"/>
      <c r="Y6997" s="9"/>
    </row>
    <row r="6998" spans="2:25" x14ac:dyDescent="0.2">
      <c r="B6998" s="2"/>
      <c r="H6998" s="2"/>
      <c r="I6998" s="2"/>
      <c r="J6998" s="2"/>
      <c r="N6998" s="9"/>
      <c r="O6998" s="5"/>
      <c r="P6998" s="2"/>
      <c r="Q6998" s="39"/>
      <c r="R6998" s="9"/>
      <c r="T6998" s="9"/>
      <c r="U6998" s="2"/>
      <c r="X6998" s="40"/>
      <c r="Y6998" s="9"/>
    </row>
    <row r="6999" spans="2:25" x14ac:dyDescent="0.2">
      <c r="B6999" s="2"/>
      <c r="H6999" s="2"/>
      <c r="I6999" s="2"/>
      <c r="J6999" s="2"/>
      <c r="N6999" s="9"/>
      <c r="O6999" s="5"/>
      <c r="P6999" s="2"/>
      <c r="Q6999" s="39"/>
      <c r="R6999" s="9"/>
      <c r="T6999" s="9"/>
      <c r="U6999" s="2"/>
      <c r="X6999" s="40"/>
      <c r="Y6999" s="9"/>
    </row>
    <row r="7000" spans="2:25" x14ac:dyDescent="0.2">
      <c r="B7000" s="2"/>
      <c r="H7000" s="2"/>
      <c r="I7000" s="2"/>
      <c r="J7000" s="2"/>
      <c r="N7000" s="9"/>
      <c r="O7000" s="5"/>
      <c r="P7000" s="2"/>
      <c r="Q7000" s="39"/>
      <c r="R7000" s="9"/>
      <c r="T7000" s="9"/>
      <c r="U7000" s="2"/>
      <c r="X7000" s="40"/>
      <c r="Y7000" s="9"/>
    </row>
    <row r="7001" spans="2:25" x14ac:dyDescent="0.2">
      <c r="B7001" s="2"/>
      <c r="H7001" s="2"/>
      <c r="I7001" s="2"/>
      <c r="J7001" s="2"/>
      <c r="N7001" s="9"/>
      <c r="O7001" s="5"/>
      <c r="P7001" s="2"/>
      <c r="Q7001" s="39"/>
      <c r="R7001" s="9"/>
      <c r="T7001" s="9"/>
      <c r="U7001" s="2"/>
      <c r="X7001" s="40"/>
      <c r="Y7001" s="9"/>
    </row>
    <row r="7002" spans="2:25" x14ac:dyDescent="0.2">
      <c r="B7002" s="2"/>
      <c r="H7002" s="2"/>
      <c r="I7002" s="2"/>
      <c r="J7002" s="2"/>
      <c r="N7002" s="9"/>
      <c r="O7002" s="5"/>
      <c r="P7002" s="2"/>
      <c r="Q7002" s="39"/>
      <c r="R7002" s="9"/>
      <c r="T7002" s="9"/>
      <c r="U7002" s="2"/>
      <c r="X7002" s="40"/>
      <c r="Y7002" s="9"/>
    </row>
    <row r="7003" spans="2:25" x14ac:dyDescent="0.2">
      <c r="B7003" s="2"/>
      <c r="H7003" s="2"/>
      <c r="I7003" s="2"/>
      <c r="J7003" s="2"/>
      <c r="N7003" s="9"/>
      <c r="O7003" s="5"/>
      <c r="P7003" s="2"/>
      <c r="Q7003" s="39"/>
      <c r="R7003" s="9"/>
      <c r="T7003" s="9"/>
      <c r="U7003" s="2"/>
      <c r="X7003" s="40"/>
      <c r="Y7003" s="9"/>
    </row>
    <row r="7004" spans="2:25" x14ac:dyDescent="0.2">
      <c r="B7004" s="2"/>
      <c r="H7004" s="2"/>
      <c r="I7004" s="2"/>
      <c r="J7004" s="2"/>
      <c r="N7004" s="9"/>
      <c r="O7004" s="5"/>
      <c r="P7004" s="2"/>
      <c r="Q7004" s="39"/>
      <c r="R7004" s="9"/>
      <c r="T7004" s="9"/>
      <c r="U7004" s="2"/>
      <c r="X7004" s="40"/>
      <c r="Y7004" s="9"/>
    </row>
    <row r="7005" spans="2:25" x14ac:dyDescent="0.2">
      <c r="B7005" s="2"/>
      <c r="H7005" s="2"/>
      <c r="I7005" s="2"/>
      <c r="J7005" s="2"/>
      <c r="N7005" s="9"/>
      <c r="O7005" s="5"/>
      <c r="P7005" s="2"/>
      <c r="Q7005" s="39"/>
      <c r="R7005" s="9"/>
      <c r="T7005" s="9"/>
      <c r="U7005" s="2"/>
      <c r="X7005" s="40"/>
      <c r="Y7005" s="9"/>
    </row>
    <row r="7006" spans="2:25" x14ac:dyDescent="0.2">
      <c r="B7006" s="2"/>
      <c r="H7006" s="2"/>
      <c r="I7006" s="2"/>
      <c r="J7006" s="2"/>
      <c r="N7006" s="9"/>
      <c r="O7006" s="5"/>
      <c r="P7006" s="2"/>
      <c r="Q7006" s="39"/>
      <c r="R7006" s="9"/>
      <c r="T7006" s="9"/>
      <c r="U7006" s="2"/>
      <c r="X7006" s="40"/>
      <c r="Y7006" s="9"/>
    </row>
    <row r="7007" spans="2:25" x14ac:dyDescent="0.2">
      <c r="B7007" s="2"/>
      <c r="H7007" s="2"/>
      <c r="I7007" s="2"/>
      <c r="J7007" s="2"/>
      <c r="N7007" s="9"/>
      <c r="O7007" s="5"/>
      <c r="P7007" s="2"/>
      <c r="Q7007" s="39"/>
      <c r="R7007" s="9"/>
      <c r="T7007" s="9"/>
      <c r="U7007" s="2"/>
      <c r="X7007" s="40"/>
      <c r="Y7007" s="9"/>
    </row>
    <row r="7008" spans="2:25" x14ac:dyDescent="0.2">
      <c r="B7008" s="2"/>
      <c r="H7008" s="2"/>
      <c r="I7008" s="2"/>
      <c r="J7008" s="2"/>
      <c r="N7008" s="9"/>
      <c r="O7008" s="5"/>
      <c r="P7008" s="2"/>
      <c r="Q7008" s="39"/>
      <c r="R7008" s="9"/>
      <c r="T7008" s="9"/>
      <c r="U7008" s="2"/>
      <c r="X7008" s="40"/>
      <c r="Y7008" s="9"/>
    </row>
    <row r="7009" spans="2:25" x14ac:dyDescent="0.2">
      <c r="B7009" s="2"/>
      <c r="H7009" s="2"/>
      <c r="I7009" s="2"/>
      <c r="J7009" s="2"/>
      <c r="N7009" s="9"/>
      <c r="O7009" s="5"/>
      <c r="P7009" s="2"/>
      <c r="Q7009" s="39"/>
      <c r="R7009" s="9"/>
      <c r="T7009" s="9"/>
      <c r="U7009" s="2"/>
      <c r="X7009" s="40"/>
      <c r="Y7009" s="9"/>
    </row>
    <row r="7010" spans="2:25" x14ac:dyDescent="0.2">
      <c r="B7010" s="2"/>
      <c r="H7010" s="2"/>
      <c r="I7010" s="2"/>
      <c r="J7010" s="2"/>
      <c r="N7010" s="9"/>
      <c r="O7010" s="5"/>
      <c r="P7010" s="2"/>
      <c r="Q7010" s="39"/>
      <c r="R7010" s="9"/>
      <c r="T7010" s="9"/>
      <c r="U7010" s="2"/>
      <c r="X7010" s="40"/>
      <c r="Y7010" s="9"/>
    </row>
    <row r="7011" spans="2:25" x14ac:dyDescent="0.2">
      <c r="B7011" s="2"/>
      <c r="H7011" s="2"/>
      <c r="I7011" s="2"/>
      <c r="J7011" s="2"/>
      <c r="N7011" s="9"/>
      <c r="O7011" s="5"/>
      <c r="P7011" s="2"/>
      <c r="Q7011" s="39"/>
      <c r="R7011" s="9"/>
      <c r="T7011" s="9"/>
      <c r="U7011" s="2"/>
      <c r="X7011" s="40"/>
      <c r="Y7011" s="9"/>
    </row>
    <row r="7012" spans="2:25" x14ac:dyDescent="0.2">
      <c r="B7012" s="2"/>
      <c r="H7012" s="2"/>
      <c r="I7012" s="2"/>
      <c r="J7012" s="2"/>
      <c r="N7012" s="9"/>
      <c r="O7012" s="5"/>
      <c r="P7012" s="2"/>
      <c r="Q7012" s="39"/>
      <c r="R7012" s="9"/>
      <c r="T7012" s="9"/>
      <c r="U7012" s="2"/>
      <c r="X7012" s="40"/>
      <c r="Y7012" s="9"/>
    </row>
    <row r="7013" spans="2:25" x14ac:dyDescent="0.2">
      <c r="B7013" s="2"/>
      <c r="H7013" s="2"/>
      <c r="I7013" s="2"/>
      <c r="J7013" s="2"/>
      <c r="N7013" s="9"/>
      <c r="O7013" s="5"/>
      <c r="P7013" s="2"/>
      <c r="Q7013" s="39"/>
      <c r="R7013" s="9"/>
      <c r="T7013" s="9"/>
      <c r="U7013" s="2"/>
      <c r="X7013" s="40"/>
      <c r="Y7013" s="9"/>
    </row>
    <row r="7014" spans="2:25" x14ac:dyDescent="0.2">
      <c r="B7014" s="2"/>
      <c r="H7014" s="2"/>
      <c r="I7014" s="2"/>
      <c r="J7014" s="2"/>
      <c r="N7014" s="9"/>
      <c r="O7014" s="5"/>
      <c r="P7014" s="2"/>
      <c r="Q7014" s="39"/>
      <c r="R7014" s="9"/>
      <c r="T7014" s="9"/>
      <c r="U7014" s="2"/>
      <c r="X7014" s="40"/>
      <c r="Y7014" s="9"/>
    </row>
    <row r="7015" spans="2:25" x14ac:dyDescent="0.2">
      <c r="B7015" s="2"/>
      <c r="H7015" s="2"/>
      <c r="I7015" s="2"/>
      <c r="J7015" s="2"/>
      <c r="N7015" s="9"/>
      <c r="O7015" s="5"/>
      <c r="P7015" s="2"/>
      <c r="Q7015" s="39"/>
      <c r="R7015" s="9"/>
      <c r="T7015" s="9"/>
      <c r="U7015" s="2"/>
      <c r="X7015" s="40"/>
      <c r="Y7015" s="9"/>
    </row>
    <row r="7016" spans="2:25" x14ac:dyDescent="0.2">
      <c r="B7016" s="2"/>
      <c r="H7016" s="2"/>
      <c r="I7016" s="2"/>
      <c r="J7016" s="2"/>
      <c r="N7016" s="9"/>
      <c r="O7016" s="5"/>
      <c r="P7016" s="2"/>
      <c r="Q7016" s="39"/>
      <c r="R7016" s="9"/>
      <c r="T7016" s="9"/>
      <c r="U7016" s="2"/>
      <c r="X7016" s="40"/>
      <c r="Y7016" s="9"/>
    </row>
    <row r="7017" spans="2:25" x14ac:dyDescent="0.2">
      <c r="B7017" s="2"/>
      <c r="H7017" s="2"/>
      <c r="I7017" s="2"/>
      <c r="J7017" s="2"/>
      <c r="N7017" s="9"/>
      <c r="O7017" s="5"/>
      <c r="P7017" s="2"/>
      <c r="Q7017" s="39"/>
      <c r="R7017" s="9"/>
      <c r="T7017" s="9"/>
      <c r="U7017" s="2"/>
      <c r="X7017" s="40"/>
      <c r="Y7017" s="9"/>
    </row>
    <row r="7018" spans="2:25" x14ac:dyDescent="0.2">
      <c r="B7018" s="2"/>
      <c r="H7018" s="2"/>
      <c r="I7018" s="2"/>
      <c r="J7018" s="2"/>
      <c r="N7018" s="9"/>
      <c r="O7018" s="5"/>
      <c r="P7018" s="2"/>
      <c r="Q7018" s="39"/>
      <c r="R7018" s="9"/>
      <c r="T7018" s="9"/>
      <c r="U7018" s="2"/>
      <c r="X7018" s="40"/>
      <c r="Y7018" s="9"/>
    </row>
    <row r="7019" spans="2:25" x14ac:dyDescent="0.2">
      <c r="B7019" s="2"/>
      <c r="H7019" s="2"/>
      <c r="I7019" s="2"/>
      <c r="J7019" s="2"/>
      <c r="N7019" s="9"/>
      <c r="O7019" s="5"/>
      <c r="P7019" s="2"/>
      <c r="Q7019" s="39"/>
      <c r="R7019" s="9"/>
      <c r="T7019" s="9"/>
      <c r="U7019" s="2"/>
      <c r="X7019" s="40"/>
      <c r="Y7019" s="9"/>
    </row>
    <row r="7020" spans="2:25" x14ac:dyDescent="0.2">
      <c r="B7020" s="2"/>
      <c r="H7020" s="2"/>
      <c r="I7020" s="2"/>
      <c r="J7020" s="2"/>
      <c r="N7020" s="9"/>
      <c r="O7020" s="5"/>
      <c r="P7020" s="2"/>
      <c r="Q7020" s="39"/>
      <c r="R7020" s="9"/>
      <c r="T7020" s="9"/>
      <c r="U7020" s="2"/>
      <c r="X7020" s="40"/>
      <c r="Y7020" s="9"/>
    </row>
    <row r="7021" spans="2:25" x14ac:dyDescent="0.2">
      <c r="B7021" s="2"/>
      <c r="H7021" s="2"/>
      <c r="I7021" s="2"/>
      <c r="J7021" s="2"/>
      <c r="N7021" s="9"/>
      <c r="O7021" s="5"/>
      <c r="P7021" s="2"/>
      <c r="Q7021" s="39"/>
      <c r="R7021" s="9"/>
      <c r="T7021" s="9"/>
      <c r="U7021" s="2"/>
      <c r="X7021" s="40"/>
      <c r="Y7021" s="9"/>
    </row>
    <row r="7022" spans="2:25" x14ac:dyDescent="0.2">
      <c r="B7022" s="2"/>
      <c r="H7022" s="2"/>
      <c r="I7022" s="2"/>
      <c r="J7022" s="2"/>
      <c r="N7022" s="9"/>
      <c r="O7022" s="5"/>
      <c r="P7022" s="2"/>
      <c r="Q7022" s="39"/>
      <c r="R7022" s="9"/>
      <c r="T7022" s="9"/>
      <c r="U7022" s="2"/>
      <c r="X7022" s="40"/>
      <c r="Y7022" s="9"/>
    </row>
    <row r="7023" spans="2:25" x14ac:dyDescent="0.2">
      <c r="B7023" s="2"/>
      <c r="H7023" s="2"/>
      <c r="I7023" s="2"/>
      <c r="J7023" s="2"/>
      <c r="N7023" s="9"/>
      <c r="O7023" s="5"/>
      <c r="P7023" s="2"/>
      <c r="Q7023" s="39"/>
      <c r="R7023" s="9"/>
      <c r="T7023" s="9"/>
      <c r="U7023" s="2"/>
      <c r="X7023" s="40"/>
      <c r="Y7023" s="9"/>
    </row>
    <row r="7024" spans="2:25" x14ac:dyDescent="0.2">
      <c r="B7024" s="2"/>
      <c r="H7024" s="2"/>
      <c r="I7024" s="2"/>
      <c r="J7024" s="2"/>
      <c r="N7024" s="9"/>
      <c r="O7024" s="5"/>
      <c r="P7024" s="2"/>
      <c r="Q7024" s="39"/>
      <c r="R7024" s="9"/>
      <c r="T7024" s="9"/>
      <c r="U7024" s="2"/>
      <c r="X7024" s="40"/>
      <c r="Y7024" s="9"/>
    </row>
    <row r="7025" spans="2:25" x14ac:dyDescent="0.2">
      <c r="B7025" s="2"/>
      <c r="H7025" s="2"/>
      <c r="I7025" s="2"/>
      <c r="J7025" s="2"/>
      <c r="N7025" s="9"/>
      <c r="O7025" s="5"/>
      <c r="P7025" s="2"/>
      <c r="Q7025" s="39"/>
      <c r="R7025" s="9"/>
      <c r="T7025" s="9"/>
      <c r="U7025" s="2"/>
      <c r="X7025" s="40"/>
      <c r="Y7025" s="9"/>
    </row>
    <row r="7026" spans="2:25" x14ac:dyDescent="0.2">
      <c r="B7026" s="2"/>
      <c r="H7026" s="2"/>
      <c r="I7026" s="2"/>
      <c r="J7026" s="2"/>
      <c r="N7026" s="9"/>
      <c r="O7026" s="5"/>
      <c r="P7026" s="2"/>
      <c r="Q7026" s="39"/>
      <c r="R7026" s="9"/>
      <c r="T7026" s="9"/>
      <c r="U7026" s="2"/>
      <c r="X7026" s="40"/>
      <c r="Y7026" s="9"/>
    </row>
    <row r="7027" spans="2:25" x14ac:dyDescent="0.2">
      <c r="B7027" s="2"/>
      <c r="H7027" s="2"/>
      <c r="I7027" s="2"/>
      <c r="J7027" s="2"/>
      <c r="N7027" s="9"/>
      <c r="O7027" s="5"/>
      <c r="P7027" s="2"/>
      <c r="Q7027" s="39"/>
      <c r="R7027" s="9"/>
      <c r="T7027" s="9"/>
      <c r="U7027" s="2"/>
      <c r="X7027" s="40"/>
      <c r="Y7027" s="9"/>
    </row>
    <row r="7028" spans="2:25" x14ac:dyDescent="0.2">
      <c r="B7028" s="2"/>
      <c r="H7028" s="2"/>
      <c r="I7028" s="2"/>
      <c r="J7028" s="2"/>
      <c r="N7028" s="9"/>
      <c r="O7028" s="5"/>
      <c r="P7028" s="2"/>
      <c r="Q7028" s="39"/>
      <c r="R7028" s="9"/>
      <c r="T7028" s="9"/>
      <c r="U7028" s="2"/>
      <c r="X7028" s="40"/>
      <c r="Y7028" s="9"/>
    </row>
    <row r="7029" spans="2:25" x14ac:dyDescent="0.2">
      <c r="B7029" s="2"/>
      <c r="H7029" s="2"/>
      <c r="I7029" s="2"/>
      <c r="J7029" s="2"/>
      <c r="N7029" s="9"/>
      <c r="O7029" s="5"/>
      <c r="P7029" s="2"/>
      <c r="Q7029" s="39"/>
      <c r="R7029" s="9"/>
      <c r="T7029" s="9"/>
      <c r="U7029" s="2"/>
      <c r="X7029" s="40"/>
      <c r="Y7029" s="9"/>
    </row>
    <row r="7030" spans="2:25" x14ac:dyDescent="0.2">
      <c r="B7030" s="2"/>
      <c r="H7030" s="2"/>
      <c r="I7030" s="2"/>
      <c r="J7030" s="2"/>
      <c r="N7030" s="9"/>
      <c r="O7030" s="5"/>
      <c r="P7030" s="2"/>
      <c r="Q7030" s="39"/>
      <c r="R7030" s="9"/>
      <c r="T7030" s="9"/>
      <c r="U7030" s="2"/>
      <c r="X7030" s="40"/>
      <c r="Y7030" s="9"/>
    </row>
    <row r="7031" spans="2:25" x14ac:dyDescent="0.2">
      <c r="B7031" s="2"/>
      <c r="H7031" s="2"/>
      <c r="I7031" s="2"/>
      <c r="J7031" s="2"/>
      <c r="N7031" s="9"/>
      <c r="O7031" s="5"/>
      <c r="P7031" s="2"/>
      <c r="Q7031" s="39"/>
      <c r="R7031" s="9"/>
      <c r="T7031" s="9"/>
      <c r="U7031" s="2"/>
      <c r="X7031" s="40"/>
      <c r="Y7031" s="9"/>
    </row>
    <row r="7032" spans="2:25" x14ac:dyDescent="0.2">
      <c r="B7032" s="2"/>
      <c r="H7032" s="2"/>
      <c r="I7032" s="2"/>
      <c r="J7032" s="2"/>
      <c r="N7032" s="9"/>
      <c r="O7032" s="5"/>
      <c r="P7032" s="2"/>
      <c r="Q7032" s="39"/>
      <c r="R7032" s="9"/>
      <c r="T7032" s="9"/>
      <c r="U7032" s="2"/>
      <c r="X7032" s="40"/>
      <c r="Y7032" s="9"/>
    </row>
    <row r="7033" spans="2:25" x14ac:dyDescent="0.2">
      <c r="B7033" s="2"/>
      <c r="H7033" s="2"/>
      <c r="I7033" s="2"/>
      <c r="J7033" s="2"/>
      <c r="N7033" s="9"/>
      <c r="O7033" s="5"/>
      <c r="P7033" s="2"/>
      <c r="Q7033" s="39"/>
      <c r="R7033" s="9"/>
      <c r="T7033" s="9"/>
      <c r="U7033" s="2"/>
      <c r="X7033" s="40"/>
      <c r="Y7033" s="9"/>
    </row>
    <row r="7034" spans="2:25" x14ac:dyDescent="0.2">
      <c r="B7034" s="2"/>
      <c r="H7034" s="2"/>
      <c r="I7034" s="2"/>
      <c r="J7034" s="2"/>
      <c r="N7034" s="9"/>
      <c r="O7034" s="5"/>
      <c r="P7034" s="2"/>
      <c r="Q7034" s="39"/>
      <c r="R7034" s="9"/>
      <c r="T7034" s="9"/>
      <c r="U7034" s="2"/>
      <c r="X7034" s="40"/>
      <c r="Y7034" s="9"/>
    </row>
    <row r="7035" spans="2:25" x14ac:dyDescent="0.2">
      <c r="B7035" s="2"/>
      <c r="H7035" s="2"/>
      <c r="I7035" s="2"/>
      <c r="J7035" s="2"/>
      <c r="N7035" s="9"/>
      <c r="O7035" s="5"/>
      <c r="P7035" s="2"/>
      <c r="Q7035" s="39"/>
      <c r="R7035" s="9"/>
      <c r="T7035" s="9"/>
      <c r="U7035" s="2"/>
      <c r="X7035" s="40"/>
      <c r="Y7035" s="9"/>
    </row>
    <row r="7036" spans="2:25" x14ac:dyDescent="0.2">
      <c r="B7036" s="2"/>
      <c r="H7036" s="2"/>
      <c r="I7036" s="2"/>
      <c r="J7036" s="2"/>
      <c r="N7036" s="9"/>
      <c r="O7036" s="5"/>
      <c r="P7036" s="2"/>
      <c r="Q7036" s="39"/>
      <c r="R7036" s="9"/>
      <c r="T7036" s="9"/>
      <c r="U7036" s="2"/>
      <c r="X7036" s="40"/>
      <c r="Y7036" s="9"/>
    </row>
    <row r="7037" spans="2:25" x14ac:dyDescent="0.2">
      <c r="B7037" s="2"/>
      <c r="H7037" s="2"/>
      <c r="I7037" s="2"/>
      <c r="J7037" s="2"/>
      <c r="N7037" s="9"/>
      <c r="O7037" s="5"/>
      <c r="P7037" s="2"/>
      <c r="Q7037" s="39"/>
      <c r="R7037" s="9"/>
      <c r="T7037" s="9"/>
      <c r="U7037" s="2"/>
      <c r="X7037" s="40"/>
      <c r="Y7037" s="9"/>
    </row>
    <row r="7038" spans="2:25" x14ac:dyDescent="0.2">
      <c r="B7038" s="2"/>
      <c r="H7038" s="2"/>
      <c r="I7038" s="2"/>
      <c r="J7038" s="2"/>
      <c r="N7038" s="9"/>
      <c r="O7038" s="5"/>
      <c r="P7038" s="2"/>
      <c r="Q7038" s="39"/>
      <c r="R7038" s="9"/>
      <c r="T7038" s="9"/>
      <c r="U7038" s="2"/>
      <c r="X7038" s="40"/>
      <c r="Y7038" s="9"/>
    </row>
    <row r="7039" spans="2:25" x14ac:dyDescent="0.2">
      <c r="B7039" s="2"/>
      <c r="H7039" s="2"/>
      <c r="I7039" s="2"/>
      <c r="J7039" s="2"/>
      <c r="N7039" s="9"/>
      <c r="O7039" s="5"/>
      <c r="P7039" s="2"/>
      <c r="Q7039" s="39"/>
      <c r="R7039" s="9"/>
      <c r="T7039" s="9"/>
      <c r="U7039" s="2"/>
      <c r="X7039" s="40"/>
      <c r="Y7039" s="9"/>
    </row>
    <row r="7040" spans="2:25" x14ac:dyDescent="0.2">
      <c r="B7040" s="2"/>
      <c r="H7040" s="2"/>
      <c r="I7040" s="2"/>
      <c r="J7040" s="2"/>
      <c r="N7040" s="9"/>
      <c r="O7040" s="5"/>
      <c r="P7040" s="2"/>
      <c r="Q7040" s="39"/>
      <c r="R7040" s="9"/>
      <c r="T7040" s="9"/>
      <c r="U7040" s="2"/>
      <c r="X7040" s="40"/>
      <c r="Y7040" s="9"/>
    </row>
    <row r="7041" spans="2:25" x14ac:dyDescent="0.2">
      <c r="B7041" s="2"/>
      <c r="H7041" s="2"/>
      <c r="I7041" s="2"/>
      <c r="J7041" s="2"/>
      <c r="N7041" s="9"/>
      <c r="O7041" s="5"/>
      <c r="P7041" s="2"/>
      <c r="Q7041" s="39"/>
      <c r="R7041" s="9"/>
      <c r="T7041" s="9"/>
      <c r="U7041" s="2"/>
      <c r="X7041" s="40"/>
      <c r="Y7041" s="9"/>
    </row>
    <row r="7042" spans="2:25" x14ac:dyDescent="0.2">
      <c r="B7042" s="2"/>
      <c r="H7042" s="2"/>
      <c r="I7042" s="2"/>
      <c r="J7042" s="2"/>
      <c r="N7042" s="9"/>
      <c r="O7042" s="5"/>
      <c r="P7042" s="2"/>
      <c r="Q7042" s="39"/>
      <c r="R7042" s="9"/>
      <c r="T7042" s="9"/>
      <c r="U7042" s="2"/>
      <c r="X7042" s="40"/>
      <c r="Y7042" s="9"/>
    </row>
    <row r="7043" spans="2:25" x14ac:dyDescent="0.2">
      <c r="B7043" s="2"/>
      <c r="H7043" s="2"/>
      <c r="I7043" s="2"/>
      <c r="J7043" s="2"/>
      <c r="N7043" s="9"/>
      <c r="O7043" s="5"/>
      <c r="P7043" s="2"/>
      <c r="Q7043" s="39"/>
      <c r="R7043" s="9"/>
      <c r="T7043" s="9"/>
      <c r="U7043" s="2"/>
      <c r="X7043" s="40"/>
      <c r="Y7043" s="9"/>
    </row>
    <row r="7044" spans="2:25" x14ac:dyDescent="0.2">
      <c r="B7044" s="2"/>
      <c r="H7044" s="2"/>
      <c r="I7044" s="2"/>
      <c r="J7044" s="2"/>
      <c r="N7044" s="9"/>
      <c r="O7044" s="5"/>
      <c r="P7044" s="2"/>
      <c r="Q7044" s="39"/>
      <c r="R7044" s="9"/>
      <c r="T7044" s="9"/>
      <c r="U7044" s="2"/>
      <c r="X7044" s="40"/>
      <c r="Y7044" s="9"/>
    </row>
    <row r="7045" spans="2:25" x14ac:dyDescent="0.2">
      <c r="B7045" s="2"/>
      <c r="H7045" s="2"/>
      <c r="I7045" s="2"/>
      <c r="J7045" s="2"/>
      <c r="N7045" s="9"/>
      <c r="O7045" s="5"/>
      <c r="P7045" s="2"/>
      <c r="Q7045" s="39"/>
      <c r="R7045" s="9"/>
      <c r="T7045" s="9"/>
      <c r="U7045" s="2"/>
      <c r="X7045" s="40"/>
      <c r="Y7045" s="9"/>
    </row>
    <row r="7046" spans="2:25" x14ac:dyDescent="0.2">
      <c r="B7046" s="2"/>
      <c r="H7046" s="2"/>
      <c r="I7046" s="2"/>
      <c r="J7046" s="2"/>
      <c r="N7046" s="9"/>
      <c r="O7046" s="5"/>
      <c r="P7046" s="2"/>
      <c r="Q7046" s="39"/>
      <c r="R7046" s="9"/>
      <c r="T7046" s="9"/>
      <c r="U7046" s="2"/>
      <c r="X7046" s="40"/>
      <c r="Y7046" s="9"/>
    </row>
    <row r="7047" spans="2:25" x14ac:dyDescent="0.2">
      <c r="B7047" s="2"/>
      <c r="H7047" s="2"/>
      <c r="I7047" s="2"/>
      <c r="J7047" s="2"/>
      <c r="N7047" s="9"/>
      <c r="O7047" s="5"/>
      <c r="P7047" s="2"/>
      <c r="Q7047" s="39"/>
      <c r="R7047" s="9"/>
      <c r="T7047" s="9"/>
      <c r="U7047" s="2"/>
      <c r="X7047" s="40"/>
      <c r="Y7047" s="9"/>
    </row>
    <row r="7048" spans="2:25" x14ac:dyDescent="0.2">
      <c r="B7048" s="2"/>
      <c r="H7048" s="2"/>
      <c r="I7048" s="2"/>
      <c r="J7048" s="2"/>
      <c r="N7048" s="9"/>
      <c r="O7048" s="5"/>
      <c r="P7048" s="2"/>
      <c r="Q7048" s="39"/>
      <c r="R7048" s="9"/>
      <c r="T7048" s="9"/>
      <c r="U7048" s="2"/>
      <c r="X7048" s="40"/>
      <c r="Y7048" s="9"/>
    </row>
    <row r="7049" spans="2:25" x14ac:dyDescent="0.2">
      <c r="B7049" s="2"/>
      <c r="H7049" s="2"/>
      <c r="I7049" s="2"/>
      <c r="J7049" s="2"/>
      <c r="N7049" s="9"/>
      <c r="O7049" s="5"/>
      <c r="P7049" s="2"/>
      <c r="Q7049" s="39"/>
      <c r="R7049" s="9"/>
      <c r="T7049" s="9"/>
      <c r="U7049" s="2"/>
      <c r="X7049" s="40"/>
      <c r="Y7049" s="9"/>
    </row>
    <row r="7050" spans="2:25" x14ac:dyDescent="0.2">
      <c r="B7050" s="2"/>
      <c r="H7050" s="2"/>
      <c r="I7050" s="2"/>
      <c r="J7050" s="2"/>
      <c r="N7050" s="9"/>
      <c r="O7050" s="5"/>
      <c r="P7050" s="2"/>
      <c r="Q7050" s="39"/>
      <c r="R7050" s="9"/>
      <c r="T7050" s="9"/>
      <c r="U7050" s="2"/>
      <c r="X7050" s="40"/>
      <c r="Y7050" s="9"/>
    </row>
    <row r="7051" spans="2:25" x14ac:dyDescent="0.2">
      <c r="B7051" s="2"/>
      <c r="H7051" s="2"/>
      <c r="I7051" s="2"/>
      <c r="J7051" s="2"/>
      <c r="N7051" s="9"/>
      <c r="O7051" s="5"/>
      <c r="P7051" s="2"/>
      <c r="Q7051" s="39"/>
      <c r="R7051" s="9"/>
      <c r="T7051" s="9"/>
      <c r="U7051" s="2"/>
      <c r="X7051" s="40"/>
      <c r="Y7051" s="9"/>
    </row>
    <row r="7052" spans="2:25" x14ac:dyDescent="0.2">
      <c r="B7052" s="2"/>
      <c r="H7052" s="2"/>
      <c r="I7052" s="2"/>
      <c r="J7052" s="2"/>
      <c r="N7052" s="9"/>
      <c r="O7052" s="5"/>
      <c r="P7052" s="2"/>
      <c r="Q7052" s="39"/>
      <c r="R7052" s="9"/>
      <c r="T7052" s="9"/>
      <c r="U7052" s="2"/>
      <c r="X7052" s="40"/>
      <c r="Y7052" s="9"/>
    </row>
    <row r="7053" spans="2:25" x14ac:dyDescent="0.2">
      <c r="B7053" s="2"/>
      <c r="H7053" s="2"/>
      <c r="I7053" s="2"/>
      <c r="J7053" s="2"/>
      <c r="N7053" s="9"/>
      <c r="O7053" s="5"/>
      <c r="P7053" s="2"/>
      <c r="Q7053" s="39"/>
      <c r="R7053" s="9"/>
      <c r="T7053" s="9"/>
      <c r="U7053" s="2"/>
      <c r="X7053" s="40"/>
      <c r="Y7053" s="9"/>
    </row>
    <row r="7054" spans="2:25" x14ac:dyDescent="0.2">
      <c r="B7054" s="2"/>
      <c r="H7054" s="2"/>
      <c r="I7054" s="2"/>
      <c r="J7054" s="2"/>
      <c r="N7054" s="9"/>
      <c r="O7054" s="5"/>
      <c r="P7054" s="2"/>
      <c r="Q7054" s="39"/>
      <c r="R7054" s="9"/>
      <c r="T7054" s="9"/>
      <c r="U7054" s="2"/>
      <c r="X7054" s="40"/>
      <c r="Y7054" s="9"/>
    </row>
    <row r="7055" spans="2:25" x14ac:dyDescent="0.2">
      <c r="B7055" s="2"/>
      <c r="H7055" s="2"/>
      <c r="I7055" s="2"/>
      <c r="J7055" s="2"/>
      <c r="N7055" s="9"/>
      <c r="O7055" s="5"/>
      <c r="P7055" s="2"/>
      <c r="Q7055" s="39"/>
      <c r="R7055" s="9"/>
      <c r="T7055" s="9"/>
      <c r="U7055" s="2"/>
      <c r="X7055" s="40"/>
      <c r="Y7055" s="9"/>
    </row>
    <row r="7056" spans="2:25" x14ac:dyDescent="0.2">
      <c r="B7056" s="2"/>
      <c r="H7056" s="2"/>
      <c r="I7056" s="2"/>
      <c r="J7056" s="2"/>
      <c r="N7056" s="9"/>
      <c r="O7056" s="5"/>
      <c r="P7056" s="2"/>
      <c r="Q7056" s="39"/>
      <c r="R7056" s="9"/>
      <c r="T7056" s="9"/>
      <c r="U7056" s="2"/>
      <c r="X7056" s="40"/>
      <c r="Y7056" s="9"/>
    </row>
    <row r="7057" spans="2:25" x14ac:dyDescent="0.2">
      <c r="B7057" s="2"/>
      <c r="H7057" s="2"/>
      <c r="I7057" s="2"/>
      <c r="J7057" s="2"/>
      <c r="N7057" s="9"/>
      <c r="O7057" s="5"/>
      <c r="P7057" s="2"/>
      <c r="Q7057" s="39"/>
      <c r="R7057" s="9"/>
      <c r="T7057" s="9"/>
      <c r="U7057" s="2"/>
      <c r="X7057" s="40"/>
      <c r="Y7057" s="9"/>
    </row>
    <row r="7058" spans="2:25" x14ac:dyDescent="0.2">
      <c r="B7058" s="2"/>
      <c r="H7058" s="2"/>
      <c r="I7058" s="2"/>
      <c r="J7058" s="2"/>
      <c r="N7058" s="9"/>
      <c r="O7058" s="5"/>
      <c r="P7058" s="2"/>
      <c r="Q7058" s="39"/>
      <c r="R7058" s="9"/>
      <c r="T7058" s="9"/>
      <c r="U7058" s="2"/>
      <c r="X7058" s="40"/>
      <c r="Y7058" s="9"/>
    </row>
    <row r="7059" spans="2:25" x14ac:dyDescent="0.2">
      <c r="B7059" s="2"/>
      <c r="H7059" s="2"/>
      <c r="I7059" s="2"/>
      <c r="J7059" s="2"/>
      <c r="N7059" s="9"/>
      <c r="O7059" s="5"/>
      <c r="P7059" s="2"/>
      <c r="Q7059" s="39"/>
      <c r="R7059" s="9"/>
      <c r="T7059" s="9"/>
      <c r="U7059" s="2"/>
      <c r="X7059" s="40"/>
      <c r="Y7059" s="9"/>
    </row>
    <row r="7060" spans="2:25" x14ac:dyDescent="0.2">
      <c r="B7060" s="2"/>
      <c r="H7060" s="2"/>
      <c r="I7060" s="2"/>
      <c r="J7060" s="2"/>
      <c r="N7060" s="9"/>
      <c r="O7060" s="5"/>
      <c r="P7060" s="2"/>
      <c r="Q7060" s="39"/>
      <c r="R7060" s="9"/>
      <c r="T7060" s="9"/>
      <c r="U7060" s="2"/>
      <c r="X7060" s="40"/>
      <c r="Y7060" s="9"/>
    </row>
    <row r="7061" spans="2:25" x14ac:dyDescent="0.2">
      <c r="B7061" s="2"/>
      <c r="H7061" s="2"/>
      <c r="I7061" s="2"/>
      <c r="J7061" s="2"/>
      <c r="N7061" s="9"/>
      <c r="O7061" s="5"/>
      <c r="P7061" s="2"/>
      <c r="Q7061" s="39"/>
      <c r="R7061" s="9"/>
      <c r="T7061" s="9"/>
      <c r="U7061" s="2"/>
      <c r="X7061" s="40"/>
      <c r="Y7061" s="9"/>
    </row>
    <row r="7062" spans="2:25" x14ac:dyDescent="0.2">
      <c r="B7062" s="2"/>
      <c r="H7062" s="2"/>
      <c r="I7062" s="2"/>
      <c r="J7062" s="2"/>
      <c r="N7062" s="9"/>
      <c r="O7062" s="5"/>
      <c r="P7062" s="2"/>
      <c r="Q7062" s="39"/>
      <c r="R7062" s="9"/>
      <c r="T7062" s="9"/>
      <c r="U7062" s="2"/>
      <c r="X7062" s="40"/>
      <c r="Y7062" s="9"/>
    </row>
    <row r="7063" spans="2:25" x14ac:dyDescent="0.2">
      <c r="B7063" s="2"/>
      <c r="H7063" s="2"/>
      <c r="I7063" s="2"/>
      <c r="J7063" s="2"/>
      <c r="N7063" s="9"/>
      <c r="O7063" s="5"/>
      <c r="P7063" s="2"/>
      <c r="Q7063" s="39"/>
      <c r="R7063" s="9"/>
      <c r="T7063" s="9"/>
      <c r="U7063" s="2"/>
      <c r="X7063" s="40"/>
      <c r="Y7063" s="9"/>
    </row>
    <row r="7064" spans="2:25" x14ac:dyDescent="0.2">
      <c r="B7064" s="2"/>
      <c r="H7064" s="2"/>
      <c r="I7064" s="2"/>
      <c r="J7064" s="2"/>
      <c r="N7064" s="9"/>
      <c r="O7064" s="5"/>
      <c r="P7064" s="2"/>
      <c r="Q7064" s="39"/>
      <c r="R7064" s="9"/>
      <c r="T7064" s="9"/>
      <c r="U7064" s="2"/>
      <c r="X7064" s="40"/>
      <c r="Y7064" s="9"/>
    </row>
    <row r="7065" spans="2:25" x14ac:dyDescent="0.2">
      <c r="B7065" s="2"/>
      <c r="H7065" s="2"/>
      <c r="I7065" s="2"/>
      <c r="J7065" s="2"/>
      <c r="N7065" s="9"/>
      <c r="O7065" s="5"/>
      <c r="P7065" s="2"/>
      <c r="Q7065" s="39"/>
      <c r="R7065" s="9"/>
      <c r="T7065" s="9"/>
      <c r="U7065" s="2"/>
      <c r="X7065" s="40"/>
      <c r="Y7065" s="9"/>
    </row>
    <row r="7066" spans="2:25" x14ac:dyDescent="0.2">
      <c r="B7066" s="2"/>
      <c r="H7066" s="2"/>
      <c r="I7066" s="2"/>
      <c r="J7066" s="2"/>
      <c r="N7066" s="9"/>
      <c r="O7066" s="5"/>
      <c r="P7066" s="2"/>
      <c r="Q7066" s="39"/>
      <c r="R7066" s="9"/>
      <c r="T7066" s="9"/>
      <c r="U7066" s="2"/>
      <c r="X7066" s="40"/>
      <c r="Y7066" s="9"/>
    </row>
    <row r="7067" spans="2:25" x14ac:dyDescent="0.2">
      <c r="B7067" s="2"/>
      <c r="H7067" s="2"/>
      <c r="I7067" s="2"/>
      <c r="J7067" s="2"/>
      <c r="N7067" s="9"/>
      <c r="O7067" s="5"/>
      <c r="P7067" s="2"/>
      <c r="Q7067" s="39"/>
      <c r="R7067" s="9"/>
      <c r="T7067" s="9"/>
      <c r="U7067" s="2"/>
      <c r="X7067" s="40"/>
      <c r="Y7067" s="9"/>
    </row>
    <row r="7068" spans="2:25" x14ac:dyDescent="0.2">
      <c r="B7068" s="2"/>
      <c r="H7068" s="2"/>
      <c r="I7068" s="2"/>
      <c r="J7068" s="2"/>
      <c r="N7068" s="9"/>
      <c r="O7068" s="5"/>
      <c r="P7068" s="2"/>
      <c r="Q7068" s="39"/>
      <c r="R7068" s="9"/>
      <c r="T7068" s="9"/>
      <c r="U7068" s="2"/>
      <c r="X7068" s="40"/>
      <c r="Y7068" s="9"/>
    </row>
    <row r="7069" spans="2:25" x14ac:dyDescent="0.2">
      <c r="B7069" s="2"/>
      <c r="H7069" s="2"/>
      <c r="I7069" s="2"/>
      <c r="J7069" s="2"/>
      <c r="N7069" s="9"/>
      <c r="O7069" s="5"/>
      <c r="P7069" s="2"/>
      <c r="Q7069" s="39"/>
      <c r="R7069" s="9"/>
      <c r="T7069" s="9"/>
      <c r="U7069" s="2"/>
      <c r="X7069" s="40"/>
      <c r="Y7069" s="9"/>
    </row>
    <row r="7070" spans="2:25" x14ac:dyDescent="0.2">
      <c r="B7070" s="2"/>
      <c r="H7070" s="2"/>
      <c r="I7070" s="2"/>
      <c r="J7070" s="2"/>
      <c r="N7070" s="9"/>
      <c r="O7070" s="5"/>
      <c r="P7070" s="2"/>
      <c r="Q7070" s="39"/>
      <c r="R7070" s="9"/>
      <c r="T7070" s="9"/>
      <c r="U7070" s="2"/>
      <c r="X7070" s="40"/>
      <c r="Y7070" s="9"/>
    </row>
    <row r="7071" spans="2:25" x14ac:dyDescent="0.2">
      <c r="B7071" s="2"/>
      <c r="H7071" s="2"/>
      <c r="I7071" s="2"/>
      <c r="J7071" s="2"/>
      <c r="N7071" s="9"/>
      <c r="O7071" s="5"/>
      <c r="P7071" s="2"/>
      <c r="Q7071" s="39"/>
      <c r="R7071" s="9"/>
      <c r="T7071" s="9"/>
      <c r="U7071" s="2"/>
      <c r="X7071" s="40"/>
      <c r="Y7071" s="9"/>
    </row>
    <row r="7072" spans="2:25" x14ac:dyDescent="0.2">
      <c r="B7072" s="2"/>
      <c r="H7072" s="2"/>
      <c r="I7072" s="2"/>
      <c r="J7072" s="2"/>
      <c r="N7072" s="9"/>
      <c r="O7072" s="5"/>
      <c r="P7072" s="2"/>
      <c r="Q7072" s="39"/>
      <c r="R7072" s="9"/>
      <c r="T7072" s="9"/>
      <c r="U7072" s="2"/>
      <c r="X7072" s="40"/>
      <c r="Y7072" s="9"/>
    </row>
    <row r="7073" spans="2:25" x14ac:dyDescent="0.2">
      <c r="B7073" s="2"/>
      <c r="H7073" s="2"/>
      <c r="I7073" s="2"/>
      <c r="J7073" s="2"/>
      <c r="N7073" s="9"/>
      <c r="O7073" s="5"/>
      <c r="P7073" s="2"/>
      <c r="Q7073" s="39"/>
      <c r="R7073" s="9"/>
      <c r="T7073" s="9"/>
      <c r="U7073" s="2"/>
      <c r="X7073" s="40"/>
      <c r="Y7073" s="9"/>
    </row>
    <row r="7074" spans="2:25" x14ac:dyDescent="0.2">
      <c r="B7074" s="2"/>
      <c r="H7074" s="2"/>
      <c r="I7074" s="2"/>
      <c r="J7074" s="2"/>
      <c r="N7074" s="9"/>
      <c r="O7074" s="5"/>
      <c r="P7074" s="2"/>
      <c r="Q7074" s="39"/>
      <c r="R7074" s="9"/>
      <c r="T7074" s="9"/>
      <c r="U7074" s="2"/>
      <c r="X7074" s="40"/>
      <c r="Y7074" s="9"/>
    </row>
    <row r="7075" spans="2:25" x14ac:dyDescent="0.2">
      <c r="B7075" s="2"/>
      <c r="H7075" s="2"/>
      <c r="I7075" s="2"/>
      <c r="J7075" s="2"/>
      <c r="N7075" s="9"/>
      <c r="O7075" s="5"/>
      <c r="P7075" s="2"/>
      <c r="Q7075" s="39"/>
      <c r="R7075" s="9"/>
      <c r="T7075" s="9"/>
      <c r="U7075" s="2"/>
      <c r="X7075" s="40"/>
      <c r="Y7075" s="9"/>
    </row>
    <row r="7076" spans="2:25" x14ac:dyDescent="0.2">
      <c r="B7076" s="2"/>
      <c r="H7076" s="2"/>
      <c r="I7076" s="2"/>
      <c r="J7076" s="2"/>
      <c r="N7076" s="9"/>
      <c r="O7076" s="5"/>
      <c r="P7076" s="2"/>
      <c r="Q7076" s="39"/>
      <c r="R7076" s="9"/>
      <c r="T7076" s="9"/>
      <c r="U7076" s="2"/>
      <c r="X7076" s="40"/>
      <c r="Y7076" s="9"/>
    </row>
    <row r="7077" spans="2:25" x14ac:dyDescent="0.2">
      <c r="B7077" s="2"/>
      <c r="H7077" s="2"/>
      <c r="I7077" s="2"/>
      <c r="J7077" s="2"/>
      <c r="N7077" s="9"/>
      <c r="O7077" s="5"/>
      <c r="P7077" s="2"/>
      <c r="Q7077" s="39"/>
      <c r="R7077" s="9"/>
      <c r="T7077" s="9"/>
      <c r="U7077" s="2"/>
      <c r="X7077" s="40"/>
      <c r="Y7077" s="9"/>
    </row>
    <row r="7078" spans="2:25" x14ac:dyDescent="0.2">
      <c r="B7078" s="2"/>
      <c r="H7078" s="2"/>
      <c r="I7078" s="2"/>
      <c r="J7078" s="2"/>
      <c r="N7078" s="9"/>
      <c r="O7078" s="5"/>
      <c r="P7078" s="2"/>
      <c r="Q7078" s="39"/>
      <c r="R7078" s="9"/>
      <c r="T7078" s="9"/>
      <c r="U7078" s="2"/>
      <c r="X7078" s="40"/>
      <c r="Y7078" s="9"/>
    </row>
    <row r="7079" spans="2:25" x14ac:dyDescent="0.2">
      <c r="B7079" s="2"/>
      <c r="H7079" s="2"/>
      <c r="I7079" s="2"/>
      <c r="J7079" s="2"/>
      <c r="N7079" s="9"/>
      <c r="O7079" s="5"/>
      <c r="P7079" s="2"/>
      <c r="Q7079" s="39"/>
      <c r="R7079" s="9"/>
      <c r="T7079" s="9"/>
      <c r="U7079" s="2"/>
      <c r="X7079" s="40"/>
      <c r="Y7079" s="9"/>
    </row>
    <row r="7080" spans="2:25" x14ac:dyDescent="0.2">
      <c r="B7080" s="2"/>
      <c r="H7080" s="2"/>
      <c r="I7080" s="2"/>
      <c r="J7080" s="2"/>
      <c r="N7080" s="9"/>
      <c r="O7080" s="5"/>
      <c r="P7080" s="2"/>
      <c r="Q7080" s="39"/>
      <c r="R7080" s="9"/>
      <c r="T7080" s="9"/>
      <c r="U7080" s="2"/>
      <c r="X7080" s="40"/>
      <c r="Y7080" s="9"/>
    </row>
    <row r="7081" spans="2:25" x14ac:dyDescent="0.2">
      <c r="B7081" s="2"/>
      <c r="H7081" s="2"/>
      <c r="I7081" s="2"/>
      <c r="J7081" s="2"/>
      <c r="N7081" s="9"/>
      <c r="O7081" s="5"/>
      <c r="P7081" s="2"/>
      <c r="Q7081" s="39"/>
      <c r="R7081" s="9"/>
      <c r="T7081" s="9"/>
      <c r="U7081" s="2"/>
      <c r="X7081" s="40"/>
      <c r="Y7081" s="9"/>
    </row>
    <row r="7082" spans="2:25" x14ac:dyDescent="0.2">
      <c r="B7082" s="2"/>
      <c r="H7082" s="2"/>
      <c r="I7082" s="2"/>
      <c r="J7082" s="2"/>
      <c r="N7082" s="9"/>
      <c r="O7082" s="5"/>
      <c r="P7082" s="2"/>
      <c r="Q7082" s="39"/>
      <c r="R7082" s="9"/>
      <c r="T7082" s="9"/>
      <c r="U7082" s="2"/>
      <c r="X7082" s="40"/>
      <c r="Y7082" s="9"/>
    </row>
    <row r="7083" spans="2:25" x14ac:dyDescent="0.2">
      <c r="B7083" s="2"/>
      <c r="H7083" s="2"/>
      <c r="I7083" s="2"/>
      <c r="J7083" s="2"/>
      <c r="N7083" s="9"/>
      <c r="O7083" s="5"/>
      <c r="P7083" s="2"/>
      <c r="Q7083" s="39"/>
      <c r="R7083" s="9"/>
      <c r="T7083" s="9"/>
      <c r="U7083" s="2"/>
      <c r="X7083" s="40"/>
      <c r="Y7083" s="9"/>
    </row>
    <row r="7084" spans="2:25" x14ac:dyDescent="0.2">
      <c r="B7084" s="2"/>
      <c r="H7084" s="2"/>
      <c r="I7084" s="2"/>
      <c r="J7084" s="2"/>
      <c r="N7084" s="9"/>
      <c r="O7084" s="5"/>
      <c r="P7084" s="2"/>
      <c r="Q7084" s="39"/>
      <c r="R7084" s="9"/>
      <c r="T7084" s="9"/>
      <c r="U7084" s="2"/>
      <c r="X7084" s="40"/>
      <c r="Y7084" s="9"/>
    </row>
    <row r="7085" spans="2:25" x14ac:dyDescent="0.2">
      <c r="B7085" s="2"/>
      <c r="H7085" s="2"/>
      <c r="I7085" s="2"/>
      <c r="J7085" s="2"/>
      <c r="N7085" s="9"/>
      <c r="O7085" s="5"/>
      <c r="P7085" s="2"/>
      <c r="Q7085" s="39"/>
      <c r="R7085" s="9"/>
      <c r="T7085" s="9"/>
      <c r="U7085" s="2"/>
      <c r="X7085" s="40"/>
      <c r="Y7085" s="9"/>
    </row>
    <row r="7086" spans="2:25" x14ac:dyDescent="0.2">
      <c r="B7086" s="2"/>
      <c r="H7086" s="2"/>
      <c r="I7086" s="2"/>
      <c r="J7086" s="2"/>
      <c r="N7086" s="9"/>
      <c r="O7086" s="5"/>
      <c r="P7086" s="2"/>
      <c r="Q7086" s="39"/>
      <c r="R7086" s="9"/>
      <c r="T7086" s="9"/>
      <c r="U7086" s="2"/>
      <c r="X7086" s="40"/>
      <c r="Y7086" s="9"/>
    </row>
    <row r="7087" spans="2:25" x14ac:dyDescent="0.2">
      <c r="B7087" s="2"/>
      <c r="H7087" s="2"/>
      <c r="I7087" s="2"/>
      <c r="J7087" s="2"/>
      <c r="N7087" s="9"/>
      <c r="O7087" s="5"/>
      <c r="P7087" s="2"/>
      <c r="Q7087" s="39"/>
      <c r="R7087" s="9"/>
      <c r="T7087" s="9"/>
      <c r="U7087" s="2"/>
      <c r="X7087" s="40"/>
      <c r="Y7087" s="9"/>
    </row>
    <row r="7088" spans="2:25" x14ac:dyDescent="0.2">
      <c r="B7088" s="2"/>
      <c r="H7088" s="2"/>
      <c r="I7088" s="2"/>
      <c r="J7088" s="2"/>
      <c r="N7088" s="9"/>
      <c r="O7088" s="5"/>
      <c r="P7088" s="2"/>
      <c r="Q7088" s="39"/>
      <c r="R7088" s="9"/>
      <c r="T7088" s="9"/>
      <c r="U7088" s="2"/>
      <c r="X7088" s="40"/>
      <c r="Y7088" s="9"/>
    </row>
    <row r="7089" spans="2:25" x14ac:dyDescent="0.2">
      <c r="B7089" s="2"/>
      <c r="H7089" s="2"/>
      <c r="I7089" s="2"/>
      <c r="J7089" s="2"/>
      <c r="N7089" s="9"/>
      <c r="O7089" s="5"/>
      <c r="P7089" s="2"/>
      <c r="Q7089" s="39"/>
      <c r="R7089" s="9"/>
      <c r="T7089" s="9"/>
      <c r="U7089" s="2"/>
      <c r="X7089" s="40"/>
      <c r="Y7089" s="9"/>
    </row>
    <row r="7090" spans="2:25" x14ac:dyDescent="0.2">
      <c r="B7090" s="2"/>
      <c r="H7090" s="2"/>
      <c r="I7090" s="2"/>
      <c r="J7090" s="2"/>
      <c r="N7090" s="9"/>
      <c r="O7090" s="5"/>
      <c r="P7090" s="2"/>
      <c r="Q7090" s="39"/>
      <c r="R7090" s="9"/>
      <c r="T7090" s="9"/>
      <c r="U7090" s="2"/>
      <c r="X7090" s="40"/>
      <c r="Y7090" s="9"/>
    </row>
    <row r="7091" spans="2:25" x14ac:dyDescent="0.2">
      <c r="B7091" s="2"/>
      <c r="H7091" s="2"/>
      <c r="I7091" s="2"/>
      <c r="J7091" s="2"/>
      <c r="N7091" s="9"/>
      <c r="O7091" s="5"/>
      <c r="P7091" s="2"/>
      <c r="Q7091" s="39"/>
      <c r="R7091" s="9"/>
      <c r="T7091" s="9"/>
      <c r="U7091" s="2"/>
      <c r="X7091" s="40"/>
      <c r="Y7091" s="9"/>
    </row>
    <row r="7092" spans="2:25" x14ac:dyDescent="0.2">
      <c r="B7092" s="2"/>
      <c r="H7092" s="2"/>
      <c r="I7092" s="2"/>
      <c r="J7092" s="2"/>
      <c r="N7092" s="9"/>
      <c r="O7092" s="5"/>
      <c r="P7092" s="2"/>
      <c r="Q7092" s="39"/>
      <c r="R7092" s="9"/>
      <c r="T7092" s="9"/>
      <c r="U7092" s="2"/>
      <c r="X7092" s="40"/>
      <c r="Y7092" s="9"/>
    </row>
    <row r="7093" spans="2:25" x14ac:dyDescent="0.2">
      <c r="B7093" s="2"/>
      <c r="H7093" s="2"/>
      <c r="I7093" s="2"/>
      <c r="J7093" s="2"/>
      <c r="N7093" s="9"/>
      <c r="O7093" s="5"/>
      <c r="P7093" s="2"/>
      <c r="Q7093" s="39"/>
      <c r="R7093" s="9"/>
      <c r="T7093" s="9"/>
      <c r="U7093" s="2"/>
      <c r="X7093" s="40"/>
      <c r="Y7093" s="9"/>
    </row>
    <row r="7094" spans="2:25" x14ac:dyDescent="0.2">
      <c r="B7094" s="2"/>
      <c r="H7094" s="2"/>
      <c r="I7094" s="2"/>
      <c r="J7094" s="2"/>
      <c r="N7094" s="9"/>
      <c r="O7094" s="5"/>
      <c r="P7094" s="2"/>
      <c r="Q7094" s="39"/>
      <c r="R7094" s="9"/>
      <c r="T7094" s="9"/>
      <c r="U7094" s="2"/>
      <c r="X7094" s="40"/>
      <c r="Y7094" s="9"/>
    </row>
    <row r="7095" spans="2:25" x14ac:dyDescent="0.2">
      <c r="B7095" s="2"/>
      <c r="H7095" s="2"/>
      <c r="I7095" s="2"/>
      <c r="J7095" s="2"/>
      <c r="N7095" s="9"/>
      <c r="O7095" s="5"/>
      <c r="P7095" s="2"/>
      <c r="Q7095" s="39"/>
      <c r="R7095" s="9"/>
      <c r="T7095" s="9"/>
      <c r="U7095" s="2"/>
      <c r="X7095" s="40"/>
      <c r="Y7095" s="9"/>
    </row>
    <row r="7096" spans="2:25" x14ac:dyDescent="0.2">
      <c r="B7096" s="2"/>
      <c r="H7096" s="2"/>
      <c r="I7096" s="2"/>
      <c r="J7096" s="2"/>
      <c r="N7096" s="9"/>
      <c r="O7096" s="5"/>
      <c r="P7096" s="2"/>
      <c r="Q7096" s="39"/>
      <c r="R7096" s="9"/>
      <c r="T7096" s="9"/>
      <c r="U7096" s="2"/>
      <c r="X7096" s="40"/>
      <c r="Y7096" s="9"/>
    </row>
    <row r="7097" spans="2:25" x14ac:dyDescent="0.2">
      <c r="B7097" s="2"/>
      <c r="H7097" s="2"/>
      <c r="I7097" s="2"/>
      <c r="J7097" s="2"/>
      <c r="N7097" s="9"/>
      <c r="O7097" s="5"/>
      <c r="P7097" s="2"/>
      <c r="Q7097" s="39"/>
      <c r="R7097" s="9"/>
      <c r="T7097" s="9"/>
      <c r="U7097" s="2"/>
      <c r="X7097" s="40"/>
      <c r="Y7097" s="9"/>
    </row>
    <row r="7098" spans="2:25" x14ac:dyDescent="0.2">
      <c r="B7098" s="2"/>
      <c r="H7098" s="2"/>
      <c r="I7098" s="2"/>
      <c r="J7098" s="2"/>
      <c r="N7098" s="9"/>
      <c r="O7098" s="5"/>
      <c r="P7098" s="2"/>
      <c r="Q7098" s="39"/>
      <c r="R7098" s="9"/>
      <c r="T7098" s="9"/>
      <c r="U7098" s="2"/>
      <c r="X7098" s="40"/>
      <c r="Y7098" s="9"/>
    </row>
    <row r="7099" spans="2:25" x14ac:dyDescent="0.2">
      <c r="B7099" s="2"/>
      <c r="H7099" s="2"/>
      <c r="I7099" s="2"/>
      <c r="J7099" s="2"/>
      <c r="N7099" s="9"/>
      <c r="O7099" s="5"/>
      <c r="P7099" s="2"/>
      <c r="Q7099" s="39"/>
      <c r="R7099" s="9"/>
      <c r="T7099" s="9"/>
      <c r="U7099" s="2"/>
      <c r="X7099" s="40"/>
      <c r="Y7099" s="9"/>
    </row>
    <row r="7100" spans="2:25" x14ac:dyDescent="0.2">
      <c r="B7100" s="2"/>
      <c r="H7100" s="2"/>
      <c r="I7100" s="2"/>
      <c r="J7100" s="2"/>
      <c r="N7100" s="9"/>
      <c r="O7100" s="5"/>
      <c r="P7100" s="2"/>
      <c r="Q7100" s="39"/>
      <c r="R7100" s="9"/>
      <c r="T7100" s="9"/>
      <c r="U7100" s="2"/>
      <c r="X7100" s="40"/>
      <c r="Y7100" s="9"/>
    </row>
    <row r="7101" spans="2:25" x14ac:dyDescent="0.2">
      <c r="B7101" s="2"/>
      <c r="H7101" s="2"/>
      <c r="I7101" s="2"/>
      <c r="J7101" s="2"/>
      <c r="N7101" s="9"/>
      <c r="O7101" s="5"/>
      <c r="P7101" s="2"/>
      <c r="Q7101" s="39"/>
      <c r="R7101" s="9"/>
      <c r="T7101" s="9"/>
      <c r="U7101" s="2"/>
      <c r="X7101" s="40"/>
      <c r="Y7101" s="9"/>
    </row>
    <row r="7102" spans="2:25" x14ac:dyDescent="0.2">
      <c r="B7102" s="2"/>
      <c r="H7102" s="2"/>
      <c r="I7102" s="2"/>
      <c r="J7102" s="2"/>
      <c r="N7102" s="9"/>
      <c r="O7102" s="5"/>
      <c r="P7102" s="2"/>
      <c r="Q7102" s="39"/>
      <c r="R7102" s="9"/>
      <c r="T7102" s="9"/>
      <c r="U7102" s="2"/>
      <c r="X7102" s="40"/>
      <c r="Y7102" s="9"/>
    </row>
    <row r="7103" spans="2:25" x14ac:dyDescent="0.2">
      <c r="B7103" s="2"/>
      <c r="H7103" s="2"/>
      <c r="I7103" s="2"/>
      <c r="J7103" s="2"/>
      <c r="N7103" s="9"/>
      <c r="O7103" s="5"/>
      <c r="P7103" s="2"/>
      <c r="Q7103" s="39"/>
      <c r="R7103" s="9"/>
      <c r="T7103" s="9"/>
      <c r="U7103" s="2"/>
      <c r="X7103" s="40"/>
      <c r="Y7103" s="9"/>
    </row>
    <row r="7104" spans="2:25" x14ac:dyDescent="0.2">
      <c r="B7104" s="2"/>
      <c r="H7104" s="2"/>
      <c r="I7104" s="2"/>
      <c r="J7104" s="2"/>
      <c r="N7104" s="9"/>
      <c r="O7104" s="5"/>
      <c r="P7104" s="2"/>
      <c r="Q7104" s="39"/>
      <c r="R7104" s="9"/>
      <c r="T7104" s="9"/>
      <c r="U7104" s="2"/>
      <c r="X7104" s="40"/>
      <c r="Y7104" s="9"/>
    </row>
    <row r="7105" spans="2:25" x14ac:dyDescent="0.2">
      <c r="B7105" s="2"/>
      <c r="H7105" s="2"/>
      <c r="I7105" s="2"/>
      <c r="J7105" s="2"/>
      <c r="N7105" s="9"/>
      <c r="O7105" s="5"/>
      <c r="P7105" s="2"/>
      <c r="Q7105" s="39"/>
      <c r="R7105" s="9"/>
      <c r="T7105" s="9"/>
      <c r="U7105" s="2"/>
      <c r="X7105" s="40"/>
      <c r="Y7105" s="9"/>
    </row>
    <row r="7106" spans="2:25" x14ac:dyDescent="0.2">
      <c r="B7106" s="2"/>
      <c r="H7106" s="2"/>
      <c r="I7106" s="2"/>
      <c r="J7106" s="2"/>
      <c r="N7106" s="9"/>
      <c r="O7106" s="5"/>
      <c r="P7106" s="2"/>
      <c r="Q7106" s="39"/>
      <c r="R7106" s="9"/>
      <c r="T7106" s="9"/>
      <c r="U7106" s="2"/>
      <c r="X7106" s="40"/>
      <c r="Y7106" s="9"/>
    </row>
    <row r="7107" spans="2:25" x14ac:dyDescent="0.2">
      <c r="B7107" s="2"/>
      <c r="H7107" s="2"/>
      <c r="I7107" s="2"/>
      <c r="J7107" s="2"/>
      <c r="N7107" s="9"/>
      <c r="O7107" s="5"/>
      <c r="P7107" s="2"/>
      <c r="Q7107" s="39"/>
      <c r="R7107" s="9"/>
      <c r="T7107" s="9"/>
      <c r="U7107" s="2"/>
      <c r="X7107" s="40"/>
      <c r="Y7107" s="9"/>
    </row>
    <row r="7108" spans="2:25" x14ac:dyDescent="0.2">
      <c r="B7108" s="2"/>
      <c r="H7108" s="2"/>
      <c r="I7108" s="2"/>
      <c r="J7108" s="2"/>
      <c r="N7108" s="9"/>
      <c r="O7108" s="5"/>
      <c r="P7108" s="2"/>
      <c r="Q7108" s="39"/>
      <c r="R7108" s="9"/>
      <c r="T7108" s="9"/>
      <c r="U7108" s="2"/>
      <c r="X7108" s="40"/>
      <c r="Y7108" s="9"/>
    </row>
    <row r="7109" spans="2:25" x14ac:dyDescent="0.2">
      <c r="B7109" s="2"/>
      <c r="H7109" s="2"/>
      <c r="I7109" s="2"/>
      <c r="J7109" s="2"/>
      <c r="N7109" s="9"/>
      <c r="O7109" s="5"/>
      <c r="P7109" s="2"/>
      <c r="Q7109" s="39"/>
      <c r="R7109" s="9"/>
      <c r="T7109" s="9"/>
      <c r="U7109" s="2"/>
      <c r="X7109" s="40"/>
      <c r="Y7109" s="9"/>
    </row>
    <row r="7110" spans="2:25" x14ac:dyDescent="0.2">
      <c r="B7110" s="2"/>
      <c r="H7110" s="2"/>
      <c r="I7110" s="2"/>
      <c r="J7110" s="2"/>
      <c r="N7110" s="9"/>
      <c r="O7110" s="5"/>
      <c r="P7110" s="2"/>
      <c r="Q7110" s="39"/>
      <c r="R7110" s="9"/>
      <c r="T7110" s="9"/>
      <c r="U7110" s="2"/>
      <c r="X7110" s="40"/>
      <c r="Y7110" s="9"/>
    </row>
    <row r="7111" spans="2:25" x14ac:dyDescent="0.2">
      <c r="B7111" s="2"/>
      <c r="H7111" s="2"/>
      <c r="I7111" s="2"/>
      <c r="J7111" s="2"/>
      <c r="N7111" s="9"/>
      <c r="O7111" s="5"/>
      <c r="P7111" s="2"/>
      <c r="Q7111" s="39"/>
      <c r="R7111" s="9"/>
      <c r="T7111" s="9"/>
      <c r="U7111" s="2"/>
      <c r="X7111" s="40"/>
      <c r="Y7111" s="9"/>
    </row>
    <row r="7112" spans="2:25" x14ac:dyDescent="0.2">
      <c r="B7112" s="2"/>
      <c r="H7112" s="2"/>
      <c r="I7112" s="2"/>
      <c r="J7112" s="2"/>
      <c r="N7112" s="9"/>
      <c r="O7112" s="5"/>
      <c r="P7112" s="2"/>
      <c r="Q7112" s="39"/>
      <c r="R7112" s="9"/>
      <c r="T7112" s="9"/>
      <c r="U7112" s="2"/>
      <c r="X7112" s="40"/>
      <c r="Y7112" s="9"/>
    </row>
    <row r="7113" spans="2:25" x14ac:dyDescent="0.2">
      <c r="B7113" s="2"/>
      <c r="H7113" s="2"/>
      <c r="I7113" s="2"/>
      <c r="J7113" s="2"/>
      <c r="N7113" s="9"/>
      <c r="O7113" s="5"/>
      <c r="P7113" s="2"/>
      <c r="Q7113" s="39"/>
      <c r="R7113" s="9"/>
      <c r="T7113" s="9"/>
      <c r="U7113" s="2"/>
      <c r="X7113" s="40"/>
      <c r="Y7113" s="9"/>
    </row>
    <row r="7114" spans="2:25" x14ac:dyDescent="0.2">
      <c r="B7114" s="2"/>
      <c r="H7114" s="2"/>
      <c r="I7114" s="2"/>
      <c r="J7114" s="2"/>
      <c r="N7114" s="9"/>
      <c r="O7114" s="5"/>
      <c r="P7114" s="2"/>
      <c r="Q7114" s="39"/>
      <c r="R7114" s="9"/>
      <c r="T7114" s="9"/>
      <c r="U7114" s="2"/>
      <c r="X7114" s="40"/>
      <c r="Y7114" s="9"/>
    </row>
    <row r="7115" spans="2:25" x14ac:dyDescent="0.2">
      <c r="B7115" s="2"/>
      <c r="H7115" s="2"/>
      <c r="I7115" s="2"/>
      <c r="J7115" s="2"/>
      <c r="N7115" s="9"/>
      <c r="O7115" s="5"/>
      <c r="P7115" s="2"/>
      <c r="Q7115" s="39"/>
      <c r="R7115" s="9"/>
      <c r="T7115" s="9"/>
      <c r="U7115" s="2"/>
      <c r="X7115" s="40"/>
      <c r="Y7115" s="9"/>
    </row>
    <row r="7116" spans="2:25" x14ac:dyDescent="0.2">
      <c r="B7116" s="2"/>
      <c r="H7116" s="2"/>
      <c r="I7116" s="2"/>
      <c r="J7116" s="2"/>
      <c r="N7116" s="9"/>
      <c r="O7116" s="5"/>
      <c r="P7116" s="2"/>
      <c r="Q7116" s="39"/>
      <c r="R7116" s="9"/>
      <c r="T7116" s="9"/>
      <c r="U7116" s="2"/>
      <c r="X7116" s="40"/>
      <c r="Y7116" s="9"/>
    </row>
    <row r="7117" spans="2:25" x14ac:dyDescent="0.2">
      <c r="B7117" s="2"/>
      <c r="H7117" s="2"/>
      <c r="I7117" s="2"/>
      <c r="J7117" s="2"/>
      <c r="N7117" s="9"/>
      <c r="O7117" s="5"/>
      <c r="P7117" s="2"/>
      <c r="Q7117" s="39"/>
      <c r="R7117" s="9"/>
      <c r="T7117" s="9"/>
      <c r="U7117" s="2"/>
      <c r="X7117" s="40"/>
      <c r="Y7117" s="9"/>
    </row>
    <row r="7118" spans="2:25" x14ac:dyDescent="0.2">
      <c r="B7118" s="2"/>
      <c r="H7118" s="2"/>
      <c r="I7118" s="2"/>
      <c r="J7118" s="2"/>
      <c r="N7118" s="9"/>
      <c r="O7118" s="5"/>
      <c r="P7118" s="2"/>
      <c r="Q7118" s="39"/>
      <c r="R7118" s="9"/>
      <c r="T7118" s="9"/>
      <c r="U7118" s="2"/>
      <c r="X7118" s="40"/>
      <c r="Y7118" s="9"/>
    </row>
    <row r="7119" spans="2:25" x14ac:dyDescent="0.2">
      <c r="B7119" s="2"/>
      <c r="H7119" s="2"/>
      <c r="I7119" s="2"/>
      <c r="J7119" s="2"/>
      <c r="N7119" s="9"/>
      <c r="O7119" s="5"/>
      <c r="P7119" s="2"/>
      <c r="Q7119" s="39"/>
      <c r="R7119" s="9"/>
      <c r="T7119" s="9"/>
      <c r="U7119" s="2"/>
      <c r="X7119" s="40"/>
      <c r="Y7119" s="9"/>
    </row>
    <row r="7120" spans="2:25" x14ac:dyDescent="0.2">
      <c r="B7120" s="2"/>
      <c r="H7120" s="2"/>
      <c r="I7120" s="2"/>
      <c r="J7120" s="2"/>
      <c r="N7120" s="9"/>
      <c r="O7120" s="5"/>
      <c r="P7120" s="2"/>
      <c r="Q7120" s="39"/>
      <c r="R7120" s="9"/>
      <c r="T7120" s="9"/>
      <c r="U7120" s="2"/>
      <c r="X7120" s="40"/>
      <c r="Y7120" s="9"/>
    </row>
    <row r="7121" spans="2:25" x14ac:dyDescent="0.2">
      <c r="B7121" s="2"/>
      <c r="H7121" s="2"/>
      <c r="I7121" s="2"/>
      <c r="J7121" s="2"/>
      <c r="N7121" s="9"/>
      <c r="O7121" s="5"/>
      <c r="P7121" s="2"/>
      <c r="Q7121" s="39"/>
      <c r="R7121" s="9"/>
      <c r="T7121" s="9"/>
      <c r="U7121" s="2"/>
      <c r="X7121" s="40"/>
      <c r="Y7121" s="9"/>
    </row>
    <row r="7122" spans="2:25" x14ac:dyDescent="0.2">
      <c r="B7122" s="2"/>
      <c r="H7122" s="2"/>
      <c r="I7122" s="2"/>
      <c r="J7122" s="2"/>
      <c r="N7122" s="9"/>
      <c r="O7122" s="5"/>
      <c r="P7122" s="2"/>
      <c r="Q7122" s="39"/>
      <c r="R7122" s="9"/>
      <c r="T7122" s="9"/>
      <c r="U7122" s="2"/>
      <c r="X7122" s="40"/>
      <c r="Y7122" s="9"/>
    </row>
    <row r="7123" spans="2:25" x14ac:dyDescent="0.2">
      <c r="B7123" s="2"/>
      <c r="H7123" s="2"/>
      <c r="I7123" s="2"/>
      <c r="J7123" s="2"/>
      <c r="N7123" s="9"/>
      <c r="O7123" s="5"/>
      <c r="P7123" s="2"/>
      <c r="Q7123" s="39"/>
      <c r="R7123" s="9"/>
      <c r="T7123" s="9"/>
      <c r="U7123" s="2"/>
      <c r="X7123" s="40"/>
      <c r="Y7123" s="9"/>
    </row>
    <row r="7124" spans="2:25" x14ac:dyDescent="0.2">
      <c r="B7124" s="2"/>
      <c r="H7124" s="2"/>
      <c r="I7124" s="2"/>
      <c r="J7124" s="2"/>
      <c r="N7124" s="9"/>
      <c r="O7124" s="5"/>
      <c r="P7124" s="2"/>
      <c r="Q7124" s="39"/>
      <c r="R7124" s="9"/>
      <c r="T7124" s="9"/>
      <c r="U7124" s="2"/>
      <c r="X7124" s="40"/>
      <c r="Y7124" s="9"/>
    </row>
    <row r="7125" spans="2:25" x14ac:dyDescent="0.2">
      <c r="B7125" s="2"/>
      <c r="H7125" s="2"/>
      <c r="I7125" s="2"/>
      <c r="J7125" s="2"/>
      <c r="N7125" s="9"/>
      <c r="O7125" s="5"/>
      <c r="P7125" s="2"/>
      <c r="Q7125" s="39"/>
      <c r="R7125" s="9"/>
      <c r="T7125" s="9"/>
      <c r="U7125" s="2"/>
      <c r="X7125" s="40"/>
      <c r="Y7125" s="9"/>
    </row>
    <row r="7126" spans="2:25" x14ac:dyDescent="0.2">
      <c r="B7126" s="2"/>
      <c r="H7126" s="2"/>
      <c r="I7126" s="2"/>
      <c r="J7126" s="2"/>
      <c r="N7126" s="9"/>
      <c r="O7126" s="5"/>
      <c r="P7126" s="2"/>
      <c r="Q7126" s="39"/>
      <c r="R7126" s="9"/>
      <c r="T7126" s="9"/>
      <c r="U7126" s="2"/>
      <c r="X7126" s="40"/>
      <c r="Y7126" s="9"/>
    </row>
    <row r="7127" spans="2:25" x14ac:dyDescent="0.2">
      <c r="B7127" s="2"/>
      <c r="H7127" s="2"/>
      <c r="I7127" s="2"/>
      <c r="J7127" s="2"/>
      <c r="N7127" s="9"/>
      <c r="O7127" s="5"/>
      <c r="P7127" s="2"/>
      <c r="Q7127" s="39"/>
      <c r="R7127" s="9"/>
      <c r="T7127" s="9"/>
      <c r="U7127" s="2"/>
      <c r="X7127" s="40"/>
      <c r="Y7127" s="9"/>
    </row>
    <row r="7128" spans="2:25" x14ac:dyDescent="0.2">
      <c r="B7128" s="2"/>
      <c r="H7128" s="2"/>
      <c r="I7128" s="2"/>
      <c r="J7128" s="2"/>
      <c r="N7128" s="9"/>
      <c r="O7128" s="5"/>
      <c r="P7128" s="2"/>
      <c r="Q7128" s="39"/>
      <c r="R7128" s="9"/>
      <c r="T7128" s="9"/>
      <c r="U7128" s="2"/>
      <c r="X7128" s="40"/>
      <c r="Y7128" s="9"/>
    </row>
    <row r="7129" spans="2:25" x14ac:dyDescent="0.2">
      <c r="B7129" s="2"/>
      <c r="H7129" s="2"/>
      <c r="I7129" s="2"/>
      <c r="J7129" s="2"/>
      <c r="N7129" s="9"/>
      <c r="O7129" s="5"/>
      <c r="P7129" s="2"/>
      <c r="Q7129" s="39"/>
      <c r="R7129" s="9"/>
      <c r="T7129" s="9"/>
      <c r="U7129" s="2"/>
      <c r="X7129" s="40"/>
      <c r="Y7129" s="9"/>
    </row>
    <row r="7130" spans="2:25" x14ac:dyDescent="0.2">
      <c r="B7130" s="2"/>
      <c r="H7130" s="2"/>
      <c r="I7130" s="2"/>
      <c r="J7130" s="2"/>
      <c r="N7130" s="9"/>
      <c r="O7130" s="5"/>
      <c r="P7130" s="2"/>
      <c r="Q7130" s="39"/>
      <c r="R7130" s="9"/>
      <c r="T7130" s="9"/>
      <c r="U7130" s="2"/>
      <c r="X7130" s="40"/>
      <c r="Y7130" s="9"/>
    </row>
    <row r="7131" spans="2:25" x14ac:dyDescent="0.2">
      <c r="B7131" s="2"/>
      <c r="H7131" s="2"/>
      <c r="I7131" s="2"/>
      <c r="J7131" s="2"/>
      <c r="N7131" s="9"/>
      <c r="O7131" s="5"/>
      <c r="P7131" s="2"/>
      <c r="Q7131" s="39"/>
      <c r="R7131" s="9"/>
      <c r="T7131" s="9"/>
      <c r="U7131" s="2"/>
      <c r="X7131" s="40"/>
      <c r="Y7131" s="9"/>
    </row>
    <row r="7132" spans="2:25" x14ac:dyDescent="0.2">
      <c r="B7132" s="2"/>
      <c r="H7132" s="2"/>
      <c r="I7132" s="2"/>
      <c r="J7132" s="2"/>
      <c r="N7132" s="9"/>
      <c r="O7132" s="5"/>
      <c r="P7132" s="2"/>
      <c r="Q7132" s="39"/>
      <c r="R7132" s="9"/>
      <c r="T7132" s="9"/>
      <c r="U7132" s="2"/>
      <c r="X7132" s="40"/>
      <c r="Y7132" s="9"/>
    </row>
    <row r="7133" spans="2:25" x14ac:dyDescent="0.2">
      <c r="B7133" s="2"/>
      <c r="H7133" s="2"/>
      <c r="I7133" s="2"/>
      <c r="J7133" s="2"/>
      <c r="N7133" s="9"/>
      <c r="O7133" s="5"/>
      <c r="P7133" s="2"/>
      <c r="Q7133" s="39"/>
      <c r="R7133" s="9"/>
      <c r="T7133" s="9"/>
      <c r="U7133" s="2"/>
      <c r="X7133" s="40"/>
      <c r="Y7133" s="9"/>
    </row>
    <row r="7134" spans="2:25" x14ac:dyDescent="0.2">
      <c r="B7134" s="2"/>
      <c r="H7134" s="2"/>
      <c r="I7134" s="2"/>
      <c r="J7134" s="2"/>
      <c r="N7134" s="9"/>
      <c r="O7134" s="5"/>
      <c r="P7134" s="2"/>
      <c r="Q7134" s="39"/>
      <c r="R7134" s="9"/>
      <c r="T7134" s="9"/>
      <c r="U7134" s="2"/>
      <c r="X7134" s="40"/>
      <c r="Y7134" s="9"/>
    </row>
    <row r="7135" spans="2:25" x14ac:dyDescent="0.2">
      <c r="B7135" s="2"/>
      <c r="H7135" s="2"/>
      <c r="I7135" s="2"/>
      <c r="J7135" s="2"/>
      <c r="N7135" s="9"/>
      <c r="O7135" s="5"/>
      <c r="P7135" s="2"/>
      <c r="Q7135" s="39"/>
      <c r="R7135" s="9"/>
      <c r="T7135" s="9"/>
      <c r="U7135" s="2"/>
      <c r="X7135" s="40"/>
      <c r="Y7135" s="9"/>
    </row>
    <row r="7136" spans="2:25" x14ac:dyDescent="0.2">
      <c r="B7136" s="2"/>
      <c r="H7136" s="2"/>
      <c r="I7136" s="2"/>
      <c r="J7136" s="2"/>
      <c r="N7136" s="9"/>
      <c r="O7136" s="5"/>
      <c r="P7136" s="2"/>
      <c r="Q7136" s="39"/>
      <c r="R7136" s="9"/>
      <c r="T7136" s="9"/>
      <c r="U7136" s="2"/>
      <c r="X7136" s="40"/>
      <c r="Y7136" s="9"/>
    </row>
    <row r="7137" spans="2:25" x14ac:dyDescent="0.2">
      <c r="B7137" s="2"/>
      <c r="H7137" s="2"/>
      <c r="I7137" s="2"/>
      <c r="J7137" s="2"/>
      <c r="N7137" s="9"/>
      <c r="O7137" s="5"/>
      <c r="P7137" s="2"/>
      <c r="Q7137" s="39"/>
      <c r="R7137" s="9"/>
      <c r="T7137" s="9"/>
      <c r="U7137" s="2"/>
      <c r="X7137" s="40"/>
      <c r="Y7137" s="9"/>
    </row>
    <row r="7138" spans="2:25" x14ac:dyDescent="0.2">
      <c r="B7138" s="2"/>
      <c r="H7138" s="2"/>
      <c r="I7138" s="2"/>
      <c r="J7138" s="2"/>
      <c r="N7138" s="9"/>
      <c r="O7138" s="5"/>
      <c r="P7138" s="2"/>
      <c r="Q7138" s="39"/>
      <c r="R7138" s="9"/>
      <c r="T7138" s="9"/>
      <c r="U7138" s="2"/>
      <c r="X7138" s="40"/>
      <c r="Y7138" s="9"/>
    </row>
    <row r="7139" spans="2:25" x14ac:dyDescent="0.2">
      <c r="B7139" s="2"/>
      <c r="H7139" s="2"/>
      <c r="I7139" s="2"/>
      <c r="J7139" s="2"/>
      <c r="N7139" s="9"/>
      <c r="O7139" s="5"/>
      <c r="P7139" s="2"/>
      <c r="Q7139" s="39"/>
      <c r="R7139" s="9"/>
      <c r="T7139" s="9"/>
      <c r="U7139" s="2"/>
      <c r="X7139" s="40"/>
      <c r="Y7139" s="9"/>
    </row>
    <row r="7140" spans="2:25" x14ac:dyDescent="0.2">
      <c r="B7140" s="2"/>
      <c r="H7140" s="2"/>
      <c r="I7140" s="2"/>
      <c r="J7140" s="2"/>
      <c r="N7140" s="9"/>
      <c r="O7140" s="5"/>
      <c r="P7140" s="2"/>
      <c r="Q7140" s="39"/>
      <c r="R7140" s="9"/>
      <c r="T7140" s="9"/>
      <c r="U7140" s="2"/>
      <c r="X7140" s="40"/>
      <c r="Y7140" s="9"/>
    </row>
    <row r="7141" spans="2:25" x14ac:dyDescent="0.2">
      <c r="B7141" s="2"/>
      <c r="H7141" s="2"/>
      <c r="I7141" s="2"/>
      <c r="J7141" s="2"/>
      <c r="N7141" s="9"/>
      <c r="O7141" s="5"/>
      <c r="P7141" s="2"/>
      <c r="Q7141" s="39"/>
      <c r="R7141" s="9"/>
      <c r="T7141" s="9"/>
      <c r="U7141" s="2"/>
      <c r="X7141" s="40"/>
      <c r="Y7141" s="9"/>
    </row>
    <row r="7142" spans="2:25" x14ac:dyDescent="0.2">
      <c r="B7142" s="2"/>
      <c r="H7142" s="2"/>
      <c r="I7142" s="2"/>
      <c r="J7142" s="2"/>
      <c r="N7142" s="9"/>
      <c r="O7142" s="5"/>
      <c r="P7142" s="2"/>
      <c r="Q7142" s="39"/>
      <c r="R7142" s="9"/>
      <c r="T7142" s="9"/>
      <c r="U7142" s="2"/>
      <c r="X7142" s="40"/>
      <c r="Y7142" s="9"/>
    </row>
    <row r="7143" spans="2:25" x14ac:dyDescent="0.2">
      <c r="B7143" s="2"/>
      <c r="H7143" s="2"/>
      <c r="I7143" s="2"/>
      <c r="J7143" s="2"/>
      <c r="N7143" s="9"/>
      <c r="O7143" s="5"/>
      <c r="P7143" s="2"/>
      <c r="Q7143" s="39"/>
      <c r="R7143" s="9"/>
      <c r="T7143" s="9"/>
      <c r="U7143" s="2"/>
      <c r="X7143" s="40"/>
      <c r="Y7143" s="9"/>
    </row>
    <row r="7144" spans="2:25" x14ac:dyDescent="0.2">
      <c r="B7144" s="2"/>
      <c r="H7144" s="2"/>
      <c r="I7144" s="2"/>
      <c r="J7144" s="2"/>
      <c r="N7144" s="9"/>
      <c r="O7144" s="5"/>
      <c r="P7144" s="2"/>
      <c r="Q7144" s="39"/>
      <c r="R7144" s="9"/>
      <c r="T7144" s="9"/>
      <c r="U7144" s="2"/>
      <c r="X7144" s="40"/>
      <c r="Y7144" s="9"/>
    </row>
    <row r="7145" spans="2:25" x14ac:dyDescent="0.2">
      <c r="B7145" s="2"/>
      <c r="H7145" s="2"/>
      <c r="I7145" s="2"/>
      <c r="J7145" s="2"/>
      <c r="N7145" s="9"/>
      <c r="O7145" s="5"/>
      <c r="P7145" s="2"/>
      <c r="Q7145" s="39"/>
      <c r="R7145" s="9"/>
      <c r="T7145" s="9"/>
      <c r="U7145" s="2"/>
      <c r="X7145" s="40"/>
      <c r="Y7145" s="9"/>
    </row>
    <row r="7146" spans="2:25" x14ac:dyDescent="0.2">
      <c r="B7146" s="2"/>
      <c r="H7146" s="2"/>
      <c r="I7146" s="2"/>
      <c r="J7146" s="2"/>
      <c r="N7146" s="9"/>
      <c r="O7146" s="5"/>
      <c r="P7146" s="2"/>
      <c r="Q7146" s="39"/>
      <c r="R7146" s="9"/>
      <c r="T7146" s="9"/>
      <c r="U7146" s="2"/>
      <c r="X7146" s="40"/>
      <c r="Y7146" s="9"/>
    </row>
    <row r="7147" spans="2:25" x14ac:dyDescent="0.2">
      <c r="B7147" s="2"/>
      <c r="H7147" s="2"/>
      <c r="I7147" s="2"/>
      <c r="J7147" s="2"/>
      <c r="N7147" s="9"/>
      <c r="O7147" s="5"/>
      <c r="P7147" s="2"/>
      <c r="Q7147" s="39"/>
      <c r="R7147" s="9"/>
      <c r="T7147" s="9"/>
      <c r="U7147" s="2"/>
      <c r="X7147" s="40"/>
      <c r="Y7147" s="9"/>
    </row>
    <row r="7148" spans="2:25" x14ac:dyDescent="0.2">
      <c r="B7148" s="2"/>
      <c r="H7148" s="2"/>
      <c r="I7148" s="2"/>
      <c r="J7148" s="2"/>
      <c r="N7148" s="9"/>
      <c r="O7148" s="5"/>
      <c r="P7148" s="2"/>
      <c r="Q7148" s="39"/>
      <c r="R7148" s="9"/>
      <c r="T7148" s="9"/>
      <c r="U7148" s="2"/>
      <c r="X7148" s="40"/>
      <c r="Y7148" s="9"/>
    </row>
    <row r="7149" spans="2:25" x14ac:dyDescent="0.2">
      <c r="B7149" s="2"/>
      <c r="H7149" s="2"/>
      <c r="I7149" s="2"/>
      <c r="J7149" s="2"/>
      <c r="N7149" s="9"/>
      <c r="O7149" s="5"/>
      <c r="P7149" s="2"/>
      <c r="Q7149" s="39"/>
      <c r="R7149" s="9"/>
      <c r="T7149" s="9"/>
      <c r="U7149" s="2"/>
      <c r="X7149" s="40"/>
      <c r="Y7149" s="9"/>
    </row>
    <row r="7150" spans="2:25" x14ac:dyDescent="0.2">
      <c r="B7150" s="2"/>
      <c r="H7150" s="2"/>
      <c r="I7150" s="2"/>
      <c r="J7150" s="2"/>
      <c r="N7150" s="9"/>
      <c r="O7150" s="5"/>
      <c r="P7150" s="2"/>
      <c r="Q7150" s="39"/>
      <c r="R7150" s="9"/>
      <c r="T7150" s="9"/>
      <c r="U7150" s="2"/>
      <c r="X7150" s="40"/>
      <c r="Y7150" s="9"/>
    </row>
    <row r="7151" spans="2:25" x14ac:dyDescent="0.2">
      <c r="B7151" s="2"/>
      <c r="H7151" s="2"/>
      <c r="I7151" s="2"/>
      <c r="J7151" s="2"/>
      <c r="N7151" s="9"/>
      <c r="O7151" s="5"/>
      <c r="P7151" s="2"/>
      <c r="Q7151" s="39"/>
      <c r="R7151" s="9"/>
      <c r="T7151" s="9"/>
      <c r="U7151" s="2"/>
      <c r="X7151" s="40"/>
      <c r="Y7151" s="9"/>
    </row>
    <row r="7152" spans="2:25" x14ac:dyDescent="0.2">
      <c r="B7152" s="2"/>
      <c r="H7152" s="2"/>
      <c r="I7152" s="2"/>
      <c r="J7152" s="2"/>
      <c r="N7152" s="9"/>
      <c r="O7152" s="5"/>
      <c r="P7152" s="2"/>
      <c r="Q7152" s="39"/>
      <c r="R7152" s="9"/>
      <c r="T7152" s="9"/>
      <c r="U7152" s="2"/>
      <c r="X7152" s="40"/>
      <c r="Y7152" s="9"/>
    </row>
    <row r="7153" spans="2:25" x14ac:dyDescent="0.2">
      <c r="B7153" s="2"/>
      <c r="H7153" s="2"/>
      <c r="I7153" s="2"/>
      <c r="J7153" s="2"/>
      <c r="N7153" s="9"/>
      <c r="O7153" s="5"/>
      <c r="P7153" s="2"/>
      <c r="Q7153" s="39"/>
      <c r="R7153" s="9"/>
      <c r="T7153" s="9"/>
      <c r="U7153" s="2"/>
      <c r="X7153" s="40"/>
      <c r="Y7153" s="9"/>
    </row>
    <row r="7154" spans="2:25" x14ac:dyDescent="0.2">
      <c r="B7154" s="2"/>
      <c r="H7154" s="2"/>
      <c r="I7154" s="2"/>
      <c r="J7154" s="2"/>
      <c r="N7154" s="9"/>
      <c r="O7154" s="5"/>
      <c r="P7154" s="2"/>
      <c r="Q7154" s="39"/>
      <c r="R7154" s="9"/>
      <c r="T7154" s="9"/>
      <c r="U7154" s="2"/>
      <c r="X7154" s="40"/>
      <c r="Y7154" s="9"/>
    </row>
    <row r="7155" spans="2:25" x14ac:dyDescent="0.2">
      <c r="B7155" s="2"/>
      <c r="H7155" s="2"/>
      <c r="I7155" s="2"/>
      <c r="J7155" s="2"/>
      <c r="N7155" s="9"/>
      <c r="O7155" s="5"/>
      <c r="P7155" s="2"/>
      <c r="Q7155" s="39"/>
      <c r="R7155" s="9"/>
      <c r="T7155" s="9"/>
      <c r="U7155" s="2"/>
      <c r="X7155" s="40"/>
      <c r="Y7155" s="9"/>
    </row>
    <row r="7156" spans="2:25" x14ac:dyDescent="0.2">
      <c r="B7156" s="2"/>
      <c r="H7156" s="2"/>
      <c r="I7156" s="2"/>
      <c r="J7156" s="2"/>
      <c r="N7156" s="9"/>
      <c r="O7156" s="5"/>
      <c r="P7156" s="2"/>
      <c r="Q7156" s="39"/>
      <c r="R7156" s="9"/>
      <c r="T7156" s="9"/>
      <c r="U7156" s="2"/>
      <c r="X7156" s="40"/>
      <c r="Y7156" s="9"/>
    </row>
    <row r="7157" spans="2:25" x14ac:dyDescent="0.2">
      <c r="B7157" s="2"/>
      <c r="H7157" s="2"/>
      <c r="I7157" s="2"/>
      <c r="J7157" s="2"/>
      <c r="N7157" s="9"/>
      <c r="O7157" s="5"/>
      <c r="P7157" s="2"/>
      <c r="Q7157" s="39"/>
      <c r="R7157" s="9"/>
      <c r="T7157" s="9"/>
      <c r="U7157" s="2"/>
      <c r="X7157" s="40"/>
      <c r="Y7157" s="9"/>
    </row>
    <row r="7158" spans="2:25" x14ac:dyDescent="0.2">
      <c r="B7158" s="2"/>
      <c r="H7158" s="2"/>
      <c r="I7158" s="2"/>
      <c r="J7158" s="2"/>
      <c r="N7158" s="9"/>
      <c r="O7158" s="5"/>
      <c r="P7158" s="2"/>
      <c r="Q7158" s="39"/>
      <c r="R7158" s="9"/>
      <c r="T7158" s="9"/>
      <c r="U7158" s="2"/>
      <c r="X7158" s="40"/>
      <c r="Y7158" s="9"/>
    </row>
    <row r="7159" spans="2:25" x14ac:dyDescent="0.2">
      <c r="B7159" s="2"/>
      <c r="H7159" s="2"/>
      <c r="I7159" s="2"/>
      <c r="J7159" s="2"/>
      <c r="N7159" s="9"/>
      <c r="O7159" s="5"/>
      <c r="P7159" s="2"/>
      <c r="Q7159" s="39"/>
      <c r="R7159" s="9"/>
      <c r="T7159" s="9"/>
      <c r="U7159" s="2"/>
      <c r="X7159" s="40"/>
      <c r="Y7159" s="9"/>
    </row>
    <row r="7160" spans="2:25" x14ac:dyDescent="0.2">
      <c r="B7160" s="2"/>
      <c r="H7160" s="2"/>
      <c r="I7160" s="2"/>
      <c r="J7160" s="2"/>
      <c r="N7160" s="9"/>
      <c r="O7160" s="5"/>
      <c r="P7160" s="2"/>
      <c r="Q7160" s="39"/>
      <c r="R7160" s="9"/>
      <c r="T7160" s="9"/>
      <c r="U7160" s="2"/>
      <c r="X7160" s="40"/>
      <c r="Y7160" s="9"/>
    </row>
    <row r="7161" spans="2:25" x14ac:dyDescent="0.2">
      <c r="B7161" s="2"/>
      <c r="H7161" s="2"/>
      <c r="I7161" s="2"/>
      <c r="J7161" s="2"/>
      <c r="N7161" s="9"/>
      <c r="O7161" s="5"/>
      <c r="P7161" s="2"/>
      <c r="Q7161" s="39"/>
      <c r="R7161" s="9"/>
      <c r="T7161" s="9"/>
      <c r="U7161" s="2"/>
      <c r="X7161" s="40"/>
      <c r="Y7161" s="9"/>
    </row>
    <row r="7162" spans="2:25" x14ac:dyDescent="0.2">
      <c r="B7162" s="2"/>
      <c r="H7162" s="2"/>
      <c r="I7162" s="2"/>
      <c r="J7162" s="2"/>
      <c r="N7162" s="9"/>
      <c r="O7162" s="5"/>
      <c r="P7162" s="2"/>
      <c r="Q7162" s="39"/>
      <c r="R7162" s="9"/>
      <c r="T7162" s="9"/>
      <c r="U7162" s="2"/>
      <c r="X7162" s="40"/>
      <c r="Y7162" s="9"/>
    </row>
    <row r="7163" spans="2:25" x14ac:dyDescent="0.2">
      <c r="B7163" s="2"/>
      <c r="H7163" s="2"/>
      <c r="I7163" s="2"/>
      <c r="J7163" s="2"/>
      <c r="N7163" s="9"/>
      <c r="O7163" s="5"/>
      <c r="P7163" s="2"/>
      <c r="Q7163" s="39"/>
      <c r="R7163" s="9"/>
      <c r="T7163" s="9"/>
      <c r="U7163" s="2"/>
      <c r="X7163" s="40"/>
      <c r="Y7163" s="9"/>
    </row>
    <row r="7164" spans="2:25" x14ac:dyDescent="0.2">
      <c r="B7164" s="2"/>
      <c r="H7164" s="2"/>
      <c r="I7164" s="2"/>
      <c r="J7164" s="2"/>
      <c r="N7164" s="9"/>
      <c r="O7164" s="5"/>
      <c r="P7164" s="2"/>
      <c r="Q7164" s="39"/>
      <c r="R7164" s="9"/>
      <c r="T7164" s="9"/>
      <c r="U7164" s="2"/>
      <c r="X7164" s="40"/>
      <c r="Y7164" s="9"/>
    </row>
    <row r="7165" spans="2:25" x14ac:dyDescent="0.2">
      <c r="B7165" s="2"/>
      <c r="H7165" s="2"/>
      <c r="I7165" s="2"/>
      <c r="J7165" s="2"/>
      <c r="N7165" s="9"/>
      <c r="O7165" s="5"/>
      <c r="P7165" s="2"/>
      <c r="Q7165" s="39"/>
      <c r="R7165" s="9"/>
      <c r="T7165" s="9"/>
      <c r="U7165" s="2"/>
      <c r="X7165" s="40"/>
      <c r="Y7165" s="9"/>
    </row>
    <row r="7166" spans="2:25" x14ac:dyDescent="0.2">
      <c r="B7166" s="2"/>
      <c r="H7166" s="2"/>
      <c r="I7166" s="2"/>
      <c r="J7166" s="2"/>
      <c r="N7166" s="9"/>
      <c r="O7166" s="5"/>
      <c r="P7166" s="2"/>
      <c r="Q7166" s="39"/>
      <c r="R7166" s="9"/>
      <c r="T7166" s="9"/>
      <c r="U7166" s="2"/>
      <c r="X7166" s="40"/>
      <c r="Y7166" s="9"/>
    </row>
    <row r="7167" spans="2:25" x14ac:dyDescent="0.2">
      <c r="B7167" s="2"/>
      <c r="H7167" s="2"/>
      <c r="I7167" s="2"/>
      <c r="J7167" s="2"/>
      <c r="N7167" s="9"/>
      <c r="O7167" s="5"/>
      <c r="P7167" s="2"/>
      <c r="Q7167" s="39"/>
      <c r="R7167" s="9"/>
      <c r="T7167" s="9"/>
      <c r="U7167" s="2"/>
      <c r="X7167" s="40"/>
      <c r="Y7167" s="9"/>
    </row>
    <row r="7168" spans="2:25" x14ac:dyDescent="0.2">
      <c r="B7168" s="2"/>
      <c r="H7168" s="2"/>
      <c r="I7168" s="2"/>
      <c r="J7168" s="2"/>
      <c r="N7168" s="9"/>
      <c r="O7168" s="5"/>
      <c r="P7168" s="2"/>
      <c r="Q7168" s="39"/>
      <c r="R7168" s="9"/>
      <c r="T7168" s="9"/>
      <c r="U7168" s="2"/>
      <c r="X7168" s="40"/>
      <c r="Y7168" s="9"/>
    </row>
    <row r="7169" spans="2:25" x14ac:dyDescent="0.2">
      <c r="B7169" s="2"/>
      <c r="H7169" s="2"/>
      <c r="I7169" s="2"/>
      <c r="J7169" s="2"/>
      <c r="N7169" s="9"/>
      <c r="O7169" s="5"/>
      <c r="P7169" s="2"/>
      <c r="Q7169" s="39"/>
      <c r="R7169" s="9"/>
      <c r="T7169" s="9"/>
      <c r="U7169" s="2"/>
      <c r="X7169" s="40"/>
      <c r="Y7169" s="9"/>
    </row>
    <row r="7170" spans="2:25" x14ac:dyDescent="0.2">
      <c r="B7170" s="2"/>
      <c r="H7170" s="2"/>
      <c r="I7170" s="2"/>
      <c r="J7170" s="2"/>
      <c r="N7170" s="9"/>
      <c r="O7170" s="5"/>
      <c r="P7170" s="2"/>
      <c r="Q7170" s="39"/>
      <c r="R7170" s="9"/>
      <c r="T7170" s="9"/>
      <c r="U7170" s="2"/>
      <c r="X7170" s="40"/>
      <c r="Y7170" s="9"/>
    </row>
    <row r="7171" spans="2:25" x14ac:dyDescent="0.2">
      <c r="B7171" s="2"/>
      <c r="H7171" s="2"/>
      <c r="I7171" s="2"/>
      <c r="J7171" s="2"/>
      <c r="N7171" s="9"/>
      <c r="O7171" s="5"/>
      <c r="P7171" s="2"/>
      <c r="Q7171" s="39"/>
      <c r="R7171" s="9"/>
      <c r="T7171" s="9"/>
      <c r="U7171" s="2"/>
      <c r="X7171" s="40"/>
      <c r="Y7171" s="9"/>
    </row>
    <row r="7172" spans="2:25" x14ac:dyDescent="0.2">
      <c r="B7172" s="2"/>
      <c r="H7172" s="2"/>
      <c r="I7172" s="2"/>
      <c r="J7172" s="2"/>
      <c r="N7172" s="9"/>
      <c r="O7172" s="5"/>
      <c r="P7172" s="2"/>
      <c r="Q7172" s="39"/>
      <c r="R7172" s="9"/>
      <c r="T7172" s="9"/>
      <c r="U7172" s="2"/>
      <c r="X7172" s="40"/>
      <c r="Y7172" s="9"/>
    </row>
    <row r="7173" spans="2:25" x14ac:dyDescent="0.2">
      <c r="B7173" s="2"/>
      <c r="H7173" s="2"/>
      <c r="I7173" s="2"/>
      <c r="J7173" s="2"/>
      <c r="N7173" s="9"/>
      <c r="O7173" s="5"/>
      <c r="P7173" s="2"/>
      <c r="Q7173" s="39"/>
      <c r="R7173" s="9"/>
      <c r="T7173" s="9"/>
      <c r="U7173" s="2"/>
      <c r="X7173" s="40"/>
      <c r="Y7173" s="9"/>
    </row>
    <row r="7174" spans="2:25" x14ac:dyDescent="0.2">
      <c r="B7174" s="2"/>
      <c r="H7174" s="2"/>
      <c r="I7174" s="2"/>
      <c r="J7174" s="2"/>
      <c r="N7174" s="9"/>
      <c r="O7174" s="5"/>
      <c r="P7174" s="2"/>
      <c r="Q7174" s="39"/>
      <c r="R7174" s="9"/>
      <c r="T7174" s="9"/>
      <c r="U7174" s="2"/>
      <c r="X7174" s="40"/>
      <c r="Y7174" s="9"/>
    </row>
    <row r="7175" spans="2:25" x14ac:dyDescent="0.2">
      <c r="B7175" s="2"/>
      <c r="H7175" s="2"/>
      <c r="I7175" s="2"/>
      <c r="J7175" s="2"/>
      <c r="N7175" s="9"/>
      <c r="O7175" s="5"/>
      <c r="P7175" s="2"/>
      <c r="Q7175" s="39"/>
      <c r="R7175" s="9"/>
      <c r="T7175" s="9"/>
      <c r="U7175" s="2"/>
      <c r="X7175" s="40"/>
      <c r="Y7175" s="9"/>
    </row>
    <row r="7176" spans="2:25" x14ac:dyDescent="0.2">
      <c r="B7176" s="2"/>
      <c r="H7176" s="2"/>
      <c r="I7176" s="2"/>
      <c r="J7176" s="2"/>
      <c r="N7176" s="9"/>
      <c r="O7176" s="5"/>
      <c r="P7176" s="2"/>
      <c r="Q7176" s="39"/>
      <c r="R7176" s="9"/>
      <c r="T7176" s="9"/>
      <c r="U7176" s="2"/>
      <c r="X7176" s="40"/>
      <c r="Y7176" s="9"/>
    </row>
    <row r="7177" spans="2:25" x14ac:dyDescent="0.2">
      <c r="B7177" s="2"/>
      <c r="H7177" s="2"/>
      <c r="I7177" s="2"/>
      <c r="J7177" s="2"/>
      <c r="N7177" s="9"/>
      <c r="O7177" s="5"/>
      <c r="P7177" s="2"/>
      <c r="Q7177" s="39"/>
      <c r="R7177" s="9"/>
      <c r="T7177" s="9"/>
      <c r="U7177" s="2"/>
      <c r="X7177" s="40"/>
      <c r="Y7177" s="9"/>
    </row>
    <row r="7178" spans="2:25" x14ac:dyDescent="0.2">
      <c r="B7178" s="2"/>
      <c r="H7178" s="2"/>
      <c r="I7178" s="2"/>
      <c r="J7178" s="2"/>
      <c r="N7178" s="9"/>
      <c r="O7178" s="5"/>
      <c r="P7178" s="2"/>
      <c r="Q7178" s="39"/>
      <c r="R7178" s="9"/>
      <c r="T7178" s="9"/>
      <c r="U7178" s="2"/>
      <c r="X7178" s="40"/>
      <c r="Y7178" s="9"/>
    </row>
    <row r="7179" spans="2:25" x14ac:dyDescent="0.2">
      <c r="B7179" s="2"/>
      <c r="H7179" s="2"/>
      <c r="I7179" s="2"/>
      <c r="J7179" s="2"/>
      <c r="N7179" s="9"/>
      <c r="O7179" s="5"/>
      <c r="P7179" s="2"/>
      <c r="Q7179" s="39"/>
      <c r="R7179" s="9"/>
      <c r="T7179" s="9"/>
      <c r="U7179" s="2"/>
      <c r="X7179" s="40"/>
      <c r="Y7179" s="9"/>
    </row>
    <row r="7180" spans="2:25" x14ac:dyDescent="0.2">
      <c r="B7180" s="2"/>
      <c r="H7180" s="2"/>
      <c r="I7180" s="2"/>
      <c r="J7180" s="2"/>
      <c r="N7180" s="9"/>
      <c r="O7180" s="5"/>
      <c r="P7180" s="2"/>
      <c r="Q7180" s="39"/>
      <c r="R7180" s="9"/>
      <c r="T7180" s="9"/>
      <c r="U7180" s="2"/>
      <c r="X7180" s="40"/>
      <c r="Y7180" s="9"/>
    </row>
    <row r="7181" spans="2:25" x14ac:dyDescent="0.2">
      <c r="B7181" s="2"/>
      <c r="H7181" s="2"/>
      <c r="I7181" s="2"/>
      <c r="J7181" s="2"/>
      <c r="N7181" s="9"/>
      <c r="O7181" s="5"/>
      <c r="P7181" s="2"/>
      <c r="Q7181" s="39"/>
      <c r="R7181" s="9"/>
      <c r="T7181" s="9"/>
      <c r="U7181" s="2"/>
      <c r="X7181" s="40"/>
      <c r="Y7181" s="9"/>
    </row>
    <row r="7182" spans="2:25" x14ac:dyDescent="0.2">
      <c r="B7182" s="2"/>
      <c r="H7182" s="2"/>
      <c r="I7182" s="2"/>
      <c r="J7182" s="2"/>
      <c r="N7182" s="9"/>
      <c r="O7182" s="5"/>
      <c r="P7182" s="2"/>
      <c r="Q7182" s="39"/>
      <c r="R7182" s="9"/>
      <c r="T7182" s="9"/>
      <c r="U7182" s="2"/>
      <c r="X7182" s="40"/>
      <c r="Y7182" s="9"/>
    </row>
    <row r="7183" spans="2:25" x14ac:dyDescent="0.2">
      <c r="B7183" s="2"/>
      <c r="H7183" s="2"/>
      <c r="I7183" s="2"/>
      <c r="J7183" s="2"/>
      <c r="N7183" s="9"/>
      <c r="O7183" s="5"/>
      <c r="P7183" s="2"/>
      <c r="Q7183" s="39"/>
      <c r="R7183" s="9"/>
      <c r="T7183" s="9"/>
      <c r="U7183" s="2"/>
      <c r="X7183" s="40"/>
      <c r="Y7183" s="9"/>
    </row>
    <row r="7184" spans="2:25" x14ac:dyDescent="0.2">
      <c r="B7184" s="2"/>
      <c r="H7184" s="2"/>
      <c r="I7184" s="2"/>
      <c r="J7184" s="2"/>
      <c r="N7184" s="9"/>
      <c r="O7184" s="5"/>
      <c r="P7184" s="2"/>
      <c r="Q7184" s="39"/>
      <c r="R7184" s="9"/>
      <c r="T7184" s="9"/>
      <c r="U7184" s="2"/>
      <c r="X7184" s="40"/>
      <c r="Y7184" s="9"/>
    </row>
    <row r="7185" spans="2:25" x14ac:dyDescent="0.2">
      <c r="B7185" s="2"/>
      <c r="H7185" s="2"/>
      <c r="I7185" s="2"/>
      <c r="J7185" s="2"/>
      <c r="N7185" s="9"/>
      <c r="O7185" s="5"/>
      <c r="P7185" s="2"/>
      <c r="Q7185" s="39"/>
      <c r="R7185" s="9"/>
      <c r="T7185" s="9"/>
      <c r="U7185" s="2"/>
      <c r="X7185" s="40"/>
      <c r="Y7185" s="9"/>
    </row>
    <row r="7186" spans="2:25" x14ac:dyDescent="0.2">
      <c r="B7186" s="2"/>
      <c r="H7186" s="2"/>
      <c r="I7186" s="2"/>
      <c r="J7186" s="2"/>
      <c r="N7186" s="9"/>
      <c r="O7186" s="5"/>
      <c r="P7186" s="2"/>
      <c r="Q7186" s="39"/>
      <c r="R7186" s="9"/>
      <c r="T7186" s="9"/>
      <c r="U7186" s="2"/>
      <c r="X7186" s="40"/>
      <c r="Y7186" s="9"/>
    </row>
    <row r="7187" spans="2:25" x14ac:dyDescent="0.2">
      <c r="B7187" s="2"/>
      <c r="H7187" s="2"/>
      <c r="I7187" s="2"/>
      <c r="J7187" s="2"/>
      <c r="N7187" s="9"/>
      <c r="O7187" s="5"/>
      <c r="P7187" s="2"/>
      <c r="Q7187" s="39"/>
      <c r="R7187" s="9"/>
      <c r="T7187" s="9"/>
      <c r="U7187" s="2"/>
      <c r="X7187" s="40"/>
      <c r="Y7187" s="9"/>
    </row>
    <row r="7188" spans="2:25" x14ac:dyDescent="0.2">
      <c r="B7188" s="2"/>
      <c r="H7188" s="2"/>
      <c r="I7188" s="2"/>
      <c r="J7188" s="2"/>
      <c r="N7188" s="9"/>
      <c r="O7188" s="5"/>
      <c r="P7188" s="2"/>
      <c r="Q7188" s="39"/>
      <c r="R7188" s="9"/>
      <c r="T7188" s="9"/>
      <c r="U7188" s="2"/>
      <c r="X7188" s="40"/>
      <c r="Y7188" s="9"/>
    </row>
    <row r="7189" spans="2:25" x14ac:dyDescent="0.2">
      <c r="B7189" s="2"/>
      <c r="H7189" s="2"/>
      <c r="I7189" s="2"/>
      <c r="J7189" s="2"/>
      <c r="N7189" s="9"/>
      <c r="O7189" s="5"/>
      <c r="P7189" s="2"/>
      <c r="Q7189" s="39"/>
      <c r="R7189" s="9"/>
      <c r="T7189" s="9"/>
      <c r="U7189" s="2"/>
      <c r="X7189" s="40"/>
      <c r="Y7189" s="9"/>
    </row>
    <row r="7190" spans="2:25" x14ac:dyDescent="0.2">
      <c r="B7190" s="2"/>
      <c r="H7190" s="2"/>
      <c r="I7190" s="2"/>
      <c r="J7190" s="2"/>
      <c r="N7190" s="9"/>
      <c r="O7190" s="5"/>
      <c r="P7190" s="2"/>
      <c r="Q7190" s="39"/>
      <c r="R7190" s="9"/>
      <c r="T7190" s="9"/>
      <c r="U7190" s="2"/>
      <c r="X7190" s="40"/>
      <c r="Y7190" s="9"/>
    </row>
    <row r="7191" spans="2:25" x14ac:dyDescent="0.2">
      <c r="B7191" s="2"/>
      <c r="H7191" s="2"/>
      <c r="I7191" s="2"/>
      <c r="J7191" s="2"/>
      <c r="N7191" s="9"/>
      <c r="O7191" s="5"/>
      <c r="P7191" s="2"/>
      <c r="Q7191" s="39"/>
      <c r="R7191" s="9"/>
      <c r="T7191" s="9"/>
      <c r="U7191" s="2"/>
      <c r="X7191" s="40"/>
      <c r="Y7191" s="9"/>
    </row>
    <row r="7192" spans="2:25" x14ac:dyDescent="0.2">
      <c r="B7192" s="2"/>
      <c r="H7192" s="2"/>
      <c r="I7192" s="2"/>
      <c r="J7192" s="2"/>
      <c r="N7192" s="9"/>
      <c r="O7192" s="5"/>
      <c r="P7192" s="2"/>
      <c r="Q7192" s="39"/>
      <c r="R7192" s="9"/>
      <c r="T7192" s="9"/>
      <c r="U7192" s="2"/>
      <c r="X7192" s="40"/>
      <c r="Y7192" s="9"/>
    </row>
    <row r="7193" spans="2:25" x14ac:dyDescent="0.2">
      <c r="B7193" s="2"/>
      <c r="H7193" s="2"/>
      <c r="I7193" s="2"/>
      <c r="J7193" s="2"/>
      <c r="N7193" s="9"/>
      <c r="O7193" s="5"/>
      <c r="P7193" s="2"/>
      <c r="Q7193" s="39"/>
      <c r="R7193" s="9"/>
      <c r="T7193" s="9"/>
      <c r="U7193" s="2"/>
      <c r="X7193" s="40"/>
      <c r="Y7193" s="9"/>
    </row>
    <row r="7194" spans="2:25" x14ac:dyDescent="0.2">
      <c r="B7194" s="2"/>
      <c r="H7194" s="2"/>
      <c r="I7194" s="2"/>
      <c r="J7194" s="2"/>
      <c r="N7194" s="9"/>
      <c r="O7194" s="5"/>
      <c r="P7194" s="2"/>
      <c r="Q7194" s="39"/>
      <c r="R7194" s="9"/>
      <c r="T7194" s="9"/>
      <c r="U7194" s="2"/>
      <c r="X7194" s="40"/>
      <c r="Y7194" s="9"/>
    </row>
    <row r="7195" spans="2:25" x14ac:dyDescent="0.2">
      <c r="B7195" s="2"/>
      <c r="H7195" s="2"/>
      <c r="I7195" s="2"/>
      <c r="J7195" s="2"/>
      <c r="N7195" s="9"/>
      <c r="O7195" s="5"/>
      <c r="P7195" s="2"/>
      <c r="Q7195" s="39"/>
      <c r="R7195" s="9"/>
      <c r="T7195" s="9"/>
      <c r="U7195" s="2"/>
      <c r="X7195" s="40"/>
      <c r="Y7195" s="9"/>
    </row>
    <row r="7196" spans="2:25" x14ac:dyDescent="0.2">
      <c r="B7196" s="2"/>
      <c r="H7196" s="2"/>
      <c r="I7196" s="2"/>
      <c r="J7196" s="2"/>
      <c r="N7196" s="9"/>
      <c r="O7196" s="5"/>
      <c r="P7196" s="2"/>
      <c r="Q7196" s="39"/>
      <c r="R7196" s="9"/>
      <c r="T7196" s="9"/>
      <c r="U7196" s="2"/>
      <c r="X7196" s="40"/>
      <c r="Y7196" s="9"/>
    </row>
    <row r="7197" spans="2:25" x14ac:dyDescent="0.2">
      <c r="B7197" s="2"/>
      <c r="H7197" s="2"/>
      <c r="I7197" s="2"/>
      <c r="J7197" s="2"/>
      <c r="N7197" s="9"/>
      <c r="O7197" s="5"/>
      <c r="P7197" s="2"/>
      <c r="Q7197" s="39"/>
      <c r="R7197" s="9"/>
      <c r="T7197" s="9"/>
      <c r="U7197" s="2"/>
      <c r="X7197" s="40"/>
      <c r="Y7197" s="9"/>
    </row>
    <row r="7198" spans="2:25" x14ac:dyDescent="0.2">
      <c r="B7198" s="2"/>
      <c r="H7198" s="2"/>
      <c r="I7198" s="2"/>
      <c r="J7198" s="2"/>
      <c r="N7198" s="9"/>
      <c r="O7198" s="5"/>
      <c r="P7198" s="2"/>
      <c r="Q7198" s="39"/>
      <c r="R7198" s="9"/>
      <c r="T7198" s="9"/>
      <c r="U7198" s="2"/>
      <c r="X7198" s="40"/>
      <c r="Y7198" s="9"/>
    </row>
    <row r="7199" spans="2:25" x14ac:dyDescent="0.2">
      <c r="B7199" s="2"/>
      <c r="H7199" s="2"/>
      <c r="I7199" s="2"/>
      <c r="J7199" s="2"/>
      <c r="N7199" s="9"/>
      <c r="O7199" s="5"/>
      <c r="P7199" s="2"/>
      <c r="Q7199" s="39"/>
      <c r="R7199" s="9"/>
      <c r="T7199" s="9"/>
      <c r="U7199" s="2"/>
      <c r="X7199" s="40"/>
      <c r="Y7199" s="9"/>
    </row>
    <row r="7200" spans="2:25" x14ac:dyDescent="0.2">
      <c r="B7200" s="2"/>
      <c r="H7200" s="2"/>
      <c r="I7200" s="2"/>
      <c r="J7200" s="2"/>
      <c r="N7200" s="9"/>
      <c r="O7200" s="5"/>
      <c r="P7200" s="2"/>
      <c r="Q7200" s="39"/>
      <c r="R7200" s="9"/>
      <c r="T7200" s="9"/>
      <c r="U7200" s="2"/>
      <c r="X7200" s="40"/>
      <c r="Y7200" s="9"/>
    </row>
    <row r="7201" spans="2:25" x14ac:dyDescent="0.2">
      <c r="B7201" s="2"/>
      <c r="H7201" s="2"/>
      <c r="I7201" s="2"/>
      <c r="J7201" s="2"/>
      <c r="N7201" s="9"/>
      <c r="O7201" s="5"/>
      <c r="P7201" s="2"/>
      <c r="Q7201" s="39"/>
      <c r="R7201" s="9"/>
      <c r="T7201" s="9"/>
      <c r="U7201" s="2"/>
      <c r="X7201" s="40"/>
      <c r="Y7201" s="9"/>
    </row>
    <row r="7202" spans="2:25" x14ac:dyDescent="0.2">
      <c r="B7202" s="2"/>
      <c r="H7202" s="2"/>
      <c r="I7202" s="2"/>
      <c r="J7202" s="2"/>
      <c r="N7202" s="9"/>
      <c r="O7202" s="5"/>
      <c r="P7202" s="2"/>
      <c r="Q7202" s="39"/>
      <c r="R7202" s="9"/>
      <c r="T7202" s="9"/>
      <c r="U7202" s="2"/>
      <c r="X7202" s="40"/>
      <c r="Y7202" s="9"/>
    </row>
    <row r="7203" spans="2:25" x14ac:dyDescent="0.2">
      <c r="B7203" s="2"/>
      <c r="H7203" s="2"/>
      <c r="I7203" s="2"/>
      <c r="J7203" s="2"/>
      <c r="N7203" s="9"/>
      <c r="O7203" s="5"/>
      <c r="P7203" s="2"/>
      <c r="Q7203" s="39"/>
      <c r="R7203" s="9"/>
      <c r="T7203" s="9"/>
      <c r="U7203" s="2"/>
      <c r="X7203" s="40"/>
      <c r="Y7203" s="9"/>
    </row>
    <row r="7204" spans="2:25" x14ac:dyDescent="0.2">
      <c r="B7204" s="2"/>
      <c r="H7204" s="2"/>
      <c r="I7204" s="2"/>
      <c r="J7204" s="2"/>
      <c r="N7204" s="9"/>
      <c r="O7204" s="5"/>
      <c r="P7204" s="2"/>
      <c r="Q7204" s="39"/>
      <c r="R7204" s="9"/>
      <c r="T7204" s="9"/>
      <c r="U7204" s="2"/>
      <c r="X7204" s="40"/>
      <c r="Y7204" s="9"/>
    </row>
    <row r="7205" spans="2:25" x14ac:dyDescent="0.2">
      <c r="B7205" s="2"/>
      <c r="H7205" s="2"/>
      <c r="I7205" s="2"/>
      <c r="J7205" s="2"/>
      <c r="N7205" s="9"/>
      <c r="O7205" s="5"/>
      <c r="P7205" s="2"/>
      <c r="Q7205" s="39"/>
      <c r="R7205" s="9"/>
      <c r="T7205" s="9"/>
      <c r="U7205" s="2"/>
      <c r="X7205" s="40"/>
      <c r="Y7205" s="9"/>
    </row>
    <row r="7206" spans="2:25" x14ac:dyDescent="0.2">
      <c r="B7206" s="2"/>
      <c r="H7206" s="2"/>
      <c r="I7206" s="2"/>
      <c r="J7206" s="2"/>
      <c r="N7206" s="9"/>
      <c r="O7206" s="5"/>
      <c r="P7206" s="2"/>
      <c r="Q7206" s="39"/>
      <c r="R7206" s="9"/>
      <c r="T7206" s="9"/>
      <c r="U7206" s="2"/>
      <c r="X7206" s="40"/>
      <c r="Y7206" s="9"/>
    </row>
    <row r="7207" spans="2:25" x14ac:dyDescent="0.2">
      <c r="B7207" s="2"/>
      <c r="H7207" s="2"/>
      <c r="I7207" s="2"/>
      <c r="J7207" s="2"/>
      <c r="N7207" s="9"/>
      <c r="O7207" s="5"/>
      <c r="P7207" s="2"/>
      <c r="Q7207" s="39"/>
      <c r="R7207" s="9"/>
      <c r="T7207" s="9"/>
      <c r="U7207" s="2"/>
      <c r="X7207" s="40"/>
      <c r="Y7207" s="9"/>
    </row>
    <row r="7208" spans="2:25" x14ac:dyDescent="0.2">
      <c r="B7208" s="2"/>
      <c r="H7208" s="2"/>
      <c r="I7208" s="2"/>
      <c r="J7208" s="2"/>
      <c r="N7208" s="9"/>
      <c r="O7208" s="5"/>
      <c r="P7208" s="2"/>
      <c r="Q7208" s="39"/>
      <c r="R7208" s="9"/>
      <c r="T7208" s="9"/>
      <c r="U7208" s="2"/>
      <c r="X7208" s="40"/>
      <c r="Y7208" s="9"/>
    </row>
    <row r="7209" spans="2:25" x14ac:dyDescent="0.2">
      <c r="B7209" s="2"/>
      <c r="H7209" s="2"/>
      <c r="I7209" s="2"/>
      <c r="J7209" s="2"/>
      <c r="N7209" s="9"/>
      <c r="O7209" s="5"/>
      <c r="P7209" s="2"/>
      <c r="Q7209" s="39"/>
      <c r="R7209" s="9"/>
      <c r="T7209" s="9"/>
      <c r="U7209" s="2"/>
      <c r="X7209" s="40"/>
      <c r="Y7209" s="9"/>
    </row>
    <row r="7210" spans="2:25" x14ac:dyDescent="0.2">
      <c r="B7210" s="2"/>
      <c r="H7210" s="2"/>
      <c r="I7210" s="2"/>
      <c r="J7210" s="2"/>
      <c r="N7210" s="9"/>
      <c r="O7210" s="5"/>
      <c r="P7210" s="2"/>
      <c r="Q7210" s="39"/>
      <c r="R7210" s="9"/>
      <c r="T7210" s="9"/>
      <c r="U7210" s="2"/>
      <c r="X7210" s="40"/>
      <c r="Y7210" s="9"/>
    </row>
    <row r="7211" spans="2:25" x14ac:dyDescent="0.2">
      <c r="B7211" s="2"/>
      <c r="H7211" s="2"/>
      <c r="I7211" s="2"/>
      <c r="J7211" s="2"/>
      <c r="N7211" s="9"/>
      <c r="O7211" s="5"/>
      <c r="P7211" s="2"/>
      <c r="Q7211" s="39"/>
      <c r="R7211" s="9"/>
      <c r="T7211" s="9"/>
      <c r="U7211" s="2"/>
      <c r="X7211" s="40"/>
      <c r="Y7211" s="9"/>
    </row>
    <row r="7212" spans="2:25" x14ac:dyDescent="0.2">
      <c r="B7212" s="2"/>
      <c r="H7212" s="2"/>
      <c r="I7212" s="2"/>
      <c r="J7212" s="2"/>
      <c r="N7212" s="9"/>
      <c r="O7212" s="5"/>
      <c r="P7212" s="2"/>
      <c r="Q7212" s="39"/>
      <c r="R7212" s="9"/>
      <c r="T7212" s="9"/>
      <c r="U7212" s="2"/>
      <c r="X7212" s="40"/>
      <c r="Y7212" s="9"/>
    </row>
    <row r="7213" spans="2:25" x14ac:dyDescent="0.2">
      <c r="B7213" s="2"/>
      <c r="H7213" s="2"/>
      <c r="I7213" s="2"/>
      <c r="J7213" s="2"/>
      <c r="N7213" s="9"/>
      <c r="O7213" s="5"/>
      <c r="P7213" s="2"/>
      <c r="Q7213" s="39"/>
      <c r="R7213" s="9"/>
      <c r="T7213" s="9"/>
      <c r="U7213" s="2"/>
      <c r="X7213" s="40"/>
      <c r="Y7213" s="9"/>
    </row>
    <row r="7214" spans="2:25" x14ac:dyDescent="0.2">
      <c r="B7214" s="2"/>
      <c r="H7214" s="2"/>
      <c r="I7214" s="2"/>
      <c r="J7214" s="2"/>
      <c r="N7214" s="9"/>
      <c r="O7214" s="5"/>
      <c r="P7214" s="2"/>
      <c r="Q7214" s="39"/>
      <c r="R7214" s="9"/>
      <c r="T7214" s="9"/>
      <c r="U7214" s="2"/>
      <c r="X7214" s="40"/>
      <c r="Y7214" s="9"/>
    </row>
    <row r="7215" spans="2:25" x14ac:dyDescent="0.2">
      <c r="B7215" s="2"/>
      <c r="H7215" s="2"/>
      <c r="I7215" s="2"/>
      <c r="J7215" s="2"/>
      <c r="N7215" s="9"/>
      <c r="O7215" s="5"/>
      <c r="P7215" s="2"/>
      <c r="Q7215" s="39"/>
      <c r="R7215" s="9"/>
      <c r="T7215" s="9"/>
      <c r="U7215" s="2"/>
      <c r="X7215" s="40"/>
      <c r="Y7215" s="9"/>
    </row>
    <row r="7216" spans="2:25" x14ac:dyDescent="0.2">
      <c r="B7216" s="2"/>
      <c r="H7216" s="2"/>
      <c r="I7216" s="2"/>
      <c r="J7216" s="2"/>
      <c r="N7216" s="9"/>
      <c r="O7216" s="5"/>
      <c r="P7216" s="2"/>
      <c r="Q7216" s="39"/>
      <c r="R7216" s="9"/>
      <c r="T7216" s="9"/>
      <c r="U7216" s="2"/>
      <c r="X7216" s="40"/>
      <c r="Y7216" s="9"/>
    </row>
    <row r="7217" spans="2:25" x14ac:dyDescent="0.2">
      <c r="B7217" s="2"/>
      <c r="H7217" s="2"/>
      <c r="I7217" s="2"/>
      <c r="J7217" s="2"/>
      <c r="N7217" s="9"/>
      <c r="O7217" s="5"/>
      <c r="P7217" s="2"/>
      <c r="Q7217" s="39"/>
      <c r="R7217" s="9"/>
      <c r="T7217" s="9"/>
      <c r="U7217" s="2"/>
      <c r="X7217" s="40"/>
      <c r="Y7217" s="9"/>
    </row>
    <row r="7218" spans="2:25" x14ac:dyDescent="0.2">
      <c r="B7218" s="2"/>
      <c r="H7218" s="2"/>
      <c r="I7218" s="2"/>
      <c r="J7218" s="2"/>
      <c r="N7218" s="9"/>
      <c r="O7218" s="5"/>
      <c r="P7218" s="2"/>
      <c r="Q7218" s="39"/>
      <c r="R7218" s="9"/>
      <c r="T7218" s="9"/>
      <c r="U7218" s="2"/>
      <c r="X7218" s="40"/>
      <c r="Y7218" s="9"/>
    </row>
    <row r="7219" spans="2:25" x14ac:dyDescent="0.2">
      <c r="B7219" s="2"/>
      <c r="H7219" s="2"/>
      <c r="I7219" s="2"/>
      <c r="J7219" s="2"/>
      <c r="N7219" s="9"/>
      <c r="O7219" s="5"/>
      <c r="P7219" s="2"/>
      <c r="Q7219" s="39"/>
      <c r="R7219" s="9"/>
      <c r="T7219" s="9"/>
      <c r="U7219" s="2"/>
      <c r="X7219" s="40"/>
      <c r="Y7219" s="9"/>
    </row>
    <row r="7220" spans="2:25" x14ac:dyDescent="0.2">
      <c r="B7220" s="2"/>
      <c r="H7220" s="2"/>
      <c r="I7220" s="2"/>
      <c r="J7220" s="2"/>
      <c r="N7220" s="9"/>
      <c r="O7220" s="5"/>
      <c r="P7220" s="2"/>
      <c r="Q7220" s="39"/>
      <c r="R7220" s="9"/>
      <c r="T7220" s="9"/>
      <c r="U7220" s="2"/>
      <c r="X7220" s="40"/>
      <c r="Y7220" s="9"/>
    </row>
    <row r="7221" spans="2:25" x14ac:dyDescent="0.2">
      <c r="B7221" s="2"/>
      <c r="H7221" s="2"/>
      <c r="I7221" s="2"/>
      <c r="J7221" s="2"/>
      <c r="N7221" s="9"/>
      <c r="O7221" s="5"/>
      <c r="P7221" s="2"/>
      <c r="Q7221" s="39"/>
      <c r="R7221" s="9"/>
      <c r="T7221" s="9"/>
      <c r="U7221" s="2"/>
      <c r="X7221" s="40"/>
      <c r="Y7221" s="9"/>
    </row>
    <row r="7222" spans="2:25" x14ac:dyDescent="0.2">
      <c r="B7222" s="2"/>
      <c r="H7222" s="2"/>
      <c r="I7222" s="2"/>
      <c r="J7222" s="2"/>
      <c r="N7222" s="9"/>
      <c r="O7222" s="5"/>
      <c r="P7222" s="2"/>
      <c r="Q7222" s="39"/>
      <c r="R7222" s="9"/>
      <c r="T7222" s="9"/>
      <c r="U7222" s="2"/>
      <c r="X7222" s="40"/>
      <c r="Y7222" s="9"/>
    </row>
    <row r="7223" spans="2:25" x14ac:dyDescent="0.2">
      <c r="B7223" s="2"/>
      <c r="H7223" s="2"/>
      <c r="I7223" s="2"/>
      <c r="J7223" s="2"/>
      <c r="N7223" s="9"/>
      <c r="O7223" s="5"/>
      <c r="P7223" s="2"/>
      <c r="Q7223" s="39"/>
      <c r="R7223" s="9"/>
      <c r="T7223" s="9"/>
      <c r="U7223" s="2"/>
      <c r="X7223" s="40"/>
      <c r="Y7223" s="9"/>
    </row>
    <row r="7224" spans="2:25" x14ac:dyDescent="0.2">
      <c r="B7224" s="2"/>
      <c r="H7224" s="2"/>
      <c r="I7224" s="2"/>
      <c r="J7224" s="2"/>
      <c r="N7224" s="9"/>
      <c r="O7224" s="5"/>
      <c r="P7224" s="2"/>
      <c r="Q7224" s="39"/>
      <c r="R7224" s="9"/>
      <c r="T7224" s="9"/>
      <c r="U7224" s="2"/>
      <c r="X7224" s="40"/>
      <c r="Y7224" s="9"/>
    </row>
    <row r="7225" spans="2:25" x14ac:dyDescent="0.2">
      <c r="B7225" s="2"/>
      <c r="H7225" s="2"/>
      <c r="I7225" s="2"/>
      <c r="J7225" s="2"/>
      <c r="N7225" s="9"/>
      <c r="O7225" s="5"/>
      <c r="P7225" s="2"/>
      <c r="Q7225" s="39"/>
      <c r="R7225" s="9"/>
      <c r="T7225" s="9"/>
      <c r="U7225" s="2"/>
      <c r="X7225" s="40"/>
      <c r="Y7225" s="9"/>
    </row>
    <row r="7226" spans="2:25" x14ac:dyDescent="0.2">
      <c r="B7226" s="2"/>
      <c r="H7226" s="2"/>
      <c r="I7226" s="2"/>
      <c r="J7226" s="2"/>
      <c r="N7226" s="9"/>
      <c r="O7226" s="5"/>
      <c r="P7226" s="2"/>
      <c r="Q7226" s="39"/>
      <c r="R7226" s="9"/>
      <c r="T7226" s="9"/>
      <c r="U7226" s="2"/>
      <c r="X7226" s="40"/>
      <c r="Y7226" s="9"/>
    </row>
    <row r="7227" spans="2:25" x14ac:dyDescent="0.2">
      <c r="B7227" s="2"/>
      <c r="H7227" s="2"/>
      <c r="I7227" s="2"/>
      <c r="J7227" s="2"/>
      <c r="N7227" s="9"/>
      <c r="O7227" s="5"/>
      <c r="P7227" s="2"/>
      <c r="Q7227" s="39"/>
      <c r="R7227" s="9"/>
      <c r="T7227" s="9"/>
      <c r="U7227" s="2"/>
      <c r="X7227" s="40"/>
      <c r="Y7227" s="9"/>
    </row>
    <row r="7228" spans="2:25" x14ac:dyDescent="0.2">
      <c r="B7228" s="2"/>
      <c r="H7228" s="2"/>
      <c r="I7228" s="2"/>
      <c r="J7228" s="2"/>
      <c r="N7228" s="9"/>
      <c r="O7228" s="5"/>
      <c r="P7228" s="2"/>
      <c r="Q7228" s="39"/>
      <c r="R7228" s="9"/>
      <c r="T7228" s="9"/>
      <c r="U7228" s="2"/>
      <c r="X7228" s="40"/>
      <c r="Y7228" s="9"/>
    </row>
    <row r="7229" spans="2:25" x14ac:dyDescent="0.2">
      <c r="B7229" s="2"/>
      <c r="H7229" s="2"/>
      <c r="I7229" s="2"/>
      <c r="J7229" s="2"/>
      <c r="N7229" s="9"/>
      <c r="O7229" s="5"/>
      <c r="P7229" s="2"/>
      <c r="Q7229" s="39"/>
      <c r="R7229" s="9"/>
      <c r="T7229" s="9"/>
      <c r="U7229" s="2"/>
      <c r="X7229" s="40"/>
      <c r="Y7229" s="9"/>
    </row>
    <row r="7230" spans="2:25" x14ac:dyDescent="0.2">
      <c r="B7230" s="2"/>
      <c r="H7230" s="2"/>
      <c r="I7230" s="2"/>
      <c r="J7230" s="2"/>
      <c r="N7230" s="9"/>
      <c r="O7230" s="5"/>
      <c r="P7230" s="2"/>
      <c r="Q7230" s="39"/>
      <c r="R7230" s="9"/>
      <c r="T7230" s="9"/>
      <c r="U7230" s="2"/>
      <c r="X7230" s="40"/>
      <c r="Y7230" s="9"/>
    </row>
    <row r="7231" spans="2:25" x14ac:dyDescent="0.2">
      <c r="B7231" s="2"/>
      <c r="H7231" s="2"/>
      <c r="I7231" s="2"/>
      <c r="J7231" s="2"/>
      <c r="N7231" s="9"/>
      <c r="O7231" s="5"/>
      <c r="P7231" s="2"/>
      <c r="Q7231" s="39"/>
      <c r="R7231" s="9"/>
      <c r="T7231" s="9"/>
      <c r="U7231" s="2"/>
      <c r="X7231" s="40"/>
      <c r="Y7231" s="9"/>
    </row>
    <row r="7232" spans="2:25" x14ac:dyDescent="0.2">
      <c r="B7232" s="2"/>
      <c r="H7232" s="2"/>
      <c r="I7232" s="2"/>
      <c r="J7232" s="2"/>
      <c r="N7232" s="9"/>
      <c r="O7232" s="5"/>
      <c r="P7232" s="2"/>
      <c r="Q7232" s="39"/>
      <c r="R7232" s="9"/>
      <c r="T7232" s="9"/>
      <c r="U7232" s="2"/>
      <c r="X7232" s="40"/>
      <c r="Y7232" s="9"/>
    </row>
    <row r="7233" spans="2:25" x14ac:dyDescent="0.2">
      <c r="B7233" s="2"/>
      <c r="H7233" s="2"/>
      <c r="I7233" s="2"/>
      <c r="J7233" s="2"/>
      <c r="N7233" s="9"/>
      <c r="O7233" s="5"/>
      <c r="P7233" s="2"/>
      <c r="Q7233" s="39"/>
      <c r="R7233" s="9"/>
      <c r="T7233" s="9"/>
      <c r="U7233" s="2"/>
      <c r="X7233" s="40"/>
      <c r="Y7233" s="9"/>
    </row>
    <row r="7234" spans="2:25" x14ac:dyDescent="0.2">
      <c r="B7234" s="2"/>
      <c r="H7234" s="2"/>
      <c r="I7234" s="2"/>
      <c r="J7234" s="2"/>
      <c r="N7234" s="9"/>
      <c r="O7234" s="5"/>
      <c r="P7234" s="2"/>
      <c r="Q7234" s="39"/>
      <c r="R7234" s="9"/>
      <c r="T7234" s="9"/>
      <c r="U7234" s="2"/>
      <c r="X7234" s="40"/>
      <c r="Y7234" s="9"/>
    </row>
    <row r="7235" spans="2:25" x14ac:dyDescent="0.2">
      <c r="B7235" s="2"/>
      <c r="H7235" s="2"/>
      <c r="I7235" s="2"/>
      <c r="J7235" s="2"/>
      <c r="N7235" s="9"/>
      <c r="O7235" s="5"/>
      <c r="P7235" s="2"/>
      <c r="Q7235" s="39"/>
      <c r="R7235" s="9"/>
      <c r="T7235" s="9"/>
      <c r="U7235" s="2"/>
      <c r="X7235" s="40"/>
      <c r="Y7235" s="9"/>
    </row>
    <row r="7236" spans="2:25" x14ac:dyDescent="0.2">
      <c r="B7236" s="2"/>
      <c r="H7236" s="2"/>
      <c r="I7236" s="2"/>
      <c r="J7236" s="2"/>
      <c r="N7236" s="9"/>
      <c r="O7236" s="5"/>
      <c r="P7236" s="2"/>
      <c r="Q7236" s="39"/>
      <c r="R7236" s="9"/>
      <c r="T7236" s="9"/>
      <c r="U7236" s="2"/>
      <c r="X7236" s="40"/>
      <c r="Y7236" s="9"/>
    </row>
    <row r="7237" spans="2:25" x14ac:dyDescent="0.2">
      <c r="B7237" s="2"/>
      <c r="H7237" s="2"/>
      <c r="I7237" s="2"/>
      <c r="J7237" s="2"/>
      <c r="N7237" s="9"/>
      <c r="O7237" s="5"/>
      <c r="P7237" s="2"/>
      <c r="Q7237" s="39"/>
      <c r="R7237" s="9"/>
      <c r="T7237" s="9"/>
      <c r="U7237" s="2"/>
      <c r="X7237" s="40"/>
      <c r="Y7237" s="9"/>
    </row>
    <row r="7238" spans="2:25" x14ac:dyDescent="0.2">
      <c r="B7238" s="2"/>
      <c r="H7238" s="2"/>
      <c r="I7238" s="2"/>
      <c r="J7238" s="2"/>
      <c r="N7238" s="9"/>
      <c r="O7238" s="5"/>
      <c r="P7238" s="2"/>
      <c r="Q7238" s="39"/>
      <c r="R7238" s="9"/>
      <c r="T7238" s="9"/>
      <c r="U7238" s="2"/>
      <c r="X7238" s="40"/>
      <c r="Y7238" s="9"/>
    </row>
    <row r="7239" spans="2:25" x14ac:dyDescent="0.2">
      <c r="B7239" s="2"/>
      <c r="H7239" s="2"/>
      <c r="I7239" s="2"/>
      <c r="J7239" s="2"/>
      <c r="N7239" s="9"/>
      <c r="O7239" s="5"/>
      <c r="P7239" s="2"/>
      <c r="Q7239" s="39"/>
      <c r="R7239" s="9"/>
      <c r="T7239" s="9"/>
      <c r="U7239" s="2"/>
      <c r="X7239" s="40"/>
      <c r="Y7239" s="9"/>
    </row>
    <row r="7240" spans="2:25" x14ac:dyDescent="0.2">
      <c r="B7240" s="2"/>
      <c r="H7240" s="2"/>
      <c r="I7240" s="2"/>
      <c r="J7240" s="2"/>
      <c r="N7240" s="9"/>
      <c r="O7240" s="5"/>
      <c r="P7240" s="2"/>
      <c r="Q7240" s="39"/>
      <c r="R7240" s="9"/>
      <c r="T7240" s="9"/>
      <c r="U7240" s="2"/>
      <c r="X7240" s="40"/>
      <c r="Y7240" s="9"/>
    </row>
    <row r="7241" spans="2:25" x14ac:dyDescent="0.2">
      <c r="B7241" s="2"/>
      <c r="H7241" s="2"/>
      <c r="I7241" s="2"/>
      <c r="J7241" s="2"/>
      <c r="N7241" s="9"/>
      <c r="O7241" s="5"/>
      <c r="P7241" s="2"/>
      <c r="Q7241" s="39"/>
      <c r="R7241" s="9"/>
      <c r="T7241" s="9"/>
      <c r="U7241" s="2"/>
      <c r="X7241" s="40"/>
      <c r="Y7241" s="9"/>
    </row>
    <row r="7242" spans="2:25" x14ac:dyDescent="0.2">
      <c r="B7242" s="2"/>
      <c r="H7242" s="2"/>
      <c r="I7242" s="2"/>
      <c r="J7242" s="2"/>
      <c r="N7242" s="9"/>
      <c r="O7242" s="5"/>
      <c r="P7242" s="2"/>
      <c r="Q7242" s="39"/>
      <c r="R7242" s="9"/>
      <c r="T7242" s="9"/>
      <c r="U7242" s="2"/>
      <c r="X7242" s="40"/>
      <c r="Y7242" s="9"/>
    </row>
    <row r="7243" spans="2:25" x14ac:dyDescent="0.2">
      <c r="B7243" s="2"/>
      <c r="H7243" s="2"/>
      <c r="I7243" s="2"/>
      <c r="J7243" s="2"/>
      <c r="N7243" s="9"/>
      <c r="O7243" s="5"/>
      <c r="P7243" s="2"/>
      <c r="Q7243" s="39"/>
      <c r="R7243" s="9"/>
      <c r="T7243" s="9"/>
      <c r="U7243" s="2"/>
      <c r="X7243" s="40"/>
      <c r="Y7243" s="9"/>
    </row>
    <row r="7244" spans="2:25" x14ac:dyDescent="0.2">
      <c r="B7244" s="2"/>
      <c r="H7244" s="2"/>
      <c r="I7244" s="2"/>
      <c r="J7244" s="2"/>
      <c r="N7244" s="9"/>
      <c r="O7244" s="5"/>
      <c r="P7244" s="2"/>
      <c r="Q7244" s="39"/>
      <c r="R7244" s="9"/>
      <c r="T7244" s="9"/>
      <c r="U7244" s="2"/>
      <c r="X7244" s="40"/>
      <c r="Y7244" s="9"/>
    </row>
    <row r="7245" spans="2:25" x14ac:dyDescent="0.2">
      <c r="B7245" s="2"/>
      <c r="H7245" s="2"/>
      <c r="I7245" s="2"/>
      <c r="J7245" s="2"/>
      <c r="N7245" s="9"/>
      <c r="O7245" s="5"/>
      <c r="P7245" s="2"/>
      <c r="Q7245" s="39"/>
      <c r="R7245" s="9"/>
      <c r="T7245" s="9"/>
      <c r="U7245" s="2"/>
      <c r="X7245" s="40"/>
      <c r="Y7245" s="9"/>
    </row>
    <row r="7246" spans="2:25" x14ac:dyDescent="0.2">
      <c r="B7246" s="2"/>
      <c r="H7246" s="2"/>
      <c r="I7246" s="2"/>
      <c r="J7246" s="2"/>
      <c r="N7246" s="9"/>
      <c r="O7246" s="5"/>
      <c r="P7246" s="2"/>
      <c r="Q7246" s="39"/>
      <c r="R7246" s="9"/>
      <c r="T7246" s="9"/>
      <c r="U7246" s="2"/>
      <c r="X7246" s="40"/>
      <c r="Y7246" s="9"/>
    </row>
    <row r="7247" spans="2:25" x14ac:dyDescent="0.2">
      <c r="B7247" s="2"/>
      <c r="H7247" s="2"/>
      <c r="I7247" s="2"/>
      <c r="J7247" s="2"/>
      <c r="N7247" s="9"/>
      <c r="O7247" s="5"/>
      <c r="P7247" s="2"/>
      <c r="Q7247" s="39"/>
      <c r="R7247" s="9"/>
      <c r="T7247" s="9"/>
      <c r="U7247" s="2"/>
      <c r="X7247" s="40"/>
      <c r="Y7247" s="9"/>
    </row>
    <row r="7248" spans="2:25" x14ac:dyDescent="0.2">
      <c r="B7248" s="2"/>
      <c r="H7248" s="2"/>
      <c r="I7248" s="2"/>
      <c r="J7248" s="2"/>
      <c r="N7248" s="9"/>
      <c r="O7248" s="5"/>
      <c r="P7248" s="2"/>
      <c r="Q7248" s="39"/>
      <c r="R7248" s="9"/>
      <c r="T7248" s="9"/>
      <c r="U7248" s="2"/>
      <c r="X7248" s="40"/>
      <c r="Y7248" s="9"/>
    </row>
    <row r="7249" spans="2:25" x14ac:dyDescent="0.2">
      <c r="B7249" s="2"/>
      <c r="H7249" s="2"/>
      <c r="I7249" s="2"/>
      <c r="J7249" s="2"/>
      <c r="N7249" s="9"/>
      <c r="O7249" s="5"/>
      <c r="P7249" s="2"/>
      <c r="Q7249" s="39"/>
      <c r="R7249" s="9"/>
      <c r="T7249" s="9"/>
      <c r="U7249" s="2"/>
      <c r="X7249" s="40"/>
      <c r="Y7249" s="9"/>
    </row>
    <row r="7250" spans="2:25" x14ac:dyDescent="0.2">
      <c r="B7250" s="2"/>
      <c r="H7250" s="2"/>
      <c r="I7250" s="2"/>
      <c r="J7250" s="2"/>
      <c r="N7250" s="9"/>
      <c r="O7250" s="5"/>
      <c r="P7250" s="2"/>
      <c r="Q7250" s="39"/>
      <c r="R7250" s="9"/>
      <c r="T7250" s="9"/>
      <c r="U7250" s="2"/>
      <c r="X7250" s="40"/>
      <c r="Y7250" s="9"/>
    </row>
    <row r="7251" spans="2:25" x14ac:dyDescent="0.2">
      <c r="B7251" s="2"/>
      <c r="H7251" s="2"/>
      <c r="I7251" s="2"/>
      <c r="J7251" s="2"/>
      <c r="N7251" s="9"/>
      <c r="O7251" s="5"/>
      <c r="P7251" s="2"/>
      <c r="Q7251" s="39"/>
      <c r="R7251" s="9"/>
      <c r="T7251" s="9"/>
      <c r="U7251" s="2"/>
      <c r="X7251" s="40"/>
      <c r="Y7251" s="9"/>
    </row>
    <row r="7252" spans="2:25" x14ac:dyDescent="0.2">
      <c r="B7252" s="2"/>
      <c r="H7252" s="2"/>
      <c r="I7252" s="2"/>
      <c r="J7252" s="2"/>
      <c r="N7252" s="9"/>
      <c r="O7252" s="5"/>
      <c r="P7252" s="2"/>
      <c r="Q7252" s="39"/>
      <c r="R7252" s="9"/>
      <c r="T7252" s="9"/>
      <c r="U7252" s="2"/>
      <c r="X7252" s="40"/>
      <c r="Y7252" s="9"/>
    </row>
    <row r="7253" spans="2:25" x14ac:dyDescent="0.2">
      <c r="B7253" s="2"/>
      <c r="H7253" s="2"/>
      <c r="I7253" s="2"/>
      <c r="J7253" s="2"/>
      <c r="N7253" s="9"/>
      <c r="O7253" s="5"/>
      <c r="P7253" s="2"/>
      <c r="Q7253" s="39"/>
      <c r="R7253" s="9"/>
      <c r="T7253" s="9"/>
      <c r="U7253" s="2"/>
      <c r="X7253" s="40"/>
      <c r="Y7253" s="9"/>
    </row>
    <row r="7254" spans="2:25" x14ac:dyDescent="0.2">
      <c r="B7254" s="2"/>
      <c r="H7254" s="2"/>
      <c r="I7254" s="2"/>
      <c r="J7254" s="2"/>
      <c r="N7254" s="9"/>
      <c r="O7254" s="5"/>
      <c r="P7254" s="2"/>
      <c r="Q7254" s="39"/>
      <c r="R7254" s="9"/>
      <c r="T7254" s="9"/>
      <c r="U7254" s="2"/>
      <c r="X7254" s="40"/>
      <c r="Y7254" s="9"/>
    </row>
    <row r="7255" spans="2:25" x14ac:dyDescent="0.2">
      <c r="B7255" s="2"/>
      <c r="H7255" s="2"/>
      <c r="I7255" s="2"/>
      <c r="J7255" s="2"/>
      <c r="N7255" s="9"/>
      <c r="O7255" s="5"/>
      <c r="P7255" s="2"/>
      <c r="Q7255" s="39"/>
      <c r="R7255" s="9"/>
      <c r="T7255" s="9"/>
      <c r="U7255" s="2"/>
      <c r="X7255" s="40"/>
      <c r="Y7255" s="9"/>
    </row>
    <row r="7256" spans="2:25" x14ac:dyDescent="0.2">
      <c r="B7256" s="2"/>
      <c r="H7256" s="2"/>
      <c r="I7256" s="2"/>
      <c r="J7256" s="2"/>
      <c r="N7256" s="9"/>
      <c r="O7256" s="5"/>
      <c r="P7256" s="2"/>
      <c r="Q7256" s="39"/>
      <c r="R7256" s="9"/>
      <c r="T7256" s="9"/>
      <c r="U7256" s="2"/>
      <c r="X7256" s="40"/>
      <c r="Y7256" s="9"/>
    </row>
    <row r="7257" spans="2:25" x14ac:dyDescent="0.2">
      <c r="B7257" s="2"/>
      <c r="H7257" s="2"/>
      <c r="I7257" s="2"/>
      <c r="J7257" s="2"/>
      <c r="N7257" s="9"/>
      <c r="O7257" s="5"/>
      <c r="P7257" s="2"/>
      <c r="Q7257" s="39"/>
      <c r="R7257" s="9"/>
      <c r="T7257" s="9"/>
      <c r="U7257" s="2"/>
      <c r="X7257" s="40"/>
      <c r="Y7257" s="9"/>
    </row>
    <row r="7258" spans="2:25" x14ac:dyDescent="0.2">
      <c r="B7258" s="2"/>
      <c r="H7258" s="2"/>
      <c r="I7258" s="2"/>
      <c r="J7258" s="2"/>
      <c r="N7258" s="9"/>
      <c r="O7258" s="5"/>
      <c r="P7258" s="2"/>
      <c r="Q7258" s="39"/>
      <c r="R7258" s="9"/>
      <c r="T7258" s="9"/>
      <c r="U7258" s="2"/>
      <c r="X7258" s="40"/>
      <c r="Y7258" s="9"/>
    </row>
    <row r="7259" spans="2:25" x14ac:dyDescent="0.2">
      <c r="B7259" s="2"/>
      <c r="H7259" s="2"/>
      <c r="I7259" s="2"/>
      <c r="J7259" s="2"/>
      <c r="N7259" s="9"/>
      <c r="O7259" s="5"/>
      <c r="P7259" s="2"/>
      <c r="Q7259" s="39"/>
      <c r="R7259" s="9"/>
      <c r="T7259" s="9"/>
      <c r="U7259" s="2"/>
      <c r="X7259" s="40"/>
      <c r="Y7259" s="9"/>
    </row>
    <row r="7260" spans="2:25" x14ac:dyDescent="0.2">
      <c r="B7260" s="2"/>
      <c r="H7260" s="2"/>
      <c r="I7260" s="2"/>
      <c r="J7260" s="2"/>
      <c r="N7260" s="9"/>
      <c r="O7260" s="5"/>
      <c r="P7260" s="2"/>
      <c r="Q7260" s="39"/>
      <c r="R7260" s="9"/>
      <c r="T7260" s="9"/>
      <c r="U7260" s="2"/>
      <c r="X7260" s="40"/>
      <c r="Y7260" s="9"/>
    </row>
    <row r="7261" spans="2:25" x14ac:dyDescent="0.2">
      <c r="B7261" s="2"/>
      <c r="H7261" s="2"/>
      <c r="I7261" s="2"/>
      <c r="J7261" s="2"/>
      <c r="N7261" s="9"/>
      <c r="O7261" s="5"/>
      <c r="P7261" s="2"/>
      <c r="Q7261" s="39"/>
      <c r="R7261" s="9"/>
      <c r="T7261" s="9"/>
      <c r="U7261" s="2"/>
      <c r="X7261" s="40"/>
      <c r="Y7261" s="9"/>
    </row>
    <row r="7262" spans="2:25" x14ac:dyDescent="0.2">
      <c r="B7262" s="2"/>
      <c r="H7262" s="2"/>
      <c r="I7262" s="2"/>
      <c r="J7262" s="2"/>
      <c r="N7262" s="9"/>
      <c r="O7262" s="5"/>
      <c r="P7262" s="2"/>
      <c r="Q7262" s="39"/>
      <c r="R7262" s="9"/>
      <c r="T7262" s="9"/>
      <c r="U7262" s="2"/>
      <c r="X7262" s="40"/>
      <c r="Y7262" s="9"/>
    </row>
    <row r="7263" spans="2:25" x14ac:dyDescent="0.2">
      <c r="B7263" s="2"/>
      <c r="H7263" s="2"/>
      <c r="I7263" s="2"/>
      <c r="J7263" s="2"/>
      <c r="N7263" s="9"/>
      <c r="O7263" s="5"/>
      <c r="P7263" s="2"/>
      <c r="Q7263" s="39"/>
      <c r="R7263" s="9"/>
      <c r="T7263" s="9"/>
      <c r="U7263" s="2"/>
      <c r="X7263" s="40"/>
      <c r="Y7263" s="9"/>
    </row>
    <row r="7264" spans="2:25" x14ac:dyDescent="0.2">
      <c r="B7264" s="2"/>
      <c r="H7264" s="2"/>
      <c r="I7264" s="2"/>
      <c r="J7264" s="2"/>
      <c r="N7264" s="9"/>
      <c r="O7264" s="5"/>
      <c r="P7264" s="2"/>
      <c r="Q7264" s="39"/>
      <c r="R7264" s="9"/>
      <c r="T7264" s="9"/>
      <c r="U7264" s="2"/>
      <c r="X7264" s="40"/>
      <c r="Y7264" s="9"/>
    </row>
    <row r="7265" spans="2:25" x14ac:dyDescent="0.2">
      <c r="B7265" s="2"/>
      <c r="H7265" s="2"/>
      <c r="I7265" s="2"/>
      <c r="J7265" s="2"/>
      <c r="N7265" s="9"/>
      <c r="O7265" s="5"/>
      <c r="P7265" s="2"/>
      <c r="Q7265" s="39"/>
      <c r="R7265" s="9"/>
      <c r="T7265" s="9"/>
      <c r="U7265" s="2"/>
      <c r="X7265" s="40"/>
      <c r="Y7265" s="9"/>
    </row>
    <row r="7266" spans="2:25" x14ac:dyDescent="0.2">
      <c r="B7266" s="2"/>
      <c r="H7266" s="2"/>
      <c r="I7266" s="2"/>
      <c r="J7266" s="2"/>
      <c r="N7266" s="9"/>
      <c r="O7266" s="5"/>
      <c r="P7266" s="2"/>
      <c r="Q7266" s="39"/>
      <c r="R7266" s="9"/>
      <c r="T7266" s="9"/>
      <c r="U7266" s="2"/>
      <c r="X7266" s="40"/>
      <c r="Y7266" s="9"/>
    </row>
    <row r="7267" spans="2:25" x14ac:dyDescent="0.2">
      <c r="B7267" s="2"/>
      <c r="H7267" s="2"/>
      <c r="I7267" s="2"/>
      <c r="J7267" s="2"/>
      <c r="N7267" s="9"/>
      <c r="O7267" s="5"/>
      <c r="P7267" s="2"/>
      <c r="Q7267" s="39"/>
      <c r="R7267" s="9"/>
      <c r="T7267" s="9"/>
      <c r="U7267" s="2"/>
      <c r="X7267" s="40"/>
      <c r="Y7267" s="9"/>
    </row>
    <row r="7268" spans="2:25" x14ac:dyDescent="0.2">
      <c r="B7268" s="2"/>
      <c r="H7268" s="2"/>
      <c r="I7268" s="2"/>
      <c r="J7268" s="2"/>
      <c r="N7268" s="9"/>
      <c r="O7268" s="5"/>
      <c r="P7268" s="2"/>
      <c r="Q7268" s="39"/>
      <c r="R7268" s="9"/>
      <c r="T7268" s="9"/>
      <c r="U7268" s="2"/>
      <c r="X7268" s="40"/>
      <c r="Y7268" s="9"/>
    </row>
    <row r="7269" spans="2:25" x14ac:dyDescent="0.2">
      <c r="B7269" s="2"/>
      <c r="H7269" s="2"/>
      <c r="I7269" s="2"/>
      <c r="J7269" s="2"/>
      <c r="N7269" s="9"/>
      <c r="O7269" s="5"/>
      <c r="P7269" s="2"/>
      <c r="Q7269" s="39"/>
      <c r="R7269" s="9"/>
      <c r="T7269" s="9"/>
      <c r="U7269" s="2"/>
      <c r="X7269" s="40"/>
      <c r="Y7269" s="9"/>
    </row>
    <row r="7270" spans="2:25" x14ac:dyDescent="0.2">
      <c r="B7270" s="2"/>
      <c r="H7270" s="2"/>
      <c r="I7270" s="2"/>
      <c r="J7270" s="2"/>
      <c r="N7270" s="9"/>
      <c r="O7270" s="5"/>
      <c r="P7270" s="2"/>
      <c r="Q7270" s="39"/>
      <c r="R7270" s="9"/>
      <c r="T7270" s="9"/>
      <c r="U7270" s="2"/>
      <c r="X7270" s="40"/>
      <c r="Y7270" s="9"/>
    </row>
    <row r="7271" spans="2:25" x14ac:dyDescent="0.2">
      <c r="B7271" s="2"/>
      <c r="H7271" s="2"/>
      <c r="I7271" s="2"/>
      <c r="J7271" s="2"/>
      <c r="N7271" s="9"/>
      <c r="O7271" s="5"/>
      <c r="P7271" s="2"/>
      <c r="Q7271" s="39"/>
      <c r="R7271" s="9"/>
      <c r="T7271" s="9"/>
      <c r="U7271" s="2"/>
      <c r="X7271" s="40"/>
      <c r="Y7271" s="9"/>
    </row>
    <row r="7272" spans="2:25" x14ac:dyDescent="0.2">
      <c r="B7272" s="2"/>
      <c r="H7272" s="2"/>
      <c r="I7272" s="2"/>
      <c r="J7272" s="2"/>
      <c r="N7272" s="9"/>
      <c r="O7272" s="5"/>
      <c r="P7272" s="2"/>
      <c r="Q7272" s="39"/>
      <c r="R7272" s="9"/>
      <c r="T7272" s="9"/>
      <c r="U7272" s="2"/>
      <c r="X7272" s="40"/>
      <c r="Y7272" s="9"/>
    </row>
    <row r="7273" spans="2:25" x14ac:dyDescent="0.2">
      <c r="B7273" s="2"/>
      <c r="H7273" s="2"/>
      <c r="I7273" s="2"/>
      <c r="J7273" s="2"/>
      <c r="N7273" s="9"/>
      <c r="O7273" s="5"/>
      <c r="P7273" s="2"/>
      <c r="Q7273" s="39"/>
      <c r="R7273" s="9"/>
      <c r="T7273" s="9"/>
      <c r="U7273" s="2"/>
      <c r="X7273" s="40"/>
      <c r="Y7273" s="9"/>
    </row>
    <row r="7274" spans="2:25" x14ac:dyDescent="0.2">
      <c r="B7274" s="2"/>
      <c r="H7274" s="2"/>
      <c r="I7274" s="2"/>
      <c r="J7274" s="2"/>
      <c r="N7274" s="9"/>
      <c r="O7274" s="5"/>
      <c r="P7274" s="2"/>
      <c r="Q7274" s="39"/>
      <c r="R7274" s="9"/>
      <c r="T7274" s="9"/>
      <c r="U7274" s="2"/>
      <c r="X7274" s="40"/>
      <c r="Y7274" s="9"/>
    </row>
    <row r="7275" spans="2:25" x14ac:dyDescent="0.2">
      <c r="B7275" s="2"/>
      <c r="H7275" s="2"/>
      <c r="I7275" s="2"/>
      <c r="J7275" s="2"/>
      <c r="N7275" s="9"/>
      <c r="O7275" s="5"/>
      <c r="P7275" s="2"/>
      <c r="Q7275" s="39"/>
      <c r="R7275" s="9"/>
      <c r="T7275" s="9"/>
      <c r="U7275" s="2"/>
      <c r="X7275" s="40"/>
      <c r="Y7275" s="9"/>
    </row>
    <row r="7276" spans="2:25" x14ac:dyDescent="0.2">
      <c r="B7276" s="2"/>
      <c r="H7276" s="2"/>
      <c r="I7276" s="2"/>
      <c r="J7276" s="2"/>
      <c r="N7276" s="9"/>
      <c r="O7276" s="5"/>
      <c r="P7276" s="2"/>
      <c r="Q7276" s="39"/>
      <c r="R7276" s="9"/>
      <c r="T7276" s="9"/>
      <c r="U7276" s="2"/>
      <c r="X7276" s="40"/>
      <c r="Y7276" s="9"/>
    </row>
    <row r="7277" spans="2:25" x14ac:dyDescent="0.2">
      <c r="B7277" s="2"/>
      <c r="H7277" s="2"/>
      <c r="I7277" s="2"/>
      <c r="J7277" s="2"/>
      <c r="N7277" s="9"/>
      <c r="O7277" s="5"/>
      <c r="P7277" s="2"/>
      <c r="Q7277" s="39"/>
      <c r="R7277" s="9"/>
      <c r="T7277" s="9"/>
      <c r="U7277" s="2"/>
      <c r="X7277" s="40"/>
      <c r="Y7277" s="9"/>
    </row>
    <row r="7278" spans="2:25" x14ac:dyDescent="0.2">
      <c r="B7278" s="2"/>
      <c r="H7278" s="2"/>
      <c r="I7278" s="2"/>
      <c r="J7278" s="2"/>
      <c r="N7278" s="9"/>
      <c r="O7278" s="5"/>
      <c r="P7278" s="2"/>
      <c r="Q7278" s="39"/>
      <c r="R7278" s="9"/>
      <c r="T7278" s="9"/>
      <c r="U7278" s="2"/>
      <c r="X7278" s="40"/>
      <c r="Y7278" s="9"/>
    </row>
    <row r="7279" spans="2:25" x14ac:dyDescent="0.2">
      <c r="B7279" s="2"/>
      <c r="H7279" s="2"/>
      <c r="I7279" s="2"/>
      <c r="J7279" s="2"/>
      <c r="N7279" s="9"/>
      <c r="O7279" s="5"/>
      <c r="P7279" s="2"/>
      <c r="Q7279" s="39"/>
      <c r="R7279" s="9"/>
      <c r="T7279" s="9"/>
      <c r="U7279" s="2"/>
      <c r="X7279" s="40"/>
      <c r="Y7279" s="9"/>
    </row>
    <row r="7280" spans="2:25" x14ac:dyDescent="0.2">
      <c r="B7280" s="2"/>
      <c r="H7280" s="2"/>
      <c r="I7280" s="2"/>
      <c r="J7280" s="2"/>
      <c r="N7280" s="9"/>
      <c r="O7280" s="5"/>
      <c r="P7280" s="2"/>
      <c r="Q7280" s="39"/>
      <c r="R7280" s="9"/>
      <c r="T7280" s="9"/>
      <c r="U7280" s="2"/>
      <c r="X7280" s="40"/>
      <c r="Y7280" s="9"/>
    </row>
    <row r="7281" spans="2:25" x14ac:dyDescent="0.2">
      <c r="B7281" s="2"/>
      <c r="H7281" s="2"/>
      <c r="I7281" s="2"/>
      <c r="J7281" s="2"/>
      <c r="N7281" s="9"/>
      <c r="O7281" s="5"/>
      <c r="P7281" s="2"/>
      <c r="Q7281" s="39"/>
      <c r="R7281" s="9"/>
      <c r="T7281" s="9"/>
      <c r="U7281" s="2"/>
      <c r="X7281" s="40"/>
      <c r="Y7281" s="9"/>
    </row>
    <row r="7282" spans="2:25" x14ac:dyDescent="0.2">
      <c r="B7282" s="2"/>
      <c r="H7282" s="2"/>
      <c r="I7282" s="2"/>
      <c r="J7282" s="2"/>
      <c r="N7282" s="9"/>
      <c r="O7282" s="5"/>
      <c r="P7282" s="2"/>
      <c r="Q7282" s="39"/>
      <c r="R7282" s="9"/>
      <c r="T7282" s="9"/>
      <c r="U7282" s="2"/>
      <c r="X7282" s="40"/>
      <c r="Y7282" s="9"/>
    </row>
    <row r="7283" spans="2:25" x14ac:dyDescent="0.2">
      <c r="B7283" s="2"/>
      <c r="H7283" s="2"/>
      <c r="I7283" s="2"/>
      <c r="J7283" s="2"/>
      <c r="N7283" s="9"/>
      <c r="O7283" s="5"/>
      <c r="P7283" s="2"/>
      <c r="Q7283" s="39"/>
      <c r="R7283" s="9"/>
      <c r="T7283" s="9"/>
      <c r="U7283" s="2"/>
      <c r="X7283" s="40"/>
      <c r="Y7283" s="9"/>
    </row>
    <row r="7284" spans="2:25" x14ac:dyDescent="0.2">
      <c r="B7284" s="2"/>
      <c r="H7284" s="2"/>
      <c r="I7284" s="2"/>
      <c r="J7284" s="2"/>
      <c r="N7284" s="9"/>
      <c r="O7284" s="5"/>
      <c r="P7284" s="2"/>
      <c r="Q7284" s="39"/>
      <c r="R7284" s="9"/>
      <c r="T7284" s="9"/>
      <c r="U7284" s="2"/>
      <c r="X7284" s="40"/>
      <c r="Y7284" s="9"/>
    </row>
    <row r="7285" spans="2:25" x14ac:dyDescent="0.2">
      <c r="B7285" s="2"/>
      <c r="H7285" s="2"/>
      <c r="I7285" s="2"/>
      <c r="J7285" s="2"/>
      <c r="N7285" s="9"/>
      <c r="O7285" s="5"/>
      <c r="P7285" s="2"/>
      <c r="Q7285" s="39"/>
      <c r="R7285" s="9"/>
      <c r="T7285" s="9"/>
      <c r="U7285" s="2"/>
      <c r="X7285" s="40"/>
      <c r="Y7285" s="9"/>
    </row>
    <row r="7286" spans="2:25" x14ac:dyDescent="0.2">
      <c r="B7286" s="2"/>
      <c r="H7286" s="2"/>
      <c r="I7286" s="2"/>
      <c r="J7286" s="2"/>
      <c r="N7286" s="9"/>
      <c r="O7286" s="5"/>
      <c r="P7286" s="2"/>
      <c r="Q7286" s="39"/>
      <c r="R7286" s="9"/>
      <c r="T7286" s="9"/>
      <c r="U7286" s="2"/>
      <c r="X7286" s="40"/>
      <c r="Y7286" s="9"/>
    </row>
    <row r="7287" spans="2:25" x14ac:dyDescent="0.2">
      <c r="B7287" s="2"/>
      <c r="H7287" s="2"/>
      <c r="I7287" s="2"/>
      <c r="J7287" s="2"/>
      <c r="N7287" s="9"/>
      <c r="O7287" s="5"/>
      <c r="P7287" s="2"/>
      <c r="Q7287" s="39"/>
      <c r="R7287" s="9"/>
      <c r="T7287" s="9"/>
      <c r="U7287" s="2"/>
      <c r="X7287" s="40"/>
      <c r="Y7287" s="9"/>
    </row>
    <row r="7288" spans="2:25" x14ac:dyDescent="0.2">
      <c r="B7288" s="2"/>
      <c r="H7288" s="2"/>
      <c r="I7288" s="2"/>
      <c r="J7288" s="2"/>
      <c r="N7288" s="9"/>
      <c r="O7288" s="5"/>
      <c r="P7288" s="2"/>
      <c r="Q7288" s="39"/>
      <c r="R7288" s="9"/>
      <c r="T7288" s="9"/>
      <c r="U7288" s="2"/>
      <c r="X7288" s="40"/>
      <c r="Y7288" s="9"/>
    </row>
    <row r="7289" spans="2:25" x14ac:dyDescent="0.2">
      <c r="B7289" s="2"/>
      <c r="H7289" s="2"/>
      <c r="I7289" s="2"/>
      <c r="J7289" s="2"/>
      <c r="N7289" s="9"/>
      <c r="O7289" s="5"/>
      <c r="P7289" s="2"/>
      <c r="Q7289" s="39"/>
      <c r="R7289" s="9"/>
      <c r="T7289" s="9"/>
      <c r="U7289" s="2"/>
      <c r="X7289" s="40"/>
      <c r="Y7289" s="9"/>
    </row>
    <row r="7290" spans="2:25" x14ac:dyDescent="0.2">
      <c r="B7290" s="2"/>
      <c r="H7290" s="2"/>
      <c r="I7290" s="2"/>
      <c r="J7290" s="2"/>
      <c r="N7290" s="9"/>
      <c r="O7290" s="5"/>
      <c r="P7290" s="2"/>
      <c r="Q7290" s="39"/>
      <c r="R7290" s="9"/>
      <c r="T7290" s="9"/>
      <c r="U7290" s="2"/>
      <c r="X7290" s="40"/>
      <c r="Y7290" s="9"/>
    </row>
    <row r="7291" spans="2:25" x14ac:dyDescent="0.2">
      <c r="B7291" s="2"/>
      <c r="H7291" s="2"/>
      <c r="I7291" s="2"/>
      <c r="J7291" s="2"/>
      <c r="N7291" s="9"/>
      <c r="O7291" s="5"/>
      <c r="P7291" s="2"/>
      <c r="Q7291" s="39"/>
      <c r="R7291" s="9"/>
      <c r="T7291" s="9"/>
      <c r="U7291" s="2"/>
      <c r="X7291" s="40"/>
      <c r="Y7291" s="9"/>
    </row>
    <row r="7292" spans="2:25" x14ac:dyDescent="0.2">
      <c r="B7292" s="2"/>
      <c r="H7292" s="2"/>
      <c r="I7292" s="2"/>
      <c r="J7292" s="2"/>
      <c r="N7292" s="9"/>
      <c r="O7292" s="5"/>
      <c r="P7292" s="2"/>
      <c r="Q7292" s="39"/>
      <c r="R7292" s="9"/>
      <c r="T7292" s="9"/>
      <c r="U7292" s="2"/>
      <c r="X7292" s="40"/>
      <c r="Y7292" s="9"/>
    </row>
    <row r="7293" spans="2:25" x14ac:dyDescent="0.2">
      <c r="B7293" s="2"/>
      <c r="H7293" s="2"/>
      <c r="I7293" s="2"/>
      <c r="J7293" s="2"/>
      <c r="N7293" s="9"/>
      <c r="O7293" s="5"/>
      <c r="P7293" s="2"/>
      <c r="Q7293" s="39"/>
      <c r="R7293" s="9"/>
      <c r="T7293" s="9"/>
      <c r="U7293" s="2"/>
      <c r="X7293" s="40"/>
      <c r="Y7293" s="9"/>
    </row>
    <row r="7294" spans="2:25" x14ac:dyDescent="0.2">
      <c r="B7294" s="2"/>
      <c r="H7294" s="2"/>
      <c r="I7294" s="2"/>
      <c r="J7294" s="2"/>
      <c r="N7294" s="9"/>
      <c r="O7294" s="5"/>
      <c r="P7294" s="2"/>
      <c r="Q7294" s="39"/>
      <c r="R7294" s="9"/>
      <c r="T7294" s="9"/>
      <c r="U7294" s="2"/>
      <c r="X7294" s="40"/>
      <c r="Y7294" s="9"/>
    </row>
    <row r="7295" spans="2:25" x14ac:dyDescent="0.2">
      <c r="B7295" s="2"/>
      <c r="H7295" s="2"/>
      <c r="I7295" s="2"/>
      <c r="J7295" s="2"/>
      <c r="N7295" s="9"/>
      <c r="O7295" s="5"/>
      <c r="P7295" s="2"/>
      <c r="Q7295" s="39"/>
      <c r="R7295" s="9"/>
      <c r="T7295" s="9"/>
      <c r="U7295" s="2"/>
      <c r="X7295" s="40"/>
      <c r="Y7295" s="9"/>
    </row>
    <row r="7296" spans="2:25" x14ac:dyDescent="0.2">
      <c r="B7296" s="2"/>
      <c r="H7296" s="2"/>
      <c r="I7296" s="2"/>
      <c r="J7296" s="2"/>
      <c r="N7296" s="9"/>
      <c r="O7296" s="5"/>
      <c r="P7296" s="2"/>
      <c r="Q7296" s="39"/>
      <c r="R7296" s="9"/>
      <c r="T7296" s="9"/>
      <c r="U7296" s="2"/>
      <c r="X7296" s="40"/>
      <c r="Y7296" s="9"/>
    </row>
    <row r="7297" spans="2:25" x14ac:dyDescent="0.2">
      <c r="B7297" s="2"/>
      <c r="H7297" s="2"/>
      <c r="I7297" s="2"/>
      <c r="J7297" s="2"/>
      <c r="N7297" s="9"/>
      <c r="O7297" s="5"/>
      <c r="P7297" s="2"/>
      <c r="Q7297" s="39"/>
      <c r="R7297" s="9"/>
      <c r="T7297" s="9"/>
      <c r="U7297" s="2"/>
      <c r="X7297" s="40"/>
      <c r="Y7297" s="9"/>
    </row>
    <row r="7298" spans="2:25" x14ac:dyDescent="0.2">
      <c r="B7298" s="2"/>
      <c r="H7298" s="2"/>
      <c r="I7298" s="2"/>
      <c r="J7298" s="2"/>
      <c r="N7298" s="9"/>
      <c r="O7298" s="5"/>
      <c r="P7298" s="2"/>
      <c r="Q7298" s="39"/>
      <c r="R7298" s="9"/>
      <c r="T7298" s="9"/>
      <c r="U7298" s="2"/>
      <c r="X7298" s="40"/>
      <c r="Y7298" s="9"/>
    </row>
    <row r="7299" spans="2:25" x14ac:dyDescent="0.2">
      <c r="B7299" s="2"/>
      <c r="H7299" s="2"/>
      <c r="I7299" s="2"/>
      <c r="J7299" s="2"/>
      <c r="N7299" s="9"/>
      <c r="O7299" s="5"/>
      <c r="P7299" s="2"/>
      <c r="Q7299" s="39"/>
      <c r="R7299" s="9"/>
      <c r="T7299" s="9"/>
      <c r="U7299" s="2"/>
      <c r="X7299" s="40"/>
      <c r="Y7299" s="9"/>
    </row>
    <row r="7300" spans="2:25" x14ac:dyDescent="0.2">
      <c r="B7300" s="2"/>
      <c r="H7300" s="2"/>
      <c r="I7300" s="2"/>
      <c r="J7300" s="2"/>
      <c r="N7300" s="9"/>
      <c r="O7300" s="5"/>
      <c r="P7300" s="2"/>
      <c r="Q7300" s="39"/>
      <c r="R7300" s="9"/>
      <c r="T7300" s="9"/>
      <c r="U7300" s="2"/>
      <c r="X7300" s="40"/>
      <c r="Y7300" s="9"/>
    </row>
    <row r="7301" spans="2:25" x14ac:dyDescent="0.2">
      <c r="B7301" s="2"/>
      <c r="H7301" s="2"/>
      <c r="I7301" s="2"/>
      <c r="J7301" s="2"/>
      <c r="N7301" s="9"/>
      <c r="O7301" s="5"/>
      <c r="P7301" s="2"/>
      <c r="Q7301" s="39"/>
      <c r="R7301" s="9"/>
      <c r="T7301" s="9"/>
      <c r="U7301" s="2"/>
      <c r="X7301" s="40"/>
      <c r="Y7301" s="9"/>
    </row>
    <row r="7302" spans="2:25" x14ac:dyDescent="0.2">
      <c r="B7302" s="2"/>
      <c r="H7302" s="2"/>
      <c r="I7302" s="2"/>
      <c r="J7302" s="2"/>
      <c r="N7302" s="9"/>
      <c r="O7302" s="5"/>
      <c r="P7302" s="2"/>
      <c r="Q7302" s="39"/>
      <c r="R7302" s="9"/>
      <c r="T7302" s="9"/>
      <c r="U7302" s="2"/>
      <c r="X7302" s="40"/>
      <c r="Y7302" s="9"/>
    </row>
    <row r="7303" spans="2:25" x14ac:dyDescent="0.2">
      <c r="B7303" s="2"/>
      <c r="H7303" s="2"/>
      <c r="I7303" s="2"/>
      <c r="J7303" s="2"/>
      <c r="N7303" s="9"/>
      <c r="O7303" s="5"/>
      <c r="P7303" s="2"/>
      <c r="Q7303" s="39"/>
      <c r="R7303" s="9"/>
      <c r="T7303" s="9"/>
      <c r="U7303" s="2"/>
      <c r="X7303" s="40"/>
      <c r="Y7303" s="9"/>
    </row>
    <row r="7304" spans="2:25" x14ac:dyDescent="0.2">
      <c r="B7304" s="2"/>
      <c r="H7304" s="2"/>
      <c r="I7304" s="2"/>
      <c r="J7304" s="2"/>
      <c r="N7304" s="9"/>
      <c r="O7304" s="5"/>
      <c r="P7304" s="2"/>
      <c r="Q7304" s="39"/>
      <c r="R7304" s="9"/>
      <c r="T7304" s="9"/>
      <c r="U7304" s="2"/>
      <c r="X7304" s="40"/>
      <c r="Y7304" s="9"/>
    </row>
    <row r="7305" spans="2:25" x14ac:dyDescent="0.2">
      <c r="B7305" s="2"/>
      <c r="H7305" s="2"/>
      <c r="I7305" s="2"/>
      <c r="J7305" s="2"/>
      <c r="N7305" s="9"/>
      <c r="O7305" s="5"/>
      <c r="P7305" s="2"/>
      <c r="Q7305" s="39"/>
      <c r="R7305" s="9"/>
      <c r="T7305" s="9"/>
      <c r="U7305" s="2"/>
      <c r="X7305" s="40"/>
      <c r="Y7305" s="9"/>
    </row>
    <row r="7306" spans="2:25" x14ac:dyDescent="0.2">
      <c r="B7306" s="2"/>
      <c r="H7306" s="2"/>
      <c r="I7306" s="2"/>
      <c r="J7306" s="2"/>
      <c r="N7306" s="9"/>
      <c r="O7306" s="5"/>
      <c r="P7306" s="2"/>
      <c r="Q7306" s="39"/>
      <c r="R7306" s="9"/>
      <c r="T7306" s="9"/>
      <c r="U7306" s="2"/>
      <c r="X7306" s="40"/>
      <c r="Y7306" s="9"/>
    </row>
    <row r="7307" spans="2:25" x14ac:dyDescent="0.2">
      <c r="B7307" s="2"/>
      <c r="H7307" s="2"/>
      <c r="I7307" s="2"/>
      <c r="J7307" s="2"/>
      <c r="N7307" s="9"/>
      <c r="O7307" s="5"/>
      <c r="P7307" s="2"/>
      <c r="Q7307" s="39"/>
      <c r="R7307" s="9"/>
      <c r="T7307" s="9"/>
      <c r="U7307" s="2"/>
      <c r="X7307" s="40"/>
      <c r="Y7307" s="9"/>
    </row>
    <row r="7308" spans="2:25" x14ac:dyDescent="0.2">
      <c r="B7308" s="2"/>
      <c r="H7308" s="2"/>
      <c r="I7308" s="2"/>
      <c r="J7308" s="2"/>
      <c r="N7308" s="9"/>
      <c r="O7308" s="5"/>
      <c r="P7308" s="2"/>
      <c r="Q7308" s="39"/>
      <c r="R7308" s="9"/>
      <c r="T7308" s="9"/>
      <c r="U7308" s="2"/>
      <c r="X7308" s="40"/>
      <c r="Y7308" s="9"/>
    </row>
    <row r="7309" spans="2:25" x14ac:dyDescent="0.2">
      <c r="B7309" s="2"/>
      <c r="H7309" s="2"/>
      <c r="I7309" s="2"/>
      <c r="J7309" s="2"/>
      <c r="N7309" s="9"/>
      <c r="O7309" s="5"/>
      <c r="P7309" s="2"/>
      <c r="Q7309" s="39"/>
      <c r="R7309" s="9"/>
      <c r="T7309" s="9"/>
      <c r="U7309" s="2"/>
      <c r="X7309" s="40"/>
      <c r="Y7309" s="9"/>
    </row>
    <row r="7310" spans="2:25" x14ac:dyDescent="0.2">
      <c r="B7310" s="2"/>
      <c r="H7310" s="2"/>
      <c r="I7310" s="2"/>
      <c r="J7310" s="2"/>
      <c r="N7310" s="9"/>
      <c r="O7310" s="5"/>
      <c r="P7310" s="2"/>
      <c r="Q7310" s="39"/>
      <c r="R7310" s="9"/>
      <c r="T7310" s="9"/>
      <c r="U7310" s="2"/>
      <c r="X7310" s="40"/>
      <c r="Y7310" s="9"/>
    </row>
    <row r="7311" spans="2:25" x14ac:dyDescent="0.2">
      <c r="B7311" s="2"/>
      <c r="H7311" s="2"/>
      <c r="I7311" s="2"/>
      <c r="J7311" s="2"/>
      <c r="N7311" s="9"/>
      <c r="O7311" s="5"/>
      <c r="P7311" s="2"/>
      <c r="Q7311" s="39"/>
      <c r="R7311" s="9"/>
      <c r="T7311" s="9"/>
      <c r="U7311" s="2"/>
      <c r="X7311" s="40"/>
      <c r="Y7311" s="9"/>
    </row>
    <row r="7312" spans="2:25" x14ac:dyDescent="0.2">
      <c r="B7312" s="2"/>
      <c r="H7312" s="2"/>
      <c r="I7312" s="2"/>
      <c r="J7312" s="2"/>
      <c r="N7312" s="9"/>
      <c r="O7312" s="5"/>
      <c r="P7312" s="2"/>
      <c r="Q7312" s="39"/>
      <c r="R7312" s="9"/>
      <c r="T7312" s="9"/>
      <c r="U7312" s="2"/>
      <c r="X7312" s="40"/>
      <c r="Y7312" s="9"/>
    </row>
    <row r="7313" spans="2:25" x14ac:dyDescent="0.2">
      <c r="B7313" s="2"/>
      <c r="H7313" s="2"/>
      <c r="I7313" s="2"/>
      <c r="J7313" s="2"/>
      <c r="N7313" s="9"/>
      <c r="O7313" s="5"/>
      <c r="P7313" s="2"/>
      <c r="Q7313" s="39"/>
      <c r="R7313" s="9"/>
      <c r="T7313" s="9"/>
      <c r="U7313" s="2"/>
      <c r="X7313" s="40"/>
      <c r="Y7313" s="9"/>
    </row>
    <row r="7314" spans="2:25" x14ac:dyDescent="0.2">
      <c r="B7314" s="2"/>
      <c r="H7314" s="2"/>
      <c r="I7314" s="2"/>
      <c r="J7314" s="2"/>
      <c r="N7314" s="9"/>
      <c r="O7314" s="5"/>
      <c r="P7314" s="2"/>
      <c r="Q7314" s="39"/>
      <c r="R7314" s="9"/>
      <c r="T7314" s="9"/>
      <c r="U7314" s="2"/>
      <c r="X7314" s="40"/>
      <c r="Y7314" s="9"/>
    </row>
    <row r="7315" spans="2:25" x14ac:dyDescent="0.2">
      <c r="B7315" s="2"/>
      <c r="H7315" s="2"/>
      <c r="I7315" s="2"/>
      <c r="J7315" s="2"/>
      <c r="N7315" s="9"/>
      <c r="O7315" s="5"/>
      <c r="P7315" s="2"/>
      <c r="Q7315" s="39"/>
      <c r="R7315" s="9"/>
      <c r="T7315" s="9"/>
      <c r="U7315" s="2"/>
      <c r="X7315" s="40"/>
      <c r="Y7315" s="9"/>
    </row>
    <row r="7316" spans="2:25" x14ac:dyDescent="0.2">
      <c r="B7316" s="2"/>
      <c r="H7316" s="2"/>
      <c r="I7316" s="2"/>
      <c r="J7316" s="2"/>
      <c r="N7316" s="9"/>
      <c r="O7316" s="5"/>
      <c r="P7316" s="2"/>
      <c r="Q7316" s="39"/>
      <c r="R7316" s="9"/>
      <c r="T7316" s="9"/>
      <c r="U7316" s="2"/>
      <c r="X7316" s="40"/>
      <c r="Y7316" s="9"/>
    </row>
    <row r="7317" spans="2:25" x14ac:dyDescent="0.2">
      <c r="B7317" s="2"/>
      <c r="H7317" s="2"/>
      <c r="I7317" s="2"/>
      <c r="J7317" s="2"/>
      <c r="N7317" s="9"/>
      <c r="O7317" s="5"/>
      <c r="P7317" s="2"/>
      <c r="Q7317" s="39"/>
      <c r="R7317" s="9"/>
      <c r="T7317" s="9"/>
      <c r="U7317" s="2"/>
      <c r="X7317" s="40"/>
      <c r="Y7317" s="9"/>
    </row>
    <row r="7318" spans="2:25" x14ac:dyDescent="0.2">
      <c r="B7318" s="2"/>
      <c r="H7318" s="2"/>
      <c r="I7318" s="2"/>
      <c r="J7318" s="2"/>
      <c r="N7318" s="9"/>
      <c r="O7318" s="5"/>
      <c r="P7318" s="2"/>
      <c r="Q7318" s="39"/>
      <c r="R7318" s="9"/>
      <c r="T7318" s="9"/>
      <c r="U7318" s="2"/>
      <c r="X7318" s="40"/>
      <c r="Y7318" s="9"/>
    </row>
    <row r="7319" spans="2:25" x14ac:dyDescent="0.2">
      <c r="B7319" s="2"/>
      <c r="H7319" s="2"/>
      <c r="I7319" s="2"/>
      <c r="J7319" s="2"/>
      <c r="N7319" s="9"/>
      <c r="O7319" s="5"/>
      <c r="P7319" s="2"/>
      <c r="Q7319" s="39"/>
      <c r="R7319" s="9"/>
      <c r="T7319" s="9"/>
      <c r="U7319" s="2"/>
      <c r="X7319" s="40"/>
      <c r="Y7319" s="9"/>
    </row>
    <row r="7320" spans="2:25" x14ac:dyDescent="0.2">
      <c r="B7320" s="2"/>
      <c r="H7320" s="2"/>
      <c r="I7320" s="2"/>
      <c r="J7320" s="2"/>
      <c r="N7320" s="9"/>
      <c r="O7320" s="5"/>
      <c r="P7320" s="2"/>
      <c r="Q7320" s="39"/>
      <c r="R7320" s="9"/>
      <c r="T7320" s="9"/>
      <c r="U7320" s="2"/>
      <c r="X7320" s="40"/>
      <c r="Y7320" s="9"/>
    </row>
    <row r="7321" spans="2:25" x14ac:dyDescent="0.2">
      <c r="B7321" s="2"/>
      <c r="H7321" s="2"/>
      <c r="I7321" s="2"/>
      <c r="J7321" s="2"/>
      <c r="N7321" s="9"/>
      <c r="O7321" s="5"/>
      <c r="P7321" s="2"/>
      <c r="Q7321" s="39"/>
      <c r="R7321" s="9"/>
      <c r="T7321" s="9"/>
      <c r="U7321" s="2"/>
      <c r="X7321" s="40"/>
      <c r="Y7321" s="9"/>
    </row>
    <row r="7322" spans="2:25" x14ac:dyDescent="0.2">
      <c r="B7322" s="2"/>
      <c r="H7322" s="2"/>
      <c r="I7322" s="2"/>
      <c r="J7322" s="2"/>
      <c r="N7322" s="9"/>
      <c r="O7322" s="5"/>
      <c r="P7322" s="2"/>
      <c r="Q7322" s="39"/>
      <c r="R7322" s="9"/>
      <c r="T7322" s="9"/>
      <c r="U7322" s="2"/>
      <c r="X7322" s="40"/>
      <c r="Y7322" s="9"/>
    </row>
    <row r="7323" spans="2:25" x14ac:dyDescent="0.2">
      <c r="B7323" s="2"/>
      <c r="H7323" s="2"/>
      <c r="I7323" s="2"/>
      <c r="J7323" s="2"/>
      <c r="N7323" s="9"/>
      <c r="O7323" s="5"/>
      <c r="P7323" s="2"/>
      <c r="Q7323" s="39"/>
      <c r="R7323" s="9"/>
      <c r="T7323" s="9"/>
      <c r="U7323" s="2"/>
      <c r="X7323" s="40"/>
      <c r="Y7323" s="9"/>
    </row>
    <row r="7324" spans="2:25" x14ac:dyDescent="0.2">
      <c r="B7324" s="2"/>
      <c r="H7324" s="2"/>
      <c r="I7324" s="2"/>
      <c r="J7324" s="2"/>
      <c r="N7324" s="9"/>
      <c r="O7324" s="5"/>
      <c r="P7324" s="2"/>
      <c r="Q7324" s="39"/>
      <c r="R7324" s="9"/>
      <c r="T7324" s="9"/>
      <c r="U7324" s="2"/>
      <c r="X7324" s="40"/>
      <c r="Y7324" s="9"/>
    </row>
    <row r="7325" spans="2:25" x14ac:dyDescent="0.2">
      <c r="B7325" s="2"/>
      <c r="H7325" s="2"/>
      <c r="I7325" s="2"/>
      <c r="J7325" s="2"/>
      <c r="N7325" s="9"/>
      <c r="O7325" s="5"/>
      <c r="P7325" s="2"/>
      <c r="Q7325" s="39"/>
      <c r="R7325" s="9"/>
      <c r="T7325" s="9"/>
      <c r="U7325" s="2"/>
      <c r="X7325" s="40"/>
      <c r="Y7325" s="9"/>
    </row>
    <row r="7326" spans="2:25" x14ac:dyDescent="0.2">
      <c r="B7326" s="2"/>
      <c r="H7326" s="2"/>
      <c r="I7326" s="2"/>
      <c r="J7326" s="2"/>
      <c r="N7326" s="9"/>
      <c r="O7326" s="5"/>
      <c r="P7326" s="2"/>
      <c r="Q7326" s="39"/>
      <c r="R7326" s="9"/>
      <c r="T7326" s="9"/>
      <c r="U7326" s="2"/>
      <c r="X7326" s="40"/>
      <c r="Y7326" s="9"/>
    </row>
    <row r="7327" spans="2:25" x14ac:dyDescent="0.2">
      <c r="B7327" s="2"/>
      <c r="H7327" s="2"/>
      <c r="I7327" s="2"/>
      <c r="J7327" s="2"/>
      <c r="N7327" s="9"/>
      <c r="O7327" s="5"/>
      <c r="P7327" s="2"/>
      <c r="Q7327" s="39"/>
      <c r="R7327" s="9"/>
      <c r="T7327" s="9"/>
      <c r="U7327" s="2"/>
      <c r="X7327" s="40"/>
      <c r="Y7327" s="9"/>
    </row>
    <row r="7328" spans="2:25" x14ac:dyDescent="0.2">
      <c r="B7328" s="2"/>
      <c r="H7328" s="2"/>
      <c r="I7328" s="2"/>
      <c r="J7328" s="2"/>
      <c r="N7328" s="9"/>
      <c r="O7328" s="5"/>
      <c r="P7328" s="2"/>
      <c r="Q7328" s="39"/>
      <c r="R7328" s="9"/>
      <c r="T7328" s="9"/>
      <c r="U7328" s="2"/>
      <c r="X7328" s="40"/>
      <c r="Y7328" s="9"/>
    </row>
    <row r="7329" spans="2:25" x14ac:dyDescent="0.2">
      <c r="B7329" s="2"/>
      <c r="H7329" s="2"/>
      <c r="I7329" s="2"/>
      <c r="J7329" s="2"/>
      <c r="N7329" s="9"/>
      <c r="O7329" s="5"/>
      <c r="P7329" s="2"/>
      <c r="Q7329" s="39"/>
      <c r="R7329" s="9"/>
      <c r="T7329" s="9"/>
      <c r="U7329" s="2"/>
      <c r="X7329" s="40"/>
      <c r="Y7329" s="9"/>
    </row>
    <row r="7330" spans="2:25" x14ac:dyDescent="0.2">
      <c r="B7330" s="2"/>
      <c r="H7330" s="2"/>
      <c r="I7330" s="2"/>
      <c r="J7330" s="2"/>
      <c r="N7330" s="9"/>
      <c r="O7330" s="5"/>
      <c r="P7330" s="2"/>
      <c r="Q7330" s="39"/>
      <c r="R7330" s="9"/>
      <c r="T7330" s="9"/>
      <c r="U7330" s="2"/>
      <c r="X7330" s="40"/>
      <c r="Y7330" s="9"/>
    </row>
    <row r="7331" spans="2:25" x14ac:dyDescent="0.2">
      <c r="B7331" s="2"/>
      <c r="H7331" s="2"/>
      <c r="I7331" s="2"/>
      <c r="J7331" s="2"/>
      <c r="N7331" s="9"/>
      <c r="O7331" s="5"/>
      <c r="P7331" s="2"/>
      <c r="Q7331" s="39"/>
      <c r="R7331" s="9"/>
      <c r="T7331" s="9"/>
      <c r="U7331" s="2"/>
      <c r="X7331" s="40"/>
      <c r="Y7331" s="9"/>
    </row>
    <row r="7332" spans="2:25" x14ac:dyDescent="0.2">
      <c r="B7332" s="2"/>
      <c r="H7332" s="2"/>
      <c r="I7332" s="2"/>
      <c r="J7332" s="2"/>
      <c r="N7332" s="9"/>
      <c r="O7332" s="5"/>
      <c r="P7332" s="2"/>
      <c r="Q7332" s="39"/>
      <c r="R7332" s="9"/>
      <c r="T7332" s="9"/>
      <c r="U7332" s="2"/>
      <c r="X7332" s="40"/>
      <c r="Y7332" s="9"/>
    </row>
    <row r="7333" spans="2:25" x14ac:dyDescent="0.2">
      <c r="B7333" s="2"/>
      <c r="H7333" s="2"/>
      <c r="I7333" s="2"/>
      <c r="J7333" s="2"/>
      <c r="N7333" s="9"/>
      <c r="O7333" s="5"/>
      <c r="P7333" s="2"/>
      <c r="Q7333" s="39"/>
      <c r="R7333" s="9"/>
      <c r="T7333" s="9"/>
      <c r="U7333" s="2"/>
      <c r="X7333" s="40"/>
      <c r="Y7333" s="9"/>
    </row>
    <row r="7334" spans="2:25" x14ac:dyDescent="0.2">
      <c r="B7334" s="2"/>
      <c r="H7334" s="2"/>
      <c r="I7334" s="2"/>
      <c r="J7334" s="2"/>
      <c r="N7334" s="9"/>
      <c r="O7334" s="5"/>
      <c r="P7334" s="2"/>
      <c r="Q7334" s="39"/>
      <c r="R7334" s="9"/>
      <c r="T7334" s="9"/>
      <c r="U7334" s="2"/>
      <c r="X7334" s="40"/>
      <c r="Y7334" s="9"/>
    </row>
    <row r="7335" spans="2:25" x14ac:dyDescent="0.2">
      <c r="B7335" s="2"/>
      <c r="H7335" s="2"/>
      <c r="I7335" s="2"/>
      <c r="J7335" s="2"/>
      <c r="N7335" s="9"/>
      <c r="O7335" s="5"/>
      <c r="P7335" s="2"/>
      <c r="Q7335" s="39"/>
      <c r="R7335" s="9"/>
      <c r="T7335" s="9"/>
      <c r="U7335" s="2"/>
      <c r="X7335" s="40"/>
      <c r="Y7335" s="9"/>
    </row>
    <row r="7336" spans="2:25" x14ac:dyDescent="0.2">
      <c r="B7336" s="2"/>
      <c r="H7336" s="2"/>
      <c r="I7336" s="2"/>
      <c r="J7336" s="2"/>
      <c r="N7336" s="9"/>
      <c r="O7336" s="5"/>
      <c r="P7336" s="2"/>
      <c r="Q7336" s="39"/>
      <c r="R7336" s="9"/>
      <c r="T7336" s="9"/>
      <c r="U7336" s="2"/>
      <c r="X7336" s="40"/>
      <c r="Y7336" s="9"/>
    </row>
    <row r="7337" spans="2:25" x14ac:dyDescent="0.2">
      <c r="B7337" s="2"/>
      <c r="H7337" s="2"/>
      <c r="I7337" s="2"/>
      <c r="J7337" s="2"/>
      <c r="N7337" s="9"/>
      <c r="O7337" s="5"/>
      <c r="P7337" s="2"/>
      <c r="Q7337" s="39"/>
      <c r="R7337" s="9"/>
      <c r="T7337" s="9"/>
      <c r="U7337" s="2"/>
      <c r="X7337" s="40"/>
      <c r="Y7337" s="9"/>
    </row>
    <row r="7338" spans="2:25" x14ac:dyDescent="0.2">
      <c r="B7338" s="2"/>
      <c r="H7338" s="2"/>
      <c r="I7338" s="2"/>
      <c r="J7338" s="2"/>
      <c r="N7338" s="9"/>
      <c r="O7338" s="5"/>
      <c r="P7338" s="2"/>
      <c r="Q7338" s="39"/>
      <c r="R7338" s="9"/>
      <c r="T7338" s="9"/>
      <c r="U7338" s="2"/>
      <c r="X7338" s="40"/>
      <c r="Y7338" s="9"/>
    </row>
    <row r="7339" spans="2:25" x14ac:dyDescent="0.2">
      <c r="B7339" s="2"/>
      <c r="H7339" s="2"/>
      <c r="I7339" s="2"/>
      <c r="J7339" s="2"/>
      <c r="N7339" s="9"/>
      <c r="O7339" s="5"/>
      <c r="P7339" s="2"/>
      <c r="Q7339" s="39"/>
      <c r="R7339" s="9"/>
      <c r="T7339" s="9"/>
      <c r="U7339" s="2"/>
      <c r="X7339" s="40"/>
      <c r="Y7339" s="9"/>
    </row>
    <row r="7340" spans="2:25" x14ac:dyDescent="0.2">
      <c r="B7340" s="2"/>
      <c r="H7340" s="2"/>
      <c r="I7340" s="2"/>
      <c r="J7340" s="2"/>
      <c r="N7340" s="9"/>
      <c r="O7340" s="5"/>
      <c r="P7340" s="2"/>
      <c r="Q7340" s="39"/>
      <c r="R7340" s="9"/>
      <c r="T7340" s="9"/>
      <c r="U7340" s="2"/>
      <c r="X7340" s="40"/>
      <c r="Y7340" s="9"/>
    </row>
    <row r="7341" spans="2:25" x14ac:dyDescent="0.2">
      <c r="B7341" s="2"/>
      <c r="H7341" s="2"/>
      <c r="I7341" s="2"/>
      <c r="J7341" s="2"/>
      <c r="N7341" s="9"/>
      <c r="O7341" s="5"/>
      <c r="P7341" s="2"/>
      <c r="Q7341" s="39"/>
      <c r="R7341" s="9"/>
      <c r="T7341" s="9"/>
      <c r="U7341" s="2"/>
      <c r="X7341" s="40"/>
      <c r="Y7341" s="9"/>
    </row>
    <row r="7342" spans="2:25" x14ac:dyDescent="0.2">
      <c r="B7342" s="2"/>
      <c r="H7342" s="2"/>
      <c r="I7342" s="2"/>
      <c r="J7342" s="2"/>
      <c r="N7342" s="9"/>
      <c r="O7342" s="5"/>
      <c r="P7342" s="2"/>
      <c r="Q7342" s="39"/>
      <c r="R7342" s="9"/>
      <c r="T7342" s="9"/>
      <c r="U7342" s="2"/>
      <c r="X7342" s="40"/>
      <c r="Y7342" s="9"/>
    </row>
    <row r="7343" spans="2:25" x14ac:dyDescent="0.2">
      <c r="B7343" s="2"/>
      <c r="H7343" s="2"/>
      <c r="I7343" s="2"/>
      <c r="J7343" s="2"/>
      <c r="N7343" s="9"/>
      <c r="O7343" s="5"/>
      <c r="P7343" s="2"/>
      <c r="Q7343" s="39"/>
      <c r="R7343" s="9"/>
      <c r="T7343" s="9"/>
      <c r="U7343" s="2"/>
      <c r="X7343" s="40"/>
      <c r="Y7343" s="9"/>
    </row>
    <row r="7344" spans="2:25" x14ac:dyDescent="0.2">
      <c r="B7344" s="2"/>
      <c r="H7344" s="2"/>
      <c r="I7344" s="2"/>
      <c r="J7344" s="2"/>
      <c r="N7344" s="9"/>
      <c r="O7344" s="5"/>
      <c r="P7344" s="2"/>
      <c r="Q7344" s="39"/>
      <c r="R7344" s="9"/>
      <c r="T7344" s="9"/>
      <c r="U7344" s="2"/>
      <c r="X7344" s="40"/>
      <c r="Y7344" s="9"/>
    </row>
    <row r="7345" spans="2:25" x14ac:dyDescent="0.2">
      <c r="B7345" s="2"/>
      <c r="H7345" s="2"/>
      <c r="I7345" s="2"/>
      <c r="J7345" s="2"/>
      <c r="N7345" s="9"/>
      <c r="O7345" s="5"/>
      <c r="P7345" s="2"/>
      <c r="Q7345" s="39"/>
      <c r="R7345" s="9"/>
      <c r="T7345" s="9"/>
      <c r="U7345" s="2"/>
      <c r="X7345" s="40"/>
      <c r="Y7345" s="9"/>
    </row>
    <row r="7346" spans="2:25" x14ac:dyDescent="0.2">
      <c r="B7346" s="2"/>
      <c r="H7346" s="2"/>
      <c r="I7346" s="2"/>
      <c r="J7346" s="2"/>
      <c r="N7346" s="9"/>
      <c r="O7346" s="5"/>
      <c r="P7346" s="2"/>
      <c r="Q7346" s="39"/>
      <c r="R7346" s="9"/>
      <c r="T7346" s="9"/>
      <c r="U7346" s="2"/>
      <c r="X7346" s="40"/>
      <c r="Y7346" s="9"/>
    </row>
    <row r="7347" spans="2:25" x14ac:dyDescent="0.2">
      <c r="B7347" s="2"/>
      <c r="H7347" s="2"/>
      <c r="I7347" s="2"/>
      <c r="J7347" s="2"/>
      <c r="N7347" s="9"/>
      <c r="O7347" s="5"/>
      <c r="P7347" s="2"/>
      <c r="Q7347" s="39"/>
      <c r="R7347" s="9"/>
      <c r="T7347" s="9"/>
      <c r="U7347" s="2"/>
      <c r="X7347" s="40"/>
      <c r="Y7347" s="9"/>
    </row>
    <row r="7348" spans="2:25" x14ac:dyDescent="0.2">
      <c r="B7348" s="2"/>
      <c r="H7348" s="2"/>
      <c r="I7348" s="2"/>
      <c r="J7348" s="2"/>
      <c r="N7348" s="9"/>
      <c r="O7348" s="5"/>
      <c r="P7348" s="2"/>
      <c r="Q7348" s="39"/>
      <c r="R7348" s="9"/>
      <c r="T7348" s="9"/>
      <c r="U7348" s="2"/>
      <c r="X7348" s="40"/>
      <c r="Y7348" s="9"/>
    </row>
    <row r="7349" spans="2:25" x14ac:dyDescent="0.2">
      <c r="B7349" s="2"/>
      <c r="H7349" s="2"/>
      <c r="I7349" s="2"/>
      <c r="J7349" s="2"/>
      <c r="N7349" s="9"/>
      <c r="O7349" s="5"/>
      <c r="P7349" s="2"/>
      <c r="Q7349" s="39"/>
      <c r="R7349" s="9"/>
      <c r="T7349" s="9"/>
      <c r="U7349" s="2"/>
      <c r="X7349" s="40"/>
      <c r="Y7349" s="9"/>
    </row>
    <row r="7350" spans="2:25" x14ac:dyDescent="0.2">
      <c r="B7350" s="2"/>
      <c r="H7350" s="2"/>
      <c r="I7350" s="2"/>
      <c r="J7350" s="2"/>
      <c r="N7350" s="9"/>
      <c r="O7350" s="5"/>
      <c r="P7350" s="2"/>
      <c r="Q7350" s="39"/>
      <c r="R7350" s="9"/>
      <c r="T7350" s="9"/>
      <c r="U7350" s="2"/>
      <c r="X7350" s="40"/>
      <c r="Y7350" s="9"/>
    </row>
    <row r="7351" spans="2:25" x14ac:dyDescent="0.2">
      <c r="B7351" s="2"/>
      <c r="H7351" s="2"/>
      <c r="I7351" s="2"/>
      <c r="J7351" s="2"/>
      <c r="N7351" s="9"/>
      <c r="O7351" s="5"/>
      <c r="P7351" s="2"/>
      <c r="Q7351" s="39"/>
      <c r="R7351" s="9"/>
      <c r="T7351" s="9"/>
      <c r="U7351" s="2"/>
      <c r="X7351" s="40"/>
      <c r="Y7351" s="9"/>
    </row>
    <row r="7352" spans="2:25" x14ac:dyDescent="0.2">
      <c r="B7352" s="2"/>
      <c r="H7352" s="2"/>
      <c r="I7352" s="2"/>
      <c r="J7352" s="2"/>
      <c r="N7352" s="9"/>
      <c r="O7352" s="5"/>
      <c r="P7352" s="2"/>
      <c r="Q7352" s="39"/>
      <c r="R7352" s="9"/>
      <c r="T7352" s="9"/>
      <c r="U7352" s="2"/>
      <c r="X7352" s="40"/>
      <c r="Y7352" s="9"/>
    </row>
    <row r="7353" spans="2:25" x14ac:dyDescent="0.2">
      <c r="B7353" s="2"/>
      <c r="H7353" s="2"/>
      <c r="I7353" s="2"/>
      <c r="J7353" s="2"/>
      <c r="N7353" s="9"/>
      <c r="O7353" s="5"/>
      <c r="P7353" s="2"/>
      <c r="Q7353" s="39"/>
      <c r="R7353" s="9"/>
      <c r="T7353" s="9"/>
      <c r="U7353" s="2"/>
      <c r="X7353" s="40"/>
      <c r="Y7353" s="9"/>
    </row>
    <row r="7354" spans="2:25" x14ac:dyDescent="0.2">
      <c r="B7354" s="2"/>
      <c r="H7354" s="2"/>
      <c r="I7354" s="2"/>
      <c r="J7354" s="2"/>
      <c r="N7354" s="9"/>
      <c r="O7354" s="5"/>
      <c r="P7354" s="2"/>
      <c r="Q7354" s="39"/>
      <c r="R7354" s="9"/>
      <c r="T7354" s="9"/>
      <c r="U7354" s="2"/>
      <c r="X7354" s="40"/>
      <c r="Y7354" s="9"/>
    </row>
    <row r="7355" spans="2:25" x14ac:dyDescent="0.2">
      <c r="B7355" s="2"/>
      <c r="H7355" s="2"/>
      <c r="I7355" s="2"/>
      <c r="J7355" s="2"/>
      <c r="N7355" s="9"/>
      <c r="O7355" s="5"/>
      <c r="P7355" s="2"/>
      <c r="Q7355" s="39"/>
      <c r="R7355" s="9"/>
      <c r="T7355" s="9"/>
      <c r="U7355" s="2"/>
      <c r="X7355" s="40"/>
      <c r="Y7355" s="9"/>
    </row>
    <row r="7356" spans="2:25" x14ac:dyDescent="0.2">
      <c r="B7356" s="2"/>
      <c r="H7356" s="2"/>
      <c r="I7356" s="2"/>
      <c r="J7356" s="2"/>
      <c r="N7356" s="9"/>
      <c r="O7356" s="5"/>
      <c r="P7356" s="2"/>
      <c r="Q7356" s="39"/>
      <c r="R7356" s="9"/>
      <c r="T7356" s="9"/>
      <c r="U7356" s="2"/>
      <c r="X7356" s="40"/>
      <c r="Y7356" s="9"/>
    </row>
    <row r="7357" spans="2:25" x14ac:dyDescent="0.2">
      <c r="B7357" s="2"/>
      <c r="H7357" s="2"/>
      <c r="I7357" s="2"/>
      <c r="J7357" s="2"/>
      <c r="N7357" s="9"/>
      <c r="O7357" s="5"/>
      <c r="P7357" s="2"/>
      <c r="Q7357" s="39"/>
      <c r="R7357" s="9"/>
      <c r="T7357" s="9"/>
      <c r="U7357" s="2"/>
      <c r="X7357" s="40"/>
      <c r="Y7357" s="9"/>
    </row>
    <row r="7358" spans="2:25" x14ac:dyDescent="0.2">
      <c r="B7358" s="2"/>
      <c r="H7358" s="2"/>
      <c r="I7358" s="2"/>
      <c r="J7358" s="2"/>
      <c r="N7358" s="9"/>
      <c r="O7358" s="5"/>
      <c r="P7358" s="2"/>
      <c r="Q7358" s="39"/>
      <c r="R7358" s="9"/>
      <c r="T7358" s="9"/>
      <c r="U7358" s="2"/>
      <c r="X7358" s="40"/>
      <c r="Y7358" s="9"/>
    </row>
    <row r="7359" spans="2:25" x14ac:dyDescent="0.2">
      <c r="B7359" s="2"/>
      <c r="H7359" s="2"/>
      <c r="I7359" s="2"/>
      <c r="J7359" s="2"/>
      <c r="N7359" s="9"/>
      <c r="O7359" s="5"/>
      <c r="P7359" s="2"/>
      <c r="Q7359" s="39"/>
      <c r="R7359" s="9"/>
      <c r="T7359" s="9"/>
      <c r="U7359" s="2"/>
      <c r="X7359" s="40"/>
      <c r="Y7359" s="9"/>
    </row>
    <row r="7360" spans="2:25" x14ac:dyDescent="0.2">
      <c r="B7360" s="2"/>
      <c r="H7360" s="2"/>
      <c r="I7360" s="2"/>
      <c r="J7360" s="2"/>
      <c r="N7360" s="9"/>
      <c r="O7360" s="5"/>
      <c r="P7360" s="2"/>
      <c r="Q7360" s="39"/>
      <c r="R7360" s="9"/>
      <c r="T7360" s="9"/>
      <c r="U7360" s="2"/>
      <c r="X7360" s="40"/>
      <c r="Y7360" s="9"/>
    </row>
    <row r="7361" spans="2:25" x14ac:dyDescent="0.2">
      <c r="B7361" s="2"/>
      <c r="H7361" s="2"/>
      <c r="I7361" s="2"/>
      <c r="J7361" s="2"/>
      <c r="N7361" s="9"/>
      <c r="O7361" s="5"/>
      <c r="P7361" s="2"/>
      <c r="Q7361" s="39"/>
      <c r="R7361" s="9"/>
      <c r="T7361" s="9"/>
      <c r="U7361" s="2"/>
      <c r="X7361" s="40"/>
      <c r="Y7361" s="9"/>
    </row>
    <row r="7362" spans="2:25" x14ac:dyDescent="0.2">
      <c r="B7362" s="2"/>
      <c r="H7362" s="2"/>
      <c r="I7362" s="2"/>
      <c r="J7362" s="2"/>
      <c r="N7362" s="9"/>
      <c r="O7362" s="5"/>
      <c r="P7362" s="2"/>
      <c r="Q7362" s="39"/>
      <c r="R7362" s="9"/>
      <c r="T7362" s="9"/>
      <c r="U7362" s="2"/>
      <c r="X7362" s="40"/>
      <c r="Y7362" s="9"/>
    </row>
    <row r="7363" spans="2:25" x14ac:dyDescent="0.2">
      <c r="B7363" s="2"/>
      <c r="H7363" s="2"/>
      <c r="I7363" s="2"/>
      <c r="J7363" s="2"/>
      <c r="N7363" s="9"/>
      <c r="O7363" s="5"/>
      <c r="P7363" s="2"/>
      <c r="Q7363" s="39"/>
      <c r="R7363" s="9"/>
      <c r="T7363" s="9"/>
      <c r="U7363" s="2"/>
      <c r="X7363" s="40"/>
      <c r="Y7363" s="9"/>
    </row>
    <row r="7364" spans="2:25" x14ac:dyDescent="0.2">
      <c r="B7364" s="2"/>
      <c r="H7364" s="2"/>
      <c r="I7364" s="2"/>
      <c r="J7364" s="2"/>
      <c r="N7364" s="9"/>
      <c r="O7364" s="5"/>
      <c r="P7364" s="2"/>
      <c r="Q7364" s="39"/>
      <c r="R7364" s="9"/>
      <c r="T7364" s="9"/>
      <c r="U7364" s="2"/>
      <c r="X7364" s="40"/>
      <c r="Y7364" s="9"/>
    </row>
    <row r="7365" spans="2:25" x14ac:dyDescent="0.2">
      <c r="B7365" s="2"/>
      <c r="H7365" s="2"/>
      <c r="I7365" s="2"/>
      <c r="J7365" s="2"/>
      <c r="N7365" s="9"/>
      <c r="O7365" s="5"/>
      <c r="P7365" s="2"/>
      <c r="Q7365" s="39"/>
      <c r="R7365" s="9"/>
      <c r="T7365" s="9"/>
      <c r="U7365" s="2"/>
      <c r="X7365" s="40"/>
      <c r="Y7365" s="9"/>
    </row>
    <row r="7366" spans="2:25" x14ac:dyDescent="0.2">
      <c r="B7366" s="2"/>
      <c r="H7366" s="2"/>
      <c r="I7366" s="2"/>
      <c r="J7366" s="2"/>
      <c r="N7366" s="9"/>
      <c r="O7366" s="5"/>
      <c r="P7366" s="2"/>
      <c r="Q7366" s="39"/>
      <c r="R7366" s="9"/>
      <c r="T7366" s="9"/>
      <c r="U7366" s="2"/>
      <c r="X7366" s="40"/>
      <c r="Y7366" s="9"/>
    </row>
    <row r="7367" spans="2:25" x14ac:dyDescent="0.2">
      <c r="B7367" s="2"/>
      <c r="H7367" s="2"/>
      <c r="I7367" s="2"/>
      <c r="J7367" s="2"/>
      <c r="N7367" s="9"/>
      <c r="O7367" s="5"/>
      <c r="P7367" s="2"/>
      <c r="Q7367" s="39"/>
      <c r="R7367" s="9"/>
      <c r="T7367" s="9"/>
      <c r="U7367" s="2"/>
      <c r="X7367" s="40"/>
      <c r="Y7367" s="9"/>
    </row>
    <row r="7368" spans="2:25" x14ac:dyDescent="0.2">
      <c r="B7368" s="2"/>
      <c r="H7368" s="2"/>
      <c r="I7368" s="2"/>
      <c r="J7368" s="2"/>
      <c r="N7368" s="9"/>
      <c r="O7368" s="5"/>
      <c r="P7368" s="2"/>
      <c r="Q7368" s="39"/>
      <c r="R7368" s="9"/>
      <c r="T7368" s="9"/>
      <c r="U7368" s="2"/>
      <c r="X7368" s="40"/>
      <c r="Y7368" s="9"/>
    </row>
    <row r="7369" spans="2:25" x14ac:dyDescent="0.2">
      <c r="B7369" s="2"/>
      <c r="H7369" s="2"/>
      <c r="I7369" s="2"/>
      <c r="J7369" s="2"/>
      <c r="N7369" s="9"/>
      <c r="O7369" s="5"/>
      <c r="P7369" s="2"/>
      <c r="Q7369" s="39"/>
      <c r="R7369" s="9"/>
      <c r="T7369" s="9"/>
      <c r="U7369" s="2"/>
      <c r="X7369" s="40"/>
      <c r="Y7369" s="9"/>
    </row>
    <row r="7370" spans="2:25" x14ac:dyDescent="0.2">
      <c r="B7370" s="2"/>
      <c r="H7370" s="2"/>
      <c r="I7370" s="2"/>
      <c r="J7370" s="2"/>
      <c r="N7370" s="9"/>
      <c r="O7370" s="5"/>
      <c r="P7370" s="2"/>
      <c r="Q7370" s="39"/>
      <c r="R7370" s="9"/>
      <c r="T7370" s="9"/>
      <c r="U7370" s="2"/>
      <c r="X7370" s="40"/>
      <c r="Y7370" s="9"/>
    </row>
    <row r="7371" spans="2:25" x14ac:dyDescent="0.2">
      <c r="B7371" s="2"/>
      <c r="H7371" s="2"/>
      <c r="I7371" s="2"/>
      <c r="J7371" s="2"/>
      <c r="N7371" s="9"/>
      <c r="O7371" s="5"/>
      <c r="P7371" s="2"/>
      <c r="Q7371" s="39"/>
      <c r="R7371" s="9"/>
      <c r="T7371" s="9"/>
      <c r="U7371" s="2"/>
      <c r="X7371" s="40"/>
      <c r="Y7371" s="9"/>
    </row>
    <row r="7372" spans="2:25" x14ac:dyDescent="0.2">
      <c r="B7372" s="2"/>
      <c r="H7372" s="2"/>
      <c r="I7372" s="2"/>
      <c r="J7372" s="2"/>
      <c r="N7372" s="9"/>
      <c r="O7372" s="5"/>
      <c r="P7372" s="2"/>
      <c r="Q7372" s="39"/>
      <c r="R7372" s="9"/>
      <c r="T7372" s="9"/>
      <c r="U7372" s="2"/>
      <c r="X7372" s="40"/>
      <c r="Y7372" s="9"/>
    </row>
    <row r="7373" spans="2:25" x14ac:dyDescent="0.2">
      <c r="B7373" s="2"/>
      <c r="H7373" s="2"/>
      <c r="I7373" s="2"/>
      <c r="J7373" s="2"/>
      <c r="N7373" s="9"/>
      <c r="O7373" s="5"/>
      <c r="P7373" s="2"/>
      <c r="Q7373" s="39"/>
      <c r="R7373" s="9"/>
      <c r="T7373" s="9"/>
      <c r="U7373" s="2"/>
      <c r="X7373" s="40"/>
      <c r="Y7373" s="9"/>
    </row>
    <row r="7374" spans="2:25" x14ac:dyDescent="0.2">
      <c r="B7374" s="2"/>
      <c r="H7374" s="2"/>
      <c r="I7374" s="2"/>
      <c r="J7374" s="2"/>
      <c r="N7374" s="9"/>
      <c r="O7374" s="5"/>
      <c r="P7374" s="2"/>
      <c r="Q7374" s="39"/>
      <c r="R7374" s="9"/>
      <c r="T7374" s="9"/>
      <c r="U7374" s="2"/>
      <c r="X7374" s="40"/>
      <c r="Y7374" s="9"/>
    </row>
    <row r="7375" spans="2:25" x14ac:dyDescent="0.2">
      <c r="B7375" s="2"/>
      <c r="H7375" s="2"/>
      <c r="I7375" s="2"/>
      <c r="J7375" s="2"/>
      <c r="N7375" s="9"/>
      <c r="O7375" s="5"/>
      <c r="P7375" s="2"/>
      <c r="Q7375" s="39"/>
      <c r="R7375" s="9"/>
      <c r="T7375" s="9"/>
      <c r="U7375" s="2"/>
      <c r="X7375" s="40"/>
      <c r="Y7375" s="9"/>
    </row>
    <row r="7376" spans="2:25" x14ac:dyDescent="0.2">
      <c r="B7376" s="2"/>
      <c r="H7376" s="2"/>
      <c r="I7376" s="2"/>
      <c r="J7376" s="2"/>
      <c r="N7376" s="9"/>
      <c r="O7376" s="5"/>
      <c r="P7376" s="2"/>
      <c r="Q7376" s="39"/>
      <c r="R7376" s="9"/>
      <c r="T7376" s="9"/>
      <c r="U7376" s="2"/>
      <c r="X7376" s="40"/>
      <c r="Y7376" s="9"/>
    </row>
    <row r="7377" spans="2:25" x14ac:dyDescent="0.2">
      <c r="B7377" s="2"/>
      <c r="H7377" s="2"/>
      <c r="I7377" s="2"/>
      <c r="J7377" s="2"/>
      <c r="N7377" s="9"/>
      <c r="O7377" s="5"/>
      <c r="P7377" s="2"/>
      <c r="Q7377" s="39"/>
      <c r="R7377" s="9"/>
      <c r="T7377" s="9"/>
      <c r="U7377" s="2"/>
      <c r="X7377" s="40"/>
      <c r="Y7377" s="9"/>
    </row>
    <row r="7378" spans="2:25" x14ac:dyDescent="0.2">
      <c r="B7378" s="2"/>
      <c r="H7378" s="2"/>
      <c r="I7378" s="2"/>
      <c r="J7378" s="2"/>
      <c r="N7378" s="9"/>
      <c r="O7378" s="5"/>
      <c r="P7378" s="2"/>
      <c r="Q7378" s="39"/>
      <c r="R7378" s="9"/>
      <c r="T7378" s="9"/>
      <c r="U7378" s="2"/>
      <c r="X7378" s="40"/>
      <c r="Y7378" s="9"/>
    </row>
    <row r="7379" spans="2:25" x14ac:dyDescent="0.2">
      <c r="B7379" s="2"/>
      <c r="H7379" s="2"/>
      <c r="I7379" s="2"/>
      <c r="J7379" s="2"/>
      <c r="N7379" s="9"/>
      <c r="O7379" s="5"/>
      <c r="P7379" s="2"/>
      <c r="Q7379" s="39"/>
      <c r="R7379" s="9"/>
      <c r="T7379" s="9"/>
      <c r="U7379" s="2"/>
      <c r="X7379" s="40"/>
      <c r="Y7379" s="9"/>
    </row>
    <row r="7380" spans="2:25" x14ac:dyDescent="0.2">
      <c r="B7380" s="2"/>
      <c r="H7380" s="2"/>
      <c r="I7380" s="2"/>
      <c r="J7380" s="2"/>
      <c r="N7380" s="9"/>
      <c r="O7380" s="5"/>
      <c r="P7380" s="2"/>
      <c r="Q7380" s="39"/>
      <c r="R7380" s="9"/>
      <c r="T7380" s="9"/>
      <c r="U7380" s="2"/>
      <c r="X7380" s="40"/>
      <c r="Y7380" s="9"/>
    </row>
    <row r="7381" spans="2:25" x14ac:dyDescent="0.2">
      <c r="B7381" s="2"/>
      <c r="H7381" s="2"/>
      <c r="I7381" s="2"/>
      <c r="J7381" s="2"/>
      <c r="N7381" s="9"/>
      <c r="O7381" s="5"/>
      <c r="P7381" s="2"/>
      <c r="Q7381" s="39"/>
      <c r="R7381" s="9"/>
      <c r="T7381" s="9"/>
      <c r="U7381" s="2"/>
      <c r="X7381" s="40"/>
      <c r="Y7381" s="9"/>
    </row>
    <row r="7382" spans="2:25" x14ac:dyDescent="0.2">
      <c r="B7382" s="2"/>
      <c r="H7382" s="2"/>
      <c r="I7382" s="2"/>
      <c r="J7382" s="2"/>
      <c r="N7382" s="9"/>
      <c r="O7382" s="5"/>
      <c r="P7382" s="2"/>
      <c r="Q7382" s="39"/>
      <c r="R7382" s="9"/>
      <c r="T7382" s="9"/>
      <c r="U7382" s="2"/>
      <c r="X7382" s="40"/>
      <c r="Y7382" s="9"/>
    </row>
    <row r="7383" spans="2:25" x14ac:dyDescent="0.2">
      <c r="B7383" s="2"/>
      <c r="H7383" s="2"/>
      <c r="I7383" s="2"/>
      <c r="J7383" s="2"/>
      <c r="N7383" s="9"/>
      <c r="O7383" s="5"/>
      <c r="P7383" s="2"/>
      <c r="Q7383" s="39"/>
      <c r="R7383" s="9"/>
      <c r="T7383" s="9"/>
      <c r="U7383" s="2"/>
      <c r="X7383" s="40"/>
      <c r="Y7383" s="9"/>
    </row>
    <row r="7384" spans="2:25" x14ac:dyDescent="0.2">
      <c r="B7384" s="2"/>
      <c r="H7384" s="2"/>
      <c r="I7384" s="2"/>
      <c r="J7384" s="2"/>
      <c r="N7384" s="9"/>
      <c r="O7384" s="5"/>
      <c r="P7384" s="2"/>
      <c r="Q7384" s="39"/>
      <c r="R7384" s="9"/>
      <c r="T7384" s="9"/>
      <c r="U7384" s="2"/>
      <c r="X7384" s="40"/>
      <c r="Y7384" s="9"/>
    </row>
    <row r="7385" spans="2:25" x14ac:dyDescent="0.2">
      <c r="B7385" s="2"/>
      <c r="H7385" s="2"/>
      <c r="I7385" s="2"/>
      <c r="J7385" s="2"/>
      <c r="N7385" s="9"/>
      <c r="O7385" s="5"/>
      <c r="P7385" s="2"/>
      <c r="Q7385" s="39"/>
      <c r="R7385" s="9"/>
      <c r="T7385" s="9"/>
      <c r="U7385" s="2"/>
      <c r="X7385" s="40"/>
      <c r="Y7385" s="9"/>
    </row>
    <row r="7386" spans="2:25" x14ac:dyDescent="0.2">
      <c r="B7386" s="2"/>
      <c r="H7386" s="2"/>
      <c r="I7386" s="2"/>
      <c r="J7386" s="2"/>
      <c r="N7386" s="9"/>
      <c r="O7386" s="5"/>
      <c r="P7386" s="2"/>
      <c r="Q7386" s="39"/>
      <c r="R7386" s="9"/>
      <c r="T7386" s="9"/>
      <c r="U7386" s="2"/>
      <c r="X7386" s="40"/>
      <c r="Y7386" s="9"/>
    </row>
    <row r="7387" spans="2:25" x14ac:dyDescent="0.2">
      <c r="B7387" s="2"/>
      <c r="H7387" s="2"/>
      <c r="I7387" s="2"/>
      <c r="J7387" s="2"/>
      <c r="N7387" s="9"/>
      <c r="O7387" s="5"/>
      <c r="P7387" s="2"/>
      <c r="Q7387" s="39"/>
      <c r="R7387" s="9"/>
      <c r="T7387" s="9"/>
      <c r="U7387" s="2"/>
      <c r="X7387" s="40"/>
      <c r="Y7387" s="9"/>
    </row>
    <row r="7388" spans="2:25" x14ac:dyDescent="0.2">
      <c r="B7388" s="2"/>
      <c r="H7388" s="2"/>
      <c r="I7388" s="2"/>
      <c r="J7388" s="2"/>
      <c r="N7388" s="9"/>
      <c r="O7388" s="5"/>
      <c r="P7388" s="2"/>
      <c r="Q7388" s="39"/>
      <c r="R7388" s="9"/>
      <c r="T7388" s="9"/>
      <c r="U7388" s="2"/>
      <c r="X7388" s="40"/>
      <c r="Y7388" s="9"/>
    </row>
    <row r="7389" spans="2:25" x14ac:dyDescent="0.2">
      <c r="B7389" s="2"/>
      <c r="H7389" s="2"/>
      <c r="I7389" s="2"/>
      <c r="J7389" s="2"/>
      <c r="N7389" s="9"/>
      <c r="O7389" s="5"/>
      <c r="P7389" s="2"/>
      <c r="Q7389" s="39"/>
      <c r="R7389" s="9"/>
      <c r="T7389" s="9"/>
      <c r="U7389" s="2"/>
      <c r="X7389" s="40"/>
      <c r="Y7389" s="9"/>
    </row>
    <row r="7390" spans="2:25" x14ac:dyDescent="0.2">
      <c r="B7390" s="2"/>
      <c r="H7390" s="2"/>
      <c r="I7390" s="2"/>
      <c r="J7390" s="2"/>
      <c r="N7390" s="9"/>
      <c r="O7390" s="5"/>
      <c r="P7390" s="2"/>
      <c r="Q7390" s="39"/>
      <c r="R7390" s="9"/>
      <c r="T7390" s="9"/>
      <c r="U7390" s="2"/>
      <c r="X7390" s="40"/>
      <c r="Y7390" s="9"/>
    </row>
    <row r="7391" spans="2:25" x14ac:dyDescent="0.2">
      <c r="B7391" s="2"/>
      <c r="H7391" s="2"/>
      <c r="I7391" s="2"/>
      <c r="J7391" s="2"/>
      <c r="N7391" s="9"/>
      <c r="O7391" s="5"/>
      <c r="P7391" s="2"/>
      <c r="Q7391" s="39"/>
      <c r="R7391" s="9"/>
      <c r="T7391" s="9"/>
      <c r="U7391" s="2"/>
      <c r="X7391" s="40"/>
      <c r="Y7391" s="9"/>
    </row>
    <row r="7392" spans="2:25" x14ac:dyDescent="0.2">
      <c r="B7392" s="2"/>
      <c r="H7392" s="2"/>
      <c r="I7392" s="2"/>
      <c r="J7392" s="2"/>
      <c r="N7392" s="9"/>
      <c r="O7392" s="5"/>
      <c r="P7392" s="2"/>
      <c r="Q7392" s="39"/>
      <c r="R7392" s="9"/>
      <c r="T7392" s="9"/>
      <c r="U7392" s="2"/>
      <c r="X7392" s="40"/>
      <c r="Y7392" s="9"/>
    </row>
    <row r="7393" spans="2:25" x14ac:dyDescent="0.2">
      <c r="B7393" s="2"/>
      <c r="H7393" s="2"/>
      <c r="I7393" s="2"/>
      <c r="J7393" s="2"/>
      <c r="N7393" s="9"/>
      <c r="O7393" s="5"/>
      <c r="P7393" s="2"/>
      <c r="Q7393" s="39"/>
      <c r="R7393" s="9"/>
      <c r="T7393" s="9"/>
      <c r="U7393" s="2"/>
      <c r="X7393" s="40"/>
      <c r="Y7393" s="9"/>
    </row>
    <row r="7394" spans="2:25" x14ac:dyDescent="0.2">
      <c r="B7394" s="2"/>
      <c r="H7394" s="2"/>
      <c r="I7394" s="2"/>
      <c r="J7394" s="2"/>
      <c r="N7394" s="9"/>
      <c r="O7394" s="5"/>
      <c r="P7394" s="2"/>
      <c r="Q7394" s="39"/>
      <c r="R7394" s="9"/>
      <c r="T7394" s="9"/>
      <c r="U7394" s="2"/>
      <c r="X7394" s="40"/>
      <c r="Y7394" s="9"/>
    </row>
    <row r="7395" spans="2:25" x14ac:dyDescent="0.2">
      <c r="B7395" s="2"/>
      <c r="H7395" s="2"/>
      <c r="I7395" s="2"/>
      <c r="J7395" s="2"/>
      <c r="N7395" s="9"/>
      <c r="O7395" s="5"/>
      <c r="P7395" s="2"/>
      <c r="Q7395" s="39"/>
      <c r="R7395" s="9"/>
      <c r="T7395" s="9"/>
      <c r="U7395" s="2"/>
      <c r="X7395" s="40"/>
      <c r="Y7395" s="9"/>
    </row>
    <row r="7396" spans="2:25" x14ac:dyDescent="0.2">
      <c r="B7396" s="2"/>
      <c r="H7396" s="2"/>
      <c r="I7396" s="2"/>
      <c r="J7396" s="2"/>
      <c r="N7396" s="9"/>
      <c r="O7396" s="5"/>
      <c r="P7396" s="2"/>
      <c r="Q7396" s="39"/>
      <c r="R7396" s="9"/>
      <c r="T7396" s="9"/>
      <c r="U7396" s="2"/>
      <c r="X7396" s="40"/>
      <c r="Y7396" s="9"/>
    </row>
    <row r="7397" spans="2:25" x14ac:dyDescent="0.2">
      <c r="B7397" s="2"/>
      <c r="H7397" s="2"/>
      <c r="I7397" s="2"/>
      <c r="J7397" s="2"/>
      <c r="N7397" s="9"/>
      <c r="O7397" s="5"/>
      <c r="P7397" s="2"/>
      <c r="Q7397" s="39"/>
      <c r="R7397" s="9"/>
      <c r="T7397" s="9"/>
      <c r="U7397" s="2"/>
      <c r="X7397" s="40"/>
      <c r="Y7397" s="9"/>
    </row>
    <row r="7398" spans="2:25" x14ac:dyDescent="0.2">
      <c r="B7398" s="2"/>
      <c r="H7398" s="2"/>
      <c r="I7398" s="2"/>
      <c r="J7398" s="2"/>
      <c r="N7398" s="9"/>
      <c r="O7398" s="5"/>
      <c r="P7398" s="2"/>
      <c r="Q7398" s="39"/>
      <c r="R7398" s="9"/>
      <c r="T7398" s="9"/>
      <c r="U7398" s="2"/>
      <c r="X7398" s="40"/>
      <c r="Y7398" s="9"/>
    </row>
    <row r="7399" spans="2:25" x14ac:dyDescent="0.2">
      <c r="B7399" s="2"/>
      <c r="H7399" s="2"/>
      <c r="I7399" s="2"/>
      <c r="J7399" s="2"/>
      <c r="N7399" s="9"/>
      <c r="O7399" s="5"/>
      <c r="P7399" s="2"/>
      <c r="Q7399" s="39"/>
      <c r="R7399" s="9"/>
      <c r="T7399" s="9"/>
      <c r="U7399" s="2"/>
      <c r="X7399" s="40"/>
      <c r="Y7399" s="9"/>
    </row>
    <row r="7400" spans="2:25" x14ac:dyDescent="0.2">
      <c r="B7400" s="2"/>
      <c r="H7400" s="2"/>
      <c r="I7400" s="2"/>
      <c r="J7400" s="2"/>
      <c r="N7400" s="9"/>
      <c r="O7400" s="5"/>
      <c r="P7400" s="2"/>
      <c r="Q7400" s="39"/>
      <c r="R7400" s="9"/>
      <c r="T7400" s="9"/>
      <c r="U7400" s="2"/>
      <c r="X7400" s="40"/>
      <c r="Y7400" s="9"/>
    </row>
    <row r="7401" spans="2:25" x14ac:dyDescent="0.2">
      <c r="B7401" s="2"/>
      <c r="H7401" s="2"/>
      <c r="I7401" s="2"/>
      <c r="J7401" s="2"/>
      <c r="N7401" s="9"/>
      <c r="O7401" s="5"/>
      <c r="P7401" s="2"/>
      <c r="Q7401" s="39"/>
      <c r="R7401" s="9"/>
      <c r="T7401" s="9"/>
      <c r="U7401" s="2"/>
      <c r="X7401" s="40"/>
      <c r="Y7401" s="9"/>
    </row>
    <row r="7402" spans="2:25" x14ac:dyDescent="0.2">
      <c r="B7402" s="2"/>
      <c r="H7402" s="2"/>
      <c r="I7402" s="2"/>
      <c r="J7402" s="2"/>
      <c r="N7402" s="9"/>
      <c r="O7402" s="5"/>
      <c r="P7402" s="2"/>
      <c r="Q7402" s="39"/>
      <c r="R7402" s="9"/>
      <c r="T7402" s="9"/>
      <c r="U7402" s="2"/>
      <c r="X7402" s="40"/>
      <c r="Y7402" s="9"/>
    </row>
    <row r="7403" spans="2:25" x14ac:dyDescent="0.2">
      <c r="B7403" s="2"/>
      <c r="H7403" s="2"/>
      <c r="I7403" s="2"/>
      <c r="J7403" s="2"/>
      <c r="N7403" s="9"/>
      <c r="O7403" s="5"/>
      <c r="P7403" s="2"/>
      <c r="Q7403" s="39"/>
      <c r="R7403" s="9"/>
      <c r="T7403" s="9"/>
      <c r="U7403" s="2"/>
      <c r="X7403" s="40"/>
      <c r="Y7403" s="9"/>
    </row>
    <row r="7404" spans="2:25" x14ac:dyDescent="0.2">
      <c r="B7404" s="2"/>
      <c r="H7404" s="2"/>
      <c r="I7404" s="2"/>
      <c r="J7404" s="2"/>
      <c r="N7404" s="9"/>
      <c r="O7404" s="5"/>
      <c r="P7404" s="2"/>
      <c r="Q7404" s="39"/>
      <c r="R7404" s="9"/>
      <c r="T7404" s="9"/>
      <c r="U7404" s="2"/>
      <c r="X7404" s="40"/>
      <c r="Y7404" s="9"/>
    </row>
    <row r="7405" spans="2:25" x14ac:dyDescent="0.2">
      <c r="B7405" s="2"/>
      <c r="H7405" s="2"/>
      <c r="I7405" s="2"/>
      <c r="J7405" s="2"/>
      <c r="N7405" s="9"/>
      <c r="O7405" s="5"/>
      <c r="P7405" s="2"/>
      <c r="Q7405" s="39"/>
      <c r="R7405" s="9"/>
      <c r="T7405" s="9"/>
      <c r="U7405" s="2"/>
      <c r="X7405" s="40"/>
      <c r="Y7405" s="9"/>
    </row>
    <row r="7406" spans="2:25" x14ac:dyDescent="0.2">
      <c r="B7406" s="2"/>
      <c r="H7406" s="2"/>
      <c r="I7406" s="2"/>
      <c r="J7406" s="2"/>
      <c r="N7406" s="9"/>
      <c r="O7406" s="5"/>
      <c r="P7406" s="2"/>
      <c r="Q7406" s="39"/>
      <c r="R7406" s="9"/>
      <c r="T7406" s="9"/>
      <c r="U7406" s="2"/>
      <c r="X7406" s="40"/>
      <c r="Y7406" s="9"/>
    </row>
    <row r="7407" spans="2:25" x14ac:dyDescent="0.2">
      <c r="B7407" s="2"/>
      <c r="H7407" s="2"/>
      <c r="I7407" s="2"/>
      <c r="J7407" s="2"/>
      <c r="N7407" s="9"/>
      <c r="O7407" s="5"/>
      <c r="P7407" s="2"/>
      <c r="Q7407" s="39"/>
      <c r="R7407" s="9"/>
      <c r="T7407" s="9"/>
      <c r="U7407" s="2"/>
      <c r="X7407" s="40"/>
      <c r="Y7407" s="9"/>
    </row>
    <row r="7408" spans="2:25" x14ac:dyDescent="0.2">
      <c r="B7408" s="2"/>
      <c r="H7408" s="2"/>
      <c r="I7408" s="2"/>
      <c r="J7408" s="2"/>
      <c r="N7408" s="9"/>
      <c r="O7408" s="5"/>
      <c r="P7408" s="2"/>
      <c r="Q7408" s="39"/>
      <c r="R7408" s="9"/>
      <c r="T7408" s="9"/>
      <c r="U7408" s="2"/>
      <c r="X7408" s="40"/>
      <c r="Y7408" s="9"/>
    </row>
    <row r="7409" spans="2:25" x14ac:dyDescent="0.2">
      <c r="B7409" s="2"/>
      <c r="H7409" s="2"/>
      <c r="I7409" s="2"/>
      <c r="J7409" s="2"/>
      <c r="N7409" s="9"/>
      <c r="O7409" s="5"/>
      <c r="P7409" s="2"/>
      <c r="Q7409" s="39"/>
      <c r="R7409" s="9"/>
      <c r="T7409" s="9"/>
      <c r="U7409" s="2"/>
      <c r="X7409" s="40"/>
      <c r="Y7409" s="9"/>
    </row>
    <row r="7410" spans="2:25" x14ac:dyDescent="0.2">
      <c r="B7410" s="2"/>
      <c r="H7410" s="2"/>
      <c r="I7410" s="2"/>
      <c r="J7410" s="2"/>
      <c r="N7410" s="9"/>
      <c r="O7410" s="5"/>
      <c r="P7410" s="2"/>
      <c r="Q7410" s="39"/>
      <c r="R7410" s="9"/>
      <c r="T7410" s="9"/>
      <c r="U7410" s="2"/>
      <c r="X7410" s="40"/>
      <c r="Y7410" s="9"/>
    </row>
    <row r="7411" spans="2:25" x14ac:dyDescent="0.2">
      <c r="B7411" s="2"/>
      <c r="H7411" s="2"/>
      <c r="I7411" s="2"/>
      <c r="J7411" s="2"/>
      <c r="N7411" s="9"/>
      <c r="O7411" s="5"/>
      <c r="P7411" s="2"/>
      <c r="Q7411" s="39"/>
      <c r="R7411" s="9"/>
      <c r="T7411" s="9"/>
      <c r="U7411" s="2"/>
      <c r="X7411" s="40"/>
      <c r="Y7411" s="9"/>
    </row>
    <row r="7412" spans="2:25" x14ac:dyDescent="0.2">
      <c r="B7412" s="2"/>
      <c r="H7412" s="2"/>
      <c r="I7412" s="2"/>
      <c r="J7412" s="2"/>
      <c r="N7412" s="9"/>
      <c r="O7412" s="5"/>
      <c r="P7412" s="2"/>
      <c r="Q7412" s="39"/>
      <c r="R7412" s="9"/>
      <c r="T7412" s="9"/>
      <c r="U7412" s="2"/>
      <c r="X7412" s="40"/>
      <c r="Y7412" s="9"/>
    </row>
    <row r="7413" spans="2:25" x14ac:dyDescent="0.2">
      <c r="B7413" s="2"/>
      <c r="H7413" s="2"/>
      <c r="I7413" s="2"/>
      <c r="J7413" s="2"/>
      <c r="N7413" s="9"/>
      <c r="O7413" s="5"/>
      <c r="P7413" s="2"/>
      <c r="Q7413" s="39"/>
      <c r="R7413" s="9"/>
      <c r="T7413" s="9"/>
      <c r="U7413" s="2"/>
      <c r="X7413" s="40"/>
      <c r="Y7413" s="9"/>
    </row>
    <row r="7414" spans="2:25" x14ac:dyDescent="0.2">
      <c r="B7414" s="2"/>
      <c r="H7414" s="2"/>
      <c r="I7414" s="2"/>
      <c r="J7414" s="2"/>
      <c r="N7414" s="9"/>
      <c r="O7414" s="5"/>
      <c r="P7414" s="2"/>
      <c r="Q7414" s="39"/>
      <c r="R7414" s="9"/>
      <c r="T7414" s="9"/>
      <c r="U7414" s="2"/>
      <c r="X7414" s="40"/>
      <c r="Y7414" s="9"/>
    </row>
    <row r="7415" spans="2:25" x14ac:dyDescent="0.2">
      <c r="B7415" s="2"/>
      <c r="H7415" s="2"/>
      <c r="I7415" s="2"/>
      <c r="J7415" s="2"/>
      <c r="N7415" s="9"/>
      <c r="O7415" s="5"/>
      <c r="P7415" s="2"/>
      <c r="Q7415" s="39"/>
      <c r="R7415" s="9"/>
      <c r="T7415" s="9"/>
      <c r="U7415" s="2"/>
      <c r="X7415" s="40"/>
      <c r="Y7415" s="9"/>
    </row>
    <row r="7416" spans="2:25" x14ac:dyDescent="0.2">
      <c r="B7416" s="2"/>
      <c r="H7416" s="2"/>
      <c r="I7416" s="2"/>
      <c r="J7416" s="2"/>
      <c r="N7416" s="9"/>
      <c r="O7416" s="5"/>
      <c r="P7416" s="2"/>
      <c r="Q7416" s="39"/>
      <c r="R7416" s="9"/>
      <c r="T7416" s="9"/>
      <c r="U7416" s="2"/>
      <c r="X7416" s="40"/>
      <c r="Y7416" s="9"/>
    </row>
    <row r="7417" spans="2:25" x14ac:dyDescent="0.2">
      <c r="B7417" s="2"/>
      <c r="H7417" s="2"/>
      <c r="I7417" s="2"/>
      <c r="J7417" s="2"/>
      <c r="N7417" s="9"/>
      <c r="O7417" s="5"/>
      <c r="P7417" s="2"/>
      <c r="Q7417" s="39"/>
      <c r="R7417" s="9"/>
      <c r="T7417" s="9"/>
      <c r="U7417" s="2"/>
      <c r="X7417" s="40"/>
      <c r="Y7417" s="9"/>
    </row>
    <row r="7418" spans="2:25" x14ac:dyDescent="0.2">
      <c r="B7418" s="2"/>
      <c r="H7418" s="2"/>
      <c r="I7418" s="2"/>
      <c r="J7418" s="2"/>
      <c r="N7418" s="9"/>
      <c r="O7418" s="5"/>
      <c r="P7418" s="2"/>
      <c r="Q7418" s="39"/>
      <c r="R7418" s="9"/>
      <c r="T7418" s="9"/>
      <c r="U7418" s="2"/>
      <c r="X7418" s="40"/>
      <c r="Y7418" s="9"/>
    </row>
    <row r="7419" spans="2:25" x14ac:dyDescent="0.2">
      <c r="B7419" s="2"/>
      <c r="H7419" s="2"/>
      <c r="I7419" s="2"/>
      <c r="J7419" s="2"/>
      <c r="N7419" s="9"/>
      <c r="O7419" s="5"/>
      <c r="P7419" s="2"/>
      <c r="Q7419" s="39"/>
      <c r="R7419" s="9"/>
      <c r="T7419" s="9"/>
      <c r="U7419" s="2"/>
      <c r="X7419" s="40"/>
      <c r="Y7419" s="9"/>
    </row>
    <row r="7420" spans="2:25" x14ac:dyDescent="0.2">
      <c r="B7420" s="2"/>
      <c r="H7420" s="2"/>
      <c r="I7420" s="2"/>
      <c r="J7420" s="2"/>
      <c r="N7420" s="9"/>
      <c r="O7420" s="5"/>
      <c r="P7420" s="2"/>
      <c r="Q7420" s="39"/>
      <c r="R7420" s="9"/>
      <c r="T7420" s="9"/>
      <c r="U7420" s="2"/>
      <c r="X7420" s="40"/>
      <c r="Y7420" s="9"/>
    </row>
    <row r="7421" spans="2:25" x14ac:dyDescent="0.2">
      <c r="B7421" s="2"/>
      <c r="H7421" s="2"/>
      <c r="I7421" s="2"/>
      <c r="J7421" s="2"/>
      <c r="N7421" s="9"/>
      <c r="O7421" s="5"/>
      <c r="P7421" s="2"/>
      <c r="Q7421" s="39"/>
      <c r="R7421" s="9"/>
      <c r="T7421" s="9"/>
      <c r="U7421" s="2"/>
      <c r="X7421" s="40"/>
      <c r="Y7421" s="9"/>
    </row>
    <row r="7422" spans="2:25" x14ac:dyDescent="0.2">
      <c r="B7422" s="2"/>
      <c r="H7422" s="2"/>
      <c r="I7422" s="2"/>
      <c r="J7422" s="2"/>
      <c r="N7422" s="9"/>
      <c r="O7422" s="5"/>
      <c r="P7422" s="2"/>
      <c r="Q7422" s="39"/>
      <c r="R7422" s="9"/>
      <c r="T7422" s="9"/>
      <c r="U7422" s="2"/>
      <c r="X7422" s="40"/>
      <c r="Y7422" s="9"/>
    </row>
    <row r="7423" spans="2:25" x14ac:dyDescent="0.2">
      <c r="B7423" s="2"/>
      <c r="H7423" s="2"/>
      <c r="I7423" s="2"/>
      <c r="J7423" s="2"/>
      <c r="N7423" s="9"/>
      <c r="O7423" s="5"/>
      <c r="P7423" s="2"/>
      <c r="Q7423" s="39"/>
      <c r="R7423" s="9"/>
      <c r="T7423" s="9"/>
      <c r="U7423" s="2"/>
      <c r="X7423" s="40"/>
      <c r="Y7423" s="9"/>
    </row>
    <row r="7424" spans="2:25" x14ac:dyDescent="0.2">
      <c r="B7424" s="2"/>
      <c r="H7424" s="2"/>
      <c r="I7424" s="2"/>
      <c r="J7424" s="2"/>
      <c r="N7424" s="9"/>
      <c r="O7424" s="5"/>
      <c r="P7424" s="2"/>
      <c r="Q7424" s="39"/>
      <c r="R7424" s="9"/>
      <c r="T7424" s="9"/>
      <c r="U7424" s="2"/>
      <c r="X7424" s="40"/>
      <c r="Y7424" s="9"/>
    </row>
    <row r="7425" spans="2:25" x14ac:dyDescent="0.2">
      <c r="B7425" s="2"/>
      <c r="H7425" s="2"/>
      <c r="I7425" s="2"/>
      <c r="J7425" s="2"/>
      <c r="N7425" s="9"/>
      <c r="O7425" s="5"/>
      <c r="P7425" s="2"/>
      <c r="Q7425" s="39"/>
      <c r="R7425" s="9"/>
      <c r="T7425" s="9"/>
      <c r="U7425" s="2"/>
      <c r="X7425" s="40"/>
      <c r="Y7425" s="9"/>
    </row>
    <row r="7426" spans="2:25" x14ac:dyDescent="0.2">
      <c r="B7426" s="2"/>
      <c r="H7426" s="2"/>
      <c r="I7426" s="2"/>
      <c r="J7426" s="2"/>
      <c r="N7426" s="9"/>
      <c r="O7426" s="5"/>
      <c r="P7426" s="2"/>
      <c r="Q7426" s="39"/>
      <c r="R7426" s="9"/>
      <c r="T7426" s="9"/>
      <c r="U7426" s="2"/>
      <c r="X7426" s="40"/>
      <c r="Y7426" s="9"/>
    </row>
    <row r="7427" spans="2:25" x14ac:dyDescent="0.2">
      <c r="B7427" s="2"/>
      <c r="H7427" s="2"/>
      <c r="I7427" s="2"/>
      <c r="J7427" s="2"/>
      <c r="N7427" s="9"/>
      <c r="O7427" s="5"/>
      <c r="P7427" s="2"/>
      <c r="Q7427" s="39"/>
      <c r="R7427" s="9"/>
      <c r="T7427" s="9"/>
      <c r="U7427" s="2"/>
      <c r="X7427" s="40"/>
      <c r="Y7427" s="9"/>
    </row>
    <row r="7428" spans="2:25" x14ac:dyDescent="0.2">
      <c r="B7428" s="2"/>
      <c r="H7428" s="2"/>
      <c r="I7428" s="2"/>
      <c r="J7428" s="2"/>
      <c r="N7428" s="9"/>
      <c r="O7428" s="5"/>
      <c r="P7428" s="2"/>
      <c r="Q7428" s="39"/>
      <c r="R7428" s="9"/>
      <c r="T7428" s="9"/>
      <c r="U7428" s="2"/>
      <c r="X7428" s="40"/>
      <c r="Y7428" s="9"/>
    </row>
    <row r="7429" spans="2:25" x14ac:dyDescent="0.2">
      <c r="B7429" s="2"/>
      <c r="H7429" s="2"/>
      <c r="I7429" s="2"/>
      <c r="J7429" s="2"/>
      <c r="N7429" s="9"/>
      <c r="O7429" s="5"/>
      <c r="P7429" s="2"/>
      <c r="Q7429" s="39"/>
      <c r="R7429" s="9"/>
      <c r="T7429" s="9"/>
      <c r="U7429" s="2"/>
      <c r="X7429" s="40"/>
      <c r="Y7429" s="9"/>
    </row>
    <row r="7430" spans="2:25" x14ac:dyDescent="0.2">
      <c r="B7430" s="2"/>
      <c r="H7430" s="2"/>
      <c r="I7430" s="2"/>
      <c r="J7430" s="2"/>
      <c r="N7430" s="9"/>
      <c r="O7430" s="5"/>
      <c r="P7430" s="2"/>
      <c r="Q7430" s="39"/>
      <c r="R7430" s="9"/>
      <c r="T7430" s="9"/>
      <c r="U7430" s="2"/>
      <c r="X7430" s="40"/>
      <c r="Y7430" s="9"/>
    </row>
    <row r="7431" spans="2:25" x14ac:dyDescent="0.2">
      <c r="B7431" s="2"/>
      <c r="H7431" s="2"/>
      <c r="I7431" s="2"/>
      <c r="J7431" s="2"/>
      <c r="N7431" s="9"/>
      <c r="O7431" s="5"/>
      <c r="P7431" s="2"/>
      <c r="Q7431" s="39"/>
      <c r="R7431" s="9"/>
      <c r="T7431" s="9"/>
      <c r="U7431" s="2"/>
      <c r="X7431" s="40"/>
      <c r="Y7431" s="9"/>
    </row>
    <row r="7432" spans="2:25" x14ac:dyDescent="0.2">
      <c r="B7432" s="2"/>
      <c r="H7432" s="2"/>
      <c r="I7432" s="2"/>
      <c r="J7432" s="2"/>
      <c r="N7432" s="9"/>
      <c r="O7432" s="5"/>
      <c r="P7432" s="2"/>
      <c r="Q7432" s="39"/>
      <c r="R7432" s="9"/>
      <c r="T7432" s="9"/>
      <c r="U7432" s="2"/>
      <c r="X7432" s="40"/>
      <c r="Y7432" s="9"/>
    </row>
    <row r="7433" spans="2:25" x14ac:dyDescent="0.2">
      <c r="B7433" s="2"/>
      <c r="H7433" s="2"/>
      <c r="I7433" s="2"/>
      <c r="J7433" s="2"/>
      <c r="N7433" s="9"/>
      <c r="O7433" s="5"/>
      <c r="P7433" s="2"/>
      <c r="Q7433" s="39"/>
      <c r="R7433" s="9"/>
      <c r="T7433" s="9"/>
      <c r="U7433" s="2"/>
      <c r="X7433" s="40"/>
      <c r="Y7433" s="9"/>
    </row>
    <row r="7434" spans="2:25" x14ac:dyDescent="0.2">
      <c r="B7434" s="2"/>
      <c r="H7434" s="2"/>
      <c r="I7434" s="2"/>
      <c r="J7434" s="2"/>
      <c r="N7434" s="9"/>
      <c r="O7434" s="5"/>
      <c r="P7434" s="2"/>
      <c r="Q7434" s="39"/>
      <c r="R7434" s="9"/>
      <c r="T7434" s="9"/>
      <c r="U7434" s="2"/>
      <c r="X7434" s="40"/>
      <c r="Y7434" s="9"/>
    </row>
    <row r="7435" spans="2:25" x14ac:dyDescent="0.2">
      <c r="B7435" s="2"/>
      <c r="H7435" s="2"/>
      <c r="I7435" s="2"/>
      <c r="J7435" s="2"/>
      <c r="N7435" s="9"/>
      <c r="O7435" s="5"/>
      <c r="P7435" s="2"/>
      <c r="Q7435" s="39"/>
      <c r="R7435" s="9"/>
      <c r="T7435" s="9"/>
      <c r="U7435" s="2"/>
      <c r="X7435" s="40"/>
      <c r="Y7435" s="9"/>
    </row>
    <row r="7436" spans="2:25" x14ac:dyDescent="0.2">
      <c r="B7436" s="2"/>
      <c r="H7436" s="2"/>
      <c r="I7436" s="2"/>
      <c r="J7436" s="2"/>
      <c r="N7436" s="9"/>
      <c r="O7436" s="5"/>
      <c r="P7436" s="2"/>
      <c r="Q7436" s="39"/>
      <c r="R7436" s="9"/>
      <c r="T7436" s="9"/>
      <c r="U7436" s="2"/>
      <c r="X7436" s="40"/>
      <c r="Y7436" s="9"/>
    </row>
    <row r="7437" spans="2:25" x14ac:dyDescent="0.2">
      <c r="B7437" s="2"/>
      <c r="H7437" s="2"/>
      <c r="I7437" s="2"/>
      <c r="J7437" s="2"/>
      <c r="N7437" s="9"/>
      <c r="O7437" s="5"/>
      <c r="P7437" s="2"/>
      <c r="Q7437" s="39"/>
      <c r="R7437" s="9"/>
      <c r="T7437" s="9"/>
      <c r="U7437" s="2"/>
      <c r="X7437" s="40"/>
      <c r="Y7437" s="9"/>
    </row>
    <row r="7438" spans="2:25" x14ac:dyDescent="0.2">
      <c r="B7438" s="2"/>
      <c r="H7438" s="2"/>
      <c r="I7438" s="2"/>
      <c r="J7438" s="2"/>
      <c r="N7438" s="9"/>
      <c r="O7438" s="5"/>
      <c r="P7438" s="2"/>
      <c r="Q7438" s="39"/>
      <c r="R7438" s="9"/>
      <c r="T7438" s="9"/>
      <c r="U7438" s="2"/>
      <c r="X7438" s="40"/>
      <c r="Y7438" s="9"/>
    </row>
    <row r="7439" spans="2:25" x14ac:dyDescent="0.2">
      <c r="B7439" s="2"/>
      <c r="H7439" s="2"/>
      <c r="I7439" s="2"/>
      <c r="J7439" s="2"/>
      <c r="N7439" s="9"/>
      <c r="O7439" s="5"/>
      <c r="P7439" s="2"/>
      <c r="Q7439" s="39"/>
      <c r="R7439" s="9"/>
      <c r="T7439" s="9"/>
      <c r="U7439" s="2"/>
      <c r="X7439" s="40"/>
      <c r="Y7439" s="9"/>
    </row>
    <row r="7440" spans="2:25" x14ac:dyDescent="0.2">
      <c r="B7440" s="2"/>
      <c r="H7440" s="2"/>
      <c r="I7440" s="2"/>
      <c r="J7440" s="2"/>
      <c r="N7440" s="9"/>
      <c r="O7440" s="5"/>
      <c r="P7440" s="2"/>
      <c r="Q7440" s="39"/>
      <c r="R7440" s="9"/>
      <c r="T7440" s="9"/>
      <c r="U7440" s="2"/>
      <c r="X7440" s="40"/>
      <c r="Y7440" s="9"/>
    </row>
    <row r="7441" spans="2:25" x14ac:dyDescent="0.2">
      <c r="B7441" s="2"/>
      <c r="H7441" s="2"/>
      <c r="I7441" s="2"/>
      <c r="J7441" s="2"/>
      <c r="N7441" s="9"/>
      <c r="O7441" s="5"/>
      <c r="P7441" s="2"/>
      <c r="Q7441" s="39"/>
      <c r="R7441" s="9"/>
      <c r="T7441" s="9"/>
      <c r="U7441" s="2"/>
      <c r="X7441" s="40"/>
      <c r="Y7441" s="9"/>
    </row>
    <row r="7442" spans="2:25" x14ac:dyDescent="0.2">
      <c r="B7442" s="2"/>
      <c r="H7442" s="2"/>
      <c r="I7442" s="2"/>
      <c r="J7442" s="2"/>
      <c r="N7442" s="9"/>
      <c r="O7442" s="5"/>
      <c r="P7442" s="2"/>
      <c r="Q7442" s="39"/>
      <c r="R7442" s="9"/>
      <c r="T7442" s="9"/>
      <c r="U7442" s="2"/>
      <c r="X7442" s="40"/>
      <c r="Y7442" s="9"/>
    </row>
    <row r="7443" spans="2:25" x14ac:dyDescent="0.2">
      <c r="B7443" s="2"/>
      <c r="H7443" s="2"/>
      <c r="I7443" s="2"/>
      <c r="J7443" s="2"/>
      <c r="N7443" s="9"/>
      <c r="O7443" s="5"/>
      <c r="P7443" s="2"/>
      <c r="Q7443" s="39"/>
      <c r="R7443" s="9"/>
      <c r="T7443" s="9"/>
      <c r="U7443" s="2"/>
      <c r="X7443" s="40"/>
      <c r="Y7443" s="9"/>
    </row>
    <row r="7444" spans="2:25" x14ac:dyDescent="0.2">
      <c r="B7444" s="2"/>
      <c r="H7444" s="2"/>
      <c r="I7444" s="2"/>
      <c r="J7444" s="2"/>
      <c r="N7444" s="9"/>
      <c r="O7444" s="5"/>
      <c r="P7444" s="2"/>
      <c r="Q7444" s="39"/>
      <c r="R7444" s="9"/>
      <c r="T7444" s="9"/>
      <c r="U7444" s="2"/>
      <c r="X7444" s="40"/>
      <c r="Y7444" s="9"/>
    </row>
    <row r="7445" spans="2:25" x14ac:dyDescent="0.2">
      <c r="B7445" s="2"/>
      <c r="H7445" s="2"/>
      <c r="I7445" s="2"/>
      <c r="J7445" s="2"/>
      <c r="N7445" s="9"/>
      <c r="O7445" s="5"/>
      <c r="P7445" s="2"/>
      <c r="Q7445" s="39"/>
      <c r="R7445" s="9"/>
      <c r="T7445" s="9"/>
      <c r="U7445" s="2"/>
      <c r="X7445" s="40"/>
      <c r="Y7445" s="9"/>
    </row>
    <row r="7446" spans="2:25" x14ac:dyDescent="0.2">
      <c r="B7446" s="2"/>
      <c r="H7446" s="2"/>
      <c r="I7446" s="2"/>
      <c r="J7446" s="2"/>
      <c r="N7446" s="9"/>
      <c r="O7446" s="5"/>
      <c r="P7446" s="2"/>
      <c r="Q7446" s="39"/>
      <c r="R7446" s="9"/>
      <c r="T7446" s="9"/>
      <c r="U7446" s="2"/>
      <c r="X7446" s="40"/>
      <c r="Y7446" s="9"/>
    </row>
    <row r="7447" spans="2:25" x14ac:dyDescent="0.2">
      <c r="B7447" s="2"/>
      <c r="H7447" s="2"/>
      <c r="I7447" s="2"/>
      <c r="J7447" s="2"/>
      <c r="N7447" s="9"/>
      <c r="O7447" s="5"/>
      <c r="P7447" s="2"/>
      <c r="Q7447" s="39"/>
      <c r="R7447" s="9"/>
      <c r="T7447" s="9"/>
      <c r="U7447" s="2"/>
      <c r="X7447" s="40"/>
      <c r="Y7447" s="9"/>
    </row>
    <row r="7448" spans="2:25" x14ac:dyDescent="0.2">
      <c r="B7448" s="2"/>
      <c r="H7448" s="2"/>
      <c r="I7448" s="2"/>
      <c r="J7448" s="2"/>
      <c r="N7448" s="9"/>
      <c r="O7448" s="5"/>
      <c r="P7448" s="2"/>
      <c r="Q7448" s="39"/>
      <c r="R7448" s="9"/>
      <c r="T7448" s="9"/>
      <c r="U7448" s="2"/>
      <c r="X7448" s="40"/>
      <c r="Y7448" s="9"/>
    </row>
    <row r="7449" spans="2:25" x14ac:dyDescent="0.2">
      <c r="B7449" s="2"/>
      <c r="H7449" s="2"/>
      <c r="I7449" s="2"/>
      <c r="J7449" s="2"/>
      <c r="N7449" s="9"/>
      <c r="O7449" s="5"/>
      <c r="P7449" s="2"/>
      <c r="Q7449" s="39"/>
      <c r="R7449" s="9"/>
      <c r="T7449" s="9"/>
      <c r="U7449" s="2"/>
      <c r="X7449" s="40"/>
      <c r="Y7449" s="9"/>
    </row>
    <row r="7450" spans="2:25" x14ac:dyDescent="0.2">
      <c r="B7450" s="2"/>
      <c r="H7450" s="2"/>
      <c r="I7450" s="2"/>
      <c r="J7450" s="2"/>
      <c r="N7450" s="9"/>
      <c r="O7450" s="5"/>
      <c r="P7450" s="2"/>
      <c r="Q7450" s="39"/>
      <c r="R7450" s="9"/>
      <c r="T7450" s="9"/>
      <c r="U7450" s="2"/>
      <c r="X7450" s="40"/>
      <c r="Y7450" s="9"/>
    </row>
    <row r="7451" spans="2:25" x14ac:dyDescent="0.2">
      <c r="B7451" s="2"/>
      <c r="H7451" s="2"/>
      <c r="I7451" s="2"/>
      <c r="J7451" s="2"/>
      <c r="N7451" s="9"/>
      <c r="O7451" s="5"/>
      <c r="P7451" s="2"/>
      <c r="Q7451" s="39"/>
      <c r="R7451" s="9"/>
      <c r="T7451" s="9"/>
      <c r="U7451" s="2"/>
      <c r="X7451" s="40"/>
      <c r="Y7451" s="9"/>
    </row>
    <row r="7452" spans="2:25" x14ac:dyDescent="0.2">
      <c r="B7452" s="2"/>
      <c r="H7452" s="2"/>
      <c r="I7452" s="2"/>
      <c r="J7452" s="2"/>
      <c r="N7452" s="9"/>
      <c r="O7452" s="5"/>
      <c r="P7452" s="2"/>
      <c r="Q7452" s="39"/>
      <c r="R7452" s="9"/>
      <c r="T7452" s="9"/>
      <c r="U7452" s="2"/>
      <c r="X7452" s="40"/>
      <c r="Y7452" s="9"/>
    </row>
    <row r="7453" spans="2:25" x14ac:dyDescent="0.2">
      <c r="B7453" s="2"/>
      <c r="H7453" s="2"/>
      <c r="I7453" s="2"/>
      <c r="J7453" s="2"/>
      <c r="N7453" s="9"/>
      <c r="O7453" s="5"/>
      <c r="P7453" s="2"/>
      <c r="Q7453" s="39"/>
      <c r="R7453" s="9"/>
      <c r="T7453" s="9"/>
      <c r="U7453" s="2"/>
      <c r="X7453" s="40"/>
      <c r="Y7453" s="9"/>
    </row>
    <row r="7454" spans="2:25" x14ac:dyDescent="0.2">
      <c r="B7454" s="2"/>
      <c r="H7454" s="2"/>
      <c r="I7454" s="2"/>
      <c r="J7454" s="2"/>
      <c r="N7454" s="9"/>
      <c r="O7454" s="5"/>
      <c r="P7454" s="2"/>
      <c r="Q7454" s="39"/>
      <c r="R7454" s="9"/>
      <c r="T7454" s="9"/>
      <c r="U7454" s="2"/>
      <c r="X7454" s="40"/>
      <c r="Y7454" s="9"/>
    </row>
    <row r="7455" spans="2:25" x14ac:dyDescent="0.2">
      <c r="B7455" s="2"/>
      <c r="H7455" s="2"/>
      <c r="I7455" s="2"/>
      <c r="J7455" s="2"/>
      <c r="N7455" s="9"/>
      <c r="O7455" s="5"/>
      <c r="P7455" s="2"/>
      <c r="Q7455" s="39"/>
      <c r="R7455" s="9"/>
      <c r="T7455" s="9"/>
      <c r="U7455" s="2"/>
      <c r="X7455" s="40"/>
      <c r="Y7455" s="9"/>
    </row>
    <row r="7456" spans="2:25" x14ac:dyDescent="0.2">
      <c r="B7456" s="2"/>
      <c r="H7456" s="2"/>
      <c r="I7456" s="2"/>
      <c r="J7456" s="2"/>
      <c r="N7456" s="9"/>
      <c r="O7456" s="5"/>
      <c r="P7456" s="2"/>
      <c r="Q7456" s="39"/>
      <c r="R7456" s="9"/>
      <c r="T7456" s="9"/>
      <c r="U7456" s="2"/>
      <c r="X7456" s="40"/>
      <c r="Y7456" s="9"/>
    </row>
    <row r="7457" spans="2:25" x14ac:dyDescent="0.2">
      <c r="B7457" s="2"/>
      <c r="H7457" s="2"/>
      <c r="I7457" s="2"/>
      <c r="J7457" s="2"/>
      <c r="N7457" s="9"/>
      <c r="O7457" s="5"/>
      <c r="P7457" s="2"/>
      <c r="Q7457" s="39"/>
      <c r="R7457" s="9"/>
      <c r="T7457" s="9"/>
      <c r="U7457" s="2"/>
      <c r="X7457" s="40"/>
      <c r="Y7457" s="9"/>
    </row>
    <row r="7458" spans="2:25" x14ac:dyDescent="0.2">
      <c r="B7458" s="2"/>
      <c r="H7458" s="2"/>
      <c r="I7458" s="2"/>
      <c r="J7458" s="2"/>
      <c r="N7458" s="9"/>
      <c r="O7458" s="5"/>
      <c r="P7458" s="2"/>
      <c r="Q7458" s="39"/>
      <c r="R7458" s="9"/>
      <c r="T7458" s="9"/>
      <c r="U7458" s="2"/>
      <c r="X7458" s="40"/>
      <c r="Y7458" s="9"/>
    </row>
    <row r="7459" spans="2:25" x14ac:dyDescent="0.2">
      <c r="B7459" s="2"/>
      <c r="H7459" s="2"/>
      <c r="I7459" s="2"/>
      <c r="J7459" s="2"/>
      <c r="N7459" s="9"/>
      <c r="O7459" s="5"/>
      <c r="P7459" s="2"/>
      <c r="Q7459" s="39"/>
      <c r="R7459" s="9"/>
      <c r="T7459" s="9"/>
      <c r="U7459" s="2"/>
      <c r="X7459" s="40"/>
      <c r="Y7459" s="9"/>
    </row>
    <row r="7460" spans="2:25" x14ac:dyDescent="0.2">
      <c r="B7460" s="2"/>
      <c r="H7460" s="2"/>
      <c r="I7460" s="2"/>
      <c r="J7460" s="2"/>
      <c r="N7460" s="9"/>
      <c r="O7460" s="5"/>
      <c r="P7460" s="2"/>
      <c r="Q7460" s="39"/>
      <c r="R7460" s="9"/>
      <c r="T7460" s="9"/>
      <c r="U7460" s="2"/>
      <c r="X7460" s="40"/>
      <c r="Y7460" s="9"/>
    </row>
    <row r="7461" spans="2:25" x14ac:dyDescent="0.2">
      <c r="B7461" s="2"/>
      <c r="H7461" s="2"/>
      <c r="I7461" s="2"/>
      <c r="J7461" s="2"/>
      <c r="N7461" s="9"/>
      <c r="O7461" s="5"/>
      <c r="P7461" s="2"/>
      <c r="Q7461" s="39"/>
      <c r="R7461" s="9"/>
      <c r="T7461" s="9"/>
      <c r="U7461" s="2"/>
      <c r="X7461" s="40"/>
      <c r="Y7461" s="9"/>
    </row>
    <row r="7462" spans="2:25" x14ac:dyDescent="0.2">
      <c r="B7462" s="2"/>
      <c r="H7462" s="2"/>
      <c r="I7462" s="2"/>
      <c r="J7462" s="2"/>
      <c r="N7462" s="9"/>
      <c r="O7462" s="5"/>
      <c r="P7462" s="2"/>
      <c r="Q7462" s="39"/>
      <c r="R7462" s="9"/>
      <c r="T7462" s="9"/>
      <c r="U7462" s="2"/>
      <c r="X7462" s="40"/>
      <c r="Y7462" s="9"/>
    </row>
    <row r="7463" spans="2:25" x14ac:dyDescent="0.2">
      <c r="B7463" s="2"/>
      <c r="H7463" s="2"/>
      <c r="I7463" s="2"/>
      <c r="J7463" s="2"/>
      <c r="N7463" s="9"/>
      <c r="O7463" s="5"/>
      <c r="P7463" s="2"/>
      <c r="Q7463" s="39"/>
      <c r="R7463" s="9"/>
      <c r="T7463" s="9"/>
      <c r="U7463" s="2"/>
      <c r="X7463" s="40"/>
      <c r="Y7463" s="9"/>
    </row>
    <row r="7464" spans="2:25" x14ac:dyDescent="0.2">
      <c r="B7464" s="2"/>
      <c r="H7464" s="2"/>
      <c r="I7464" s="2"/>
      <c r="J7464" s="2"/>
      <c r="N7464" s="9"/>
      <c r="O7464" s="5"/>
      <c r="P7464" s="2"/>
      <c r="Q7464" s="39"/>
      <c r="R7464" s="9"/>
      <c r="T7464" s="9"/>
      <c r="U7464" s="2"/>
      <c r="X7464" s="40"/>
      <c r="Y7464" s="9"/>
    </row>
    <row r="7465" spans="2:25" x14ac:dyDescent="0.2">
      <c r="B7465" s="2"/>
      <c r="H7465" s="2"/>
      <c r="I7465" s="2"/>
      <c r="J7465" s="2"/>
      <c r="N7465" s="9"/>
      <c r="O7465" s="5"/>
      <c r="P7465" s="2"/>
      <c r="Q7465" s="39"/>
      <c r="R7465" s="9"/>
      <c r="T7465" s="9"/>
      <c r="U7465" s="2"/>
      <c r="X7465" s="40"/>
      <c r="Y7465" s="9"/>
    </row>
    <row r="7466" spans="2:25" x14ac:dyDescent="0.2">
      <c r="B7466" s="2"/>
      <c r="H7466" s="2"/>
      <c r="I7466" s="2"/>
      <c r="J7466" s="2"/>
      <c r="N7466" s="9"/>
      <c r="O7466" s="5"/>
      <c r="P7466" s="2"/>
      <c r="Q7466" s="39"/>
      <c r="R7466" s="9"/>
      <c r="T7466" s="9"/>
      <c r="U7466" s="2"/>
      <c r="X7466" s="40"/>
      <c r="Y7466" s="9"/>
    </row>
    <row r="7467" spans="2:25" x14ac:dyDescent="0.2">
      <c r="B7467" s="2"/>
      <c r="H7467" s="2"/>
      <c r="I7467" s="2"/>
      <c r="J7467" s="2"/>
      <c r="N7467" s="9"/>
      <c r="O7467" s="5"/>
      <c r="P7467" s="2"/>
      <c r="Q7467" s="39"/>
      <c r="R7467" s="9"/>
      <c r="T7467" s="9"/>
      <c r="U7467" s="2"/>
      <c r="X7467" s="40"/>
      <c r="Y7467" s="9"/>
    </row>
    <row r="7468" spans="2:25" x14ac:dyDescent="0.2">
      <c r="B7468" s="2"/>
      <c r="H7468" s="2"/>
      <c r="I7468" s="2"/>
      <c r="J7468" s="2"/>
      <c r="N7468" s="9"/>
      <c r="O7468" s="5"/>
      <c r="P7468" s="2"/>
      <c r="Q7468" s="39"/>
      <c r="R7468" s="9"/>
      <c r="T7468" s="9"/>
      <c r="U7468" s="2"/>
      <c r="X7468" s="40"/>
      <c r="Y7468" s="9"/>
    </row>
    <row r="7469" spans="2:25" x14ac:dyDescent="0.2">
      <c r="B7469" s="2"/>
      <c r="H7469" s="2"/>
      <c r="I7469" s="2"/>
      <c r="J7469" s="2"/>
      <c r="N7469" s="9"/>
      <c r="O7469" s="5"/>
      <c r="P7469" s="2"/>
      <c r="Q7469" s="39"/>
      <c r="R7469" s="9"/>
      <c r="T7469" s="9"/>
      <c r="U7469" s="2"/>
      <c r="X7469" s="40"/>
      <c r="Y7469" s="9"/>
    </row>
    <row r="7470" spans="2:25" x14ac:dyDescent="0.2">
      <c r="B7470" s="2"/>
      <c r="H7470" s="2"/>
      <c r="I7470" s="2"/>
      <c r="J7470" s="2"/>
      <c r="N7470" s="9"/>
      <c r="O7470" s="5"/>
      <c r="P7470" s="2"/>
      <c r="Q7470" s="39"/>
      <c r="R7470" s="9"/>
      <c r="T7470" s="9"/>
      <c r="U7470" s="2"/>
      <c r="X7470" s="40"/>
      <c r="Y7470" s="9"/>
    </row>
    <row r="7471" spans="2:25" x14ac:dyDescent="0.2">
      <c r="B7471" s="2"/>
      <c r="H7471" s="2"/>
      <c r="I7471" s="2"/>
      <c r="J7471" s="2"/>
      <c r="N7471" s="9"/>
      <c r="O7471" s="5"/>
      <c r="P7471" s="2"/>
      <c r="Q7471" s="39"/>
      <c r="R7471" s="9"/>
      <c r="T7471" s="9"/>
      <c r="U7471" s="2"/>
      <c r="X7471" s="40"/>
      <c r="Y7471" s="9"/>
    </row>
    <row r="7472" spans="2:25" x14ac:dyDescent="0.2">
      <c r="B7472" s="2"/>
      <c r="H7472" s="2"/>
      <c r="I7472" s="2"/>
      <c r="J7472" s="2"/>
      <c r="N7472" s="9"/>
      <c r="O7472" s="5"/>
      <c r="P7472" s="2"/>
      <c r="Q7472" s="39"/>
      <c r="R7472" s="9"/>
      <c r="T7472" s="9"/>
      <c r="U7472" s="2"/>
      <c r="X7472" s="40"/>
      <c r="Y7472" s="9"/>
    </row>
    <row r="7473" spans="2:25" x14ac:dyDescent="0.2">
      <c r="B7473" s="2"/>
      <c r="H7473" s="2"/>
      <c r="I7473" s="2"/>
      <c r="J7473" s="2"/>
      <c r="N7473" s="9"/>
      <c r="O7473" s="5"/>
      <c r="P7473" s="2"/>
      <c r="Q7473" s="39"/>
      <c r="R7473" s="9"/>
      <c r="T7473" s="9"/>
      <c r="U7473" s="2"/>
      <c r="X7473" s="40"/>
      <c r="Y7473" s="9"/>
    </row>
    <row r="7474" spans="2:25" x14ac:dyDescent="0.2">
      <c r="B7474" s="2"/>
      <c r="H7474" s="2"/>
      <c r="I7474" s="2"/>
      <c r="J7474" s="2"/>
      <c r="N7474" s="9"/>
      <c r="O7474" s="5"/>
      <c r="P7474" s="2"/>
      <c r="Q7474" s="39"/>
      <c r="R7474" s="9"/>
      <c r="T7474" s="9"/>
      <c r="U7474" s="2"/>
      <c r="X7474" s="40"/>
      <c r="Y7474" s="9"/>
    </row>
    <row r="7475" spans="2:25" x14ac:dyDescent="0.2">
      <c r="B7475" s="2"/>
      <c r="H7475" s="2"/>
      <c r="I7475" s="2"/>
      <c r="J7475" s="2"/>
      <c r="N7475" s="9"/>
      <c r="O7475" s="5"/>
      <c r="P7475" s="2"/>
      <c r="Q7475" s="39"/>
      <c r="R7475" s="9"/>
      <c r="T7475" s="9"/>
      <c r="U7475" s="2"/>
      <c r="X7475" s="40"/>
      <c r="Y7475" s="9"/>
    </row>
    <row r="7476" spans="2:25" x14ac:dyDescent="0.2">
      <c r="B7476" s="2"/>
      <c r="H7476" s="2"/>
      <c r="I7476" s="2"/>
      <c r="J7476" s="2"/>
      <c r="N7476" s="9"/>
      <c r="O7476" s="5"/>
      <c r="P7476" s="2"/>
      <c r="Q7476" s="39"/>
      <c r="R7476" s="9"/>
      <c r="T7476" s="9"/>
      <c r="U7476" s="2"/>
      <c r="X7476" s="40"/>
      <c r="Y7476" s="9"/>
    </row>
    <row r="7477" spans="2:25" x14ac:dyDescent="0.2">
      <c r="B7477" s="2"/>
      <c r="H7477" s="2"/>
      <c r="I7477" s="2"/>
      <c r="J7477" s="2"/>
      <c r="N7477" s="9"/>
      <c r="O7477" s="5"/>
      <c r="P7477" s="2"/>
      <c r="Q7477" s="39"/>
      <c r="R7477" s="9"/>
      <c r="T7477" s="9"/>
      <c r="U7477" s="2"/>
      <c r="X7477" s="40"/>
      <c r="Y7477" s="9"/>
    </row>
    <row r="7478" spans="2:25" x14ac:dyDescent="0.2">
      <c r="B7478" s="2"/>
      <c r="H7478" s="2"/>
      <c r="I7478" s="2"/>
      <c r="J7478" s="2"/>
      <c r="N7478" s="9"/>
      <c r="O7478" s="5"/>
      <c r="P7478" s="2"/>
      <c r="Q7478" s="39"/>
      <c r="R7478" s="9"/>
      <c r="T7478" s="9"/>
      <c r="U7478" s="2"/>
      <c r="X7478" s="40"/>
      <c r="Y7478" s="9"/>
    </row>
    <row r="7479" spans="2:25" x14ac:dyDescent="0.2">
      <c r="B7479" s="2"/>
      <c r="H7479" s="2"/>
      <c r="I7479" s="2"/>
      <c r="J7479" s="2"/>
      <c r="N7479" s="9"/>
      <c r="O7479" s="5"/>
      <c r="P7479" s="2"/>
      <c r="Q7479" s="39"/>
      <c r="R7479" s="9"/>
      <c r="T7479" s="9"/>
      <c r="U7479" s="2"/>
      <c r="X7479" s="40"/>
      <c r="Y7479" s="9"/>
    </row>
    <row r="7480" spans="2:25" x14ac:dyDescent="0.2">
      <c r="B7480" s="2"/>
      <c r="H7480" s="2"/>
      <c r="I7480" s="2"/>
      <c r="J7480" s="2"/>
      <c r="N7480" s="9"/>
      <c r="O7480" s="5"/>
      <c r="P7480" s="2"/>
      <c r="Q7480" s="39"/>
      <c r="R7480" s="9"/>
      <c r="T7480" s="9"/>
      <c r="U7480" s="2"/>
      <c r="X7480" s="40"/>
      <c r="Y7480" s="9"/>
    </row>
    <row r="7481" spans="2:25" x14ac:dyDescent="0.2">
      <c r="B7481" s="2"/>
      <c r="H7481" s="2"/>
      <c r="I7481" s="2"/>
      <c r="J7481" s="2"/>
      <c r="N7481" s="9"/>
      <c r="O7481" s="5"/>
      <c r="P7481" s="2"/>
      <c r="Q7481" s="39"/>
      <c r="R7481" s="9"/>
      <c r="T7481" s="9"/>
      <c r="U7481" s="2"/>
      <c r="X7481" s="40"/>
      <c r="Y7481" s="9"/>
    </row>
    <row r="7482" spans="2:25" x14ac:dyDescent="0.2">
      <c r="B7482" s="2"/>
      <c r="H7482" s="2"/>
      <c r="I7482" s="2"/>
      <c r="J7482" s="2"/>
      <c r="N7482" s="9"/>
      <c r="O7482" s="5"/>
      <c r="P7482" s="2"/>
      <c r="Q7482" s="39"/>
      <c r="R7482" s="9"/>
      <c r="T7482" s="9"/>
      <c r="U7482" s="2"/>
      <c r="X7482" s="40"/>
      <c r="Y7482" s="9"/>
    </row>
    <row r="7483" spans="2:25" x14ac:dyDescent="0.2">
      <c r="B7483" s="2"/>
      <c r="H7483" s="2"/>
      <c r="I7483" s="2"/>
      <c r="J7483" s="2"/>
      <c r="N7483" s="9"/>
      <c r="O7483" s="5"/>
      <c r="P7483" s="2"/>
      <c r="Q7483" s="39"/>
      <c r="R7483" s="9"/>
      <c r="T7483" s="9"/>
      <c r="U7483" s="2"/>
      <c r="X7483" s="40"/>
      <c r="Y7483" s="9"/>
    </row>
    <row r="7484" spans="2:25" x14ac:dyDescent="0.2">
      <c r="B7484" s="2"/>
      <c r="H7484" s="2"/>
      <c r="I7484" s="2"/>
      <c r="J7484" s="2"/>
      <c r="N7484" s="9"/>
      <c r="O7484" s="5"/>
      <c r="P7484" s="2"/>
      <c r="Q7484" s="39"/>
      <c r="R7484" s="9"/>
      <c r="T7484" s="9"/>
      <c r="U7484" s="2"/>
      <c r="X7484" s="40"/>
      <c r="Y7484" s="9"/>
    </row>
    <row r="7485" spans="2:25" x14ac:dyDescent="0.2">
      <c r="B7485" s="2"/>
      <c r="H7485" s="2"/>
      <c r="I7485" s="2"/>
      <c r="J7485" s="2"/>
      <c r="N7485" s="9"/>
      <c r="O7485" s="5"/>
      <c r="P7485" s="2"/>
      <c r="Q7485" s="39"/>
      <c r="R7485" s="9"/>
      <c r="T7485" s="9"/>
      <c r="U7485" s="2"/>
      <c r="X7485" s="40"/>
      <c r="Y7485" s="9"/>
    </row>
    <row r="7486" spans="2:25" x14ac:dyDescent="0.2">
      <c r="B7486" s="2"/>
      <c r="H7486" s="2"/>
      <c r="I7486" s="2"/>
      <c r="J7486" s="2"/>
      <c r="N7486" s="9"/>
      <c r="O7486" s="5"/>
      <c r="P7486" s="2"/>
      <c r="Q7486" s="39"/>
      <c r="R7486" s="9"/>
      <c r="T7486" s="9"/>
      <c r="U7486" s="2"/>
      <c r="X7486" s="40"/>
      <c r="Y7486" s="9"/>
    </row>
    <row r="7487" spans="2:25" x14ac:dyDescent="0.2">
      <c r="B7487" s="2"/>
      <c r="H7487" s="2"/>
      <c r="I7487" s="2"/>
      <c r="J7487" s="2"/>
      <c r="N7487" s="9"/>
      <c r="O7487" s="5"/>
      <c r="P7487" s="2"/>
      <c r="Q7487" s="39"/>
      <c r="R7487" s="9"/>
      <c r="T7487" s="9"/>
      <c r="U7487" s="2"/>
      <c r="X7487" s="40"/>
      <c r="Y7487" s="9"/>
    </row>
    <row r="7488" spans="2:25" x14ac:dyDescent="0.2">
      <c r="B7488" s="2"/>
      <c r="H7488" s="2"/>
      <c r="I7488" s="2"/>
      <c r="J7488" s="2"/>
      <c r="N7488" s="9"/>
      <c r="O7488" s="5"/>
      <c r="P7488" s="2"/>
      <c r="Q7488" s="39"/>
      <c r="R7488" s="9"/>
      <c r="T7488" s="9"/>
      <c r="U7488" s="2"/>
      <c r="X7488" s="40"/>
      <c r="Y7488" s="9"/>
    </row>
    <row r="7489" spans="2:25" x14ac:dyDescent="0.2">
      <c r="B7489" s="2"/>
      <c r="H7489" s="2"/>
      <c r="I7489" s="2"/>
      <c r="J7489" s="2"/>
      <c r="N7489" s="9"/>
      <c r="O7489" s="5"/>
      <c r="P7489" s="2"/>
      <c r="Q7489" s="39"/>
      <c r="R7489" s="9"/>
      <c r="T7489" s="9"/>
      <c r="U7489" s="2"/>
      <c r="X7489" s="40"/>
      <c r="Y7489" s="9"/>
    </row>
    <row r="7490" spans="2:25" x14ac:dyDescent="0.2">
      <c r="B7490" s="2"/>
      <c r="H7490" s="2"/>
      <c r="I7490" s="2"/>
      <c r="J7490" s="2"/>
      <c r="N7490" s="9"/>
      <c r="O7490" s="5"/>
      <c r="P7490" s="2"/>
      <c r="Q7490" s="39"/>
      <c r="R7490" s="9"/>
      <c r="T7490" s="9"/>
      <c r="U7490" s="2"/>
      <c r="X7490" s="40"/>
      <c r="Y7490" s="9"/>
    </row>
    <row r="7491" spans="2:25" x14ac:dyDescent="0.2">
      <c r="B7491" s="2"/>
      <c r="H7491" s="2"/>
      <c r="I7491" s="2"/>
      <c r="J7491" s="2"/>
      <c r="N7491" s="9"/>
      <c r="O7491" s="5"/>
      <c r="P7491" s="2"/>
      <c r="Q7491" s="39"/>
      <c r="R7491" s="9"/>
      <c r="T7491" s="9"/>
      <c r="U7491" s="2"/>
      <c r="X7491" s="40"/>
      <c r="Y7491" s="9"/>
    </row>
    <row r="7492" spans="2:25" x14ac:dyDescent="0.2">
      <c r="B7492" s="2"/>
      <c r="H7492" s="2"/>
      <c r="I7492" s="2"/>
      <c r="J7492" s="2"/>
      <c r="N7492" s="9"/>
      <c r="O7492" s="5"/>
      <c r="P7492" s="2"/>
      <c r="Q7492" s="39"/>
      <c r="R7492" s="9"/>
      <c r="T7492" s="9"/>
      <c r="U7492" s="2"/>
      <c r="X7492" s="40"/>
      <c r="Y7492" s="9"/>
    </row>
    <row r="7493" spans="2:25" x14ac:dyDescent="0.2">
      <c r="B7493" s="2"/>
      <c r="H7493" s="2"/>
      <c r="I7493" s="2"/>
      <c r="J7493" s="2"/>
      <c r="N7493" s="9"/>
      <c r="O7493" s="5"/>
      <c r="P7493" s="2"/>
      <c r="Q7493" s="39"/>
      <c r="R7493" s="9"/>
      <c r="T7493" s="9"/>
      <c r="U7493" s="2"/>
      <c r="X7493" s="40"/>
      <c r="Y7493" s="9"/>
    </row>
    <row r="7494" spans="2:25" x14ac:dyDescent="0.2">
      <c r="B7494" s="2"/>
      <c r="H7494" s="2"/>
      <c r="I7494" s="2"/>
      <c r="J7494" s="2"/>
      <c r="N7494" s="9"/>
      <c r="O7494" s="5"/>
      <c r="P7494" s="2"/>
      <c r="Q7494" s="39"/>
      <c r="R7494" s="9"/>
      <c r="T7494" s="9"/>
      <c r="U7494" s="2"/>
      <c r="X7494" s="40"/>
      <c r="Y7494" s="9"/>
    </row>
    <row r="7495" spans="2:25" x14ac:dyDescent="0.2">
      <c r="B7495" s="2"/>
      <c r="H7495" s="2"/>
      <c r="I7495" s="2"/>
      <c r="J7495" s="2"/>
      <c r="N7495" s="9"/>
      <c r="O7495" s="5"/>
      <c r="P7495" s="2"/>
      <c r="Q7495" s="39"/>
      <c r="R7495" s="9"/>
      <c r="T7495" s="9"/>
      <c r="U7495" s="2"/>
      <c r="X7495" s="40"/>
      <c r="Y7495" s="9"/>
    </row>
    <row r="7496" spans="2:25" x14ac:dyDescent="0.2">
      <c r="B7496" s="2"/>
      <c r="H7496" s="2"/>
      <c r="I7496" s="2"/>
      <c r="J7496" s="2"/>
      <c r="N7496" s="9"/>
      <c r="O7496" s="5"/>
      <c r="P7496" s="2"/>
      <c r="Q7496" s="39"/>
      <c r="R7496" s="9"/>
      <c r="T7496" s="9"/>
      <c r="U7496" s="2"/>
      <c r="X7496" s="40"/>
      <c r="Y7496" s="9"/>
    </row>
    <row r="7497" spans="2:25" x14ac:dyDescent="0.2">
      <c r="B7497" s="2"/>
      <c r="H7497" s="2"/>
      <c r="I7497" s="2"/>
      <c r="J7497" s="2"/>
      <c r="N7497" s="9"/>
      <c r="O7497" s="5"/>
      <c r="P7497" s="2"/>
      <c r="Q7497" s="39"/>
      <c r="R7497" s="9"/>
      <c r="T7497" s="9"/>
      <c r="U7497" s="2"/>
      <c r="X7497" s="40"/>
      <c r="Y7497" s="9"/>
    </row>
    <row r="7498" spans="2:25" x14ac:dyDescent="0.2">
      <c r="B7498" s="2"/>
      <c r="H7498" s="2"/>
      <c r="I7498" s="2"/>
      <c r="J7498" s="2"/>
      <c r="N7498" s="9"/>
      <c r="O7498" s="5"/>
      <c r="P7498" s="2"/>
      <c r="Q7498" s="39"/>
      <c r="R7498" s="9"/>
      <c r="T7498" s="9"/>
      <c r="U7498" s="2"/>
      <c r="X7498" s="40"/>
      <c r="Y7498" s="9"/>
    </row>
    <row r="7499" spans="2:25" x14ac:dyDescent="0.2">
      <c r="B7499" s="2"/>
      <c r="H7499" s="2"/>
      <c r="I7499" s="2"/>
      <c r="J7499" s="2"/>
      <c r="N7499" s="9"/>
      <c r="O7499" s="5"/>
      <c r="P7499" s="2"/>
      <c r="Q7499" s="39"/>
      <c r="R7499" s="9"/>
      <c r="T7499" s="9"/>
      <c r="U7499" s="2"/>
      <c r="X7499" s="40"/>
      <c r="Y7499" s="9"/>
    </row>
    <row r="7500" spans="2:25" x14ac:dyDescent="0.2">
      <c r="B7500" s="2"/>
      <c r="H7500" s="2"/>
      <c r="I7500" s="2"/>
      <c r="J7500" s="2"/>
      <c r="N7500" s="9"/>
      <c r="O7500" s="5"/>
      <c r="P7500" s="2"/>
      <c r="Q7500" s="39"/>
      <c r="R7500" s="9"/>
      <c r="T7500" s="9"/>
      <c r="U7500" s="2"/>
      <c r="X7500" s="40"/>
      <c r="Y7500" s="9"/>
    </row>
    <row r="7501" spans="2:25" x14ac:dyDescent="0.2">
      <c r="B7501" s="2"/>
      <c r="H7501" s="2"/>
      <c r="I7501" s="2"/>
      <c r="J7501" s="2"/>
      <c r="N7501" s="9"/>
      <c r="O7501" s="5"/>
      <c r="P7501" s="2"/>
      <c r="Q7501" s="39"/>
      <c r="R7501" s="9"/>
      <c r="T7501" s="9"/>
      <c r="U7501" s="2"/>
      <c r="X7501" s="40"/>
      <c r="Y7501" s="9"/>
    </row>
    <row r="7502" spans="2:25" x14ac:dyDescent="0.2">
      <c r="B7502" s="2"/>
      <c r="H7502" s="2"/>
      <c r="I7502" s="2"/>
      <c r="J7502" s="2"/>
      <c r="N7502" s="9"/>
      <c r="O7502" s="5"/>
      <c r="P7502" s="2"/>
      <c r="Q7502" s="39"/>
      <c r="R7502" s="9"/>
      <c r="T7502" s="9"/>
      <c r="U7502" s="2"/>
      <c r="X7502" s="40"/>
      <c r="Y7502" s="9"/>
    </row>
    <row r="7503" spans="2:25" x14ac:dyDescent="0.2">
      <c r="B7503" s="2"/>
      <c r="H7503" s="2"/>
      <c r="I7503" s="2"/>
      <c r="J7503" s="2"/>
      <c r="N7503" s="9"/>
      <c r="O7503" s="5"/>
      <c r="P7503" s="2"/>
      <c r="Q7503" s="39"/>
      <c r="R7503" s="9"/>
      <c r="T7503" s="9"/>
      <c r="U7503" s="2"/>
      <c r="X7503" s="40"/>
      <c r="Y7503" s="9"/>
    </row>
    <row r="7504" spans="2:25" x14ac:dyDescent="0.2">
      <c r="B7504" s="2"/>
      <c r="H7504" s="2"/>
      <c r="I7504" s="2"/>
      <c r="J7504" s="2"/>
      <c r="N7504" s="9"/>
      <c r="O7504" s="5"/>
      <c r="P7504" s="2"/>
      <c r="Q7504" s="39"/>
      <c r="R7504" s="9"/>
      <c r="T7504" s="9"/>
      <c r="U7504" s="2"/>
      <c r="X7504" s="40"/>
      <c r="Y7504" s="9"/>
    </row>
    <row r="7505" spans="2:25" x14ac:dyDescent="0.2">
      <c r="B7505" s="2"/>
      <c r="H7505" s="2"/>
      <c r="I7505" s="2"/>
      <c r="J7505" s="2"/>
      <c r="N7505" s="9"/>
      <c r="O7505" s="5"/>
      <c r="P7505" s="2"/>
      <c r="Q7505" s="39"/>
      <c r="R7505" s="9"/>
      <c r="T7505" s="9"/>
      <c r="U7505" s="2"/>
      <c r="X7505" s="40"/>
      <c r="Y7505" s="9"/>
    </row>
    <row r="7506" spans="2:25" x14ac:dyDescent="0.2">
      <c r="B7506" s="2"/>
      <c r="H7506" s="2"/>
      <c r="I7506" s="2"/>
      <c r="J7506" s="2"/>
      <c r="N7506" s="9"/>
      <c r="O7506" s="5"/>
      <c r="P7506" s="2"/>
      <c r="Q7506" s="39"/>
      <c r="R7506" s="9"/>
      <c r="T7506" s="9"/>
      <c r="U7506" s="2"/>
      <c r="X7506" s="40"/>
      <c r="Y7506" s="9"/>
    </row>
    <row r="7507" spans="2:25" x14ac:dyDescent="0.2">
      <c r="B7507" s="2"/>
      <c r="H7507" s="2"/>
      <c r="I7507" s="2"/>
      <c r="J7507" s="2"/>
      <c r="N7507" s="9"/>
      <c r="O7507" s="5"/>
      <c r="P7507" s="2"/>
      <c r="Q7507" s="39"/>
      <c r="R7507" s="9"/>
      <c r="T7507" s="9"/>
      <c r="U7507" s="2"/>
      <c r="X7507" s="40"/>
      <c r="Y7507" s="9"/>
    </row>
    <row r="7508" spans="2:25" x14ac:dyDescent="0.2">
      <c r="B7508" s="2"/>
      <c r="H7508" s="2"/>
      <c r="I7508" s="2"/>
      <c r="J7508" s="2"/>
      <c r="N7508" s="9"/>
      <c r="O7508" s="5"/>
      <c r="P7508" s="2"/>
      <c r="Q7508" s="39"/>
      <c r="R7508" s="9"/>
      <c r="T7508" s="9"/>
      <c r="U7508" s="2"/>
      <c r="X7508" s="40"/>
      <c r="Y7508" s="9"/>
    </row>
    <row r="7509" spans="2:25" x14ac:dyDescent="0.2">
      <c r="B7509" s="2"/>
      <c r="H7509" s="2"/>
      <c r="I7509" s="2"/>
      <c r="J7509" s="2"/>
      <c r="N7509" s="9"/>
      <c r="O7509" s="5"/>
      <c r="P7509" s="2"/>
      <c r="Q7509" s="39"/>
      <c r="R7509" s="9"/>
      <c r="T7509" s="9"/>
      <c r="U7509" s="2"/>
      <c r="X7509" s="40"/>
      <c r="Y7509" s="9"/>
    </row>
    <row r="7510" spans="2:25" x14ac:dyDescent="0.2">
      <c r="B7510" s="2"/>
      <c r="H7510" s="2"/>
      <c r="I7510" s="2"/>
      <c r="J7510" s="2"/>
      <c r="N7510" s="9"/>
      <c r="O7510" s="5"/>
      <c r="P7510" s="2"/>
      <c r="Q7510" s="39"/>
      <c r="R7510" s="9"/>
      <c r="T7510" s="9"/>
      <c r="U7510" s="2"/>
      <c r="X7510" s="40"/>
      <c r="Y7510" s="9"/>
    </row>
    <row r="7511" spans="2:25" x14ac:dyDescent="0.2">
      <c r="B7511" s="2"/>
      <c r="H7511" s="2"/>
      <c r="I7511" s="2"/>
      <c r="J7511" s="2"/>
      <c r="N7511" s="9"/>
      <c r="O7511" s="5"/>
      <c r="P7511" s="2"/>
      <c r="Q7511" s="39"/>
      <c r="R7511" s="9"/>
      <c r="T7511" s="9"/>
      <c r="U7511" s="2"/>
      <c r="X7511" s="40"/>
      <c r="Y7511" s="9"/>
    </row>
    <row r="7512" spans="2:25" x14ac:dyDescent="0.2">
      <c r="B7512" s="2"/>
      <c r="H7512" s="2"/>
      <c r="I7512" s="2"/>
      <c r="J7512" s="2"/>
      <c r="N7512" s="9"/>
      <c r="O7512" s="5"/>
      <c r="P7512" s="2"/>
      <c r="Q7512" s="39"/>
      <c r="R7512" s="9"/>
      <c r="T7512" s="9"/>
      <c r="U7512" s="2"/>
      <c r="X7512" s="40"/>
      <c r="Y7512" s="9"/>
    </row>
    <row r="7513" spans="2:25" x14ac:dyDescent="0.2">
      <c r="B7513" s="2"/>
      <c r="H7513" s="2"/>
      <c r="I7513" s="2"/>
      <c r="J7513" s="2"/>
      <c r="N7513" s="9"/>
      <c r="O7513" s="5"/>
      <c r="P7513" s="2"/>
      <c r="Q7513" s="39"/>
      <c r="R7513" s="9"/>
      <c r="T7513" s="9"/>
      <c r="U7513" s="2"/>
      <c r="X7513" s="40"/>
      <c r="Y7513" s="9"/>
    </row>
    <row r="7514" spans="2:25" x14ac:dyDescent="0.2">
      <c r="B7514" s="2"/>
      <c r="H7514" s="2"/>
      <c r="I7514" s="2"/>
      <c r="J7514" s="2"/>
      <c r="N7514" s="9"/>
      <c r="O7514" s="5"/>
      <c r="P7514" s="2"/>
      <c r="Q7514" s="39"/>
      <c r="R7514" s="9"/>
      <c r="T7514" s="9"/>
      <c r="U7514" s="2"/>
      <c r="X7514" s="40"/>
      <c r="Y7514" s="9"/>
    </row>
    <row r="7515" spans="2:25" x14ac:dyDescent="0.2">
      <c r="B7515" s="2"/>
      <c r="H7515" s="2"/>
      <c r="I7515" s="2"/>
      <c r="J7515" s="2"/>
      <c r="N7515" s="9"/>
      <c r="O7515" s="5"/>
      <c r="P7515" s="2"/>
      <c r="Q7515" s="39"/>
      <c r="R7515" s="9"/>
      <c r="T7515" s="9"/>
      <c r="U7515" s="2"/>
      <c r="X7515" s="40"/>
      <c r="Y7515" s="9"/>
    </row>
    <row r="7516" spans="2:25" x14ac:dyDescent="0.2">
      <c r="B7516" s="2"/>
      <c r="H7516" s="2"/>
      <c r="I7516" s="2"/>
      <c r="J7516" s="2"/>
      <c r="N7516" s="9"/>
      <c r="O7516" s="5"/>
      <c r="P7516" s="2"/>
      <c r="Q7516" s="39"/>
      <c r="R7516" s="9"/>
      <c r="T7516" s="9"/>
      <c r="U7516" s="2"/>
      <c r="X7516" s="40"/>
      <c r="Y7516" s="9"/>
    </row>
    <row r="7517" spans="2:25" x14ac:dyDescent="0.2">
      <c r="B7517" s="2"/>
      <c r="H7517" s="2"/>
      <c r="I7517" s="2"/>
      <c r="J7517" s="2"/>
      <c r="N7517" s="9"/>
      <c r="O7517" s="5"/>
      <c r="P7517" s="2"/>
      <c r="Q7517" s="39"/>
      <c r="R7517" s="9"/>
      <c r="T7517" s="9"/>
      <c r="U7517" s="2"/>
      <c r="X7517" s="40"/>
      <c r="Y7517" s="9"/>
    </row>
    <row r="7518" spans="2:25" x14ac:dyDescent="0.2">
      <c r="B7518" s="2"/>
      <c r="H7518" s="2"/>
      <c r="I7518" s="2"/>
      <c r="J7518" s="2"/>
      <c r="N7518" s="9"/>
      <c r="O7518" s="5"/>
      <c r="P7518" s="2"/>
      <c r="Q7518" s="39"/>
      <c r="R7518" s="9"/>
      <c r="T7518" s="9"/>
      <c r="U7518" s="2"/>
      <c r="X7518" s="40"/>
      <c r="Y7518" s="9"/>
    </row>
    <row r="7519" spans="2:25" x14ac:dyDescent="0.2">
      <c r="B7519" s="2"/>
      <c r="H7519" s="2"/>
      <c r="I7519" s="2"/>
      <c r="J7519" s="2"/>
      <c r="N7519" s="9"/>
      <c r="O7519" s="5"/>
      <c r="P7519" s="2"/>
      <c r="Q7519" s="39"/>
      <c r="R7519" s="9"/>
      <c r="T7519" s="9"/>
      <c r="U7519" s="2"/>
      <c r="X7519" s="40"/>
      <c r="Y7519" s="9"/>
    </row>
    <row r="7520" spans="2:25" x14ac:dyDescent="0.2">
      <c r="B7520" s="2"/>
      <c r="H7520" s="2"/>
      <c r="I7520" s="2"/>
      <c r="J7520" s="2"/>
      <c r="N7520" s="9"/>
      <c r="O7520" s="5"/>
      <c r="P7520" s="2"/>
      <c r="Q7520" s="39"/>
      <c r="R7520" s="9"/>
      <c r="T7520" s="9"/>
      <c r="U7520" s="2"/>
      <c r="X7520" s="40"/>
      <c r="Y7520" s="9"/>
    </row>
    <row r="7521" spans="2:25" x14ac:dyDescent="0.2">
      <c r="B7521" s="2"/>
      <c r="H7521" s="2"/>
      <c r="I7521" s="2"/>
      <c r="J7521" s="2"/>
      <c r="N7521" s="9"/>
      <c r="O7521" s="5"/>
      <c r="P7521" s="2"/>
      <c r="Q7521" s="39"/>
      <c r="R7521" s="9"/>
      <c r="T7521" s="9"/>
      <c r="U7521" s="2"/>
      <c r="X7521" s="40"/>
      <c r="Y7521" s="9"/>
    </row>
    <row r="7522" spans="2:25" x14ac:dyDescent="0.2">
      <c r="B7522" s="2"/>
      <c r="H7522" s="2"/>
      <c r="I7522" s="2"/>
      <c r="J7522" s="2"/>
      <c r="N7522" s="9"/>
      <c r="O7522" s="5"/>
      <c r="P7522" s="2"/>
      <c r="Q7522" s="39"/>
      <c r="R7522" s="9"/>
      <c r="T7522" s="9"/>
      <c r="U7522" s="2"/>
      <c r="X7522" s="40"/>
      <c r="Y7522" s="9"/>
    </row>
    <row r="7523" spans="2:25" x14ac:dyDescent="0.2">
      <c r="B7523" s="2"/>
      <c r="H7523" s="2"/>
      <c r="I7523" s="2"/>
      <c r="J7523" s="2"/>
      <c r="N7523" s="9"/>
      <c r="O7523" s="5"/>
      <c r="P7523" s="2"/>
      <c r="Q7523" s="39"/>
      <c r="R7523" s="9"/>
      <c r="T7523" s="9"/>
      <c r="U7523" s="2"/>
      <c r="X7523" s="40"/>
      <c r="Y7523" s="9"/>
    </row>
    <row r="7524" spans="2:25" x14ac:dyDescent="0.2">
      <c r="B7524" s="2"/>
      <c r="H7524" s="2"/>
      <c r="I7524" s="2"/>
      <c r="J7524" s="2"/>
      <c r="N7524" s="9"/>
      <c r="O7524" s="5"/>
      <c r="P7524" s="2"/>
      <c r="Q7524" s="39"/>
      <c r="R7524" s="9"/>
      <c r="T7524" s="9"/>
      <c r="U7524" s="2"/>
      <c r="X7524" s="40"/>
      <c r="Y7524" s="9"/>
    </row>
    <row r="7525" spans="2:25" x14ac:dyDescent="0.2">
      <c r="B7525" s="2"/>
      <c r="H7525" s="2"/>
      <c r="I7525" s="2"/>
      <c r="J7525" s="2"/>
      <c r="N7525" s="9"/>
      <c r="O7525" s="5"/>
      <c r="P7525" s="2"/>
      <c r="Q7525" s="39"/>
      <c r="R7525" s="9"/>
      <c r="T7525" s="9"/>
      <c r="U7525" s="2"/>
      <c r="X7525" s="40"/>
      <c r="Y7525" s="9"/>
    </row>
    <row r="7526" spans="2:25" x14ac:dyDescent="0.2">
      <c r="B7526" s="2"/>
      <c r="H7526" s="2"/>
      <c r="I7526" s="2"/>
      <c r="J7526" s="2"/>
      <c r="N7526" s="9"/>
      <c r="O7526" s="5"/>
      <c r="P7526" s="2"/>
      <c r="Q7526" s="39"/>
      <c r="R7526" s="9"/>
      <c r="T7526" s="9"/>
      <c r="U7526" s="2"/>
      <c r="X7526" s="40"/>
      <c r="Y7526" s="9"/>
    </row>
    <row r="7527" spans="2:25" x14ac:dyDescent="0.2">
      <c r="B7527" s="2"/>
      <c r="H7527" s="2"/>
      <c r="I7527" s="2"/>
      <c r="J7527" s="2"/>
      <c r="N7527" s="9"/>
      <c r="O7527" s="5"/>
      <c r="P7527" s="2"/>
      <c r="Q7527" s="39"/>
      <c r="R7527" s="9"/>
      <c r="T7527" s="9"/>
      <c r="U7527" s="2"/>
      <c r="X7527" s="40"/>
      <c r="Y7527" s="9"/>
    </row>
    <row r="7528" spans="2:25" x14ac:dyDescent="0.2">
      <c r="B7528" s="2"/>
      <c r="H7528" s="2"/>
      <c r="I7528" s="2"/>
      <c r="J7528" s="2"/>
      <c r="N7528" s="9"/>
      <c r="O7528" s="5"/>
      <c r="P7528" s="2"/>
      <c r="Q7528" s="39"/>
      <c r="R7528" s="9"/>
      <c r="T7528" s="9"/>
      <c r="U7528" s="2"/>
      <c r="X7528" s="40"/>
      <c r="Y7528" s="9"/>
    </row>
    <row r="7529" spans="2:25" x14ac:dyDescent="0.2">
      <c r="B7529" s="2"/>
      <c r="H7529" s="2"/>
      <c r="I7529" s="2"/>
      <c r="J7529" s="2"/>
      <c r="N7529" s="9"/>
      <c r="O7529" s="5"/>
      <c r="P7529" s="2"/>
      <c r="Q7529" s="39"/>
      <c r="R7529" s="9"/>
      <c r="T7529" s="9"/>
      <c r="U7529" s="2"/>
      <c r="X7529" s="40"/>
      <c r="Y7529" s="9"/>
    </row>
    <row r="7530" spans="2:25" x14ac:dyDescent="0.2">
      <c r="B7530" s="2"/>
      <c r="H7530" s="2"/>
      <c r="I7530" s="2"/>
      <c r="J7530" s="2"/>
      <c r="N7530" s="9"/>
      <c r="O7530" s="5"/>
      <c r="P7530" s="2"/>
      <c r="Q7530" s="39"/>
      <c r="R7530" s="9"/>
      <c r="T7530" s="9"/>
      <c r="U7530" s="2"/>
      <c r="X7530" s="40"/>
      <c r="Y7530" s="9"/>
    </row>
    <row r="7531" spans="2:25" x14ac:dyDescent="0.2">
      <c r="B7531" s="2"/>
      <c r="H7531" s="2"/>
      <c r="I7531" s="2"/>
      <c r="J7531" s="2"/>
      <c r="N7531" s="9"/>
      <c r="O7531" s="5"/>
      <c r="P7531" s="2"/>
      <c r="Q7531" s="39"/>
      <c r="R7531" s="9"/>
      <c r="T7531" s="9"/>
      <c r="U7531" s="2"/>
      <c r="X7531" s="40"/>
      <c r="Y7531" s="9"/>
    </row>
    <row r="7532" spans="2:25" x14ac:dyDescent="0.2">
      <c r="B7532" s="2"/>
      <c r="H7532" s="2"/>
      <c r="I7532" s="2"/>
      <c r="J7532" s="2"/>
      <c r="N7532" s="9"/>
      <c r="O7532" s="5"/>
      <c r="P7532" s="2"/>
      <c r="Q7532" s="39"/>
      <c r="R7532" s="9"/>
      <c r="T7532" s="9"/>
      <c r="U7532" s="2"/>
      <c r="X7532" s="40"/>
      <c r="Y7532" s="9"/>
    </row>
    <row r="7533" spans="2:25" x14ac:dyDescent="0.2">
      <c r="B7533" s="2"/>
      <c r="H7533" s="2"/>
      <c r="I7533" s="2"/>
      <c r="J7533" s="2"/>
      <c r="N7533" s="9"/>
      <c r="O7533" s="5"/>
      <c r="P7533" s="2"/>
      <c r="Q7533" s="39"/>
      <c r="R7533" s="9"/>
      <c r="T7533" s="9"/>
      <c r="U7533" s="2"/>
      <c r="X7533" s="40"/>
      <c r="Y7533" s="9"/>
    </row>
    <row r="7534" spans="2:25" x14ac:dyDescent="0.2">
      <c r="B7534" s="2"/>
      <c r="H7534" s="2"/>
      <c r="I7534" s="2"/>
      <c r="J7534" s="2"/>
      <c r="N7534" s="9"/>
      <c r="O7534" s="5"/>
      <c r="P7534" s="2"/>
      <c r="Q7534" s="39"/>
      <c r="R7534" s="9"/>
      <c r="T7534" s="9"/>
      <c r="U7534" s="2"/>
      <c r="X7534" s="40"/>
      <c r="Y7534" s="9"/>
    </row>
    <row r="7535" spans="2:25" x14ac:dyDescent="0.2">
      <c r="B7535" s="2"/>
      <c r="H7535" s="2"/>
      <c r="I7535" s="2"/>
      <c r="J7535" s="2"/>
      <c r="N7535" s="9"/>
      <c r="O7535" s="5"/>
      <c r="P7535" s="2"/>
      <c r="Q7535" s="39"/>
      <c r="R7535" s="9"/>
      <c r="T7535" s="9"/>
      <c r="U7535" s="2"/>
      <c r="X7535" s="40"/>
      <c r="Y7535" s="9"/>
    </row>
    <row r="7536" spans="2:25" x14ac:dyDescent="0.2">
      <c r="B7536" s="2"/>
      <c r="H7536" s="2"/>
      <c r="I7536" s="2"/>
      <c r="J7536" s="2"/>
      <c r="N7536" s="9"/>
      <c r="O7536" s="5"/>
      <c r="P7536" s="2"/>
      <c r="Q7536" s="39"/>
      <c r="R7536" s="9"/>
      <c r="T7536" s="9"/>
      <c r="U7536" s="2"/>
      <c r="X7536" s="40"/>
      <c r="Y7536" s="9"/>
    </row>
    <row r="7537" spans="2:25" x14ac:dyDescent="0.2">
      <c r="B7537" s="2"/>
      <c r="H7537" s="2"/>
      <c r="I7537" s="2"/>
      <c r="J7537" s="2"/>
      <c r="N7537" s="9"/>
      <c r="O7537" s="5"/>
      <c r="P7537" s="2"/>
      <c r="Q7537" s="39"/>
      <c r="R7537" s="9"/>
      <c r="T7537" s="9"/>
      <c r="U7537" s="2"/>
      <c r="X7537" s="40"/>
      <c r="Y7537" s="9"/>
    </row>
    <row r="7538" spans="2:25" x14ac:dyDescent="0.2">
      <c r="B7538" s="2"/>
      <c r="H7538" s="2"/>
      <c r="I7538" s="2"/>
      <c r="J7538" s="2"/>
      <c r="N7538" s="9"/>
      <c r="O7538" s="5"/>
      <c r="P7538" s="2"/>
      <c r="Q7538" s="39"/>
      <c r="R7538" s="9"/>
      <c r="T7538" s="9"/>
      <c r="U7538" s="2"/>
      <c r="X7538" s="40"/>
      <c r="Y7538" s="9"/>
    </row>
    <row r="7539" spans="2:25" x14ac:dyDescent="0.2">
      <c r="B7539" s="2"/>
      <c r="H7539" s="2"/>
      <c r="I7539" s="2"/>
      <c r="J7539" s="2"/>
      <c r="N7539" s="9"/>
      <c r="O7539" s="5"/>
      <c r="P7539" s="2"/>
      <c r="Q7539" s="39"/>
      <c r="R7539" s="9"/>
      <c r="T7539" s="9"/>
      <c r="U7539" s="2"/>
      <c r="X7539" s="40"/>
      <c r="Y7539" s="9"/>
    </row>
    <row r="7540" spans="2:25" x14ac:dyDescent="0.2">
      <c r="B7540" s="2"/>
      <c r="H7540" s="2"/>
      <c r="I7540" s="2"/>
      <c r="J7540" s="2"/>
      <c r="N7540" s="9"/>
      <c r="O7540" s="5"/>
      <c r="P7540" s="2"/>
      <c r="Q7540" s="39"/>
      <c r="R7540" s="9"/>
      <c r="T7540" s="9"/>
      <c r="U7540" s="2"/>
      <c r="X7540" s="40"/>
      <c r="Y7540" s="9"/>
    </row>
    <row r="7541" spans="2:25" x14ac:dyDescent="0.2">
      <c r="B7541" s="2"/>
      <c r="H7541" s="2"/>
      <c r="I7541" s="2"/>
      <c r="J7541" s="2"/>
      <c r="N7541" s="9"/>
      <c r="O7541" s="5"/>
      <c r="P7541" s="2"/>
      <c r="Q7541" s="39"/>
      <c r="R7541" s="9"/>
      <c r="T7541" s="9"/>
      <c r="U7541" s="2"/>
      <c r="X7541" s="40"/>
      <c r="Y7541" s="9"/>
    </row>
    <row r="7542" spans="2:25" x14ac:dyDescent="0.2">
      <c r="B7542" s="2"/>
      <c r="H7542" s="2"/>
      <c r="I7542" s="2"/>
      <c r="J7542" s="2"/>
      <c r="N7542" s="9"/>
      <c r="O7542" s="5"/>
      <c r="P7542" s="2"/>
      <c r="Q7542" s="39"/>
      <c r="R7542" s="9"/>
      <c r="T7542" s="9"/>
      <c r="U7542" s="2"/>
      <c r="X7542" s="40"/>
      <c r="Y7542" s="9"/>
    </row>
    <row r="7543" spans="2:25" x14ac:dyDescent="0.2">
      <c r="B7543" s="2"/>
      <c r="H7543" s="2"/>
      <c r="I7543" s="2"/>
      <c r="J7543" s="2"/>
      <c r="N7543" s="9"/>
      <c r="O7543" s="5"/>
      <c r="P7543" s="2"/>
      <c r="Q7543" s="39"/>
      <c r="R7543" s="9"/>
      <c r="T7543" s="9"/>
      <c r="U7543" s="2"/>
      <c r="X7543" s="40"/>
      <c r="Y7543" s="9"/>
    </row>
    <row r="7544" spans="2:25" x14ac:dyDescent="0.2">
      <c r="B7544" s="2"/>
      <c r="H7544" s="2"/>
      <c r="I7544" s="2"/>
      <c r="J7544" s="2"/>
      <c r="N7544" s="9"/>
      <c r="O7544" s="5"/>
      <c r="P7544" s="2"/>
      <c r="Q7544" s="39"/>
      <c r="R7544" s="9"/>
      <c r="T7544" s="9"/>
      <c r="U7544" s="2"/>
      <c r="X7544" s="40"/>
      <c r="Y7544" s="9"/>
    </row>
    <row r="7545" spans="2:25" x14ac:dyDescent="0.2">
      <c r="B7545" s="2"/>
      <c r="H7545" s="2"/>
      <c r="I7545" s="2"/>
      <c r="J7545" s="2"/>
      <c r="N7545" s="9"/>
      <c r="O7545" s="5"/>
      <c r="P7545" s="2"/>
      <c r="Q7545" s="39"/>
      <c r="R7545" s="9"/>
      <c r="T7545" s="9"/>
      <c r="U7545" s="2"/>
      <c r="X7545" s="40"/>
      <c r="Y7545" s="9"/>
    </row>
    <row r="7546" spans="2:25" x14ac:dyDescent="0.2">
      <c r="B7546" s="2"/>
      <c r="H7546" s="2"/>
      <c r="I7546" s="2"/>
      <c r="J7546" s="2"/>
      <c r="N7546" s="9"/>
      <c r="O7546" s="5"/>
      <c r="P7546" s="2"/>
      <c r="Q7546" s="39"/>
      <c r="R7546" s="9"/>
      <c r="T7546" s="9"/>
      <c r="U7546" s="2"/>
      <c r="X7546" s="40"/>
      <c r="Y7546" s="9"/>
    </row>
    <row r="7547" spans="2:25" x14ac:dyDescent="0.2">
      <c r="B7547" s="2"/>
      <c r="H7547" s="2"/>
      <c r="I7547" s="2"/>
      <c r="J7547" s="2"/>
      <c r="N7547" s="9"/>
      <c r="O7547" s="5"/>
      <c r="P7547" s="2"/>
      <c r="Q7547" s="39"/>
      <c r="R7547" s="9"/>
      <c r="T7547" s="9"/>
      <c r="U7547" s="2"/>
      <c r="X7547" s="40"/>
      <c r="Y7547" s="9"/>
    </row>
    <row r="7548" spans="2:25" x14ac:dyDescent="0.2">
      <c r="B7548" s="2"/>
      <c r="H7548" s="2"/>
      <c r="I7548" s="2"/>
      <c r="J7548" s="2"/>
      <c r="N7548" s="9"/>
      <c r="O7548" s="5"/>
      <c r="P7548" s="2"/>
      <c r="Q7548" s="39"/>
      <c r="R7548" s="9"/>
      <c r="T7548" s="9"/>
      <c r="U7548" s="2"/>
      <c r="X7548" s="40"/>
      <c r="Y7548" s="9"/>
    </row>
    <row r="7549" spans="2:25" x14ac:dyDescent="0.2">
      <c r="B7549" s="2"/>
      <c r="H7549" s="2"/>
      <c r="I7549" s="2"/>
      <c r="J7549" s="2"/>
      <c r="N7549" s="9"/>
      <c r="O7549" s="5"/>
      <c r="P7549" s="2"/>
      <c r="Q7549" s="39"/>
      <c r="R7549" s="9"/>
      <c r="T7549" s="9"/>
      <c r="U7549" s="2"/>
      <c r="X7549" s="40"/>
      <c r="Y7549" s="9"/>
    </row>
    <row r="7550" spans="2:25" x14ac:dyDescent="0.2">
      <c r="B7550" s="2"/>
      <c r="H7550" s="2"/>
      <c r="I7550" s="2"/>
      <c r="J7550" s="2"/>
      <c r="N7550" s="9"/>
      <c r="O7550" s="5"/>
      <c r="P7550" s="2"/>
      <c r="Q7550" s="39"/>
      <c r="R7550" s="9"/>
      <c r="T7550" s="9"/>
      <c r="U7550" s="2"/>
      <c r="X7550" s="40"/>
      <c r="Y7550" s="9"/>
    </row>
    <row r="7551" spans="2:25" x14ac:dyDescent="0.2">
      <c r="B7551" s="2"/>
      <c r="H7551" s="2"/>
      <c r="I7551" s="2"/>
      <c r="J7551" s="2"/>
      <c r="N7551" s="9"/>
      <c r="O7551" s="5"/>
      <c r="P7551" s="2"/>
      <c r="Q7551" s="39"/>
      <c r="R7551" s="9"/>
      <c r="T7551" s="9"/>
      <c r="U7551" s="2"/>
      <c r="X7551" s="40"/>
      <c r="Y7551" s="9"/>
    </row>
    <row r="7552" spans="2:25" x14ac:dyDescent="0.2">
      <c r="B7552" s="2"/>
      <c r="H7552" s="2"/>
      <c r="I7552" s="2"/>
      <c r="J7552" s="2"/>
      <c r="N7552" s="9"/>
      <c r="O7552" s="5"/>
      <c r="P7552" s="2"/>
      <c r="Q7552" s="39"/>
      <c r="R7552" s="9"/>
      <c r="T7552" s="9"/>
      <c r="U7552" s="2"/>
      <c r="X7552" s="40"/>
      <c r="Y7552" s="9"/>
    </row>
    <row r="7553" spans="2:25" x14ac:dyDescent="0.2">
      <c r="B7553" s="2"/>
      <c r="H7553" s="2"/>
      <c r="I7553" s="2"/>
      <c r="J7553" s="2"/>
      <c r="N7553" s="9"/>
      <c r="O7553" s="5"/>
      <c r="P7553" s="2"/>
      <c r="Q7553" s="39"/>
      <c r="R7553" s="9"/>
      <c r="T7553" s="9"/>
      <c r="U7553" s="2"/>
      <c r="X7553" s="40"/>
      <c r="Y7553" s="9"/>
    </row>
    <row r="7554" spans="2:25" x14ac:dyDescent="0.2">
      <c r="B7554" s="2"/>
      <c r="H7554" s="2"/>
      <c r="I7554" s="2"/>
      <c r="J7554" s="2"/>
      <c r="N7554" s="9"/>
      <c r="O7554" s="5"/>
      <c r="P7554" s="2"/>
      <c r="Q7554" s="39"/>
      <c r="R7554" s="9"/>
      <c r="T7554" s="9"/>
      <c r="U7554" s="2"/>
      <c r="X7554" s="40"/>
      <c r="Y7554" s="9"/>
    </row>
    <row r="7555" spans="2:25" x14ac:dyDescent="0.2">
      <c r="B7555" s="2"/>
      <c r="H7555" s="2"/>
      <c r="I7555" s="2"/>
      <c r="J7555" s="2"/>
      <c r="N7555" s="9"/>
      <c r="O7555" s="5"/>
      <c r="P7555" s="2"/>
      <c r="Q7555" s="39"/>
      <c r="R7555" s="9"/>
      <c r="T7555" s="9"/>
      <c r="U7555" s="2"/>
      <c r="X7555" s="40"/>
      <c r="Y7555" s="9"/>
    </row>
    <row r="7556" spans="2:25" x14ac:dyDescent="0.2">
      <c r="B7556" s="2"/>
      <c r="H7556" s="2"/>
      <c r="I7556" s="2"/>
      <c r="J7556" s="2"/>
      <c r="N7556" s="9"/>
      <c r="O7556" s="5"/>
      <c r="P7556" s="2"/>
      <c r="Q7556" s="39"/>
      <c r="R7556" s="9"/>
      <c r="T7556" s="9"/>
      <c r="U7556" s="2"/>
      <c r="X7556" s="40"/>
      <c r="Y7556" s="9"/>
    </row>
    <row r="7557" spans="2:25" x14ac:dyDescent="0.2">
      <c r="B7557" s="2"/>
      <c r="H7557" s="2"/>
      <c r="I7557" s="2"/>
      <c r="J7557" s="2"/>
      <c r="N7557" s="9"/>
      <c r="O7557" s="5"/>
      <c r="P7557" s="2"/>
      <c r="Q7557" s="39"/>
      <c r="R7557" s="9"/>
      <c r="T7557" s="9"/>
      <c r="U7557" s="2"/>
      <c r="X7557" s="40"/>
      <c r="Y7557" s="9"/>
    </row>
    <row r="7558" spans="2:25" x14ac:dyDescent="0.2">
      <c r="B7558" s="2"/>
      <c r="H7558" s="2"/>
      <c r="I7558" s="2"/>
      <c r="J7558" s="2"/>
      <c r="N7558" s="9"/>
      <c r="O7558" s="5"/>
      <c r="P7558" s="2"/>
      <c r="Q7558" s="39"/>
      <c r="R7558" s="9"/>
      <c r="T7558" s="9"/>
      <c r="U7558" s="2"/>
      <c r="X7558" s="40"/>
      <c r="Y7558" s="9"/>
    </row>
    <row r="7559" spans="2:25" x14ac:dyDescent="0.2">
      <c r="B7559" s="2"/>
      <c r="H7559" s="2"/>
      <c r="I7559" s="2"/>
      <c r="J7559" s="2"/>
      <c r="N7559" s="9"/>
      <c r="O7559" s="5"/>
      <c r="P7559" s="2"/>
      <c r="Q7559" s="39"/>
      <c r="R7559" s="9"/>
      <c r="T7559" s="9"/>
      <c r="U7559" s="2"/>
      <c r="X7559" s="40"/>
      <c r="Y7559" s="9"/>
    </row>
    <row r="7560" spans="2:25" x14ac:dyDescent="0.2">
      <c r="B7560" s="2"/>
      <c r="H7560" s="2"/>
      <c r="I7560" s="2"/>
      <c r="J7560" s="2"/>
      <c r="N7560" s="9"/>
      <c r="O7560" s="5"/>
      <c r="P7560" s="2"/>
      <c r="Q7560" s="39"/>
      <c r="R7560" s="9"/>
      <c r="T7560" s="9"/>
      <c r="U7560" s="2"/>
      <c r="X7560" s="40"/>
      <c r="Y7560" s="9"/>
    </row>
    <row r="7561" spans="2:25" x14ac:dyDescent="0.2">
      <c r="B7561" s="2"/>
      <c r="H7561" s="2"/>
      <c r="I7561" s="2"/>
      <c r="J7561" s="2"/>
      <c r="N7561" s="9"/>
      <c r="O7561" s="5"/>
      <c r="P7561" s="2"/>
      <c r="Q7561" s="39"/>
      <c r="R7561" s="9"/>
      <c r="T7561" s="9"/>
      <c r="U7561" s="2"/>
      <c r="X7561" s="40"/>
      <c r="Y7561" s="9"/>
    </row>
    <row r="7562" spans="2:25" x14ac:dyDescent="0.2">
      <c r="B7562" s="2"/>
      <c r="H7562" s="2"/>
      <c r="I7562" s="2"/>
      <c r="J7562" s="2"/>
      <c r="N7562" s="9"/>
      <c r="O7562" s="5"/>
      <c r="P7562" s="2"/>
      <c r="Q7562" s="39"/>
      <c r="R7562" s="9"/>
      <c r="T7562" s="9"/>
      <c r="U7562" s="2"/>
      <c r="X7562" s="40"/>
      <c r="Y7562" s="9"/>
    </row>
    <row r="7563" spans="2:25" x14ac:dyDescent="0.2">
      <c r="B7563" s="2"/>
      <c r="H7563" s="2"/>
      <c r="I7563" s="2"/>
      <c r="J7563" s="2"/>
      <c r="N7563" s="9"/>
      <c r="O7563" s="5"/>
      <c r="P7563" s="2"/>
      <c r="Q7563" s="39"/>
      <c r="R7563" s="9"/>
      <c r="T7563" s="9"/>
      <c r="U7563" s="2"/>
      <c r="X7563" s="40"/>
      <c r="Y7563" s="9"/>
    </row>
    <row r="7564" spans="2:25" x14ac:dyDescent="0.2">
      <c r="B7564" s="2"/>
      <c r="H7564" s="2"/>
      <c r="I7564" s="2"/>
      <c r="J7564" s="2"/>
      <c r="N7564" s="9"/>
      <c r="O7564" s="5"/>
      <c r="P7564" s="2"/>
      <c r="Q7564" s="39"/>
      <c r="R7564" s="9"/>
      <c r="T7564" s="9"/>
      <c r="U7564" s="2"/>
      <c r="X7564" s="40"/>
      <c r="Y7564" s="9"/>
    </row>
    <row r="7565" spans="2:25" x14ac:dyDescent="0.2">
      <c r="B7565" s="2"/>
      <c r="H7565" s="2"/>
      <c r="I7565" s="2"/>
      <c r="J7565" s="2"/>
      <c r="N7565" s="9"/>
      <c r="O7565" s="5"/>
      <c r="P7565" s="2"/>
      <c r="Q7565" s="39"/>
      <c r="R7565" s="9"/>
      <c r="T7565" s="9"/>
      <c r="U7565" s="2"/>
      <c r="X7565" s="40"/>
      <c r="Y7565" s="9"/>
    </row>
    <row r="7566" spans="2:25" x14ac:dyDescent="0.2">
      <c r="B7566" s="2"/>
      <c r="H7566" s="2"/>
      <c r="I7566" s="2"/>
      <c r="J7566" s="2"/>
      <c r="N7566" s="9"/>
      <c r="O7566" s="5"/>
      <c r="P7566" s="2"/>
      <c r="Q7566" s="39"/>
      <c r="R7566" s="9"/>
      <c r="T7566" s="9"/>
      <c r="U7566" s="2"/>
      <c r="X7566" s="40"/>
      <c r="Y7566" s="9"/>
    </row>
    <row r="7567" spans="2:25" x14ac:dyDescent="0.2">
      <c r="B7567" s="2"/>
      <c r="H7567" s="2"/>
      <c r="I7567" s="2"/>
      <c r="J7567" s="2"/>
      <c r="N7567" s="9"/>
      <c r="O7567" s="5"/>
      <c r="P7567" s="2"/>
      <c r="Q7567" s="39"/>
      <c r="R7567" s="9"/>
      <c r="T7567" s="9"/>
      <c r="U7567" s="2"/>
      <c r="X7567" s="40"/>
      <c r="Y7567" s="9"/>
    </row>
    <row r="7568" spans="2:25" x14ac:dyDescent="0.2">
      <c r="B7568" s="2"/>
      <c r="H7568" s="2"/>
      <c r="I7568" s="2"/>
      <c r="J7568" s="2"/>
      <c r="N7568" s="9"/>
      <c r="O7568" s="5"/>
      <c r="P7568" s="2"/>
      <c r="Q7568" s="39"/>
      <c r="R7568" s="9"/>
      <c r="T7568" s="9"/>
      <c r="U7568" s="2"/>
      <c r="X7568" s="40"/>
      <c r="Y7568" s="9"/>
    </row>
    <row r="7569" spans="2:25" x14ac:dyDescent="0.2">
      <c r="B7569" s="2"/>
      <c r="H7569" s="2"/>
      <c r="I7569" s="2"/>
      <c r="J7569" s="2"/>
      <c r="N7569" s="9"/>
      <c r="O7569" s="5"/>
      <c r="P7569" s="2"/>
      <c r="Q7569" s="39"/>
      <c r="R7569" s="9"/>
      <c r="T7569" s="9"/>
      <c r="U7569" s="2"/>
      <c r="X7569" s="40"/>
      <c r="Y7569" s="9"/>
    </row>
    <row r="7570" spans="2:25" x14ac:dyDescent="0.2">
      <c r="B7570" s="2"/>
      <c r="H7570" s="2"/>
      <c r="I7570" s="2"/>
      <c r="J7570" s="2"/>
      <c r="N7570" s="9"/>
      <c r="O7570" s="5"/>
      <c r="P7570" s="2"/>
      <c r="Q7570" s="39"/>
      <c r="R7570" s="9"/>
      <c r="T7570" s="9"/>
      <c r="U7570" s="2"/>
      <c r="X7570" s="40"/>
      <c r="Y7570" s="9"/>
    </row>
    <row r="7571" spans="2:25" x14ac:dyDescent="0.2">
      <c r="B7571" s="2"/>
      <c r="H7571" s="2"/>
      <c r="I7571" s="2"/>
      <c r="J7571" s="2"/>
      <c r="N7571" s="9"/>
      <c r="O7571" s="5"/>
      <c r="P7571" s="2"/>
      <c r="Q7571" s="39"/>
      <c r="R7571" s="9"/>
      <c r="T7571" s="9"/>
      <c r="U7571" s="2"/>
      <c r="X7571" s="40"/>
      <c r="Y7571" s="9"/>
    </row>
    <row r="7572" spans="2:25" x14ac:dyDescent="0.2">
      <c r="B7572" s="2"/>
      <c r="H7572" s="2"/>
      <c r="I7572" s="2"/>
      <c r="J7572" s="2"/>
      <c r="N7572" s="9"/>
      <c r="O7572" s="5"/>
      <c r="P7572" s="2"/>
      <c r="Q7572" s="39"/>
      <c r="R7572" s="9"/>
      <c r="T7572" s="9"/>
      <c r="U7572" s="2"/>
      <c r="X7572" s="40"/>
      <c r="Y7572" s="9"/>
    </row>
    <row r="7573" spans="2:25" x14ac:dyDescent="0.2">
      <c r="B7573" s="2"/>
      <c r="H7573" s="2"/>
      <c r="I7573" s="2"/>
      <c r="J7573" s="2"/>
      <c r="N7573" s="9"/>
      <c r="O7573" s="5"/>
      <c r="P7573" s="2"/>
      <c r="Q7573" s="39"/>
      <c r="R7573" s="9"/>
      <c r="T7573" s="9"/>
      <c r="U7573" s="2"/>
      <c r="X7573" s="40"/>
      <c r="Y7573" s="9"/>
    </row>
    <row r="7574" spans="2:25" x14ac:dyDescent="0.2">
      <c r="B7574" s="2"/>
      <c r="H7574" s="2"/>
      <c r="I7574" s="2"/>
      <c r="J7574" s="2"/>
      <c r="N7574" s="9"/>
      <c r="O7574" s="5"/>
      <c r="P7574" s="2"/>
      <c r="Q7574" s="39"/>
      <c r="R7574" s="9"/>
      <c r="T7574" s="9"/>
      <c r="U7574" s="2"/>
      <c r="X7574" s="40"/>
      <c r="Y7574" s="9"/>
    </row>
    <row r="7575" spans="2:25" x14ac:dyDescent="0.2">
      <c r="B7575" s="2"/>
      <c r="H7575" s="2"/>
      <c r="I7575" s="2"/>
      <c r="J7575" s="2"/>
      <c r="N7575" s="9"/>
      <c r="O7575" s="5"/>
      <c r="P7575" s="2"/>
      <c r="Q7575" s="39"/>
      <c r="R7575" s="9"/>
      <c r="T7575" s="9"/>
      <c r="U7575" s="2"/>
      <c r="X7575" s="40"/>
      <c r="Y7575" s="9"/>
    </row>
    <row r="7576" spans="2:25" x14ac:dyDescent="0.2">
      <c r="B7576" s="2"/>
      <c r="H7576" s="2"/>
      <c r="I7576" s="2"/>
      <c r="J7576" s="2"/>
      <c r="N7576" s="9"/>
      <c r="O7576" s="5"/>
      <c r="P7576" s="2"/>
      <c r="Q7576" s="39"/>
      <c r="R7576" s="9"/>
      <c r="T7576" s="9"/>
      <c r="U7576" s="2"/>
      <c r="X7576" s="40"/>
      <c r="Y7576" s="9"/>
    </row>
    <row r="7577" spans="2:25" x14ac:dyDescent="0.2">
      <c r="B7577" s="2"/>
      <c r="H7577" s="2"/>
      <c r="I7577" s="2"/>
      <c r="J7577" s="2"/>
      <c r="N7577" s="9"/>
      <c r="O7577" s="5"/>
      <c r="P7577" s="2"/>
      <c r="Q7577" s="39"/>
      <c r="R7577" s="9"/>
      <c r="T7577" s="9"/>
      <c r="U7577" s="2"/>
      <c r="X7577" s="40"/>
      <c r="Y7577" s="9"/>
    </row>
    <row r="7578" spans="2:25" x14ac:dyDescent="0.2">
      <c r="B7578" s="2"/>
      <c r="H7578" s="2"/>
      <c r="I7578" s="2"/>
      <c r="J7578" s="2"/>
      <c r="N7578" s="9"/>
      <c r="O7578" s="5"/>
      <c r="P7578" s="2"/>
      <c r="Q7578" s="39"/>
      <c r="R7578" s="9"/>
      <c r="T7578" s="9"/>
      <c r="U7578" s="2"/>
      <c r="X7578" s="40"/>
      <c r="Y7578" s="9"/>
    </row>
    <row r="7579" spans="2:25" x14ac:dyDescent="0.2">
      <c r="B7579" s="2"/>
      <c r="H7579" s="2"/>
      <c r="I7579" s="2"/>
      <c r="J7579" s="2"/>
      <c r="N7579" s="9"/>
      <c r="O7579" s="5"/>
      <c r="P7579" s="2"/>
      <c r="Q7579" s="39"/>
      <c r="R7579" s="9"/>
      <c r="T7579" s="9"/>
      <c r="U7579" s="2"/>
      <c r="X7579" s="40"/>
      <c r="Y7579" s="9"/>
    </row>
    <row r="7580" spans="2:25" x14ac:dyDescent="0.2">
      <c r="B7580" s="2"/>
      <c r="H7580" s="2"/>
      <c r="I7580" s="2"/>
      <c r="J7580" s="2"/>
      <c r="N7580" s="9"/>
      <c r="O7580" s="5"/>
      <c r="P7580" s="2"/>
      <c r="Q7580" s="39"/>
      <c r="R7580" s="9"/>
      <c r="T7580" s="9"/>
      <c r="U7580" s="2"/>
      <c r="X7580" s="40"/>
      <c r="Y7580" s="9"/>
    </row>
    <row r="7581" spans="2:25" x14ac:dyDescent="0.2">
      <c r="B7581" s="2"/>
      <c r="H7581" s="2"/>
      <c r="I7581" s="2"/>
      <c r="J7581" s="2"/>
      <c r="N7581" s="9"/>
      <c r="O7581" s="5"/>
      <c r="P7581" s="2"/>
      <c r="Q7581" s="39"/>
      <c r="R7581" s="9"/>
      <c r="T7581" s="9"/>
      <c r="U7581" s="2"/>
      <c r="X7581" s="40"/>
      <c r="Y7581" s="9"/>
    </row>
    <row r="7582" spans="2:25" x14ac:dyDescent="0.2">
      <c r="B7582" s="2"/>
      <c r="H7582" s="2"/>
      <c r="I7582" s="2"/>
      <c r="J7582" s="2"/>
      <c r="N7582" s="9"/>
      <c r="O7582" s="5"/>
      <c r="P7582" s="2"/>
      <c r="Q7582" s="39"/>
      <c r="R7582" s="9"/>
      <c r="T7582" s="9"/>
      <c r="U7582" s="2"/>
      <c r="X7582" s="40"/>
      <c r="Y7582" s="9"/>
    </row>
    <row r="7583" spans="2:25" x14ac:dyDescent="0.2">
      <c r="B7583" s="2"/>
      <c r="H7583" s="2"/>
      <c r="I7583" s="2"/>
      <c r="J7583" s="2"/>
      <c r="N7583" s="9"/>
      <c r="O7583" s="5"/>
      <c r="P7583" s="2"/>
      <c r="Q7583" s="39"/>
      <c r="R7583" s="9"/>
      <c r="T7583" s="9"/>
      <c r="U7583" s="2"/>
      <c r="X7583" s="40"/>
      <c r="Y7583" s="9"/>
    </row>
    <row r="7584" spans="2:25" x14ac:dyDescent="0.2">
      <c r="B7584" s="2"/>
      <c r="H7584" s="2"/>
      <c r="I7584" s="2"/>
      <c r="J7584" s="2"/>
      <c r="N7584" s="9"/>
      <c r="O7584" s="5"/>
      <c r="P7584" s="2"/>
      <c r="Q7584" s="39"/>
      <c r="R7584" s="9"/>
      <c r="T7584" s="9"/>
      <c r="U7584" s="2"/>
      <c r="X7584" s="40"/>
      <c r="Y7584" s="9"/>
    </row>
    <row r="7585" spans="2:25" x14ac:dyDescent="0.2">
      <c r="B7585" s="2"/>
      <c r="H7585" s="2"/>
      <c r="I7585" s="2"/>
      <c r="J7585" s="2"/>
      <c r="N7585" s="9"/>
      <c r="O7585" s="5"/>
      <c r="P7585" s="2"/>
      <c r="Q7585" s="39"/>
      <c r="R7585" s="9"/>
      <c r="T7585" s="9"/>
      <c r="U7585" s="2"/>
      <c r="X7585" s="40"/>
      <c r="Y7585" s="9"/>
    </row>
    <row r="7586" spans="2:25" x14ac:dyDescent="0.2">
      <c r="B7586" s="2"/>
      <c r="H7586" s="2"/>
      <c r="I7586" s="2"/>
      <c r="J7586" s="2"/>
      <c r="N7586" s="9"/>
      <c r="O7586" s="5"/>
      <c r="P7586" s="2"/>
      <c r="Q7586" s="39"/>
      <c r="R7586" s="9"/>
      <c r="T7586" s="9"/>
      <c r="U7586" s="2"/>
      <c r="X7586" s="40"/>
      <c r="Y7586" s="9"/>
    </row>
    <row r="7587" spans="2:25" x14ac:dyDescent="0.2">
      <c r="B7587" s="2"/>
      <c r="H7587" s="2"/>
      <c r="I7587" s="2"/>
      <c r="J7587" s="2"/>
      <c r="N7587" s="9"/>
      <c r="O7587" s="5"/>
      <c r="P7587" s="2"/>
      <c r="Q7587" s="39"/>
      <c r="R7587" s="9"/>
      <c r="T7587" s="9"/>
      <c r="U7587" s="2"/>
      <c r="X7587" s="40"/>
      <c r="Y7587" s="9"/>
    </row>
    <row r="7588" spans="2:25" x14ac:dyDescent="0.2">
      <c r="B7588" s="2"/>
      <c r="H7588" s="2"/>
      <c r="I7588" s="2"/>
      <c r="J7588" s="2"/>
      <c r="N7588" s="9"/>
      <c r="O7588" s="5"/>
      <c r="P7588" s="2"/>
      <c r="Q7588" s="39"/>
      <c r="R7588" s="9"/>
      <c r="T7588" s="9"/>
      <c r="U7588" s="2"/>
      <c r="X7588" s="40"/>
      <c r="Y7588" s="9"/>
    </row>
    <row r="7589" spans="2:25" x14ac:dyDescent="0.2">
      <c r="B7589" s="2"/>
      <c r="H7589" s="2"/>
      <c r="I7589" s="2"/>
      <c r="J7589" s="2"/>
      <c r="N7589" s="9"/>
      <c r="O7589" s="5"/>
      <c r="P7589" s="2"/>
      <c r="Q7589" s="39"/>
      <c r="R7589" s="9"/>
      <c r="T7589" s="9"/>
      <c r="U7589" s="2"/>
      <c r="X7589" s="40"/>
      <c r="Y7589" s="9"/>
    </row>
    <row r="7590" spans="2:25" x14ac:dyDescent="0.2">
      <c r="B7590" s="2"/>
      <c r="H7590" s="2"/>
      <c r="I7590" s="2"/>
      <c r="J7590" s="2"/>
      <c r="N7590" s="9"/>
      <c r="O7590" s="5"/>
      <c r="P7590" s="2"/>
      <c r="Q7590" s="39"/>
      <c r="R7590" s="9"/>
      <c r="T7590" s="9"/>
      <c r="U7590" s="2"/>
      <c r="X7590" s="40"/>
      <c r="Y7590" s="9"/>
    </row>
    <row r="7591" spans="2:25" x14ac:dyDescent="0.2">
      <c r="B7591" s="2"/>
      <c r="H7591" s="2"/>
      <c r="I7591" s="2"/>
      <c r="J7591" s="2"/>
      <c r="N7591" s="9"/>
      <c r="O7591" s="5"/>
      <c r="P7591" s="2"/>
      <c r="Q7591" s="39"/>
      <c r="R7591" s="9"/>
      <c r="T7591" s="9"/>
      <c r="U7591" s="2"/>
      <c r="X7591" s="40"/>
      <c r="Y7591" s="9"/>
    </row>
    <row r="7592" spans="2:25" x14ac:dyDescent="0.2">
      <c r="B7592" s="2"/>
      <c r="H7592" s="2"/>
      <c r="I7592" s="2"/>
      <c r="J7592" s="2"/>
      <c r="N7592" s="9"/>
      <c r="O7592" s="5"/>
      <c r="P7592" s="2"/>
      <c r="Q7592" s="39"/>
      <c r="R7592" s="9"/>
      <c r="T7592" s="9"/>
      <c r="U7592" s="2"/>
      <c r="X7592" s="40"/>
      <c r="Y7592" s="9"/>
    </row>
    <row r="7593" spans="2:25" x14ac:dyDescent="0.2">
      <c r="B7593" s="2"/>
      <c r="H7593" s="2"/>
      <c r="I7593" s="2"/>
      <c r="J7593" s="2"/>
      <c r="N7593" s="9"/>
      <c r="O7593" s="5"/>
      <c r="P7593" s="2"/>
      <c r="Q7593" s="39"/>
      <c r="R7593" s="9"/>
      <c r="T7593" s="9"/>
      <c r="U7593" s="2"/>
      <c r="X7593" s="40"/>
      <c r="Y7593" s="9"/>
    </row>
    <row r="7594" spans="2:25" x14ac:dyDescent="0.2">
      <c r="B7594" s="2"/>
      <c r="H7594" s="2"/>
      <c r="I7594" s="2"/>
      <c r="J7594" s="2"/>
      <c r="N7594" s="9"/>
      <c r="O7594" s="5"/>
      <c r="P7594" s="2"/>
      <c r="Q7594" s="39"/>
      <c r="R7594" s="9"/>
      <c r="T7594" s="9"/>
      <c r="U7594" s="2"/>
      <c r="X7594" s="40"/>
      <c r="Y7594" s="9"/>
    </row>
    <row r="7595" spans="2:25" x14ac:dyDescent="0.2">
      <c r="B7595" s="2"/>
      <c r="H7595" s="2"/>
      <c r="I7595" s="2"/>
      <c r="J7595" s="2"/>
      <c r="N7595" s="9"/>
      <c r="O7595" s="5"/>
      <c r="P7595" s="2"/>
      <c r="Q7595" s="39"/>
      <c r="R7595" s="9"/>
      <c r="T7595" s="9"/>
      <c r="U7595" s="2"/>
      <c r="X7595" s="40"/>
      <c r="Y7595" s="9"/>
    </row>
    <row r="7596" spans="2:25" x14ac:dyDescent="0.2">
      <c r="B7596" s="2"/>
      <c r="H7596" s="2"/>
      <c r="I7596" s="2"/>
      <c r="J7596" s="2"/>
      <c r="N7596" s="9"/>
      <c r="O7596" s="5"/>
      <c r="P7596" s="2"/>
      <c r="Q7596" s="39"/>
      <c r="R7596" s="9"/>
      <c r="T7596" s="9"/>
      <c r="U7596" s="2"/>
      <c r="X7596" s="40"/>
      <c r="Y7596" s="9"/>
    </row>
    <row r="7597" spans="2:25" x14ac:dyDescent="0.2">
      <c r="B7597" s="2"/>
      <c r="H7597" s="2"/>
      <c r="I7597" s="2"/>
      <c r="J7597" s="2"/>
      <c r="N7597" s="9"/>
      <c r="O7597" s="5"/>
      <c r="P7597" s="2"/>
      <c r="Q7597" s="39"/>
      <c r="R7597" s="9"/>
      <c r="T7597" s="9"/>
      <c r="U7597" s="2"/>
      <c r="X7597" s="40"/>
      <c r="Y7597" s="9"/>
    </row>
    <row r="7598" spans="2:25" x14ac:dyDescent="0.2">
      <c r="B7598" s="2"/>
      <c r="H7598" s="2"/>
      <c r="I7598" s="2"/>
      <c r="J7598" s="2"/>
      <c r="N7598" s="9"/>
      <c r="O7598" s="5"/>
      <c r="P7598" s="2"/>
      <c r="Q7598" s="39"/>
      <c r="R7598" s="9"/>
      <c r="T7598" s="9"/>
      <c r="U7598" s="2"/>
      <c r="X7598" s="40"/>
      <c r="Y7598" s="9"/>
    </row>
    <row r="7599" spans="2:25" x14ac:dyDescent="0.2">
      <c r="B7599" s="2"/>
      <c r="H7599" s="2"/>
      <c r="I7599" s="2"/>
      <c r="J7599" s="2"/>
      <c r="N7599" s="9"/>
      <c r="O7599" s="5"/>
      <c r="P7599" s="2"/>
      <c r="Q7599" s="39"/>
      <c r="R7599" s="9"/>
      <c r="T7599" s="9"/>
      <c r="U7599" s="2"/>
      <c r="X7599" s="40"/>
      <c r="Y7599" s="9"/>
    </row>
    <row r="7600" spans="2:25" x14ac:dyDescent="0.2">
      <c r="B7600" s="2"/>
      <c r="H7600" s="2"/>
      <c r="I7600" s="2"/>
      <c r="J7600" s="2"/>
      <c r="N7600" s="9"/>
      <c r="O7600" s="5"/>
      <c r="P7600" s="2"/>
      <c r="Q7600" s="39"/>
      <c r="R7600" s="9"/>
      <c r="T7600" s="9"/>
      <c r="U7600" s="2"/>
      <c r="X7600" s="40"/>
      <c r="Y7600" s="9"/>
    </row>
    <row r="7601" spans="2:25" x14ac:dyDescent="0.2">
      <c r="B7601" s="2"/>
      <c r="H7601" s="2"/>
      <c r="I7601" s="2"/>
      <c r="J7601" s="2"/>
      <c r="N7601" s="9"/>
      <c r="O7601" s="5"/>
      <c r="P7601" s="2"/>
      <c r="Q7601" s="39"/>
      <c r="R7601" s="9"/>
      <c r="T7601" s="9"/>
      <c r="U7601" s="2"/>
      <c r="X7601" s="40"/>
      <c r="Y7601" s="9"/>
    </row>
    <row r="7602" spans="2:25" x14ac:dyDescent="0.2">
      <c r="B7602" s="2"/>
      <c r="H7602" s="2"/>
      <c r="I7602" s="2"/>
      <c r="J7602" s="2"/>
      <c r="N7602" s="9"/>
      <c r="O7602" s="5"/>
      <c r="P7602" s="2"/>
      <c r="Q7602" s="39"/>
      <c r="R7602" s="9"/>
      <c r="T7602" s="9"/>
      <c r="U7602" s="2"/>
      <c r="X7602" s="40"/>
      <c r="Y7602" s="9"/>
    </row>
    <row r="7603" spans="2:25" x14ac:dyDescent="0.2">
      <c r="B7603" s="2"/>
      <c r="H7603" s="2"/>
      <c r="I7603" s="2"/>
      <c r="J7603" s="2"/>
      <c r="N7603" s="9"/>
      <c r="O7603" s="5"/>
      <c r="P7603" s="2"/>
      <c r="Q7603" s="39"/>
      <c r="R7603" s="9"/>
      <c r="T7603" s="9"/>
      <c r="U7603" s="2"/>
      <c r="X7603" s="40"/>
      <c r="Y7603" s="9"/>
    </row>
    <row r="7604" spans="2:25" x14ac:dyDescent="0.2">
      <c r="B7604" s="2"/>
      <c r="H7604" s="2"/>
      <c r="I7604" s="2"/>
      <c r="J7604" s="2"/>
      <c r="N7604" s="9"/>
      <c r="O7604" s="5"/>
      <c r="P7604" s="2"/>
      <c r="Q7604" s="39"/>
      <c r="R7604" s="9"/>
      <c r="T7604" s="9"/>
      <c r="U7604" s="2"/>
      <c r="X7604" s="40"/>
      <c r="Y7604" s="9"/>
    </row>
    <row r="7605" spans="2:25" x14ac:dyDescent="0.2">
      <c r="B7605" s="2"/>
      <c r="H7605" s="2"/>
      <c r="I7605" s="2"/>
      <c r="J7605" s="2"/>
      <c r="N7605" s="9"/>
      <c r="O7605" s="5"/>
      <c r="P7605" s="2"/>
      <c r="Q7605" s="39"/>
      <c r="R7605" s="9"/>
      <c r="T7605" s="9"/>
      <c r="U7605" s="2"/>
      <c r="X7605" s="40"/>
      <c r="Y7605" s="9"/>
    </row>
    <row r="7606" spans="2:25" x14ac:dyDescent="0.2">
      <c r="B7606" s="2"/>
      <c r="H7606" s="2"/>
      <c r="I7606" s="2"/>
      <c r="J7606" s="2"/>
      <c r="N7606" s="9"/>
      <c r="O7606" s="5"/>
      <c r="P7606" s="2"/>
      <c r="Q7606" s="39"/>
      <c r="R7606" s="9"/>
      <c r="T7606" s="9"/>
      <c r="U7606" s="2"/>
      <c r="X7606" s="40"/>
      <c r="Y7606" s="9"/>
    </row>
    <row r="7607" spans="2:25" x14ac:dyDescent="0.2">
      <c r="B7607" s="2"/>
      <c r="H7607" s="2"/>
      <c r="I7607" s="2"/>
      <c r="J7607" s="2"/>
      <c r="N7607" s="9"/>
      <c r="O7607" s="5"/>
      <c r="P7607" s="2"/>
      <c r="Q7607" s="39"/>
      <c r="R7607" s="9"/>
      <c r="T7607" s="9"/>
      <c r="U7607" s="2"/>
      <c r="X7607" s="40"/>
      <c r="Y7607" s="9"/>
    </row>
    <row r="7608" spans="2:25" x14ac:dyDescent="0.2">
      <c r="B7608" s="2"/>
      <c r="H7608" s="2"/>
      <c r="I7608" s="2"/>
      <c r="J7608" s="2"/>
      <c r="N7608" s="9"/>
      <c r="O7608" s="5"/>
      <c r="P7608" s="2"/>
      <c r="Q7608" s="39"/>
      <c r="R7608" s="9"/>
      <c r="T7608" s="9"/>
      <c r="U7608" s="2"/>
      <c r="X7608" s="40"/>
      <c r="Y7608" s="9"/>
    </row>
    <row r="7609" spans="2:25" x14ac:dyDescent="0.2">
      <c r="B7609" s="2"/>
      <c r="H7609" s="2"/>
      <c r="I7609" s="2"/>
      <c r="J7609" s="2"/>
      <c r="N7609" s="9"/>
      <c r="O7609" s="5"/>
      <c r="P7609" s="2"/>
      <c r="Q7609" s="39"/>
      <c r="R7609" s="9"/>
      <c r="T7609" s="9"/>
      <c r="U7609" s="2"/>
      <c r="X7609" s="40"/>
      <c r="Y7609" s="9"/>
    </row>
    <row r="7610" spans="2:25" x14ac:dyDescent="0.2">
      <c r="B7610" s="2"/>
      <c r="H7610" s="2"/>
      <c r="I7610" s="2"/>
      <c r="J7610" s="2"/>
      <c r="N7610" s="9"/>
      <c r="O7610" s="5"/>
      <c r="P7610" s="2"/>
      <c r="Q7610" s="39"/>
      <c r="R7610" s="9"/>
      <c r="T7610" s="9"/>
      <c r="U7610" s="2"/>
      <c r="X7610" s="40"/>
      <c r="Y7610" s="9"/>
    </row>
    <row r="7611" spans="2:25" x14ac:dyDescent="0.2">
      <c r="B7611" s="2"/>
      <c r="H7611" s="2"/>
      <c r="I7611" s="2"/>
      <c r="J7611" s="2"/>
      <c r="N7611" s="9"/>
      <c r="O7611" s="5"/>
      <c r="P7611" s="2"/>
      <c r="Q7611" s="39"/>
      <c r="R7611" s="9"/>
      <c r="T7611" s="9"/>
      <c r="U7611" s="2"/>
      <c r="X7611" s="40"/>
      <c r="Y7611" s="9"/>
    </row>
    <row r="7612" spans="2:25" x14ac:dyDescent="0.2">
      <c r="B7612" s="2"/>
      <c r="H7612" s="2"/>
      <c r="I7612" s="2"/>
      <c r="J7612" s="2"/>
      <c r="N7612" s="9"/>
      <c r="O7612" s="5"/>
      <c r="P7612" s="2"/>
      <c r="Q7612" s="39"/>
      <c r="R7612" s="9"/>
      <c r="T7612" s="9"/>
      <c r="U7612" s="2"/>
      <c r="X7612" s="40"/>
      <c r="Y7612" s="9"/>
    </row>
    <row r="7613" spans="2:25" x14ac:dyDescent="0.2">
      <c r="B7613" s="2"/>
      <c r="H7613" s="2"/>
      <c r="I7613" s="2"/>
      <c r="J7613" s="2"/>
      <c r="N7613" s="9"/>
      <c r="O7613" s="5"/>
      <c r="P7613" s="2"/>
      <c r="Q7613" s="39"/>
      <c r="R7613" s="9"/>
      <c r="T7613" s="9"/>
      <c r="U7613" s="2"/>
      <c r="X7613" s="40"/>
      <c r="Y7613" s="9"/>
    </row>
    <row r="7614" spans="2:25" x14ac:dyDescent="0.2">
      <c r="B7614" s="2"/>
      <c r="H7614" s="2"/>
      <c r="I7614" s="2"/>
      <c r="J7614" s="2"/>
      <c r="N7614" s="9"/>
      <c r="O7614" s="5"/>
      <c r="P7614" s="2"/>
      <c r="Q7614" s="39"/>
      <c r="R7614" s="9"/>
      <c r="T7614" s="9"/>
      <c r="U7614" s="2"/>
      <c r="X7614" s="40"/>
      <c r="Y7614" s="9"/>
    </row>
    <row r="7615" spans="2:25" x14ac:dyDescent="0.2">
      <c r="B7615" s="2"/>
      <c r="H7615" s="2"/>
      <c r="I7615" s="2"/>
      <c r="J7615" s="2"/>
      <c r="N7615" s="9"/>
      <c r="O7615" s="5"/>
      <c r="P7615" s="2"/>
      <c r="Q7615" s="39"/>
      <c r="R7615" s="9"/>
      <c r="T7615" s="9"/>
      <c r="U7615" s="2"/>
      <c r="X7615" s="40"/>
      <c r="Y7615" s="9"/>
    </row>
    <row r="7616" spans="2:25" x14ac:dyDescent="0.2">
      <c r="B7616" s="2"/>
      <c r="H7616" s="2"/>
      <c r="I7616" s="2"/>
      <c r="J7616" s="2"/>
      <c r="N7616" s="9"/>
      <c r="O7616" s="5"/>
      <c r="P7616" s="2"/>
      <c r="Q7616" s="39"/>
      <c r="R7616" s="9"/>
      <c r="T7616" s="9"/>
      <c r="U7616" s="2"/>
      <c r="X7616" s="40"/>
      <c r="Y7616" s="9"/>
    </row>
    <row r="7617" spans="2:25" x14ac:dyDescent="0.2">
      <c r="B7617" s="2"/>
      <c r="H7617" s="2"/>
      <c r="I7617" s="2"/>
      <c r="J7617" s="2"/>
      <c r="N7617" s="9"/>
      <c r="O7617" s="5"/>
      <c r="P7617" s="2"/>
      <c r="Q7617" s="39"/>
      <c r="R7617" s="9"/>
      <c r="T7617" s="9"/>
      <c r="U7617" s="2"/>
      <c r="X7617" s="40"/>
      <c r="Y7617" s="9"/>
    </row>
    <row r="7618" spans="2:25" x14ac:dyDescent="0.2">
      <c r="B7618" s="2"/>
      <c r="H7618" s="2"/>
      <c r="I7618" s="2"/>
      <c r="J7618" s="2"/>
      <c r="N7618" s="9"/>
      <c r="O7618" s="5"/>
      <c r="P7618" s="2"/>
      <c r="Q7618" s="39"/>
      <c r="R7618" s="9"/>
      <c r="T7618" s="9"/>
      <c r="U7618" s="2"/>
      <c r="X7618" s="40"/>
      <c r="Y7618" s="9"/>
    </row>
    <row r="7619" spans="2:25" x14ac:dyDescent="0.2">
      <c r="B7619" s="2"/>
      <c r="H7619" s="2"/>
      <c r="I7619" s="2"/>
      <c r="J7619" s="2"/>
      <c r="N7619" s="9"/>
      <c r="O7619" s="5"/>
      <c r="P7619" s="2"/>
      <c r="Q7619" s="39"/>
      <c r="R7619" s="9"/>
      <c r="T7619" s="9"/>
      <c r="U7619" s="2"/>
      <c r="X7619" s="40"/>
      <c r="Y7619" s="9"/>
    </row>
    <row r="7620" spans="2:25" x14ac:dyDescent="0.2">
      <c r="B7620" s="2"/>
      <c r="H7620" s="2"/>
      <c r="I7620" s="2"/>
      <c r="J7620" s="2"/>
      <c r="N7620" s="9"/>
      <c r="O7620" s="5"/>
      <c r="P7620" s="2"/>
      <c r="Q7620" s="39"/>
      <c r="R7620" s="9"/>
      <c r="T7620" s="9"/>
      <c r="U7620" s="2"/>
      <c r="X7620" s="40"/>
      <c r="Y7620" s="9"/>
    </row>
    <row r="7621" spans="2:25" x14ac:dyDescent="0.2">
      <c r="B7621" s="2"/>
      <c r="H7621" s="2"/>
      <c r="I7621" s="2"/>
      <c r="J7621" s="2"/>
      <c r="N7621" s="9"/>
      <c r="O7621" s="5"/>
      <c r="P7621" s="2"/>
      <c r="Q7621" s="39"/>
      <c r="R7621" s="9"/>
      <c r="T7621" s="9"/>
      <c r="U7621" s="2"/>
      <c r="X7621" s="40"/>
      <c r="Y7621" s="9"/>
    </row>
    <row r="7622" spans="2:25" x14ac:dyDescent="0.2">
      <c r="B7622" s="2"/>
      <c r="H7622" s="2"/>
      <c r="I7622" s="2"/>
      <c r="J7622" s="2"/>
      <c r="N7622" s="9"/>
      <c r="O7622" s="5"/>
      <c r="P7622" s="2"/>
      <c r="Q7622" s="39"/>
      <c r="R7622" s="9"/>
      <c r="T7622" s="9"/>
      <c r="U7622" s="2"/>
      <c r="X7622" s="40"/>
      <c r="Y7622" s="9"/>
    </row>
    <row r="7623" spans="2:25" x14ac:dyDescent="0.2">
      <c r="B7623" s="2"/>
      <c r="H7623" s="2"/>
      <c r="I7623" s="2"/>
      <c r="J7623" s="2"/>
      <c r="N7623" s="9"/>
      <c r="O7623" s="5"/>
      <c r="P7623" s="2"/>
      <c r="Q7623" s="39"/>
      <c r="R7623" s="9"/>
      <c r="T7623" s="9"/>
      <c r="U7623" s="2"/>
      <c r="X7623" s="40"/>
      <c r="Y7623" s="9"/>
    </row>
    <row r="7624" spans="2:25" x14ac:dyDescent="0.2">
      <c r="B7624" s="2"/>
      <c r="H7624" s="2"/>
      <c r="I7624" s="2"/>
      <c r="J7624" s="2"/>
      <c r="N7624" s="9"/>
      <c r="O7624" s="5"/>
      <c r="P7624" s="2"/>
      <c r="Q7624" s="39"/>
      <c r="R7624" s="9"/>
      <c r="T7624" s="9"/>
      <c r="U7624" s="2"/>
      <c r="X7624" s="40"/>
      <c r="Y7624" s="9"/>
    </row>
    <row r="7625" spans="2:25" x14ac:dyDescent="0.2">
      <c r="B7625" s="2"/>
      <c r="H7625" s="2"/>
      <c r="I7625" s="2"/>
      <c r="J7625" s="2"/>
      <c r="N7625" s="9"/>
      <c r="O7625" s="5"/>
      <c r="P7625" s="2"/>
      <c r="Q7625" s="39"/>
      <c r="R7625" s="9"/>
      <c r="T7625" s="9"/>
      <c r="U7625" s="2"/>
      <c r="X7625" s="40"/>
      <c r="Y7625" s="9"/>
    </row>
    <row r="7626" spans="2:25" x14ac:dyDescent="0.2">
      <c r="B7626" s="2"/>
      <c r="H7626" s="2"/>
      <c r="I7626" s="2"/>
      <c r="J7626" s="2"/>
      <c r="N7626" s="9"/>
      <c r="O7626" s="5"/>
      <c r="P7626" s="2"/>
      <c r="Q7626" s="39"/>
      <c r="R7626" s="9"/>
      <c r="T7626" s="9"/>
      <c r="U7626" s="2"/>
      <c r="X7626" s="40"/>
      <c r="Y7626" s="9"/>
    </row>
    <row r="7627" spans="2:25" x14ac:dyDescent="0.2">
      <c r="B7627" s="2"/>
      <c r="H7627" s="2"/>
      <c r="I7627" s="2"/>
      <c r="J7627" s="2"/>
      <c r="N7627" s="9"/>
      <c r="O7627" s="5"/>
      <c r="P7627" s="2"/>
      <c r="Q7627" s="39"/>
      <c r="R7627" s="9"/>
      <c r="T7627" s="9"/>
      <c r="U7627" s="2"/>
      <c r="X7627" s="40"/>
      <c r="Y7627" s="9"/>
    </row>
    <row r="7628" spans="2:25" x14ac:dyDescent="0.2">
      <c r="B7628" s="2"/>
      <c r="H7628" s="2"/>
      <c r="I7628" s="2"/>
      <c r="J7628" s="2"/>
      <c r="N7628" s="9"/>
      <c r="O7628" s="5"/>
      <c r="P7628" s="2"/>
      <c r="Q7628" s="39"/>
      <c r="R7628" s="9"/>
      <c r="T7628" s="9"/>
      <c r="U7628" s="2"/>
      <c r="X7628" s="40"/>
      <c r="Y7628" s="9"/>
    </row>
    <row r="7629" spans="2:25" x14ac:dyDescent="0.2">
      <c r="B7629" s="2"/>
      <c r="H7629" s="2"/>
      <c r="I7629" s="2"/>
      <c r="J7629" s="2"/>
      <c r="N7629" s="9"/>
      <c r="O7629" s="5"/>
      <c r="P7629" s="2"/>
      <c r="Q7629" s="39"/>
      <c r="R7629" s="9"/>
      <c r="T7629" s="9"/>
      <c r="U7629" s="2"/>
      <c r="X7629" s="40"/>
      <c r="Y7629" s="9"/>
    </row>
    <row r="7630" spans="2:25" x14ac:dyDescent="0.2">
      <c r="B7630" s="2"/>
      <c r="H7630" s="2"/>
      <c r="I7630" s="2"/>
      <c r="J7630" s="2"/>
      <c r="N7630" s="9"/>
      <c r="O7630" s="5"/>
      <c r="P7630" s="2"/>
      <c r="Q7630" s="39"/>
      <c r="R7630" s="9"/>
      <c r="T7630" s="9"/>
      <c r="U7630" s="2"/>
      <c r="X7630" s="40"/>
      <c r="Y7630" s="9"/>
    </row>
    <row r="7631" spans="2:25" x14ac:dyDescent="0.2">
      <c r="B7631" s="2"/>
      <c r="H7631" s="2"/>
      <c r="I7631" s="2"/>
      <c r="J7631" s="2"/>
      <c r="N7631" s="9"/>
      <c r="O7631" s="5"/>
      <c r="P7631" s="2"/>
      <c r="Q7631" s="39"/>
      <c r="R7631" s="9"/>
      <c r="T7631" s="9"/>
      <c r="U7631" s="2"/>
      <c r="X7631" s="40"/>
      <c r="Y7631" s="9"/>
    </row>
    <row r="7632" spans="2:25" x14ac:dyDescent="0.2">
      <c r="B7632" s="2"/>
      <c r="H7632" s="2"/>
      <c r="I7632" s="2"/>
      <c r="J7632" s="2"/>
      <c r="N7632" s="9"/>
      <c r="O7632" s="5"/>
      <c r="P7632" s="2"/>
      <c r="Q7632" s="39"/>
      <c r="R7632" s="9"/>
      <c r="T7632" s="9"/>
      <c r="U7632" s="2"/>
      <c r="X7632" s="40"/>
      <c r="Y7632" s="9"/>
    </row>
    <row r="7633" spans="2:25" x14ac:dyDescent="0.2">
      <c r="B7633" s="2"/>
      <c r="H7633" s="2"/>
      <c r="I7633" s="2"/>
      <c r="J7633" s="2"/>
      <c r="N7633" s="9"/>
      <c r="O7633" s="5"/>
      <c r="P7633" s="2"/>
      <c r="Q7633" s="39"/>
      <c r="R7633" s="9"/>
      <c r="T7633" s="9"/>
      <c r="U7633" s="2"/>
      <c r="X7633" s="40"/>
      <c r="Y7633" s="9"/>
    </row>
    <row r="7634" spans="2:25" x14ac:dyDescent="0.2">
      <c r="B7634" s="2"/>
      <c r="H7634" s="2"/>
      <c r="I7634" s="2"/>
      <c r="J7634" s="2"/>
      <c r="N7634" s="9"/>
      <c r="O7634" s="5"/>
      <c r="P7634" s="2"/>
      <c r="Q7634" s="39"/>
      <c r="R7634" s="9"/>
      <c r="T7634" s="9"/>
      <c r="U7634" s="2"/>
      <c r="X7634" s="40"/>
      <c r="Y7634" s="9"/>
    </row>
    <row r="7635" spans="2:25" x14ac:dyDescent="0.2">
      <c r="B7635" s="2"/>
      <c r="H7635" s="2"/>
      <c r="I7635" s="2"/>
      <c r="J7635" s="2"/>
      <c r="N7635" s="9"/>
      <c r="O7635" s="5"/>
      <c r="P7635" s="2"/>
      <c r="Q7635" s="39"/>
      <c r="R7635" s="9"/>
      <c r="T7635" s="9"/>
      <c r="U7635" s="2"/>
      <c r="X7635" s="40"/>
      <c r="Y7635" s="9"/>
    </row>
    <row r="7636" spans="2:25" x14ac:dyDescent="0.2">
      <c r="B7636" s="2"/>
      <c r="H7636" s="2"/>
      <c r="I7636" s="2"/>
      <c r="J7636" s="2"/>
      <c r="N7636" s="9"/>
      <c r="O7636" s="5"/>
      <c r="P7636" s="2"/>
      <c r="Q7636" s="39"/>
      <c r="R7636" s="9"/>
      <c r="T7636" s="9"/>
      <c r="U7636" s="2"/>
      <c r="X7636" s="40"/>
      <c r="Y7636" s="9"/>
    </row>
    <row r="7637" spans="2:25" x14ac:dyDescent="0.2">
      <c r="B7637" s="2"/>
      <c r="H7637" s="2"/>
      <c r="I7637" s="2"/>
      <c r="J7637" s="2"/>
      <c r="N7637" s="9"/>
      <c r="O7637" s="5"/>
      <c r="P7637" s="2"/>
      <c r="Q7637" s="39"/>
      <c r="R7637" s="9"/>
      <c r="T7637" s="9"/>
      <c r="U7637" s="2"/>
      <c r="X7637" s="40"/>
      <c r="Y7637" s="9"/>
    </row>
    <row r="7638" spans="2:25" x14ac:dyDescent="0.2">
      <c r="B7638" s="2"/>
      <c r="H7638" s="2"/>
      <c r="I7638" s="2"/>
      <c r="J7638" s="2"/>
      <c r="N7638" s="9"/>
      <c r="O7638" s="5"/>
      <c r="P7638" s="2"/>
      <c r="Q7638" s="39"/>
      <c r="R7638" s="9"/>
      <c r="T7638" s="9"/>
      <c r="U7638" s="2"/>
      <c r="X7638" s="40"/>
      <c r="Y7638" s="9"/>
    </row>
    <row r="7639" spans="2:25" x14ac:dyDescent="0.2">
      <c r="B7639" s="2"/>
      <c r="H7639" s="2"/>
      <c r="I7639" s="2"/>
      <c r="J7639" s="2"/>
      <c r="N7639" s="9"/>
      <c r="O7639" s="5"/>
      <c r="P7639" s="2"/>
      <c r="Q7639" s="39"/>
      <c r="R7639" s="9"/>
      <c r="T7639" s="9"/>
      <c r="U7639" s="2"/>
      <c r="X7639" s="40"/>
      <c r="Y7639" s="9"/>
    </row>
    <row r="7640" spans="2:25" x14ac:dyDescent="0.2">
      <c r="B7640" s="2"/>
      <c r="H7640" s="2"/>
      <c r="I7640" s="2"/>
      <c r="J7640" s="2"/>
      <c r="N7640" s="9"/>
      <c r="O7640" s="5"/>
      <c r="P7640" s="2"/>
      <c r="Q7640" s="39"/>
      <c r="R7640" s="9"/>
      <c r="T7640" s="9"/>
      <c r="U7640" s="2"/>
      <c r="X7640" s="40"/>
      <c r="Y7640" s="9"/>
    </row>
    <row r="7641" spans="2:25" x14ac:dyDescent="0.2">
      <c r="B7641" s="2"/>
      <c r="H7641" s="2"/>
      <c r="I7641" s="2"/>
      <c r="J7641" s="2"/>
      <c r="N7641" s="9"/>
      <c r="O7641" s="5"/>
      <c r="P7641" s="2"/>
      <c r="Q7641" s="39"/>
      <c r="R7641" s="9"/>
      <c r="T7641" s="9"/>
      <c r="U7641" s="2"/>
      <c r="X7641" s="40"/>
      <c r="Y7641" s="9"/>
    </row>
    <row r="7642" spans="2:25" x14ac:dyDescent="0.2">
      <c r="B7642" s="2"/>
      <c r="H7642" s="2"/>
      <c r="I7642" s="2"/>
      <c r="J7642" s="2"/>
      <c r="N7642" s="9"/>
      <c r="O7642" s="5"/>
      <c r="P7642" s="2"/>
      <c r="Q7642" s="39"/>
      <c r="R7642" s="9"/>
      <c r="T7642" s="9"/>
      <c r="U7642" s="2"/>
      <c r="X7642" s="40"/>
      <c r="Y7642" s="9"/>
    </row>
    <row r="7643" spans="2:25" x14ac:dyDescent="0.2">
      <c r="B7643" s="2"/>
      <c r="H7643" s="2"/>
      <c r="I7643" s="2"/>
      <c r="J7643" s="2"/>
      <c r="N7643" s="9"/>
      <c r="O7643" s="5"/>
      <c r="P7643" s="2"/>
      <c r="Q7643" s="39"/>
      <c r="R7643" s="9"/>
      <c r="T7643" s="9"/>
      <c r="U7643" s="2"/>
      <c r="X7643" s="40"/>
      <c r="Y7643" s="9"/>
    </row>
    <row r="7644" spans="2:25" x14ac:dyDescent="0.2">
      <c r="B7644" s="2"/>
      <c r="H7644" s="2"/>
      <c r="I7644" s="2"/>
      <c r="J7644" s="2"/>
      <c r="N7644" s="9"/>
      <c r="O7644" s="5"/>
      <c r="P7644" s="2"/>
      <c r="Q7644" s="39"/>
      <c r="R7644" s="9"/>
      <c r="T7644" s="9"/>
      <c r="U7644" s="2"/>
      <c r="X7644" s="40"/>
      <c r="Y7644" s="9"/>
    </row>
    <row r="7645" spans="2:25" x14ac:dyDescent="0.2">
      <c r="B7645" s="2"/>
      <c r="H7645" s="2"/>
      <c r="I7645" s="2"/>
      <c r="J7645" s="2"/>
      <c r="N7645" s="9"/>
      <c r="O7645" s="5"/>
      <c r="P7645" s="2"/>
      <c r="Q7645" s="39"/>
      <c r="R7645" s="9"/>
      <c r="T7645" s="9"/>
      <c r="U7645" s="2"/>
      <c r="X7645" s="40"/>
      <c r="Y7645" s="9"/>
    </row>
    <row r="7646" spans="2:25" x14ac:dyDescent="0.2">
      <c r="B7646" s="2"/>
      <c r="H7646" s="2"/>
      <c r="I7646" s="2"/>
      <c r="J7646" s="2"/>
      <c r="N7646" s="9"/>
      <c r="O7646" s="5"/>
      <c r="P7646" s="2"/>
      <c r="Q7646" s="39"/>
      <c r="R7646" s="9"/>
      <c r="T7646" s="9"/>
      <c r="U7646" s="2"/>
      <c r="X7646" s="40"/>
      <c r="Y7646" s="9"/>
    </row>
    <row r="7647" spans="2:25" x14ac:dyDescent="0.2">
      <c r="B7647" s="2"/>
      <c r="H7647" s="2"/>
      <c r="I7647" s="2"/>
      <c r="J7647" s="2"/>
      <c r="N7647" s="9"/>
      <c r="O7647" s="5"/>
      <c r="P7647" s="2"/>
      <c r="Q7647" s="39"/>
      <c r="R7647" s="9"/>
      <c r="T7647" s="9"/>
      <c r="U7647" s="2"/>
      <c r="X7647" s="40"/>
      <c r="Y7647" s="9"/>
    </row>
    <row r="7648" spans="2:25" x14ac:dyDescent="0.2">
      <c r="B7648" s="2"/>
      <c r="H7648" s="2"/>
      <c r="I7648" s="2"/>
      <c r="J7648" s="2"/>
      <c r="N7648" s="9"/>
      <c r="O7648" s="5"/>
      <c r="P7648" s="2"/>
      <c r="Q7648" s="39"/>
      <c r="R7648" s="9"/>
      <c r="T7648" s="9"/>
      <c r="U7648" s="2"/>
      <c r="X7648" s="40"/>
      <c r="Y7648" s="9"/>
    </row>
    <row r="7649" spans="2:25" x14ac:dyDescent="0.2">
      <c r="B7649" s="2"/>
      <c r="H7649" s="2"/>
      <c r="I7649" s="2"/>
      <c r="J7649" s="2"/>
      <c r="N7649" s="9"/>
      <c r="O7649" s="5"/>
      <c r="P7649" s="2"/>
      <c r="Q7649" s="39"/>
      <c r="R7649" s="9"/>
      <c r="T7649" s="9"/>
      <c r="U7649" s="2"/>
      <c r="X7649" s="40"/>
      <c r="Y7649" s="9"/>
    </row>
    <row r="7650" spans="2:25" x14ac:dyDescent="0.2">
      <c r="B7650" s="2"/>
      <c r="H7650" s="2"/>
      <c r="I7650" s="2"/>
      <c r="J7650" s="2"/>
      <c r="N7650" s="9"/>
      <c r="O7650" s="5"/>
      <c r="P7650" s="2"/>
      <c r="Q7650" s="39"/>
      <c r="R7650" s="9"/>
      <c r="T7650" s="9"/>
      <c r="U7650" s="2"/>
      <c r="X7650" s="40"/>
      <c r="Y7650" s="9"/>
    </row>
    <row r="7651" spans="2:25" x14ac:dyDescent="0.2">
      <c r="B7651" s="2"/>
      <c r="H7651" s="2"/>
      <c r="I7651" s="2"/>
      <c r="J7651" s="2"/>
      <c r="N7651" s="9"/>
      <c r="O7651" s="5"/>
      <c r="P7651" s="2"/>
      <c r="Q7651" s="39"/>
      <c r="R7651" s="9"/>
      <c r="T7651" s="9"/>
      <c r="U7651" s="2"/>
      <c r="X7651" s="40"/>
      <c r="Y7651" s="9"/>
    </row>
    <row r="7652" spans="2:25" x14ac:dyDescent="0.2">
      <c r="B7652" s="2"/>
      <c r="H7652" s="2"/>
      <c r="I7652" s="2"/>
      <c r="J7652" s="2"/>
      <c r="N7652" s="9"/>
      <c r="O7652" s="5"/>
      <c r="P7652" s="2"/>
      <c r="Q7652" s="39"/>
      <c r="R7652" s="9"/>
      <c r="T7652" s="9"/>
      <c r="U7652" s="2"/>
      <c r="X7652" s="40"/>
      <c r="Y7652" s="9"/>
    </row>
    <row r="7653" spans="2:25" x14ac:dyDescent="0.2">
      <c r="B7653" s="2"/>
      <c r="H7653" s="2"/>
      <c r="I7653" s="2"/>
      <c r="J7653" s="2"/>
      <c r="N7653" s="9"/>
      <c r="O7653" s="5"/>
      <c r="P7653" s="2"/>
      <c r="Q7653" s="39"/>
      <c r="R7653" s="9"/>
      <c r="T7653" s="9"/>
      <c r="U7653" s="2"/>
      <c r="X7653" s="40"/>
      <c r="Y7653" s="9"/>
    </row>
    <row r="7654" spans="2:25" x14ac:dyDescent="0.2">
      <c r="B7654" s="2"/>
      <c r="H7654" s="2"/>
      <c r="I7654" s="2"/>
      <c r="J7654" s="2"/>
      <c r="N7654" s="9"/>
      <c r="O7654" s="5"/>
      <c r="P7654" s="2"/>
      <c r="Q7654" s="39"/>
      <c r="R7654" s="9"/>
      <c r="T7654" s="9"/>
      <c r="U7654" s="2"/>
      <c r="X7654" s="40"/>
      <c r="Y7654" s="9"/>
    </row>
    <row r="7655" spans="2:25" x14ac:dyDescent="0.2">
      <c r="B7655" s="2"/>
      <c r="H7655" s="2"/>
      <c r="I7655" s="2"/>
      <c r="J7655" s="2"/>
      <c r="N7655" s="9"/>
      <c r="O7655" s="5"/>
      <c r="P7655" s="2"/>
      <c r="Q7655" s="39"/>
      <c r="R7655" s="9"/>
      <c r="T7655" s="9"/>
      <c r="U7655" s="2"/>
      <c r="X7655" s="40"/>
      <c r="Y7655" s="9"/>
    </row>
    <row r="7656" spans="2:25" x14ac:dyDescent="0.2">
      <c r="B7656" s="2"/>
      <c r="H7656" s="2"/>
      <c r="I7656" s="2"/>
      <c r="J7656" s="2"/>
      <c r="N7656" s="9"/>
      <c r="O7656" s="5"/>
      <c r="P7656" s="2"/>
      <c r="Q7656" s="39"/>
      <c r="R7656" s="9"/>
      <c r="T7656" s="9"/>
      <c r="U7656" s="2"/>
      <c r="X7656" s="40"/>
      <c r="Y7656" s="9"/>
    </row>
    <row r="7657" spans="2:25" x14ac:dyDescent="0.2">
      <c r="B7657" s="2"/>
      <c r="H7657" s="2"/>
      <c r="I7657" s="2"/>
      <c r="J7657" s="2"/>
      <c r="N7657" s="9"/>
      <c r="O7657" s="5"/>
      <c r="P7657" s="2"/>
      <c r="Q7657" s="39"/>
      <c r="R7657" s="9"/>
      <c r="T7657" s="9"/>
      <c r="U7657" s="2"/>
      <c r="X7657" s="40"/>
      <c r="Y7657" s="9"/>
    </row>
    <row r="7658" spans="2:25" x14ac:dyDescent="0.2">
      <c r="B7658" s="2"/>
      <c r="H7658" s="2"/>
      <c r="I7658" s="2"/>
      <c r="J7658" s="2"/>
      <c r="N7658" s="9"/>
      <c r="O7658" s="5"/>
      <c r="P7658" s="2"/>
      <c r="Q7658" s="39"/>
      <c r="R7658" s="9"/>
      <c r="T7658" s="9"/>
      <c r="U7658" s="2"/>
      <c r="X7658" s="40"/>
      <c r="Y7658" s="9"/>
    </row>
    <row r="7659" spans="2:25" x14ac:dyDescent="0.2">
      <c r="B7659" s="2"/>
      <c r="H7659" s="2"/>
      <c r="I7659" s="2"/>
      <c r="J7659" s="2"/>
      <c r="N7659" s="9"/>
      <c r="O7659" s="5"/>
      <c r="P7659" s="2"/>
      <c r="Q7659" s="39"/>
      <c r="R7659" s="9"/>
      <c r="T7659" s="9"/>
      <c r="U7659" s="2"/>
      <c r="X7659" s="40"/>
      <c r="Y7659" s="9"/>
    </row>
    <row r="7660" spans="2:25" x14ac:dyDescent="0.2">
      <c r="B7660" s="2"/>
      <c r="H7660" s="2"/>
      <c r="I7660" s="2"/>
      <c r="J7660" s="2"/>
      <c r="N7660" s="9"/>
      <c r="O7660" s="5"/>
      <c r="P7660" s="2"/>
      <c r="Q7660" s="39"/>
      <c r="R7660" s="9"/>
      <c r="T7660" s="9"/>
      <c r="U7660" s="2"/>
      <c r="X7660" s="40"/>
      <c r="Y7660" s="9"/>
    </row>
    <row r="7661" spans="2:25" x14ac:dyDescent="0.2">
      <c r="B7661" s="2"/>
      <c r="H7661" s="2"/>
      <c r="I7661" s="2"/>
      <c r="J7661" s="2"/>
      <c r="N7661" s="9"/>
      <c r="O7661" s="5"/>
      <c r="P7661" s="2"/>
      <c r="Q7661" s="39"/>
      <c r="R7661" s="9"/>
      <c r="T7661" s="9"/>
      <c r="U7661" s="2"/>
      <c r="X7661" s="40"/>
      <c r="Y7661" s="9"/>
    </row>
    <row r="7662" spans="2:25" x14ac:dyDescent="0.2">
      <c r="B7662" s="2"/>
      <c r="H7662" s="2"/>
      <c r="I7662" s="2"/>
      <c r="J7662" s="2"/>
      <c r="N7662" s="9"/>
      <c r="O7662" s="5"/>
      <c r="P7662" s="2"/>
      <c r="Q7662" s="39"/>
      <c r="R7662" s="9"/>
      <c r="T7662" s="9"/>
      <c r="U7662" s="2"/>
      <c r="X7662" s="40"/>
      <c r="Y7662" s="9"/>
    </row>
    <row r="7663" spans="2:25" x14ac:dyDescent="0.2">
      <c r="B7663" s="2"/>
      <c r="H7663" s="2"/>
      <c r="I7663" s="2"/>
      <c r="J7663" s="2"/>
      <c r="N7663" s="9"/>
      <c r="O7663" s="5"/>
      <c r="P7663" s="2"/>
      <c r="Q7663" s="39"/>
      <c r="R7663" s="9"/>
      <c r="T7663" s="9"/>
      <c r="U7663" s="2"/>
      <c r="X7663" s="40"/>
      <c r="Y7663" s="9"/>
    </row>
    <row r="7664" spans="2:25" x14ac:dyDescent="0.2">
      <c r="B7664" s="2"/>
      <c r="H7664" s="2"/>
      <c r="I7664" s="2"/>
      <c r="J7664" s="2"/>
      <c r="N7664" s="9"/>
      <c r="O7664" s="5"/>
      <c r="P7664" s="2"/>
      <c r="Q7664" s="39"/>
      <c r="R7664" s="9"/>
      <c r="T7664" s="9"/>
      <c r="U7664" s="2"/>
      <c r="X7664" s="40"/>
      <c r="Y7664" s="9"/>
    </row>
    <row r="7665" spans="2:25" x14ac:dyDescent="0.2">
      <c r="B7665" s="2"/>
      <c r="H7665" s="2"/>
      <c r="I7665" s="2"/>
      <c r="J7665" s="2"/>
      <c r="N7665" s="9"/>
      <c r="O7665" s="5"/>
      <c r="P7665" s="2"/>
      <c r="Q7665" s="39"/>
      <c r="R7665" s="9"/>
      <c r="T7665" s="9"/>
      <c r="U7665" s="2"/>
      <c r="X7665" s="40"/>
      <c r="Y7665" s="9"/>
    </row>
    <row r="7666" spans="2:25" x14ac:dyDescent="0.2">
      <c r="B7666" s="2"/>
      <c r="H7666" s="2"/>
      <c r="I7666" s="2"/>
      <c r="J7666" s="2"/>
      <c r="N7666" s="9"/>
      <c r="O7666" s="5"/>
      <c r="P7666" s="2"/>
      <c r="Q7666" s="39"/>
      <c r="R7666" s="9"/>
      <c r="T7666" s="9"/>
      <c r="U7666" s="2"/>
      <c r="X7666" s="40"/>
      <c r="Y7666" s="9"/>
    </row>
    <row r="7667" spans="2:25" x14ac:dyDescent="0.2">
      <c r="B7667" s="2"/>
      <c r="H7667" s="2"/>
      <c r="I7667" s="2"/>
      <c r="J7667" s="2"/>
      <c r="N7667" s="9"/>
      <c r="O7667" s="5"/>
      <c r="P7667" s="2"/>
      <c r="Q7667" s="39"/>
      <c r="R7667" s="9"/>
      <c r="T7667" s="9"/>
      <c r="U7667" s="2"/>
      <c r="X7667" s="40"/>
      <c r="Y7667" s="9"/>
    </row>
    <row r="7668" spans="2:25" x14ac:dyDescent="0.2">
      <c r="B7668" s="2"/>
      <c r="H7668" s="2"/>
      <c r="I7668" s="2"/>
      <c r="J7668" s="2"/>
      <c r="N7668" s="9"/>
      <c r="O7668" s="5"/>
      <c r="P7668" s="2"/>
      <c r="Q7668" s="39"/>
      <c r="R7668" s="9"/>
      <c r="T7668" s="9"/>
      <c r="U7668" s="2"/>
      <c r="X7668" s="40"/>
      <c r="Y7668" s="9"/>
    </row>
    <row r="7669" spans="2:25" x14ac:dyDescent="0.2">
      <c r="B7669" s="2"/>
      <c r="H7669" s="2"/>
      <c r="I7669" s="2"/>
      <c r="J7669" s="2"/>
      <c r="N7669" s="9"/>
      <c r="O7669" s="5"/>
      <c r="P7669" s="2"/>
      <c r="Q7669" s="39"/>
      <c r="R7669" s="9"/>
      <c r="T7669" s="9"/>
      <c r="U7669" s="2"/>
      <c r="X7669" s="40"/>
      <c r="Y7669" s="9"/>
    </row>
    <row r="7670" spans="2:25" x14ac:dyDescent="0.2">
      <c r="B7670" s="2"/>
      <c r="H7670" s="2"/>
      <c r="I7670" s="2"/>
      <c r="J7670" s="2"/>
      <c r="N7670" s="9"/>
      <c r="O7670" s="5"/>
      <c r="P7670" s="2"/>
      <c r="Q7670" s="39"/>
      <c r="R7670" s="9"/>
      <c r="T7670" s="9"/>
      <c r="U7670" s="2"/>
      <c r="X7670" s="40"/>
      <c r="Y7670" s="9"/>
    </row>
    <row r="7671" spans="2:25" x14ac:dyDescent="0.2">
      <c r="B7671" s="2"/>
      <c r="H7671" s="2"/>
      <c r="I7671" s="2"/>
      <c r="J7671" s="2"/>
      <c r="N7671" s="9"/>
      <c r="O7671" s="5"/>
      <c r="P7671" s="2"/>
      <c r="Q7671" s="39"/>
      <c r="R7671" s="9"/>
      <c r="T7671" s="9"/>
      <c r="U7671" s="2"/>
      <c r="X7671" s="40"/>
      <c r="Y7671" s="9"/>
    </row>
    <row r="7672" spans="2:25" x14ac:dyDescent="0.2">
      <c r="B7672" s="2"/>
      <c r="H7672" s="2"/>
      <c r="I7672" s="2"/>
      <c r="J7672" s="2"/>
      <c r="N7672" s="9"/>
      <c r="O7672" s="5"/>
      <c r="P7672" s="2"/>
      <c r="Q7672" s="39"/>
      <c r="R7672" s="9"/>
      <c r="T7672" s="9"/>
      <c r="U7672" s="2"/>
      <c r="X7672" s="40"/>
      <c r="Y7672" s="9"/>
    </row>
    <row r="7673" spans="2:25" x14ac:dyDescent="0.2">
      <c r="B7673" s="2"/>
      <c r="H7673" s="2"/>
      <c r="I7673" s="2"/>
      <c r="J7673" s="2"/>
      <c r="N7673" s="9"/>
      <c r="O7673" s="5"/>
      <c r="P7673" s="2"/>
      <c r="Q7673" s="39"/>
      <c r="R7673" s="9"/>
      <c r="T7673" s="9"/>
      <c r="U7673" s="2"/>
      <c r="X7673" s="40"/>
      <c r="Y7673" s="9"/>
    </row>
    <row r="7674" spans="2:25" x14ac:dyDescent="0.2">
      <c r="B7674" s="2"/>
      <c r="H7674" s="2"/>
      <c r="I7674" s="2"/>
      <c r="J7674" s="2"/>
      <c r="N7674" s="9"/>
      <c r="O7674" s="5"/>
      <c r="P7674" s="2"/>
      <c r="Q7674" s="39"/>
      <c r="R7674" s="9"/>
      <c r="T7674" s="9"/>
      <c r="U7674" s="2"/>
      <c r="X7674" s="40"/>
      <c r="Y7674" s="9"/>
    </row>
    <row r="7675" spans="2:25" x14ac:dyDescent="0.2">
      <c r="B7675" s="2"/>
      <c r="H7675" s="2"/>
      <c r="I7675" s="2"/>
      <c r="J7675" s="2"/>
      <c r="N7675" s="9"/>
      <c r="O7675" s="5"/>
      <c r="P7675" s="2"/>
      <c r="Q7675" s="39"/>
      <c r="R7675" s="9"/>
      <c r="T7675" s="9"/>
      <c r="U7675" s="2"/>
      <c r="X7675" s="40"/>
      <c r="Y7675" s="9"/>
    </row>
    <row r="7676" spans="2:25" x14ac:dyDescent="0.2">
      <c r="B7676" s="2"/>
      <c r="H7676" s="2"/>
      <c r="I7676" s="2"/>
      <c r="J7676" s="2"/>
      <c r="N7676" s="9"/>
      <c r="O7676" s="5"/>
      <c r="P7676" s="2"/>
      <c r="Q7676" s="39"/>
      <c r="R7676" s="9"/>
      <c r="T7676" s="9"/>
      <c r="U7676" s="2"/>
      <c r="X7676" s="40"/>
      <c r="Y7676" s="9"/>
    </row>
    <row r="7677" spans="2:25" x14ac:dyDescent="0.2">
      <c r="B7677" s="2"/>
      <c r="H7677" s="2"/>
      <c r="I7677" s="2"/>
      <c r="J7677" s="2"/>
      <c r="N7677" s="9"/>
      <c r="O7677" s="5"/>
      <c r="P7677" s="2"/>
      <c r="Q7677" s="39"/>
      <c r="R7677" s="9"/>
      <c r="T7677" s="9"/>
      <c r="U7677" s="2"/>
      <c r="X7677" s="40"/>
      <c r="Y7677" s="9"/>
    </row>
    <row r="7678" spans="2:25" x14ac:dyDescent="0.2">
      <c r="B7678" s="2"/>
      <c r="H7678" s="2"/>
      <c r="I7678" s="2"/>
      <c r="J7678" s="2"/>
      <c r="N7678" s="9"/>
      <c r="O7678" s="5"/>
      <c r="P7678" s="2"/>
      <c r="Q7678" s="39"/>
      <c r="R7678" s="9"/>
      <c r="T7678" s="9"/>
      <c r="U7678" s="2"/>
      <c r="X7678" s="40"/>
      <c r="Y7678" s="9"/>
    </row>
    <row r="7679" spans="2:25" x14ac:dyDescent="0.2">
      <c r="B7679" s="2"/>
      <c r="H7679" s="2"/>
      <c r="I7679" s="2"/>
      <c r="J7679" s="2"/>
      <c r="N7679" s="9"/>
      <c r="O7679" s="5"/>
      <c r="P7679" s="2"/>
      <c r="Q7679" s="39"/>
      <c r="R7679" s="9"/>
      <c r="T7679" s="9"/>
      <c r="U7679" s="2"/>
      <c r="X7679" s="40"/>
      <c r="Y7679" s="9"/>
    </row>
    <row r="7680" spans="2:25" x14ac:dyDescent="0.2">
      <c r="B7680" s="2"/>
      <c r="H7680" s="2"/>
      <c r="I7680" s="2"/>
      <c r="J7680" s="2"/>
      <c r="N7680" s="9"/>
      <c r="O7680" s="5"/>
      <c r="P7680" s="2"/>
      <c r="Q7680" s="39"/>
      <c r="R7680" s="9"/>
      <c r="T7680" s="9"/>
      <c r="U7680" s="2"/>
      <c r="X7680" s="40"/>
      <c r="Y7680" s="9"/>
    </row>
    <row r="7681" spans="2:25" x14ac:dyDescent="0.2">
      <c r="B7681" s="2"/>
      <c r="H7681" s="2"/>
      <c r="I7681" s="2"/>
      <c r="J7681" s="2"/>
      <c r="N7681" s="9"/>
      <c r="O7681" s="5"/>
      <c r="P7681" s="2"/>
      <c r="Q7681" s="39"/>
      <c r="R7681" s="9"/>
      <c r="T7681" s="9"/>
      <c r="U7681" s="2"/>
      <c r="X7681" s="40"/>
      <c r="Y7681" s="9"/>
    </row>
    <row r="7682" spans="2:25" x14ac:dyDescent="0.2">
      <c r="B7682" s="2"/>
      <c r="H7682" s="2"/>
      <c r="I7682" s="2"/>
      <c r="J7682" s="2"/>
      <c r="N7682" s="9"/>
      <c r="O7682" s="5"/>
      <c r="P7682" s="2"/>
      <c r="Q7682" s="39"/>
      <c r="R7682" s="9"/>
      <c r="T7682" s="9"/>
      <c r="U7682" s="2"/>
      <c r="X7682" s="40"/>
      <c r="Y7682" s="9"/>
    </row>
    <row r="7683" spans="2:25" x14ac:dyDescent="0.2">
      <c r="B7683" s="2"/>
      <c r="H7683" s="2"/>
      <c r="I7683" s="2"/>
      <c r="J7683" s="2"/>
      <c r="N7683" s="9"/>
      <c r="O7683" s="5"/>
      <c r="P7683" s="2"/>
      <c r="Q7683" s="39"/>
      <c r="R7683" s="9"/>
      <c r="T7683" s="9"/>
      <c r="U7683" s="2"/>
      <c r="X7683" s="40"/>
      <c r="Y7683" s="9"/>
    </row>
    <row r="7684" spans="2:25" x14ac:dyDescent="0.2">
      <c r="B7684" s="2"/>
      <c r="H7684" s="2"/>
      <c r="I7684" s="2"/>
      <c r="J7684" s="2"/>
      <c r="N7684" s="9"/>
      <c r="O7684" s="5"/>
      <c r="P7684" s="2"/>
      <c r="Q7684" s="39"/>
      <c r="R7684" s="9"/>
      <c r="T7684" s="9"/>
      <c r="U7684" s="2"/>
      <c r="X7684" s="40"/>
      <c r="Y7684" s="9"/>
    </row>
    <row r="7685" spans="2:25" x14ac:dyDescent="0.2">
      <c r="B7685" s="2"/>
      <c r="H7685" s="2"/>
      <c r="I7685" s="2"/>
      <c r="J7685" s="2"/>
      <c r="N7685" s="9"/>
      <c r="O7685" s="5"/>
      <c r="P7685" s="2"/>
      <c r="Q7685" s="39"/>
      <c r="R7685" s="9"/>
      <c r="T7685" s="9"/>
      <c r="U7685" s="2"/>
      <c r="X7685" s="40"/>
      <c r="Y7685" s="9"/>
    </row>
    <row r="7686" spans="2:25" x14ac:dyDescent="0.2">
      <c r="B7686" s="2"/>
      <c r="H7686" s="2"/>
      <c r="I7686" s="2"/>
      <c r="J7686" s="2"/>
      <c r="N7686" s="9"/>
      <c r="O7686" s="5"/>
      <c r="P7686" s="2"/>
      <c r="Q7686" s="39"/>
      <c r="R7686" s="9"/>
      <c r="T7686" s="9"/>
      <c r="U7686" s="2"/>
      <c r="X7686" s="40"/>
      <c r="Y7686" s="9"/>
    </row>
    <row r="7687" spans="2:25" x14ac:dyDescent="0.2">
      <c r="B7687" s="2"/>
      <c r="H7687" s="2"/>
      <c r="I7687" s="2"/>
      <c r="J7687" s="2"/>
      <c r="N7687" s="9"/>
      <c r="O7687" s="5"/>
      <c r="P7687" s="2"/>
      <c r="Q7687" s="39"/>
      <c r="R7687" s="9"/>
      <c r="T7687" s="9"/>
      <c r="U7687" s="2"/>
      <c r="X7687" s="40"/>
      <c r="Y7687" s="9"/>
    </row>
    <row r="7688" spans="2:25" x14ac:dyDescent="0.2">
      <c r="B7688" s="2"/>
      <c r="H7688" s="2"/>
      <c r="I7688" s="2"/>
      <c r="J7688" s="2"/>
      <c r="N7688" s="9"/>
      <c r="O7688" s="5"/>
      <c r="P7688" s="2"/>
      <c r="Q7688" s="39"/>
      <c r="R7688" s="9"/>
      <c r="T7688" s="9"/>
      <c r="U7688" s="2"/>
      <c r="X7688" s="40"/>
      <c r="Y7688" s="9"/>
    </row>
    <row r="7689" spans="2:25" x14ac:dyDescent="0.2">
      <c r="B7689" s="2"/>
      <c r="H7689" s="2"/>
      <c r="I7689" s="2"/>
      <c r="J7689" s="2"/>
      <c r="N7689" s="9"/>
      <c r="O7689" s="5"/>
      <c r="P7689" s="2"/>
      <c r="Q7689" s="39"/>
      <c r="R7689" s="9"/>
      <c r="T7689" s="9"/>
      <c r="U7689" s="2"/>
      <c r="X7689" s="40"/>
      <c r="Y7689" s="9"/>
    </row>
    <row r="7690" spans="2:25" x14ac:dyDescent="0.2">
      <c r="B7690" s="2"/>
      <c r="H7690" s="2"/>
      <c r="I7690" s="2"/>
      <c r="J7690" s="2"/>
      <c r="N7690" s="9"/>
      <c r="O7690" s="5"/>
      <c r="P7690" s="2"/>
      <c r="Q7690" s="39"/>
      <c r="R7690" s="9"/>
      <c r="T7690" s="9"/>
      <c r="U7690" s="2"/>
      <c r="X7690" s="40"/>
      <c r="Y7690" s="9"/>
    </row>
    <row r="7691" spans="2:25" x14ac:dyDescent="0.2">
      <c r="B7691" s="2"/>
      <c r="H7691" s="2"/>
      <c r="I7691" s="2"/>
      <c r="J7691" s="2"/>
      <c r="N7691" s="9"/>
      <c r="O7691" s="5"/>
      <c r="P7691" s="2"/>
      <c r="Q7691" s="39"/>
      <c r="R7691" s="9"/>
      <c r="T7691" s="9"/>
      <c r="U7691" s="2"/>
      <c r="X7691" s="40"/>
      <c r="Y7691" s="9"/>
    </row>
    <row r="7692" spans="2:25" x14ac:dyDescent="0.2">
      <c r="B7692" s="2"/>
      <c r="H7692" s="2"/>
      <c r="I7692" s="2"/>
      <c r="J7692" s="2"/>
      <c r="N7692" s="9"/>
      <c r="O7692" s="5"/>
      <c r="P7692" s="2"/>
      <c r="Q7692" s="39"/>
      <c r="R7692" s="9"/>
      <c r="T7692" s="9"/>
      <c r="U7692" s="2"/>
      <c r="X7692" s="40"/>
      <c r="Y7692" s="9"/>
    </row>
    <row r="7693" spans="2:25" x14ac:dyDescent="0.2">
      <c r="B7693" s="2"/>
      <c r="H7693" s="2"/>
      <c r="I7693" s="2"/>
      <c r="J7693" s="2"/>
      <c r="N7693" s="9"/>
      <c r="O7693" s="5"/>
      <c r="P7693" s="2"/>
      <c r="Q7693" s="39"/>
      <c r="R7693" s="9"/>
      <c r="T7693" s="9"/>
      <c r="U7693" s="2"/>
      <c r="X7693" s="40"/>
      <c r="Y7693" s="9"/>
    </row>
    <row r="7694" spans="2:25" x14ac:dyDescent="0.2">
      <c r="B7694" s="2"/>
      <c r="H7694" s="2"/>
      <c r="I7694" s="2"/>
      <c r="J7694" s="2"/>
      <c r="N7694" s="9"/>
      <c r="O7694" s="5"/>
      <c r="P7694" s="2"/>
      <c r="Q7694" s="39"/>
      <c r="R7694" s="9"/>
      <c r="T7694" s="9"/>
      <c r="U7694" s="2"/>
      <c r="X7694" s="40"/>
      <c r="Y7694" s="9"/>
    </row>
    <row r="7695" spans="2:25" x14ac:dyDescent="0.2">
      <c r="B7695" s="2"/>
      <c r="H7695" s="2"/>
      <c r="I7695" s="2"/>
      <c r="J7695" s="2"/>
      <c r="N7695" s="9"/>
      <c r="O7695" s="5"/>
      <c r="P7695" s="2"/>
      <c r="Q7695" s="39"/>
      <c r="R7695" s="9"/>
      <c r="T7695" s="9"/>
      <c r="U7695" s="2"/>
      <c r="X7695" s="40"/>
      <c r="Y7695" s="9"/>
    </row>
    <row r="7696" spans="2:25" x14ac:dyDescent="0.2">
      <c r="B7696" s="2"/>
      <c r="H7696" s="2"/>
      <c r="I7696" s="2"/>
      <c r="J7696" s="2"/>
      <c r="N7696" s="9"/>
      <c r="O7696" s="5"/>
      <c r="P7696" s="2"/>
      <c r="Q7696" s="39"/>
      <c r="R7696" s="9"/>
      <c r="T7696" s="9"/>
      <c r="U7696" s="2"/>
      <c r="X7696" s="40"/>
      <c r="Y7696" s="9"/>
    </row>
    <row r="7697" spans="2:25" x14ac:dyDescent="0.2">
      <c r="B7697" s="2"/>
      <c r="H7697" s="2"/>
      <c r="I7697" s="2"/>
      <c r="J7697" s="2"/>
      <c r="N7697" s="9"/>
      <c r="O7697" s="5"/>
      <c r="P7697" s="2"/>
      <c r="Q7697" s="39"/>
      <c r="R7697" s="9"/>
      <c r="T7697" s="9"/>
      <c r="U7697" s="2"/>
      <c r="X7697" s="40"/>
      <c r="Y7697" s="9"/>
    </row>
    <row r="7698" spans="2:25" x14ac:dyDescent="0.2">
      <c r="B7698" s="2"/>
      <c r="H7698" s="2"/>
      <c r="I7698" s="2"/>
      <c r="J7698" s="2"/>
      <c r="N7698" s="9"/>
      <c r="O7698" s="5"/>
      <c r="P7698" s="2"/>
      <c r="Q7698" s="39"/>
      <c r="R7698" s="9"/>
      <c r="T7698" s="9"/>
      <c r="U7698" s="2"/>
      <c r="X7698" s="40"/>
      <c r="Y7698" s="9"/>
    </row>
    <row r="7699" spans="2:25" x14ac:dyDescent="0.2">
      <c r="B7699" s="2"/>
      <c r="H7699" s="2"/>
      <c r="I7699" s="2"/>
      <c r="J7699" s="2"/>
      <c r="N7699" s="9"/>
      <c r="O7699" s="5"/>
      <c r="P7699" s="2"/>
      <c r="Q7699" s="39"/>
      <c r="R7699" s="9"/>
      <c r="T7699" s="9"/>
      <c r="U7699" s="2"/>
      <c r="X7699" s="40"/>
      <c r="Y7699" s="9"/>
    </row>
    <row r="7700" spans="2:25" x14ac:dyDescent="0.2">
      <c r="B7700" s="2"/>
      <c r="H7700" s="2"/>
      <c r="I7700" s="2"/>
      <c r="J7700" s="2"/>
      <c r="N7700" s="9"/>
      <c r="O7700" s="5"/>
      <c r="P7700" s="2"/>
      <c r="Q7700" s="39"/>
      <c r="R7700" s="9"/>
      <c r="T7700" s="9"/>
      <c r="U7700" s="2"/>
      <c r="X7700" s="40"/>
      <c r="Y7700" s="9"/>
    </row>
    <row r="7701" spans="2:25" x14ac:dyDescent="0.2">
      <c r="B7701" s="2"/>
      <c r="H7701" s="2"/>
      <c r="I7701" s="2"/>
      <c r="J7701" s="2"/>
      <c r="N7701" s="9"/>
      <c r="O7701" s="5"/>
      <c r="P7701" s="2"/>
      <c r="Q7701" s="39"/>
      <c r="R7701" s="9"/>
      <c r="T7701" s="9"/>
      <c r="U7701" s="2"/>
      <c r="X7701" s="40"/>
      <c r="Y7701" s="9"/>
    </row>
    <row r="7702" spans="2:25" x14ac:dyDescent="0.2">
      <c r="B7702" s="2"/>
      <c r="H7702" s="2"/>
      <c r="I7702" s="2"/>
      <c r="J7702" s="2"/>
      <c r="N7702" s="9"/>
      <c r="O7702" s="5"/>
      <c r="P7702" s="2"/>
      <c r="Q7702" s="39"/>
      <c r="R7702" s="9"/>
      <c r="T7702" s="9"/>
      <c r="U7702" s="2"/>
      <c r="X7702" s="40"/>
      <c r="Y7702" s="9"/>
    </row>
    <row r="7703" spans="2:25" x14ac:dyDescent="0.2">
      <c r="B7703" s="2"/>
      <c r="H7703" s="2"/>
      <c r="I7703" s="2"/>
      <c r="J7703" s="2"/>
      <c r="N7703" s="9"/>
      <c r="O7703" s="5"/>
      <c r="P7703" s="2"/>
      <c r="Q7703" s="39"/>
      <c r="R7703" s="9"/>
      <c r="T7703" s="9"/>
      <c r="U7703" s="2"/>
      <c r="X7703" s="40"/>
      <c r="Y7703" s="9"/>
    </row>
    <row r="7704" spans="2:25" x14ac:dyDescent="0.2">
      <c r="B7704" s="2"/>
      <c r="H7704" s="2"/>
      <c r="I7704" s="2"/>
      <c r="J7704" s="2"/>
      <c r="N7704" s="9"/>
      <c r="O7704" s="5"/>
      <c r="P7704" s="2"/>
      <c r="Q7704" s="39"/>
      <c r="R7704" s="9"/>
      <c r="T7704" s="9"/>
      <c r="U7704" s="2"/>
      <c r="X7704" s="40"/>
      <c r="Y7704" s="9"/>
    </row>
    <row r="7705" spans="2:25" x14ac:dyDescent="0.2">
      <c r="B7705" s="2"/>
      <c r="H7705" s="2"/>
      <c r="I7705" s="2"/>
      <c r="J7705" s="2"/>
      <c r="N7705" s="9"/>
      <c r="O7705" s="5"/>
      <c r="P7705" s="2"/>
      <c r="Q7705" s="39"/>
      <c r="R7705" s="9"/>
      <c r="T7705" s="9"/>
      <c r="U7705" s="2"/>
      <c r="X7705" s="40"/>
      <c r="Y7705" s="9"/>
    </row>
    <row r="7706" spans="2:25" x14ac:dyDescent="0.2">
      <c r="B7706" s="2"/>
      <c r="H7706" s="2"/>
      <c r="I7706" s="2"/>
      <c r="J7706" s="2"/>
      <c r="N7706" s="9"/>
      <c r="O7706" s="5"/>
      <c r="P7706" s="2"/>
      <c r="Q7706" s="39"/>
      <c r="R7706" s="9"/>
      <c r="T7706" s="9"/>
      <c r="U7706" s="2"/>
      <c r="X7706" s="40"/>
      <c r="Y7706" s="9"/>
    </row>
    <row r="7707" spans="2:25" x14ac:dyDescent="0.2">
      <c r="B7707" s="2"/>
      <c r="H7707" s="2"/>
      <c r="I7707" s="2"/>
      <c r="J7707" s="2"/>
      <c r="N7707" s="9"/>
      <c r="O7707" s="5"/>
      <c r="P7707" s="2"/>
      <c r="Q7707" s="39"/>
      <c r="R7707" s="9"/>
      <c r="T7707" s="9"/>
      <c r="U7707" s="2"/>
      <c r="X7707" s="40"/>
      <c r="Y7707" s="9"/>
    </row>
    <row r="7708" spans="2:25" x14ac:dyDescent="0.2">
      <c r="B7708" s="2"/>
      <c r="H7708" s="2"/>
      <c r="I7708" s="2"/>
      <c r="J7708" s="2"/>
      <c r="N7708" s="9"/>
      <c r="O7708" s="5"/>
      <c r="P7708" s="2"/>
      <c r="Q7708" s="39"/>
      <c r="R7708" s="9"/>
      <c r="T7708" s="9"/>
      <c r="U7708" s="2"/>
      <c r="X7708" s="40"/>
      <c r="Y7708" s="9"/>
    </row>
    <row r="7709" spans="2:25" x14ac:dyDescent="0.2">
      <c r="B7709" s="2"/>
      <c r="H7709" s="2"/>
      <c r="I7709" s="2"/>
      <c r="J7709" s="2"/>
      <c r="N7709" s="9"/>
      <c r="O7709" s="5"/>
      <c r="P7709" s="2"/>
      <c r="Q7709" s="39"/>
      <c r="R7709" s="9"/>
      <c r="T7709" s="9"/>
      <c r="U7709" s="2"/>
      <c r="X7709" s="40"/>
      <c r="Y7709" s="9"/>
    </row>
    <row r="7710" spans="2:25" x14ac:dyDescent="0.2">
      <c r="B7710" s="2"/>
      <c r="H7710" s="2"/>
      <c r="I7710" s="2"/>
      <c r="J7710" s="2"/>
      <c r="N7710" s="9"/>
      <c r="O7710" s="5"/>
      <c r="P7710" s="2"/>
      <c r="Q7710" s="39"/>
      <c r="R7710" s="9"/>
      <c r="T7710" s="9"/>
      <c r="U7710" s="2"/>
      <c r="X7710" s="40"/>
      <c r="Y7710" s="9"/>
    </row>
    <row r="7711" spans="2:25" x14ac:dyDescent="0.2">
      <c r="B7711" s="2"/>
      <c r="H7711" s="2"/>
      <c r="I7711" s="2"/>
      <c r="J7711" s="2"/>
      <c r="N7711" s="9"/>
      <c r="O7711" s="5"/>
      <c r="P7711" s="2"/>
      <c r="Q7711" s="39"/>
      <c r="R7711" s="9"/>
      <c r="T7711" s="9"/>
      <c r="U7711" s="2"/>
      <c r="X7711" s="40"/>
      <c r="Y7711" s="9"/>
    </row>
    <row r="7712" spans="2:25" x14ac:dyDescent="0.2">
      <c r="B7712" s="2"/>
      <c r="H7712" s="2"/>
      <c r="I7712" s="2"/>
      <c r="J7712" s="2"/>
      <c r="N7712" s="9"/>
      <c r="O7712" s="5"/>
      <c r="P7712" s="2"/>
      <c r="Q7712" s="39"/>
      <c r="R7712" s="9"/>
      <c r="T7712" s="9"/>
      <c r="U7712" s="2"/>
      <c r="X7712" s="40"/>
      <c r="Y7712" s="9"/>
    </row>
    <row r="7713" spans="2:25" x14ac:dyDescent="0.2">
      <c r="B7713" s="2"/>
      <c r="H7713" s="2"/>
      <c r="I7713" s="2"/>
      <c r="J7713" s="2"/>
      <c r="N7713" s="9"/>
      <c r="O7713" s="5"/>
      <c r="P7713" s="2"/>
      <c r="Q7713" s="39"/>
      <c r="R7713" s="9"/>
      <c r="T7713" s="9"/>
      <c r="U7713" s="2"/>
      <c r="X7713" s="40"/>
      <c r="Y7713" s="9"/>
    </row>
    <row r="7714" spans="2:25" x14ac:dyDescent="0.2">
      <c r="B7714" s="2"/>
      <c r="H7714" s="2"/>
      <c r="I7714" s="2"/>
      <c r="J7714" s="2"/>
      <c r="N7714" s="9"/>
      <c r="O7714" s="5"/>
      <c r="P7714" s="2"/>
      <c r="Q7714" s="39"/>
      <c r="R7714" s="9"/>
      <c r="T7714" s="9"/>
      <c r="U7714" s="2"/>
      <c r="X7714" s="40"/>
      <c r="Y7714" s="9"/>
    </row>
    <row r="7715" spans="2:25" x14ac:dyDescent="0.2">
      <c r="B7715" s="2"/>
      <c r="H7715" s="2"/>
      <c r="I7715" s="2"/>
      <c r="J7715" s="2"/>
      <c r="N7715" s="9"/>
      <c r="O7715" s="5"/>
      <c r="P7715" s="2"/>
      <c r="Q7715" s="39"/>
      <c r="R7715" s="9"/>
      <c r="T7715" s="9"/>
      <c r="U7715" s="2"/>
      <c r="X7715" s="40"/>
      <c r="Y7715" s="9"/>
    </row>
    <row r="7716" spans="2:25" x14ac:dyDescent="0.2">
      <c r="B7716" s="2"/>
      <c r="H7716" s="2"/>
      <c r="I7716" s="2"/>
      <c r="J7716" s="2"/>
      <c r="N7716" s="9"/>
      <c r="O7716" s="5"/>
      <c r="P7716" s="2"/>
      <c r="Q7716" s="39"/>
      <c r="R7716" s="9"/>
      <c r="T7716" s="9"/>
      <c r="U7716" s="2"/>
      <c r="X7716" s="40"/>
      <c r="Y7716" s="9"/>
    </row>
    <row r="7717" spans="2:25" x14ac:dyDescent="0.2">
      <c r="B7717" s="2"/>
      <c r="H7717" s="2"/>
      <c r="I7717" s="2"/>
      <c r="J7717" s="2"/>
      <c r="N7717" s="9"/>
      <c r="O7717" s="5"/>
      <c r="P7717" s="2"/>
      <c r="Q7717" s="39"/>
      <c r="R7717" s="9"/>
      <c r="T7717" s="9"/>
      <c r="U7717" s="2"/>
      <c r="X7717" s="40"/>
      <c r="Y7717" s="9"/>
    </row>
    <row r="7718" spans="2:25" x14ac:dyDescent="0.2">
      <c r="B7718" s="2"/>
      <c r="H7718" s="2"/>
      <c r="I7718" s="2"/>
      <c r="J7718" s="2"/>
      <c r="N7718" s="9"/>
      <c r="O7718" s="5"/>
      <c r="P7718" s="2"/>
      <c r="Q7718" s="39"/>
      <c r="R7718" s="9"/>
      <c r="T7718" s="9"/>
      <c r="U7718" s="2"/>
      <c r="X7718" s="40"/>
      <c r="Y7718" s="9"/>
    </row>
    <row r="7719" spans="2:25" x14ac:dyDescent="0.2">
      <c r="B7719" s="2"/>
      <c r="H7719" s="2"/>
      <c r="I7719" s="2"/>
      <c r="J7719" s="2"/>
      <c r="N7719" s="9"/>
      <c r="O7719" s="5"/>
      <c r="P7719" s="2"/>
      <c r="Q7719" s="39"/>
      <c r="R7719" s="9"/>
      <c r="T7719" s="9"/>
      <c r="U7719" s="2"/>
      <c r="X7719" s="40"/>
      <c r="Y7719" s="9"/>
    </row>
    <row r="7720" spans="2:25" x14ac:dyDescent="0.2">
      <c r="B7720" s="2"/>
      <c r="H7720" s="2"/>
      <c r="I7720" s="2"/>
      <c r="J7720" s="2"/>
      <c r="N7720" s="9"/>
      <c r="O7720" s="5"/>
      <c r="P7720" s="2"/>
      <c r="Q7720" s="39"/>
      <c r="R7720" s="9"/>
      <c r="T7720" s="9"/>
      <c r="U7720" s="2"/>
      <c r="X7720" s="40"/>
      <c r="Y7720" s="9"/>
    </row>
    <row r="7721" spans="2:25" x14ac:dyDescent="0.2">
      <c r="B7721" s="2"/>
      <c r="H7721" s="2"/>
      <c r="I7721" s="2"/>
      <c r="J7721" s="2"/>
      <c r="N7721" s="9"/>
      <c r="O7721" s="5"/>
      <c r="P7721" s="2"/>
      <c r="Q7721" s="39"/>
      <c r="R7721" s="9"/>
      <c r="T7721" s="9"/>
      <c r="U7721" s="2"/>
      <c r="X7721" s="40"/>
      <c r="Y7721" s="9"/>
    </row>
    <row r="7722" spans="2:25" x14ac:dyDescent="0.2">
      <c r="B7722" s="2"/>
      <c r="H7722" s="2"/>
      <c r="I7722" s="2"/>
      <c r="J7722" s="2"/>
      <c r="N7722" s="9"/>
      <c r="O7722" s="5"/>
      <c r="P7722" s="2"/>
      <c r="Q7722" s="39"/>
      <c r="R7722" s="9"/>
      <c r="T7722" s="9"/>
      <c r="U7722" s="2"/>
      <c r="X7722" s="40"/>
      <c r="Y7722" s="9"/>
    </row>
    <row r="7723" spans="2:25" x14ac:dyDescent="0.2">
      <c r="B7723" s="2"/>
      <c r="H7723" s="2"/>
      <c r="I7723" s="2"/>
      <c r="J7723" s="2"/>
      <c r="N7723" s="9"/>
      <c r="O7723" s="5"/>
      <c r="P7723" s="2"/>
      <c r="Q7723" s="39"/>
      <c r="R7723" s="9"/>
      <c r="T7723" s="9"/>
      <c r="U7723" s="2"/>
      <c r="X7723" s="40"/>
      <c r="Y7723" s="9"/>
    </row>
    <row r="7724" spans="2:25" x14ac:dyDescent="0.2">
      <c r="B7724" s="2"/>
      <c r="H7724" s="2"/>
      <c r="I7724" s="2"/>
      <c r="J7724" s="2"/>
      <c r="N7724" s="9"/>
      <c r="O7724" s="5"/>
      <c r="P7724" s="2"/>
      <c r="Q7724" s="39"/>
      <c r="R7724" s="9"/>
      <c r="T7724" s="9"/>
      <c r="U7724" s="2"/>
      <c r="X7724" s="40"/>
      <c r="Y7724" s="9"/>
    </row>
    <row r="7725" spans="2:25" x14ac:dyDescent="0.2">
      <c r="B7725" s="2"/>
      <c r="H7725" s="2"/>
      <c r="I7725" s="2"/>
      <c r="J7725" s="2"/>
      <c r="N7725" s="9"/>
      <c r="O7725" s="5"/>
      <c r="P7725" s="2"/>
      <c r="Q7725" s="39"/>
      <c r="R7725" s="9"/>
      <c r="T7725" s="9"/>
      <c r="U7725" s="2"/>
      <c r="X7725" s="40"/>
      <c r="Y7725" s="9"/>
    </row>
    <row r="7726" spans="2:25" x14ac:dyDescent="0.2">
      <c r="B7726" s="2"/>
      <c r="H7726" s="2"/>
      <c r="I7726" s="2"/>
      <c r="J7726" s="2"/>
      <c r="N7726" s="9"/>
      <c r="O7726" s="5"/>
      <c r="P7726" s="2"/>
      <c r="Q7726" s="39"/>
      <c r="R7726" s="9"/>
      <c r="T7726" s="9"/>
      <c r="U7726" s="2"/>
      <c r="X7726" s="40"/>
      <c r="Y7726" s="9"/>
    </row>
    <row r="7727" spans="2:25" x14ac:dyDescent="0.2">
      <c r="B7727" s="2"/>
      <c r="H7727" s="2"/>
      <c r="I7727" s="2"/>
      <c r="J7727" s="2"/>
      <c r="N7727" s="9"/>
      <c r="O7727" s="5"/>
      <c r="P7727" s="2"/>
      <c r="Q7727" s="39"/>
      <c r="R7727" s="9"/>
      <c r="T7727" s="9"/>
      <c r="U7727" s="2"/>
      <c r="X7727" s="40"/>
      <c r="Y7727" s="9"/>
    </row>
    <row r="7728" spans="2:25" x14ac:dyDescent="0.2">
      <c r="B7728" s="2"/>
      <c r="H7728" s="2"/>
      <c r="I7728" s="2"/>
      <c r="J7728" s="2"/>
      <c r="N7728" s="9"/>
      <c r="O7728" s="5"/>
      <c r="P7728" s="2"/>
      <c r="Q7728" s="39"/>
      <c r="R7728" s="9"/>
      <c r="T7728" s="9"/>
      <c r="U7728" s="2"/>
      <c r="X7728" s="40"/>
      <c r="Y7728" s="9"/>
    </row>
    <row r="7729" spans="2:25" x14ac:dyDescent="0.2">
      <c r="B7729" s="2"/>
      <c r="H7729" s="2"/>
      <c r="I7729" s="2"/>
      <c r="J7729" s="2"/>
      <c r="N7729" s="9"/>
      <c r="O7729" s="5"/>
      <c r="P7729" s="2"/>
      <c r="Q7729" s="39"/>
      <c r="R7729" s="9"/>
      <c r="T7729" s="9"/>
      <c r="U7729" s="2"/>
      <c r="X7729" s="40"/>
      <c r="Y7729" s="9"/>
    </row>
    <row r="7730" spans="2:25" x14ac:dyDescent="0.2">
      <c r="B7730" s="2"/>
      <c r="H7730" s="2"/>
      <c r="I7730" s="2"/>
      <c r="J7730" s="2"/>
      <c r="N7730" s="9"/>
      <c r="O7730" s="5"/>
      <c r="P7730" s="2"/>
      <c r="Q7730" s="39"/>
      <c r="R7730" s="9"/>
      <c r="T7730" s="9"/>
      <c r="U7730" s="2"/>
      <c r="X7730" s="40"/>
      <c r="Y7730" s="9"/>
    </row>
    <row r="7731" spans="2:25" x14ac:dyDescent="0.2">
      <c r="B7731" s="2"/>
      <c r="H7731" s="2"/>
      <c r="I7731" s="2"/>
      <c r="J7731" s="2"/>
      <c r="N7731" s="9"/>
      <c r="O7731" s="5"/>
      <c r="P7731" s="2"/>
      <c r="Q7731" s="39"/>
      <c r="R7731" s="9"/>
      <c r="T7731" s="9"/>
      <c r="U7731" s="2"/>
      <c r="X7731" s="40"/>
      <c r="Y7731" s="9"/>
    </row>
    <row r="7732" spans="2:25" x14ac:dyDescent="0.2">
      <c r="B7732" s="2"/>
      <c r="H7732" s="2"/>
      <c r="I7732" s="2"/>
      <c r="J7732" s="2"/>
      <c r="N7732" s="9"/>
      <c r="O7732" s="5"/>
      <c r="P7732" s="2"/>
      <c r="Q7732" s="39"/>
      <c r="R7732" s="9"/>
      <c r="T7732" s="9"/>
      <c r="U7732" s="2"/>
      <c r="X7732" s="40"/>
      <c r="Y7732" s="9"/>
    </row>
    <row r="7733" spans="2:25" x14ac:dyDescent="0.2">
      <c r="B7733" s="2"/>
      <c r="H7733" s="2"/>
      <c r="I7733" s="2"/>
      <c r="J7733" s="2"/>
      <c r="N7733" s="9"/>
      <c r="O7733" s="5"/>
      <c r="P7733" s="2"/>
      <c r="Q7733" s="39"/>
      <c r="R7733" s="9"/>
      <c r="T7733" s="9"/>
      <c r="U7733" s="2"/>
      <c r="X7733" s="40"/>
      <c r="Y7733" s="9"/>
    </row>
    <row r="7734" spans="2:25" x14ac:dyDescent="0.2">
      <c r="B7734" s="2"/>
      <c r="H7734" s="2"/>
      <c r="I7734" s="2"/>
      <c r="J7734" s="2"/>
      <c r="N7734" s="9"/>
      <c r="O7734" s="5"/>
      <c r="P7734" s="2"/>
      <c r="Q7734" s="39"/>
      <c r="R7734" s="9"/>
      <c r="T7734" s="9"/>
      <c r="U7734" s="2"/>
      <c r="X7734" s="40"/>
      <c r="Y7734" s="9"/>
    </row>
    <row r="7735" spans="2:25" x14ac:dyDescent="0.2">
      <c r="B7735" s="2"/>
      <c r="H7735" s="2"/>
      <c r="I7735" s="2"/>
      <c r="J7735" s="2"/>
      <c r="N7735" s="9"/>
      <c r="O7735" s="5"/>
      <c r="P7735" s="2"/>
      <c r="Q7735" s="39"/>
      <c r="R7735" s="9"/>
      <c r="T7735" s="9"/>
      <c r="U7735" s="2"/>
      <c r="X7735" s="40"/>
      <c r="Y7735" s="9"/>
    </row>
    <row r="7736" spans="2:25" x14ac:dyDescent="0.2">
      <c r="B7736" s="2"/>
      <c r="H7736" s="2"/>
      <c r="I7736" s="2"/>
      <c r="J7736" s="2"/>
      <c r="N7736" s="9"/>
      <c r="O7736" s="5"/>
      <c r="P7736" s="2"/>
      <c r="Q7736" s="39"/>
      <c r="R7736" s="9"/>
      <c r="T7736" s="9"/>
      <c r="U7736" s="2"/>
      <c r="X7736" s="40"/>
      <c r="Y7736" s="9"/>
    </row>
    <row r="7737" spans="2:25" x14ac:dyDescent="0.2">
      <c r="B7737" s="2"/>
      <c r="H7737" s="2"/>
      <c r="I7737" s="2"/>
      <c r="J7737" s="2"/>
      <c r="N7737" s="9"/>
      <c r="O7737" s="5"/>
      <c r="P7737" s="2"/>
      <c r="Q7737" s="39"/>
      <c r="R7737" s="9"/>
      <c r="T7737" s="9"/>
      <c r="U7737" s="2"/>
      <c r="X7737" s="40"/>
      <c r="Y7737" s="9"/>
    </row>
    <row r="7738" spans="2:25" x14ac:dyDescent="0.2">
      <c r="B7738" s="2"/>
      <c r="H7738" s="2"/>
      <c r="I7738" s="2"/>
      <c r="J7738" s="2"/>
      <c r="N7738" s="9"/>
      <c r="O7738" s="5"/>
      <c r="P7738" s="2"/>
      <c r="Q7738" s="39"/>
      <c r="R7738" s="9"/>
      <c r="T7738" s="9"/>
      <c r="U7738" s="2"/>
      <c r="X7738" s="40"/>
      <c r="Y7738" s="9"/>
    </row>
    <row r="7739" spans="2:25" x14ac:dyDescent="0.2">
      <c r="B7739" s="2"/>
      <c r="H7739" s="2"/>
      <c r="I7739" s="2"/>
      <c r="J7739" s="2"/>
      <c r="N7739" s="9"/>
      <c r="O7739" s="5"/>
      <c r="P7739" s="2"/>
      <c r="Q7739" s="39"/>
      <c r="R7739" s="9"/>
      <c r="T7739" s="9"/>
      <c r="U7739" s="2"/>
      <c r="X7739" s="40"/>
      <c r="Y7739" s="9"/>
    </row>
    <row r="7740" spans="2:25" x14ac:dyDescent="0.2">
      <c r="B7740" s="2"/>
      <c r="H7740" s="2"/>
      <c r="I7740" s="2"/>
      <c r="J7740" s="2"/>
      <c r="N7740" s="9"/>
      <c r="O7740" s="5"/>
      <c r="P7740" s="2"/>
      <c r="Q7740" s="39"/>
      <c r="R7740" s="9"/>
      <c r="T7740" s="9"/>
      <c r="U7740" s="2"/>
      <c r="X7740" s="40"/>
      <c r="Y7740" s="9"/>
    </row>
    <row r="7741" spans="2:25" x14ac:dyDescent="0.2">
      <c r="B7741" s="2"/>
      <c r="H7741" s="2"/>
      <c r="I7741" s="2"/>
      <c r="J7741" s="2"/>
      <c r="N7741" s="9"/>
      <c r="O7741" s="5"/>
      <c r="P7741" s="2"/>
      <c r="Q7741" s="39"/>
      <c r="R7741" s="9"/>
      <c r="T7741" s="9"/>
      <c r="U7741" s="2"/>
      <c r="X7741" s="40"/>
      <c r="Y7741" s="9"/>
    </row>
    <row r="7742" spans="2:25" x14ac:dyDescent="0.2">
      <c r="B7742" s="2"/>
      <c r="H7742" s="2"/>
      <c r="I7742" s="2"/>
      <c r="J7742" s="2"/>
      <c r="N7742" s="9"/>
      <c r="O7742" s="5"/>
      <c r="P7742" s="2"/>
      <c r="Q7742" s="39"/>
      <c r="R7742" s="9"/>
      <c r="T7742" s="9"/>
      <c r="U7742" s="2"/>
      <c r="X7742" s="40"/>
      <c r="Y7742" s="9"/>
    </row>
    <row r="7743" spans="2:25" x14ac:dyDescent="0.2">
      <c r="B7743" s="2"/>
      <c r="H7743" s="2"/>
      <c r="I7743" s="2"/>
      <c r="J7743" s="2"/>
      <c r="N7743" s="9"/>
      <c r="O7743" s="5"/>
      <c r="P7743" s="2"/>
      <c r="Q7743" s="39"/>
      <c r="R7743" s="9"/>
      <c r="T7743" s="9"/>
      <c r="U7743" s="2"/>
      <c r="X7743" s="40"/>
      <c r="Y7743" s="9"/>
    </row>
    <row r="7744" spans="2:25" x14ac:dyDescent="0.2">
      <c r="B7744" s="2"/>
      <c r="H7744" s="2"/>
      <c r="I7744" s="2"/>
      <c r="J7744" s="2"/>
      <c r="N7744" s="9"/>
      <c r="O7744" s="5"/>
      <c r="P7744" s="2"/>
      <c r="Q7744" s="39"/>
      <c r="R7744" s="9"/>
      <c r="T7744" s="9"/>
      <c r="U7744" s="2"/>
      <c r="X7744" s="40"/>
      <c r="Y7744" s="9"/>
    </row>
    <row r="7745" spans="2:25" x14ac:dyDescent="0.2">
      <c r="B7745" s="2"/>
      <c r="H7745" s="2"/>
      <c r="I7745" s="2"/>
      <c r="J7745" s="2"/>
      <c r="N7745" s="9"/>
      <c r="O7745" s="5"/>
      <c r="P7745" s="2"/>
      <c r="Q7745" s="39"/>
      <c r="R7745" s="9"/>
      <c r="T7745" s="9"/>
      <c r="U7745" s="2"/>
      <c r="X7745" s="40"/>
      <c r="Y7745" s="9"/>
    </row>
    <row r="7746" spans="2:25" x14ac:dyDescent="0.2">
      <c r="B7746" s="2"/>
      <c r="H7746" s="2"/>
      <c r="I7746" s="2"/>
      <c r="J7746" s="2"/>
      <c r="N7746" s="9"/>
      <c r="O7746" s="5"/>
      <c r="P7746" s="2"/>
      <c r="Q7746" s="39"/>
      <c r="R7746" s="9"/>
      <c r="T7746" s="9"/>
      <c r="U7746" s="2"/>
      <c r="X7746" s="40"/>
      <c r="Y7746" s="9"/>
    </row>
    <row r="7747" spans="2:25" x14ac:dyDescent="0.2">
      <c r="B7747" s="2"/>
      <c r="H7747" s="2"/>
      <c r="I7747" s="2"/>
      <c r="J7747" s="2"/>
      <c r="N7747" s="9"/>
      <c r="O7747" s="5"/>
      <c r="P7747" s="2"/>
      <c r="Q7747" s="39"/>
      <c r="R7747" s="9"/>
      <c r="T7747" s="9"/>
      <c r="U7747" s="2"/>
      <c r="X7747" s="40"/>
      <c r="Y7747" s="9"/>
    </row>
    <row r="7748" spans="2:25" x14ac:dyDescent="0.2">
      <c r="B7748" s="2"/>
      <c r="H7748" s="2"/>
      <c r="I7748" s="2"/>
      <c r="J7748" s="2"/>
      <c r="N7748" s="9"/>
      <c r="O7748" s="5"/>
      <c r="P7748" s="2"/>
      <c r="Q7748" s="39"/>
      <c r="R7748" s="9"/>
      <c r="T7748" s="9"/>
      <c r="U7748" s="2"/>
      <c r="X7748" s="40"/>
      <c r="Y7748" s="9"/>
    </row>
    <row r="7749" spans="2:25" x14ac:dyDescent="0.2">
      <c r="B7749" s="2"/>
      <c r="H7749" s="2"/>
      <c r="I7749" s="2"/>
      <c r="J7749" s="2"/>
      <c r="N7749" s="9"/>
      <c r="O7749" s="5"/>
      <c r="P7749" s="2"/>
      <c r="Q7749" s="39"/>
      <c r="R7749" s="9"/>
      <c r="T7749" s="9"/>
      <c r="U7749" s="2"/>
      <c r="X7749" s="40"/>
      <c r="Y7749" s="9"/>
    </row>
    <row r="7750" spans="2:25" x14ac:dyDescent="0.2">
      <c r="B7750" s="2"/>
      <c r="H7750" s="2"/>
      <c r="I7750" s="2"/>
      <c r="J7750" s="2"/>
      <c r="N7750" s="9"/>
      <c r="O7750" s="5"/>
      <c r="P7750" s="2"/>
      <c r="Q7750" s="39"/>
      <c r="R7750" s="9"/>
      <c r="T7750" s="9"/>
      <c r="U7750" s="2"/>
      <c r="X7750" s="40"/>
      <c r="Y7750" s="9"/>
    </row>
    <row r="7751" spans="2:25" x14ac:dyDescent="0.2">
      <c r="B7751" s="2"/>
      <c r="H7751" s="2"/>
      <c r="I7751" s="2"/>
      <c r="J7751" s="2"/>
      <c r="N7751" s="9"/>
      <c r="O7751" s="5"/>
      <c r="P7751" s="2"/>
      <c r="Q7751" s="39"/>
      <c r="R7751" s="9"/>
      <c r="T7751" s="9"/>
      <c r="U7751" s="2"/>
      <c r="X7751" s="40"/>
      <c r="Y7751" s="9"/>
    </row>
    <row r="7752" spans="2:25" x14ac:dyDescent="0.2">
      <c r="B7752" s="2"/>
      <c r="H7752" s="2"/>
      <c r="I7752" s="2"/>
      <c r="J7752" s="2"/>
      <c r="N7752" s="9"/>
      <c r="O7752" s="5"/>
      <c r="P7752" s="2"/>
      <c r="Q7752" s="39"/>
      <c r="R7752" s="9"/>
      <c r="T7752" s="9"/>
      <c r="U7752" s="2"/>
      <c r="X7752" s="40"/>
      <c r="Y7752" s="9"/>
    </row>
    <row r="7753" spans="2:25" x14ac:dyDescent="0.2">
      <c r="B7753" s="2"/>
      <c r="H7753" s="2"/>
      <c r="I7753" s="2"/>
      <c r="J7753" s="2"/>
      <c r="N7753" s="9"/>
      <c r="O7753" s="5"/>
      <c r="P7753" s="2"/>
      <c r="Q7753" s="39"/>
      <c r="R7753" s="9"/>
      <c r="T7753" s="9"/>
      <c r="U7753" s="2"/>
      <c r="X7753" s="40"/>
      <c r="Y7753" s="9"/>
    </row>
    <row r="7754" spans="2:25" x14ac:dyDescent="0.2">
      <c r="B7754" s="2"/>
      <c r="H7754" s="2"/>
      <c r="I7754" s="2"/>
      <c r="J7754" s="2"/>
      <c r="N7754" s="9"/>
      <c r="O7754" s="5"/>
      <c r="P7754" s="2"/>
      <c r="Q7754" s="39"/>
      <c r="R7754" s="9"/>
      <c r="T7754" s="9"/>
      <c r="U7754" s="2"/>
      <c r="X7754" s="40"/>
      <c r="Y7754" s="9"/>
    </row>
    <row r="7755" spans="2:25" x14ac:dyDescent="0.2">
      <c r="B7755" s="2"/>
      <c r="H7755" s="2"/>
      <c r="I7755" s="2"/>
      <c r="J7755" s="2"/>
      <c r="N7755" s="9"/>
      <c r="O7755" s="5"/>
      <c r="P7755" s="2"/>
      <c r="Q7755" s="39"/>
      <c r="R7755" s="9"/>
      <c r="T7755" s="9"/>
      <c r="U7755" s="2"/>
      <c r="X7755" s="40"/>
      <c r="Y7755" s="9"/>
    </row>
    <row r="7756" spans="2:25" x14ac:dyDescent="0.2">
      <c r="B7756" s="2"/>
      <c r="H7756" s="2"/>
      <c r="I7756" s="2"/>
      <c r="J7756" s="2"/>
      <c r="N7756" s="9"/>
      <c r="O7756" s="5"/>
      <c r="P7756" s="2"/>
      <c r="Q7756" s="39"/>
      <c r="R7756" s="9"/>
      <c r="T7756" s="9"/>
      <c r="U7756" s="2"/>
      <c r="X7756" s="40"/>
      <c r="Y7756" s="9"/>
    </row>
    <row r="7757" spans="2:25" x14ac:dyDescent="0.2">
      <c r="B7757" s="2"/>
      <c r="H7757" s="2"/>
      <c r="I7757" s="2"/>
      <c r="J7757" s="2"/>
      <c r="N7757" s="9"/>
      <c r="O7757" s="5"/>
      <c r="P7757" s="2"/>
      <c r="Q7757" s="39"/>
      <c r="R7757" s="9"/>
      <c r="T7757" s="9"/>
      <c r="U7757" s="2"/>
      <c r="X7757" s="40"/>
      <c r="Y7757" s="9"/>
    </row>
    <row r="7758" spans="2:25" x14ac:dyDescent="0.2">
      <c r="B7758" s="2"/>
      <c r="H7758" s="2"/>
      <c r="I7758" s="2"/>
      <c r="J7758" s="2"/>
      <c r="N7758" s="9"/>
      <c r="O7758" s="5"/>
      <c r="P7758" s="2"/>
      <c r="Q7758" s="39"/>
      <c r="R7758" s="9"/>
      <c r="T7758" s="9"/>
      <c r="U7758" s="2"/>
      <c r="X7758" s="40"/>
      <c r="Y7758" s="9"/>
    </row>
    <row r="7759" spans="2:25" x14ac:dyDescent="0.2">
      <c r="B7759" s="2"/>
      <c r="H7759" s="2"/>
      <c r="I7759" s="2"/>
      <c r="J7759" s="2"/>
      <c r="N7759" s="9"/>
      <c r="O7759" s="5"/>
      <c r="P7759" s="2"/>
      <c r="Q7759" s="39"/>
      <c r="R7759" s="9"/>
      <c r="T7759" s="9"/>
      <c r="U7759" s="2"/>
      <c r="X7759" s="40"/>
      <c r="Y7759" s="9"/>
    </row>
    <row r="7760" spans="2:25" x14ac:dyDescent="0.2">
      <c r="B7760" s="2"/>
      <c r="H7760" s="2"/>
      <c r="I7760" s="2"/>
      <c r="J7760" s="2"/>
      <c r="N7760" s="9"/>
      <c r="O7760" s="5"/>
      <c r="P7760" s="2"/>
      <c r="Q7760" s="39"/>
      <c r="R7760" s="9"/>
      <c r="T7760" s="9"/>
      <c r="U7760" s="2"/>
      <c r="X7760" s="40"/>
      <c r="Y7760" s="9"/>
    </row>
    <row r="7761" spans="2:25" x14ac:dyDescent="0.2">
      <c r="B7761" s="2"/>
      <c r="H7761" s="2"/>
      <c r="I7761" s="2"/>
      <c r="J7761" s="2"/>
      <c r="N7761" s="9"/>
      <c r="O7761" s="5"/>
      <c r="P7761" s="2"/>
      <c r="Q7761" s="39"/>
      <c r="R7761" s="9"/>
      <c r="T7761" s="9"/>
      <c r="U7761" s="2"/>
      <c r="X7761" s="40"/>
      <c r="Y7761" s="9"/>
    </row>
    <row r="7762" spans="2:25" x14ac:dyDescent="0.2">
      <c r="B7762" s="2"/>
      <c r="H7762" s="2"/>
      <c r="I7762" s="2"/>
      <c r="J7762" s="2"/>
      <c r="N7762" s="9"/>
      <c r="O7762" s="5"/>
      <c r="P7762" s="2"/>
      <c r="Q7762" s="39"/>
      <c r="R7762" s="9"/>
      <c r="T7762" s="9"/>
      <c r="U7762" s="2"/>
      <c r="X7762" s="40"/>
      <c r="Y7762" s="9"/>
    </row>
    <row r="7763" spans="2:25" x14ac:dyDescent="0.2">
      <c r="B7763" s="2"/>
      <c r="H7763" s="2"/>
      <c r="I7763" s="2"/>
      <c r="J7763" s="2"/>
      <c r="N7763" s="9"/>
      <c r="O7763" s="5"/>
      <c r="P7763" s="2"/>
      <c r="Q7763" s="39"/>
      <c r="R7763" s="9"/>
      <c r="T7763" s="9"/>
      <c r="U7763" s="2"/>
      <c r="X7763" s="40"/>
      <c r="Y7763" s="9"/>
    </row>
    <row r="7764" spans="2:25" x14ac:dyDescent="0.2">
      <c r="B7764" s="2"/>
      <c r="H7764" s="2"/>
      <c r="I7764" s="2"/>
      <c r="J7764" s="2"/>
      <c r="N7764" s="9"/>
      <c r="O7764" s="5"/>
      <c r="P7764" s="2"/>
      <c r="Q7764" s="39"/>
      <c r="R7764" s="9"/>
      <c r="T7764" s="9"/>
      <c r="U7764" s="2"/>
      <c r="X7764" s="40"/>
      <c r="Y7764" s="9"/>
    </row>
    <row r="7765" spans="2:25" x14ac:dyDescent="0.2">
      <c r="B7765" s="2"/>
      <c r="H7765" s="2"/>
      <c r="I7765" s="2"/>
      <c r="J7765" s="2"/>
      <c r="N7765" s="9"/>
      <c r="O7765" s="5"/>
      <c r="P7765" s="2"/>
      <c r="Q7765" s="39"/>
      <c r="R7765" s="9"/>
      <c r="T7765" s="9"/>
      <c r="U7765" s="2"/>
      <c r="X7765" s="40"/>
      <c r="Y7765" s="9"/>
    </row>
    <row r="7766" spans="2:25" x14ac:dyDescent="0.2">
      <c r="B7766" s="2"/>
      <c r="H7766" s="2"/>
      <c r="I7766" s="2"/>
      <c r="J7766" s="2"/>
      <c r="N7766" s="9"/>
      <c r="O7766" s="5"/>
      <c r="P7766" s="2"/>
      <c r="Q7766" s="39"/>
      <c r="R7766" s="9"/>
      <c r="T7766" s="9"/>
      <c r="U7766" s="2"/>
      <c r="X7766" s="40"/>
      <c r="Y7766" s="9"/>
    </row>
    <row r="7767" spans="2:25" x14ac:dyDescent="0.2">
      <c r="B7767" s="2"/>
      <c r="H7767" s="2"/>
      <c r="I7767" s="2"/>
      <c r="J7767" s="2"/>
      <c r="N7767" s="9"/>
      <c r="O7767" s="5"/>
      <c r="P7767" s="2"/>
      <c r="Q7767" s="39"/>
      <c r="R7767" s="9"/>
      <c r="T7767" s="9"/>
      <c r="U7767" s="2"/>
      <c r="X7767" s="40"/>
      <c r="Y7767" s="9"/>
    </row>
    <row r="7768" spans="2:25" x14ac:dyDescent="0.2">
      <c r="B7768" s="2"/>
      <c r="H7768" s="2"/>
      <c r="I7768" s="2"/>
      <c r="J7768" s="2"/>
      <c r="N7768" s="9"/>
      <c r="O7768" s="5"/>
      <c r="P7768" s="2"/>
      <c r="Q7768" s="39"/>
      <c r="R7768" s="9"/>
      <c r="T7768" s="9"/>
      <c r="U7768" s="2"/>
      <c r="X7768" s="40"/>
      <c r="Y7768" s="9"/>
    </row>
    <row r="7769" spans="2:25" x14ac:dyDescent="0.2">
      <c r="B7769" s="2"/>
      <c r="H7769" s="2"/>
      <c r="I7769" s="2"/>
      <c r="J7769" s="2"/>
      <c r="N7769" s="9"/>
      <c r="O7769" s="5"/>
      <c r="P7769" s="2"/>
      <c r="Q7769" s="39"/>
      <c r="R7769" s="9"/>
      <c r="T7769" s="9"/>
      <c r="U7769" s="2"/>
      <c r="X7769" s="40"/>
      <c r="Y7769" s="9"/>
    </row>
    <row r="7770" spans="2:25" x14ac:dyDescent="0.2">
      <c r="B7770" s="2"/>
      <c r="H7770" s="2"/>
      <c r="I7770" s="2"/>
      <c r="J7770" s="2"/>
      <c r="N7770" s="9"/>
      <c r="O7770" s="5"/>
      <c r="P7770" s="2"/>
      <c r="Q7770" s="39"/>
      <c r="R7770" s="9"/>
      <c r="T7770" s="9"/>
      <c r="U7770" s="2"/>
      <c r="X7770" s="40"/>
      <c r="Y7770" s="9"/>
    </row>
    <row r="7771" spans="2:25" x14ac:dyDescent="0.2">
      <c r="B7771" s="2"/>
      <c r="H7771" s="2"/>
      <c r="I7771" s="2"/>
      <c r="J7771" s="2"/>
      <c r="N7771" s="9"/>
      <c r="O7771" s="5"/>
      <c r="P7771" s="2"/>
      <c r="Q7771" s="39"/>
      <c r="R7771" s="9"/>
      <c r="T7771" s="9"/>
      <c r="U7771" s="2"/>
      <c r="X7771" s="40"/>
      <c r="Y7771" s="9"/>
    </row>
    <row r="7772" spans="2:25" x14ac:dyDescent="0.2">
      <c r="B7772" s="2"/>
      <c r="H7772" s="2"/>
      <c r="I7772" s="2"/>
      <c r="J7772" s="2"/>
      <c r="N7772" s="9"/>
      <c r="O7772" s="5"/>
      <c r="P7772" s="2"/>
      <c r="Q7772" s="39"/>
      <c r="R7772" s="9"/>
      <c r="T7772" s="9"/>
      <c r="U7772" s="2"/>
      <c r="X7772" s="40"/>
      <c r="Y7772" s="9"/>
    </row>
    <row r="7773" spans="2:25" x14ac:dyDescent="0.2">
      <c r="B7773" s="2"/>
      <c r="H7773" s="2"/>
      <c r="I7773" s="2"/>
      <c r="J7773" s="2"/>
      <c r="N7773" s="9"/>
      <c r="O7773" s="5"/>
      <c r="P7773" s="2"/>
      <c r="Q7773" s="39"/>
      <c r="R7773" s="9"/>
      <c r="T7773" s="9"/>
      <c r="U7773" s="2"/>
      <c r="X7773" s="40"/>
      <c r="Y7773" s="9"/>
    </row>
    <row r="7774" spans="2:25" x14ac:dyDescent="0.2">
      <c r="B7774" s="2"/>
      <c r="H7774" s="2"/>
      <c r="I7774" s="2"/>
      <c r="J7774" s="2"/>
      <c r="N7774" s="9"/>
      <c r="O7774" s="5"/>
      <c r="P7774" s="2"/>
      <c r="Q7774" s="39"/>
      <c r="R7774" s="9"/>
      <c r="T7774" s="9"/>
      <c r="U7774" s="2"/>
      <c r="X7774" s="40"/>
      <c r="Y7774" s="9"/>
    </row>
    <row r="7775" spans="2:25" x14ac:dyDescent="0.2">
      <c r="B7775" s="2"/>
      <c r="H7775" s="2"/>
      <c r="I7775" s="2"/>
      <c r="J7775" s="2"/>
      <c r="N7775" s="9"/>
      <c r="O7775" s="5"/>
      <c r="P7775" s="2"/>
      <c r="Q7775" s="39"/>
      <c r="R7775" s="9"/>
      <c r="T7775" s="9"/>
      <c r="U7775" s="2"/>
      <c r="X7775" s="40"/>
      <c r="Y7775" s="9"/>
    </row>
    <row r="7776" spans="2:25" x14ac:dyDescent="0.2">
      <c r="B7776" s="2"/>
      <c r="H7776" s="2"/>
      <c r="I7776" s="2"/>
      <c r="J7776" s="2"/>
      <c r="N7776" s="9"/>
      <c r="O7776" s="5"/>
      <c r="P7776" s="2"/>
      <c r="Q7776" s="39"/>
      <c r="R7776" s="9"/>
      <c r="T7776" s="9"/>
      <c r="U7776" s="2"/>
      <c r="X7776" s="40"/>
      <c r="Y7776" s="9"/>
    </row>
    <row r="7777" spans="2:25" x14ac:dyDescent="0.2">
      <c r="B7777" s="2"/>
      <c r="H7777" s="2"/>
      <c r="I7777" s="2"/>
      <c r="J7777" s="2"/>
      <c r="N7777" s="9"/>
      <c r="O7777" s="5"/>
      <c r="P7777" s="2"/>
      <c r="Q7777" s="39"/>
      <c r="R7777" s="9"/>
      <c r="T7777" s="9"/>
      <c r="U7777" s="2"/>
      <c r="X7777" s="40"/>
      <c r="Y7777" s="9"/>
    </row>
    <row r="7778" spans="2:25" x14ac:dyDescent="0.2">
      <c r="B7778" s="2"/>
      <c r="H7778" s="2"/>
      <c r="I7778" s="2"/>
      <c r="J7778" s="2"/>
      <c r="N7778" s="9"/>
      <c r="O7778" s="5"/>
      <c r="P7778" s="2"/>
      <c r="Q7778" s="39"/>
      <c r="R7778" s="9"/>
      <c r="T7778" s="9"/>
      <c r="U7778" s="2"/>
      <c r="X7778" s="40"/>
      <c r="Y7778" s="9"/>
    </row>
    <row r="7779" spans="2:25" x14ac:dyDescent="0.2">
      <c r="B7779" s="2"/>
      <c r="H7779" s="2"/>
      <c r="I7779" s="2"/>
      <c r="J7779" s="2"/>
      <c r="N7779" s="9"/>
      <c r="O7779" s="5"/>
      <c r="P7779" s="2"/>
      <c r="Q7779" s="39"/>
      <c r="R7779" s="9"/>
      <c r="T7779" s="9"/>
      <c r="U7779" s="2"/>
      <c r="X7779" s="40"/>
      <c r="Y7779" s="9"/>
    </row>
    <row r="7780" spans="2:25" x14ac:dyDescent="0.2">
      <c r="B7780" s="2"/>
      <c r="H7780" s="2"/>
      <c r="I7780" s="2"/>
      <c r="J7780" s="2"/>
      <c r="N7780" s="9"/>
      <c r="O7780" s="5"/>
      <c r="P7780" s="2"/>
      <c r="Q7780" s="39"/>
      <c r="R7780" s="9"/>
      <c r="T7780" s="9"/>
      <c r="U7780" s="2"/>
      <c r="X7780" s="40"/>
      <c r="Y7780" s="9"/>
    </row>
    <row r="7781" spans="2:25" x14ac:dyDescent="0.2">
      <c r="B7781" s="2"/>
      <c r="H7781" s="2"/>
      <c r="I7781" s="2"/>
      <c r="J7781" s="2"/>
      <c r="N7781" s="9"/>
      <c r="O7781" s="5"/>
      <c r="P7781" s="2"/>
      <c r="Q7781" s="39"/>
      <c r="R7781" s="9"/>
      <c r="T7781" s="9"/>
      <c r="U7781" s="2"/>
      <c r="X7781" s="40"/>
      <c r="Y7781" s="9"/>
    </row>
    <row r="7782" spans="2:25" x14ac:dyDescent="0.2">
      <c r="B7782" s="2"/>
      <c r="H7782" s="2"/>
      <c r="I7782" s="2"/>
      <c r="J7782" s="2"/>
      <c r="N7782" s="9"/>
      <c r="O7782" s="5"/>
      <c r="P7782" s="2"/>
      <c r="Q7782" s="39"/>
      <c r="R7782" s="9"/>
      <c r="T7782" s="9"/>
      <c r="U7782" s="2"/>
      <c r="X7782" s="40"/>
      <c r="Y7782" s="9"/>
    </row>
    <row r="7783" spans="2:25" x14ac:dyDescent="0.2">
      <c r="B7783" s="2"/>
      <c r="H7783" s="2"/>
      <c r="I7783" s="2"/>
      <c r="J7783" s="2"/>
      <c r="N7783" s="9"/>
      <c r="O7783" s="5"/>
      <c r="P7783" s="2"/>
      <c r="Q7783" s="39"/>
      <c r="R7783" s="9"/>
      <c r="T7783" s="9"/>
      <c r="U7783" s="2"/>
      <c r="X7783" s="40"/>
      <c r="Y7783" s="9"/>
    </row>
    <row r="7784" spans="2:25" x14ac:dyDescent="0.2">
      <c r="B7784" s="2"/>
      <c r="H7784" s="2"/>
      <c r="I7784" s="2"/>
      <c r="J7784" s="2"/>
      <c r="N7784" s="9"/>
      <c r="O7784" s="5"/>
      <c r="P7784" s="2"/>
      <c r="Q7784" s="39"/>
      <c r="R7784" s="9"/>
      <c r="T7784" s="9"/>
      <c r="U7784" s="2"/>
      <c r="X7784" s="40"/>
      <c r="Y7784" s="9"/>
    </row>
    <row r="7785" spans="2:25" x14ac:dyDescent="0.2">
      <c r="B7785" s="2"/>
      <c r="H7785" s="2"/>
      <c r="I7785" s="2"/>
      <c r="J7785" s="2"/>
      <c r="N7785" s="9"/>
      <c r="O7785" s="5"/>
      <c r="P7785" s="2"/>
      <c r="Q7785" s="39"/>
      <c r="R7785" s="9"/>
      <c r="T7785" s="9"/>
      <c r="U7785" s="2"/>
      <c r="X7785" s="40"/>
      <c r="Y7785" s="9"/>
    </row>
    <row r="7786" spans="2:25" x14ac:dyDescent="0.2">
      <c r="B7786" s="2"/>
      <c r="H7786" s="2"/>
      <c r="I7786" s="2"/>
      <c r="J7786" s="2"/>
      <c r="N7786" s="9"/>
      <c r="O7786" s="5"/>
      <c r="P7786" s="2"/>
      <c r="Q7786" s="39"/>
      <c r="R7786" s="9"/>
      <c r="T7786" s="9"/>
      <c r="U7786" s="2"/>
      <c r="X7786" s="40"/>
      <c r="Y7786" s="9"/>
    </row>
    <row r="7787" spans="2:25" x14ac:dyDescent="0.2">
      <c r="B7787" s="2"/>
      <c r="H7787" s="2"/>
      <c r="I7787" s="2"/>
      <c r="J7787" s="2"/>
      <c r="N7787" s="9"/>
      <c r="O7787" s="5"/>
      <c r="P7787" s="2"/>
      <c r="Q7787" s="39"/>
      <c r="R7787" s="9"/>
      <c r="T7787" s="9"/>
      <c r="U7787" s="2"/>
      <c r="X7787" s="40"/>
      <c r="Y7787" s="9"/>
    </row>
    <row r="7788" spans="2:25" x14ac:dyDescent="0.2">
      <c r="B7788" s="2"/>
      <c r="H7788" s="2"/>
      <c r="I7788" s="2"/>
      <c r="J7788" s="2"/>
      <c r="N7788" s="9"/>
      <c r="O7788" s="5"/>
      <c r="P7788" s="2"/>
      <c r="Q7788" s="39"/>
      <c r="R7788" s="9"/>
      <c r="T7788" s="9"/>
      <c r="U7788" s="2"/>
      <c r="X7788" s="40"/>
      <c r="Y7788" s="9"/>
    </row>
    <row r="7789" spans="2:25" x14ac:dyDescent="0.2">
      <c r="B7789" s="2"/>
      <c r="H7789" s="2"/>
      <c r="I7789" s="2"/>
      <c r="J7789" s="2"/>
      <c r="N7789" s="9"/>
      <c r="O7789" s="5"/>
      <c r="P7789" s="2"/>
      <c r="Q7789" s="39"/>
      <c r="R7789" s="9"/>
      <c r="T7789" s="9"/>
      <c r="U7789" s="2"/>
      <c r="X7789" s="40"/>
      <c r="Y7789" s="9"/>
    </row>
    <row r="7790" spans="2:25" x14ac:dyDescent="0.2">
      <c r="B7790" s="2"/>
      <c r="H7790" s="2"/>
      <c r="I7790" s="2"/>
      <c r="J7790" s="2"/>
      <c r="N7790" s="9"/>
      <c r="O7790" s="5"/>
      <c r="P7790" s="2"/>
      <c r="Q7790" s="39"/>
      <c r="R7790" s="9"/>
      <c r="T7790" s="9"/>
      <c r="U7790" s="2"/>
      <c r="X7790" s="40"/>
      <c r="Y7790" s="9"/>
    </row>
    <row r="7791" spans="2:25" x14ac:dyDescent="0.2">
      <c r="B7791" s="2"/>
      <c r="H7791" s="2"/>
      <c r="I7791" s="2"/>
      <c r="J7791" s="2"/>
      <c r="N7791" s="9"/>
      <c r="O7791" s="5"/>
      <c r="P7791" s="2"/>
      <c r="Q7791" s="39"/>
      <c r="R7791" s="9"/>
      <c r="T7791" s="9"/>
      <c r="U7791" s="2"/>
      <c r="X7791" s="40"/>
      <c r="Y7791" s="9"/>
    </row>
    <row r="7792" spans="2:25" x14ac:dyDescent="0.2">
      <c r="B7792" s="2"/>
      <c r="H7792" s="2"/>
      <c r="I7792" s="2"/>
      <c r="J7792" s="2"/>
      <c r="N7792" s="9"/>
      <c r="O7792" s="5"/>
      <c r="P7792" s="2"/>
      <c r="Q7792" s="39"/>
      <c r="R7792" s="9"/>
      <c r="T7792" s="9"/>
      <c r="U7792" s="2"/>
      <c r="X7792" s="40"/>
      <c r="Y7792" s="9"/>
    </row>
    <row r="7793" spans="2:25" x14ac:dyDescent="0.2">
      <c r="B7793" s="2"/>
      <c r="H7793" s="2"/>
      <c r="I7793" s="2"/>
      <c r="J7793" s="2"/>
      <c r="N7793" s="9"/>
      <c r="O7793" s="5"/>
      <c r="P7793" s="2"/>
      <c r="Q7793" s="39"/>
      <c r="R7793" s="9"/>
      <c r="T7793" s="9"/>
      <c r="U7793" s="2"/>
      <c r="X7793" s="40"/>
      <c r="Y7793" s="9"/>
    </row>
    <row r="7794" spans="2:25" x14ac:dyDescent="0.2">
      <c r="B7794" s="2"/>
      <c r="H7794" s="2"/>
      <c r="I7794" s="2"/>
      <c r="J7794" s="2"/>
      <c r="N7794" s="9"/>
      <c r="O7794" s="5"/>
      <c r="P7794" s="2"/>
      <c r="Q7794" s="39"/>
      <c r="R7794" s="9"/>
      <c r="T7794" s="9"/>
      <c r="U7794" s="2"/>
      <c r="X7794" s="40"/>
      <c r="Y7794" s="9"/>
    </row>
    <row r="7795" spans="2:25" x14ac:dyDescent="0.2">
      <c r="B7795" s="2"/>
      <c r="H7795" s="2"/>
      <c r="I7795" s="2"/>
      <c r="J7795" s="2"/>
      <c r="N7795" s="9"/>
      <c r="O7795" s="5"/>
      <c r="P7795" s="2"/>
      <c r="Q7795" s="39"/>
      <c r="R7795" s="9"/>
      <c r="T7795" s="9"/>
      <c r="U7795" s="2"/>
      <c r="X7795" s="40"/>
      <c r="Y7795" s="9"/>
    </row>
    <row r="7796" spans="2:25" x14ac:dyDescent="0.2">
      <c r="B7796" s="2"/>
      <c r="H7796" s="2"/>
      <c r="I7796" s="2"/>
      <c r="J7796" s="2"/>
      <c r="N7796" s="9"/>
      <c r="O7796" s="5"/>
      <c r="P7796" s="2"/>
      <c r="Q7796" s="39"/>
      <c r="R7796" s="9"/>
      <c r="T7796" s="9"/>
      <c r="U7796" s="2"/>
      <c r="X7796" s="40"/>
      <c r="Y7796" s="9"/>
    </row>
    <row r="7797" spans="2:25" x14ac:dyDescent="0.2">
      <c r="B7797" s="2"/>
      <c r="H7797" s="2"/>
      <c r="I7797" s="2"/>
      <c r="J7797" s="2"/>
      <c r="N7797" s="9"/>
      <c r="O7797" s="5"/>
      <c r="P7797" s="2"/>
      <c r="Q7797" s="39"/>
      <c r="R7797" s="9"/>
      <c r="T7797" s="9"/>
      <c r="U7797" s="2"/>
      <c r="X7797" s="40"/>
      <c r="Y7797" s="9"/>
    </row>
    <row r="7798" spans="2:25" x14ac:dyDescent="0.2">
      <c r="B7798" s="2"/>
      <c r="H7798" s="2"/>
      <c r="I7798" s="2"/>
      <c r="J7798" s="2"/>
      <c r="N7798" s="9"/>
      <c r="O7798" s="5"/>
      <c r="P7798" s="2"/>
      <c r="Q7798" s="39"/>
      <c r="R7798" s="9"/>
      <c r="T7798" s="9"/>
      <c r="U7798" s="2"/>
      <c r="X7798" s="40"/>
      <c r="Y7798" s="9"/>
    </row>
    <row r="7799" spans="2:25" x14ac:dyDescent="0.2">
      <c r="B7799" s="2"/>
      <c r="H7799" s="2"/>
      <c r="I7799" s="2"/>
      <c r="J7799" s="2"/>
      <c r="N7799" s="9"/>
      <c r="O7799" s="5"/>
      <c r="P7799" s="2"/>
      <c r="Q7799" s="39"/>
      <c r="R7799" s="9"/>
      <c r="T7799" s="9"/>
      <c r="U7799" s="2"/>
      <c r="X7799" s="40"/>
      <c r="Y7799" s="9"/>
    </row>
    <row r="7800" spans="2:25" x14ac:dyDescent="0.2">
      <c r="B7800" s="2"/>
      <c r="H7800" s="2"/>
      <c r="I7800" s="2"/>
      <c r="J7800" s="2"/>
      <c r="N7800" s="9"/>
      <c r="O7800" s="5"/>
      <c r="P7800" s="2"/>
      <c r="Q7800" s="39"/>
      <c r="R7800" s="9"/>
      <c r="T7800" s="9"/>
      <c r="U7800" s="2"/>
      <c r="X7800" s="40"/>
      <c r="Y7800" s="9"/>
    </row>
    <row r="7801" spans="2:25" x14ac:dyDescent="0.2">
      <c r="B7801" s="2"/>
      <c r="H7801" s="2"/>
      <c r="I7801" s="2"/>
      <c r="J7801" s="2"/>
      <c r="N7801" s="9"/>
      <c r="O7801" s="5"/>
      <c r="P7801" s="2"/>
      <c r="Q7801" s="39"/>
      <c r="R7801" s="9"/>
      <c r="T7801" s="9"/>
      <c r="U7801" s="2"/>
      <c r="X7801" s="40"/>
      <c r="Y7801" s="9"/>
    </row>
    <row r="7802" spans="2:25" x14ac:dyDescent="0.2">
      <c r="B7802" s="2"/>
      <c r="H7802" s="2"/>
      <c r="I7802" s="2"/>
      <c r="J7802" s="2"/>
      <c r="N7802" s="9"/>
      <c r="O7802" s="5"/>
      <c r="P7802" s="2"/>
      <c r="Q7802" s="39"/>
      <c r="R7802" s="9"/>
      <c r="T7802" s="9"/>
      <c r="U7802" s="2"/>
      <c r="X7802" s="40"/>
      <c r="Y7802" s="9"/>
    </row>
    <row r="7803" spans="2:25" x14ac:dyDescent="0.2">
      <c r="B7803" s="2"/>
      <c r="H7803" s="2"/>
      <c r="I7803" s="2"/>
      <c r="J7803" s="2"/>
      <c r="N7803" s="9"/>
      <c r="O7803" s="5"/>
      <c r="P7803" s="2"/>
      <c r="Q7803" s="39"/>
      <c r="R7803" s="9"/>
      <c r="T7803" s="9"/>
      <c r="U7803" s="2"/>
      <c r="X7803" s="40"/>
      <c r="Y7803" s="9"/>
    </row>
    <row r="7804" spans="2:25" x14ac:dyDescent="0.2">
      <c r="B7804" s="2"/>
      <c r="H7804" s="2"/>
      <c r="I7804" s="2"/>
      <c r="J7804" s="2"/>
      <c r="N7804" s="9"/>
      <c r="O7804" s="5"/>
      <c r="P7804" s="2"/>
      <c r="Q7804" s="39"/>
      <c r="R7804" s="9"/>
      <c r="T7804" s="9"/>
      <c r="U7804" s="2"/>
      <c r="X7804" s="40"/>
      <c r="Y7804" s="9"/>
    </row>
    <row r="7805" spans="2:25" x14ac:dyDescent="0.2">
      <c r="B7805" s="2"/>
      <c r="H7805" s="2"/>
      <c r="I7805" s="2"/>
      <c r="J7805" s="2"/>
      <c r="N7805" s="9"/>
      <c r="O7805" s="5"/>
      <c r="P7805" s="2"/>
      <c r="Q7805" s="39"/>
      <c r="R7805" s="9"/>
      <c r="T7805" s="9"/>
      <c r="U7805" s="2"/>
      <c r="X7805" s="40"/>
      <c r="Y7805" s="9"/>
    </row>
    <row r="7806" spans="2:25" x14ac:dyDescent="0.2">
      <c r="B7806" s="2"/>
      <c r="H7806" s="2"/>
      <c r="I7806" s="2"/>
      <c r="J7806" s="2"/>
      <c r="N7806" s="9"/>
      <c r="O7806" s="5"/>
      <c r="P7806" s="2"/>
      <c r="Q7806" s="39"/>
      <c r="R7806" s="9"/>
      <c r="T7806" s="9"/>
      <c r="U7806" s="2"/>
      <c r="X7806" s="40"/>
      <c r="Y7806" s="9"/>
    </row>
    <row r="7807" spans="2:25" x14ac:dyDescent="0.2">
      <c r="B7807" s="2"/>
      <c r="H7807" s="2"/>
      <c r="I7807" s="2"/>
      <c r="J7807" s="2"/>
      <c r="N7807" s="9"/>
      <c r="O7807" s="5"/>
      <c r="P7807" s="2"/>
      <c r="Q7807" s="39"/>
      <c r="R7807" s="9"/>
      <c r="T7807" s="9"/>
      <c r="U7807" s="2"/>
      <c r="X7807" s="40"/>
      <c r="Y7807" s="9"/>
    </row>
    <row r="7808" spans="2:25" x14ac:dyDescent="0.2">
      <c r="B7808" s="2"/>
      <c r="H7808" s="2"/>
      <c r="I7808" s="2"/>
      <c r="J7808" s="2"/>
      <c r="N7808" s="9"/>
      <c r="O7808" s="5"/>
      <c r="P7808" s="2"/>
      <c r="Q7808" s="39"/>
      <c r="R7808" s="9"/>
      <c r="T7808" s="9"/>
      <c r="U7808" s="2"/>
      <c r="X7808" s="40"/>
      <c r="Y7808" s="9"/>
    </row>
    <row r="7809" spans="2:25" x14ac:dyDescent="0.2">
      <c r="B7809" s="2"/>
      <c r="H7809" s="2"/>
      <c r="I7809" s="2"/>
      <c r="J7809" s="2"/>
      <c r="N7809" s="9"/>
      <c r="O7809" s="5"/>
      <c r="P7809" s="2"/>
      <c r="Q7809" s="39"/>
      <c r="R7809" s="9"/>
      <c r="T7809" s="9"/>
      <c r="U7809" s="2"/>
      <c r="X7809" s="40"/>
      <c r="Y7809" s="9"/>
    </row>
    <row r="7810" spans="2:25" x14ac:dyDescent="0.2">
      <c r="B7810" s="2"/>
      <c r="H7810" s="2"/>
      <c r="I7810" s="2"/>
      <c r="J7810" s="2"/>
      <c r="N7810" s="9"/>
      <c r="O7810" s="5"/>
      <c r="P7810" s="2"/>
      <c r="Q7810" s="39"/>
      <c r="R7810" s="9"/>
      <c r="T7810" s="9"/>
      <c r="U7810" s="2"/>
      <c r="X7810" s="40"/>
      <c r="Y7810" s="9"/>
    </row>
    <row r="7811" spans="2:25" x14ac:dyDescent="0.2">
      <c r="B7811" s="2"/>
      <c r="H7811" s="2"/>
      <c r="I7811" s="2"/>
      <c r="J7811" s="2"/>
      <c r="N7811" s="9"/>
      <c r="O7811" s="5"/>
      <c r="P7811" s="2"/>
      <c r="Q7811" s="39"/>
      <c r="R7811" s="9"/>
      <c r="T7811" s="9"/>
      <c r="U7811" s="2"/>
      <c r="X7811" s="40"/>
      <c r="Y7811" s="9"/>
    </row>
    <row r="7812" spans="2:25" x14ac:dyDescent="0.2">
      <c r="B7812" s="2"/>
      <c r="H7812" s="2"/>
      <c r="I7812" s="2"/>
      <c r="J7812" s="2"/>
      <c r="N7812" s="9"/>
      <c r="O7812" s="5"/>
      <c r="P7812" s="2"/>
      <c r="Q7812" s="39"/>
      <c r="R7812" s="9"/>
      <c r="T7812" s="9"/>
      <c r="U7812" s="2"/>
      <c r="X7812" s="40"/>
      <c r="Y7812" s="9"/>
    </row>
    <row r="7813" spans="2:25" x14ac:dyDescent="0.2">
      <c r="B7813" s="2"/>
      <c r="H7813" s="2"/>
      <c r="I7813" s="2"/>
      <c r="J7813" s="2"/>
      <c r="N7813" s="9"/>
      <c r="O7813" s="5"/>
      <c r="P7813" s="2"/>
      <c r="Q7813" s="39"/>
      <c r="R7813" s="9"/>
      <c r="T7813" s="9"/>
      <c r="U7813" s="2"/>
      <c r="X7813" s="40"/>
      <c r="Y7813" s="9"/>
    </row>
    <row r="7814" spans="2:25" x14ac:dyDescent="0.2">
      <c r="B7814" s="2"/>
      <c r="H7814" s="2"/>
      <c r="I7814" s="2"/>
      <c r="J7814" s="2"/>
      <c r="N7814" s="9"/>
      <c r="O7814" s="5"/>
      <c r="P7814" s="2"/>
      <c r="Q7814" s="39"/>
      <c r="R7814" s="9"/>
      <c r="T7814" s="9"/>
      <c r="U7814" s="2"/>
      <c r="X7814" s="40"/>
      <c r="Y7814" s="9"/>
    </row>
    <row r="7815" spans="2:25" x14ac:dyDescent="0.2">
      <c r="B7815" s="2"/>
      <c r="H7815" s="2"/>
      <c r="I7815" s="2"/>
      <c r="J7815" s="2"/>
      <c r="N7815" s="9"/>
      <c r="O7815" s="5"/>
      <c r="P7815" s="2"/>
      <c r="Q7815" s="39"/>
      <c r="R7815" s="9"/>
      <c r="T7815" s="9"/>
      <c r="U7815" s="2"/>
      <c r="X7815" s="40"/>
      <c r="Y7815" s="9"/>
    </row>
    <row r="7816" spans="2:25" x14ac:dyDescent="0.2">
      <c r="B7816" s="2"/>
      <c r="H7816" s="2"/>
      <c r="I7816" s="2"/>
      <c r="J7816" s="2"/>
      <c r="N7816" s="9"/>
      <c r="O7816" s="5"/>
      <c r="P7816" s="2"/>
      <c r="Q7816" s="39"/>
      <c r="R7816" s="9"/>
      <c r="T7816" s="9"/>
      <c r="U7816" s="2"/>
      <c r="X7816" s="40"/>
      <c r="Y7816" s="9"/>
    </row>
    <row r="7817" spans="2:25" x14ac:dyDescent="0.2">
      <c r="B7817" s="2"/>
      <c r="H7817" s="2"/>
      <c r="I7817" s="2"/>
      <c r="J7817" s="2"/>
      <c r="N7817" s="9"/>
      <c r="O7817" s="5"/>
      <c r="P7817" s="2"/>
      <c r="Q7817" s="39"/>
      <c r="R7817" s="9"/>
      <c r="T7817" s="9"/>
      <c r="U7817" s="2"/>
      <c r="X7817" s="40"/>
      <c r="Y7817" s="9"/>
    </row>
    <row r="7818" spans="2:25" x14ac:dyDescent="0.2">
      <c r="B7818" s="2"/>
      <c r="H7818" s="2"/>
      <c r="I7818" s="2"/>
      <c r="J7818" s="2"/>
      <c r="N7818" s="9"/>
      <c r="O7818" s="5"/>
      <c r="P7818" s="2"/>
      <c r="Q7818" s="39"/>
      <c r="R7818" s="9"/>
      <c r="T7818" s="9"/>
      <c r="U7818" s="2"/>
      <c r="X7818" s="40"/>
      <c r="Y7818" s="9"/>
    </row>
    <row r="7819" spans="2:25" x14ac:dyDescent="0.2">
      <c r="B7819" s="2"/>
      <c r="H7819" s="2"/>
      <c r="I7819" s="2"/>
      <c r="J7819" s="2"/>
      <c r="N7819" s="9"/>
      <c r="O7819" s="5"/>
      <c r="P7819" s="2"/>
      <c r="Q7819" s="39"/>
      <c r="R7819" s="9"/>
      <c r="T7819" s="9"/>
      <c r="U7819" s="2"/>
      <c r="X7819" s="40"/>
      <c r="Y7819" s="9"/>
    </row>
    <row r="7820" spans="2:25" x14ac:dyDescent="0.2">
      <c r="B7820" s="2"/>
      <c r="H7820" s="2"/>
      <c r="I7820" s="2"/>
      <c r="J7820" s="2"/>
      <c r="N7820" s="9"/>
      <c r="O7820" s="5"/>
      <c r="P7820" s="2"/>
      <c r="Q7820" s="39"/>
      <c r="R7820" s="9"/>
      <c r="T7820" s="9"/>
      <c r="U7820" s="2"/>
      <c r="X7820" s="40"/>
      <c r="Y7820" s="9"/>
    </row>
    <row r="7821" spans="2:25" x14ac:dyDescent="0.2">
      <c r="B7821" s="2"/>
      <c r="H7821" s="2"/>
      <c r="I7821" s="2"/>
      <c r="J7821" s="2"/>
      <c r="N7821" s="9"/>
      <c r="O7821" s="5"/>
      <c r="P7821" s="2"/>
      <c r="Q7821" s="39"/>
      <c r="R7821" s="9"/>
      <c r="T7821" s="9"/>
      <c r="U7821" s="2"/>
      <c r="X7821" s="40"/>
      <c r="Y7821" s="9"/>
    </row>
    <row r="7822" spans="2:25" x14ac:dyDescent="0.2">
      <c r="B7822" s="2"/>
      <c r="H7822" s="2"/>
      <c r="I7822" s="2"/>
      <c r="J7822" s="2"/>
      <c r="N7822" s="9"/>
      <c r="O7822" s="5"/>
      <c r="P7822" s="2"/>
      <c r="Q7822" s="39"/>
      <c r="R7822" s="9"/>
      <c r="T7822" s="9"/>
      <c r="U7822" s="2"/>
      <c r="X7822" s="40"/>
      <c r="Y7822" s="9"/>
    </row>
    <row r="7823" spans="2:25" x14ac:dyDescent="0.2">
      <c r="B7823" s="2"/>
      <c r="H7823" s="2"/>
      <c r="I7823" s="2"/>
      <c r="J7823" s="2"/>
      <c r="N7823" s="9"/>
      <c r="O7823" s="5"/>
      <c r="P7823" s="2"/>
      <c r="Q7823" s="39"/>
      <c r="R7823" s="9"/>
      <c r="T7823" s="9"/>
      <c r="U7823" s="2"/>
      <c r="X7823" s="40"/>
      <c r="Y7823" s="9"/>
    </row>
    <row r="7824" spans="2:25" x14ac:dyDescent="0.2">
      <c r="B7824" s="2"/>
      <c r="H7824" s="2"/>
      <c r="I7824" s="2"/>
      <c r="J7824" s="2"/>
      <c r="N7824" s="9"/>
      <c r="O7824" s="5"/>
      <c r="P7824" s="2"/>
      <c r="Q7824" s="39"/>
      <c r="R7824" s="9"/>
      <c r="T7824" s="9"/>
      <c r="U7824" s="2"/>
      <c r="X7824" s="40"/>
      <c r="Y7824" s="9"/>
    </row>
    <row r="7825" spans="2:25" x14ac:dyDescent="0.2">
      <c r="B7825" s="2"/>
      <c r="H7825" s="2"/>
      <c r="I7825" s="2"/>
      <c r="J7825" s="2"/>
      <c r="N7825" s="9"/>
      <c r="O7825" s="5"/>
      <c r="P7825" s="2"/>
      <c r="Q7825" s="39"/>
      <c r="R7825" s="9"/>
      <c r="T7825" s="9"/>
      <c r="U7825" s="2"/>
      <c r="X7825" s="40"/>
      <c r="Y7825" s="9"/>
    </row>
    <row r="7826" spans="2:25" x14ac:dyDescent="0.2">
      <c r="B7826" s="2"/>
      <c r="H7826" s="2"/>
      <c r="I7826" s="2"/>
      <c r="J7826" s="2"/>
      <c r="N7826" s="9"/>
      <c r="O7826" s="5"/>
      <c r="P7826" s="2"/>
      <c r="Q7826" s="39"/>
      <c r="R7826" s="9"/>
      <c r="T7826" s="9"/>
      <c r="U7826" s="2"/>
      <c r="X7826" s="40"/>
      <c r="Y7826" s="9"/>
    </row>
    <row r="7827" spans="2:25" x14ac:dyDescent="0.2">
      <c r="B7827" s="2"/>
      <c r="H7827" s="2"/>
      <c r="I7827" s="2"/>
      <c r="J7827" s="2"/>
      <c r="N7827" s="9"/>
      <c r="O7827" s="5"/>
      <c r="P7827" s="2"/>
      <c r="Q7827" s="39"/>
      <c r="R7827" s="9"/>
      <c r="T7827" s="9"/>
      <c r="U7827" s="2"/>
      <c r="X7827" s="40"/>
      <c r="Y7827" s="9"/>
    </row>
    <row r="7828" spans="2:25" x14ac:dyDescent="0.2">
      <c r="B7828" s="2"/>
      <c r="H7828" s="2"/>
      <c r="I7828" s="2"/>
      <c r="J7828" s="2"/>
      <c r="N7828" s="9"/>
      <c r="O7828" s="5"/>
      <c r="P7828" s="2"/>
      <c r="Q7828" s="39"/>
      <c r="R7828" s="9"/>
      <c r="T7828" s="9"/>
      <c r="U7828" s="2"/>
      <c r="X7828" s="40"/>
      <c r="Y7828" s="9"/>
    </row>
    <row r="7829" spans="2:25" x14ac:dyDescent="0.2">
      <c r="B7829" s="2"/>
      <c r="H7829" s="2"/>
      <c r="I7829" s="2"/>
      <c r="J7829" s="2"/>
      <c r="N7829" s="9"/>
      <c r="O7829" s="5"/>
      <c r="P7829" s="2"/>
      <c r="Q7829" s="39"/>
      <c r="R7829" s="9"/>
      <c r="T7829" s="9"/>
      <c r="U7829" s="2"/>
      <c r="X7829" s="40"/>
      <c r="Y7829" s="9"/>
    </row>
    <row r="7830" spans="2:25" x14ac:dyDescent="0.2">
      <c r="B7830" s="2"/>
      <c r="H7830" s="2"/>
      <c r="I7830" s="2"/>
      <c r="J7830" s="2"/>
      <c r="N7830" s="9"/>
      <c r="O7830" s="5"/>
      <c r="P7830" s="2"/>
      <c r="Q7830" s="39"/>
      <c r="R7830" s="9"/>
      <c r="T7830" s="9"/>
      <c r="U7830" s="2"/>
      <c r="X7830" s="40"/>
      <c r="Y7830" s="9"/>
    </row>
    <row r="7831" spans="2:25" x14ac:dyDescent="0.2">
      <c r="B7831" s="2"/>
      <c r="H7831" s="2"/>
      <c r="I7831" s="2"/>
      <c r="J7831" s="2"/>
      <c r="N7831" s="9"/>
      <c r="O7831" s="5"/>
      <c r="P7831" s="2"/>
      <c r="Q7831" s="39"/>
      <c r="R7831" s="9"/>
      <c r="T7831" s="9"/>
      <c r="U7831" s="2"/>
      <c r="X7831" s="40"/>
      <c r="Y7831" s="9"/>
    </row>
    <row r="7832" spans="2:25" x14ac:dyDescent="0.2">
      <c r="B7832" s="2"/>
      <c r="H7832" s="2"/>
      <c r="I7832" s="2"/>
      <c r="J7832" s="2"/>
      <c r="N7832" s="9"/>
      <c r="O7832" s="5"/>
      <c r="P7832" s="2"/>
      <c r="Q7832" s="39"/>
      <c r="R7832" s="9"/>
      <c r="T7832" s="9"/>
      <c r="U7832" s="2"/>
      <c r="X7832" s="40"/>
      <c r="Y7832" s="9"/>
    </row>
    <row r="7833" spans="2:25" x14ac:dyDescent="0.2">
      <c r="B7833" s="2"/>
      <c r="H7833" s="2"/>
      <c r="I7833" s="2"/>
      <c r="J7833" s="2"/>
      <c r="N7833" s="9"/>
      <c r="O7833" s="5"/>
      <c r="P7833" s="2"/>
      <c r="Q7833" s="39"/>
      <c r="R7833" s="9"/>
      <c r="T7833" s="9"/>
      <c r="U7833" s="2"/>
      <c r="X7833" s="40"/>
      <c r="Y7833" s="9"/>
    </row>
    <row r="7834" spans="2:25" x14ac:dyDescent="0.2">
      <c r="B7834" s="2"/>
      <c r="H7834" s="2"/>
      <c r="I7834" s="2"/>
      <c r="J7834" s="2"/>
      <c r="N7834" s="9"/>
      <c r="O7834" s="5"/>
      <c r="P7834" s="2"/>
      <c r="Q7834" s="39"/>
      <c r="R7834" s="9"/>
      <c r="T7834" s="9"/>
      <c r="U7834" s="2"/>
      <c r="X7834" s="40"/>
      <c r="Y7834" s="9"/>
    </row>
    <row r="7835" spans="2:25" x14ac:dyDescent="0.2">
      <c r="B7835" s="2"/>
      <c r="H7835" s="2"/>
      <c r="I7835" s="2"/>
      <c r="J7835" s="2"/>
      <c r="N7835" s="9"/>
      <c r="O7835" s="5"/>
      <c r="P7835" s="2"/>
      <c r="Q7835" s="39"/>
      <c r="R7835" s="9"/>
      <c r="T7835" s="9"/>
      <c r="U7835" s="2"/>
      <c r="X7835" s="40"/>
      <c r="Y7835" s="9"/>
    </row>
    <row r="7836" spans="2:25" x14ac:dyDescent="0.2">
      <c r="B7836" s="2"/>
      <c r="H7836" s="2"/>
      <c r="I7836" s="2"/>
      <c r="J7836" s="2"/>
      <c r="N7836" s="9"/>
      <c r="O7836" s="5"/>
      <c r="P7836" s="2"/>
      <c r="Q7836" s="39"/>
      <c r="R7836" s="9"/>
      <c r="T7836" s="9"/>
      <c r="U7836" s="2"/>
      <c r="X7836" s="40"/>
      <c r="Y7836" s="9"/>
    </row>
    <row r="7837" spans="2:25" x14ac:dyDescent="0.2">
      <c r="B7837" s="2"/>
      <c r="H7837" s="2"/>
      <c r="I7837" s="2"/>
      <c r="J7837" s="2"/>
      <c r="N7837" s="9"/>
      <c r="O7837" s="5"/>
      <c r="P7837" s="2"/>
      <c r="Q7837" s="39"/>
      <c r="R7837" s="9"/>
      <c r="T7837" s="9"/>
      <c r="U7837" s="2"/>
      <c r="X7837" s="40"/>
      <c r="Y7837" s="9"/>
    </row>
    <row r="7838" spans="2:25" x14ac:dyDescent="0.2">
      <c r="B7838" s="2"/>
      <c r="H7838" s="2"/>
      <c r="I7838" s="2"/>
      <c r="J7838" s="2"/>
      <c r="N7838" s="9"/>
      <c r="O7838" s="5"/>
      <c r="P7838" s="2"/>
      <c r="Q7838" s="39"/>
      <c r="R7838" s="9"/>
      <c r="T7838" s="9"/>
      <c r="U7838" s="2"/>
      <c r="X7838" s="40"/>
      <c r="Y7838" s="9"/>
    </row>
    <row r="7839" spans="2:25" x14ac:dyDescent="0.2">
      <c r="B7839" s="2"/>
      <c r="H7839" s="2"/>
      <c r="I7839" s="2"/>
      <c r="J7839" s="2"/>
      <c r="N7839" s="9"/>
      <c r="O7839" s="5"/>
      <c r="P7839" s="2"/>
      <c r="Q7839" s="39"/>
      <c r="R7839" s="9"/>
      <c r="T7839" s="9"/>
      <c r="U7839" s="2"/>
      <c r="X7839" s="40"/>
      <c r="Y7839" s="9"/>
    </row>
    <row r="7840" spans="2:25" x14ac:dyDescent="0.2">
      <c r="B7840" s="2"/>
      <c r="H7840" s="2"/>
      <c r="I7840" s="2"/>
      <c r="J7840" s="2"/>
      <c r="N7840" s="9"/>
      <c r="O7840" s="5"/>
      <c r="P7840" s="2"/>
      <c r="Q7840" s="39"/>
      <c r="R7840" s="9"/>
      <c r="T7840" s="9"/>
      <c r="U7840" s="2"/>
      <c r="X7840" s="40"/>
      <c r="Y7840" s="9"/>
    </row>
    <row r="7841" spans="2:25" x14ac:dyDescent="0.2">
      <c r="B7841" s="2"/>
      <c r="H7841" s="2"/>
      <c r="I7841" s="2"/>
      <c r="J7841" s="2"/>
      <c r="N7841" s="9"/>
      <c r="O7841" s="5"/>
      <c r="P7841" s="2"/>
      <c r="Q7841" s="39"/>
      <c r="R7841" s="9"/>
      <c r="T7841" s="9"/>
      <c r="U7841" s="2"/>
      <c r="X7841" s="40"/>
      <c r="Y7841" s="9"/>
    </row>
    <row r="7842" spans="2:25" x14ac:dyDescent="0.2">
      <c r="B7842" s="2"/>
      <c r="H7842" s="2"/>
      <c r="I7842" s="2"/>
      <c r="J7842" s="2"/>
      <c r="N7842" s="9"/>
      <c r="O7842" s="5"/>
      <c r="P7842" s="2"/>
      <c r="Q7842" s="39"/>
      <c r="R7842" s="9"/>
      <c r="T7842" s="9"/>
      <c r="U7842" s="2"/>
      <c r="X7842" s="40"/>
      <c r="Y7842" s="9"/>
    </row>
    <row r="7843" spans="2:25" x14ac:dyDescent="0.2">
      <c r="B7843" s="2"/>
      <c r="H7843" s="2"/>
      <c r="I7843" s="2"/>
      <c r="J7843" s="2"/>
      <c r="N7843" s="9"/>
      <c r="O7843" s="5"/>
      <c r="P7843" s="2"/>
      <c r="Q7843" s="39"/>
      <c r="R7843" s="9"/>
      <c r="T7843" s="9"/>
      <c r="U7843" s="2"/>
      <c r="X7843" s="40"/>
      <c r="Y7843" s="9"/>
    </row>
    <row r="7844" spans="2:25" x14ac:dyDescent="0.2">
      <c r="B7844" s="2"/>
      <c r="H7844" s="2"/>
      <c r="I7844" s="2"/>
      <c r="J7844" s="2"/>
      <c r="N7844" s="9"/>
      <c r="O7844" s="5"/>
      <c r="P7844" s="2"/>
      <c r="Q7844" s="39"/>
      <c r="R7844" s="9"/>
      <c r="T7844" s="9"/>
      <c r="U7844" s="2"/>
      <c r="X7844" s="40"/>
      <c r="Y7844" s="9"/>
    </row>
    <row r="7845" spans="2:25" x14ac:dyDescent="0.2">
      <c r="B7845" s="2"/>
      <c r="H7845" s="2"/>
      <c r="I7845" s="2"/>
      <c r="J7845" s="2"/>
      <c r="N7845" s="9"/>
      <c r="O7845" s="5"/>
      <c r="P7845" s="2"/>
      <c r="Q7845" s="39"/>
      <c r="R7845" s="9"/>
      <c r="T7845" s="9"/>
      <c r="U7845" s="2"/>
      <c r="X7845" s="40"/>
      <c r="Y7845" s="9"/>
    </row>
    <row r="7846" spans="2:25" x14ac:dyDescent="0.2">
      <c r="B7846" s="2"/>
      <c r="H7846" s="2"/>
      <c r="I7846" s="2"/>
      <c r="J7846" s="2"/>
      <c r="N7846" s="9"/>
      <c r="O7846" s="5"/>
      <c r="P7846" s="2"/>
      <c r="Q7846" s="39"/>
      <c r="R7846" s="9"/>
      <c r="T7846" s="9"/>
      <c r="U7846" s="2"/>
      <c r="X7846" s="40"/>
      <c r="Y7846" s="9"/>
    </row>
    <row r="7847" spans="2:25" x14ac:dyDescent="0.2">
      <c r="B7847" s="2"/>
      <c r="H7847" s="2"/>
      <c r="I7847" s="2"/>
      <c r="J7847" s="2"/>
      <c r="N7847" s="9"/>
      <c r="O7847" s="5"/>
      <c r="P7847" s="2"/>
      <c r="Q7847" s="39"/>
      <c r="R7847" s="9"/>
      <c r="T7847" s="9"/>
      <c r="U7847" s="2"/>
      <c r="X7847" s="40"/>
      <c r="Y7847" s="9"/>
    </row>
    <row r="7848" spans="2:25" x14ac:dyDescent="0.2">
      <c r="B7848" s="2"/>
      <c r="H7848" s="2"/>
      <c r="I7848" s="2"/>
      <c r="J7848" s="2"/>
      <c r="N7848" s="9"/>
      <c r="O7848" s="5"/>
      <c r="P7848" s="2"/>
      <c r="Q7848" s="39"/>
      <c r="R7848" s="9"/>
      <c r="T7848" s="9"/>
      <c r="U7848" s="2"/>
      <c r="X7848" s="40"/>
      <c r="Y7848" s="9"/>
    </row>
    <row r="7849" spans="2:25" x14ac:dyDescent="0.2">
      <c r="B7849" s="2"/>
      <c r="H7849" s="2"/>
      <c r="I7849" s="2"/>
      <c r="J7849" s="2"/>
      <c r="N7849" s="9"/>
      <c r="O7849" s="5"/>
      <c r="P7849" s="2"/>
      <c r="Q7849" s="39"/>
      <c r="R7849" s="9"/>
      <c r="T7849" s="9"/>
      <c r="U7849" s="2"/>
      <c r="X7849" s="40"/>
      <c r="Y7849" s="9"/>
    </row>
    <row r="7850" spans="2:25" x14ac:dyDescent="0.2">
      <c r="B7850" s="2"/>
      <c r="H7850" s="2"/>
      <c r="I7850" s="2"/>
      <c r="J7850" s="2"/>
      <c r="N7850" s="9"/>
      <c r="O7850" s="5"/>
      <c r="P7850" s="2"/>
      <c r="Q7850" s="39"/>
      <c r="R7850" s="9"/>
      <c r="T7850" s="9"/>
      <c r="U7850" s="2"/>
      <c r="X7850" s="40"/>
      <c r="Y7850" s="9"/>
    </row>
    <row r="7851" spans="2:25" x14ac:dyDescent="0.2">
      <c r="B7851" s="2"/>
      <c r="H7851" s="2"/>
      <c r="I7851" s="2"/>
      <c r="J7851" s="2"/>
      <c r="N7851" s="9"/>
      <c r="O7851" s="5"/>
      <c r="P7851" s="2"/>
      <c r="Q7851" s="39"/>
      <c r="R7851" s="9"/>
      <c r="T7851" s="9"/>
      <c r="U7851" s="2"/>
      <c r="X7851" s="40"/>
      <c r="Y7851" s="9"/>
    </row>
    <row r="7852" spans="2:25" x14ac:dyDescent="0.2">
      <c r="B7852" s="2"/>
      <c r="H7852" s="2"/>
      <c r="I7852" s="2"/>
      <c r="J7852" s="2"/>
      <c r="N7852" s="9"/>
      <c r="O7852" s="5"/>
      <c r="P7852" s="2"/>
      <c r="Q7852" s="39"/>
      <c r="R7852" s="9"/>
      <c r="T7852" s="9"/>
      <c r="U7852" s="2"/>
      <c r="X7852" s="40"/>
      <c r="Y7852" s="9"/>
    </row>
    <row r="7853" spans="2:25" x14ac:dyDescent="0.2">
      <c r="B7853" s="2"/>
      <c r="H7853" s="2"/>
      <c r="I7853" s="2"/>
      <c r="J7853" s="2"/>
      <c r="N7853" s="9"/>
      <c r="O7853" s="5"/>
      <c r="P7853" s="2"/>
      <c r="Q7853" s="39"/>
      <c r="R7853" s="9"/>
      <c r="T7853" s="9"/>
      <c r="U7853" s="2"/>
      <c r="X7853" s="40"/>
      <c r="Y7853" s="9"/>
    </row>
    <row r="7854" spans="2:25" x14ac:dyDescent="0.2">
      <c r="B7854" s="2"/>
      <c r="H7854" s="2"/>
      <c r="I7854" s="2"/>
      <c r="J7854" s="2"/>
      <c r="N7854" s="9"/>
      <c r="O7854" s="5"/>
      <c r="P7854" s="2"/>
      <c r="Q7854" s="39"/>
      <c r="R7854" s="9"/>
      <c r="T7854" s="9"/>
      <c r="U7854" s="2"/>
      <c r="X7854" s="40"/>
      <c r="Y7854" s="9"/>
    </row>
    <row r="7855" spans="2:25" x14ac:dyDescent="0.2">
      <c r="B7855" s="2"/>
      <c r="H7855" s="2"/>
      <c r="I7855" s="2"/>
      <c r="J7855" s="2"/>
      <c r="N7855" s="9"/>
      <c r="O7855" s="5"/>
      <c r="P7855" s="2"/>
      <c r="Q7855" s="39"/>
      <c r="R7855" s="9"/>
      <c r="T7855" s="9"/>
      <c r="U7855" s="2"/>
      <c r="X7855" s="40"/>
      <c r="Y7855" s="9"/>
    </row>
    <row r="7856" spans="2:25" x14ac:dyDescent="0.2">
      <c r="B7856" s="2"/>
      <c r="H7856" s="2"/>
      <c r="I7856" s="2"/>
      <c r="J7856" s="2"/>
      <c r="N7856" s="9"/>
      <c r="O7856" s="5"/>
      <c r="P7856" s="2"/>
      <c r="Q7856" s="39"/>
      <c r="R7856" s="9"/>
      <c r="T7856" s="9"/>
      <c r="U7856" s="2"/>
      <c r="X7856" s="40"/>
      <c r="Y7856" s="9"/>
    </row>
    <row r="7857" spans="2:25" x14ac:dyDescent="0.2">
      <c r="B7857" s="2"/>
      <c r="H7857" s="2"/>
      <c r="I7857" s="2"/>
      <c r="J7857" s="2"/>
      <c r="N7857" s="9"/>
      <c r="O7857" s="5"/>
      <c r="P7857" s="2"/>
      <c r="Q7857" s="39"/>
      <c r="R7857" s="9"/>
      <c r="T7857" s="9"/>
      <c r="U7857" s="2"/>
      <c r="X7857" s="40"/>
      <c r="Y7857" s="9"/>
    </row>
    <row r="7858" spans="2:25" x14ac:dyDescent="0.2">
      <c r="B7858" s="2"/>
      <c r="H7858" s="2"/>
      <c r="I7858" s="2"/>
      <c r="J7858" s="2"/>
      <c r="N7858" s="9"/>
      <c r="O7858" s="5"/>
      <c r="P7858" s="2"/>
      <c r="Q7858" s="39"/>
      <c r="R7858" s="9"/>
      <c r="T7858" s="9"/>
      <c r="U7858" s="2"/>
      <c r="X7858" s="40"/>
      <c r="Y7858" s="9"/>
    </row>
    <row r="7859" spans="2:25" x14ac:dyDescent="0.2">
      <c r="B7859" s="2"/>
      <c r="H7859" s="2"/>
      <c r="I7859" s="2"/>
      <c r="J7859" s="2"/>
      <c r="N7859" s="9"/>
      <c r="O7859" s="5"/>
      <c r="P7859" s="2"/>
      <c r="Q7859" s="39"/>
      <c r="R7859" s="9"/>
      <c r="T7859" s="9"/>
      <c r="U7859" s="2"/>
      <c r="X7859" s="40"/>
      <c r="Y7859" s="9"/>
    </row>
    <row r="7860" spans="2:25" x14ac:dyDescent="0.2">
      <c r="B7860" s="2"/>
      <c r="H7860" s="2"/>
      <c r="I7860" s="2"/>
      <c r="J7860" s="2"/>
      <c r="N7860" s="9"/>
      <c r="O7860" s="5"/>
      <c r="P7860" s="2"/>
      <c r="Q7860" s="39"/>
      <c r="R7860" s="9"/>
      <c r="T7860" s="9"/>
      <c r="U7860" s="2"/>
      <c r="X7860" s="40"/>
      <c r="Y7860" s="9"/>
    </row>
    <row r="7861" spans="2:25" x14ac:dyDescent="0.2">
      <c r="B7861" s="2"/>
      <c r="H7861" s="2"/>
      <c r="I7861" s="2"/>
      <c r="J7861" s="2"/>
      <c r="N7861" s="9"/>
      <c r="O7861" s="5"/>
      <c r="P7861" s="2"/>
      <c r="Q7861" s="39"/>
      <c r="R7861" s="9"/>
      <c r="T7861" s="9"/>
      <c r="U7861" s="2"/>
      <c r="X7861" s="40"/>
      <c r="Y7861" s="9"/>
    </row>
    <row r="7862" spans="2:25" x14ac:dyDescent="0.2">
      <c r="B7862" s="2"/>
      <c r="H7862" s="2"/>
      <c r="I7862" s="2"/>
      <c r="J7862" s="2"/>
      <c r="N7862" s="9"/>
      <c r="O7862" s="5"/>
      <c r="P7862" s="2"/>
      <c r="Q7862" s="39"/>
      <c r="R7862" s="9"/>
      <c r="T7862" s="9"/>
      <c r="U7862" s="2"/>
      <c r="X7862" s="40"/>
      <c r="Y7862" s="9"/>
    </row>
    <row r="7863" spans="2:25" x14ac:dyDescent="0.2">
      <c r="B7863" s="2"/>
      <c r="H7863" s="2"/>
      <c r="I7863" s="2"/>
      <c r="J7863" s="2"/>
      <c r="N7863" s="9"/>
      <c r="O7863" s="5"/>
      <c r="P7863" s="2"/>
      <c r="Q7863" s="39"/>
      <c r="R7863" s="9"/>
      <c r="T7863" s="9"/>
      <c r="U7863" s="2"/>
      <c r="X7863" s="40"/>
      <c r="Y7863" s="9"/>
    </row>
    <row r="7864" spans="2:25" x14ac:dyDescent="0.2">
      <c r="B7864" s="2"/>
      <c r="H7864" s="2"/>
      <c r="I7864" s="2"/>
      <c r="J7864" s="2"/>
      <c r="N7864" s="9"/>
      <c r="O7864" s="5"/>
      <c r="P7864" s="2"/>
      <c r="Q7864" s="39"/>
      <c r="R7864" s="9"/>
      <c r="T7864" s="9"/>
      <c r="U7864" s="2"/>
      <c r="X7864" s="40"/>
      <c r="Y7864" s="9"/>
    </row>
    <row r="7865" spans="2:25" x14ac:dyDescent="0.2">
      <c r="B7865" s="2"/>
      <c r="H7865" s="2"/>
      <c r="I7865" s="2"/>
      <c r="J7865" s="2"/>
      <c r="N7865" s="9"/>
      <c r="O7865" s="5"/>
      <c r="P7865" s="2"/>
      <c r="Q7865" s="39"/>
      <c r="R7865" s="9"/>
      <c r="T7865" s="9"/>
      <c r="U7865" s="2"/>
      <c r="X7865" s="40"/>
      <c r="Y7865" s="9"/>
    </row>
    <row r="7866" spans="2:25" x14ac:dyDescent="0.2">
      <c r="B7866" s="2"/>
      <c r="H7866" s="2"/>
      <c r="I7866" s="2"/>
      <c r="J7866" s="2"/>
      <c r="N7866" s="9"/>
      <c r="O7866" s="5"/>
      <c r="P7866" s="2"/>
      <c r="Q7866" s="39"/>
      <c r="R7866" s="9"/>
      <c r="T7866" s="9"/>
      <c r="U7866" s="2"/>
      <c r="X7866" s="40"/>
      <c r="Y7866" s="9"/>
    </row>
    <row r="7867" spans="2:25" x14ac:dyDescent="0.2">
      <c r="B7867" s="2"/>
      <c r="H7867" s="2"/>
      <c r="I7867" s="2"/>
      <c r="J7867" s="2"/>
      <c r="N7867" s="9"/>
      <c r="O7867" s="5"/>
      <c r="P7867" s="2"/>
      <c r="Q7867" s="39"/>
      <c r="R7867" s="9"/>
      <c r="T7867" s="9"/>
      <c r="U7867" s="2"/>
      <c r="X7867" s="40"/>
      <c r="Y7867" s="9"/>
    </row>
    <row r="7868" spans="2:25" x14ac:dyDescent="0.2">
      <c r="B7868" s="2"/>
      <c r="H7868" s="2"/>
      <c r="I7868" s="2"/>
      <c r="J7868" s="2"/>
      <c r="N7868" s="9"/>
      <c r="O7868" s="5"/>
      <c r="P7868" s="2"/>
      <c r="Q7868" s="39"/>
      <c r="R7868" s="9"/>
      <c r="T7868" s="9"/>
      <c r="U7868" s="2"/>
      <c r="X7868" s="40"/>
      <c r="Y7868" s="9"/>
    </row>
    <row r="7869" spans="2:25" x14ac:dyDescent="0.2">
      <c r="B7869" s="2"/>
      <c r="H7869" s="2"/>
      <c r="I7869" s="2"/>
      <c r="J7869" s="2"/>
      <c r="N7869" s="9"/>
      <c r="O7869" s="5"/>
      <c r="P7869" s="2"/>
      <c r="Q7869" s="39"/>
      <c r="R7869" s="9"/>
      <c r="T7869" s="9"/>
      <c r="U7869" s="2"/>
      <c r="X7869" s="40"/>
      <c r="Y7869" s="9"/>
    </row>
    <row r="7870" spans="2:25" x14ac:dyDescent="0.2">
      <c r="B7870" s="2"/>
      <c r="H7870" s="2"/>
      <c r="I7870" s="2"/>
      <c r="J7870" s="2"/>
      <c r="N7870" s="9"/>
      <c r="O7870" s="5"/>
      <c r="P7870" s="2"/>
      <c r="Q7870" s="39"/>
      <c r="R7870" s="9"/>
      <c r="T7870" s="9"/>
      <c r="U7870" s="2"/>
      <c r="X7870" s="40"/>
      <c r="Y7870" s="9"/>
    </row>
    <row r="7871" spans="2:25" x14ac:dyDescent="0.2">
      <c r="B7871" s="2"/>
      <c r="H7871" s="2"/>
      <c r="I7871" s="2"/>
      <c r="J7871" s="2"/>
      <c r="N7871" s="9"/>
      <c r="O7871" s="5"/>
      <c r="P7871" s="2"/>
      <c r="Q7871" s="39"/>
      <c r="R7871" s="9"/>
      <c r="T7871" s="9"/>
      <c r="U7871" s="2"/>
      <c r="X7871" s="40"/>
      <c r="Y7871" s="9"/>
    </row>
    <row r="7872" spans="2:25" x14ac:dyDescent="0.2">
      <c r="B7872" s="2"/>
      <c r="H7872" s="2"/>
      <c r="I7872" s="2"/>
      <c r="J7872" s="2"/>
      <c r="N7872" s="9"/>
      <c r="O7872" s="5"/>
      <c r="P7872" s="2"/>
      <c r="Q7872" s="39"/>
      <c r="R7872" s="9"/>
      <c r="T7872" s="9"/>
      <c r="U7872" s="2"/>
      <c r="X7872" s="40"/>
      <c r="Y7872" s="9"/>
    </row>
    <row r="7873" spans="2:25" x14ac:dyDescent="0.2">
      <c r="B7873" s="2"/>
      <c r="H7873" s="2"/>
      <c r="I7873" s="2"/>
      <c r="J7873" s="2"/>
      <c r="N7873" s="9"/>
      <c r="O7873" s="5"/>
      <c r="P7873" s="2"/>
      <c r="Q7873" s="39"/>
      <c r="R7873" s="9"/>
      <c r="T7873" s="9"/>
      <c r="U7873" s="2"/>
      <c r="X7873" s="40"/>
      <c r="Y7873" s="9"/>
    </row>
    <row r="7874" spans="2:25" x14ac:dyDescent="0.2">
      <c r="B7874" s="2"/>
      <c r="H7874" s="2"/>
      <c r="I7874" s="2"/>
      <c r="J7874" s="2"/>
      <c r="N7874" s="9"/>
      <c r="O7874" s="5"/>
      <c r="P7874" s="2"/>
      <c r="Q7874" s="39"/>
      <c r="R7874" s="9"/>
      <c r="T7874" s="9"/>
      <c r="U7874" s="2"/>
      <c r="X7874" s="40"/>
      <c r="Y7874" s="9"/>
    </row>
    <row r="7875" spans="2:25" x14ac:dyDescent="0.2">
      <c r="B7875" s="2"/>
      <c r="H7875" s="2"/>
      <c r="I7875" s="2"/>
      <c r="J7875" s="2"/>
      <c r="N7875" s="9"/>
      <c r="O7875" s="5"/>
      <c r="P7875" s="2"/>
      <c r="Q7875" s="39"/>
      <c r="R7875" s="9"/>
      <c r="T7875" s="9"/>
      <c r="U7875" s="2"/>
      <c r="X7875" s="40"/>
      <c r="Y7875" s="9"/>
    </row>
    <row r="7876" spans="2:25" x14ac:dyDescent="0.2">
      <c r="B7876" s="2"/>
      <c r="H7876" s="2"/>
      <c r="I7876" s="2"/>
      <c r="J7876" s="2"/>
      <c r="N7876" s="9"/>
      <c r="O7876" s="5"/>
      <c r="P7876" s="2"/>
      <c r="Q7876" s="39"/>
      <c r="R7876" s="9"/>
      <c r="T7876" s="9"/>
      <c r="U7876" s="2"/>
      <c r="X7876" s="40"/>
      <c r="Y7876" s="9"/>
    </row>
    <row r="7877" spans="2:25" x14ac:dyDescent="0.2">
      <c r="B7877" s="2"/>
      <c r="H7877" s="2"/>
      <c r="I7877" s="2"/>
      <c r="J7877" s="2"/>
      <c r="N7877" s="9"/>
      <c r="O7877" s="5"/>
      <c r="P7877" s="2"/>
      <c r="Q7877" s="39"/>
      <c r="R7877" s="9"/>
      <c r="T7877" s="9"/>
      <c r="U7877" s="2"/>
      <c r="X7877" s="40"/>
      <c r="Y7877" s="9"/>
    </row>
    <row r="7878" spans="2:25" x14ac:dyDescent="0.2">
      <c r="B7878" s="2"/>
      <c r="H7878" s="2"/>
      <c r="I7878" s="2"/>
      <c r="J7878" s="2"/>
      <c r="N7878" s="9"/>
      <c r="O7878" s="5"/>
      <c r="P7878" s="2"/>
      <c r="Q7878" s="39"/>
      <c r="R7878" s="9"/>
      <c r="T7878" s="9"/>
      <c r="U7878" s="2"/>
      <c r="X7878" s="40"/>
      <c r="Y7878" s="9"/>
    </row>
    <row r="7879" spans="2:25" x14ac:dyDescent="0.2">
      <c r="B7879" s="2"/>
      <c r="H7879" s="2"/>
      <c r="I7879" s="2"/>
      <c r="J7879" s="2"/>
      <c r="N7879" s="9"/>
      <c r="O7879" s="5"/>
      <c r="P7879" s="2"/>
      <c r="Q7879" s="39"/>
      <c r="R7879" s="9"/>
      <c r="T7879" s="9"/>
      <c r="U7879" s="2"/>
      <c r="X7879" s="40"/>
      <c r="Y7879" s="9"/>
    </row>
    <row r="7880" spans="2:25" x14ac:dyDescent="0.2">
      <c r="B7880" s="2"/>
      <c r="H7880" s="2"/>
      <c r="I7880" s="2"/>
      <c r="J7880" s="2"/>
      <c r="N7880" s="9"/>
      <c r="O7880" s="5"/>
      <c r="P7880" s="2"/>
      <c r="Q7880" s="39"/>
      <c r="R7880" s="9"/>
      <c r="T7880" s="9"/>
      <c r="U7880" s="2"/>
      <c r="X7880" s="40"/>
      <c r="Y7880" s="9"/>
    </row>
    <row r="7881" spans="2:25" x14ac:dyDescent="0.2">
      <c r="B7881" s="2"/>
      <c r="H7881" s="2"/>
      <c r="I7881" s="2"/>
      <c r="J7881" s="2"/>
      <c r="N7881" s="9"/>
      <c r="O7881" s="5"/>
      <c r="P7881" s="2"/>
      <c r="Q7881" s="39"/>
      <c r="R7881" s="9"/>
      <c r="T7881" s="9"/>
      <c r="U7881" s="2"/>
      <c r="X7881" s="40"/>
      <c r="Y7881" s="9"/>
    </row>
    <row r="7882" spans="2:25" x14ac:dyDescent="0.2">
      <c r="B7882" s="2"/>
      <c r="H7882" s="2"/>
      <c r="I7882" s="2"/>
      <c r="J7882" s="2"/>
      <c r="N7882" s="9"/>
      <c r="O7882" s="5"/>
      <c r="P7882" s="2"/>
      <c r="Q7882" s="39"/>
      <c r="R7882" s="9"/>
      <c r="T7882" s="9"/>
      <c r="U7882" s="2"/>
      <c r="X7882" s="40"/>
      <c r="Y7882" s="9"/>
    </row>
    <row r="7883" spans="2:25" x14ac:dyDescent="0.2">
      <c r="B7883" s="2"/>
      <c r="H7883" s="2"/>
      <c r="I7883" s="2"/>
      <c r="J7883" s="2"/>
      <c r="N7883" s="9"/>
      <c r="O7883" s="5"/>
      <c r="P7883" s="2"/>
      <c r="Q7883" s="39"/>
      <c r="R7883" s="9"/>
      <c r="T7883" s="9"/>
      <c r="U7883" s="2"/>
      <c r="X7883" s="40"/>
      <c r="Y7883" s="9"/>
    </row>
    <row r="7884" spans="2:25" x14ac:dyDescent="0.2">
      <c r="B7884" s="2"/>
      <c r="H7884" s="2"/>
      <c r="I7884" s="2"/>
      <c r="J7884" s="2"/>
      <c r="N7884" s="9"/>
      <c r="O7884" s="5"/>
      <c r="P7884" s="2"/>
      <c r="Q7884" s="39"/>
      <c r="R7884" s="9"/>
      <c r="T7884" s="9"/>
      <c r="U7884" s="2"/>
      <c r="X7884" s="40"/>
      <c r="Y7884" s="9"/>
    </row>
    <row r="7885" spans="2:25" x14ac:dyDescent="0.2">
      <c r="B7885" s="2"/>
      <c r="H7885" s="2"/>
      <c r="I7885" s="2"/>
      <c r="J7885" s="2"/>
      <c r="N7885" s="9"/>
      <c r="O7885" s="5"/>
      <c r="P7885" s="2"/>
      <c r="Q7885" s="39"/>
      <c r="R7885" s="9"/>
      <c r="T7885" s="9"/>
      <c r="U7885" s="2"/>
      <c r="X7885" s="40"/>
      <c r="Y7885" s="9"/>
    </row>
    <row r="7886" spans="2:25" x14ac:dyDescent="0.2">
      <c r="B7886" s="2"/>
      <c r="H7886" s="2"/>
      <c r="I7886" s="2"/>
      <c r="J7886" s="2"/>
      <c r="N7886" s="9"/>
      <c r="O7886" s="5"/>
      <c r="P7886" s="2"/>
      <c r="Q7886" s="39"/>
      <c r="R7886" s="9"/>
      <c r="T7886" s="9"/>
      <c r="U7886" s="2"/>
      <c r="X7886" s="40"/>
      <c r="Y7886" s="9"/>
    </row>
    <row r="7887" spans="2:25" x14ac:dyDescent="0.2">
      <c r="B7887" s="2"/>
      <c r="H7887" s="2"/>
      <c r="I7887" s="2"/>
      <c r="J7887" s="2"/>
      <c r="N7887" s="9"/>
      <c r="O7887" s="5"/>
      <c r="P7887" s="2"/>
      <c r="Q7887" s="39"/>
      <c r="R7887" s="9"/>
      <c r="T7887" s="9"/>
      <c r="U7887" s="2"/>
      <c r="X7887" s="40"/>
      <c r="Y7887" s="9"/>
    </row>
    <row r="7888" spans="2:25" x14ac:dyDescent="0.2">
      <c r="B7888" s="2"/>
      <c r="H7888" s="2"/>
      <c r="I7888" s="2"/>
      <c r="J7888" s="2"/>
      <c r="N7888" s="9"/>
      <c r="O7888" s="5"/>
      <c r="P7888" s="2"/>
      <c r="Q7888" s="39"/>
      <c r="R7888" s="9"/>
      <c r="T7888" s="9"/>
      <c r="U7888" s="2"/>
      <c r="X7888" s="40"/>
      <c r="Y7888" s="9"/>
    </row>
    <row r="7889" spans="2:25" x14ac:dyDescent="0.2">
      <c r="B7889" s="2"/>
      <c r="H7889" s="2"/>
      <c r="I7889" s="2"/>
      <c r="J7889" s="2"/>
      <c r="N7889" s="9"/>
      <c r="O7889" s="5"/>
      <c r="P7889" s="2"/>
      <c r="Q7889" s="39"/>
      <c r="R7889" s="9"/>
      <c r="T7889" s="9"/>
      <c r="U7889" s="2"/>
      <c r="X7889" s="40"/>
      <c r="Y7889" s="9"/>
    </row>
    <row r="7890" spans="2:25" x14ac:dyDescent="0.2">
      <c r="B7890" s="2"/>
      <c r="H7890" s="2"/>
      <c r="I7890" s="2"/>
      <c r="J7890" s="2"/>
      <c r="N7890" s="9"/>
      <c r="O7890" s="5"/>
      <c r="P7890" s="2"/>
      <c r="Q7890" s="39"/>
      <c r="R7890" s="9"/>
      <c r="T7890" s="9"/>
      <c r="U7890" s="2"/>
      <c r="X7890" s="40"/>
      <c r="Y7890" s="9"/>
    </row>
    <row r="7891" spans="2:25" x14ac:dyDescent="0.2">
      <c r="B7891" s="2"/>
      <c r="H7891" s="2"/>
      <c r="I7891" s="2"/>
      <c r="J7891" s="2"/>
      <c r="N7891" s="9"/>
      <c r="O7891" s="5"/>
      <c r="P7891" s="2"/>
      <c r="Q7891" s="39"/>
      <c r="R7891" s="9"/>
      <c r="T7891" s="9"/>
      <c r="U7891" s="2"/>
      <c r="X7891" s="40"/>
      <c r="Y7891" s="9"/>
    </row>
    <row r="7892" spans="2:25" x14ac:dyDescent="0.2">
      <c r="B7892" s="2"/>
      <c r="H7892" s="2"/>
      <c r="I7892" s="2"/>
      <c r="J7892" s="2"/>
      <c r="N7892" s="9"/>
      <c r="O7892" s="5"/>
      <c r="P7892" s="2"/>
      <c r="Q7892" s="39"/>
      <c r="R7892" s="9"/>
      <c r="T7892" s="9"/>
      <c r="U7892" s="2"/>
      <c r="X7892" s="40"/>
      <c r="Y7892" s="9"/>
    </row>
    <row r="7893" spans="2:25" x14ac:dyDescent="0.2">
      <c r="B7893" s="2"/>
      <c r="H7893" s="2"/>
      <c r="I7893" s="2"/>
      <c r="J7893" s="2"/>
      <c r="N7893" s="9"/>
      <c r="O7893" s="5"/>
      <c r="P7893" s="2"/>
      <c r="Q7893" s="39"/>
      <c r="R7893" s="9"/>
      <c r="T7893" s="9"/>
      <c r="U7893" s="2"/>
      <c r="X7893" s="40"/>
      <c r="Y7893" s="9"/>
    </row>
    <row r="7894" spans="2:25" x14ac:dyDescent="0.2">
      <c r="B7894" s="2"/>
      <c r="H7894" s="2"/>
      <c r="I7894" s="2"/>
      <c r="J7894" s="2"/>
      <c r="N7894" s="9"/>
      <c r="O7894" s="5"/>
      <c r="P7894" s="2"/>
      <c r="Q7894" s="39"/>
      <c r="R7894" s="9"/>
      <c r="T7894" s="9"/>
      <c r="U7894" s="2"/>
      <c r="X7894" s="40"/>
      <c r="Y7894" s="9"/>
    </row>
    <row r="7895" spans="2:25" x14ac:dyDescent="0.2">
      <c r="B7895" s="2"/>
      <c r="H7895" s="2"/>
      <c r="I7895" s="2"/>
      <c r="J7895" s="2"/>
      <c r="N7895" s="9"/>
      <c r="O7895" s="5"/>
      <c r="P7895" s="2"/>
      <c r="Q7895" s="39"/>
      <c r="R7895" s="9"/>
      <c r="T7895" s="9"/>
      <c r="U7895" s="2"/>
      <c r="X7895" s="40"/>
      <c r="Y7895" s="9"/>
    </row>
    <row r="7896" spans="2:25" x14ac:dyDescent="0.2">
      <c r="B7896" s="2"/>
      <c r="H7896" s="2"/>
      <c r="I7896" s="2"/>
      <c r="J7896" s="2"/>
      <c r="N7896" s="9"/>
      <c r="O7896" s="5"/>
      <c r="P7896" s="2"/>
      <c r="Q7896" s="39"/>
      <c r="R7896" s="9"/>
      <c r="T7896" s="9"/>
      <c r="U7896" s="2"/>
      <c r="X7896" s="40"/>
      <c r="Y7896" s="9"/>
    </row>
    <row r="7897" spans="2:25" x14ac:dyDescent="0.2">
      <c r="B7897" s="2"/>
      <c r="H7897" s="2"/>
      <c r="I7897" s="2"/>
      <c r="J7897" s="2"/>
      <c r="N7897" s="9"/>
      <c r="O7897" s="5"/>
      <c r="P7897" s="2"/>
      <c r="Q7897" s="39"/>
      <c r="R7897" s="9"/>
      <c r="T7897" s="9"/>
      <c r="U7897" s="2"/>
      <c r="X7897" s="40"/>
      <c r="Y7897" s="9"/>
    </row>
    <row r="7898" spans="2:25" x14ac:dyDescent="0.2">
      <c r="B7898" s="2"/>
      <c r="H7898" s="2"/>
      <c r="I7898" s="2"/>
      <c r="J7898" s="2"/>
      <c r="N7898" s="9"/>
      <c r="O7898" s="5"/>
      <c r="P7898" s="2"/>
      <c r="Q7898" s="39"/>
      <c r="R7898" s="9"/>
      <c r="T7898" s="9"/>
      <c r="U7898" s="2"/>
      <c r="X7898" s="40"/>
      <c r="Y7898" s="9"/>
    </row>
    <row r="7899" spans="2:25" x14ac:dyDescent="0.2">
      <c r="B7899" s="2"/>
      <c r="H7899" s="2"/>
      <c r="I7899" s="2"/>
      <c r="J7899" s="2"/>
      <c r="N7899" s="9"/>
      <c r="O7899" s="5"/>
      <c r="P7899" s="2"/>
      <c r="Q7899" s="39"/>
      <c r="R7899" s="9"/>
      <c r="T7899" s="9"/>
      <c r="U7899" s="2"/>
      <c r="X7899" s="40"/>
      <c r="Y7899" s="9"/>
    </row>
    <row r="7900" spans="2:25" x14ac:dyDescent="0.2">
      <c r="B7900" s="2"/>
      <c r="H7900" s="2"/>
      <c r="I7900" s="2"/>
      <c r="J7900" s="2"/>
      <c r="N7900" s="9"/>
      <c r="O7900" s="5"/>
      <c r="P7900" s="2"/>
      <c r="Q7900" s="39"/>
      <c r="R7900" s="9"/>
      <c r="T7900" s="9"/>
      <c r="U7900" s="2"/>
      <c r="X7900" s="40"/>
      <c r="Y7900" s="9"/>
    </row>
    <row r="7901" spans="2:25" x14ac:dyDescent="0.2">
      <c r="B7901" s="2"/>
      <c r="H7901" s="2"/>
      <c r="I7901" s="2"/>
      <c r="J7901" s="2"/>
      <c r="N7901" s="9"/>
      <c r="O7901" s="5"/>
      <c r="P7901" s="2"/>
      <c r="Q7901" s="39"/>
      <c r="R7901" s="9"/>
      <c r="T7901" s="9"/>
      <c r="U7901" s="2"/>
      <c r="X7901" s="40"/>
      <c r="Y7901" s="9"/>
    </row>
    <row r="7902" spans="2:25" x14ac:dyDescent="0.2">
      <c r="B7902" s="2"/>
      <c r="H7902" s="2"/>
      <c r="I7902" s="2"/>
      <c r="J7902" s="2"/>
      <c r="N7902" s="9"/>
      <c r="O7902" s="5"/>
      <c r="P7902" s="2"/>
      <c r="Q7902" s="39"/>
      <c r="R7902" s="9"/>
      <c r="T7902" s="9"/>
      <c r="U7902" s="2"/>
      <c r="X7902" s="40"/>
      <c r="Y7902" s="9"/>
    </row>
    <row r="7903" spans="2:25" x14ac:dyDescent="0.2">
      <c r="B7903" s="2"/>
      <c r="H7903" s="2"/>
      <c r="I7903" s="2"/>
      <c r="J7903" s="2"/>
      <c r="N7903" s="9"/>
      <c r="O7903" s="5"/>
      <c r="P7903" s="2"/>
      <c r="Q7903" s="39"/>
      <c r="R7903" s="9"/>
      <c r="T7903" s="9"/>
      <c r="U7903" s="2"/>
      <c r="X7903" s="40"/>
      <c r="Y7903" s="9"/>
    </row>
    <row r="7904" spans="2:25" x14ac:dyDescent="0.2">
      <c r="B7904" s="2"/>
      <c r="H7904" s="2"/>
      <c r="I7904" s="2"/>
      <c r="J7904" s="2"/>
      <c r="N7904" s="9"/>
      <c r="O7904" s="5"/>
      <c r="P7904" s="2"/>
      <c r="Q7904" s="39"/>
      <c r="R7904" s="9"/>
      <c r="T7904" s="9"/>
      <c r="U7904" s="2"/>
      <c r="X7904" s="40"/>
      <c r="Y7904" s="9"/>
    </row>
    <row r="7905" spans="2:25" x14ac:dyDescent="0.2">
      <c r="B7905" s="2"/>
      <c r="H7905" s="2"/>
      <c r="I7905" s="2"/>
      <c r="J7905" s="2"/>
      <c r="N7905" s="9"/>
      <c r="O7905" s="5"/>
      <c r="P7905" s="2"/>
      <c r="Q7905" s="39"/>
      <c r="R7905" s="9"/>
      <c r="T7905" s="9"/>
      <c r="U7905" s="2"/>
      <c r="X7905" s="40"/>
      <c r="Y7905" s="9"/>
    </row>
    <row r="7906" spans="2:25" x14ac:dyDescent="0.2">
      <c r="B7906" s="2"/>
      <c r="H7906" s="2"/>
      <c r="I7906" s="2"/>
      <c r="J7906" s="2"/>
      <c r="N7906" s="9"/>
      <c r="O7906" s="5"/>
      <c r="P7906" s="2"/>
      <c r="Q7906" s="39"/>
      <c r="R7906" s="9"/>
      <c r="T7906" s="9"/>
      <c r="U7906" s="2"/>
      <c r="X7906" s="40"/>
      <c r="Y7906" s="9"/>
    </row>
    <row r="7907" spans="2:25" x14ac:dyDescent="0.2">
      <c r="B7907" s="2"/>
      <c r="H7907" s="2"/>
      <c r="I7907" s="2"/>
      <c r="J7907" s="2"/>
      <c r="N7907" s="9"/>
      <c r="O7907" s="5"/>
      <c r="P7907" s="2"/>
      <c r="Q7907" s="39"/>
      <c r="R7907" s="9"/>
      <c r="T7907" s="9"/>
      <c r="U7907" s="2"/>
      <c r="X7907" s="40"/>
      <c r="Y7907" s="9"/>
    </row>
    <row r="7908" spans="2:25" x14ac:dyDescent="0.2">
      <c r="B7908" s="2"/>
      <c r="H7908" s="2"/>
      <c r="I7908" s="2"/>
      <c r="J7908" s="2"/>
      <c r="N7908" s="9"/>
      <c r="O7908" s="5"/>
      <c r="P7908" s="2"/>
      <c r="Q7908" s="39"/>
      <c r="R7908" s="9"/>
      <c r="T7908" s="9"/>
      <c r="U7908" s="2"/>
      <c r="X7908" s="40"/>
      <c r="Y7908" s="9"/>
    </row>
    <row r="7909" spans="2:25" x14ac:dyDescent="0.2">
      <c r="B7909" s="2"/>
      <c r="H7909" s="2"/>
      <c r="I7909" s="2"/>
      <c r="J7909" s="2"/>
      <c r="N7909" s="9"/>
      <c r="O7909" s="5"/>
      <c r="P7909" s="2"/>
      <c r="Q7909" s="39"/>
      <c r="R7909" s="9"/>
      <c r="T7909" s="9"/>
      <c r="U7909" s="2"/>
      <c r="X7909" s="40"/>
      <c r="Y7909" s="9"/>
    </row>
    <row r="7910" spans="2:25" x14ac:dyDescent="0.2">
      <c r="B7910" s="2"/>
      <c r="H7910" s="2"/>
      <c r="I7910" s="2"/>
      <c r="J7910" s="2"/>
      <c r="N7910" s="9"/>
      <c r="O7910" s="5"/>
      <c r="P7910" s="2"/>
      <c r="Q7910" s="39"/>
      <c r="R7910" s="9"/>
      <c r="T7910" s="9"/>
      <c r="U7910" s="2"/>
      <c r="X7910" s="40"/>
      <c r="Y7910" s="9"/>
    </row>
    <row r="7911" spans="2:25" x14ac:dyDescent="0.2">
      <c r="B7911" s="2"/>
      <c r="H7911" s="2"/>
      <c r="I7911" s="2"/>
      <c r="J7911" s="2"/>
      <c r="N7911" s="9"/>
      <c r="O7911" s="5"/>
      <c r="P7911" s="2"/>
      <c r="Q7911" s="39"/>
      <c r="R7911" s="9"/>
      <c r="T7911" s="9"/>
      <c r="U7911" s="2"/>
      <c r="X7911" s="40"/>
      <c r="Y7911" s="9"/>
    </row>
    <row r="7912" spans="2:25" x14ac:dyDescent="0.2">
      <c r="B7912" s="2"/>
      <c r="H7912" s="2"/>
      <c r="I7912" s="2"/>
      <c r="J7912" s="2"/>
      <c r="N7912" s="9"/>
      <c r="O7912" s="5"/>
      <c r="P7912" s="2"/>
      <c r="Q7912" s="39"/>
      <c r="R7912" s="9"/>
      <c r="T7912" s="9"/>
      <c r="U7912" s="2"/>
      <c r="X7912" s="40"/>
      <c r="Y7912" s="9"/>
    </row>
    <row r="7913" spans="2:25" x14ac:dyDescent="0.2">
      <c r="B7913" s="2"/>
      <c r="H7913" s="2"/>
      <c r="I7913" s="2"/>
      <c r="J7913" s="2"/>
      <c r="N7913" s="9"/>
      <c r="O7913" s="5"/>
      <c r="P7913" s="2"/>
      <c r="Q7913" s="39"/>
      <c r="R7913" s="9"/>
      <c r="T7913" s="9"/>
      <c r="U7913" s="2"/>
      <c r="X7913" s="40"/>
      <c r="Y7913" s="9"/>
    </row>
    <row r="7914" spans="2:25" x14ac:dyDescent="0.2">
      <c r="B7914" s="2"/>
      <c r="H7914" s="2"/>
      <c r="I7914" s="2"/>
      <c r="J7914" s="2"/>
      <c r="N7914" s="9"/>
      <c r="O7914" s="5"/>
      <c r="P7914" s="2"/>
      <c r="Q7914" s="39"/>
      <c r="R7914" s="9"/>
      <c r="T7914" s="9"/>
      <c r="U7914" s="2"/>
      <c r="X7914" s="40"/>
      <c r="Y7914" s="9"/>
    </row>
    <row r="7915" spans="2:25" x14ac:dyDescent="0.2">
      <c r="B7915" s="2"/>
      <c r="H7915" s="2"/>
      <c r="I7915" s="2"/>
      <c r="J7915" s="2"/>
      <c r="N7915" s="9"/>
      <c r="O7915" s="5"/>
      <c r="P7915" s="2"/>
      <c r="Q7915" s="39"/>
      <c r="R7915" s="9"/>
      <c r="T7915" s="9"/>
      <c r="U7915" s="2"/>
      <c r="X7915" s="40"/>
      <c r="Y7915" s="9"/>
    </row>
    <row r="7916" spans="2:25" x14ac:dyDescent="0.2">
      <c r="B7916" s="2"/>
      <c r="H7916" s="2"/>
      <c r="I7916" s="2"/>
      <c r="J7916" s="2"/>
      <c r="N7916" s="9"/>
      <c r="O7916" s="5"/>
      <c r="P7916" s="2"/>
      <c r="Q7916" s="39"/>
      <c r="R7916" s="9"/>
      <c r="T7916" s="9"/>
      <c r="U7916" s="2"/>
      <c r="X7916" s="40"/>
      <c r="Y7916" s="9"/>
    </row>
    <row r="7917" spans="2:25" x14ac:dyDescent="0.2">
      <c r="B7917" s="2"/>
      <c r="H7917" s="2"/>
      <c r="I7917" s="2"/>
      <c r="J7917" s="2"/>
      <c r="N7917" s="9"/>
      <c r="O7917" s="5"/>
      <c r="P7917" s="2"/>
      <c r="Q7917" s="39"/>
      <c r="R7917" s="9"/>
      <c r="T7917" s="9"/>
      <c r="U7917" s="2"/>
      <c r="X7917" s="40"/>
      <c r="Y7917" s="9"/>
    </row>
    <row r="7918" spans="2:25" x14ac:dyDescent="0.2">
      <c r="B7918" s="2"/>
      <c r="H7918" s="2"/>
      <c r="I7918" s="2"/>
      <c r="J7918" s="2"/>
      <c r="N7918" s="9"/>
      <c r="O7918" s="5"/>
      <c r="P7918" s="2"/>
      <c r="Q7918" s="39"/>
      <c r="R7918" s="9"/>
      <c r="T7918" s="9"/>
      <c r="U7918" s="2"/>
      <c r="X7918" s="40"/>
      <c r="Y7918" s="9"/>
    </row>
    <row r="7919" spans="2:25" x14ac:dyDescent="0.2">
      <c r="B7919" s="2"/>
      <c r="H7919" s="2"/>
      <c r="I7919" s="2"/>
      <c r="J7919" s="2"/>
      <c r="N7919" s="9"/>
      <c r="O7919" s="5"/>
      <c r="P7919" s="2"/>
      <c r="Q7919" s="39"/>
      <c r="R7919" s="9"/>
      <c r="T7919" s="9"/>
      <c r="U7919" s="2"/>
      <c r="X7919" s="40"/>
      <c r="Y7919" s="9"/>
    </row>
    <row r="7920" spans="2:25" x14ac:dyDescent="0.2">
      <c r="B7920" s="2"/>
      <c r="H7920" s="2"/>
      <c r="I7920" s="2"/>
      <c r="J7920" s="2"/>
      <c r="N7920" s="9"/>
      <c r="O7920" s="5"/>
      <c r="P7920" s="2"/>
      <c r="Q7920" s="39"/>
      <c r="R7920" s="9"/>
      <c r="T7920" s="9"/>
      <c r="U7920" s="2"/>
      <c r="X7920" s="40"/>
      <c r="Y7920" s="9"/>
    </row>
    <row r="7921" spans="2:25" x14ac:dyDescent="0.2">
      <c r="B7921" s="2"/>
      <c r="H7921" s="2"/>
      <c r="I7921" s="2"/>
      <c r="J7921" s="2"/>
      <c r="N7921" s="9"/>
      <c r="O7921" s="5"/>
      <c r="P7921" s="2"/>
      <c r="Q7921" s="39"/>
      <c r="R7921" s="9"/>
      <c r="T7921" s="9"/>
      <c r="U7921" s="2"/>
      <c r="X7921" s="40"/>
      <c r="Y7921" s="9"/>
    </row>
    <row r="7922" spans="2:25" x14ac:dyDescent="0.2">
      <c r="B7922" s="2"/>
      <c r="H7922" s="2"/>
      <c r="I7922" s="2"/>
      <c r="J7922" s="2"/>
      <c r="N7922" s="9"/>
      <c r="O7922" s="5"/>
      <c r="P7922" s="2"/>
      <c r="Q7922" s="39"/>
      <c r="R7922" s="9"/>
      <c r="T7922" s="9"/>
      <c r="U7922" s="2"/>
      <c r="X7922" s="40"/>
      <c r="Y7922" s="9"/>
    </row>
    <row r="7923" spans="2:25" x14ac:dyDescent="0.2">
      <c r="B7923" s="2"/>
      <c r="H7923" s="2"/>
      <c r="I7923" s="2"/>
      <c r="J7923" s="2"/>
      <c r="N7923" s="9"/>
      <c r="O7923" s="5"/>
      <c r="P7923" s="2"/>
      <c r="Q7923" s="39"/>
      <c r="R7923" s="9"/>
      <c r="T7923" s="9"/>
      <c r="U7923" s="2"/>
      <c r="X7923" s="40"/>
      <c r="Y7923" s="9"/>
    </row>
    <row r="7924" spans="2:25" x14ac:dyDescent="0.2">
      <c r="B7924" s="2"/>
      <c r="H7924" s="2"/>
      <c r="I7924" s="2"/>
      <c r="J7924" s="2"/>
      <c r="N7924" s="9"/>
      <c r="O7924" s="5"/>
      <c r="P7924" s="2"/>
      <c r="Q7924" s="39"/>
      <c r="R7924" s="9"/>
      <c r="T7924" s="9"/>
      <c r="U7924" s="2"/>
      <c r="X7924" s="40"/>
      <c r="Y7924" s="9"/>
    </row>
    <row r="7925" spans="2:25" x14ac:dyDescent="0.2">
      <c r="B7925" s="2"/>
      <c r="H7925" s="2"/>
      <c r="I7925" s="2"/>
      <c r="J7925" s="2"/>
      <c r="N7925" s="9"/>
      <c r="O7925" s="5"/>
      <c r="P7925" s="2"/>
      <c r="Q7925" s="39"/>
      <c r="R7925" s="9"/>
      <c r="T7925" s="9"/>
      <c r="U7925" s="2"/>
      <c r="X7925" s="40"/>
      <c r="Y7925" s="9"/>
    </row>
    <row r="7926" spans="2:25" x14ac:dyDescent="0.2">
      <c r="B7926" s="2"/>
      <c r="H7926" s="2"/>
      <c r="I7926" s="2"/>
      <c r="J7926" s="2"/>
      <c r="N7926" s="9"/>
      <c r="O7926" s="5"/>
      <c r="P7926" s="2"/>
      <c r="Q7926" s="39"/>
      <c r="R7926" s="9"/>
      <c r="T7926" s="9"/>
      <c r="U7926" s="2"/>
      <c r="X7926" s="40"/>
      <c r="Y7926" s="9"/>
    </row>
    <row r="7927" spans="2:25" x14ac:dyDescent="0.2">
      <c r="B7927" s="2"/>
      <c r="H7927" s="2"/>
      <c r="I7927" s="2"/>
      <c r="J7927" s="2"/>
      <c r="N7927" s="9"/>
      <c r="O7927" s="5"/>
      <c r="P7927" s="2"/>
      <c r="Q7927" s="39"/>
      <c r="R7927" s="9"/>
      <c r="T7927" s="9"/>
      <c r="U7927" s="2"/>
      <c r="X7927" s="40"/>
      <c r="Y7927" s="9"/>
    </row>
    <row r="7928" spans="2:25" x14ac:dyDescent="0.2">
      <c r="B7928" s="2"/>
      <c r="H7928" s="2"/>
      <c r="I7928" s="2"/>
      <c r="J7928" s="2"/>
      <c r="N7928" s="9"/>
      <c r="O7928" s="5"/>
      <c r="P7928" s="2"/>
      <c r="Q7928" s="39"/>
      <c r="R7928" s="9"/>
      <c r="T7928" s="9"/>
      <c r="U7928" s="2"/>
      <c r="X7928" s="40"/>
      <c r="Y7928" s="9"/>
    </row>
    <row r="7929" spans="2:25" x14ac:dyDescent="0.2">
      <c r="B7929" s="2"/>
      <c r="H7929" s="2"/>
      <c r="I7929" s="2"/>
      <c r="J7929" s="2"/>
      <c r="N7929" s="9"/>
      <c r="O7929" s="5"/>
      <c r="P7929" s="2"/>
      <c r="Q7929" s="39"/>
      <c r="R7929" s="9"/>
      <c r="T7929" s="9"/>
      <c r="U7929" s="2"/>
      <c r="X7929" s="40"/>
      <c r="Y7929" s="9"/>
    </row>
    <row r="7930" spans="2:25" x14ac:dyDescent="0.2">
      <c r="B7930" s="2"/>
      <c r="H7930" s="2"/>
      <c r="I7930" s="2"/>
      <c r="J7930" s="2"/>
      <c r="N7930" s="9"/>
      <c r="O7930" s="5"/>
      <c r="P7930" s="2"/>
      <c r="Q7930" s="39"/>
      <c r="R7930" s="9"/>
      <c r="T7930" s="9"/>
      <c r="U7930" s="2"/>
      <c r="X7930" s="40"/>
      <c r="Y7930" s="9"/>
    </row>
    <row r="7931" spans="2:25" x14ac:dyDescent="0.2">
      <c r="B7931" s="2"/>
      <c r="H7931" s="2"/>
      <c r="I7931" s="2"/>
      <c r="J7931" s="2"/>
      <c r="N7931" s="9"/>
      <c r="O7931" s="5"/>
      <c r="P7931" s="2"/>
      <c r="Q7931" s="39"/>
      <c r="R7931" s="9"/>
      <c r="T7931" s="9"/>
      <c r="U7931" s="2"/>
      <c r="X7931" s="40"/>
      <c r="Y7931" s="9"/>
    </row>
    <row r="7932" spans="2:25" x14ac:dyDescent="0.2">
      <c r="B7932" s="2"/>
      <c r="H7932" s="2"/>
      <c r="I7932" s="2"/>
      <c r="J7932" s="2"/>
      <c r="N7932" s="9"/>
      <c r="O7932" s="5"/>
      <c r="P7932" s="2"/>
      <c r="Q7932" s="39"/>
      <c r="R7932" s="9"/>
      <c r="T7932" s="9"/>
      <c r="U7932" s="2"/>
      <c r="X7932" s="40"/>
      <c r="Y7932" s="9"/>
    </row>
    <row r="7933" spans="2:25" x14ac:dyDescent="0.2">
      <c r="B7933" s="2"/>
      <c r="H7933" s="2"/>
      <c r="I7933" s="2"/>
      <c r="J7933" s="2"/>
      <c r="N7933" s="9"/>
      <c r="O7933" s="5"/>
      <c r="P7933" s="2"/>
      <c r="Q7933" s="39"/>
      <c r="R7933" s="9"/>
      <c r="T7933" s="9"/>
      <c r="U7933" s="2"/>
      <c r="X7933" s="40"/>
      <c r="Y7933" s="9"/>
    </row>
    <row r="7934" spans="2:25" x14ac:dyDescent="0.2">
      <c r="B7934" s="2"/>
      <c r="H7934" s="2"/>
      <c r="I7934" s="2"/>
      <c r="J7934" s="2"/>
      <c r="N7934" s="9"/>
      <c r="O7934" s="5"/>
      <c r="P7934" s="2"/>
      <c r="Q7934" s="39"/>
      <c r="R7934" s="9"/>
      <c r="T7934" s="9"/>
      <c r="U7934" s="2"/>
      <c r="X7934" s="40"/>
      <c r="Y7934" s="9"/>
    </row>
    <row r="7935" spans="2:25" x14ac:dyDescent="0.2">
      <c r="B7935" s="2"/>
      <c r="H7935" s="2"/>
      <c r="I7935" s="2"/>
      <c r="J7935" s="2"/>
      <c r="N7935" s="9"/>
      <c r="O7935" s="5"/>
      <c r="P7935" s="2"/>
      <c r="Q7935" s="39"/>
      <c r="R7935" s="9"/>
      <c r="T7935" s="9"/>
      <c r="U7935" s="2"/>
      <c r="X7935" s="40"/>
      <c r="Y7935" s="9"/>
    </row>
    <row r="7936" spans="2:25" x14ac:dyDescent="0.2">
      <c r="B7936" s="2"/>
      <c r="H7936" s="2"/>
      <c r="I7936" s="2"/>
      <c r="J7936" s="2"/>
      <c r="N7936" s="9"/>
      <c r="O7936" s="5"/>
      <c r="P7936" s="2"/>
      <c r="Q7936" s="39"/>
      <c r="R7936" s="9"/>
      <c r="T7936" s="9"/>
      <c r="U7936" s="2"/>
      <c r="X7936" s="40"/>
      <c r="Y7936" s="9"/>
    </row>
    <row r="7937" spans="2:25" x14ac:dyDescent="0.2">
      <c r="B7937" s="2"/>
      <c r="H7937" s="2"/>
      <c r="I7937" s="2"/>
      <c r="J7937" s="2"/>
      <c r="N7937" s="9"/>
      <c r="O7937" s="5"/>
      <c r="P7937" s="2"/>
      <c r="Q7937" s="39"/>
      <c r="R7937" s="9"/>
      <c r="T7937" s="9"/>
      <c r="U7937" s="2"/>
      <c r="X7937" s="40"/>
      <c r="Y7937" s="9"/>
    </row>
    <row r="7938" spans="2:25" x14ac:dyDescent="0.2">
      <c r="B7938" s="2"/>
      <c r="H7938" s="2"/>
      <c r="I7938" s="2"/>
      <c r="J7938" s="2"/>
      <c r="N7938" s="9"/>
      <c r="O7938" s="5"/>
      <c r="P7938" s="2"/>
      <c r="Q7938" s="39"/>
      <c r="R7938" s="9"/>
      <c r="T7938" s="9"/>
      <c r="U7938" s="2"/>
      <c r="X7938" s="40"/>
      <c r="Y7938" s="9"/>
    </row>
    <row r="7939" spans="2:25" x14ac:dyDescent="0.2">
      <c r="B7939" s="2"/>
      <c r="H7939" s="2"/>
      <c r="I7939" s="2"/>
      <c r="J7939" s="2"/>
      <c r="N7939" s="9"/>
      <c r="O7939" s="5"/>
      <c r="P7939" s="2"/>
      <c r="Q7939" s="39"/>
      <c r="R7939" s="9"/>
      <c r="T7939" s="9"/>
      <c r="U7939" s="2"/>
      <c r="X7939" s="40"/>
      <c r="Y7939" s="9"/>
    </row>
    <row r="7940" spans="2:25" x14ac:dyDescent="0.2">
      <c r="B7940" s="2"/>
      <c r="H7940" s="2"/>
      <c r="I7940" s="2"/>
      <c r="J7940" s="2"/>
      <c r="N7940" s="9"/>
      <c r="O7940" s="5"/>
      <c r="P7940" s="2"/>
      <c r="Q7940" s="39"/>
      <c r="R7940" s="9"/>
      <c r="T7940" s="9"/>
      <c r="U7940" s="2"/>
      <c r="X7940" s="40"/>
      <c r="Y7940" s="9"/>
    </row>
    <row r="7941" spans="2:25" x14ac:dyDescent="0.2">
      <c r="B7941" s="2"/>
      <c r="H7941" s="2"/>
      <c r="I7941" s="2"/>
      <c r="J7941" s="2"/>
      <c r="N7941" s="9"/>
      <c r="O7941" s="5"/>
      <c r="P7941" s="2"/>
      <c r="Q7941" s="39"/>
      <c r="R7941" s="9"/>
      <c r="T7941" s="9"/>
      <c r="U7941" s="2"/>
      <c r="X7941" s="40"/>
      <c r="Y7941" s="9"/>
    </row>
    <row r="7942" spans="2:25" x14ac:dyDescent="0.2">
      <c r="B7942" s="2"/>
      <c r="H7942" s="2"/>
      <c r="I7942" s="2"/>
      <c r="J7942" s="2"/>
      <c r="N7942" s="9"/>
      <c r="O7942" s="5"/>
      <c r="P7942" s="2"/>
      <c r="Q7942" s="39"/>
      <c r="R7942" s="9"/>
      <c r="T7942" s="9"/>
      <c r="U7942" s="2"/>
      <c r="X7942" s="40"/>
      <c r="Y7942" s="9"/>
    </row>
    <row r="7943" spans="2:25" x14ac:dyDescent="0.2">
      <c r="B7943" s="2"/>
      <c r="H7943" s="2"/>
      <c r="I7943" s="2"/>
      <c r="J7943" s="2"/>
      <c r="N7943" s="9"/>
      <c r="O7943" s="5"/>
      <c r="P7943" s="2"/>
      <c r="Q7943" s="39"/>
      <c r="R7943" s="9"/>
      <c r="T7943" s="9"/>
      <c r="U7943" s="2"/>
      <c r="X7943" s="40"/>
      <c r="Y7943" s="9"/>
    </row>
    <row r="7944" spans="2:25" x14ac:dyDescent="0.2">
      <c r="B7944" s="2"/>
      <c r="H7944" s="2"/>
      <c r="I7944" s="2"/>
      <c r="J7944" s="2"/>
      <c r="N7944" s="9"/>
      <c r="O7944" s="5"/>
      <c r="P7944" s="2"/>
      <c r="Q7944" s="39"/>
      <c r="R7944" s="9"/>
      <c r="T7944" s="9"/>
      <c r="U7944" s="2"/>
      <c r="X7944" s="40"/>
      <c r="Y7944" s="9"/>
    </row>
    <row r="7945" spans="2:25" x14ac:dyDescent="0.2">
      <c r="B7945" s="2"/>
      <c r="H7945" s="2"/>
      <c r="I7945" s="2"/>
      <c r="J7945" s="2"/>
      <c r="N7945" s="9"/>
      <c r="O7945" s="5"/>
      <c r="P7945" s="2"/>
      <c r="Q7945" s="39"/>
      <c r="R7945" s="9"/>
      <c r="T7945" s="9"/>
      <c r="U7945" s="2"/>
      <c r="X7945" s="40"/>
      <c r="Y7945" s="9"/>
    </row>
    <row r="7946" spans="2:25" x14ac:dyDescent="0.2">
      <c r="B7946" s="2"/>
      <c r="H7946" s="2"/>
      <c r="I7946" s="2"/>
      <c r="J7946" s="2"/>
      <c r="N7946" s="9"/>
      <c r="O7946" s="5"/>
      <c r="P7946" s="2"/>
      <c r="Q7946" s="39"/>
      <c r="R7946" s="9"/>
      <c r="T7946" s="9"/>
      <c r="U7946" s="2"/>
      <c r="X7946" s="40"/>
      <c r="Y7946" s="9"/>
    </row>
    <row r="7947" spans="2:25" x14ac:dyDescent="0.2">
      <c r="B7947" s="2"/>
      <c r="H7947" s="2"/>
      <c r="I7947" s="2"/>
      <c r="J7947" s="2"/>
      <c r="N7947" s="9"/>
      <c r="O7947" s="5"/>
      <c r="P7947" s="2"/>
      <c r="Q7947" s="39"/>
      <c r="R7947" s="9"/>
      <c r="T7947" s="9"/>
      <c r="U7947" s="2"/>
      <c r="X7947" s="40"/>
      <c r="Y7947" s="9"/>
    </row>
    <row r="7948" spans="2:25" x14ac:dyDescent="0.2">
      <c r="B7948" s="2"/>
      <c r="H7948" s="2"/>
      <c r="I7948" s="2"/>
      <c r="J7948" s="2"/>
      <c r="N7948" s="9"/>
      <c r="O7948" s="5"/>
      <c r="P7948" s="2"/>
      <c r="Q7948" s="39"/>
      <c r="R7948" s="9"/>
      <c r="T7948" s="9"/>
      <c r="U7948" s="2"/>
      <c r="X7948" s="40"/>
      <c r="Y7948" s="9"/>
    </row>
    <row r="7949" spans="2:25" x14ac:dyDescent="0.2">
      <c r="B7949" s="2"/>
      <c r="H7949" s="2"/>
      <c r="I7949" s="2"/>
      <c r="J7949" s="2"/>
      <c r="N7949" s="9"/>
      <c r="O7949" s="5"/>
      <c r="P7949" s="2"/>
      <c r="Q7949" s="39"/>
      <c r="R7949" s="9"/>
      <c r="T7949" s="9"/>
      <c r="U7949" s="2"/>
      <c r="X7949" s="40"/>
      <c r="Y7949" s="9"/>
    </row>
    <row r="7950" spans="2:25" x14ac:dyDescent="0.2">
      <c r="B7950" s="2"/>
      <c r="H7950" s="2"/>
      <c r="I7950" s="2"/>
      <c r="J7950" s="2"/>
      <c r="N7950" s="9"/>
      <c r="O7950" s="5"/>
      <c r="P7950" s="2"/>
      <c r="Q7950" s="39"/>
      <c r="R7950" s="9"/>
      <c r="T7950" s="9"/>
      <c r="U7950" s="2"/>
      <c r="X7950" s="40"/>
      <c r="Y7950" s="9"/>
    </row>
    <row r="7951" spans="2:25" x14ac:dyDescent="0.2">
      <c r="B7951" s="2"/>
      <c r="H7951" s="2"/>
      <c r="I7951" s="2"/>
      <c r="J7951" s="2"/>
      <c r="N7951" s="9"/>
      <c r="O7951" s="5"/>
      <c r="P7951" s="2"/>
      <c r="Q7951" s="39"/>
      <c r="R7951" s="9"/>
      <c r="T7951" s="9"/>
      <c r="U7951" s="2"/>
      <c r="X7951" s="40"/>
      <c r="Y7951" s="9"/>
    </row>
    <row r="7952" spans="2:25" x14ac:dyDescent="0.2">
      <c r="B7952" s="2"/>
      <c r="H7952" s="2"/>
      <c r="I7952" s="2"/>
      <c r="J7952" s="2"/>
      <c r="N7952" s="9"/>
      <c r="O7952" s="5"/>
      <c r="P7952" s="2"/>
      <c r="Q7952" s="39"/>
      <c r="R7952" s="9"/>
      <c r="T7952" s="9"/>
      <c r="U7952" s="2"/>
      <c r="X7952" s="40"/>
      <c r="Y7952" s="9"/>
    </row>
    <row r="7953" spans="2:25" x14ac:dyDescent="0.2">
      <c r="B7953" s="2"/>
      <c r="H7953" s="2"/>
      <c r="I7953" s="2"/>
      <c r="J7953" s="2"/>
      <c r="N7953" s="9"/>
      <c r="O7953" s="5"/>
      <c r="P7953" s="2"/>
      <c r="Q7953" s="39"/>
      <c r="R7953" s="9"/>
      <c r="T7953" s="9"/>
      <c r="U7953" s="2"/>
      <c r="X7953" s="40"/>
      <c r="Y7953" s="9"/>
    </row>
    <row r="7954" spans="2:25" x14ac:dyDescent="0.2">
      <c r="B7954" s="2"/>
      <c r="H7954" s="2"/>
      <c r="I7954" s="2"/>
      <c r="J7954" s="2"/>
      <c r="N7954" s="9"/>
      <c r="O7954" s="5"/>
      <c r="P7954" s="2"/>
      <c r="Q7954" s="39"/>
      <c r="R7954" s="9"/>
      <c r="T7954" s="9"/>
      <c r="U7954" s="2"/>
      <c r="X7954" s="40"/>
      <c r="Y7954" s="9"/>
    </row>
    <row r="7955" spans="2:25" x14ac:dyDescent="0.2">
      <c r="B7955" s="2"/>
      <c r="H7955" s="2"/>
      <c r="I7955" s="2"/>
      <c r="J7955" s="2"/>
      <c r="N7955" s="9"/>
      <c r="O7955" s="5"/>
      <c r="P7955" s="2"/>
      <c r="Q7955" s="39"/>
      <c r="R7955" s="9"/>
      <c r="T7955" s="9"/>
      <c r="U7955" s="2"/>
      <c r="X7955" s="40"/>
      <c r="Y7955" s="9"/>
    </row>
    <row r="7956" spans="2:25" x14ac:dyDescent="0.2">
      <c r="B7956" s="2"/>
      <c r="H7956" s="2"/>
      <c r="I7956" s="2"/>
      <c r="J7956" s="2"/>
      <c r="N7956" s="9"/>
      <c r="O7956" s="5"/>
      <c r="P7956" s="2"/>
      <c r="Q7956" s="39"/>
      <c r="R7956" s="9"/>
      <c r="T7956" s="9"/>
      <c r="U7956" s="2"/>
      <c r="X7956" s="40"/>
      <c r="Y7956" s="9"/>
    </row>
    <row r="7957" spans="2:25" x14ac:dyDescent="0.2">
      <c r="B7957" s="2"/>
      <c r="H7957" s="2"/>
      <c r="I7957" s="2"/>
      <c r="J7957" s="2"/>
      <c r="N7957" s="9"/>
      <c r="O7957" s="5"/>
      <c r="P7957" s="2"/>
      <c r="Q7957" s="39"/>
      <c r="R7957" s="9"/>
      <c r="T7957" s="9"/>
      <c r="U7957" s="2"/>
      <c r="X7957" s="40"/>
      <c r="Y7957" s="9"/>
    </row>
    <row r="7958" spans="2:25" x14ac:dyDescent="0.2">
      <c r="B7958" s="2"/>
      <c r="H7958" s="2"/>
      <c r="I7958" s="2"/>
      <c r="J7958" s="2"/>
      <c r="N7958" s="9"/>
      <c r="O7958" s="5"/>
      <c r="P7958" s="2"/>
      <c r="Q7958" s="39"/>
      <c r="R7958" s="9"/>
      <c r="T7958" s="9"/>
      <c r="U7958" s="2"/>
      <c r="X7958" s="40"/>
      <c r="Y7958" s="9"/>
    </row>
    <row r="7959" spans="2:25" x14ac:dyDescent="0.2">
      <c r="B7959" s="2"/>
      <c r="H7959" s="2"/>
      <c r="I7959" s="2"/>
      <c r="J7959" s="2"/>
      <c r="N7959" s="9"/>
      <c r="O7959" s="5"/>
      <c r="P7959" s="2"/>
      <c r="Q7959" s="39"/>
      <c r="R7959" s="9"/>
      <c r="T7959" s="9"/>
      <c r="U7959" s="2"/>
      <c r="X7959" s="40"/>
      <c r="Y7959" s="9"/>
    </row>
    <row r="7960" spans="2:25" x14ac:dyDescent="0.2">
      <c r="B7960" s="2"/>
      <c r="H7960" s="2"/>
      <c r="I7960" s="2"/>
      <c r="J7960" s="2"/>
      <c r="N7960" s="9"/>
      <c r="O7960" s="5"/>
      <c r="P7960" s="2"/>
      <c r="Q7960" s="39"/>
      <c r="R7960" s="9"/>
      <c r="T7960" s="9"/>
      <c r="U7960" s="2"/>
      <c r="X7960" s="40"/>
      <c r="Y7960" s="9"/>
    </row>
    <row r="7961" spans="2:25" x14ac:dyDescent="0.2">
      <c r="B7961" s="2"/>
      <c r="H7961" s="2"/>
      <c r="I7961" s="2"/>
      <c r="J7961" s="2"/>
      <c r="N7961" s="9"/>
      <c r="O7961" s="5"/>
      <c r="P7961" s="2"/>
      <c r="Q7961" s="39"/>
      <c r="R7961" s="9"/>
      <c r="T7961" s="9"/>
      <c r="U7961" s="2"/>
      <c r="X7961" s="40"/>
      <c r="Y7961" s="9"/>
    </row>
    <row r="7962" spans="2:25" x14ac:dyDescent="0.2">
      <c r="B7962" s="2"/>
      <c r="H7962" s="2"/>
      <c r="I7962" s="2"/>
      <c r="J7962" s="2"/>
      <c r="N7962" s="9"/>
      <c r="O7962" s="5"/>
      <c r="P7962" s="2"/>
      <c r="Q7962" s="39"/>
      <c r="R7962" s="9"/>
      <c r="T7962" s="9"/>
      <c r="U7962" s="2"/>
      <c r="X7962" s="40"/>
      <c r="Y7962" s="9"/>
    </row>
    <row r="7963" spans="2:25" x14ac:dyDescent="0.2">
      <c r="B7963" s="2"/>
      <c r="H7963" s="2"/>
      <c r="I7963" s="2"/>
      <c r="J7963" s="2"/>
      <c r="N7963" s="9"/>
      <c r="O7963" s="5"/>
      <c r="P7963" s="2"/>
      <c r="Q7963" s="39"/>
      <c r="R7963" s="9"/>
      <c r="T7963" s="9"/>
      <c r="U7963" s="2"/>
      <c r="X7963" s="40"/>
      <c r="Y7963" s="9"/>
    </row>
    <row r="7964" spans="2:25" x14ac:dyDescent="0.2">
      <c r="B7964" s="2"/>
      <c r="H7964" s="2"/>
      <c r="I7964" s="2"/>
      <c r="J7964" s="2"/>
      <c r="N7964" s="9"/>
      <c r="O7964" s="5"/>
      <c r="P7964" s="2"/>
      <c r="Q7964" s="39"/>
      <c r="R7964" s="9"/>
      <c r="T7964" s="9"/>
      <c r="U7964" s="2"/>
      <c r="X7964" s="40"/>
      <c r="Y7964" s="9"/>
    </row>
    <row r="7965" spans="2:25" x14ac:dyDescent="0.2">
      <c r="B7965" s="2"/>
      <c r="H7965" s="2"/>
      <c r="I7965" s="2"/>
      <c r="J7965" s="2"/>
      <c r="N7965" s="9"/>
      <c r="O7965" s="5"/>
      <c r="P7965" s="2"/>
      <c r="Q7965" s="39"/>
      <c r="R7965" s="9"/>
      <c r="T7965" s="9"/>
      <c r="U7965" s="2"/>
      <c r="X7965" s="40"/>
      <c r="Y7965" s="9"/>
    </row>
    <row r="7966" spans="2:25" x14ac:dyDescent="0.2">
      <c r="B7966" s="2"/>
      <c r="H7966" s="2"/>
      <c r="I7966" s="2"/>
      <c r="J7966" s="2"/>
      <c r="N7966" s="9"/>
      <c r="O7966" s="5"/>
      <c r="P7966" s="2"/>
      <c r="Q7966" s="39"/>
      <c r="R7966" s="9"/>
      <c r="T7966" s="9"/>
      <c r="U7966" s="2"/>
      <c r="X7966" s="40"/>
      <c r="Y7966" s="9"/>
    </row>
    <row r="7967" spans="2:25" x14ac:dyDescent="0.2">
      <c r="B7967" s="2"/>
      <c r="H7967" s="2"/>
      <c r="I7967" s="2"/>
      <c r="J7967" s="2"/>
      <c r="N7967" s="9"/>
      <c r="O7967" s="5"/>
      <c r="P7967" s="2"/>
      <c r="Q7967" s="39"/>
      <c r="R7967" s="9"/>
      <c r="T7967" s="9"/>
      <c r="U7967" s="2"/>
      <c r="X7967" s="40"/>
      <c r="Y7967" s="9"/>
    </row>
    <row r="7968" spans="2:25" x14ac:dyDescent="0.2">
      <c r="B7968" s="2"/>
      <c r="H7968" s="2"/>
      <c r="I7968" s="2"/>
      <c r="J7968" s="2"/>
      <c r="N7968" s="9"/>
      <c r="O7968" s="5"/>
      <c r="P7968" s="2"/>
      <c r="Q7968" s="39"/>
      <c r="R7968" s="9"/>
      <c r="T7968" s="9"/>
      <c r="U7968" s="2"/>
      <c r="X7968" s="40"/>
      <c r="Y7968" s="9"/>
    </row>
    <row r="7969" spans="2:25" x14ac:dyDescent="0.2">
      <c r="B7969" s="2"/>
      <c r="H7969" s="2"/>
      <c r="I7969" s="2"/>
      <c r="J7969" s="2"/>
      <c r="N7969" s="9"/>
      <c r="O7969" s="5"/>
      <c r="P7969" s="2"/>
      <c r="Q7969" s="39"/>
      <c r="R7969" s="9"/>
      <c r="T7969" s="9"/>
      <c r="U7969" s="2"/>
      <c r="X7969" s="40"/>
      <c r="Y7969" s="9"/>
    </row>
    <row r="7970" spans="2:25" x14ac:dyDescent="0.2">
      <c r="B7970" s="2"/>
      <c r="H7970" s="2"/>
      <c r="I7970" s="2"/>
      <c r="J7970" s="2"/>
      <c r="N7970" s="9"/>
      <c r="O7970" s="5"/>
      <c r="P7970" s="2"/>
      <c r="Q7970" s="39"/>
      <c r="R7970" s="9"/>
      <c r="T7970" s="9"/>
      <c r="U7970" s="2"/>
      <c r="X7970" s="40"/>
      <c r="Y7970" s="9"/>
    </row>
    <row r="7971" spans="2:25" x14ac:dyDescent="0.2">
      <c r="B7971" s="2"/>
      <c r="H7971" s="2"/>
      <c r="I7971" s="2"/>
      <c r="J7971" s="2"/>
      <c r="N7971" s="9"/>
      <c r="O7971" s="5"/>
      <c r="P7971" s="2"/>
      <c r="Q7971" s="39"/>
      <c r="R7971" s="9"/>
      <c r="T7971" s="9"/>
      <c r="U7971" s="2"/>
      <c r="X7971" s="40"/>
      <c r="Y7971" s="9"/>
    </row>
    <row r="7972" spans="2:25" x14ac:dyDescent="0.2">
      <c r="B7972" s="2"/>
      <c r="H7972" s="2"/>
      <c r="I7972" s="2"/>
      <c r="J7972" s="2"/>
      <c r="N7972" s="9"/>
      <c r="O7972" s="5"/>
      <c r="P7972" s="2"/>
      <c r="Q7972" s="39"/>
      <c r="R7972" s="9"/>
      <c r="T7972" s="9"/>
      <c r="U7972" s="2"/>
      <c r="X7972" s="40"/>
      <c r="Y7972" s="9"/>
    </row>
    <row r="7973" spans="2:25" x14ac:dyDescent="0.2">
      <c r="B7973" s="2"/>
      <c r="H7973" s="2"/>
      <c r="I7973" s="2"/>
      <c r="J7973" s="2"/>
      <c r="N7973" s="9"/>
      <c r="O7973" s="5"/>
      <c r="P7973" s="2"/>
      <c r="Q7973" s="39"/>
      <c r="R7973" s="9"/>
      <c r="T7973" s="9"/>
      <c r="U7973" s="2"/>
      <c r="X7973" s="40"/>
      <c r="Y7973" s="9"/>
    </row>
    <row r="7974" spans="2:25" x14ac:dyDescent="0.2">
      <c r="B7974" s="2"/>
      <c r="H7974" s="2"/>
      <c r="I7974" s="2"/>
      <c r="J7974" s="2"/>
      <c r="N7974" s="9"/>
      <c r="O7974" s="5"/>
      <c r="P7974" s="2"/>
      <c r="Q7974" s="39"/>
      <c r="R7974" s="9"/>
      <c r="T7974" s="9"/>
      <c r="U7974" s="2"/>
      <c r="X7974" s="40"/>
      <c r="Y7974" s="9"/>
    </row>
    <row r="7975" spans="2:25" x14ac:dyDescent="0.2">
      <c r="B7975" s="2"/>
      <c r="H7975" s="2"/>
      <c r="I7975" s="2"/>
      <c r="J7975" s="2"/>
      <c r="N7975" s="9"/>
      <c r="O7975" s="5"/>
      <c r="P7975" s="2"/>
      <c r="Q7975" s="39"/>
      <c r="R7975" s="9"/>
      <c r="T7975" s="9"/>
      <c r="U7975" s="2"/>
      <c r="X7975" s="40"/>
      <c r="Y7975" s="9"/>
    </row>
    <row r="7976" spans="2:25" x14ac:dyDescent="0.2">
      <c r="B7976" s="2"/>
      <c r="H7976" s="2"/>
      <c r="I7976" s="2"/>
      <c r="J7976" s="2"/>
      <c r="N7976" s="9"/>
      <c r="O7976" s="5"/>
      <c r="P7976" s="2"/>
      <c r="Q7976" s="39"/>
      <c r="R7976" s="9"/>
      <c r="T7976" s="9"/>
      <c r="U7976" s="2"/>
      <c r="X7976" s="40"/>
      <c r="Y7976" s="9"/>
    </row>
    <row r="7977" spans="2:25" x14ac:dyDescent="0.2">
      <c r="B7977" s="2"/>
      <c r="H7977" s="2"/>
      <c r="I7977" s="2"/>
      <c r="J7977" s="2"/>
      <c r="N7977" s="9"/>
      <c r="O7977" s="5"/>
      <c r="P7977" s="2"/>
      <c r="Q7977" s="39"/>
      <c r="R7977" s="9"/>
      <c r="T7977" s="9"/>
      <c r="U7977" s="2"/>
      <c r="X7977" s="40"/>
      <c r="Y7977" s="9"/>
    </row>
    <row r="7978" spans="2:25" x14ac:dyDescent="0.2">
      <c r="B7978" s="2"/>
      <c r="H7978" s="2"/>
      <c r="I7978" s="2"/>
      <c r="J7978" s="2"/>
      <c r="N7978" s="9"/>
      <c r="O7978" s="5"/>
      <c r="P7978" s="2"/>
      <c r="Q7978" s="39"/>
      <c r="R7978" s="9"/>
      <c r="T7978" s="9"/>
      <c r="U7978" s="2"/>
      <c r="X7978" s="40"/>
      <c r="Y7978" s="9"/>
    </row>
    <row r="7979" spans="2:25" x14ac:dyDescent="0.2">
      <c r="B7979" s="2"/>
      <c r="H7979" s="2"/>
      <c r="I7979" s="2"/>
      <c r="J7979" s="2"/>
      <c r="N7979" s="9"/>
      <c r="O7979" s="5"/>
      <c r="P7979" s="2"/>
      <c r="Q7979" s="39"/>
      <c r="R7979" s="9"/>
      <c r="T7979" s="9"/>
      <c r="U7979" s="2"/>
      <c r="X7979" s="40"/>
      <c r="Y7979" s="9"/>
    </row>
    <row r="7980" spans="2:25" x14ac:dyDescent="0.2">
      <c r="B7980" s="2"/>
      <c r="H7980" s="2"/>
      <c r="I7980" s="2"/>
      <c r="J7980" s="2"/>
      <c r="N7980" s="9"/>
      <c r="O7980" s="5"/>
      <c r="P7980" s="2"/>
      <c r="Q7980" s="39"/>
      <c r="R7980" s="9"/>
      <c r="T7980" s="9"/>
      <c r="U7980" s="2"/>
      <c r="X7980" s="40"/>
      <c r="Y7980" s="9"/>
    </row>
    <row r="7981" spans="2:25" x14ac:dyDescent="0.2">
      <c r="B7981" s="2"/>
      <c r="H7981" s="2"/>
      <c r="I7981" s="2"/>
      <c r="J7981" s="2"/>
      <c r="N7981" s="9"/>
      <c r="O7981" s="5"/>
      <c r="P7981" s="2"/>
      <c r="Q7981" s="39"/>
      <c r="R7981" s="9"/>
      <c r="T7981" s="9"/>
      <c r="U7981" s="2"/>
      <c r="X7981" s="40"/>
      <c r="Y7981" s="9"/>
    </row>
    <row r="7982" spans="2:25" x14ac:dyDescent="0.2">
      <c r="B7982" s="2"/>
      <c r="H7982" s="2"/>
      <c r="I7982" s="2"/>
      <c r="J7982" s="2"/>
      <c r="N7982" s="9"/>
      <c r="O7982" s="5"/>
      <c r="P7982" s="2"/>
      <c r="Q7982" s="39"/>
      <c r="R7982" s="9"/>
      <c r="T7982" s="9"/>
      <c r="U7982" s="2"/>
      <c r="X7982" s="40"/>
      <c r="Y7982" s="9"/>
    </row>
    <row r="7983" spans="2:25" x14ac:dyDescent="0.2">
      <c r="B7983" s="2"/>
      <c r="H7983" s="2"/>
      <c r="I7983" s="2"/>
      <c r="J7983" s="2"/>
      <c r="N7983" s="9"/>
      <c r="O7983" s="5"/>
      <c r="P7983" s="2"/>
      <c r="Q7983" s="39"/>
      <c r="R7983" s="9"/>
      <c r="T7983" s="9"/>
      <c r="U7983" s="2"/>
      <c r="X7983" s="40"/>
      <c r="Y7983" s="9"/>
    </row>
    <row r="7984" spans="2:25" x14ac:dyDescent="0.2">
      <c r="B7984" s="2"/>
      <c r="H7984" s="2"/>
      <c r="I7984" s="2"/>
      <c r="J7984" s="2"/>
      <c r="N7984" s="9"/>
      <c r="O7984" s="5"/>
      <c r="P7984" s="2"/>
      <c r="Q7984" s="39"/>
      <c r="R7984" s="9"/>
      <c r="T7984" s="9"/>
      <c r="U7984" s="2"/>
      <c r="X7984" s="40"/>
      <c r="Y7984" s="9"/>
    </row>
    <row r="7985" spans="2:25" x14ac:dyDescent="0.2">
      <c r="B7985" s="2"/>
      <c r="H7985" s="2"/>
      <c r="I7985" s="2"/>
      <c r="J7985" s="2"/>
      <c r="N7985" s="9"/>
      <c r="O7985" s="5"/>
      <c r="P7985" s="2"/>
      <c r="Q7985" s="39"/>
      <c r="R7985" s="9"/>
      <c r="T7985" s="9"/>
      <c r="U7985" s="2"/>
      <c r="X7985" s="40"/>
      <c r="Y7985" s="9"/>
    </row>
    <row r="7986" spans="2:25" x14ac:dyDescent="0.2">
      <c r="B7986" s="2"/>
      <c r="H7986" s="2"/>
      <c r="I7986" s="2"/>
      <c r="J7986" s="2"/>
      <c r="N7986" s="9"/>
      <c r="O7986" s="5"/>
      <c r="P7986" s="2"/>
      <c r="Q7986" s="39"/>
      <c r="R7986" s="9"/>
      <c r="T7986" s="9"/>
      <c r="U7986" s="2"/>
      <c r="X7986" s="40"/>
      <c r="Y7986" s="9"/>
    </row>
    <row r="7987" spans="2:25" x14ac:dyDescent="0.2">
      <c r="B7987" s="2"/>
      <c r="H7987" s="2"/>
      <c r="I7987" s="2"/>
      <c r="J7987" s="2"/>
      <c r="N7987" s="9"/>
      <c r="O7987" s="5"/>
      <c r="P7987" s="2"/>
      <c r="Q7987" s="39"/>
      <c r="R7987" s="9"/>
      <c r="T7987" s="9"/>
      <c r="U7987" s="2"/>
      <c r="X7987" s="40"/>
      <c r="Y7987" s="9"/>
    </row>
    <row r="7988" spans="2:25" x14ac:dyDescent="0.2">
      <c r="B7988" s="2"/>
      <c r="H7988" s="2"/>
      <c r="I7988" s="2"/>
      <c r="J7988" s="2"/>
      <c r="N7988" s="9"/>
      <c r="O7988" s="5"/>
      <c r="P7988" s="2"/>
      <c r="Q7988" s="39"/>
      <c r="R7988" s="9"/>
      <c r="T7988" s="9"/>
      <c r="U7988" s="2"/>
      <c r="X7988" s="40"/>
      <c r="Y7988" s="9"/>
    </row>
    <row r="7989" spans="2:25" x14ac:dyDescent="0.2">
      <c r="B7989" s="2"/>
      <c r="H7989" s="2"/>
      <c r="I7989" s="2"/>
      <c r="J7989" s="2"/>
      <c r="N7989" s="9"/>
      <c r="O7989" s="5"/>
      <c r="P7989" s="2"/>
      <c r="Q7989" s="39"/>
      <c r="R7989" s="9"/>
      <c r="T7989" s="9"/>
      <c r="U7989" s="2"/>
      <c r="X7989" s="40"/>
      <c r="Y7989" s="9"/>
    </row>
    <row r="7990" spans="2:25" x14ac:dyDescent="0.2">
      <c r="B7990" s="2"/>
      <c r="H7990" s="2"/>
      <c r="I7990" s="2"/>
      <c r="J7990" s="2"/>
      <c r="N7990" s="9"/>
      <c r="O7990" s="5"/>
      <c r="P7990" s="2"/>
      <c r="Q7990" s="39"/>
      <c r="R7990" s="9"/>
      <c r="T7990" s="9"/>
      <c r="U7990" s="2"/>
      <c r="X7990" s="40"/>
      <c r="Y7990" s="9"/>
    </row>
    <row r="7991" spans="2:25" x14ac:dyDescent="0.2">
      <c r="B7991" s="2"/>
      <c r="H7991" s="2"/>
      <c r="I7991" s="2"/>
      <c r="J7991" s="2"/>
      <c r="N7991" s="9"/>
      <c r="O7991" s="5"/>
      <c r="P7991" s="2"/>
      <c r="Q7991" s="39"/>
      <c r="R7991" s="9"/>
      <c r="T7991" s="9"/>
      <c r="U7991" s="2"/>
      <c r="X7991" s="40"/>
      <c r="Y7991" s="9"/>
    </row>
    <row r="7992" spans="2:25" x14ac:dyDescent="0.2">
      <c r="B7992" s="2"/>
      <c r="H7992" s="2"/>
      <c r="I7992" s="2"/>
      <c r="J7992" s="2"/>
      <c r="N7992" s="9"/>
      <c r="O7992" s="5"/>
      <c r="P7992" s="2"/>
      <c r="Q7992" s="39"/>
      <c r="R7992" s="9"/>
      <c r="T7992" s="9"/>
      <c r="U7992" s="2"/>
      <c r="X7992" s="40"/>
      <c r="Y7992" s="9"/>
    </row>
    <row r="7993" spans="2:25" x14ac:dyDescent="0.2">
      <c r="B7993" s="2"/>
      <c r="H7993" s="2"/>
      <c r="I7993" s="2"/>
      <c r="J7993" s="2"/>
      <c r="N7993" s="9"/>
      <c r="O7993" s="5"/>
      <c r="P7993" s="2"/>
      <c r="Q7993" s="39"/>
      <c r="R7993" s="9"/>
      <c r="T7993" s="9"/>
      <c r="U7993" s="2"/>
      <c r="X7993" s="40"/>
      <c r="Y7993" s="9"/>
    </row>
    <row r="7994" spans="2:25" x14ac:dyDescent="0.2">
      <c r="B7994" s="2"/>
      <c r="H7994" s="2"/>
      <c r="I7994" s="2"/>
      <c r="J7994" s="2"/>
      <c r="N7994" s="9"/>
      <c r="O7994" s="5"/>
      <c r="P7994" s="2"/>
      <c r="Q7994" s="39"/>
      <c r="R7994" s="9"/>
      <c r="T7994" s="9"/>
      <c r="U7994" s="2"/>
      <c r="X7994" s="40"/>
      <c r="Y7994" s="9"/>
    </row>
    <row r="7995" spans="2:25" x14ac:dyDescent="0.2">
      <c r="B7995" s="2"/>
      <c r="H7995" s="2"/>
      <c r="I7995" s="2"/>
      <c r="J7995" s="2"/>
      <c r="N7995" s="9"/>
      <c r="O7995" s="5"/>
      <c r="P7995" s="2"/>
      <c r="Q7995" s="39"/>
      <c r="R7995" s="9"/>
      <c r="T7995" s="9"/>
      <c r="U7995" s="2"/>
      <c r="X7995" s="40"/>
      <c r="Y7995" s="9"/>
    </row>
    <row r="7996" spans="2:25" x14ac:dyDescent="0.2">
      <c r="B7996" s="2"/>
      <c r="H7996" s="2"/>
      <c r="I7996" s="2"/>
      <c r="J7996" s="2"/>
      <c r="N7996" s="9"/>
      <c r="O7996" s="5"/>
      <c r="P7996" s="2"/>
      <c r="Q7996" s="39"/>
      <c r="R7996" s="9"/>
      <c r="T7996" s="9"/>
      <c r="U7996" s="2"/>
      <c r="X7996" s="40"/>
      <c r="Y7996" s="9"/>
    </row>
    <row r="7997" spans="2:25" x14ac:dyDescent="0.2">
      <c r="B7997" s="2"/>
      <c r="H7997" s="2"/>
      <c r="I7997" s="2"/>
      <c r="J7997" s="2"/>
      <c r="N7997" s="9"/>
      <c r="O7997" s="5"/>
      <c r="P7997" s="2"/>
      <c r="Q7997" s="39"/>
      <c r="R7997" s="9"/>
      <c r="T7997" s="9"/>
      <c r="U7997" s="2"/>
      <c r="X7997" s="40"/>
      <c r="Y7997" s="9"/>
    </row>
    <row r="7998" spans="2:25" x14ac:dyDescent="0.2">
      <c r="B7998" s="2"/>
      <c r="H7998" s="2"/>
      <c r="I7998" s="2"/>
      <c r="J7998" s="2"/>
      <c r="N7998" s="9"/>
      <c r="O7998" s="5"/>
      <c r="P7998" s="2"/>
      <c r="Q7998" s="39"/>
      <c r="R7998" s="9"/>
      <c r="T7998" s="9"/>
      <c r="U7998" s="2"/>
      <c r="X7998" s="40"/>
      <c r="Y7998" s="9"/>
    </row>
    <row r="7999" spans="2:25" x14ac:dyDescent="0.2">
      <c r="B7999" s="2"/>
      <c r="H7999" s="2"/>
      <c r="I7999" s="2"/>
      <c r="J7999" s="2"/>
      <c r="N7999" s="9"/>
      <c r="O7999" s="5"/>
      <c r="P7999" s="2"/>
      <c r="Q7999" s="39"/>
      <c r="R7999" s="9"/>
      <c r="T7999" s="9"/>
      <c r="U7999" s="2"/>
      <c r="X7999" s="40"/>
      <c r="Y7999" s="9"/>
    </row>
    <row r="8000" spans="2:25" x14ac:dyDescent="0.2">
      <c r="B8000" s="2"/>
      <c r="H8000" s="2"/>
      <c r="I8000" s="2"/>
      <c r="J8000" s="2"/>
      <c r="N8000" s="9"/>
      <c r="O8000" s="5"/>
      <c r="P8000" s="2"/>
      <c r="Q8000" s="39"/>
      <c r="R8000" s="9"/>
      <c r="T8000" s="9"/>
      <c r="U8000" s="2"/>
      <c r="X8000" s="40"/>
      <c r="Y8000" s="9"/>
    </row>
    <row r="8001" spans="2:25" x14ac:dyDescent="0.2">
      <c r="B8001" s="2"/>
      <c r="H8001" s="2"/>
      <c r="I8001" s="2"/>
      <c r="J8001" s="2"/>
      <c r="N8001" s="9"/>
      <c r="O8001" s="5"/>
      <c r="P8001" s="2"/>
      <c r="Q8001" s="39"/>
      <c r="R8001" s="9"/>
      <c r="T8001" s="9"/>
      <c r="U8001" s="2"/>
      <c r="X8001" s="40"/>
      <c r="Y8001" s="9"/>
    </row>
    <row r="8002" spans="2:25" x14ac:dyDescent="0.2">
      <c r="B8002" s="2"/>
      <c r="H8002" s="2"/>
      <c r="I8002" s="2"/>
      <c r="J8002" s="2"/>
      <c r="N8002" s="9"/>
      <c r="O8002" s="5"/>
      <c r="P8002" s="2"/>
      <c r="Q8002" s="39"/>
      <c r="R8002" s="9"/>
      <c r="T8002" s="9"/>
      <c r="U8002" s="2"/>
      <c r="X8002" s="40"/>
      <c r="Y8002" s="9"/>
    </row>
    <row r="8003" spans="2:25" x14ac:dyDescent="0.2">
      <c r="B8003" s="2"/>
      <c r="H8003" s="2"/>
      <c r="I8003" s="2"/>
      <c r="J8003" s="2"/>
      <c r="N8003" s="9"/>
      <c r="O8003" s="5"/>
      <c r="P8003" s="2"/>
      <c r="Q8003" s="39"/>
      <c r="R8003" s="9"/>
      <c r="T8003" s="9"/>
      <c r="U8003" s="2"/>
      <c r="X8003" s="40"/>
      <c r="Y8003" s="9"/>
    </row>
    <row r="8004" spans="2:25" x14ac:dyDescent="0.2">
      <c r="B8004" s="2"/>
      <c r="H8004" s="2"/>
      <c r="I8004" s="2"/>
      <c r="J8004" s="2"/>
      <c r="N8004" s="9"/>
      <c r="O8004" s="5"/>
      <c r="P8004" s="2"/>
      <c r="Q8004" s="39"/>
      <c r="R8004" s="9"/>
      <c r="T8004" s="9"/>
      <c r="U8004" s="2"/>
      <c r="X8004" s="40"/>
      <c r="Y8004" s="9"/>
    </row>
    <row r="8005" spans="2:25" x14ac:dyDescent="0.2">
      <c r="B8005" s="2"/>
      <c r="H8005" s="2"/>
      <c r="I8005" s="2"/>
      <c r="J8005" s="2"/>
      <c r="N8005" s="9"/>
      <c r="O8005" s="5"/>
      <c r="P8005" s="2"/>
      <c r="Q8005" s="39"/>
      <c r="R8005" s="9"/>
      <c r="T8005" s="9"/>
      <c r="U8005" s="2"/>
      <c r="X8005" s="40"/>
      <c r="Y8005" s="9"/>
    </row>
    <row r="8006" spans="2:25" x14ac:dyDescent="0.2">
      <c r="B8006" s="2"/>
      <c r="H8006" s="2"/>
      <c r="I8006" s="2"/>
      <c r="J8006" s="2"/>
      <c r="N8006" s="9"/>
      <c r="O8006" s="5"/>
      <c r="P8006" s="2"/>
      <c r="Q8006" s="39"/>
      <c r="R8006" s="9"/>
      <c r="T8006" s="9"/>
      <c r="U8006" s="2"/>
      <c r="X8006" s="40"/>
      <c r="Y8006" s="9"/>
    </row>
    <row r="8007" spans="2:25" x14ac:dyDescent="0.2">
      <c r="B8007" s="2"/>
      <c r="H8007" s="2"/>
      <c r="I8007" s="2"/>
      <c r="J8007" s="2"/>
      <c r="N8007" s="9"/>
      <c r="O8007" s="5"/>
      <c r="P8007" s="2"/>
      <c r="Q8007" s="39"/>
      <c r="R8007" s="9"/>
      <c r="T8007" s="9"/>
      <c r="U8007" s="2"/>
      <c r="X8007" s="40"/>
      <c r="Y8007" s="9"/>
    </row>
    <row r="8008" spans="2:25" x14ac:dyDescent="0.2">
      <c r="B8008" s="2"/>
      <c r="H8008" s="2"/>
      <c r="I8008" s="2"/>
      <c r="J8008" s="2"/>
      <c r="N8008" s="9"/>
      <c r="O8008" s="5"/>
      <c r="P8008" s="2"/>
      <c r="Q8008" s="39"/>
      <c r="R8008" s="9"/>
      <c r="T8008" s="9"/>
      <c r="U8008" s="2"/>
      <c r="X8008" s="40"/>
      <c r="Y8008" s="9"/>
    </row>
    <row r="8009" spans="2:25" x14ac:dyDescent="0.2">
      <c r="B8009" s="2"/>
      <c r="H8009" s="2"/>
      <c r="I8009" s="2"/>
      <c r="J8009" s="2"/>
      <c r="N8009" s="9"/>
      <c r="O8009" s="5"/>
      <c r="P8009" s="2"/>
      <c r="Q8009" s="39"/>
      <c r="R8009" s="9"/>
      <c r="T8009" s="9"/>
      <c r="U8009" s="2"/>
      <c r="X8009" s="40"/>
      <c r="Y8009" s="9"/>
    </row>
    <row r="8010" spans="2:25" x14ac:dyDescent="0.2">
      <c r="B8010" s="2"/>
      <c r="H8010" s="2"/>
      <c r="I8010" s="2"/>
      <c r="J8010" s="2"/>
      <c r="N8010" s="9"/>
      <c r="O8010" s="5"/>
      <c r="P8010" s="2"/>
      <c r="Q8010" s="39"/>
      <c r="R8010" s="9"/>
      <c r="T8010" s="9"/>
      <c r="U8010" s="2"/>
      <c r="X8010" s="40"/>
      <c r="Y8010" s="9"/>
    </row>
    <row r="8011" spans="2:25" x14ac:dyDescent="0.2">
      <c r="B8011" s="2"/>
      <c r="H8011" s="2"/>
      <c r="I8011" s="2"/>
      <c r="J8011" s="2"/>
      <c r="N8011" s="9"/>
      <c r="O8011" s="5"/>
      <c r="P8011" s="2"/>
      <c r="Q8011" s="39"/>
      <c r="R8011" s="9"/>
      <c r="T8011" s="9"/>
      <c r="U8011" s="2"/>
      <c r="X8011" s="40"/>
      <c r="Y8011" s="9"/>
    </row>
    <row r="8012" spans="2:25" x14ac:dyDescent="0.2">
      <c r="B8012" s="2"/>
      <c r="H8012" s="2"/>
      <c r="I8012" s="2"/>
      <c r="J8012" s="2"/>
      <c r="N8012" s="9"/>
      <c r="O8012" s="5"/>
      <c r="P8012" s="2"/>
      <c r="Q8012" s="39"/>
      <c r="R8012" s="9"/>
      <c r="T8012" s="9"/>
      <c r="U8012" s="2"/>
      <c r="X8012" s="40"/>
      <c r="Y8012" s="9"/>
    </row>
    <row r="8013" spans="2:25" x14ac:dyDescent="0.2">
      <c r="B8013" s="2"/>
      <c r="H8013" s="2"/>
      <c r="I8013" s="2"/>
      <c r="J8013" s="2"/>
      <c r="N8013" s="9"/>
      <c r="O8013" s="5"/>
      <c r="P8013" s="2"/>
      <c r="Q8013" s="39"/>
      <c r="R8013" s="9"/>
      <c r="T8013" s="9"/>
      <c r="U8013" s="2"/>
      <c r="X8013" s="40"/>
      <c r="Y8013" s="9"/>
    </row>
    <row r="8014" spans="2:25" x14ac:dyDescent="0.2">
      <c r="B8014" s="2"/>
      <c r="H8014" s="2"/>
      <c r="I8014" s="2"/>
      <c r="J8014" s="2"/>
      <c r="N8014" s="9"/>
      <c r="O8014" s="5"/>
      <c r="P8014" s="2"/>
      <c r="Q8014" s="39"/>
      <c r="R8014" s="9"/>
      <c r="T8014" s="9"/>
      <c r="U8014" s="2"/>
      <c r="X8014" s="40"/>
      <c r="Y8014" s="9"/>
    </row>
    <row r="8015" spans="2:25" x14ac:dyDescent="0.2">
      <c r="B8015" s="2"/>
      <c r="H8015" s="2"/>
      <c r="I8015" s="2"/>
      <c r="J8015" s="2"/>
      <c r="N8015" s="9"/>
      <c r="O8015" s="5"/>
      <c r="P8015" s="2"/>
      <c r="Q8015" s="39"/>
      <c r="R8015" s="9"/>
      <c r="T8015" s="9"/>
      <c r="U8015" s="2"/>
      <c r="X8015" s="40"/>
      <c r="Y8015" s="9"/>
    </row>
    <row r="8016" spans="2:25" x14ac:dyDescent="0.2">
      <c r="B8016" s="2"/>
      <c r="H8016" s="2"/>
      <c r="I8016" s="2"/>
      <c r="J8016" s="2"/>
      <c r="N8016" s="9"/>
      <c r="O8016" s="5"/>
      <c r="P8016" s="2"/>
      <c r="Q8016" s="39"/>
      <c r="R8016" s="9"/>
      <c r="T8016" s="9"/>
      <c r="U8016" s="2"/>
      <c r="X8016" s="40"/>
      <c r="Y8016" s="9"/>
    </row>
    <row r="8017" spans="2:25" x14ac:dyDescent="0.2">
      <c r="B8017" s="2"/>
      <c r="H8017" s="2"/>
      <c r="I8017" s="2"/>
      <c r="J8017" s="2"/>
      <c r="N8017" s="9"/>
      <c r="O8017" s="5"/>
      <c r="P8017" s="2"/>
      <c r="Q8017" s="39"/>
      <c r="R8017" s="9"/>
      <c r="T8017" s="9"/>
      <c r="U8017" s="2"/>
      <c r="X8017" s="40"/>
      <c r="Y8017" s="9"/>
    </row>
    <row r="8018" spans="2:25" x14ac:dyDescent="0.2">
      <c r="B8018" s="2"/>
      <c r="H8018" s="2"/>
      <c r="I8018" s="2"/>
      <c r="J8018" s="2"/>
      <c r="N8018" s="9"/>
      <c r="O8018" s="5"/>
      <c r="P8018" s="2"/>
      <c r="Q8018" s="39"/>
      <c r="R8018" s="9"/>
      <c r="T8018" s="9"/>
      <c r="U8018" s="2"/>
      <c r="X8018" s="40"/>
      <c r="Y8018" s="9"/>
    </row>
    <row r="8019" spans="2:25" x14ac:dyDescent="0.2">
      <c r="B8019" s="2"/>
      <c r="H8019" s="2"/>
      <c r="I8019" s="2"/>
      <c r="J8019" s="2"/>
      <c r="N8019" s="9"/>
      <c r="O8019" s="5"/>
      <c r="P8019" s="2"/>
      <c r="Q8019" s="39"/>
      <c r="R8019" s="9"/>
      <c r="T8019" s="9"/>
      <c r="U8019" s="2"/>
      <c r="X8019" s="40"/>
      <c r="Y8019" s="9"/>
    </row>
    <row r="8020" spans="2:25" x14ac:dyDescent="0.2">
      <c r="B8020" s="2"/>
      <c r="H8020" s="2"/>
      <c r="I8020" s="2"/>
      <c r="J8020" s="2"/>
      <c r="N8020" s="9"/>
      <c r="O8020" s="5"/>
      <c r="P8020" s="2"/>
      <c r="Q8020" s="39"/>
      <c r="R8020" s="9"/>
      <c r="T8020" s="9"/>
      <c r="U8020" s="2"/>
      <c r="X8020" s="40"/>
      <c r="Y8020" s="9"/>
    </row>
    <row r="8021" spans="2:25" x14ac:dyDescent="0.2">
      <c r="B8021" s="2"/>
      <c r="H8021" s="2"/>
      <c r="I8021" s="2"/>
      <c r="J8021" s="2"/>
      <c r="N8021" s="9"/>
      <c r="O8021" s="5"/>
      <c r="P8021" s="2"/>
      <c r="Q8021" s="39"/>
      <c r="R8021" s="9"/>
      <c r="T8021" s="9"/>
      <c r="U8021" s="2"/>
      <c r="X8021" s="40"/>
      <c r="Y8021" s="9"/>
    </row>
    <row r="8022" spans="2:25" x14ac:dyDescent="0.2">
      <c r="B8022" s="2"/>
      <c r="H8022" s="2"/>
      <c r="I8022" s="2"/>
      <c r="J8022" s="2"/>
      <c r="N8022" s="9"/>
      <c r="O8022" s="5"/>
      <c r="P8022" s="2"/>
      <c r="Q8022" s="39"/>
      <c r="R8022" s="9"/>
      <c r="T8022" s="9"/>
      <c r="U8022" s="2"/>
      <c r="X8022" s="40"/>
      <c r="Y8022" s="9"/>
    </row>
    <row r="8023" spans="2:25" x14ac:dyDescent="0.2">
      <c r="B8023" s="2"/>
      <c r="H8023" s="2"/>
      <c r="I8023" s="2"/>
      <c r="J8023" s="2"/>
      <c r="N8023" s="9"/>
      <c r="O8023" s="5"/>
      <c r="P8023" s="2"/>
      <c r="Q8023" s="39"/>
      <c r="R8023" s="9"/>
      <c r="T8023" s="9"/>
      <c r="U8023" s="2"/>
      <c r="X8023" s="40"/>
      <c r="Y8023" s="9"/>
    </row>
    <row r="8024" spans="2:25" x14ac:dyDescent="0.2">
      <c r="B8024" s="2"/>
      <c r="H8024" s="2"/>
      <c r="I8024" s="2"/>
      <c r="J8024" s="2"/>
      <c r="N8024" s="9"/>
      <c r="O8024" s="5"/>
      <c r="P8024" s="2"/>
      <c r="Q8024" s="39"/>
      <c r="R8024" s="9"/>
      <c r="T8024" s="9"/>
      <c r="U8024" s="2"/>
      <c r="X8024" s="40"/>
      <c r="Y8024" s="9"/>
    </row>
    <row r="8025" spans="2:25" x14ac:dyDescent="0.2">
      <c r="B8025" s="2"/>
      <c r="H8025" s="2"/>
      <c r="I8025" s="2"/>
      <c r="J8025" s="2"/>
      <c r="N8025" s="9"/>
      <c r="O8025" s="5"/>
      <c r="P8025" s="2"/>
      <c r="Q8025" s="39"/>
      <c r="R8025" s="9"/>
      <c r="T8025" s="9"/>
      <c r="U8025" s="2"/>
      <c r="X8025" s="40"/>
      <c r="Y8025" s="9"/>
    </row>
    <row r="8026" spans="2:25" x14ac:dyDescent="0.2">
      <c r="B8026" s="2"/>
      <c r="H8026" s="2"/>
      <c r="I8026" s="2"/>
      <c r="J8026" s="2"/>
      <c r="N8026" s="9"/>
      <c r="O8026" s="5"/>
      <c r="P8026" s="2"/>
      <c r="Q8026" s="39"/>
      <c r="R8026" s="9"/>
      <c r="T8026" s="9"/>
      <c r="U8026" s="2"/>
      <c r="X8026" s="40"/>
      <c r="Y8026" s="9"/>
    </row>
    <row r="8027" spans="2:25" x14ac:dyDescent="0.2">
      <c r="B8027" s="2"/>
      <c r="H8027" s="2"/>
      <c r="I8027" s="2"/>
      <c r="J8027" s="2"/>
      <c r="N8027" s="9"/>
      <c r="O8027" s="5"/>
      <c r="P8027" s="2"/>
      <c r="Q8027" s="39"/>
      <c r="R8027" s="9"/>
      <c r="T8027" s="9"/>
      <c r="U8027" s="2"/>
      <c r="X8027" s="40"/>
      <c r="Y8027" s="9"/>
    </row>
    <row r="8028" spans="2:25" x14ac:dyDescent="0.2">
      <c r="B8028" s="2"/>
      <c r="H8028" s="2"/>
      <c r="I8028" s="2"/>
      <c r="J8028" s="2"/>
      <c r="N8028" s="9"/>
      <c r="O8028" s="5"/>
      <c r="P8028" s="2"/>
      <c r="Q8028" s="39"/>
      <c r="R8028" s="9"/>
      <c r="T8028" s="9"/>
      <c r="U8028" s="2"/>
      <c r="X8028" s="40"/>
      <c r="Y8028" s="9"/>
    </row>
    <row r="8029" spans="2:25" x14ac:dyDescent="0.2">
      <c r="B8029" s="2"/>
      <c r="H8029" s="2"/>
      <c r="I8029" s="2"/>
      <c r="J8029" s="2"/>
      <c r="N8029" s="9"/>
      <c r="O8029" s="5"/>
      <c r="P8029" s="2"/>
      <c r="Q8029" s="39"/>
      <c r="R8029" s="9"/>
      <c r="T8029" s="9"/>
      <c r="U8029" s="2"/>
      <c r="X8029" s="40"/>
      <c r="Y8029" s="9"/>
    </row>
    <row r="8030" spans="2:25" x14ac:dyDescent="0.2">
      <c r="B8030" s="2"/>
      <c r="H8030" s="2"/>
      <c r="I8030" s="2"/>
      <c r="J8030" s="2"/>
      <c r="N8030" s="9"/>
      <c r="O8030" s="5"/>
      <c r="P8030" s="2"/>
      <c r="Q8030" s="39"/>
      <c r="R8030" s="9"/>
      <c r="T8030" s="9"/>
      <c r="U8030" s="2"/>
      <c r="X8030" s="40"/>
      <c r="Y8030" s="9"/>
    </row>
    <row r="8031" spans="2:25" x14ac:dyDescent="0.2">
      <c r="B8031" s="2"/>
      <c r="H8031" s="2"/>
      <c r="I8031" s="2"/>
      <c r="J8031" s="2"/>
      <c r="N8031" s="9"/>
      <c r="O8031" s="5"/>
      <c r="P8031" s="2"/>
      <c r="Q8031" s="39"/>
      <c r="R8031" s="9"/>
      <c r="T8031" s="9"/>
      <c r="U8031" s="2"/>
      <c r="X8031" s="40"/>
      <c r="Y8031" s="9"/>
    </row>
    <row r="8032" spans="2:25" x14ac:dyDescent="0.2">
      <c r="B8032" s="2"/>
      <c r="H8032" s="2"/>
      <c r="I8032" s="2"/>
      <c r="J8032" s="2"/>
      <c r="N8032" s="9"/>
      <c r="O8032" s="5"/>
      <c r="P8032" s="2"/>
      <c r="Q8032" s="39"/>
      <c r="R8032" s="9"/>
      <c r="T8032" s="9"/>
      <c r="U8032" s="2"/>
      <c r="X8032" s="40"/>
      <c r="Y8032" s="9"/>
    </row>
    <row r="8033" spans="2:25" x14ac:dyDescent="0.2">
      <c r="B8033" s="2"/>
      <c r="H8033" s="2"/>
      <c r="I8033" s="2"/>
      <c r="J8033" s="2"/>
      <c r="N8033" s="9"/>
      <c r="O8033" s="5"/>
      <c r="P8033" s="2"/>
      <c r="Q8033" s="39"/>
      <c r="R8033" s="9"/>
      <c r="T8033" s="9"/>
      <c r="U8033" s="2"/>
      <c r="X8033" s="40"/>
      <c r="Y8033" s="9"/>
    </row>
    <row r="8034" spans="2:25" x14ac:dyDescent="0.2">
      <c r="B8034" s="2"/>
      <c r="H8034" s="2"/>
      <c r="I8034" s="2"/>
      <c r="J8034" s="2"/>
      <c r="N8034" s="9"/>
      <c r="O8034" s="5"/>
      <c r="P8034" s="2"/>
      <c r="Q8034" s="39"/>
      <c r="R8034" s="9"/>
      <c r="T8034" s="9"/>
      <c r="U8034" s="2"/>
      <c r="X8034" s="40"/>
      <c r="Y8034" s="9"/>
    </row>
    <row r="8035" spans="2:25" x14ac:dyDescent="0.2">
      <c r="B8035" s="2"/>
      <c r="H8035" s="2"/>
      <c r="I8035" s="2"/>
      <c r="J8035" s="2"/>
      <c r="N8035" s="9"/>
      <c r="O8035" s="5"/>
      <c r="P8035" s="2"/>
      <c r="Q8035" s="39"/>
      <c r="R8035" s="9"/>
      <c r="T8035" s="9"/>
      <c r="U8035" s="2"/>
      <c r="X8035" s="40"/>
      <c r="Y8035" s="9"/>
    </row>
    <row r="8036" spans="2:25" x14ac:dyDescent="0.2">
      <c r="B8036" s="2"/>
      <c r="H8036" s="2"/>
      <c r="I8036" s="2"/>
      <c r="J8036" s="2"/>
      <c r="N8036" s="9"/>
      <c r="O8036" s="5"/>
      <c r="P8036" s="2"/>
      <c r="Q8036" s="39"/>
      <c r="R8036" s="9"/>
      <c r="T8036" s="9"/>
      <c r="U8036" s="2"/>
      <c r="X8036" s="40"/>
      <c r="Y8036" s="9"/>
    </row>
    <row r="8037" spans="2:25" x14ac:dyDescent="0.2">
      <c r="B8037" s="2"/>
      <c r="H8037" s="2"/>
      <c r="I8037" s="2"/>
      <c r="J8037" s="2"/>
      <c r="N8037" s="9"/>
      <c r="O8037" s="5"/>
      <c r="P8037" s="2"/>
      <c r="Q8037" s="39"/>
      <c r="R8037" s="9"/>
      <c r="T8037" s="9"/>
      <c r="U8037" s="2"/>
      <c r="X8037" s="40"/>
      <c r="Y8037" s="9"/>
    </row>
    <row r="8038" spans="2:25" x14ac:dyDescent="0.2">
      <c r="B8038" s="2"/>
      <c r="H8038" s="2"/>
      <c r="I8038" s="2"/>
      <c r="J8038" s="2"/>
      <c r="N8038" s="9"/>
      <c r="O8038" s="5"/>
      <c r="P8038" s="2"/>
      <c r="Q8038" s="39"/>
      <c r="R8038" s="9"/>
      <c r="T8038" s="9"/>
      <c r="U8038" s="2"/>
      <c r="X8038" s="40"/>
      <c r="Y8038" s="9"/>
    </row>
    <row r="8039" spans="2:25" x14ac:dyDescent="0.2">
      <c r="B8039" s="2"/>
      <c r="H8039" s="2"/>
      <c r="I8039" s="2"/>
      <c r="J8039" s="2"/>
      <c r="N8039" s="9"/>
      <c r="O8039" s="5"/>
      <c r="P8039" s="2"/>
      <c r="Q8039" s="39"/>
      <c r="R8039" s="9"/>
      <c r="T8039" s="9"/>
      <c r="U8039" s="2"/>
      <c r="X8039" s="40"/>
      <c r="Y8039" s="9"/>
    </row>
    <row r="8040" spans="2:25" x14ac:dyDescent="0.2">
      <c r="B8040" s="2"/>
      <c r="H8040" s="2"/>
      <c r="I8040" s="2"/>
      <c r="J8040" s="2"/>
      <c r="N8040" s="9"/>
      <c r="O8040" s="5"/>
      <c r="P8040" s="2"/>
      <c r="Q8040" s="39"/>
      <c r="R8040" s="9"/>
      <c r="T8040" s="9"/>
      <c r="U8040" s="2"/>
      <c r="X8040" s="40"/>
      <c r="Y8040" s="9"/>
    </row>
    <row r="8041" spans="2:25" x14ac:dyDescent="0.2">
      <c r="B8041" s="2"/>
      <c r="H8041" s="2"/>
      <c r="I8041" s="2"/>
      <c r="J8041" s="2"/>
      <c r="N8041" s="9"/>
      <c r="O8041" s="5"/>
      <c r="P8041" s="2"/>
      <c r="Q8041" s="39"/>
      <c r="R8041" s="9"/>
      <c r="T8041" s="9"/>
      <c r="U8041" s="2"/>
      <c r="X8041" s="40"/>
      <c r="Y8041" s="9"/>
    </row>
    <row r="8042" spans="2:25" x14ac:dyDescent="0.2">
      <c r="B8042" s="2"/>
      <c r="H8042" s="2"/>
      <c r="I8042" s="2"/>
      <c r="J8042" s="2"/>
      <c r="N8042" s="9"/>
      <c r="O8042" s="5"/>
      <c r="P8042" s="2"/>
      <c r="Q8042" s="39"/>
      <c r="R8042" s="9"/>
      <c r="T8042" s="9"/>
      <c r="U8042" s="2"/>
      <c r="X8042" s="40"/>
      <c r="Y8042" s="9"/>
    </row>
    <row r="8043" spans="2:25" x14ac:dyDescent="0.2">
      <c r="B8043" s="2"/>
      <c r="H8043" s="2"/>
      <c r="I8043" s="2"/>
      <c r="J8043" s="2"/>
      <c r="N8043" s="9"/>
      <c r="O8043" s="5"/>
      <c r="P8043" s="2"/>
      <c r="Q8043" s="39"/>
      <c r="R8043" s="9"/>
      <c r="T8043" s="9"/>
      <c r="U8043" s="2"/>
      <c r="X8043" s="40"/>
      <c r="Y8043" s="9"/>
    </row>
    <row r="8044" spans="2:25" x14ac:dyDescent="0.2">
      <c r="B8044" s="2"/>
      <c r="H8044" s="2"/>
      <c r="I8044" s="2"/>
      <c r="J8044" s="2"/>
      <c r="N8044" s="9"/>
      <c r="O8044" s="5"/>
      <c r="P8044" s="2"/>
      <c r="Q8044" s="39"/>
      <c r="R8044" s="9"/>
      <c r="T8044" s="9"/>
      <c r="U8044" s="2"/>
      <c r="X8044" s="40"/>
      <c r="Y8044" s="9"/>
    </row>
    <row r="8045" spans="2:25" x14ac:dyDescent="0.2">
      <c r="B8045" s="2"/>
      <c r="H8045" s="2"/>
      <c r="I8045" s="2"/>
      <c r="J8045" s="2"/>
      <c r="N8045" s="9"/>
      <c r="O8045" s="5"/>
      <c r="P8045" s="2"/>
      <c r="Q8045" s="39"/>
      <c r="R8045" s="9"/>
      <c r="T8045" s="9"/>
      <c r="U8045" s="2"/>
      <c r="X8045" s="40"/>
      <c r="Y8045" s="9"/>
    </row>
    <row r="8046" spans="2:25" x14ac:dyDescent="0.2">
      <c r="B8046" s="2"/>
      <c r="H8046" s="2"/>
      <c r="I8046" s="2"/>
      <c r="J8046" s="2"/>
      <c r="N8046" s="9"/>
      <c r="O8046" s="5"/>
      <c r="P8046" s="2"/>
      <c r="Q8046" s="39"/>
      <c r="R8046" s="9"/>
      <c r="T8046" s="9"/>
      <c r="U8046" s="2"/>
      <c r="X8046" s="40"/>
      <c r="Y8046" s="9"/>
    </row>
    <row r="8047" spans="2:25" x14ac:dyDescent="0.2">
      <c r="B8047" s="2"/>
      <c r="H8047" s="2"/>
      <c r="I8047" s="2"/>
      <c r="J8047" s="2"/>
      <c r="N8047" s="9"/>
      <c r="O8047" s="5"/>
      <c r="P8047" s="2"/>
      <c r="Q8047" s="39"/>
      <c r="R8047" s="9"/>
      <c r="T8047" s="9"/>
      <c r="U8047" s="2"/>
      <c r="X8047" s="40"/>
      <c r="Y8047" s="9"/>
    </row>
    <row r="8048" spans="2:25" x14ac:dyDescent="0.2">
      <c r="B8048" s="2"/>
      <c r="H8048" s="2"/>
      <c r="I8048" s="2"/>
      <c r="J8048" s="2"/>
      <c r="N8048" s="9"/>
      <c r="O8048" s="5"/>
      <c r="P8048" s="2"/>
      <c r="Q8048" s="39"/>
      <c r="R8048" s="9"/>
      <c r="T8048" s="9"/>
      <c r="U8048" s="2"/>
      <c r="X8048" s="40"/>
      <c r="Y8048" s="9"/>
    </row>
    <row r="8049" spans="2:25" x14ac:dyDescent="0.2">
      <c r="B8049" s="2"/>
      <c r="H8049" s="2"/>
      <c r="I8049" s="2"/>
      <c r="J8049" s="2"/>
      <c r="N8049" s="9"/>
      <c r="O8049" s="5"/>
      <c r="P8049" s="2"/>
      <c r="Q8049" s="39"/>
      <c r="R8049" s="9"/>
      <c r="T8049" s="9"/>
      <c r="U8049" s="2"/>
      <c r="X8049" s="40"/>
      <c r="Y8049" s="9"/>
    </row>
    <row r="8050" spans="2:25" x14ac:dyDescent="0.2">
      <c r="B8050" s="2"/>
      <c r="H8050" s="2"/>
      <c r="I8050" s="2"/>
      <c r="J8050" s="2"/>
      <c r="N8050" s="9"/>
      <c r="O8050" s="5"/>
      <c r="P8050" s="2"/>
      <c r="Q8050" s="39"/>
      <c r="R8050" s="9"/>
      <c r="T8050" s="9"/>
      <c r="U8050" s="2"/>
      <c r="X8050" s="40"/>
      <c r="Y8050" s="9"/>
    </row>
    <row r="8051" spans="2:25" x14ac:dyDescent="0.2">
      <c r="B8051" s="2"/>
      <c r="H8051" s="2"/>
      <c r="I8051" s="2"/>
      <c r="J8051" s="2"/>
      <c r="N8051" s="9"/>
      <c r="O8051" s="5"/>
      <c r="P8051" s="2"/>
      <c r="Q8051" s="39"/>
      <c r="R8051" s="9"/>
      <c r="T8051" s="9"/>
      <c r="U8051" s="2"/>
      <c r="X8051" s="40"/>
      <c r="Y8051" s="9"/>
    </row>
    <row r="8052" spans="2:25" x14ac:dyDescent="0.2">
      <c r="B8052" s="2"/>
      <c r="H8052" s="2"/>
      <c r="I8052" s="2"/>
      <c r="J8052" s="2"/>
      <c r="N8052" s="9"/>
      <c r="O8052" s="5"/>
      <c r="P8052" s="2"/>
      <c r="Q8052" s="39"/>
      <c r="R8052" s="9"/>
      <c r="T8052" s="9"/>
      <c r="U8052" s="2"/>
      <c r="X8052" s="40"/>
      <c r="Y8052" s="9"/>
    </row>
    <row r="8053" spans="2:25" x14ac:dyDescent="0.2">
      <c r="B8053" s="2"/>
      <c r="H8053" s="2"/>
      <c r="I8053" s="2"/>
      <c r="J8053" s="2"/>
      <c r="N8053" s="9"/>
      <c r="O8053" s="5"/>
      <c r="P8053" s="2"/>
      <c r="Q8053" s="39"/>
      <c r="R8053" s="9"/>
      <c r="T8053" s="9"/>
      <c r="U8053" s="2"/>
      <c r="X8053" s="40"/>
      <c r="Y8053" s="9"/>
    </row>
    <row r="8054" spans="2:25" x14ac:dyDescent="0.2">
      <c r="B8054" s="2"/>
      <c r="H8054" s="2"/>
      <c r="I8054" s="2"/>
      <c r="J8054" s="2"/>
      <c r="N8054" s="9"/>
      <c r="O8054" s="5"/>
      <c r="P8054" s="2"/>
      <c r="Q8054" s="39"/>
      <c r="R8054" s="9"/>
      <c r="T8054" s="9"/>
      <c r="U8054" s="2"/>
      <c r="X8054" s="40"/>
      <c r="Y8054" s="9"/>
    </row>
    <row r="8055" spans="2:25" x14ac:dyDescent="0.2">
      <c r="B8055" s="2"/>
      <c r="H8055" s="2"/>
      <c r="I8055" s="2"/>
      <c r="J8055" s="2"/>
      <c r="N8055" s="9"/>
      <c r="O8055" s="5"/>
      <c r="P8055" s="2"/>
      <c r="Q8055" s="39"/>
      <c r="R8055" s="9"/>
      <c r="T8055" s="9"/>
      <c r="U8055" s="2"/>
      <c r="X8055" s="40"/>
      <c r="Y8055" s="9"/>
    </row>
    <row r="8056" spans="2:25" x14ac:dyDescent="0.2">
      <c r="B8056" s="2"/>
      <c r="H8056" s="2"/>
      <c r="I8056" s="2"/>
      <c r="J8056" s="2"/>
      <c r="N8056" s="9"/>
      <c r="O8056" s="5"/>
      <c r="P8056" s="2"/>
      <c r="Q8056" s="39"/>
      <c r="R8056" s="9"/>
      <c r="T8056" s="9"/>
      <c r="U8056" s="2"/>
      <c r="X8056" s="40"/>
      <c r="Y8056" s="9"/>
    </row>
    <row r="8057" spans="2:25" x14ac:dyDescent="0.2">
      <c r="B8057" s="2"/>
      <c r="H8057" s="2"/>
      <c r="I8057" s="2"/>
      <c r="J8057" s="2"/>
      <c r="N8057" s="9"/>
      <c r="O8057" s="5"/>
      <c r="P8057" s="2"/>
      <c r="Q8057" s="39"/>
      <c r="R8057" s="9"/>
      <c r="T8057" s="9"/>
      <c r="U8057" s="2"/>
      <c r="X8057" s="40"/>
      <c r="Y8057" s="9"/>
    </row>
    <row r="8058" spans="2:25" x14ac:dyDescent="0.2">
      <c r="B8058" s="2"/>
      <c r="H8058" s="2"/>
      <c r="I8058" s="2"/>
      <c r="J8058" s="2"/>
      <c r="N8058" s="9"/>
      <c r="O8058" s="5"/>
      <c r="P8058" s="2"/>
      <c r="Q8058" s="39"/>
      <c r="R8058" s="9"/>
      <c r="T8058" s="9"/>
      <c r="U8058" s="2"/>
      <c r="X8058" s="40"/>
      <c r="Y8058" s="9"/>
    </row>
    <row r="8059" spans="2:25" x14ac:dyDescent="0.2">
      <c r="B8059" s="2"/>
      <c r="H8059" s="2"/>
      <c r="I8059" s="2"/>
      <c r="J8059" s="2"/>
      <c r="N8059" s="9"/>
      <c r="O8059" s="5"/>
      <c r="P8059" s="2"/>
      <c r="Q8059" s="39"/>
      <c r="R8059" s="9"/>
      <c r="T8059" s="9"/>
      <c r="U8059" s="2"/>
      <c r="X8059" s="40"/>
      <c r="Y8059" s="9"/>
    </row>
    <row r="8060" spans="2:25" x14ac:dyDescent="0.2">
      <c r="B8060" s="2"/>
      <c r="H8060" s="2"/>
      <c r="I8060" s="2"/>
      <c r="J8060" s="2"/>
      <c r="N8060" s="9"/>
      <c r="O8060" s="5"/>
      <c r="P8060" s="2"/>
      <c r="Q8060" s="39"/>
      <c r="R8060" s="9"/>
      <c r="T8060" s="9"/>
      <c r="U8060" s="2"/>
      <c r="X8060" s="40"/>
      <c r="Y8060" s="9"/>
    </row>
    <row r="8061" spans="2:25" x14ac:dyDescent="0.2">
      <c r="B8061" s="2"/>
      <c r="H8061" s="2"/>
      <c r="I8061" s="2"/>
      <c r="J8061" s="2"/>
      <c r="N8061" s="9"/>
      <c r="O8061" s="5"/>
      <c r="P8061" s="2"/>
      <c r="Q8061" s="39"/>
      <c r="R8061" s="9"/>
      <c r="T8061" s="9"/>
      <c r="U8061" s="2"/>
      <c r="X8061" s="40"/>
      <c r="Y8061" s="9"/>
    </row>
    <row r="8062" spans="2:25" x14ac:dyDescent="0.2">
      <c r="B8062" s="2"/>
      <c r="H8062" s="2"/>
      <c r="I8062" s="2"/>
      <c r="J8062" s="2"/>
      <c r="N8062" s="9"/>
      <c r="O8062" s="5"/>
      <c r="P8062" s="2"/>
      <c r="Q8062" s="39"/>
      <c r="R8062" s="9"/>
      <c r="T8062" s="9"/>
      <c r="U8062" s="2"/>
      <c r="X8062" s="40"/>
      <c r="Y8062" s="9"/>
    </row>
    <row r="8063" spans="2:25" x14ac:dyDescent="0.2">
      <c r="B8063" s="2"/>
      <c r="H8063" s="2"/>
      <c r="I8063" s="2"/>
      <c r="J8063" s="2"/>
      <c r="N8063" s="9"/>
      <c r="O8063" s="5"/>
      <c r="P8063" s="2"/>
      <c r="Q8063" s="39"/>
      <c r="R8063" s="9"/>
      <c r="T8063" s="9"/>
      <c r="U8063" s="2"/>
      <c r="X8063" s="40"/>
      <c r="Y8063" s="9"/>
    </row>
    <row r="8064" spans="2:25" x14ac:dyDescent="0.2">
      <c r="B8064" s="2"/>
      <c r="H8064" s="2"/>
      <c r="I8064" s="2"/>
      <c r="J8064" s="2"/>
      <c r="N8064" s="9"/>
      <c r="O8064" s="5"/>
      <c r="P8064" s="2"/>
      <c r="Q8064" s="39"/>
      <c r="R8064" s="9"/>
      <c r="T8064" s="9"/>
      <c r="U8064" s="2"/>
      <c r="X8064" s="40"/>
      <c r="Y8064" s="9"/>
    </row>
    <row r="8065" spans="2:25" x14ac:dyDescent="0.2">
      <c r="B8065" s="2"/>
      <c r="H8065" s="2"/>
      <c r="I8065" s="2"/>
      <c r="J8065" s="2"/>
      <c r="N8065" s="9"/>
      <c r="O8065" s="5"/>
      <c r="P8065" s="2"/>
      <c r="Q8065" s="39"/>
      <c r="R8065" s="9"/>
      <c r="T8065" s="9"/>
      <c r="U8065" s="2"/>
      <c r="X8065" s="40"/>
      <c r="Y8065" s="9"/>
    </row>
    <row r="8066" spans="2:25" x14ac:dyDescent="0.2">
      <c r="B8066" s="2"/>
      <c r="H8066" s="2"/>
      <c r="I8066" s="2"/>
      <c r="J8066" s="2"/>
      <c r="N8066" s="9"/>
      <c r="O8066" s="5"/>
      <c r="P8066" s="2"/>
      <c r="Q8066" s="39"/>
      <c r="R8066" s="9"/>
      <c r="T8066" s="9"/>
      <c r="U8066" s="2"/>
      <c r="X8066" s="40"/>
      <c r="Y8066" s="9"/>
    </row>
    <row r="8067" spans="2:25" x14ac:dyDescent="0.2">
      <c r="B8067" s="2"/>
      <c r="H8067" s="2"/>
      <c r="I8067" s="2"/>
      <c r="J8067" s="2"/>
      <c r="N8067" s="9"/>
      <c r="O8067" s="5"/>
      <c r="P8067" s="2"/>
      <c r="Q8067" s="39"/>
      <c r="R8067" s="9"/>
      <c r="T8067" s="9"/>
      <c r="U8067" s="2"/>
      <c r="X8067" s="40"/>
      <c r="Y8067" s="9"/>
    </row>
    <row r="8068" spans="2:25" x14ac:dyDescent="0.2">
      <c r="B8068" s="2"/>
      <c r="H8068" s="2"/>
      <c r="I8068" s="2"/>
      <c r="J8068" s="2"/>
      <c r="N8068" s="9"/>
      <c r="O8068" s="5"/>
      <c r="P8068" s="2"/>
      <c r="Q8068" s="39"/>
      <c r="R8068" s="9"/>
      <c r="T8068" s="9"/>
      <c r="U8068" s="2"/>
      <c r="X8068" s="40"/>
      <c r="Y8068" s="9"/>
    </row>
    <row r="8069" spans="2:25" x14ac:dyDescent="0.2">
      <c r="B8069" s="2"/>
      <c r="H8069" s="2"/>
      <c r="I8069" s="2"/>
      <c r="J8069" s="2"/>
      <c r="N8069" s="9"/>
      <c r="O8069" s="5"/>
      <c r="P8069" s="2"/>
      <c r="Q8069" s="39"/>
      <c r="R8069" s="9"/>
      <c r="T8069" s="9"/>
      <c r="U8069" s="2"/>
      <c r="X8069" s="40"/>
      <c r="Y8069" s="9"/>
    </row>
    <row r="8070" spans="2:25" x14ac:dyDescent="0.2">
      <c r="B8070" s="2"/>
      <c r="H8070" s="2"/>
      <c r="I8070" s="2"/>
      <c r="J8070" s="2"/>
      <c r="N8070" s="9"/>
      <c r="O8070" s="5"/>
      <c r="P8070" s="2"/>
      <c r="Q8070" s="39"/>
      <c r="R8070" s="9"/>
      <c r="T8070" s="9"/>
      <c r="U8070" s="2"/>
      <c r="X8070" s="40"/>
      <c r="Y8070" s="9"/>
    </row>
    <row r="8071" spans="2:25" x14ac:dyDescent="0.2">
      <c r="B8071" s="2"/>
      <c r="H8071" s="2"/>
      <c r="I8071" s="2"/>
      <c r="J8071" s="2"/>
      <c r="N8071" s="9"/>
      <c r="O8071" s="5"/>
      <c r="P8071" s="2"/>
      <c r="Q8071" s="39"/>
      <c r="R8071" s="9"/>
      <c r="T8071" s="9"/>
      <c r="U8071" s="2"/>
      <c r="X8071" s="40"/>
      <c r="Y8071" s="9"/>
    </row>
    <row r="8072" spans="2:25" x14ac:dyDescent="0.2">
      <c r="B8072" s="2"/>
      <c r="H8072" s="2"/>
      <c r="I8072" s="2"/>
      <c r="J8072" s="2"/>
      <c r="N8072" s="9"/>
      <c r="O8072" s="5"/>
      <c r="P8072" s="2"/>
      <c r="Q8072" s="39"/>
      <c r="R8072" s="9"/>
      <c r="T8072" s="9"/>
      <c r="U8072" s="2"/>
      <c r="X8072" s="40"/>
      <c r="Y8072" s="9"/>
    </row>
    <row r="8073" spans="2:25" x14ac:dyDescent="0.2">
      <c r="B8073" s="2"/>
      <c r="H8073" s="2"/>
      <c r="I8073" s="2"/>
      <c r="J8073" s="2"/>
      <c r="N8073" s="9"/>
      <c r="O8073" s="5"/>
      <c r="P8073" s="2"/>
      <c r="Q8073" s="39"/>
      <c r="R8073" s="9"/>
      <c r="T8073" s="9"/>
      <c r="U8073" s="2"/>
      <c r="X8073" s="40"/>
      <c r="Y8073" s="9"/>
    </row>
    <row r="8074" spans="2:25" x14ac:dyDescent="0.2">
      <c r="B8074" s="2"/>
      <c r="H8074" s="2"/>
      <c r="I8074" s="2"/>
      <c r="J8074" s="2"/>
      <c r="N8074" s="9"/>
      <c r="O8074" s="5"/>
      <c r="P8074" s="2"/>
      <c r="Q8074" s="39"/>
      <c r="R8074" s="9"/>
      <c r="T8074" s="9"/>
      <c r="U8074" s="2"/>
      <c r="X8074" s="40"/>
      <c r="Y8074" s="9"/>
    </row>
    <row r="8075" spans="2:25" x14ac:dyDescent="0.2">
      <c r="B8075" s="2"/>
      <c r="H8075" s="2"/>
      <c r="I8075" s="2"/>
      <c r="J8075" s="2"/>
      <c r="N8075" s="9"/>
      <c r="O8075" s="5"/>
      <c r="P8075" s="2"/>
      <c r="Q8075" s="39"/>
      <c r="R8075" s="9"/>
      <c r="T8075" s="9"/>
      <c r="U8075" s="2"/>
      <c r="X8075" s="40"/>
      <c r="Y8075" s="9"/>
    </row>
    <row r="8076" spans="2:25" x14ac:dyDescent="0.2">
      <c r="B8076" s="2"/>
      <c r="H8076" s="2"/>
      <c r="I8076" s="2"/>
      <c r="J8076" s="2"/>
      <c r="N8076" s="9"/>
      <c r="O8076" s="5"/>
      <c r="P8076" s="2"/>
      <c r="Q8076" s="39"/>
      <c r="R8076" s="9"/>
      <c r="T8076" s="9"/>
      <c r="U8076" s="2"/>
      <c r="X8076" s="40"/>
      <c r="Y8076" s="9"/>
    </row>
    <row r="8077" spans="2:25" x14ac:dyDescent="0.2">
      <c r="B8077" s="2"/>
      <c r="H8077" s="2"/>
      <c r="I8077" s="2"/>
      <c r="J8077" s="2"/>
      <c r="N8077" s="9"/>
      <c r="O8077" s="5"/>
      <c r="P8077" s="2"/>
      <c r="Q8077" s="39"/>
      <c r="R8077" s="9"/>
      <c r="T8077" s="9"/>
      <c r="U8077" s="2"/>
      <c r="X8077" s="40"/>
      <c r="Y8077" s="9"/>
    </row>
    <row r="8078" spans="2:25" x14ac:dyDescent="0.2">
      <c r="B8078" s="2"/>
      <c r="H8078" s="2"/>
      <c r="I8078" s="2"/>
      <c r="J8078" s="2"/>
      <c r="N8078" s="9"/>
      <c r="O8078" s="5"/>
      <c r="P8078" s="2"/>
      <c r="Q8078" s="39"/>
      <c r="R8078" s="9"/>
      <c r="T8078" s="9"/>
      <c r="U8078" s="2"/>
      <c r="X8078" s="40"/>
      <c r="Y8078" s="9"/>
    </row>
    <row r="8079" spans="2:25" x14ac:dyDescent="0.2">
      <c r="B8079" s="2"/>
      <c r="H8079" s="2"/>
      <c r="I8079" s="2"/>
      <c r="J8079" s="2"/>
      <c r="N8079" s="9"/>
      <c r="O8079" s="5"/>
      <c r="P8079" s="2"/>
      <c r="Q8079" s="39"/>
      <c r="R8079" s="9"/>
      <c r="T8079" s="9"/>
      <c r="U8079" s="2"/>
      <c r="X8079" s="40"/>
      <c r="Y8079" s="9"/>
    </row>
    <row r="8080" spans="2:25" x14ac:dyDescent="0.2">
      <c r="B8080" s="2"/>
      <c r="H8080" s="2"/>
      <c r="I8080" s="2"/>
      <c r="J8080" s="2"/>
      <c r="N8080" s="9"/>
      <c r="O8080" s="5"/>
      <c r="P8080" s="2"/>
      <c r="Q8080" s="39"/>
      <c r="R8080" s="9"/>
      <c r="T8080" s="9"/>
      <c r="U8080" s="2"/>
      <c r="X8080" s="40"/>
      <c r="Y8080" s="9"/>
    </row>
    <row r="8081" spans="2:25" x14ac:dyDescent="0.2">
      <c r="B8081" s="2"/>
      <c r="H8081" s="2"/>
      <c r="I8081" s="2"/>
      <c r="J8081" s="2"/>
      <c r="N8081" s="9"/>
      <c r="O8081" s="5"/>
      <c r="P8081" s="2"/>
      <c r="Q8081" s="39"/>
      <c r="R8081" s="9"/>
      <c r="T8081" s="9"/>
      <c r="U8081" s="2"/>
      <c r="X8081" s="40"/>
      <c r="Y8081" s="9"/>
    </row>
    <row r="8082" spans="2:25" x14ac:dyDescent="0.2">
      <c r="B8082" s="2"/>
      <c r="H8082" s="2"/>
      <c r="I8082" s="2"/>
      <c r="J8082" s="2"/>
      <c r="N8082" s="9"/>
      <c r="O8082" s="5"/>
      <c r="P8082" s="2"/>
      <c r="Q8082" s="39"/>
      <c r="R8082" s="9"/>
      <c r="T8082" s="9"/>
      <c r="U8082" s="2"/>
      <c r="X8082" s="40"/>
      <c r="Y8082" s="9"/>
    </row>
    <row r="8083" spans="2:25" x14ac:dyDescent="0.2">
      <c r="B8083" s="2"/>
      <c r="H8083" s="2"/>
      <c r="I8083" s="2"/>
      <c r="J8083" s="2"/>
      <c r="N8083" s="9"/>
      <c r="O8083" s="5"/>
      <c r="P8083" s="2"/>
      <c r="Q8083" s="39"/>
      <c r="R8083" s="9"/>
      <c r="T8083" s="9"/>
      <c r="U8083" s="2"/>
      <c r="X8083" s="40"/>
      <c r="Y8083" s="9"/>
    </row>
    <row r="8084" spans="2:25" x14ac:dyDescent="0.2">
      <c r="B8084" s="2"/>
      <c r="H8084" s="2"/>
      <c r="I8084" s="2"/>
      <c r="J8084" s="2"/>
      <c r="N8084" s="9"/>
      <c r="O8084" s="5"/>
      <c r="P8084" s="2"/>
      <c r="Q8084" s="39"/>
      <c r="R8084" s="9"/>
      <c r="T8084" s="9"/>
      <c r="U8084" s="2"/>
      <c r="X8084" s="40"/>
      <c r="Y8084" s="9"/>
    </row>
    <row r="8085" spans="2:25" x14ac:dyDescent="0.2">
      <c r="B8085" s="2"/>
      <c r="H8085" s="2"/>
      <c r="I8085" s="2"/>
      <c r="J8085" s="2"/>
      <c r="N8085" s="9"/>
      <c r="O8085" s="5"/>
      <c r="P8085" s="2"/>
      <c r="Q8085" s="39"/>
      <c r="R8085" s="9"/>
      <c r="T8085" s="9"/>
      <c r="U8085" s="2"/>
      <c r="X8085" s="40"/>
      <c r="Y8085" s="9"/>
    </row>
    <row r="8086" spans="2:25" x14ac:dyDescent="0.2">
      <c r="B8086" s="2"/>
      <c r="H8086" s="2"/>
      <c r="I8086" s="2"/>
      <c r="J8086" s="2"/>
      <c r="N8086" s="9"/>
      <c r="O8086" s="5"/>
      <c r="P8086" s="2"/>
      <c r="Q8086" s="39"/>
      <c r="R8086" s="9"/>
      <c r="T8086" s="9"/>
      <c r="U8086" s="2"/>
      <c r="X8086" s="40"/>
      <c r="Y8086" s="9"/>
    </row>
    <row r="8087" spans="2:25" x14ac:dyDescent="0.2">
      <c r="B8087" s="2"/>
      <c r="H8087" s="2"/>
      <c r="I8087" s="2"/>
      <c r="J8087" s="2"/>
      <c r="N8087" s="9"/>
      <c r="O8087" s="5"/>
      <c r="P8087" s="2"/>
      <c r="Q8087" s="39"/>
      <c r="R8087" s="9"/>
      <c r="T8087" s="9"/>
      <c r="U8087" s="2"/>
      <c r="X8087" s="40"/>
      <c r="Y8087" s="9"/>
    </row>
    <row r="8088" spans="2:25" x14ac:dyDescent="0.2">
      <c r="B8088" s="2"/>
      <c r="H8088" s="2"/>
      <c r="I8088" s="2"/>
      <c r="J8088" s="2"/>
      <c r="N8088" s="9"/>
      <c r="O8088" s="5"/>
      <c r="P8088" s="2"/>
      <c r="Q8088" s="39"/>
      <c r="R8088" s="9"/>
      <c r="T8088" s="9"/>
      <c r="U8088" s="2"/>
      <c r="X8088" s="40"/>
      <c r="Y8088" s="9"/>
    </row>
    <row r="8089" spans="2:25" x14ac:dyDescent="0.2">
      <c r="B8089" s="2"/>
      <c r="H8089" s="2"/>
      <c r="I8089" s="2"/>
      <c r="J8089" s="2"/>
      <c r="N8089" s="9"/>
      <c r="O8089" s="5"/>
      <c r="P8089" s="2"/>
      <c r="Q8089" s="39"/>
      <c r="R8089" s="9"/>
      <c r="T8089" s="9"/>
      <c r="U8089" s="2"/>
      <c r="X8089" s="40"/>
      <c r="Y8089" s="9"/>
    </row>
    <row r="8090" spans="2:25" x14ac:dyDescent="0.2">
      <c r="B8090" s="2"/>
      <c r="H8090" s="2"/>
      <c r="I8090" s="2"/>
      <c r="J8090" s="2"/>
      <c r="N8090" s="9"/>
      <c r="O8090" s="5"/>
      <c r="P8090" s="2"/>
      <c r="Q8090" s="39"/>
      <c r="R8090" s="9"/>
      <c r="T8090" s="9"/>
      <c r="U8090" s="2"/>
      <c r="X8090" s="40"/>
      <c r="Y8090" s="9"/>
    </row>
    <row r="8091" spans="2:25" x14ac:dyDescent="0.2">
      <c r="B8091" s="2"/>
      <c r="H8091" s="2"/>
      <c r="I8091" s="2"/>
      <c r="J8091" s="2"/>
      <c r="N8091" s="9"/>
      <c r="O8091" s="5"/>
      <c r="P8091" s="2"/>
      <c r="Q8091" s="39"/>
      <c r="R8091" s="9"/>
      <c r="T8091" s="9"/>
      <c r="U8091" s="2"/>
      <c r="X8091" s="40"/>
      <c r="Y8091" s="9"/>
    </row>
    <row r="8092" spans="2:25" x14ac:dyDescent="0.2">
      <c r="B8092" s="2"/>
      <c r="H8092" s="2"/>
      <c r="I8092" s="2"/>
      <c r="J8092" s="2"/>
      <c r="N8092" s="9"/>
      <c r="O8092" s="5"/>
      <c r="P8092" s="2"/>
      <c r="Q8092" s="39"/>
      <c r="R8092" s="9"/>
      <c r="T8092" s="9"/>
      <c r="U8092" s="2"/>
      <c r="X8092" s="40"/>
      <c r="Y8092" s="9"/>
    </row>
    <row r="8093" spans="2:25" x14ac:dyDescent="0.2">
      <c r="B8093" s="2"/>
      <c r="H8093" s="2"/>
      <c r="I8093" s="2"/>
      <c r="J8093" s="2"/>
      <c r="N8093" s="9"/>
      <c r="O8093" s="5"/>
      <c r="P8093" s="2"/>
      <c r="Q8093" s="39"/>
      <c r="R8093" s="9"/>
      <c r="T8093" s="9"/>
      <c r="U8093" s="2"/>
      <c r="X8093" s="40"/>
      <c r="Y8093" s="9"/>
    </row>
    <row r="8094" spans="2:25" x14ac:dyDescent="0.2">
      <c r="B8094" s="2"/>
      <c r="H8094" s="2"/>
      <c r="I8094" s="2"/>
      <c r="J8094" s="2"/>
      <c r="N8094" s="9"/>
      <c r="O8094" s="5"/>
      <c r="P8094" s="2"/>
      <c r="Q8094" s="39"/>
      <c r="R8094" s="9"/>
      <c r="T8094" s="9"/>
      <c r="U8094" s="2"/>
      <c r="X8094" s="40"/>
      <c r="Y8094" s="9"/>
    </row>
    <row r="8095" spans="2:25" x14ac:dyDescent="0.2">
      <c r="B8095" s="2"/>
      <c r="H8095" s="2"/>
      <c r="I8095" s="2"/>
      <c r="J8095" s="2"/>
      <c r="N8095" s="9"/>
      <c r="O8095" s="5"/>
      <c r="P8095" s="2"/>
      <c r="Q8095" s="39"/>
      <c r="R8095" s="9"/>
      <c r="T8095" s="9"/>
      <c r="U8095" s="2"/>
      <c r="X8095" s="40"/>
      <c r="Y8095" s="9"/>
    </row>
    <row r="8096" spans="2:25" x14ac:dyDescent="0.2">
      <c r="B8096" s="2"/>
      <c r="H8096" s="2"/>
      <c r="I8096" s="2"/>
      <c r="J8096" s="2"/>
      <c r="N8096" s="9"/>
      <c r="O8096" s="5"/>
      <c r="P8096" s="2"/>
      <c r="Q8096" s="39"/>
      <c r="R8096" s="9"/>
      <c r="T8096" s="9"/>
      <c r="U8096" s="2"/>
      <c r="X8096" s="40"/>
      <c r="Y8096" s="9"/>
    </row>
    <row r="8097" spans="2:25" x14ac:dyDescent="0.2">
      <c r="B8097" s="2"/>
      <c r="H8097" s="2"/>
      <c r="I8097" s="2"/>
      <c r="J8097" s="2"/>
      <c r="N8097" s="9"/>
      <c r="O8097" s="5"/>
      <c r="P8097" s="2"/>
      <c r="Q8097" s="39"/>
      <c r="R8097" s="9"/>
      <c r="T8097" s="9"/>
      <c r="U8097" s="2"/>
      <c r="X8097" s="40"/>
      <c r="Y8097" s="9"/>
    </row>
    <row r="8098" spans="2:25" x14ac:dyDescent="0.2">
      <c r="B8098" s="2"/>
      <c r="H8098" s="2"/>
      <c r="I8098" s="2"/>
      <c r="J8098" s="2"/>
      <c r="N8098" s="9"/>
      <c r="O8098" s="5"/>
      <c r="P8098" s="2"/>
      <c r="Q8098" s="39"/>
      <c r="R8098" s="9"/>
      <c r="T8098" s="9"/>
      <c r="U8098" s="2"/>
      <c r="X8098" s="40"/>
      <c r="Y8098" s="9"/>
    </row>
    <row r="8099" spans="2:25" x14ac:dyDescent="0.2">
      <c r="B8099" s="2"/>
      <c r="H8099" s="2"/>
      <c r="I8099" s="2"/>
      <c r="J8099" s="2"/>
      <c r="N8099" s="9"/>
      <c r="O8099" s="5"/>
      <c r="P8099" s="2"/>
      <c r="Q8099" s="39"/>
      <c r="R8099" s="9"/>
      <c r="T8099" s="9"/>
      <c r="U8099" s="2"/>
      <c r="X8099" s="40"/>
      <c r="Y8099" s="9"/>
    </row>
    <row r="8100" spans="2:25" x14ac:dyDescent="0.2">
      <c r="B8100" s="2"/>
      <c r="H8100" s="2"/>
      <c r="I8100" s="2"/>
      <c r="J8100" s="2"/>
      <c r="N8100" s="9"/>
      <c r="O8100" s="5"/>
      <c r="P8100" s="2"/>
      <c r="Q8100" s="39"/>
      <c r="R8100" s="9"/>
      <c r="T8100" s="9"/>
      <c r="U8100" s="2"/>
      <c r="X8100" s="40"/>
      <c r="Y8100" s="9"/>
    </row>
    <row r="8101" spans="2:25" x14ac:dyDescent="0.2">
      <c r="B8101" s="2"/>
      <c r="H8101" s="2"/>
      <c r="I8101" s="2"/>
      <c r="J8101" s="2"/>
      <c r="N8101" s="9"/>
      <c r="O8101" s="5"/>
      <c r="P8101" s="2"/>
      <c r="Q8101" s="39"/>
      <c r="R8101" s="9"/>
      <c r="T8101" s="9"/>
      <c r="U8101" s="2"/>
      <c r="X8101" s="40"/>
      <c r="Y8101" s="9"/>
    </row>
    <row r="8102" spans="2:25" x14ac:dyDescent="0.2">
      <c r="B8102" s="2"/>
      <c r="H8102" s="2"/>
      <c r="I8102" s="2"/>
      <c r="J8102" s="2"/>
      <c r="N8102" s="9"/>
      <c r="O8102" s="5"/>
      <c r="P8102" s="2"/>
      <c r="Q8102" s="39"/>
      <c r="R8102" s="9"/>
      <c r="T8102" s="9"/>
      <c r="U8102" s="2"/>
      <c r="X8102" s="40"/>
      <c r="Y8102" s="9"/>
    </row>
    <row r="8103" spans="2:25" x14ac:dyDescent="0.2">
      <c r="B8103" s="2"/>
      <c r="H8103" s="2"/>
      <c r="I8103" s="2"/>
      <c r="J8103" s="2"/>
      <c r="N8103" s="9"/>
      <c r="O8103" s="5"/>
      <c r="P8103" s="2"/>
      <c r="Q8103" s="39"/>
      <c r="R8103" s="9"/>
      <c r="T8103" s="9"/>
      <c r="U8103" s="2"/>
      <c r="X8103" s="40"/>
      <c r="Y8103" s="9"/>
    </row>
    <row r="8104" spans="2:25" x14ac:dyDescent="0.2">
      <c r="B8104" s="2"/>
      <c r="H8104" s="2"/>
      <c r="I8104" s="2"/>
      <c r="J8104" s="2"/>
      <c r="N8104" s="9"/>
      <c r="O8104" s="5"/>
      <c r="P8104" s="2"/>
      <c r="Q8104" s="39"/>
      <c r="R8104" s="9"/>
      <c r="T8104" s="9"/>
      <c r="U8104" s="2"/>
      <c r="X8104" s="40"/>
      <c r="Y8104" s="9"/>
    </row>
    <row r="8105" spans="2:25" x14ac:dyDescent="0.2">
      <c r="B8105" s="2"/>
      <c r="H8105" s="2"/>
      <c r="I8105" s="2"/>
      <c r="J8105" s="2"/>
      <c r="N8105" s="9"/>
      <c r="O8105" s="5"/>
      <c r="P8105" s="2"/>
      <c r="Q8105" s="39"/>
      <c r="R8105" s="9"/>
      <c r="T8105" s="9"/>
      <c r="U8105" s="2"/>
      <c r="X8105" s="40"/>
      <c r="Y8105" s="9"/>
    </row>
    <row r="8106" spans="2:25" x14ac:dyDescent="0.2">
      <c r="B8106" s="2"/>
      <c r="H8106" s="2"/>
      <c r="I8106" s="2"/>
      <c r="J8106" s="2"/>
      <c r="N8106" s="9"/>
      <c r="O8106" s="5"/>
      <c r="P8106" s="2"/>
      <c r="Q8106" s="39"/>
      <c r="R8106" s="9"/>
      <c r="T8106" s="9"/>
      <c r="U8106" s="2"/>
      <c r="X8106" s="40"/>
      <c r="Y8106" s="9"/>
    </row>
    <row r="8107" spans="2:25" x14ac:dyDescent="0.2">
      <c r="B8107" s="2"/>
      <c r="H8107" s="2"/>
      <c r="I8107" s="2"/>
      <c r="J8107" s="2"/>
      <c r="N8107" s="9"/>
      <c r="O8107" s="5"/>
      <c r="P8107" s="2"/>
      <c r="Q8107" s="39"/>
      <c r="R8107" s="9"/>
      <c r="T8107" s="9"/>
      <c r="U8107" s="2"/>
      <c r="X8107" s="40"/>
      <c r="Y8107" s="9"/>
    </row>
    <row r="8108" spans="2:25" x14ac:dyDescent="0.2">
      <c r="B8108" s="2"/>
      <c r="H8108" s="2"/>
      <c r="I8108" s="2"/>
      <c r="J8108" s="2"/>
      <c r="N8108" s="9"/>
      <c r="O8108" s="5"/>
      <c r="P8108" s="2"/>
      <c r="Q8108" s="39"/>
      <c r="R8108" s="9"/>
      <c r="T8108" s="9"/>
      <c r="U8108" s="2"/>
      <c r="X8108" s="40"/>
      <c r="Y8108" s="9"/>
    </row>
    <row r="8109" spans="2:25" x14ac:dyDescent="0.2">
      <c r="B8109" s="2"/>
      <c r="H8109" s="2"/>
      <c r="I8109" s="2"/>
      <c r="J8109" s="2"/>
      <c r="N8109" s="9"/>
      <c r="O8109" s="5"/>
      <c r="P8109" s="2"/>
      <c r="Q8109" s="39"/>
      <c r="R8109" s="9"/>
      <c r="T8109" s="9"/>
      <c r="U8109" s="2"/>
      <c r="X8109" s="40"/>
      <c r="Y8109" s="9"/>
    </row>
    <row r="8110" spans="2:25" x14ac:dyDescent="0.2">
      <c r="B8110" s="2"/>
      <c r="H8110" s="2"/>
      <c r="I8110" s="2"/>
      <c r="J8110" s="2"/>
      <c r="N8110" s="9"/>
      <c r="O8110" s="5"/>
      <c r="P8110" s="2"/>
      <c r="Q8110" s="39"/>
      <c r="R8110" s="9"/>
      <c r="T8110" s="9"/>
      <c r="U8110" s="2"/>
      <c r="X8110" s="40"/>
      <c r="Y8110" s="9"/>
    </row>
    <row r="8111" spans="2:25" x14ac:dyDescent="0.2">
      <c r="B8111" s="2"/>
      <c r="H8111" s="2"/>
      <c r="I8111" s="2"/>
      <c r="J8111" s="2"/>
      <c r="N8111" s="9"/>
      <c r="O8111" s="5"/>
      <c r="P8111" s="2"/>
      <c r="Q8111" s="39"/>
      <c r="R8111" s="9"/>
      <c r="T8111" s="9"/>
      <c r="U8111" s="2"/>
      <c r="X8111" s="40"/>
      <c r="Y8111" s="9"/>
    </row>
    <row r="8112" spans="2:25" x14ac:dyDescent="0.2">
      <c r="B8112" s="2"/>
      <c r="H8112" s="2"/>
      <c r="I8112" s="2"/>
      <c r="J8112" s="2"/>
      <c r="N8112" s="9"/>
      <c r="O8112" s="5"/>
      <c r="P8112" s="2"/>
      <c r="Q8112" s="39"/>
      <c r="R8112" s="9"/>
      <c r="T8112" s="9"/>
      <c r="U8112" s="2"/>
      <c r="X8112" s="40"/>
      <c r="Y8112" s="9"/>
    </row>
    <row r="8113" spans="2:25" x14ac:dyDescent="0.2">
      <c r="B8113" s="2"/>
      <c r="H8113" s="2"/>
      <c r="I8113" s="2"/>
      <c r="J8113" s="2"/>
      <c r="N8113" s="9"/>
      <c r="O8113" s="5"/>
      <c r="P8113" s="2"/>
      <c r="Q8113" s="39"/>
      <c r="R8113" s="9"/>
      <c r="T8113" s="9"/>
      <c r="U8113" s="2"/>
      <c r="X8113" s="40"/>
      <c r="Y8113" s="9"/>
    </row>
    <row r="8114" spans="2:25" x14ac:dyDescent="0.2">
      <c r="B8114" s="2"/>
      <c r="H8114" s="2"/>
      <c r="I8114" s="2"/>
      <c r="J8114" s="2"/>
      <c r="N8114" s="9"/>
      <c r="O8114" s="5"/>
      <c r="P8114" s="2"/>
      <c r="Q8114" s="39"/>
      <c r="R8114" s="9"/>
      <c r="T8114" s="9"/>
      <c r="U8114" s="2"/>
      <c r="X8114" s="40"/>
      <c r="Y8114" s="9"/>
    </row>
    <row r="8115" spans="2:25" x14ac:dyDescent="0.2">
      <c r="B8115" s="2"/>
      <c r="H8115" s="2"/>
      <c r="I8115" s="2"/>
      <c r="J8115" s="2"/>
      <c r="N8115" s="9"/>
      <c r="O8115" s="5"/>
      <c r="P8115" s="2"/>
      <c r="Q8115" s="39"/>
      <c r="R8115" s="9"/>
      <c r="T8115" s="9"/>
      <c r="U8115" s="2"/>
      <c r="X8115" s="40"/>
      <c r="Y8115" s="9"/>
    </row>
    <row r="8116" spans="2:25" x14ac:dyDescent="0.2">
      <c r="B8116" s="2"/>
      <c r="H8116" s="2"/>
      <c r="I8116" s="2"/>
      <c r="J8116" s="2"/>
      <c r="N8116" s="9"/>
      <c r="O8116" s="5"/>
      <c r="P8116" s="2"/>
      <c r="Q8116" s="39"/>
      <c r="R8116" s="9"/>
      <c r="T8116" s="9"/>
      <c r="U8116" s="2"/>
      <c r="X8116" s="40"/>
      <c r="Y8116" s="9"/>
    </row>
    <row r="8117" spans="2:25" x14ac:dyDescent="0.2">
      <c r="B8117" s="2"/>
      <c r="H8117" s="2"/>
      <c r="I8117" s="2"/>
      <c r="J8117" s="2"/>
      <c r="N8117" s="9"/>
      <c r="O8117" s="5"/>
      <c r="P8117" s="2"/>
      <c r="Q8117" s="39"/>
      <c r="R8117" s="9"/>
      <c r="T8117" s="9"/>
      <c r="U8117" s="2"/>
      <c r="X8117" s="40"/>
      <c r="Y8117" s="9"/>
    </row>
    <row r="8118" spans="2:25" x14ac:dyDescent="0.2">
      <c r="B8118" s="2"/>
      <c r="H8118" s="2"/>
      <c r="I8118" s="2"/>
      <c r="J8118" s="2"/>
      <c r="N8118" s="9"/>
      <c r="O8118" s="5"/>
      <c r="P8118" s="2"/>
      <c r="Q8118" s="39"/>
      <c r="R8118" s="9"/>
      <c r="T8118" s="9"/>
      <c r="U8118" s="2"/>
      <c r="X8118" s="40"/>
      <c r="Y8118" s="9"/>
    </row>
    <row r="8119" spans="2:25" x14ac:dyDescent="0.2">
      <c r="B8119" s="2"/>
      <c r="H8119" s="2"/>
      <c r="I8119" s="2"/>
      <c r="J8119" s="2"/>
      <c r="N8119" s="9"/>
      <c r="O8119" s="5"/>
      <c r="P8119" s="2"/>
      <c r="Q8119" s="39"/>
      <c r="R8119" s="9"/>
      <c r="T8119" s="9"/>
      <c r="U8119" s="2"/>
      <c r="X8119" s="40"/>
      <c r="Y8119" s="9"/>
    </row>
    <row r="8120" spans="2:25" x14ac:dyDescent="0.2">
      <c r="B8120" s="2"/>
      <c r="H8120" s="2"/>
      <c r="I8120" s="2"/>
      <c r="J8120" s="2"/>
      <c r="N8120" s="9"/>
      <c r="O8120" s="5"/>
      <c r="P8120" s="2"/>
      <c r="Q8120" s="39"/>
      <c r="R8120" s="9"/>
      <c r="T8120" s="9"/>
      <c r="U8120" s="2"/>
      <c r="X8120" s="40"/>
      <c r="Y8120" s="9"/>
    </row>
    <row r="8121" spans="2:25" x14ac:dyDescent="0.2">
      <c r="B8121" s="2"/>
      <c r="H8121" s="2"/>
      <c r="I8121" s="2"/>
      <c r="J8121" s="2"/>
      <c r="N8121" s="9"/>
      <c r="O8121" s="5"/>
      <c r="P8121" s="2"/>
      <c r="Q8121" s="39"/>
      <c r="R8121" s="9"/>
      <c r="T8121" s="9"/>
      <c r="U8121" s="2"/>
      <c r="X8121" s="40"/>
      <c r="Y8121" s="9"/>
    </row>
    <row r="8122" spans="2:25" x14ac:dyDescent="0.2">
      <c r="B8122" s="2"/>
      <c r="H8122" s="2"/>
      <c r="I8122" s="2"/>
      <c r="J8122" s="2"/>
      <c r="N8122" s="9"/>
      <c r="O8122" s="5"/>
      <c r="P8122" s="2"/>
      <c r="Q8122" s="39"/>
      <c r="R8122" s="9"/>
      <c r="T8122" s="9"/>
      <c r="U8122" s="2"/>
      <c r="X8122" s="40"/>
      <c r="Y8122" s="9"/>
    </row>
    <row r="8123" spans="2:25" x14ac:dyDescent="0.2">
      <c r="B8123" s="2"/>
      <c r="H8123" s="2"/>
      <c r="I8123" s="2"/>
      <c r="J8123" s="2"/>
      <c r="N8123" s="9"/>
      <c r="O8123" s="5"/>
      <c r="P8123" s="2"/>
      <c r="Q8123" s="39"/>
      <c r="R8123" s="9"/>
      <c r="T8123" s="9"/>
      <c r="U8123" s="2"/>
      <c r="X8123" s="40"/>
      <c r="Y8123" s="9"/>
    </row>
    <row r="8124" spans="2:25" x14ac:dyDescent="0.2">
      <c r="B8124" s="2"/>
      <c r="H8124" s="2"/>
      <c r="I8124" s="2"/>
      <c r="J8124" s="2"/>
      <c r="N8124" s="9"/>
      <c r="O8124" s="5"/>
      <c r="P8124" s="2"/>
      <c r="Q8124" s="39"/>
      <c r="R8124" s="9"/>
      <c r="T8124" s="9"/>
      <c r="U8124" s="2"/>
      <c r="X8124" s="40"/>
      <c r="Y8124" s="9"/>
    </row>
    <row r="8125" spans="2:25" x14ac:dyDescent="0.2">
      <c r="B8125" s="2"/>
      <c r="H8125" s="2"/>
      <c r="I8125" s="2"/>
      <c r="J8125" s="2"/>
      <c r="N8125" s="9"/>
      <c r="O8125" s="5"/>
      <c r="P8125" s="2"/>
      <c r="Q8125" s="39"/>
      <c r="R8125" s="9"/>
      <c r="T8125" s="9"/>
      <c r="U8125" s="2"/>
      <c r="X8125" s="40"/>
      <c r="Y8125" s="9"/>
    </row>
    <row r="8126" spans="2:25" x14ac:dyDescent="0.2">
      <c r="B8126" s="2"/>
      <c r="H8126" s="2"/>
      <c r="I8126" s="2"/>
      <c r="J8126" s="2"/>
      <c r="N8126" s="9"/>
      <c r="O8126" s="5"/>
      <c r="P8126" s="2"/>
      <c r="Q8126" s="39"/>
      <c r="R8126" s="9"/>
      <c r="T8126" s="9"/>
      <c r="U8126" s="2"/>
      <c r="X8126" s="40"/>
      <c r="Y8126" s="9"/>
    </row>
    <row r="8127" spans="2:25" x14ac:dyDescent="0.2">
      <c r="B8127" s="2"/>
      <c r="H8127" s="2"/>
      <c r="I8127" s="2"/>
      <c r="J8127" s="2"/>
      <c r="N8127" s="9"/>
      <c r="O8127" s="5"/>
      <c r="P8127" s="2"/>
      <c r="Q8127" s="39"/>
      <c r="R8127" s="9"/>
      <c r="T8127" s="9"/>
      <c r="U8127" s="2"/>
      <c r="X8127" s="40"/>
      <c r="Y8127" s="9"/>
    </row>
    <row r="8128" spans="2:25" x14ac:dyDescent="0.2">
      <c r="B8128" s="2"/>
      <c r="H8128" s="2"/>
      <c r="I8128" s="2"/>
      <c r="J8128" s="2"/>
      <c r="N8128" s="9"/>
      <c r="O8128" s="5"/>
      <c r="P8128" s="2"/>
      <c r="Q8128" s="39"/>
      <c r="R8128" s="9"/>
      <c r="T8128" s="9"/>
      <c r="U8128" s="2"/>
      <c r="X8128" s="40"/>
      <c r="Y8128" s="9"/>
    </row>
    <row r="8129" spans="2:25" x14ac:dyDescent="0.2">
      <c r="B8129" s="2"/>
      <c r="H8129" s="2"/>
      <c r="I8129" s="2"/>
      <c r="J8129" s="2"/>
      <c r="N8129" s="9"/>
      <c r="O8129" s="5"/>
      <c r="P8129" s="2"/>
      <c r="Q8129" s="39"/>
      <c r="R8129" s="9"/>
      <c r="T8129" s="9"/>
      <c r="U8129" s="2"/>
      <c r="X8129" s="40"/>
      <c r="Y8129" s="9"/>
    </row>
    <row r="8130" spans="2:25" x14ac:dyDescent="0.2">
      <c r="B8130" s="2"/>
      <c r="H8130" s="2"/>
      <c r="I8130" s="2"/>
      <c r="J8130" s="2"/>
      <c r="N8130" s="9"/>
      <c r="O8130" s="5"/>
      <c r="P8130" s="2"/>
      <c r="Q8130" s="39"/>
      <c r="R8130" s="9"/>
      <c r="T8130" s="9"/>
      <c r="U8130" s="2"/>
      <c r="X8130" s="40"/>
      <c r="Y8130" s="9"/>
    </row>
    <row r="8131" spans="2:25" x14ac:dyDescent="0.2">
      <c r="B8131" s="2"/>
      <c r="H8131" s="2"/>
      <c r="I8131" s="2"/>
      <c r="J8131" s="2"/>
      <c r="N8131" s="9"/>
      <c r="O8131" s="5"/>
      <c r="P8131" s="2"/>
      <c r="Q8131" s="39"/>
      <c r="R8131" s="9"/>
      <c r="T8131" s="9"/>
      <c r="U8131" s="2"/>
      <c r="X8131" s="40"/>
      <c r="Y8131" s="9"/>
    </row>
    <row r="8132" spans="2:25" x14ac:dyDescent="0.2">
      <c r="B8132" s="2"/>
      <c r="H8132" s="2"/>
      <c r="I8132" s="2"/>
      <c r="J8132" s="2"/>
      <c r="N8132" s="9"/>
      <c r="O8132" s="5"/>
      <c r="P8132" s="2"/>
      <c r="Q8132" s="39"/>
      <c r="R8132" s="9"/>
      <c r="T8132" s="9"/>
      <c r="U8132" s="2"/>
      <c r="X8132" s="40"/>
      <c r="Y8132" s="9"/>
    </row>
    <row r="8133" spans="2:25" x14ac:dyDescent="0.2">
      <c r="B8133" s="2"/>
      <c r="H8133" s="2"/>
      <c r="I8133" s="2"/>
      <c r="J8133" s="2"/>
      <c r="N8133" s="9"/>
      <c r="O8133" s="5"/>
      <c r="P8133" s="2"/>
      <c r="Q8133" s="39"/>
      <c r="R8133" s="9"/>
      <c r="T8133" s="9"/>
      <c r="U8133" s="2"/>
      <c r="X8133" s="40"/>
      <c r="Y8133" s="9"/>
    </row>
    <row r="8134" spans="2:25" x14ac:dyDescent="0.2">
      <c r="B8134" s="2"/>
      <c r="H8134" s="2"/>
      <c r="I8134" s="2"/>
      <c r="J8134" s="2"/>
      <c r="N8134" s="9"/>
      <c r="O8134" s="5"/>
      <c r="P8134" s="2"/>
      <c r="Q8134" s="39"/>
      <c r="R8134" s="9"/>
      <c r="T8134" s="9"/>
      <c r="U8134" s="2"/>
      <c r="X8134" s="40"/>
      <c r="Y8134" s="9"/>
    </row>
    <row r="8135" spans="2:25" x14ac:dyDescent="0.2">
      <c r="B8135" s="2"/>
      <c r="H8135" s="2"/>
      <c r="I8135" s="2"/>
      <c r="J8135" s="2"/>
      <c r="N8135" s="9"/>
      <c r="O8135" s="5"/>
      <c r="P8135" s="2"/>
      <c r="Q8135" s="39"/>
      <c r="R8135" s="9"/>
      <c r="T8135" s="9"/>
      <c r="U8135" s="2"/>
      <c r="X8135" s="40"/>
      <c r="Y8135" s="9"/>
    </row>
    <row r="8136" spans="2:25" x14ac:dyDescent="0.2">
      <c r="B8136" s="2"/>
      <c r="H8136" s="2"/>
      <c r="I8136" s="2"/>
      <c r="J8136" s="2"/>
      <c r="N8136" s="9"/>
      <c r="O8136" s="5"/>
      <c r="P8136" s="2"/>
      <c r="Q8136" s="39"/>
      <c r="R8136" s="9"/>
      <c r="T8136" s="9"/>
      <c r="U8136" s="2"/>
      <c r="X8136" s="40"/>
      <c r="Y8136" s="9"/>
    </row>
    <row r="8137" spans="2:25" x14ac:dyDescent="0.2">
      <c r="B8137" s="2"/>
      <c r="H8137" s="2"/>
      <c r="I8137" s="2"/>
      <c r="J8137" s="2"/>
      <c r="N8137" s="9"/>
      <c r="O8137" s="5"/>
      <c r="P8137" s="2"/>
      <c r="Q8137" s="39"/>
      <c r="R8137" s="9"/>
      <c r="T8137" s="9"/>
      <c r="U8137" s="2"/>
      <c r="X8137" s="40"/>
      <c r="Y8137" s="9"/>
    </row>
    <row r="8138" spans="2:25" x14ac:dyDescent="0.2">
      <c r="B8138" s="2"/>
      <c r="H8138" s="2"/>
      <c r="I8138" s="2"/>
      <c r="J8138" s="2"/>
      <c r="N8138" s="9"/>
      <c r="O8138" s="5"/>
      <c r="P8138" s="2"/>
      <c r="Q8138" s="39"/>
      <c r="R8138" s="9"/>
      <c r="T8138" s="9"/>
      <c r="U8138" s="2"/>
      <c r="X8138" s="40"/>
      <c r="Y8138" s="9"/>
    </row>
    <row r="8139" spans="2:25" x14ac:dyDescent="0.2">
      <c r="B8139" s="2"/>
      <c r="H8139" s="2"/>
      <c r="I8139" s="2"/>
      <c r="J8139" s="2"/>
      <c r="N8139" s="9"/>
      <c r="O8139" s="5"/>
      <c r="P8139" s="2"/>
      <c r="Q8139" s="39"/>
      <c r="R8139" s="9"/>
      <c r="T8139" s="9"/>
      <c r="U8139" s="2"/>
      <c r="X8139" s="40"/>
      <c r="Y8139" s="9"/>
    </row>
    <row r="8140" spans="2:25" x14ac:dyDescent="0.2">
      <c r="B8140" s="2"/>
      <c r="H8140" s="2"/>
      <c r="I8140" s="2"/>
      <c r="J8140" s="2"/>
      <c r="N8140" s="9"/>
      <c r="O8140" s="5"/>
      <c r="P8140" s="2"/>
      <c r="Q8140" s="39"/>
      <c r="R8140" s="9"/>
      <c r="T8140" s="9"/>
      <c r="U8140" s="2"/>
      <c r="X8140" s="40"/>
      <c r="Y8140" s="9"/>
    </row>
    <row r="8141" spans="2:25" x14ac:dyDescent="0.2">
      <c r="B8141" s="2"/>
      <c r="H8141" s="2"/>
      <c r="I8141" s="2"/>
      <c r="J8141" s="2"/>
      <c r="N8141" s="9"/>
      <c r="O8141" s="5"/>
      <c r="P8141" s="2"/>
      <c r="Q8141" s="39"/>
      <c r="R8141" s="9"/>
      <c r="T8141" s="9"/>
      <c r="U8141" s="2"/>
      <c r="X8141" s="40"/>
      <c r="Y8141" s="9"/>
    </row>
    <row r="8142" spans="2:25" x14ac:dyDescent="0.2">
      <c r="B8142" s="2"/>
      <c r="H8142" s="2"/>
      <c r="I8142" s="2"/>
      <c r="J8142" s="2"/>
      <c r="N8142" s="9"/>
      <c r="O8142" s="5"/>
      <c r="P8142" s="2"/>
      <c r="Q8142" s="39"/>
      <c r="R8142" s="9"/>
      <c r="T8142" s="9"/>
      <c r="U8142" s="2"/>
      <c r="X8142" s="40"/>
      <c r="Y8142" s="9"/>
    </row>
    <row r="8143" spans="2:25" x14ac:dyDescent="0.2">
      <c r="B8143" s="2"/>
      <c r="H8143" s="2"/>
      <c r="I8143" s="2"/>
      <c r="J8143" s="2"/>
      <c r="N8143" s="9"/>
      <c r="O8143" s="5"/>
      <c r="P8143" s="2"/>
      <c r="Q8143" s="39"/>
      <c r="R8143" s="9"/>
      <c r="T8143" s="9"/>
      <c r="U8143" s="2"/>
      <c r="X8143" s="40"/>
      <c r="Y8143" s="9"/>
    </row>
    <row r="8144" spans="2:25" x14ac:dyDescent="0.2">
      <c r="B8144" s="2"/>
      <c r="H8144" s="2"/>
      <c r="I8144" s="2"/>
      <c r="J8144" s="2"/>
      <c r="N8144" s="9"/>
      <c r="O8144" s="5"/>
      <c r="P8144" s="2"/>
      <c r="Q8144" s="39"/>
      <c r="R8144" s="9"/>
      <c r="T8144" s="9"/>
      <c r="U8144" s="2"/>
      <c r="X8144" s="40"/>
      <c r="Y8144" s="9"/>
    </row>
    <row r="8145" spans="2:25" x14ac:dyDescent="0.2">
      <c r="B8145" s="2"/>
      <c r="H8145" s="2"/>
      <c r="I8145" s="2"/>
      <c r="J8145" s="2"/>
      <c r="N8145" s="9"/>
      <c r="O8145" s="5"/>
      <c r="P8145" s="2"/>
      <c r="Q8145" s="39"/>
      <c r="R8145" s="9"/>
      <c r="T8145" s="9"/>
      <c r="U8145" s="2"/>
      <c r="X8145" s="40"/>
      <c r="Y8145" s="9"/>
    </row>
    <row r="8146" spans="2:25" x14ac:dyDescent="0.2">
      <c r="B8146" s="2"/>
      <c r="H8146" s="2"/>
      <c r="I8146" s="2"/>
      <c r="J8146" s="2"/>
      <c r="N8146" s="9"/>
      <c r="O8146" s="5"/>
      <c r="P8146" s="2"/>
      <c r="Q8146" s="39"/>
      <c r="R8146" s="9"/>
      <c r="T8146" s="9"/>
      <c r="U8146" s="2"/>
      <c r="X8146" s="40"/>
      <c r="Y8146" s="9"/>
    </row>
    <row r="8147" spans="2:25" x14ac:dyDescent="0.2">
      <c r="B8147" s="2"/>
      <c r="H8147" s="2"/>
      <c r="I8147" s="2"/>
      <c r="J8147" s="2"/>
      <c r="N8147" s="9"/>
      <c r="O8147" s="5"/>
      <c r="P8147" s="2"/>
      <c r="Q8147" s="39"/>
      <c r="R8147" s="9"/>
      <c r="T8147" s="9"/>
      <c r="U8147" s="2"/>
      <c r="X8147" s="40"/>
      <c r="Y8147" s="9"/>
    </row>
    <row r="8148" spans="2:25" x14ac:dyDescent="0.2">
      <c r="B8148" s="2"/>
      <c r="H8148" s="2"/>
      <c r="I8148" s="2"/>
      <c r="J8148" s="2"/>
      <c r="N8148" s="9"/>
      <c r="O8148" s="5"/>
      <c r="P8148" s="2"/>
      <c r="Q8148" s="39"/>
      <c r="R8148" s="9"/>
      <c r="T8148" s="9"/>
      <c r="U8148" s="2"/>
      <c r="X8148" s="40"/>
      <c r="Y8148" s="9"/>
    </row>
    <row r="8149" spans="2:25" x14ac:dyDescent="0.2">
      <c r="B8149" s="2"/>
      <c r="H8149" s="2"/>
      <c r="I8149" s="2"/>
      <c r="J8149" s="2"/>
      <c r="N8149" s="9"/>
      <c r="O8149" s="5"/>
      <c r="P8149" s="2"/>
      <c r="Q8149" s="39"/>
      <c r="R8149" s="9"/>
      <c r="T8149" s="9"/>
      <c r="U8149" s="2"/>
      <c r="X8149" s="40"/>
      <c r="Y8149" s="9"/>
    </row>
    <row r="8150" spans="2:25" x14ac:dyDescent="0.2">
      <c r="B8150" s="2"/>
      <c r="H8150" s="2"/>
      <c r="I8150" s="2"/>
      <c r="J8150" s="2"/>
      <c r="N8150" s="9"/>
      <c r="O8150" s="5"/>
      <c r="P8150" s="2"/>
      <c r="Q8150" s="39"/>
      <c r="R8150" s="9"/>
      <c r="T8150" s="9"/>
      <c r="U8150" s="2"/>
      <c r="X8150" s="40"/>
      <c r="Y8150" s="9"/>
    </row>
    <row r="8151" spans="2:25" x14ac:dyDescent="0.2">
      <c r="B8151" s="2"/>
      <c r="H8151" s="2"/>
      <c r="I8151" s="2"/>
      <c r="J8151" s="2"/>
      <c r="N8151" s="9"/>
      <c r="O8151" s="5"/>
      <c r="P8151" s="2"/>
      <c r="Q8151" s="39"/>
      <c r="R8151" s="9"/>
      <c r="T8151" s="9"/>
      <c r="U8151" s="2"/>
      <c r="X8151" s="40"/>
      <c r="Y8151" s="9"/>
    </row>
    <row r="8152" spans="2:25" x14ac:dyDescent="0.2">
      <c r="B8152" s="2"/>
      <c r="H8152" s="2"/>
      <c r="I8152" s="2"/>
      <c r="J8152" s="2"/>
      <c r="N8152" s="9"/>
      <c r="O8152" s="5"/>
      <c r="P8152" s="2"/>
      <c r="Q8152" s="39"/>
      <c r="R8152" s="9"/>
      <c r="T8152" s="9"/>
      <c r="U8152" s="2"/>
      <c r="X8152" s="40"/>
      <c r="Y8152" s="9"/>
    </row>
    <row r="8153" spans="2:25" x14ac:dyDescent="0.2">
      <c r="B8153" s="2"/>
      <c r="H8153" s="2"/>
      <c r="I8153" s="2"/>
      <c r="J8153" s="2"/>
      <c r="N8153" s="9"/>
      <c r="O8153" s="5"/>
      <c r="P8153" s="2"/>
      <c r="Q8153" s="39"/>
      <c r="R8153" s="9"/>
      <c r="T8153" s="9"/>
      <c r="U8153" s="2"/>
      <c r="X8153" s="40"/>
      <c r="Y8153" s="9"/>
    </row>
    <row r="8154" spans="2:25" x14ac:dyDescent="0.2">
      <c r="B8154" s="2"/>
      <c r="H8154" s="2"/>
      <c r="I8154" s="2"/>
      <c r="J8154" s="2"/>
      <c r="N8154" s="9"/>
      <c r="O8154" s="5"/>
      <c r="P8154" s="2"/>
      <c r="Q8154" s="39"/>
      <c r="R8154" s="9"/>
      <c r="T8154" s="9"/>
      <c r="U8154" s="2"/>
      <c r="X8154" s="40"/>
      <c r="Y8154" s="9"/>
    </row>
    <row r="8155" spans="2:25" x14ac:dyDescent="0.2">
      <c r="B8155" s="2"/>
      <c r="H8155" s="2"/>
      <c r="I8155" s="2"/>
      <c r="J8155" s="2"/>
      <c r="N8155" s="9"/>
      <c r="O8155" s="5"/>
      <c r="P8155" s="2"/>
      <c r="Q8155" s="39"/>
      <c r="R8155" s="9"/>
      <c r="T8155" s="9"/>
      <c r="U8155" s="2"/>
      <c r="X8155" s="40"/>
      <c r="Y8155" s="9"/>
    </row>
    <row r="8156" spans="2:25" x14ac:dyDescent="0.2">
      <c r="B8156" s="2"/>
      <c r="H8156" s="2"/>
      <c r="I8156" s="2"/>
      <c r="J8156" s="2"/>
      <c r="N8156" s="9"/>
      <c r="O8156" s="5"/>
      <c r="P8156" s="2"/>
      <c r="Q8156" s="39"/>
      <c r="R8156" s="9"/>
      <c r="T8156" s="9"/>
      <c r="U8156" s="2"/>
      <c r="X8156" s="40"/>
      <c r="Y8156" s="9"/>
    </row>
    <row r="8157" spans="2:25" x14ac:dyDescent="0.2">
      <c r="B8157" s="2"/>
      <c r="H8157" s="2"/>
      <c r="I8157" s="2"/>
      <c r="J8157" s="2"/>
      <c r="N8157" s="9"/>
      <c r="O8157" s="5"/>
      <c r="P8157" s="2"/>
      <c r="Q8157" s="39"/>
      <c r="R8157" s="9"/>
      <c r="T8157" s="9"/>
      <c r="U8157" s="2"/>
      <c r="X8157" s="40"/>
      <c r="Y8157" s="9"/>
    </row>
    <row r="8158" spans="2:25" x14ac:dyDescent="0.2">
      <c r="B8158" s="2"/>
      <c r="H8158" s="2"/>
      <c r="I8158" s="2"/>
      <c r="J8158" s="2"/>
      <c r="N8158" s="9"/>
      <c r="O8158" s="5"/>
      <c r="P8158" s="2"/>
      <c r="Q8158" s="39"/>
      <c r="R8158" s="9"/>
      <c r="T8158" s="9"/>
      <c r="U8158" s="2"/>
      <c r="X8158" s="40"/>
      <c r="Y8158" s="9"/>
    </row>
    <row r="8159" spans="2:25" x14ac:dyDescent="0.2">
      <c r="B8159" s="2"/>
      <c r="H8159" s="2"/>
      <c r="I8159" s="2"/>
      <c r="J8159" s="2"/>
      <c r="N8159" s="9"/>
      <c r="O8159" s="5"/>
      <c r="P8159" s="2"/>
      <c r="Q8159" s="39"/>
      <c r="R8159" s="9"/>
      <c r="T8159" s="9"/>
      <c r="U8159" s="2"/>
      <c r="X8159" s="40"/>
      <c r="Y8159" s="9"/>
    </row>
    <row r="8160" spans="2:25" x14ac:dyDescent="0.2">
      <c r="B8160" s="2"/>
      <c r="H8160" s="2"/>
      <c r="I8160" s="2"/>
      <c r="J8160" s="2"/>
      <c r="N8160" s="9"/>
      <c r="O8160" s="5"/>
      <c r="P8160" s="2"/>
      <c r="Q8160" s="39"/>
      <c r="R8160" s="9"/>
      <c r="T8160" s="9"/>
      <c r="U8160" s="2"/>
      <c r="X8160" s="40"/>
      <c r="Y8160" s="9"/>
    </row>
    <row r="8161" spans="2:25" x14ac:dyDescent="0.2">
      <c r="B8161" s="2"/>
      <c r="H8161" s="2"/>
      <c r="I8161" s="2"/>
      <c r="J8161" s="2"/>
      <c r="N8161" s="9"/>
      <c r="O8161" s="5"/>
      <c r="P8161" s="2"/>
      <c r="Q8161" s="39"/>
      <c r="R8161" s="9"/>
      <c r="T8161" s="9"/>
      <c r="U8161" s="2"/>
      <c r="X8161" s="40"/>
      <c r="Y8161" s="9"/>
    </row>
    <row r="8162" spans="2:25" x14ac:dyDescent="0.2">
      <c r="B8162" s="2"/>
      <c r="H8162" s="2"/>
      <c r="I8162" s="2"/>
      <c r="J8162" s="2"/>
      <c r="N8162" s="9"/>
      <c r="O8162" s="5"/>
      <c r="P8162" s="2"/>
      <c r="Q8162" s="39"/>
      <c r="R8162" s="9"/>
      <c r="T8162" s="9"/>
      <c r="U8162" s="2"/>
      <c r="X8162" s="40"/>
      <c r="Y8162" s="9"/>
    </row>
    <row r="8163" spans="2:25" x14ac:dyDescent="0.2">
      <c r="B8163" s="2"/>
      <c r="H8163" s="2"/>
      <c r="I8163" s="2"/>
      <c r="J8163" s="2"/>
      <c r="N8163" s="9"/>
      <c r="O8163" s="5"/>
      <c r="P8163" s="2"/>
      <c r="Q8163" s="39"/>
      <c r="R8163" s="9"/>
      <c r="T8163" s="9"/>
      <c r="U8163" s="2"/>
      <c r="X8163" s="40"/>
      <c r="Y8163" s="9"/>
    </row>
    <row r="8164" spans="2:25" x14ac:dyDescent="0.2">
      <c r="B8164" s="2"/>
      <c r="H8164" s="2"/>
      <c r="I8164" s="2"/>
      <c r="J8164" s="2"/>
      <c r="N8164" s="9"/>
      <c r="O8164" s="5"/>
      <c r="P8164" s="2"/>
      <c r="Q8164" s="39"/>
      <c r="R8164" s="9"/>
      <c r="T8164" s="9"/>
      <c r="U8164" s="2"/>
      <c r="X8164" s="40"/>
      <c r="Y8164" s="9"/>
    </row>
    <row r="8165" spans="2:25" x14ac:dyDescent="0.2">
      <c r="B8165" s="2"/>
      <c r="H8165" s="2"/>
      <c r="I8165" s="2"/>
      <c r="J8165" s="2"/>
      <c r="N8165" s="9"/>
      <c r="O8165" s="5"/>
      <c r="P8165" s="2"/>
      <c r="Q8165" s="39"/>
      <c r="R8165" s="9"/>
      <c r="T8165" s="9"/>
      <c r="U8165" s="2"/>
      <c r="X8165" s="40"/>
      <c r="Y8165" s="9"/>
    </row>
    <row r="8166" spans="2:25" x14ac:dyDescent="0.2">
      <c r="B8166" s="2"/>
      <c r="H8166" s="2"/>
      <c r="I8166" s="2"/>
      <c r="J8166" s="2"/>
      <c r="N8166" s="9"/>
      <c r="O8166" s="5"/>
      <c r="P8166" s="2"/>
      <c r="Q8166" s="39"/>
      <c r="R8166" s="9"/>
      <c r="T8166" s="9"/>
      <c r="U8166" s="2"/>
      <c r="X8166" s="40"/>
      <c r="Y8166" s="9"/>
    </row>
    <row r="8167" spans="2:25" x14ac:dyDescent="0.2">
      <c r="B8167" s="2"/>
      <c r="H8167" s="2"/>
      <c r="I8167" s="2"/>
      <c r="J8167" s="2"/>
      <c r="N8167" s="9"/>
      <c r="O8167" s="5"/>
      <c r="P8167" s="2"/>
      <c r="Q8167" s="39"/>
      <c r="R8167" s="9"/>
      <c r="T8167" s="9"/>
      <c r="U8167" s="2"/>
      <c r="X8167" s="40"/>
      <c r="Y8167" s="9"/>
    </row>
    <row r="8168" spans="2:25" x14ac:dyDescent="0.2">
      <c r="B8168" s="2"/>
      <c r="H8168" s="2"/>
      <c r="I8168" s="2"/>
      <c r="J8168" s="2"/>
      <c r="N8168" s="9"/>
      <c r="O8168" s="5"/>
      <c r="P8168" s="2"/>
      <c r="Q8168" s="39"/>
      <c r="R8168" s="9"/>
      <c r="T8168" s="9"/>
      <c r="U8168" s="2"/>
      <c r="X8168" s="40"/>
      <c r="Y8168" s="9"/>
    </row>
    <row r="8169" spans="2:25" x14ac:dyDescent="0.2">
      <c r="B8169" s="2"/>
      <c r="H8169" s="2"/>
      <c r="I8169" s="2"/>
      <c r="J8169" s="2"/>
      <c r="N8169" s="9"/>
      <c r="O8169" s="5"/>
      <c r="P8169" s="2"/>
      <c r="Q8169" s="39"/>
      <c r="R8169" s="9"/>
      <c r="T8169" s="9"/>
      <c r="U8169" s="2"/>
      <c r="X8169" s="40"/>
      <c r="Y8169" s="9"/>
    </row>
    <row r="8170" spans="2:25" x14ac:dyDescent="0.2">
      <c r="B8170" s="2"/>
      <c r="H8170" s="2"/>
      <c r="I8170" s="2"/>
      <c r="J8170" s="2"/>
      <c r="N8170" s="9"/>
      <c r="O8170" s="5"/>
      <c r="P8170" s="2"/>
      <c r="Q8170" s="39"/>
      <c r="R8170" s="9"/>
      <c r="T8170" s="9"/>
      <c r="U8170" s="2"/>
      <c r="X8170" s="40"/>
      <c r="Y8170" s="9"/>
    </row>
    <row r="8171" spans="2:25" x14ac:dyDescent="0.2">
      <c r="B8171" s="2"/>
      <c r="H8171" s="2"/>
      <c r="I8171" s="2"/>
      <c r="J8171" s="2"/>
      <c r="N8171" s="9"/>
      <c r="O8171" s="5"/>
      <c r="P8171" s="2"/>
      <c r="Q8171" s="39"/>
      <c r="R8171" s="9"/>
      <c r="T8171" s="9"/>
      <c r="U8171" s="2"/>
      <c r="X8171" s="40"/>
      <c r="Y8171" s="9"/>
    </row>
    <row r="8172" spans="2:25" x14ac:dyDescent="0.2">
      <c r="B8172" s="2"/>
      <c r="H8172" s="2"/>
      <c r="I8172" s="2"/>
      <c r="J8172" s="2"/>
      <c r="N8172" s="9"/>
      <c r="O8172" s="5"/>
      <c r="P8172" s="2"/>
      <c r="Q8172" s="39"/>
      <c r="R8172" s="9"/>
      <c r="T8172" s="9"/>
      <c r="U8172" s="2"/>
      <c r="X8172" s="40"/>
      <c r="Y8172" s="9"/>
    </row>
    <row r="8173" spans="2:25" x14ac:dyDescent="0.2">
      <c r="B8173" s="2"/>
      <c r="H8173" s="2"/>
      <c r="I8173" s="2"/>
      <c r="J8173" s="2"/>
      <c r="N8173" s="9"/>
      <c r="O8173" s="5"/>
      <c r="P8173" s="2"/>
      <c r="Q8173" s="39"/>
      <c r="R8173" s="9"/>
      <c r="T8173" s="9"/>
      <c r="U8173" s="2"/>
      <c r="X8173" s="40"/>
      <c r="Y8173" s="9"/>
    </row>
    <row r="8174" spans="2:25" x14ac:dyDescent="0.2">
      <c r="B8174" s="2"/>
      <c r="H8174" s="2"/>
      <c r="I8174" s="2"/>
      <c r="J8174" s="2"/>
      <c r="N8174" s="9"/>
      <c r="O8174" s="5"/>
      <c r="P8174" s="2"/>
      <c r="Q8174" s="39"/>
      <c r="R8174" s="9"/>
      <c r="T8174" s="9"/>
      <c r="U8174" s="2"/>
      <c r="X8174" s="40"/>
      <c r="Y8174" s="9"/>
    </row>
    <row r="8175" spans="2:25" x14ac:dyDescent="0.2">
      <c r="B8175" s="2"/>
      <c r="H8175" s="2"/>
      <c r="I8175" s="2"/>
      <c r="J8175" s="2"/>
      <c r="N8175" s="9"/>
      <c r="O8175" s="5"/>
      <c r="P8175" s="2"/>
      <c r="Q8175" s="39"/>
      <c r="R8175" s="9"/>
      <c r="T8175" s="9"/>
      <c r="U8175" s="2"/>
      <c r="X8175" s="40"/>
      <c r="Y8175" s="9"/>
    </row>
    <row r="8176" spans="2:25" x14ac:dyDescent="0.2">
      <c r="B8176" s="2"/>
      <c r="H8176" s="2"/>
      <c r="I8176" s="2"/>
      <c r="J8176" s="2"/>
      <c r="N8176" s="9"/>
      <c r="O8176" s="5"/>
      <c r="P8176" s="2"/>
      <c r="Q8176" s="39"/>
      <c r="R8176" s="9"/>
      <c r="T8176" s="9"/>
      <c r="U8176" s="2"/>
      <c r="X8176" s="40"/>
      <c r="Y8176" s="9"/>
    </row>
    <row r="8177" spans="2:25" x14ac:dyDescent="0.2">
      <c r="B8177" s="2"/>
      <c r="H8177" s="2"/>
      <c r="I8177" s="2"/>
      <c r="J8177" s="2"/>
      <c r="N8177" s="9"/>
      <c r="O8177" s="5"/>
      <c r="P8177" s="2"/>
      <c r="Q8177" s="39"/>
      <c r="R8177" s="9"/>
      <c r="T8177" s="9"/>
      <c r="U8177" s="2"/>
      <c r="X8177" s="40"/>
      <c r="Y8177" s="9"/>
    </row>
    <row r="8178" spans="2:25" x14ac:dyDescent="0.2">
      <c r="B8178" s="2"/>
      <c r="H8178" s="2"/>
      <c r="I8178" s="2"/>
      <c r="J8178" s="2"/>
      <c r="N8178" s="9"/>
      <c r="O8178" s="5"/>
      <c r="P8178" s="2"/>
      <c r="Q8178" s="39"/>
      <c r="R8178" s="9"/>
      <c r="T8178" s="9"/>
      <c r="U8178" s="2"/>
      <c r="X8178" s="40"/>
      <c r="Y8178" s="9"/>
    </row>
    <row r="8179" spans="2:25" x14ac:dyDescent="0.2">
      <c r="B8179" s="2"/>
      <c r="H8179" s="2"/>
      <c r="I8179" s="2"/>
      <c r="J8179" s="2"/>
      <c r="N8179" s="9"/>
      <c r="O8179" s="5"/>
      <c r="P8179" s="2"/>
      <c r="Q8179" s="39"/>
      <c r="R8179" s="9"/>
      <c r="T8179" s="9"/>
      <c r="U8179" s="2"/>
      <c r="X8179" s="40"/>
      <c r="Y8179" s="9"/>
    </row>
    <row r="8180" spans="2:25" x14ac:dyDescent="0.2">
      <c r="B8180" s="2"/>
      <c r="H8180" s="2"/>
      <c r="I8180" s="2"/>
      <c r="J8180" s="2"/>
      <c r="N8180" s="9"/>
      <c r="O8180" s="5"/>
      <c r="P8180" s="2"/>
      <c r="Q8180" s="39"/>
      <c r="R8180" s="9"/>
      <c r="T8180" s="9"/>
      <c r="U8180" s="2"/>
      <c r="X8180" s="40"/>
      <c r="Y8180" s="9"/>
    </row>
    <row r="8181" spans="2:25" x14ac:dyDescent="0.2">
      <c r="B8181" s="2"/>
      <c r="H8181" s="2"/>
      <c r="I8181" s="2"/>
      <c r="J8181" s="2"/>
      <c r="N8181" s="9"/>
      <c r="O8181" s="5"/>
      <c r="P8181" s="2"/>
      <c r="Q8181" s="39"/>
      <c r="R8181" s="9"/>
      <c r="T8181" s="9"/>
      <c r="U8181" s="2"/>
      <c r="X8181" s="40"/>
      <c r="Y8181" s="9"/>
    </row>
    <row r="8182" spans="2:25" x14ac:dyDescent="0.2">
      <c r="B8182" s="2"/>
      <c r="H8182" s="2"/>
      <c r="I8182" s="2"/>
      <c r="J8182" s="2"/>
      <c r="N8182" s="9"/>
      <c r="O8182" s="5"/>
      <c r="P8182" s="2"/>
      <c r="Q8182" s="39"/>
      <c r="R8182" s="9"/>
      <c r="T8182" s="9"/>
      <c r="U8182" s="2"/>
      <c r="X8182" s="40"/>
      <c r="Y8182" s="9"/>
    </row>
    <row r="8183" spans="2:25" x14ac:dyDescent="0.2">
      <c r="B8183" s="2"/>
      <c r="H8183" s="2"/>
      <c r="I8183" s="2"/>
      <c r="J8183" s="2"/>
      <c r="N8183" s="9"/>
      <c r="O8183" s="5"/>
      <c r="P8183" s="2"/>
      <c r="Q8183" s="39"/>
      <c r="R8183" s="9"/>
      <c r="T8183" s="9"/>
      <c r="U8183" s="2"/>
      <c r="X8183" s="40"/>
      <c r="Y8183" s="9"/>
    </row>
    <row r="8184" spans="2:25" x14ac:dyDescent="0.2">
      <c r="B8184" s="2"/>
      <c r="H8184" s="2"/>
      <c r="I8184" s="2"/>
      <c r="J8184" s="2"/>
      <c r="N8184" s="9"/>
      <c r="O8184" s="5"/>
      <c r="P8184" s="2"/>
      <c r="Q8184" s="39"/>
      <c r="R8184" s="9"/>
      <c r="T8184" s="9"/>
      <c r="U8184" s="2"/>
      <c r="X8184" s="40"/>
      <c r="Y8184" s="9"/>
    </row>
    <row r="8185" spans="2:25" x14ac:dyDescent="0.2">
      <c r="B8185" s="2"/>
      <c r="H8185" s="2"/>
      <c r="I8185" s="2"/>
      <c r="J8185" s="2"/>
      <c r="N8185" s="9"/>
      <c r="O8185" s="5"/>
      <c r="P8185" s="2"/>
      <c r="Q8185" s="39"/>
      <c r="R8185" s="9"/>
      <c r="T8185" s="9"/>
      <c r="U8185" s="2"/>
      <c r="X8185" s="40"/>
      <c r="Y8185" s="9"/>
    </row>
    <row r="8186" spans="2:25" x14ac:dyDescent="0.2">
      <c r="B8186" s="2"/>
      <c r="H8186" s="2"/>
      <c r="I8186" s="2"/>
      <c r="J8186" s="2"/>
      <c r="N8186" s="9"/>
      <c r="O8186" s="5"/>
      <c r="P8186" s="2"/>
      <c r="Q8186" s="39"/>
      <c r="R8186" s="9"/>
      <c r="T8186" s="9"/>
      <c r="U8186" s="2"/>
      <c r="X8186" s="40"/>
      <c r="Y8186" s="9"/>
    </row>
    <row r="8187" spans="2:25" x14ac:dyDescent="0.2">
      <c r="B8187" s="2"/>
      <c r="H8187" s="2"/>
      <c r="I8187" s="2"/>
      <c r="J8187" s="2"/>
      <c r="N8187" s="9"/>
      <c r="O8187" s="5"/>
      <c r="P8187" s="2"/>
      <c r="Q8187" s="39"/>
      <c r="R8187" s="9"/>
      <c r="T8187" s="9"/>
      <c r="U8187" s="2"/>
      <c r="X8187" s="40"/>
      <c r="Y8187" s="9"/>
    </row>
    <row r="8188" spans="2:25" x14ac:dyDescent="0.2">
      <c r="B8188" s="2"/>
      <c r="H8188" s="2"/>
      <c r="I8188" s="2"/>
      <c r="J8188" s="2"/>
      <c r="N8188" s="9"/>
      <c r="O8188" s="5"/>
      <c r="P8188" s="2"/>
      <c r="Q8188" s="39"/>
      <c r="R8188" s="9"/>
      <c r="T8188" s="9"/>
      <c r="U8188" s="2"/>
      <c r="X8188" s="40"/>
      <c r="Y8188" s="9"/>
    </row>
    <row r="8189" spans="2:25" x14ac:dyDescent="0.2">
      <c r="B8189" s="2"/>
      <c r="H8189" s="2"/>
      <c r="I8189" s="2"/>
      <c r="J8189" s="2"/>
      <c r="N8189" s="9"/>
      <c r="O8189" s="5"/>
      <c r="P8189" s="2"/>
      <c r="Q8189" s="39"/>
      <c r="R8189" s="9"/>
      <c r="T8189" s="9"/>
      <c r="U8189" s="2"/>
      <c r="X8189" s="40"/>
      <c r="Y8189" s="9"/>
    </row>
    <row r="8190" spans="2:25" x14ac:dyDescent="0.2">
      <c r="B8190" s="2"/>
      <c r="H8190" s="2"/>
      <c r="I8190" s="2"/>
      <c r="J8190" s="2"/>
      <c r="N8190" s="9"/>
      <c r="O8190" s="5"/>
      <c r="P8190" s="2"/>
      <c r="Q8190" s="39"/>
      <c r="R8190" s="9"/>
      <c r="T8190" s="9"/>
      <c r="U8190" s="2"/>
      <c r="X8190" s="40"/>
      <c r="Y8190" s="9"/>
    </row>
    <row r="8191" spans="2:25" x14ac:dyDescent="0.2">
      <c r="B8191" s="2"/>
      <c r="H8191" s="2"/>
      <c r="I8191" s="2"/>
      <c r="J8191" s="2"/>
      <c r="N8191" s="9"/>
      <c r="O8191" s="5"/>
      <c r="P8191" s="2"/>
      <c r="Q8191" s="39"/>
      <c r="R8191" s="9"/>
      <c r="T8191" s="9"/>
      <c r="U8191" s="2"/>
      <c r="X8191" s="40"/>
      <c r="Y8191" s="9"/>
    </row>
    <row r="8192" spans="2:25" x14ac:dyDescent="0.2">
      <c r="B8192" s="2"/>
      <c r="H8192" s="2"/>
      <c r="I8192" s="2"/>
      <c r="J8192" s="2"/>
      <c r="N8192" s="9"/>
      <c r="O8192" s="5"/>
      <c r="P8192" s="2"/>
      <c r="Q8192" s="39"/>
      <c r="R8192" s="9"/>
      <c r="T8192" s="9"/>
      <c r="U8192" s="2"/>
      <c r="X8192" s="40"/>
      <c r="Y8192" s="9"/>
    </row>
    <row r="8193" spans="2:25" x14ac:dyDescent="0.2">
      <c r="B8193" s="2"/>
      <c r="H8193" s="2"/>
      <c r="I8193" s="2"/>
      <c r="J8193" s="2"/>
      <c r="N8193" s="9"/>
      <c r="O8193" s="5"/>
      <c r="P8193" s="2"/>
      <c r="Q8193" s="39"/>
      <c r="R8193" s="9"/>
      <c r="T8193" s="9"/>
      <c r="U8193" s="2"/>
      <c r="X8193" s="40"/>
      <c r="Y8193" s="9"/>
    </row>
    <row r="8194" spans="2:25" x14ac:dyDescent="0.2">
      <c r="B8194" s="2"/>
      <c r="H8194" s="2"/>
      <c r="I8194" s="2"/>
      <c r="J8194" s="2"/>
      <c r="N8194" s="9"/>
      <c r="O8194" s="5"/>
      <c r="P8194" s="2"/>
      <c r="Q8194" s="39"/>
      <c r="R8194" s="9"/>
      <c r="T8194" s="9"/>
      <c r="U8194" s="2"/>
      <c r="X8194" s="40"/>
      <c r="Y8194" s="9"/>
    </row>
    <row r="8195" spans="2:25" x14ac:dyDescent="0.2">
      <c r="B8195" s="2"/>
      <c r="H8195" s="2"/>
      <c r="I8195" s="2"/>
      <c r="J8195" s="2"/>
      <c r="N8195" s="9"/>
      <c r="O8195" s="5"/>
      <c r="P8195" s="2"/>
      <c r="Q8195" s="39"/>
      <c r="R8195" s="9"/>
      <c r="T8195" s="9"/>
      <c r="U8195" s="2"/>
      <c r="X8195" s="40"/>
      <c r="Y8195" s="9"/>
    </row>
    <row r="8196" spans="2:25" x14ac:dyDescent="0.2">
      <c r="B8196" s="2"/>
      <c r="H8196" s="2"/>
      <c r="I8196" s="2"/>
      <c r="J8196" s="2"/>
      <c r="N8196" s="9"/>
      <c r="O8196" s="5"/>
      <c r="P8196" s="2"/>
      <c r="Q8196" s="39"/>
      <c r="R8196" s="9"/>
      <c r="T8196" s="9"/>
      <c r="U8196" s="2"/>
      <c r="X8196" s="40"/>
      <c r="Y8196" s="9"/>
    </row>
    <row r="8197" spans="2:25" x14ac:dyDescent="0.2">
      <c r="B8197" s="2"/>
      <c r="H8197" s="2"/>
      <c r="I8197" s="2"/>
      <c r="J8197" s="2"/>
      <c r="N8197" s="9"/>
      <c r="O8197" s="5"/>
      <c r="P8197" s="2"/>
      <c r="Q8197" s="39"/>
      <c r="R8197" s="9"/>
      <c r="T8197" s="9"/>
      <c r="U8197" s="2"/>
      <c r="X8197" s="40"/>
      <c r="Y8197" s="9"/>
    </row>
    <row r="8198" spans="2:25" x14ac:dyDescent="0.2">
      <c r="B8198" s="2"/>
      <c r="H8198" s="2"/>
      <c r="I8198" s="2"/>
      <c r="J8198" s="2"/>
      <c r="N8198" s="9"/>
      <c r="O8198" s="5"/>
      <c r="P8198" s="2"/>
      <c r="Q8198" s="39"/>
      <c r="R8198" s="9"/>
      <c r="T8198" s="9"/>
      <c r="U8198" s="2"/>
      <c r="X8198" s="40"/>
      <c r="Y8198" s="9"/>
    </row>
    <row r="8199" spans="2:25" x14ac:dyDescent="0.2">
      <c r="B8199" s="2"/>
      <c r="H8199" s="2"/>
      <c r="I8199" s="2"/>
      <c r="J8199" s="2"/>
      <c r="N8199" s="9"/>
      <c r="O8199" s="5"/>
      <c r="P8199" s="2"/>
      <c r="Q8199" s="39"/>
      <c r="R8199" s="9"/>
      <c r="T8199" s="9"/>
      <c r="U8199" s="2"/>
      <c r="X8199" s="40"/>
      <c r="Y8199" s="9"/>
    </row>
    <row r="8200" spans="2:25" x14ac:dyDescent="0.2">
      <c r="B8200" s="2"/>
      <c r="H8200" s="2"/>
      <c r="I8200" s="2"/>
      <c r="J8200" s="2"/>
      <c r="N8200" s="9"/>
      <c r="O8200" s="5"/>
      <c r="P8200" s="2"/>
      <c r="Q8200" s="39"/>
      <c r="R8200" s="9"/>
      <c r="T8200" s="9"/>
      <c r="U8200" s="2"/>
      <c r="X8200" s="40"/>
      <c r="Y8200" s="9"/>
    </row>
    <row r="8201" spans="2:25" x14ac:dyDescent="0.2">
      <c r="B8201" s="2"/>
      <c r="H8201" s="2"/>
      <c r="I8201" s="2"/>
      <c r="J8201" s="2"/>
      <c r="N8201" s="9"/>
      <c r="O8201" s="5"/>
      <c r="P8201" s="2"/>
      <c r="Q8201" s="39"/>
      <c r="R8201" s="9"/>
      <c r="T8201" s="9"/>
      <c r="U8201" s="2"/>
      <c r="X8201" s="40"/>
      <c r="Y8201" s="9"/>
    </row>
    <row r="8202" spans="2:25" x14ac:dyDescent="0.2">
      <c r="B8202" s="2"/>
      <c r="H8202" s="2"/>
      <c r="I8202" s="2"/>
      <c r="J8202" s="2"/>
      <c r="N8202" s="9"/>
      <c r="O8202" s="5"/>
      <c r="P8202" s="2"/>
      <c r="Q8202" s="39"/>
      <c r="R8202" s="9"/>
      <c r="T8202" s="9"/>
      <c r="U8202" s="2"/>
      <c r="X8202" s="40"/>
      <c r="Y8202" s="9"/>
    </row>
    <row r="8203" spans="2:25" x14ac:dyDescent="0.2">
      <c r="B8203" s="2"/>
      <c r="H8203" s="2"/>
      <c r="I8203" s="2"/>
      <c r="J8203" s="2"/>
      <c r="N8203" s="9"/>
      <c r="O8203" s="5"/>
      <c r="P8203" s="2"/>
      <c r="Q8203" s="39"/>
      <c r="R8203" s="9"/>
      <c r="T8203" s="9"/>
      <c r="U8203" s="2"/>
      <c r="X8203" s="40"/>
      <c r="Y8203" s="9"/>
    </row>
    <row r="8204" spans="2:25" x14ac:dyDescent="0.2">
      <c r="B8204" s="2"/>
      <c r="H8204" s="2"/>
      <c r="I8204" s="2"/>
      <c r="J8204" s="2"/>
      <c r="N8204" s="9"/>
      <c r="O8204" s="5"/>
      <c r="P8204" s="2"/>
      <c r="Q8204" s="39"/>
      <c r="R8204" s="9"/>
      <c r="T8204" s="9"/>
      <c r="U8204" s="2"/>
      <c r="X8204" s="40"/>
      <c r="Y8204" s="9"/>
    </row>
    <row r="8205" spans="2:25" x14ac:dyDescent="0.2">
      <c r="B8205" s="2"/>
      <c r="H8205" s="2"/>
      <c r="I8205" s="2"/>
      <c r="J8205" s="2"/>
      <c r="N8205" s="9"/>
      <c r="O8205" s="5"/>
      <c r="P8205" s="2"/>
      <c r="Q8205" s="39"/>
      <c r="R8205" s="9"/>
      <c r="T8205" s="9"/>
      <c r="U8205" s="2"/>
      <c r="X8205" s="40"/>
      <c r="Y8205" s="9"/>
    </row>
    <row r="8206" spans="2:25" x14ac:dyDescent="0.2">
      <c r="B8206" s="2"/>
      <c r="H8206" s="2"/>
      <c r="I8206" s="2"/>
      <c r="J8206" s="2"/>
      <c r="N8206" s="9"/>
      <c r="O8206" s="5"/>
      <c r="P8206" s="2"/>
      <c r="Q8206" s="39"/>
      <c r="R8206" s="9"/>
      <c r="T8206" s="9"/>
      <c r="U8206" s="2"/>
      <c r="X8206" s="40"/>
      <c r="Y8206" s="9"/>
    </row>
    <row r="8207" spans="2:25" x14ac:dyDescent="0.2">
      <c r="B8207" s="2"/>
      <c r="H8207" s="2"/>
      <c r="I8207" s="2"/>
      <c r="J8207" s="2"/>
      <c r="N8207" s="9"/>
      <c r="O8207" s="5"/>
      <c r="P8207" s="2"/>
      <c r="Q8207" s="39"/>
      <c r="R8207" s="9"/>
      <c r="T8207" s="9"/>
      <c r="U8207" s="2"/>
      <c r="X8207" s="40"/>
      <c r="Y8207" s="9"/>
    </row>
    <row r="8208" spans="2:25" x14ac:dyDescent="0.2">
      <c r="B8208" s="2"/>
      <c r="H8208" s="2"/>
      <c r="I8208" s="2"/>
      <c r="J8208" s="2"/>
      <c r="N8208" s="9"/>
      <c r="O8208" s="5"/>
      <c r="P8208" s="2"/>
      <c r="Q8208" s="39"/>
      <c r="R8208" s="9"/>
      <c r="T8208" s="9"/>
      <c r="U8208" s="2"/>
      <c r="X8208" s="40"/>
      <c r="Y8208" s="9"/>
    </row>
    <row r="8209" spans="2:25" x14ac:dyDescent="0.2">
      <c r="B8209" s="2"/>
      <c r="H8209" s="2"/>
      <c r="I8209" s="2"/>
      <c r="J8209" s="2"/>
      <c r="N8209" s="9"/>
      <c r="O8209" s="5"/>
      <c r="P8209" s="2"/>
      <c r="Q8209" s="39"/>
      <c r="R8209" s="9"/>
      <c r="T8209" s="9"/>
      <c r="U8209" s="2"/>
      <c r="X8209" s="40"/>
      <c r="Y8209" s="9"/>
    </row>
    <row r="8210" spans="2:25" x14ac:dyDescent="0.2">
      <c r="B8210" s="2"/>
      <c r="H8210" s="2"/>
      <c r="I8210" s="2"/>
      <c r="J8210" s="2"/>
      <c r="N8210" s="9"/>
      <c r="O8210" s="5"/>
      <c r="P8210" s="2"/>
      <c r="Q8210" s="39"/>
      <c r="R8210" s="9"/>
      <c r="T8210" s="9"/>
      <c r="U8210" s="2"/>
      <c r="X8210" s="40"/>
      <c r="Y8210" s="9"/>
    </row>
    <row r="8211" spans="2:25" x14ac:dyDescent="0.2">
      <c r="B8211" s="2"/>
      <c r="H8211" s="2"/>
      <c r="I8211" s="2"/>
      <c r="J8211" s="2"/>
      <c r="N8211" s="9"/>
      <c r="O8211" s="5"/>
      <c r="P8211" s="2"/>
      <c r="Q8211" s="39"/>
      <c r="R8211" s="9"/>
      <c r="T8211" s="9"/>
      <c r="U8211" s="2"/>
      <c r="X8211" s="40"/>
      <c r="Y8211" s="9"/>
    </row>
    <row r="8212" spans="2:25" x14ac:dyDescent="0.2">
      <c r="B8212" s="2"/>
      <c r="H8212" s="2"/>
      <c r="I8212" s="2"/>
      <c r="J8212" s="2"/>
      <c r="N8212" s="9"/>
      <c r="O8212" s="5"/>
      <c r="P8212" s="2"/>
      <c r="Q8212" s="39"/>
      <c r="R8212" s="9"/>
      <c r="T8212" s="9"/>
      <c r="U8212" s="2"/>
      <c r="X8212" s="40"/>
      <c r="Y8212" s="9"/>
    </row>
    <row r="8213" spans="2:25" x14ac:dyDescent="0.2">
      <c r="B8213" s="2"/>
      <c r="H8213" s="2"/>
      <c r="I8213" s="2"/>
      <c r="J8213" s="2"/>
      <c r="N8213" s="9"/>
      <c r="O8213" s="5"/>
      <c r="P8213" s="2"/>
      <c r="Q8213" s="39"/>
      <c r="R8213" s="9"/>
      <c r="T8213" s="9"/>
      <c r="U8213" s="2"/>
      <c r="X8213" s="40"/>
      <c r="Y8213" s="9"/>
    </row>
    <row r="8214" spans="2:25" x14ac:dyDescent="0.2">
      <c r="B8214" s="2"/>
      <c r="H8214" s="2"/>
      <c r="I8214" s="2"/>
      <c r="J8214" s="2"/>
      <c r="N8214" s="9"/>
      <c r="O8214" s="5"/>
      <c r="P8214" s="2"/>
      <c r="Q8214" s="39"/>
      <c r="R8214" s="9"/>
      <c r="T8214" s="9"/>
      <c r="U8214" s="2"/>
      <c r="X8214" s="40"/>
      <c r="Y8214" s="9"/>
    </row>
    <row r="8215" spans="2:25" x14ac:dyDescent="0.2">
      <c r="B8215" s="2"/>
      <c r="H8215" s="2"/>
      <c r="I8215" s="2"/>
      <c r="J8215" s="2"/>
      <c r="N8215" s="9"/>
      <c r="O8215" s="5"/>
      <c r="P8215" s="2"/>
      <c r="Q8215" s="39"/>
      <c r="R8215" s="9"/>
      <c r="T8215" s="9"/>
      <c r="U8215" s="2"/>
      <c r="X8215" s="40"/>
      <c r="Y8215" s="9"/>
    </row>
    <row r="8216" spans="2:25" x14ac:dyDescent="0.2">
      <c r="B8216" s="2"/>
      <c r="H8216" s="2"/>
      <c r="I8216" s="2"/>
      <c r="J8216" s="2"/>
      <c r="N8216" s="9"/>
      <c r="O8216" s="5"/>
      <c r="P8216" s="2"/>
      <c r="Q8216" s="39"/>
      <c r="R8216" s="9"/>
      <c r="T8216" s="9"/>
      <c r="U8216" s="2"/>
      <c r="X8216" s="40"/>
      <c r="Y8216" s="9"/>
    </row>
    <row r="8217" spans="2:25" x14ac:dyDescent="0.2">
      <c r="B8217" s="2"/>
      <c r="H8217" s="2"/>
      <c r="I8217" s="2"/>
      <c r="J8217" s="2"/>
      <c r="N8217" s="9"/>
      <c r="O8217" s="5"/>
      <c r="P8217" s="2"/>
      <c r="Q8217" s="39"/>
      <c r="R8217" s="9"/>
      <c r="T8217" s="9"/>
      <c r="U8217" s="2"/>
      <c r="X8217" s="40"/>
      <c r="Y8217" s="9"/>
    </row>
    <row r="8218" spans="2:25" x14ac:dyDescent="0.2">
      <c r="B8218" s="2"/>
      <c r="H8218" s="2"/>
      <c r="I8218" s="2"/>
      <c r="J8218" s="2"/>
      <c r="N8218" s="9"/>
      <c r="O8218" s="5"/>
      <c r="P8218" s="2"/>
      <c r="Q8218" s="39"/>
      <c r="R8218" s="9"/>
      <c r="T8218" s="9"/>
      <c r="U8218" s="2"/>
      <c r="X8218" s="40"/>
      <c r="Y8218" s="9"/>
    </row>
    <row r="8219" spans="2:25" x14ac:dyDescent="0.2">
      <c r="B8219" s="2"/>
      <c r="H8219" s="2"/>
      <c r="I8219" s="2"/>
      <c r="J8219" s="2"/>
      <c r="N8219" s="9"/>
      <c r="O8219" s="5"/>
      <c r="P8219" s="2"/>
      <c r="Q8219" s="39"/>
      <c r="R8219" s="9"/>
      <c r="T8219" s="9"/>
      <c r="U8219" s="2"/>
      <c r="X8219" s="40"/>
      <c r="Y8219" s="9"/>
    </row>
    <row r="8220" spans="2:25" x14ac:dyDescent="0.2">
      <c r="B8220" s="2"/>
      <c r="H8220" s="2"/>
      <c r="I8220" s="2"/>
      <c r="J8220" s="2"/>
      <c r="N8220" s="9"/>
      <c r="O8220" s="5"/>
      <c r="P8220" s="2"/>
      <c r="Q8220" s="39"/>
      <c r="R8220" s="9"/>
      <c r="T8220" s="9"/>
      <c r="U8220" s="2"/>
      <c r="X8220" s="40"/>
      <c r="Y8220" s="9"/>
    </row>
    <row r="8221" spans="2:25" x14ac:dyDescent="0.2">
      <c r="B8221" s="2"/>
      <c r="H8221" s="2"/>
      <c r="I8221" s="2"/>
      <c r="J8221" s="2"/>
      <c r="N8221" s="9"/>
      <c r="O8221" s="5"/>
      <c r="P8221" s="2"/>
      <c r="Q8221" s="39"/>
      <c r="R8221" s="9"/>
      <c r="T8221" s="9"/>
      <c r="U8221" s="2"/>
      <c r="X8221" s="40"/>
      <c r="Y8221" s="9"/>
    </row>
    <row r="8222" spans="2:25" x14ac:dyDescent="0.2">
      <c r="B8222" s="2"/>
      <c r="H8222" s="2"/>
      <c r="I8222" s="2"/>
      <c r="J8222" s="2"/>
      <c r="N8222" s="9"/>
      <c r="O8222" s="5"/>
      <c r="P8222" s="2"/>
      <c r="Q8222" s="39"/>
      <c r="R8222" s="9"/>
      <c r="T8222" s="9"/>
      <c r="U8222" s="2"/>
      <c r="X8222" s="40"/>
      <c r="Y8222" s="9"/>
    </row>
    <row r="8223" spans="2:25" x14ac:dyDescent="0.2">
      <c r="B8223" s="2"/>
      <c r="H8223" s="2"/>
      <c r="I8223" s="2"/>
      <c r="J8223" s="2"/>
      <c r="N8223" s="9"/>
      <c r="O8223" s="5"/>
      <c r="P8223" s="2"/>
      <c r="Q8223" s="39"/>
      <c r="R8223" s="9"/>
      <c r="T8223" s="9"/>
      <c r="U8223" s="2"/>
      <c r="X8223" s="40"/>
      <c r="Y8223" s="9"/>
    </row>
    <row r="8224" spans="2:25" x14ac:dyDescent="0.2">
      <c r="B8224" s="2"/>
      <c r="H8224" s="2"/>
      <c r="I8224" s="2"/>
      <c r="J8224" s="2"/>
      <c r="N8224" s="9"/>
      <c r="O8224" s="5"/>
      <c r="P8224" s="2"/>
      <c r="Q8224" s="39"/>
      <c r="R8224" s="9"/>
      <c r="T8224" s="9"/>
      <c r="U8224" s="2"/>
      <c r="X8224" s="40"/>
      <c r="Y8224" s="9"/>
    </row>
    <row r="8225" spans="2:25" x14ac:dyDescent="0.2">
      <c r="B8225" s="2"/>
      <c r="H8225" s="2"/>
      <c r="I8225" s="2"/>
      <c r="J8225" s="2"/>
      <c r="N8225" s="9"/>
      <c r="O8225" s="5"/>
      <c r="P8225" s="2"/>
      <c r="Q8225" s="39"/>
      <c r="R8225" s="9"/>
      <c r="T8225" s="9"/>
      <c r="U8225" s="2"/>
      <c r="X8225" s="40"/>
      <c r="Y8225" s="9"/>
    </row>
    <row r="8226" spans="2:25" x14ac:dyDescent="0.2">
      <c r="B8226" s="2"/>
      <c r="H8226" s="2"/>
      <c r="I8226" s="2"/>
      <c r="J8226" s="2"/>
      <c r="N8226" s="9"/>
      <c r="O8226" s="5"/>
      <c r="P8226" s="2"/>
      <c r="Q8226" s="39"/>
      <c r="R8226" s="9"/>
      <c r="T8226" s="9"/>
      <c r="U8226" s="2"/>
      <c r="X8226" s="40"/>
      <c r="Y8226" s="9"/>
    </row>
    <row r="8227" spans="2:25" x14ac:dyDescent="0.2">
      <c r="B8227" s="2"/>
      <c r="H8227" s="2"/>
      <c r="I8227" s="2"/>
      <c r="J8227" s="2"/>
      <c r="N8227" s="9"/>
      <c r="O8227" s="5"/>
      <c r="P8227" s="2"/>
      <c r="Q8227" s="39"/>
      <c r="R8227" s="9"/>
      <c r="T8227" s="9"/>
      <c r="U8227" s="2"/>
      <c r="X8227" s="40"/>
      <c r="Y8227" s="9"/>
    </row>
    <row r="8228" spans="2:25" x14ac:dyDescent="0.2">
      <c r="B8228" s="2"/>
      <c r="H8228" s="2"/>
      <c r="I8228" s="2"/>
      <c r="J8228" s="2"/>
      <c r="N8228" s="9"/>
      <c r="O8228" s="5"/>
      <c r="P8228" s="2"/>
      <c r="Q8228" s="39"/>
      <c r="R8228" s="9"/>
      <c r="T8228" s="9"/>
      <c r="U8228" s="2"/>
      <c r="X8228" s="40"/>
      <c r="Y8228" s="9"/>
    </row>
    <row r="8229" spans="2:25" x14ac:dyDescent="0.2">
      <c r="B8229" s="2"/>
      <c r="H8229" s="2"/>
      <c r="I8229" s="2"/>
      <c r="J8229" s="2"/>
      <c r="N8229" s="9"/>
      <c r="O8229" s="5"/>
      <c r="P8229" s="2"/>
      <c r="Q8229" s="39"/>
      <c r="R8229" s="9"/>
      <c r="T8229" s="9"/>
      <c r="U8229" s="2"/>
      <c r="X8229" s="40"/>
      <c r="Y8229" s="9"/>
    </row>
    <row r="8230" spans="2:25" x14ac:dyDescent="0.2">
      <c r="B8230" s="2"/>
      <c r="H8230" s="2"/>
      <c r="I8230" s="2"/>
      <c r="J8230" s="2"/>
      <c r="N8230" s="9"/>
      <c r="O8230" s="5"/>
      <c r="P8230" s="2"/>
      <c r="Q8230" s="39"/>
      <c r="R8230" s="9"/>
      <c r="T8230" s="9"/>
      <c r="U8230" s="2"/>
      <c r="X8230" s="40"/>
      <c r="Y8230" s="9"/>
    </row>
    <row r="8231" spans="2:25" x14ac:dyDescent="0.2">
      <c r="B8231" s="2"/>
      <c r="H8231" s="2"/>
      <c r="I8231" s="2"/>
      <c r="J8231" s="2"/>
      <c r="N8231" s="9"/>
      <c r="O8231" s="5"/>
      <c r="P8231" s="2"/>
      <c r="Q8231" s="39"/>
      <c r="R8231" s="9"/>
      <c r="T8231" s="9"/>
      <c r="U8231" s="2"/>
      <c r="X8231" s="40"/>
      <c r="Y8231" s="9"/>
    </row>
    <row r="8232" spans="2:25" x14ac:dyDescent="0.2">
      <c r="B8232" s="2"/>
      <c r="H8232" s="2"/>
      <c r="I8232" s="2"/>
      <c r="J8232" s="2"/>
      <c r="N8232" s="9"/>
      <c r="O8232" s="5"/>
      <c r="P8232" s="2"/>
      <c r="Q8232" s="39"/>
      <c r="R8232" s="9"/>
      <c r="T8232" s="9"/>
      <c r="U8232" s="2"/>
      <c r="X8232" s="40"/>
      <c r="Y8232" s="9"/>
    </row>
    <row r="8233" spans="2:25" x14ac:dyDescent="0.2">
      <c r="B8233" s="2"/>
      <c r="H8233" s="2"/>
      <c r="I8233" s="2"/>
      <c r="J8233" s="2"/>
      <c r="N8233" s="9"/>
      <c r="O8233" s="5"/>
      <c r="P8233" s="2"/>
      <c r="Q8233" s="39"/>
      <c r="R8233" s="9"/>
      <c r="T8233" s="9"/>
      <c r="U8233" s="2"/>
      <c r="X8233" s="40"/>
      <c r="Y8233" s="9"/>
    </row>
    <row r="8234" spans="2:25" x14ac:dyDescent="0.2">
      <c r="B8234" s="2"/>
      <c r="H8234" s="2"/>
      <c r="I8234" s="2"/>
      <c r="J8234" s="2"/>
      <c r="N8234" s="9"/>
      <c r="O8234" s="5"/>
      <c r="P8234" s="2"/>
      <c r="Q8234" s="39"/>
      <c r="R8234" s="9"/>
      <c r="T8234" s="9"/>
      <c r="U8234" s="2"/>
      <c r="X8234" s="40"/>
      <c r="Y8234" s="9"/>
    </row>
    <row r="8235" spans="2:25" x14ac:dyDescent="0.2">
      <c r="B8235" s="2"/>
      <c r="H8235" s="2"/>
      <c r="I8235" s="2"/>
      <c r="J8235" s="2"/>
      <c r="N8235" s="9"/>
      <c r="O8235" s="5"/>
      <c r="P8235" s="2"/>
      <c r="Q8235" s="39"/>
      <c r="R8235" s="9"/>
      <c r="T8235" s="9"/>
      <c r="U8235" s="2"/>
      <c r="X8235" s="40"/>
      <c r="Y8235" s="9"/>
    </row>
    <row r="8236" spans="2:25" x14ac:dyDescent="0.2">
      <c r="B8236" s="2"/>
      <c r="H8236" s="2"/>
      <c r="I8236" s="2"/>
      <c r="J8236" s="2"/>
      <c r="N8236" s="9"/>
      <c r="O8236" s="5"/>
      <c r="P8236" s="2"/>
      <c r="Q8236" s="39"/>
      <c r="R8236" s="9"/>
      <c r="T8236" s="9"/>
      <c r="U8236" s="2"/>
      <c r="X8236" s="40"/>
      <c r="Y8236" s="9"/>
    </row>
    <row r="8237" spans="2:25" x14ac:dyDescent="0.2">
      <c r="B8237" s="2"/>
      <c r="H8237" s="2"/>
      <c r="I8237" s="2"/>
      <c r="J8237" s="2"/>
      <c r="N8237" s="9"/>
      <c r="O8237" s="5"/>
      <c r="P8237" s="2"/>
      <c r="Q8237" s="39"/>
      <c r="R8237" s="9"/>
      <c r="T8237" s="9"/>
      <c r="U8237" s="2"/>
      <c r="X8237" s="40"/>
      <c r="Y8237" s="9"/>
    </row>
    <row r="8238" spans="2:25" x14ac:dyDescent="0.2">
      <c r="B8238" s="2"/>
      <c r="H8238" s="2"/>
      <c r="I8238" s="2"/>
      <c r="J8238" s="2"/>
      <c r="N8238" s="9"/>
      <c r="O8238" s="5"/>
      <c r="P8238" s="2"/>
      <c r="Q8238" s="39"/>
      <c r="R8238" s="9"/>
      <c r="T8238" s="9"/>
      <c r="U8238" s="2"/>
      <c r="X8238" s="40"/>
      <c r="Y8238" s="9"/>
    </row>
    <row r="8239" spans="2:25" x14ac:dyDescent="0.2">
      <c r="B8239" s="2"/>
      <c r="H8239" s="2"/>
      <c r="I8239" s="2"/>
      <c r="J8239" s="2"/>
      <c r="N8239" s="9"/>
      <c r="O8239" s="5"/>
      <c r="P8239" s="2"/>
      <c r="Q8239" s="39"/>
      <c r="R8239" s="9"/>
      <c r="T8239" s="9"/>
      <c r="U8239" s="2"/>
      <c r="X8239" s="40"/>
      <c r="Y8239" s="9"/>
    </row>
    <row r="8240" spans="2:25" x14ac:dyDescent="0.2">
      <c r="B8240" s="2"/>
      <c r="H8240" s="2"/>
      <c r="I8240" s="2"/>
      <c r="J8240" s="2"/>
      <c r="N8240" s="9"/>
      <c r="O8240" s="5"/>
      <c r="P8240" s="2"/>
      <c r="Q8240" s="39"/>
      <c r="R8240" s="9"/>
      <c r="T8240" s="9"/>
      <c r="U8240" s="2"/>
      <c r="X8240" s="40"/>
      <c r="Y8240" s="9"/>
    </row>
    <row r="8241" spans="2:25" x14ac:dyDescent="0.2">
      <c r="B8241" s="2"/>
      <c r="H8241" s="2"/>
      <c r="I8241" s="2"/>
      <c r="J8241" s="2"/>
      <c r="N8241" s="9"/>
      <c r="O8241" s="5"/>
      <c r="P8241" s="2"/>
      <c r="Q8241" s="39"/>
      <c r="R8241" s="9"/>
      <c r="T8241" s="9"/>
      <c r="U8241" s="2"/>
      <c r="X8241" s="40"/>
      <c r="Y8241" s="9"/>
    </row>
    <row r="8242" spans="2:25" x14ac:dyDescent="0.2">
      <c r="B8242" s="2"/>
      <c r="H8242" s="2"/>
      <c r="I8242" s="2"/>
      <c r="J8242" s="2"/>
      <c r="N8242" s="9"/>
      <c r="O8242" s="5"/>
      <c r="P8242" s="2"/>
      <c r="Q8242" s="39"/>
      <c r="R8242" s="9"/>
      <c r="T8242" s="9"/>
      <c r="U8242" s="2"/>
      <c r="X8242" s="40"/>
      <c r="Y8242" s="9"/>
    </row>
    <row r="8243" spans="2:25" x14ac:dyDescent="0.2">
      <c r="B8243" s="2"/>
      <c r="H8243" s="2"/>
      <c r="I8243" s="2"/>
      <c r="J8243" s="2"/>
      <c r="N8243" s="9"/>
      <c r="O8243" s="5"/>
      <c r="P8243" s="2"/>
      <c r="Q8243" s="39"/>
      <c r="R8243" s="9"/>
      <c r="T8243" s="9"/>
      <c r="U8243" s="2"/>
      <c r="X8243" s="40"/>
      <c r="Y8243" s="9"/>
    </row>
    <row r="8244" spans="2:25" x14ac:dyDescent="0.2">
      <c r="B8244" s="2"/>
      <c r="H8244" s="2"/>
      <c r="I8244" s="2"/>
      <c r="J8244" s="2"/>
      <c r="N8244" s="9"/>
      <c r="O8244" s="5"/>
      <c r="P8244" s="2"/>
      <c r="Q8244" s="39"/>
      <c r="R8244" s="9"/>
      <c r="T8244" s="9"/>
      <c r="U8244" s="2"/>
      <c r="X8244" s="40"/>
      <c r="Y8244" s="9"/>
    </row>
    <row r="8245" spans="2:25" x14ac:dyDescent="0.2">
      <c r="B8245" s="2"/>
      <c r="H8245" s="2"/>
      <c r="I8245" s="2"/>
      <c r="J8245" s="2"/>
      <c r="N8245" s="9"/>
      <c r="O8245" s="5"/>
      <c r="P8245" s="2"/>
      <c r="Q8245" s="39"/>
      <c r="R8245" s="9"/>
      <c r="T8245" s="9"/>
      <c r="U8245" s="2"/>
      <c r="X8245" s="40"/>
      <c r="Y8245" s="9"/>
    </row>
    <row r="8246" spans="2:25" x14ac:dyDescent="0.2">
      <c r="B8246" s="2"/>
      <c r="H8246" s="2"/>
      <c r="I8246" s="2"/>
      <c r="J8246" s="2"/>
      <c r="N8246" s="9"/>
      <c r="O8246" s="5"/>
      <c r="P8246" s="2"/>
      <c r="Q8246" s="39"/>
      <c r="R8246" s="9"/>
      <c r="T8246" s="9"/>
      <c r="U8246" s="2"/>
      <c r="X8246" s="40"/>
      <c r="Y8246" s="9"/>
    </row>
    <row r="8247" spans="2:25" x14ac:dyDescent="0.2">
      <c r="B8247" s="2"/>
      <c r="H8247" s="2"/>
      <c r="I8247" s="2"/>
      <c r="J8247" s="2"/>
      <c r="N8247" s="9"/>
      <c r="O8247" s="5"/>
      <c r="P8247" s="2"/>
      <c r="Q8247" s="39"/>
      <c r="R8247" s="9"/>
      <c r="T8247" s="9"/>
      <c r="U8247" s="2"/>
      <c r="X8247" s="40"/>
      <c r="Y8247" s="9"/>
    </row>
    <row r="8248" spans="2:25" x14ac:dyDescent="0.2">
      <c r="B8248" s="2"/>
      <c r="H8248" s="2"/>
      <c r="I8248" s="2"/>
      <c r="J8248" s="2"/>
      <c r="N8248" s="9"/>
      <c r="O8248" s="5"/>
      <c r="P8248" s="2"/>
      <c r="Q8248" s="39"/>
      <c r="R8248" s="9"/>
      <c r="T8248" s="9"/>
      <c r="U8248" s="2"/>
      <c r="X8248" s="40"/>
      <c r="Y8248" s="9"/>
    </row>
    <row r="8249" spans="2:25" x14ac:dyDescent="0.2">
      <c r="B8249" s="2"/>
      <c r="H8249" s="2"/>
      <c r="I8249" s="2"/>
      <c r="J8249" s="2"/>
      <c r="N8249" s="9"/>
      <c r="O8249" s="5"/>
      <c r="P8249" s="2"/>
      <c r="Q8249" s="39"/>
      <c r="R8249" s="9"/>
      <c r="T8249" s="9"/>
      <c r="U8249" s="2"/>
      <c r="X8249" s="40"/>
      <c r="Y8249" s="9"/>
    </row>
    <row r="8250" spans="2:25" x14ac:dyDescent="0.2">
      <c r="B8250" s="2"/>
      <c r="H8250" s="2"/>
      <c r="I8250" s="2"/>
      <c r="J8250" s="2"/>
      <c r="N8250" s="9"/>
      <c r="O8250" s="5"/>
      <c r="P8250" s="2"/>
      <c r="Q8250" s="39"/>
      <c r="R8250" s="9"/>
      <c r="T8250" s="9"/>
      <c r="U8250" s="2"/>
      <c r="X8250" s="40"/>
      <c r="Y8250" s="9"/>
    </row>
    <row r="8251" spans="2:25" x14ac:dyDescent="0.2">
      <c r="B8251" s="2"/>
      <c r="H8251" s="2"/>
      <c r="I8251" s="2"/>
      <c r="J8251" s="2"/>
      <c r="N8251" s="9"/>
      <c r="O8251" s="5"/>
      <c r="P8251" s="2"/>
      <c r="Q8251" s="39"/>
      <c r="R8251" s="9"/>
      <c r="T8251" s="9"/>
      <c r="U8251" s="2"/>
      <c r="X8251" s="40"/>
      <c r="Y8251" s="9"/>
    </row>
    <row r="8252" spans="2:25" x14ac:dyDescent="0.2">
      <c r="B8252" s="2"/>
      <c r="H8252" s="2"/>
      <c r="I8252" s="2"/>
      <c r="J8252" s="2"/>
      <c r="N8252" s="9"/>
      <c r="O8252" s="5"/>
      <c r="P8252" s="2"/>
      <c r="Q8252" s="39"/>
      <c r="R8252" s="9"/>
      <c r="T8252" s="9"/>
      <c r="U8252" s="2"/>
      <c r="X8252" s="40"/>
      <c r="Y8252" s="9"/>
    </row>
    <row r="8253" spans="2:25" x14ac:dyDescent="0.2">
      <c r="B8253" s="2"/>
      <c r="H8253" s="2"/>
      <c r="I8253" s="2"/>
      <c r="J8253" s="2"/>
      <c r="N8253" s="9"/>
      <c r="O8253" s="5"/>
      <c r="P8253" s="2"/>
      <c r="Q8253" s="39"/>
      <c r="R8253" s="9"/>
      <c r="T8253" s="9"/>
      <c r="U8253" s="2"/>
      <c r="X8253" s="40"/>
      <c r="Y8253" s="9"/>
    </row>
    <row r="8254" spans="2:25" x14ac:dyDescent="0.2">
      <c r="B8254" s="2"/>
      <c r="H8254" s="2"/>
      <c r="I8254" s="2"/>
      <c r="J8254" s="2"/>
      <c r="N8254" s="9"/>
      <c r="O8254" s="5"/>
      <c r="P8254" s="2"/>
      <c r="Q8254" s="39"/>
      <c r="R8254" s="9"/>
      <c r="T8254" s="9"/>
      <c r="U8254" s="2"/>
      <c r="X8254" s="40"/>
      <c r="Y8254" s="9"/>
    </row>
    <row r="8255" spans="2:25" x14ac:dyDescent="0.2">
      <c r="B8255" s="2"/>
      <c r="H8255" s="2"/>
      <c r="I8255" s="2"/>
      <c r="J8255" s="2"/>
      <c r="N8255" s="9"/>
      <c r="O8255" s="5"/>
      <c r="P8255" s="2"/>
      <c r="Q8255" s="39"/>
      <c r="R8255" s="9"/>
      <c r="T8255" s="9"/>
      <c r="U8255" s="2"/>
      <c r="X8255" s="40"/>
      <c r="Y8255" s="9"/>
    </row>
    <row r="8256" spans="2:25" x14ac:dyDescent="0.2">
      <c r="B8256" s="2"/>
      <c r="H8256" s="2"/>
      <c r="I8256" s="2"/>
      <c r="J8256" s="2"/>
      <c r="N8256" s="9"/>
      <c r="O8256" s="5"/>
      <c r="P8256" s="2"/>
      <c r="Q8256" s="39"/>
      <c r="R8256" s="9"/>
      <c r="T8256" s="9"/>
      <c r="U8256" s="2"/>
      <c r="X8256" s="40"/>
      <c r="Y8256" s="9"/>
    </row>
    <row r="8257" spans="2:25" x14ac:dyDescent="0.2">
      <c r="B8257" s="2"/>
      <c r="H8257" s="2"/>
      <c r="I8257" s="2"/>
      <c r="J8257" s="2"/>
      <c r="N8257" s="9"/>
      <c r="O8257" s="5"/>
      <c r="P8257" s="2"/>
      <c r="Q8257" s="39"/>
      <c r="R8257" s="9"/>
      <c r="T8257" s="9"/>
      <c r="U8257" s="2"/>
      <c r="X8257" s="40"/>
      <c r="Y8257" s="9"/>
    </row>
    <row r="8258" spans="2:25" x14ac:dyDescent="0.2">
      <c r="B8258" s="2"/>
      <c r="H8258" s="2"/>
      <c r="I8258" s="2"/>
      <c r="J8258" s="2"/>
      <c r="N8258" s="9"/>
      <c r="O8258" s="5"/>
      <c r="P8258" s="2"/>
      <c r="Q8258" s="39"/>
      <c r="R8258" s="9"/>
      <c r="T8258" s="9"/>
      <c r="U8258" s="2"/>
      <c r="X8258" s="40"/>
      <c r="Y8258" s="9"/>
    </row>
    <row r="8259" spans="2:25" x14ac:dyDescent="0.2">
      <c r="B8259" s="2"/>
      <c r="H8259" s="2"/>
      <c r="I8259" s="2"/>
      <c r="J8259" s="2"/>
      <c r="N8259" s="9"/>
      <c r="O8259" s="5"/>
      <c r="P8259" s="2"/>
      <c r="Q8259" s="39"/>
      <c r="R8259" s="9"/>
      <c r="T8259" s="9"/>
      <c r="U8259" s="2"/>
      <c r="X8259" s="40"/>
      <c r="Y8259" s="9"/>
    </row>
    <row r="8260" spans="2:25" x14ac:dyDescent="0.2">
      <c r="B8260" s="2"/>
      <c r="H8260" s="2"/>
      <c r="I8260" s="2"/>
      <c r="J8260" s="2"/>
      <c r="N8260" s="9"/>
      <c r="O8260" s="5"/>
      <c r="P8260" s="2"/>
      <c r="Q8260" s="39"/>
      <c r="R8260" s="9"/>
      <c r="T8260" s="9"/>
      <c r="U8260" s="2"/>
      <c r="X8260" s="40"/>
      <c r="Y8260" s="9"/>
    </row>
    <row r="8261" spans="2:25" x14ac:dyDescent="0.2">
      <c r="B8261" s="2"/>
      <c r="H8261" s="2"/>
      <c r="I8261" s="2"/>
      <c r="J8261" s="2"/>
      <c r="N8261" s="9"/>
      <c r="O8261" s="5"/>
      <c r="P8261" s="2"/>
      <c r="Q8261" s="39"/>
      <c r="R8261" s="9"/>
      <c r="T8261" s="9"/>
      <c r="U8261" s="2"/>
      <c r="X8261" s="40"/>
      <c r="Y8261" s="9"/>
    </row>
    <row r="8262" spans="2:25" x14ac:dyDescent="0.2">
      <c r="B8262" s="2"/>
      <c r="H8262" s="2"/>
      <c r="I8262" s="2"/>
      <c r="J8262" s="2"/>
      <c r="N8262" s="9"/>
      <c r="O8262" s="5"/>
      <c r="P8262" s="2"/>
      <c r="Q8262" s="39"/>
      <c r="R8262" s="9"/>
      <c r="T8262" s="9"/>
      <c r="U8262" s="2"/>
      <c r="X8262" s="40"/>
      <c r="Y8262" s="9"/>
    </row>
    <row r="8263" spans="2:25" x14ac:dyDescent="0.2">
      <c r="B8263" s="2"/>
      <c r="H8263" s="2"/>
      <c r="I8263" s="2"/>
      <c r="J8263" s="2"/>
      <c r="N8263" s="9"/>
      <c r="O8263" s="5"/>
      <c r="P8263" s="2"/>
      <c r="Q8263" s="39"/>
      <c r="R8263" s="9"/>
      <c r="T8263" s="9"/>
      <c r="U8263" s="2"/>
      <c r="X8263" s="40"/>
      <c r="Y8263" s="9"/>
    </row>
    <row r="8264" spans="2:25" x14ac:dyDescent="0.2">
      <c r="B8264" s="2"/>
      <c r="H8264" s="2"/>
      <c r="I8264" s="2"/>
      <c r="J8264" s="2"/>
      <c r="N8264" s="9"/>
      <c r="O8264" s="5"/>
      <c r="P8264" s="2"/>
      <c r="Q8264" s="39"/>
      <c r="R8264" s="9"/>
      <c r="T8264" s="9"/>
      <c r="U8264" s="2"/>
      <c r="X8264" s="40"/>
      <c r="Y8264" s="9"/>
    </row>
    <row r="8265" spans="2:25" x14ac:dyDescent="0.2">
      <c r="B8265" s="2"/>
      <c r="H8265" s="2"/>
      <c r="I8265" s="2"/>
      <c r="J8265" s="2"/>
      <c r="N8265" s="9"/>
      <c r="O8265" s="5"/>
      <c r="P8265" s="2"/>
      <c r="Q8265" s="39"/>
      <c r="R8265" s="9"/>
      <c r="T8265" s="9"/>
      <c r="U8265" s="2"/>
      <c r="X8265" s="40"/>
      <c r="Y8265" s="9"/>
    </row>
    <row r="8266" spans="2:25" x14ac:dyDescent="0.2">
      <c r="B8266" s="2"/>
      <c r="H8266" s="2"/>
      <c r="I8266" s="2"/>
      <c r="J8266" s="2"/>
      <c r="N8266" s="9"/>
      <c r="O8266" s="5"/>
      <c r="P8266" s="2"/>
      <c r="Q8266" s="39"/>
      <c r="R8266" s="9"/>
      <c r="T8266" s="9"/>
      <c r="U8266" s="2"/>
      <c r="X8266" s="40"/>
      <c r="Y8266" s="9"/>
    </row>
    <row r="8267" spans="2:25" x14ac:dyDescent="0.2">
      <c r="B8267" s="2"/>
      <c r="H8267" s="2"/>
      <c r="I8267" s="2"/>
      <c r="J8267" s="2"/>
      <c r="N8267" s="9"/>
      <c r="O8267" s="5"/>
      <c r="P8267" s="2"/>
      <c r="Q8267" s="39"/>
      <c r="R8267" s="9"/>
      <c r="T8267" s="9"/>
      <c r="U8267" s="2"/>
      <c r="X8267" s="40"/>
      <c r="Y8267" s="9"/>
    </row>
    <row r="8268" spans="2:25" x14ac:dyDescent="0.2">
      <c r="B8268" s="2"/>
      <c r="H8268" s="2"/>
      <c r="I8268" s="2"/>
      <c r="J8268" s="2"/>
      <c r="N8268" s="9"/>
      <c r="O8268" s="5"/>
      <c r="P8268" s="2"/>
      <c r="Q8268" s="39"/>
      <c r="R8268" s="9"/>
      <c r="T8268" s="9"/>
      <c r="U8268" s="2"/>
      <c r="X8268" s="40"/>
      <c r="Y8268" s="9"/>
    </row>
    <row r="8269" spans="2:25" x14ac:dyDescent="0.2">
      <c r="B8269" s="2"/>
      <c r="H8269" s="2"/>
      <c r="I8269" s="2"/>
      <c r="J8269" s="2"/>
      <c r="N8269" s="9"/>
      <c r="O8269" s="5"/>
      <c r="P8269" s="2"/>
      <c r="Q8269" s="39"/>
      <c r="R8269" s="9"/>
      <c r="T8269" s="9"/>
      <c r="U8269" s="2"/>
      <c r="X8269" s="40"/>
      <c r="Y8269" s="9"/>
    </row>
    <row r="8270" spans="2:25" x14ac:dyDescent="0.2">
      <c r="B8270" s="2"/>
      <c r="H8270" s="2"/>
      <c r="I8270" s="2"/>
      <c r="J8270" s="2"/>
      <c r="N8270" s="9"/>
      <c r="O8270" s="5"/>
      <c r="P8270" s="2"/>
      <c r="Q8270" s="39"/>
      <c r="R8270" s="9"/>
      <c r="T8270" s="9"/>
      <c r="U8270" s="2"/>
      <c r="X8270" s="40"/>
      <c r="Y8270" s="9"/>
    </row>
    <row r="8271" spans="2:25" x14ac:dyDescent="0.2">
      <c r="B8271" s="2"/>
      <c r="H8271" s="2"/>
      <c r="I8271" s="2"/>
      <c r="J8271" s="2"/>
      <c r="N8271" s="9"/>
      <c r="O8271" s="5"/>
      <c r="P8271" s="2"/>
      <c r="Q8271" s="39"/>
      <c r="R8271" s="9"/>
      <c r="T8271" s="9"/>
      <c r="U8271" s="2"/>
      <c r="X8271" s="40"/>
      <c r="Y8271" s="9"/>
    </row>
    <row r="8272" spans="2:25" x14ac:dyDescent="0.2">
      <c r="B8272" s="2"/>
      <c r="H8272" s="2"/>
      <c r="I8272" s="2"/>
      <c r="J8272" s="2"/>
      <c r="N8272" s="9"/>
      <c r="O8272" s="5"/>
      <c r="P8272" s="2"/>
      <c r="Q8272" s="39"/>
      <c r="R8272" s="9"/>
      <c r="T8272" s="9"/>
      <c r="U8272" s="2"/>
      <c r="X8272" s="40"/>
      <c r="Y8272" s="9"/>
    </row>
    <row r="8273" spans="2:25" x14ac:dyDescent="0.2">
      <c r="B8273" s="2"/>
      <c r="H8273" s="2"/>
      <c r="I8273" s="2"/>
      <c r="J8273" s="2"/>
      <c r="N8273" s="9"/>
      <c r="O8273" s="5"/>
      <c r="P8273" s="2"/>
      <c r="Q8273" s="39"/>
      <c r="R8273" s="9"/>
      <c r="T8273" s="9"/>
      <c r="U8273" s="2"/>
      <c r="X8273" s="40"/>
      <c r="Y8273" s="9"/>
    </row>
    <row r="8274" spans="2:25" x14ac:dyDescent="0.2">
      <c r="B8274" s="2"/>
      <c r="H8274" s="2"/>
      <c r="I8274" s="2"/>
      <c r="J8274" s="2"/>
      <c r="N8274" s="9"/>
      <c r="O8274" s="5"/>
      <c r="P8274" s="2"/>
      <c r="Q8274" s="39"/>
      <c r="R8274" s="9"/>
      <c r="T8274" s="9"/>
      <c r="U8274" s="2"/>
      <c r="X8274" s="40"/>
      <c r="Y8274" s="9"/>
    </row>
    <row r="8275" spans="2:25" x14ac:dyDescent="0.2">
      <c r="B8275" s="2"/>
      <c r="H8275" s="2"/>
      <c r="I8275" s="2"/>
      <c r="J8275" s="2"/>
      <c r="N8275" s="9"/>
      <c r="O8275" s="5"/>
      <c r="P8275" s="2"/>
      <c r="Q8275" s="39"/>
      <c r="R8275" s="9"/>
      <c r="T8275" s="9"/>
      <c r="U8275" s="2"/>
      <c r="X8275" s="40"/>
      <c r="Y8275" s="9"/>
    </row>
    <row r="8276" spans="2:25" x14ac:dyDescent="0.2">
      <c r="B8276" s="2"/>
      <c r="H8276" s="2"/>
      <c r="I8276" s="2"/>
      <c r="J8276" s="2"/>
      <c r="N8276" s="9"/>
      <c r="O8276" s="5"/>
      <c r="P8276" s="2"/>
      <c r="Q8276" s="39"/>
      <c r="R8276" s="9"/>
      <c r="T8276" s="9"/>
      <c r="U8276" s="2"/>
      <c r="X8276" s="40"/>
      <c r="Y8276" s="9"/>
    </row>
    <row r="8277" spans="2:25" x14ac:dyDescent="0.2">
      <c r="B8277" s="2"/>
      <c r="H8277" s="2"/>
      <c r="I8277" s="2"/>
      <c r="J8277" s="2"/>
      <c r="N8277" s="9"/>
      <c r="O8277" s="5"/>
      <c r="P8277" s="2"/>
      <c r="Q8277" s="39"/>
      <c r="R8277" s="9"/>
      <c r="T8277" s="9"/>
      <c r="U8277" s="2"/>
      <c r="X8277" s="40"/>
      <c r="Y8277" s="9"/>
    </row>
    <row r="8278" spans="2:25" x14ac:dyDescent="0.2">
      <c r="B8278" s="2"/>
      <c r="H8278" s="2"/>
      <c r="I8278" s="2"/>
      <c r="J8278" s="2"/>
      <c r="N8278" s="9"/>
      <c r="O8278" s="5"/>
      <c r="P8278" s="2"/>
      <c r="Q8278" s="39"/>
      <c r="R8278" s="9"/>
      <c r="T8278" s="9"/>
      <c r="U8278" s="2"/>
      <c r="X8278" s="40"/>
      <c r="Y8278" s="9"/>
    </row>
    <row r="8279" spans="2:25" x14ac:dyDescent="0.2">
      <c r="B8279" s="2"/>
      <c r="H8279" s="2"/>
      <c r="I8279" s="2"/>
      <c r="J8279" s="2"/>
      <c r="N8279" s="9"/>
      <c r="O8279" s="5"/>
      <c r="P8279" s="2"/>
      <c r="Q8279" s="39"/>
      <c r="R8279" s="9"/>
      <c r="T8279" s="9"/>
      <c r="U8279" s="2"/>
      <c r="X8279" s="40"/>
      <c r="Y8279" s="9"/>
    </row>
    <row r="8280" spans="2:25" x14ac:dyDescent="0.2">
      <c r="B8280" s="2"/>
      <c r="H8280" s="2"/>
      <c r="I8280" s="2"/>
      <c r="J8280" s="2"/>
      <c r="N8280" s="9"/>
      <c r="O8280" s="5"/>
      <c r="P8280" s="2"/>
      <c r="Q8280" s="39"/>
      <c r="R8280" s="9"/>
      <c r="T8280" s="9"/>
      <c r="U8280" s="2"/>
      <c r="X8280" s="40"/>
      <c r="Y8280" s="9"/>
    </row>
    <row r="8281" spans="2:25" x14ac:dyDescent="0.2">
      <c r="B8281" s="2"/>
      <c r="H8281" s="2"/>
      <c r="I8281" s="2"/>
      <c r="J8281" s="2"/>
      <c r="N8281" s="9"/>
      <c r="O8281" s="5"/>
      <c r="P8281" s="2"/>
      <c r="Q8281" s="39"/>
      <c r="R8281" s="9"/>
      <c r="T8281" s="9"/>
      <c r="U8281" s="2"/>
      <c r="X8281" s="40"/>
      <c r="Y8281" s="9"/>
    </row>
    <row r="8282" spans="2:25" x14ac:dyDescent="0.2">
      <c r="B8282" s="2"/>
      <c r="H8282" s="2"/>
      <c r="I8282" s="2"/>
      <c r="J8282" s="2"/>
      <c r="N8282" s="9"/>
      <c r="O8282" s="5"/>
      <c r="P8282" s="2"/>
      <c r="Q8282" s="39"/>
      <c r="R8282" s="9"/>
      <c r="T8282" s="9"/>
      <c r="U8282" s="2"/>
      <c r="X8282" s="40"/>
      <c r="Y8282" s="9"/>
    </row>
    <row r="8283" spans="2:25" x14ac:dyDescent="0.2">
      <c r="B8283" s="2"/>
      <c r="H8283" s="2"/>
      <c r="I8283" s="2"/>
      <c r="J8283" s="2"/>
      <c r="N8283" s="9"/>
      <c r="O8283" s="5"/>
      <c r="P8283" s="2"/>
      <c r="Q8283" s="39"/>
      <c r="R8283" s="9"/>
      <c r="T8283" s="9"/>
      <c r="U8283" s="2"/>
      <c r="X8283" s="40"/>
      <c r="Y8283" s="9"/>
    </row>
    <row r="8284" spans="2:25" x14ac:dyDescent="0.2">
      <c r="B8284" s="2"/>
      <c r="H8284" s="2"/>
      <c r="I8284" s="2"/>
      <c r="J8284" s="2"/>
      <c r="N8284" s="9"/>
      <c r="O8284" s="5"/>
      <c r="P8284" s="2"/>
      <c r="Q8284" s="39"/>
      <c r="R8284" s="9"/>
      <c r="T8284" s="9"/>
      <c r="U8284" s="2"/>
      <c r="X8284" s="40"/>
      <c r="Y8284" s="9"/>
    </row>
    <row r="8285" spans="2:25" x14ac:dyDescent="0.2">
      <c r="B8285" s="2"/>
      <c r="H8285" s="2"/>
      <c r="I8285" s="2"/>
      <c r="J8285" s="2"/>
      <c r="N8285" s="9"/>
      <c r="O8285" s="5"/>
      <c r="P8285" s="2"/>
      <c r="Q8285" s="39"/>
      <c r="R8285" s="9"/>
      <c r="T8285" s="9"/>
      <c r="U8285" s="2"/>
      <c r="X8285" s="40"/>
      <c r="Y8285" s="9"/>
    </row>
    <row r="8286" spans="2:25" x14ac:dyDescent="0.2">
      <c r="B8286" s="2"/>
      <c r="H8286" s="2"/>
      <c r="I8286" s="2"/>
      <c r="J8286" s="2"/>
      <c r="N8286" s="9"/>
      <c r="O8286" s="5"/>
      <c r="P8286" s="2"/>
      <c r="Q8286" s="39"/>
      <c r="R8286" s="9"/>
      <c r="T8286" s="9"/>
      <c r="U8286" s="2"/>
      <c r="X8286" s="40"/>
      <c r="Y8286" s="9"/>
    </row>
    <row r="8287" spans="2:25" x14ac:dyDescent="0.2">
      <c r="B8287" s="2"/>
      <c r="H8287" s="2"/>
      <c r="I8287" s="2"/>
      <c r="J8287" s="2"/>
      <c r="N8287" s="9"/>
      <c r="O8287" s="5"/>
      <c r="P8287" s="2"/>
      <c r="Q8287" s="39"/>
      <c r="R8287" s="9"/>
      <c r="T8287" s="9"/>
      <c r="U8287" s="2"/>
      <c r="X8287" s="40"/>
      <c r="Y8287" s="9"/>
    </row>
    <row r="8288" spans="2:25" x14ac:dyDescent="0.2">
      <c r="B8288" s="2"/>
      <c r="H8288" s="2"/>
      <c r="I8288" s="2"/>
      <c r="J8288" s="2"/>
      <c r="N8288" s="9"/>
      <c r="O8288" s="5"/>
      <c r="P8288" s="2"/>
      <c r="Q8288" s="39"/>
      <c r="R8288" s="9"/>
      <c r="T8288" s="9"/>
      <c r="U8288" s="2"/>
      <c r="X8288" s="40"/>
      <c r="Y8288" s="9"/>
    </row>
    <row r="8289" spans="2:25" x14ac:dyDescent="0.2">
      <c r="B8289" s="2"/>
      <c r="H8289" s="2"/>
      <c r="I8289" s="2"/>
      <c r="J8289" s="2"/>
      <c r="N8289" s="9"/>
      <c r="O8289" s="5"/>
      <c r="P8289" s="2"/>
      <c r="Q8289" s="39"/>
      <c r="R8289" s="9"/>
      <c r="T8289" s="9"/>
      <c r="U8289" s="2"/>
      <c r="X8289" s="40"/>
      <c r="Y8289" s="9"/>
    </row>
    <row r="8290" spans="2:25" x14ac:dyDescent="0.2">
      <c r="B8290" s="2"/>
      <c r="H8290" s="2"/>
      <c r="I8290" s="2"/>
      <c r="J8290" s="2"/>
      <c r="N8290" s="9"/>
      <c r="O8290" s="5"/>
      <c r="P8290" s="2"/>
      <c r="Q8290" s="39"/>
      <c r="R8290" s="9"/>
      <c r="T8290" s="9"/>
      <c r="U8290" s="2"/>
      <c r="X8290" s="40"/>
      <c r="Y8290" s="9"/>
    </row>
    <row r="8291" spans="2:25" x14ac:dyDescent="0.2">
      <c r="B8291" s="2"/>
      <c r="H8291" s="2"/>
      <c r="I8291" s="2"/>
      <c r="J8291" s="2"/>
      <c r="N8291" s="9"/>
      <c r="O8291" s="5"/>
      <c r="P8291" s="2"/>
      <c r="Q8291" s="39"/>
      <c r="R8291" s="9"/>
      <c r="T8291" s="9"/>
      <c r="U8291" s="2"/>
      <c r="X8291" s="40"/>
      <c r="Y8291" s="9"/>
    </row>
    <row r="8292" spans="2:25" x14ac:dyDescent="0.2">
      <c r="B8292" s="2"/>
      <c r="H8292" s="2"/>
      <c r="I8292" s="2"/>
      <c r="J8292" s="2"/>
      <c r="N8292" s="9"/>
      <c r="O8292" s="5"/>
      <c r="P8292" s="2"/>
      <c r="Q8292" s="39"/>
      <c r="R8292" s="9"/>
      <c r="T8292" s="9"/>
      <c r="U8292" s="2"/>
      <c r="X8292" s="40"/>
      <c r="Y8292" s="9"/>
    </row>
    <row r="8293" spans="2:25" x14ac:dyDescent="0.2">
      <c r="B8293" s="2"/>
      <c r="H8293" s="2"/>
      <c r="I8293" s="2"/>
      <c r="J8293" s="2"/>
      <c r="N8293" s="9"/>
      <c r="O8293" s="5"/>
      <c r="P8293" s="2"/>
      <c r="Q8293" s="39"/>
      <c r="R8293" s="9"/>
      <c r="T8293" s="9"/>
      <c r="U8293" s="2"/>
      <c r="X8293" s="40"/>
      <c r="Y8293" s="9"/>
    </row>
    <row r="8294" spans="2:25" x14ac:dyDescent="0.2">
      <c r="B8294" s="2"/>
      <c r="H8294" s="2"/>
      <c r="I8294" s="2"/>
      <c r="J8294" s="2"/>
      <c r="N8294" s="9"/>
      <c r="O8294" s="5"/>
      <c r="P8294" s="2"/>
      <c r="Q8294" s="39"/>
      <c r="R8294" s="9"/>
      <c r="T8294" s="9"/>
      <c r="U8294" s="2"/>
      <c r="X8294" s="40"/>
      <c r="Y8294" s="9"/>
    </row>
    <row r="8295" spans="2:25" x14ac:dyDescent="0.2">
      <c r="B8295" s="2"/>
      <c r="H8295" s="2"/>
      <c r="I8295" s="2"/>
      <c r="J8295" s="2"/>
      <c r="N8295" s="9"/>
      <c r="O8295" s="5"/>
      <c r="P8295" s="2"/>
      <c r="Q8295" s="39"/>
      <c r="R8295" s="9"/>
      <c r="T8295" s="9"/>
      <c r="U8295" s="2"/>
      <c r="X8295" s="40"/>
      <c r="Y8295" s="9"/>
    </row>
    <row r="8296" spans="2:25" x14ac:dyDescent="0.2">
      <c r="B8296" s="2"/>
      <c r="H8296" s="2"/>
      <c r="I8296" s="2"/>
      <c r="J8296" s="2"/>
      <c r="N8296" s="9"/>
      <c r="O8296" s="5"/>
      <c r="P8296" s="2"/>
      <c r="Q8296" s="39"/>
      <c r="R8296" s="9"/>
      <c r="T8296" s="9"/>
      <c r="U8296" s="2"/>
      <c r="X8296" s="40"/>
      <c r="Y8296" s="9"/>
    </row>
    <row r="8297" spans="2:25" x14ac:dyDescent="0.2">
      <c r="B8297" s="2"/>
      <c r="H8297" s="2"/>
      <c r="I8297" s="2"/>
      <c r="J8297" s="2"/>
      <c r="N8297" s="9"/>
      <c r="O8297" s="5"/>
      <c r="P8297" s="2"/>
      <c r="Q8297" s="39"/>
      <c r="R8297" s="9"/>
      <c r="T8297" s="9"/>
      <c r="U8297" s="2"/>
      <c r="X8297" s="40"/>
      <c r="Y8297" s="9"/>
    </row>
    <row r="8298" spans="2:25" x14ac:dyDescent="0.2">
      <c r="B8298" s="2"/>
      <c r="H8298" s="2"/>
      <c r="I8298" s="2"/>
      <c r="J8298" s="2"/>
      <c r="N8298" s="9"/>
      <c r="O8298" s="5"/>
      <c r="P8298" s="2"/>
      <c r="Q8298" s="39"/>
      <c r="R8298" s="9"/>
      <c r="T8298" s="9"/>
      <c r="U8298" s="2"/>
      <c r="X8298" s="40"/>
      <c r="Y8298" s="9"/>
    </row>
    <row r="8299" spans="2:25" x14ac:dyDescent="0.2">
      <c r="B8299" s="2"/>
      <c r="H8299" s="2"/>
      <c r="I8299" s="2"/>
      <c r="J8299" s="2"/>
      <c r="N8299" s="9"/>
      <c r="O8299" s="5"/>
      <c r="P8299" s="2"/>
      <c r="Q8299" s="39"/>
      <c r="R8299" s="9"/>
      <c r="T8299" s="9"/>
      <c r="U8299" s="2"/>
      <c r="X8299" s="40"/>
      <c r="Y8299" s="9"/>
    </row>
    <row r="8300" spans="2:25" x14ac:dyDescent="0.2">
      <c r="B8300" s="2"/>
      <c r="H8300" s="2"/>
      <c r="I8300" s="2"/>
      <c r="J8300" s="2"/>
      <c r="N8300" s="9"/>
      <c r="O8300" s="5"/>
      <c r="P8300" s="2"/>
      <c r="Q8300" s="39"/>
      <c r="R8300" s="9"/>
      <c r="T8300" s="9"/>
      <c r="U8300" s="2"/>
      <c r="X8300" s="40"/>
      <c r="Y8300" s="9"/>
    </row>
    <row r="8301" spans="2:25" x14ac:dyDescent="0.2">
      <c r="B8301" s="2"/>
      <c r="H8301" s="2"/>
      <c r="I8301" s="2"/>
      <c r="J8301" s="2"/>
      <c r="N8301" s="9"/>
      <c r="O8301" s="5"/>
      <c r="P8301" s="2"/>
      <c r="Q8301" s="39"/>
      <c r="R8301" s="9"/>
      <c r="T8301" s="9"/>
      <c r="U8301" s="2"/>
      <c r="X8301" s="40"/>
      <c r="Y8301" s="9"/>
    </row>
    <row r="8302" spans="2:25" x14ac:dyDescent="0.2">
      <c r="B8302" s="2"/>
      <c r="H8302" s="2"/>
      <c r="I8302" s="2"/>
      <c r="J8302" s="2"/>
      <c r="N8302" s="9"/>
      <c r="O8302" s="5"/>
      <c r="P8302" s="2"/>
      <c r="Q8302" s="39"/>
      <c r="R8302" s="9"/>
      <c r="T8302" s="9"/>
      <c r="U8302" s="2"/>
      <c r="X8302" s="40"/>
      <c r="Y8302" s="9"/>
    </row>
    <row r="8303" spans="2:25" x14ac:dyDescent="0.2">
      <c r="B8303" s="2"/>
      <c r="H8303" s="2"/>
      <c r="I8303" s="2"/>
      <c r="J8303" s="2"/>
      <c r="N8303" s="9"/>
      <c r="O8303" s="5"/>
      <c r="P8303" s="2"/>
      <c r="Q8303" s="39"/>
      <c r="R8303" s="9"/>
      <c r="T8303" s="9"/>
      <c r="U8303" s="2"/>
      <c r="X8303" s="40"/>
      <c r="Y8303" s="9"/>
    </row>
    <row r="8304" spans="2:25" x14ac:dyDescent="0.2">
      <c r="B8304" s="2"/>
      <c r="H8304" s="2"/>
      <c r="I8304" s="2"/>
      <c r="J8304" s="2"/>
      <c r="N8304" s="9"/>
      <c r="O8304" s="5"/>
      <c r="P8304" s="2"/>
      <c r="Q8304" s="39"/>
      <c r="R8304" s="9"/>
      <c r="T8304" s="9"/>
      <c r="U8304" s="2"/>
      <c r="X8304" s="40"/>
      <c r="Y8304" s="9"/>
    </row>
    <row r="8305" spans="2:25" x14ac:dyDescent="0.2">
      <c r="B8305" s="2"/>
      <c r="H8305" s="2"/>
      <c r="I8305" s="2"/>
      <c r="J8305" s="2"/>
      <c r="N8305" s="9"/>
      <c r="O8305" s="5"/>
      <c r="P8305" s="2"/>
      <c r="Q8305" s="39"/>
      <c r="R8305" s="9"/>
      <c r="T8305" s="9"/>
      <c r="U8305" s="2"/>
      <c r="X8305" s="40"/>
      <c r="Y8305" s="9"/>
    </row>
    <row r="8306" spans="2:25" x14ac:dyDescent="0.2">
      <c r="B8306" s="2"/>
      <c r="H8306" s="2"/>
      <c r="I8306" s="2"/>
      <c r="J8306" s="2"/>
      <c r="N8306" s="9"/>
      <c r="O8306" s="5"/>
      <c r="P8306" s="2"/>
      <c r="Q8306" s="39"/>
      <c r="R8306" s="9"/>
      <c r="T8306" s="9"/>
      <c r="U8306" s="2"/>
      <c r="X8306" s="40"/>
      <c r="Y8306" s="9"/>
    </row>
    <row r="8307" spans="2:25" x14ac:dyDescent="0.2">
      <c r="B8307" s="2"/>
      <c r="H8307" s="2"/>
      <c r="I8307" s="2"/>
      <c r="J8307" s="2"/>
      <c r="N8307" s="9"/>
      <c r="O8307" s="5"/>
      <c r="P8307" s="2"/>
      <c r="Q8307" s="39"/>
      <c r="R8307" s="9"/>
      <c r="T8307" s="9"/>
      <c r="U8307" s="2"/>
      <c r="X8307" s="40"/>
      <c r="Y8307" s="9"/>
    </row>
    <row r="8308" spans="2:25" x14ac:dyDescent="0.2">
      <c r="B8308" s="2"/>
      <c r="H8308" s="2"/>
      <c r="I8308" s="2"/>
      <c r="J8308" s="2"/>
      <c r="N8308" s="9"/>
      <c r="O8308" s="5"/>
      <c r="P8308" s="2"/>
      <c r="Q8308" s="39"/>
      <c r="R8308" s="9"/>
      <c r="T8308" s="9"/>
      <c r="U8308" s="2"/>
      <c r="X8308" s="40"/>
      <c r="Y8308" s="9"/>
    </row>
    <row r="8309" spans="2:25" x14ac:dyDescent="0.2">
      <c r="B8309" s="2"/>
      <c r="H8309" s="2"/>
      <c r="I8309" s="2"/>
      <c r="J8309" s="2"/>
      <c r="N8309" s="9"/>
      <c r="O8309" s="5"/>
      <c r="P8309" s="2"/>
      <c r="Q8309" s="39"/>
      <c r="R8309" s="9"/>
      <c r="T8309" s="9"/>
      <c r="U8309" s="2"/>
      <c r="X8309" s="40"/>
      <c r="Y8309" s="9"/>
    </row>
    <row r="8310" spans="2:25" x14ac:dyDescent="0.2">
      <c r="B8310" s="2"/>
      <c r="H8310" s="2"/>
      <c r="I8310" s="2"/>
      <c r="J8310" s="2"/>
      <c r="N8310" s="9"/>
      <c r="O8310" s="5"/>
      <c r="P8310" s="2"/>
      <c r="Q8310" s="39"/>
      <c r="R8310" s="9"/>
      <c r="T8310" s="9"/>
      <c r="U8310" s="2"/>
      <c r="X8310" s="40"/>
      <c r="Y8310" s="9"/>
    </row>
    <row r="8311" spans="2:25" x14ac:dyDescent="0.2">
      <c r="B8311" s="2"/>
      <c r="H8311" s="2"/>
      <c r="I8311" s="2"/>
      <c r="J8311" s="2"/>
      <c r="N8311" s="9"/>
      <c r="O8311" s="5"/>
      <c r="P8311" s="2"/>
      <c r="Q8311" s="39"/>
      <c r="R8311" s="9"/>
      <c r="T8311" s="9"/>
      <c r="U8311" s="2"/>
      <c r="X8311" s="40"/>
      <c r="Y8311" s="9"/>
    </row>
    <row r="8312" spans="2:25" x14ac:dyDescent="0.2">
      <c r="B8312" s="2"/>
      <c r="H8312" s="2"/>
      <c r="I8312" s="2"/>
      <c r="J8312" s="2"/>
      <c r="N8312" s="9"/>
      <c r="O8312" s="5"/>
      <c r="P8312" s="2"/>
      <c r="Q8312" s="39"/>
      <c r="R8312" s="9"/>
      <c r="T8312" s="9"/>
      <c r="U8312" s="2"/>
      <c r="X8312" s="40"/>
      <c r="Y8312" s="9"/>
    </row>
    <row r="8313" spans="2:25" x14ac:dyDescent="0.2">
      <c r="B8313" s="2"/>
      <c r="H8313" s="2"/>
      <c r="I8313" s="2"/>
      <c r="J8313" s="2"/>
      <c r="N8313" s="9"/>
      <c r="O8313" s="5"/>
      <c r="P8313" s="2"/>
      <c r="Q8313" s="39"/>
      <c r="R8313" s="9"/>
      <c r="T8313" s="9"/>
      <c r="U8313" s="2"/>
      <c r="X8313" s="40"/>
      <c r="Y8313" s="9"/>
    </row>
    <row r="8314" spans="2:25" x14ac:dyDescent="0.2">
      <c r="B8314" s="2"/>
      <c r="H8314" s="2"/>
      <c r="I8314" s="2"/>
      <c r="J8314" s="2"/>
      <c r="N8314" s="9"/>
      <c r="O8314" s="5"/>
      <c r="P8314" s="2"/>
      <c r="Q8314" s="39"/>
      <c r="R8314" s="9"/>
      <c r="T8314" s="9"/>
      <c r="U8314" s="2"/>
      <c r="X8314" s="40"/>
      <c r="Y8314" s="9"/>
    </row>
    <row r="8315" spans="2:25" x14ac:dyDescent="0.2">
      <c r="B8315" s="2"/>
      <c r="H8315" s="2"/>
      <c r="I8315" s="2"/>
      <c r="J8315" s="2"/>
      <c r="N8315" s="9"/>
      <c r="O8315" s="5"/>
      <c r="P8315" s="2"/>
      <c r="Q8315" s="39"/>
      <c r="R8315" s="9"/>
      <c r="T8315" s="9"/>
      <c r="U8315" s="2"/>
      <c r="X8315" s="40"/>
      <c r="Y8315" s="9"/>
    </row>
    <row r="8316" spans="2:25" x14ac:dyDescent="0.2">
      <c r="B8316" s="2"/>
      <c r="H8316" s="2"/>
      <c r="I8316" s="2"/>
      <c r="J8316" s="2"/>
      <c r="N8316" s="9"/>
      <c r="O8316" s="5"/>
      <c r="P8316" s="2"/>
      <c r="Q8316" s="39"/>
      <c r="R8316" s="9"/>
      <c r="T8316" s="9"/>
      <c r="U8316" s="2"/>
      <c r="X8316" s="40"/>
      <c r="Y8316" s="9"/>
    </row>
    <row r="8317" spans="2:25" x14ac:dyDescent="0.2">
      <c r="B8317" s="2"/>
      <c r="H8317" s="2"/>
      <c r="I8317" s="2"/>
      <c r="J8317" s="2"/>
      <c r="N8317" s="9"/>
      <c r="O8317" s="5"/>
      <c r="P8317" s="2"/>
      <c r="Q8317" s="39"/>
      <c r="R8317" s="9"/>
      <c r="T8317" s="9"/>
      <c r="U8317" s="2"/>
      <c r="X8317" s="40"/>
      <c r="Y8317" s="9"/>
    </row>
    <row r="8318" spans="2:25" x14ac:dyDescent="0.2">
      <c r="B8318" s="2"/>
      <c r="H8318" s="2"/>
      <c r="I8318" s="2"/>
      <c r="J8318" s="2"/>
      <c r="N8318" s="9"/>
      <c r="O8318" s="5"/>
      <c r="P8318" s="2"/>
      <c r="Q8318" s="39"/>
      <c r="R8318" s="9"/>
      <c r="T8318" s="9"/>
      <c r="U8318" s="2"/>
      <c r="X8318" s="40"/>
      <c r="Y8318" s="9"/>
    </row>
    <row r="8319" spans="2:25" x14ac:dyDescent="0.2">
      <c r="B8319" s="2"/>
      <c r="H8319" s="2"/>
      <c r="I8319" s="2"/>
      <c r="J8319" s="2"/>
      <c r="N8319" s="9"/>
      <c r="O8319" s="5"/>
      <c r="P8319" s="2"/>
      <c r="Q8319" s="39"/>
      <c r="R8319" s="9"/>
      <c r="T8319" s="9"/>
      <c r="U8319" s="2"/>
      <c r="X8319" s="40"/>
      <c r="Y8319" s="9"/>
    </row>
    <row r="8320" spans="2:25" x14ac:dyDescent="0.2">
      <c r="B8320" s="2"/>
      <c r="H8320" s="2"/>
      <c r="I8320" s="2"/>
      <c r="J8320" s="2"/>
      <c r="N8320" s="9"/>
      <c r="O8320" s="5"/>
      <c r="P8320" s="2"/>
      <c r="Q8320" s="39"/>
      <c r="R8320" s="9"/>
      <c r="T8320" s="9"/>
      <c r="U8320" s="2"/>
      <c r="X8320" s="40"/>
      <c r="Y8320" s="9"/>
    </row>
    <row r="8321" spans="2:25" x14ac:dyDescent="0.2">
      <c r="B8321" s="2"/>
      <c r="H8321" s="2"/>
      <c r="I8321" s="2"/>
      <c r="J8321" s="2"/>
      <c r="N8321" s="9"/>
      <c r="O8321" s="5"/>
      <c r="P8321" s="2"/>
      <c r="Q8321" s="39"/>
      <c r="R8321" s="9"/>
      <c r="T8321" s="9"/>
      <c r="U8321" s="2"/>
      <c r="X8321" s="40"/>
      <c r="Y8321" s="9"/>
    </row>
    <row r="8322" spans="2:25" x14ac:dyDescent="0.2">
      <c r="B8322" s="2"/>
      <c r="H8322" s="2"/>
      <c r="I8322" s="2"/>
      <c r="J8322" s="2"/>
      <c r="N8322" s="9"/>
      <c r="O8322" s="5"/>
      <c r="P8322" s="2"/>
      <c r="Q8322" s="39"/>
      <c r="R8322" s="9"/>
      <c r="T8322" s="9"/>
      <c r="U8322" s="2"/>
      <c r="X8322" s="40"/>
      <c r="Y8322" s="9"/>
    </row>
    <row r="8323" spans="2:25" x14ac:dyDescent="0.2">
      <c r="B8323" s="2"/>
      <c r="H8323" s="2"/>
      <c r="I8323" s="2"/>
      <c r="J8323" s="2"/>
      <c r="N8323" s="9"/>
      <c r="O8323" s="5"/>
      <c r="P8323" s="2"/>
      <c r="Q8323" s="39"/>
      <c r="R8323" s="9"/>
      <c r="T8323" s="9"/>
      <c r="U8323" s="2"/>
      <c r="X8323" s="40"/>
      <c r="Y8323" s="9"/>
    </row>
    <row r="8324" spans="2:25" x14ac:dyDescent="0.2">
      <c r="B8324" s="2"/>
      <c r="H8324" s="2"/>
      <c r="I8324" s="2"/>
      <c r="J8324" s="2"/>
      <c r="N8324" s="9"/>
      <c r="O8324" s="5"/>
      <c r="P8324" s="2"/>
      <c r="Q8324" s="39"/>
      <c r="R8324" s="9"/>
      <c r="T8324" s="9"/>
      <c r="U8324" s="2"/>
      <c r="X8324" s="40"/>
      <c r="Y8324" s="9"/>
    </row>
    <row r="8325" spans="2:25" x14ac:dyDescent="0.2">
      <c r="B8325" s="2"/>
      <c r="H8325" s="2"/>
      <c r="I8325" s="2"/>
      <c r="J8325" s="2"/>
      <c r="N8325" s="9"/>
      <c r="O8325" s="5"/>
      <c r="P8325" s="2"/>
      <c r="Q8325" s="39"/>
      <c r="R8325" s="9"/>
      <c r="T8325" s="9"/>
      <c r="U8325" s="2"/>
      <c r="X8325" s="40"/>
      <c r="Y8325" s="9"/>
    </row>
    <row r="8326" spans="2:25" x14ac:dyDescent="0.2">
      <c r="B8326" s="2"/>
      <c r="H8326" s="2"/>
      <c r="I8326" s="2"/>
      <c r="J8326" s="2"/>
      <c r="N8326" s="9"/>
      <c r="O8326" s="5"/>
      <c r="P8326" s="2"/>
      <c r="Q8326" s="39"/>
      <c r="R8326" s="9"/>
      <c r="T8326" s="9"/>
      <c r="U8326" s="2"/>
      <c r="X8326" s="40"/>
      <c r="Y8326" s="9"/>
    </row>
    <row r="8327" spans="2:25" x14ac:dyDescent="0.2">
      <c r="B8327" s="2"/>
      <c r="H8327" s="2"/>
      <c r="I8327" s="2"/>
      <c r="J8327" s="2"/>
      <c r="N8327" s="9"/>
      <c r="O8327" s="5"/>
      <c r="P8327" s="2"/>
      <c r="Q8327" s="39"/>
      <c r="R8327" s="9"/>
      <c r="T8327" s="9"/>
      <c r="U8327" s="2"/>
      <c r="X8327" s="40"/>
      <c r="Y8327" s="9"/>
    </row>
    <row r="8328" spans="2:25" x14ac:dyDescent="0.2">
      <c r="B8328" s="2"/>
      <c r="H8328" s="2"/>
      <c r="I8328" s="2"/>
      <c r="J8328" s="2"/>
      <c r="N8328" s="9"/>
      <c r="O8328" s="5"/>
      <c r="P8328" s="2"/>
      <c r="Q8328" s="39"/>
      <c r="R8328" s="9"/>
      <c r="T8328" s="9"/>
      <c r="U8328" s="2"/>
      <c r="X8328" s="40"/>
      <c r="Y8328" s="9"/>
    </row>
    <row r="8329" spans="2:25" x14ac:dyDescent="0.2">
      <c r="B8329" s="2"/>
      <c r="H8329" s="2"/>
      <c r="I8329" s="2"/>
      <c r="J8329" s="2"/>
      <c r="N8329" s="9"/>
      <c r="O8329" s="5"/>
      <c r="P8329" s="2"/>
      <c r="Q8329" s="39"/>
      <c r="R8329" s="9"/>
      <c r="T8329" s="9"/>
      <c r="U8329" s="2"/>
      <c r="X8329" s="40"/>
      <c r="Y8329" s="9"/>
    </row>
    <row r="8330" spans="2:25" x14ac:dyDescent="0.2">
      <c r="B8330" s="2"/>
      <c r="H8330" s="2"/>
      <c r="I8330" s="2"/>
      <c r="J8330" s="2"/>
      <c r="N8330" s="9"/>
      <c r="O8330" s="5"/>
      <c r="P8330" s="2"/>
      <c r="Q8330" s="39"/>
      <c r="R8330" s="9"/>
      <c r="T8330" s="9"/>
      <c r="U8330" s="2"/>
      <c r="X8330" s="40"/>
      <c r="Y8330" s="9"/>
    </row>
    <row r="8331" spans="2:25" x14ac:dyDescent="0.2">
      <c r="B8331" s="2"/>
      <c r="H8331" s="2"/>
      <c r="I8331" s="2"/>
      <c r="J8331" s="2"/>
      <c r="N8331" s="9"/>
      <c r="O8331" s="5"/>
      <c r="P8331" s="2"/>
      <c r="Q8331" s="39"/>
      <c r="R8331" s="9"/>
      <c r="T8331" s="9"/>
      <c r="U8331" s="2"/>
      <c r="X8331" s="40"/>
      <c r="Y8331" s="9"/>
    </row>
    <row r="8332" spans="2:25" x14ac:dyDescent="0.2">
      <c r="B8332" s="2"/>
      <c r="H8332" s="2"/>
      <c r="I8332" s="2"/>
      <c r="J8332" s="2"/>
      <c r="N8332" s="9"/>
      <c r="O8332" s="5"/>
      <c r="P8332" s="2"/>
      <c r="Q8332" s="39"/>
      <c r="R8332" s="9"/>
      <c r="T8332" s="9"/>
      <c r="U8332" s="2"/>
      <c r="X8332" s="40"/>
      <c r="Y8332" s="9"/>
    </row>
    <row r="8333" spans="2:25" x14ac:dyDescent="0.2">
      <c r="B8333" s="2"/>
      <c r="H8333" s="2"/>
      <c r="I8333" s="2"/>
      <c r="J8333" s="2"/>
      <c r="N8333" s="9"/>
      <c r="O8333" s="5"/>
      <c r="P8333" s="2"/>
      <c r="Q8333" s="39"/>
      <c r="R8333" s="9"/>
      <c r="T8333" s="9"/>
      <c r="U8333" s="2"/>
      <c r="X8333" s="40"/>
      <c r="Y8333" s="9"/>
    </row>
    <row r="8334" spans="2:25" x14ac:dyDescent="0.2">
      <c r="B8334" s="2"/>
      <c r="H8334" s="2"/>
      <c r="I8334" s="2"/>
      <c r="J8334" s="2"/>
      <c r="N8334" s="9"/>
      <c r="O8334" s="5"/>
      <c r="P8334" s="2"/>
      <c r="Q8334" s="39"/>
      <c r="R8334" s="9"/>
      <c r="T8334" s="9"/>
      <c r="U8334" s="2"/>
      <c r="X8334" s="40"/>
      <c r="Y8334" s="9"/>
    </row>
    <row r="8335" spans="2:25" x14ac:dyDescent="0.2">
      <c r="B8335" s="2"/>
      <c r="H8335" s="2"/>
      <c r="I8335" s="2"/>
      <c r="J8335" s="2"/>
      <c r="N8335" s="9"/>
      <c r="O8335" s="5"/>
      <c r="P8335" s="2"/>
      <c r="Q8335" s="39"/>
      <c r="R8335" s="9"/>
      <c r="T8335" s="9"/>
      <c r="U8335" s="2"/>
      <c r="X8335" s="40"/>
      <c r="Y8335" s="9"/>
    </row>
    <row r="8336" spans="2:25" x14ac:dyDescent="0.2">
      <c r="B8336" s="2"/>
      <c r="H8336" s="2"/>
      <c r="I8336" s="2"/>
      <c r="J8336" s="2"/>
      <c r="N8336" s="9"/>
      <c r="O8336" s="5"/>
      <c r="P8336" s="2"/>
      <c r="Q8336" s="39"/>
      <c r="R8336" s="9"/>
      <c r="T8336" s="9"/>
      <c r="U8336" s="2"/>
      <c r="X8336" s="40"/>
      <c r="Y8336" s="9"/>
    </row>
    <row r="8337" spans="2:25" x14ac:dyDescent="0.2">
      <c r="B8337" s="2"/>
      <c r="H8337" s="2"/>
      <c r="I8337" s="2"/>
      <c r="J8337" s="2"/>
      <c r="N8337" s="9"/>
      <c r="O8337" s="5"/>
      <c r="P8337" s="2"/>
      <c r="Q8337" s="39"/>
      <c r="R8337" s="9"/>
      <c r="T8337" s="9"/>
      <c r="U8337" s="2"/>
      <c r="X8337" s="40"/>
      <c r="Y8337" s="9"/>
    </row>
    <row r="8338" spans="2:25" x14ac:dyDescent="0.2">
      <c r="B8338" s="2"/>
      <c r="H8338" s="2"/>
      <c r="I8338" s="2"/>
      <c r="J8338" s="2"/>
      <c r="N8338" s="9"/>
      <c r="O8338" s="5"/>
      <c r="P8338" s="2"/>
      <c r="Q8338" s="39"/>
      <c r="R8338" s="9"/>
      <c r="T8338" s="9"/>
      <c r="U8338" s="2"/>
      <c r="X8338" s="40"/>
      <c r="Y8338" s="9"/>
    </row>
    <row r="8339" spans="2:25" x14ac:dyDescent="0.2">
      <c r="B8339" s="2"/>
      <c r="H8339" s="2"/>
      <c r="I8339" s="2"/>
      <c r="J8339" s="2"/>
      <c r="N8339" s="9"/>
      <c r="O8339" s="5"/>
      <c r="P8339" s="2"/>
      <c r="Q8339" s="39"/>
      <c r="R8339" s="9"/>
      <c r="T8339" s="9"/>
      <c r="U8339" s="2"/>
      <c r="X8339" s="40"/>
      <c r="Y8339" s="9"/>
    </row>
    <row r="8340" spans="2:25" x14ac:dyDescent="0.2">
      <c r="B8340" s="2"/>
      <c r="H8340" s="2"/>
      <c r="I8340" s="2"/>
      <c r="J8340" s="2"/>
      <c r="N8340" s="9"/>
      <c r="O8340" s="5"/>
      <c r="P8340" s="2"/>
      <c r="Q8340" s="39"/>
      <c r="R8340" s="9"/>
      <c r="T8340" s="9"/>
      <c r="U8340" s="2"/>
      <c r="X8340" s="40"/>
      <c r="Y8340" s="9"/>
    </row>
    <row r="8341" spans="2:25" x14ac:dyDescent="0.2">
      <c r="B8341" s="2"/>
      <c r="H8341" s="2"/>
      <c r="I8341" s="2"/>
      <c r="J8341" s="2"/>
      <c r="N8341" s="9"/>
      <c r="O8341" s="5"/>
      <c r="P8341" s="2"/>
      <c r="Q8341" s="39"/>
      <c r="R8341" s="9"/>
      <c r="T8341" s="9"/>
      <c r="U8341" s="2"/>
      <c r="X8341" s="40"/>
      <c r="Y8341" s="9"/>
    </row>
    <row r="8342" spans="2:25" x14ac:dyDescent="0.2">
      <c r="B8342" s="2"/>
      <c r="H8342" s="2"/>
      <c r="I8342" s="2"/>
      <c r="J8342" s="2"/>
      <c r="N8342" s="9"/>
      <c r="O8342" s="5"/>
      <c r="P8342" s="2"/>
      <c r="Q8342" s="39"/>
      <c r="R8342" s="9"/>
      <c r="T8342" s="9"/>
      <c r="U8342" s="2"/>
      <c r="X8342" s="40"/>
      <c r="Y8342" s="9"/>
    </row>
    <row r="8343" spans="2:25" x14ac:dyDescent="0.2">
      <c r="B8343" s="2"/>
      <c r="H8343" s="2"/>
      <c r="I8343" s="2"/>
      <c r="J8343" s="2"/>
      <c r="N8343" s="9"/>
      <c r="O8343" s="5"/>
      <c r="P8343" s="2"/>
      <c r="Q8343" s="39"/>
      <c r="R8343" s="9"/>
      <c r="T8343" s="9"/>
      <c r="U8343" s="2"/>
      <c r="X8343" s="40"/>
      <c r="Y8343" s="9"/>
    </row>
    <row r="8344" spans="2:25" x14ac:dyDescent="0.2">
      <c r="B8344" s="2"/>
      <c r="H8344" s="2"/>
      <c r="I8344" s="2"/>
      <c r="J8344" s="2"/>
      <c r="N8344" s="9"/>
      <c r="O8344" s="5"/>
      <c r="P8344" s="2"/>
      <c r="Q8344" s="39"/>
      <c r="R8344" s="9"/>
      <c r="T8344" s="9"/>
      <c r="U8344" s="2"/>
      <c r="X8344" s="40"/>
      <c r="Y8344" s="9"/>
    </row>
    <row r="8345" spans="2:25" x14ac:dyDescent="0.2">
      <c r="B8345" s="2"/>
      <c r="H8345" s="2"/>
      <c r="I8345" s="2"/>
      <c r="J8345" s="2"/>
      <c r="N8345" s="9"/>
      <c r="O8345" s="5"/>
      <c r="P8345" s="2"/>
      <c r="Q8345" s="39"/>
      <c r="R8345" s="9"/>
      <c r="T8345" s="9"/>
      <c r="U8345" s="2"/>
      <c r="X8345" s="40"/>
      <c r="Y8345" s="9"/>
    </row>
    <row r="8346" spans="2:25" x14ac:dyDescent="0.2">
      <c r="B8346" s="2"/>
      <c r="H8346" s="2"/>
      <c r="I8346" s="2"/>
      <c r="J8346" s="2"/>
      <c r="N8346" s="9"/>
      <c r="O8346" s="5"/>
      <c r="P8346" s="2"/>
      <c r="Q8346" s="39"/>
      <c r="R8346" s="9"/>
      <c r="T8346" s="9"/>
      <c r="U8346" s="2"/>
      <c r="X8346" s="40"/>
      <c r="Y8346" s="9"/>
    </row>
    <row r="8347" spans="2:25" x14ac:dyDescent="0.2">
      <c r="B8347" s="2"/>
      <c r="H8347" s="2"/>
      <c r="I8347" s="2"/>
      <c r="J8347" s="2"/>
      <c r="N8347" s="9"/>
      <c r="O8347" s="5"/>
      <c r="P8347" s="2"/>
      <c r="Q8347" s="39"/>
      <c r="R8347" s="9"/>
      <c r="T8347" s="9"/>
      <c r="U8347" s="2"/>
      <c r="X8347" s="40"/>
      <c r="Y8347" s="9"/>
    </row>
    <row r="8348" spans="2:25" x14ac:dyDescent="0.2">
      <c r="B8348" s="2"/>
      <c r="H8348" s="2"/>
      <c r="I8348" s="2"/>
      <c r="J8348" s="2"/>
      <c r="N8348" s="9"/>
      <c r="O8348" s="5"/>
      <c r="P8348" s="2"/>
      <c r="Q8348" s="39"/>
      <c r="R8348" s="9"/>
      <c r="T8348" s="9"/>
      <c r="U8348" s="2"/>
      <c r="X8348" s="40"/>
      <c r="Y8348" s="9"/>
    </row>
    <row r="8349" spans="2:25" x14ac:dyDescent="0.2">
      <c r="B8349" s="2"/>
      <c r="H8349" s="2"/>
      <c r="I8349" s="2"/>
      <c r="J8349" s="2"/>
      <c r="N8349" s="9"/>
      <c r="O8349" s="5"/>
      <c r="P8349" s="2"/>
      <c r="Q8349" s="39"/>
      <c r="R8349" s="9"/>
      <c r="T8349" s="9"/>
      <c r="U8349" s="2"/>
      <c r="X8349" s="40"/>
      <c r="Y8349" s="9"/>
    </row>
    <row r="8350" spans="2:25" x14ac:dyDescent="0.2">
      <c r="B8350" s="2"/>
      <c r="H8350" s="2"/>
      <c r="I8350" s="2"/>
      <c r="J8350" s="2"/>
      <c r="N8350" s="9"/>
      <c r="O8350" s="5"/>
      <c r="P8350" s="2"/>
      <c r="Q8350" s="39"/>
      <c r="R8350" s="9"/>
      <c r="T8350" s="9"/>
      <c r="U8350" s="2"/>
      <c r="X8350" s="40"/>
      <c r="Y8350" s="9"/>
    </row>
    <row r="8351" spans="2:25" x14ac:dyDescent="0.2">
      <c r="B8351" s="2"/>
      <c r="H8351" s="2"/>
      <c r="I8351" s="2"/>
      <c r="J8351" s="2"/>
      <c r="N8351" s="9"/>
      <c r="O8351" s="5"/>
      <c r="P8351" s="2"/>
      <c r="Q8351" s="39"/>
      <c r="R8351" s="9"/>
      <c r="T8351" s="9"/>
      <c r="U8351" s="2"/>
      <c r="X8351" s="40"/>
      <c r="Y8351" s="9"/>
    </row>
    <row r="8352" spans="2:25" x14ac:dyDescent="0.2">
      <c r="B8352" s="2"/>
      <c r="H8352" s="2"/>
      <c r="I8352" s="2"/>
      <c r="J8352" s="2"/>
      <c r="N8352" s="9"/>
      <c r="O8352" s="5"/>
      <c r="P8352" s="2"/>
      <c r="Q8352" s="39"/>
      <c r="R8352" s="9"/>
      <c r="T8352" s="9"/>
      <c r="U8352" s="2"/>
      <c r="X8352" s="40"/>
      <c r="Y8352" s="9"/>
    </row>
    <row r="8353" spans="2:25" x14ac:dyDescent="0.2">
      <c r="B8353" s="2"/>
      <c r="H8353" s="2"/>
      <c r="I8353" s="2"/>
      <c r="J8353" s="2"/>
      <c r="N8353" s="9"/>
      <c r="O8353" s="5"/>
      <c r="P8353" s="2"/>
      <c r="Q8353" s="39"/>
      <c r="R8353" s="9"/>
      <c r="T8353" s="9"/>
      <c r="U8353" s="2"/>
      <c r="X8353" s="40"/>
      <c r="Y8353" s="9"/>
    </row>
    <row r="8354" spans="2:25" x14ac:dyDescent="0.2">
      <c r="B8354" s="2"/>
      <c r="H8354" s="2"/>
      <c r="I8354" s="2"/>
      <c r="J8354" s="2"/>
      <c r="N8354" s="9"/>
      <c r="O8354" s="5"/>
      <c r="P8354" s="2"/>
      <c r="Q8354" s="39"/>
      <c r="R8354" s="9"/>
      <c r="T8354" s="9"/>
      <c r="U8354" s="2"/>
      <c r="X8354" s="40"/>
      <c r="Y8354" s="9"/>
    </row>
    <row r="8355" spans="2:25" x14ac:dyDescent="0.2">
      <c r="B8355" s="2"/>
      <c r="H8355" s="2"/>
      <c r="I8355" s="2"/>
      <c r="J8355" s="2"/>
      <c r="N8355" s="9"/>
      <c r="O8355" s="5"/>
      <c r="P8355" s="2"/>
      <c r="Q8355" s="39"/>
      <c r="R8355" s="9"/>
      <c r="T8355" s="9"/>
      <c r="U8355" s="2"/>
      <c r="X8355" s="40"/>
      <c r="Y8355" s="9"/>
    </row>
    <row r="8356" spans="2:25" x14ac:dyDescent="0.2">
      <c r="B8356" s="2"/>
      <c r="H8356" s="2"/>
      <c r="I8356" s="2"/>
      <c r="J8356" s="2"/>
      <c r="N8356" s="9"/>
      <c r="O8356" s="5"/>
      <c r="P8356" s="2"/>
      <c r="Q8356" s="39"/>
      <c r="R8356" s="9"/>
      <c r="T8356" s="9"/>
      <c r="U8356" s="2"/>
      <c r="X8356" s="40"/>
      <c r="Y8356" s="9"/>
    </row>
    <row r="8357" spans="2:25" x14ac:dyDescent="0.2">
      <c r="B8357" s="2"/>
      <c r="H8357" s="2"/>
      <c r="I8357" s="2"/>
      <c r="J8357" s="2"/>
      <c r="N8357" s="9"/>
      <c r="O8357" s="5"/>
      <c r="P8357" s="2"/>
      <c r="Q8357" s="39"/>
      <c r="R8357" s="9"/>
      <c r="T8357" s="9"/>
      <c r="U8357" s="2"/>
      <c r="X8357" s="40"/>
      <c r="Y8357" s="9"/>
    </row>
    <row r="8358" spans="2:25" x14ac:dyDescent="0.2">
      <c r="B8358" s="2"/>
      <c r="H8358" s="2"/>
      <c r="I8358" s="2"/>
      <c r="J8358" s="2"/>
      <c r="N8358" s="9"/>
      <c r="O8358" s="5"/>
      <c r="P8358" s="2"/>
      <c r="Q8358" s="39"/>
      <c r="R8358" s="9"/>
      <c r="T8358" s="9"/>
      <c r="U8358" s="2"/>
      <c r="X8358" s="40"/>
      <c r="Y8358" s="9"/>
    </row>
    <row r="8359" spans="2:25" x14ac:dyDescent="0.2">
      <c r="B8359" s="2"/>
      <c r="H8359" s="2"/>
      <c r="I8359" s="2"/>
      <c r="J8359" s="2"/>
      <c r="N8359" s="9"/>
      <c r="O8359" s="5"/>
      <c r="P8359" s="2"/>
      <c r="Q8359" s="39"/>
      <c r="R8359" s="9"/>
      <c r="T8359" s="9"/>
      <c r="U8359" s="2"/>
      <c r="X8359" s="40"/>
      <c r="Y8359" s="9"/>
    </row>
    <row r="8360" spans="2:25" x14ac:dyDescent="0.2">
      <c r="B8360" s="2"/>
      <c r="H8360" s="2"/>
      <c r="I8360" s="2"/>
      <c r="J8360" s="2"/>
      <c r="N8360" s="9"/>
      <c r="O8360" s="5"/>
      <c r="P8360" s="2"/>
      <c r="Q8360" s="39"/>
      <c r="R8360" s="9"/>
      <c r="T8360" s="9"/>
      <c r="U8360" s="2"/>
      <c r="X8360" s="40"/>
      <c r="Y8360" s="9"/>
    </row>
    <row r="8361" spans="2:25" x14ac:dyDescent="0.2">
      <c r="B8361" s="2"/>
      <c r="H8361" s="2"/>
      <c r="I8361" s="2"/>
      <c r="J8361" s="2"/>
      <c r="N8361" s="9"/>
      <c r="O8361" s="5"/>
      <c r="P8361" s="2"/>
      <c r="Q8361" s="39"/>
      <c r="R8361" s="9"/>
      <c r="T8361" s="9"/>
      <c r="U8361" s="2"/>
      <c r="X8361" s="40"/>
      <c r="Y8361" s="9"/>
    </row>
    <row r="8362" spans="2:25" x14ac:dyDescent="0.2">
      <c r="B8362" s="2"/>
      <c r="H8362" s="2"/>
      <c r="I8362" s="2"/>
      <c r="J8362" s="2"/>
      <c r="N8362" s="9"/>
      <c r="O8362" s="5"/>
      <c r="P8362" s="2"/>
      <c r="Q8362" s="39"/>
      <c r="R8362" s="9"/>
      <c r="T8362" s="9"/>
      <c r="U8362" s="2"/>
      <c r="X8362" s="40"/>
      <c r="Y8362" s="9"/>
    </row>
    <row r="8363" spans="2:25" x14ac:dyDescent="0.2">
      <c r="B8363" s="2"/>
      <c r="H8363" s="2"/>
      <c r="I8363" s="2"/>
      <c r="J8363" s="2"/>
      <c r="N8363" s="9"/>
      <c r="O8363" s="5"/>
      <c r="P8363" s="2"/>
      <c r="Q8363" s="39"/>
      <c r="R8363" s="9"/>
      <c r="T8363" s="9"/>
      <c r="U8363" s="2"/>
      <c r="X8363" s="40"/>
      <c r="Y8363" s="9"/>
    </row>
    <row r="8364" spans="2:25" x14ac:dyDescent="0.2">
      <c r="B8364" s="2"/>
      <c r="H8364" s="2"/>
      <c r="I8364" s="2"/>
      <c r="J8364" s="2"/>
      <c r="N8364" s="9"/>
      <c r="O8364" s="5"/>
      <c r="P8364" s="2"/>
      <c r="Q8364" s="39"/>
      <c r="R8364" s="9"/>
      <c r="T8364" s="9"/>
      <c r="U8364" s="2"/>
      <c r="X8364" s="40"/>
      <c r="Y8364" s="9"/>
    </row>
    <row r="8365" spans="2:25" x14ac:dyDescent="0.2">
      <c r="B8365" s="2"/>
      <c r="H8365" s="2"/>
      <c r="I8365" s="2"/>
      <c r="J8365" s="2"/>
      <c r="N8365" s="9"/>
      <c r="O8365" s="5"/>
      <c r="P8365" s="2"/>
      <c r="Q8365" s="39"/>
      <c r="R8365" s="9"/>
      <c r="T8365" s="9"/>
      <c r="U8365" s="2"/>
      <c r="X8365" s="40"/>
      <c r="Y8365" s="9"/>
    </row>
    <row r="8366" spans="2:25" x14ac:dyDescent="0.2">
      <c r="B8366" s="2"/>
      <c r="H8366" s="2"/>
      <c r="I8366" s="2"/>
      <c r="J8366" s="2"/>
      <c r="N8366" s="9"/>
      <c r="O8366" s="5"/>
      <c r="P8366" s="2"/>
      <c r="Q8366" s="39"/>
      <c r="R8366" s="9"/>
      <c r="T8366" s="9"/>
      <c r="U8366" s="2"/>
      <c r="X8366" s="40"/>
      <c r="Y8366" s="9"/>
    </row>
    <row r="8367" spans="2:25" x14ac:dyDescent="0.2">
      <c r="B8367" s="2"/>
      <c r="H8367" s="2"/>
      <c r="I8367" s="2"/>
      <c r="J8367" s="2"/>
      <c r="N8367" s="9"/>
      <c r="O8367" s="5"/>
      <c r="P8367" s="2"/>
      <c r="Q8367" s="39"/>
      <c r="R8367" s="9"/>
      <c r="T8367" s="9"/>
      <c r="U8367" s="2"/>
      <c r="X8367" s="40"/>
      <c r="Y8367" s="9"/>
    </row>
    <row r="8368" spans="2:25" x14ac:dyDescent="0.2">
      <c r="B8368" s="2"/>
      <c r="H8368" s="2"/>
      <c r="I8368" s="2"/>
      <c r="J8368" s="2"/>
      <c r="N8368" s="9"/>
      <c r="O8368" s="5"/>
      <c r="P8368" s="2"/>
      <c r="Q8368" s="39"/>
      <c r="R8368" s="9"/>
      <c r="T8368" s="9"/>
      <c r="U8368" s="2"/>
      <c r="X8368" s="40"/>
      <c r="Y8368" s="9"/>
    </row>
    <row r="8369" spans="2:25" x14ac:dyDescent="0.2">
      <c r="B8369" s="2"/>
      <c r="H8369" s="2"/>
      <c r="I8369" s="2"/>
      <c r="J8369" s="2"/>
      <c r="N8369" s="9"/>
      <c r="O8369" s="5"/>
      <c r="P8369" s="2"/>
      <c r="Q8369" s="39"/>
      <c r="R8369" s="9"/>
      <c r="T8369" s="9"/>
      <c r="U8369" s="2"/>
      <c r="X8369" s="40"/>
      <c r="Y8369" s="9"/>
    </row>
    <row r="8370" spans="2:25" x14ac:dyDescent="0.2">
      <c r="B8370" s="2"/>
      <c r="H8370" s="2"/>
      <c r="I8370" s="2"/>
      <c r="J8370" s="2"/>
      <c r="N8370" s="9"/>
      <c r="O8370" s="5"/>
      <c r="P8370" s="2"/>
      <c r="Q8370" s="39"/>
      <c r="R8370" s="9"/>
      <c r="T8370" s="9"/>
      <c r="U8370" s="2"/>
      <c r="X8370" s="40"/>
      <c r="Y8370" s="9"/>
    </row>
    <row r="8371" spans="2:25" x14ac:dyDescent="0.2">
      <c r="B8371" s="2"/>
      <c r="H8371" s="2"/>
      <c r="I8371" s="2"/>
      <c r="J8371" s="2"/>
      <c r="N8371" s="9"/>
      <c r="O8371" s="5"/>
      <c r="P8371" s="2"/>
      <c r="Q8371" s="39"/>
      <c r="R8371" s="9"/>
      <c r="T8371" s="9"/>
      <c r="U8371" s="2"/>
      <c r="X8371" s="40"/>
      <c r="Y8371" s="9"/>
    </row>
    <row r="8372" spans="2:25" x14ac:dyDescent="0.2">
      <c r="B8372" s="2"/>
      <c r="H8372" s="2"/>
      <c r="I8372" s="2"/>
      <c r="J8372" s="2"/>
      <c r="N8372" s="9"/>
      <c r="O8372" s="5"/>
      <c r="P8372" s="2"/>
      <c r="Q8372" s="39"/>
      <c r="R8372" s="9"/>
      <c r="T8372" s="9"/>
      <c r="U8372" s="2"/>
      <c r="X8372" s="40"/>
      <c r="Y8372" s="9"/>
    </row>
    <row r="8373" spans="2:25" x14ac:dyDescent="0.2">
      <c r="B8373" s="2"/>
      <c r="H8373" s="2"/>
      <c r="I8373" s="2"/>
      <c r="J8373" s="2"/>
      <c r="N8373" s="9"/>
      <c r="O8373" s="5"/>
      <c r="P8373" s="2"/>
      <c r="Q8373" s="39"/>
      <c r="R8373" s="9"/>
      <c r="T8373" s="9"/>
      <c r="U8373" s="2"/>
      <c r="X8373" s="40"/>
      <c r="Y8373" s="9"/>
    </row>
    <row r="8374" spans="2:25" x14ac:dyDescent="0.2">
      <c r="B8374" s="2"/>
      <c r="H8374" s="2"/>
      <c r="I8374" s="2"/>
      <c r="J8374" s="2"/>
      <c r="N8374" s="9"/>
      <c r="O8374" s="5"/>
      <c r="P8374" s="2"/>
      <c r="Q8374" s="39"/>
      <c r="R8374" s="9"/>
      <c r="T8374" s="9"/>
      <c r="U8374" s="2"/>
      <c r="X8374" s="40"/>
      <c r="Y8374" s="9"/>
    </row>
    <row r="8375" spans="2:25" x14ac:dyDescent="0.2">
      <c r="B8375" s="2"/>
      <c r="H8375" s="2"/>
      <c r="I8375" s="2"/>
      <c r="J8375" s="2"/>
      <c r="N8375" s="9"/>
      <c r="O8375" s="5"/>
      <c r="P8375" s="2"/>
      <c r="Q8375" s="39"/>
      <c r="R8375" s="9"/>
      <c r="T8375" s="9"/>
      <c r="U8375" s="2"/>
      <c r="X8375" s="40"/>
      <c r="Y8375" s="9"/>
    </row>
    <row r="8376" spans="2:25" x14ac:dyDescent="0.2">
      <c r="B8376" s="2"/>
      <c r="H8376" s="2"/>
      <c r="I8376" s="2"/>
      <c r="J8376" s="2"/>
      <c r="N8376" s="9"/>
      <c r="O8376" s="5"/>
      <c r="P8376" s="2"/>
      <c r="Q8376" s="39"/>
      <c r="R8376" s="9"/>
      <c r="T8376" s="9"/>
      <c r="U8376" s="2"/>
      <c r="X8376" s="40"/>
      <c r="Y8376" s="9"/>
    </row>
    <row r="8377" spans="2:25" x14ac:dyDescent="0.2">
      <c r="B8377" s="2"/>
      <c r="H8377" s="2"/>
      <c r="I8377" s="2"/>
      <c r="J8377" s="2"/>
      <c r="N8377" s="9"/>
      <c r="O8377" s="5"/>
      <c r="P8377" s="2"/>
      <c r="Q8377" s="39"/>
      <c r="R8377" s="9"/>
      <c r="T8377" s="9"/>
      <c r="U8377" s="2"/>
      <c r="X8377" s="40"/>
      <c r="Y8377" s="9"/>
    </row>
    <row r="8378" spans="2:25" x14ac:dyDescent="0.2">
      <c r="B8378" s="2"/>
      <c r="H8378" s="2"/>
      <c r="I8378" s="2"/>
      <c r="J8378" s="2"/>
      <c r="N8378" s="9"/>
      <c r="O8378" s="5"/>
      <c r="P8378" s="2"/>
      <c r="Q8378" s="39"/>
      <c r="R8378" s="9"/>
      <c r="T8378" s="9"/>
      <c r="U8378" s="2"/>
      <c r="X8378" s="40"/>
      <c r="Y8378" s="9"/>
    </row>
    <row r="8379" spans="2:25" x14ac:dyDescent="0.2">
      <c r="B8379" s="2"/>
      <c r="H8379" s="2"/>
      <c r="I8379" s="2"/>
      <c r="J8379" s="2"/>
      <c r="N8379" s="9"/>
      <c r="O8379" s="5"/>
      <c r="P8379" s="2"/>
      <c r="Q8379" s="39"/>
      <c r="R8379" s="9"/>
      <c r="T8379" s="9"/>
      <c r="U8379" s="2"/>
      <c r="X8379" s="40"/>
      <c r="Y8379" s="9"/>
    </row>
    <row r="8380" spans="2:25" x14ac:dyDescent="0.2">
      <c r="B8380" s="2"/>
      <c r="H8380" s="2"/>
      <c r="I8380" s="2"/>
      <c r="J8380" s="2"/>
      <c r="N8380" s="9"/>
      <c r="O8380" s="5"/>
      <c r="P8380" s="2"/>
      <c r="Q8380" s="39"/>
      <c r="R8380" s="9"/>
      <c r="T8380" s="9"/>
      <c r="U8380" s="2"/>
      <c r="X8380" s="40"/>
      <c r="Y8380" s="9"/>
    </row>
    <row r="8381" spans="2:25" x14ac:dyDescent="0.2">
      <c r="B8381" s="2"/>
      <c r="H8381" s="2"/>
      <c r="I8381" s="2"/>
      <c r="J8381" s="2"/>
      <c r="N8381" s="9"/>
      <c r="O8381" s="5"/>
      <c r="P8381" s="2"/>
      <c r="Q8381" s="39"/>
      <c r="R8381" s="9"/>
      <c r="T8381" s="9"/>
      <c r="U8381" s="2"/>
      <c r="X8381" s="40"/>
      <c r="Y8381" s="9"/>
    </row>
    <row r="8382" spans="2:25" x14ac:dyDescent="0.2">
      <c r="B8382" s="2"/>
      <c r="H8382" s="2"/>
      <c r="I8382" s="2"/>
      <c r="J8382" s="2"/>
      <c r="N8382" s="9"/>
      <c r="O8382" s="5"/>
      <c r="P8382" s="2"/>
      <c r="Q8382" s="39"/>
      <c r="R8382" s="9"/>
      <c r="T8382" s="9"/>
      <c r="U8382" s="2"/>
      <c r="X8382" s="40"/>
      <c r="Y8382" s="9"/>
    </row>
    <row r="8383" spans="2:25" x14ac:dyDescent="0.2">
      <c r="B8383" s="2"/>
      <c r="H8383" s="2"/>
      <c r="I8383" s="2"/>
      <c r="J8383" s="2"/>
      <c r="N8383" s="9"/>
      <c r="O8383" s="5"/>
      <c r="P8383" s="2"/>
      <c r="Q8383" s="39"/>
      <c r="R8383" s="9"/>
      <c r="T8383" s="9"/>
      <c r="U8383" s="2"/>
      <c r="X8383" s="40"/>
      <c r="Y8383" s="9"/>
    </row>
    <row r="8384" spans="2:25" x14ac:dyDescent="0.2">
      <c r="B8384" s="2"/>
      <c r="H8384" s="2"/>
      <c r="I8384" s="2"/>
      <c r="J8384" s="2"/>
      <c r="N8384" s="9"/>
      <c r="O8384" s="5"/>
      <c r="P8384" s="2"/>
      <c r="Q8384" s="39"/>
      <c r="R8384" s="9"/>
      <c r="T8384" s="9"/>
      <c r="U8384" s="2"/>
      <c r="X8384" s="40"/>
      <c r="Y8384" s="9"/>
    </row>
    <row r="8385" spans="2:25" x14ac:dyDescent="0.2">
      <c r="B8385" s="2"/>
      <c r="H8385" s="2"/>
      <c r="I8385" s="2"/>
      <c r="J8385" s="2"/>
      <c r="N8385" s="9"/>
      <c r="O8385" s="5"/>
      <c r="P8385" s="2"/>
      <c r="Q8385" s="39"/>
      <c r="R8385" s="9"/>
      <c r="T8385" s="9"/>
      <c r="U8385" s="2"/>
      <c r="X8385" s="40"/>
      <c r="Y8385" s="9"/>
    </row>
    <row r="8386" spans="2:25" x14ac:dyDescent="0.2">
      <c r="B8386" s="2"/>
      <c r="H8386" s="2"/>
      <c r="I8386" s="2"/>
      <c r="J8386" s="2"/>
      <c r="N8386" s="9"/>
      <c r="O8386" s="5"/>
      <c r="P8386" s="2"/>
      <c r="Q8386" s="39"/>
      <c r="R8386" s="9"/>
      <c r="T8386" s="9"/>
      <c r="U8386" s="2"/>
      <c r="X8386" s="40"/>
      <c r="Y8386" s="9"/>
    </row>
    <row r="8387" spans="2:25" x14ac:dyDescent="0.2">
      <c r="B8387" s="2"/>
      <c r="H8387" s="2"/>
      <c r="I8387" s="2"/>
      <c r="J8387" s="2"/>
      <c r="N8387" s="9"/>
      <c r="O8387" s="5"/>
      <c r="P8387" s="2"/>
      <c r="Q8387" s="39"/>
      <c r="R8387" s="9"/>
      <c r="T8387" s="9"/>
      <c r="U8387" s="2"/>
      <c r="X8387" s="40"/>
      <c r="Y8387" s="9"/>
    </row>
    <row r="8388" spans="2:25" x14ac:dyDescent="0.2">
      <c r="B8388" s="2"/>
      <c r="H8388" s="2"/>
      <c r="I8388" s="2"/>
      <c r="J8388" s="2"/>
      <c r="N8388" s="9"/>
      <c r="O8388" s="5"/>
      <c r="P8388" s="2"/>
      <c r="Q8388" s="39"/>
      <c r="R8388" s="9"/>
      <c r="T8388" s="9"/>
      <c r="U8388" s="2"/>
      <c r="X8388" s="40"/>
      <c r="Y8388" s="9"/>
    </row>
    <row r="8389" spans="2:25" x14ac:dyDescent="0.2">
      <c r="B8389" s="2"/>
      <c r="H8389" s="2"/>
      <c r="I8389" s="2"/>
      <c r="J8389" s="2"/>
      <c r="N8389" s="9"/>
      <c r="O8389" s="5"/>
      <c r="P8389" s="2"/>
      <c r="Q8389" s="39"/>
      <c r="R8389" s="9"/>
      <c r="T8389" s="9"/>
      <c r="U8389" s="2"/>
      <c r="X8389" s="40"/>
      <c r="Y8389" s="9"/>
    </row>
    <row r="8390" spans="2:25" x14ac:dyDescent="0.2">
      <c r="B8390" s="2"/>
      <c r="H8390" s="2"/>
      <c r="I8390" s="2"/>
      <c r="J8390" s="2"/>
      <c r="N8390" s="9"/>
      <c r="O8390" s="5"/>
      <c r="P8390" s="2"/>
      <c r="Q8390" s="39"/>
      <c r="R8390" s="9"/>
      <c r="T8390" s="9"/>
      <c r="U8390" s="2"/>
      <c r="X8390" s="40"/>
      <c r="Y8390" s="9"/>
    </row>
    <row r="8391" spans="2:25" x14ac:dyDescent="0.2">
      <c r="B8391" s="2"/>
      <c r="H8391" s="2"/>
      <c r="I8391" s="2"/>
      <c r="J8391" s="2"/>
      <c r="N8391" s="9"/>
      <c r="O8391" s="5"/>
      <c r="P8391" s="2"/>
      <c r="Q8391" s="39"/>
      <c r="R8391" s="9"/>
      <c r="T8391" s="9"/>
      <c r="U8391" s="2"/>
      <c r="X8391" s="40"/>
      <c r="Y8391" s="9"/>
    </row>
    <row r="8392" spans="2:25" x14ac:dyDescent="0.2">
      <c r="B8392" s="2"/>
      <c r="H8392" s="2"/>
      <c r="I8392" s="2"/>
      <c r="J8392" s="2"/>
      <c r="N8392" s="9"/>
      <c r="O8392" s="5"/>
      <c r="P8392" s="2"/>
      <c r="Q8392" s="39"/>
      <c r="R8392" s="9"/>
      <c r="T8392" s="9"/>
      <c r="U8392" s="2"/>
      <c r="X8392" s="40"/>
      <c r="Y8392" s="9"/>
    </row>
    <row r="8393" spans="2:25" x14ac:dyDescent="0.2">
      <c r="B8393" s="2"/>
      <c r="H8393" s="2"/>
      <c r="I8393" s="2"/>
      <c r="J8393" s="2"/>
      <c r="N8393" s="9"/>
      <c r="O8393" s="5"/>
      <c r="P8393" s="2"/>
      <c r="Q8393" s="39"/>
      <c r="R8393" s="9"/>
      <c r="T8393" s="9"/>
      <c r="U8393" s="2"/>
      <c r="X8393" s="40"/>
      <c r="Y8393" s="9"/>
    </row>
    <row r="8394" spans="2:25" x14ac:dyDescent="0.2">
      <c r="B8394" s="2"/>
      <c r="H8394" s="2"/>
      <c r="I8394" s="2"/>
      <c r="J8394" s="2"/>
      <c r="N8394" s="9"/>
      <c r="O8394" s="5"/>
      <c r="P8394" s="2"/>
      <c r="Q8394" s="39"/>
      <c r="R8394" s="9"/>
      <c r="T8394" s="9"/>
      <c r="U8394" s="2"/>
      <c r="X8394" s="40"/>
      <c r="Y8394" s="9"/>
    </row>
    <row r="8395" spans="2:25" x14ac:dyDescent="0.2">
      <c r="B8395" s="2"/>
      <c r="H8395" s="2"/>
      <c r="I8395" s="2"/>
      <c r="J8395" s="2"/>
      <c r="N8395" s="9"/>
      <c r="O8395" s="5"/>
      <c r="P8395" s="2"/>
      <c r="Q8395" s="39"/>
      <c r="R8395" s="9"/>
      <c r="T8395" s="9"/>
      <c r="U8395" s="2"/>
      <c r="X8395" s="40"/>
      <c r="Y8395" s="9"/>
    </row>
    <row r="8396" spans="2:25" x14ac:dyDescent="0.2">
      <c r="B8396" s="2"/>
      <c r="H8396" s="2"/>
      <c r="I8396" s="2"/>
      <c r="J8396" s="2"/>
      <c r="N8396" s="9"/>
      <c r="O8396" s="5"/>
      <c r="P8396" s="2"/>
      <c r="Q8396" s="39"/>
      <c r="R8396" s="9"/>
      <c r="T8396" s="9"/>
      <c r="U8396" s="2"/>
      <c r="X8396" s="40"/>
      <c r="Y8396" s="9"/>
    </row>
    <row r="8397" spans="2:25" x14ac:dyDescent="0.2">
      <c r="B8397" s="2"/>
      <c r="H8397" s="2"/>
      <c r="I8397" s="2"/>
      <c r="J8397" s="2"/>
      <c r="N8397" s="9"/>
      <c r="O8397" s="5"/>
      <c r="P8397" s="2"/>
      <c r="Q8397" s="39"/>
      <c r="R8397" s="9"/>
      <c r="T8397" s="9"/>
      <c r="U8397" s="2"/>
      <c r="X8397" s="40"/>
      <c r="Y8397" s="9"/>
    </row>
    <row r="8398" spans="2:25" x14ac:dyDescent="0.2">
      <c r="B8398" s="2"/>
      <c r="H8398" s="2"/>
      <c r="I8398" s="2"/>
      <c r="J8398" s="2"/>
      <c r="N8398" s="9"/>
      <c r="O8398" s="5"/>
      <c r="P8398" s="2"/>
      <c r="Q8398" s="39"/>
      <c r="R8398" s="9"/>
      <c r="T8398" s="9"/>
      <c r="U8398" s="2"/>
      <c r="X8398" s="40"/>
      <c r="Y8398" s="9"/>
    </row>
    <row r="8399" spans="2:25" x14ac:dyDescent="0.2">
      <c r="B8399" s="2"/>
      <c r="H8399" s="2"/>
      <c r="I8399" s="2"/>
      <c r="J8399" s="2"/>
      <c r="N8399" s="9"/>
      <c r="O8399" s="5"/>
      <c r="P8399" s="2"/>
      <c r="Q8399" s="39"/>
      <c r="R8399" s="9"/>
      <c r="T8399" s="9"/>
      <c r="U8399" s="2"/>
      <c r="X8399" s="40"/>
      <c r="Y8399" s="9"/>
    </row>
    <row r="8400" spans="2:25" x14ac:dyDescent="0.2">
      <c r="B8400" s="2"/>
      <c r="H8400" s="2"/>
      <c r="I8400" s="2"/>
      <c r="J8400" s="2"/>
      <c r="N8400" s="9"/>
      <c r="O8400" s="5"/>
      <c r="P8400" s="2"/>
      <c r="Q8400" s="39"/>
      <c r="R8400" s="9"/>
      <c r="T8400" s="9"/>
      <c r="U8400" s="2"/>
      <c r="X8400" s="40"/>
      <c r="Y8400" s="9"/>
    </row>
    <row r="8401" spans="2:25" x14ac:dyDescent="0.2">
      <c r="B8401" s="2"/>
      <c r="H8401" s="2"/>
      <c r="I8401" s="2"/>
      <c r="J8401" s="2"/>
      <c r="N8401" s="9"/>
      <c r="O8401" s="5"/>
      <c r="P8401" s="2"/>
      <c r="Q8401" s="39"/>
      <c r="R8401" s="9"/>
      <c r="T8401" s="9"/>
      <c r="U8401" s="2"/>
      <c r="X8401" s="40"/>
      <c r="Y8401" s="9"/>
    </row>
    <row r="8402" spans="2:25" x14ac:dyDescent="0.2">
      <c r="B8402" s="2"/>
      <c r="H8402" s="2"/>
      <c r="I8402" s="2"/>
      <c r="J8402" s="2"/>
      <c r="N8402" s="9"/>
      <c r="O8402" s="5"/>
      <c r="P8402" s="2"/>
      <c r="Q8402" s="39"/>
      <c r="R8402" s="9"/>
      <c r="T8402" s="9"/>
      <c r="U8402" s="2"/>
      <c r="X8402" s="40"/>
      <c r="Y8402" s="9"/>
    </row>
    <row r="8403" spans="2:25" x14ac:dyDescent="0.2">
      <c r="B8403" s="2"/>
      <c r="H8403" s="2"/>
      <c r="I8403" s="2"/>
      <c r="J8403" s="2"/>
      <c r="N8403" s="9"/>
      <c r="O8403" s="5"/>
      <c r="P8403" s="2"/>
      <c r="Q8403" s="39"/>
      <c r="R8403" s="9"/>
      <c r="T8403" s="9"/>
      <c r="U8403" s="2"/>
      <c r="X8403" s="40"/>
      <c r="Y8403" s="9"/>
    </row>
    <row r="8404" spans="2:25" x14ac:dyDescent="0.2">
      <c r="B8404" s="2"/>
      <c r="H8404" s="2"/>
      <c r="I8404" s="2"/>
      <c r="J8404" s="2"/>
      <c r="N8404" s="9"/>
      <c r="O8404" s="5"/>
      <c r="P8404" s="2"/>
      <c r="Q8404" s="39"/>
      <c r="R8404" s="9"/>
      <c r="T8404" s="9"/>
      <c r="U8404" s="2"/>
      <c r="X8404" s="40"/>
      <c r="Y8404" s="9"/>
    </row>
    <row r="8405" spans="2:25" x14ac:dyDescent="0.2">
      <c r="B8405" s="2"/>
      <c r="H8405" s="2"/>
      <c r="I8405" s="2"/>
      <c r="J8405" s="2"/>
      <c r="N8405" s="9"/>
      <c r="O8405" s="5"/>
      <c r="P8405" s="2"/>
      <c r="Q8405" s="39"/>
      <c r="R8405" s="9"/>
      <c r="T8405" s="9"/>
      <c r="U8405" s="2"/>
      <c r="X8405" s="40"/>
      <c r="Y8405" s="9"/>
    </row>
    <row r="8406" spans="2:25" x14ac:dyDescent="0.2">
      <c r="B8406" s="2"/>
      <c r="H8406" s="2"/>
      <c r="I8406" s="2"/>
      <c r="J8406" s="2"/>
      <c r="N8406" s="9"/>
      <c r="O8406" s="5"/>
      <c r="P8406" s="2"/>
      <c r="Q8406" s="39"/>
      <c r="R8406" s="9"/>
      <c r="T8406" s="9"/>
      <c r="U8406" s="2"/>
      <c r="X8406" s="40"/>
      <c r="Y8406" s="9"/>
    </row>
    <row r="8407" spans="2:25" x14ac:dyDescent="0.2">
      <c r="B8407" s="2"/>
      <c r="H8407" s="2"/>
      <c r="I8407" s="2"/>
      <c r="J8407" s="2"/>
      <c r="N8407" s="9"/>
      <c r="O8407" s="5"/>
      <c r="P8407" s="2"/>
      <c r="Q8407" s="39"/>
      <c r="R8407" s="9"/>
      <c r="T8407" s="9"/>
      <c r="U8407" s="2"/>
      <c r="X8407" s="40"/>
      <c r="Y8407" s="9"/>
    </row>
    <row r="8408" spans="2:25" x14ac:dyDescent="0.2">
      <c r="B8408" s="2"/>
      <c r="H8408" s="2"/>
      <c r="I8408" s="2"/>
      <c r="J8408" s="2"/>
      <c r="N8408" s="9"/>
      <c r="O8408" s="5"/>
      <c r="P8408" s="2"/>
      <c r="Q8408" s="39"/>
      <c r="R8408" s="9"/>
      <c r="T8408" s="9"/>
      <c r="U8408" s="2"/>
      <c r="X8408" s="40"/>
      <c r="Y8408" s="9"/>
    </row>
    <row r="8409" spans="2:25" x14ac:dyDescent="0.2">
      <c r="B8409" s="2"/>
      <c r="H8409" s="2"/>
      <c r="I8409" s="2"/>
      <c r="J8409" s="2"/>
      <c r="N8409" s="9"/>
      <c r="O8409" s="5"/>
      <c r="P8409" s="2"/>
      <c r="Q8409" s="39"/>
      <c r="R8409" s="9"/>
      <c r="T8409" s="9"/>
      <c r="U8409" s="2"/>
      <c r="X8409" s="40"/>
      <c r="Y8409" s="9"/>
    </row>
    <row r="8410" spans="2:25" x14ac:dyDescent="0.2">
      <c r="B8410" s="2"/>
      <c r="H8410" s="2"/>
      <c r="I8410" s="2"/>
      <c r="J8410" s="2"/>
      <c r="N8410" s="9"/>
      <c r="O8410" s="5"/>
      <c r="P8410" s="2"/>
      <c r="Q8410" s="39"/>
      <c r="R8410" s="9"/>
      <c r="T8410" s="9"/>
      <c r="U8410" s="2"/>
      <c r="X8410" s="40"/>
      <c r="Y8410" s="9"/>
    </row>
    <row r="8411" spans="2:25" x14ac:dyDescent="0.2">
      <c r="B8411" s="2"/>
      <c r="H8411" s="2"/>
      <c r="I8411" s="2"/>
      <c r="J8411" s="2"/>
      <c r="N8411" s="9"/>
      <c r="O8411" s="5"/>
      <c r="P8411" s="2"/>
      <c r="Q8411" s="39"/>
      <c r="R8411" s="9"/>
      <c r="T8411" s="9"/>
      <c r="U8411" s="2"/>
      <c r="X8411" s="40"/>
      <c r="Y8411" s="9"/>
    </row>
    <row r="8412" spans="2:25" x14ac:dyDescent="0.2">
      <c r="B8412" s="2"/>
      <c r="H8412" s="2"/>
      <c r="I8412" s="2"/>
      <c r="J8412" s="2"/>
      <c r="N8412" s="9"/>
      <c r="O8412" s="5"/>
      <c r="P8412" s="2"/>
      <c r="Q8412" s="39"/>
      <c r="R8412" s="9"/>
      <c r="T8412" s="9"/>
      <c r="U8412" s="2"/>
      <c r="X8412" s="40"/>
      <c r="Y8412" s="9"/>
    </row>
    <row r="8413" spans="2:25" x14ac:dyDescent="0.2">
      <c r="B8413" s="2"/>
      <c r="H8413" s="2"/>
      <c r="I8413" s="2"/>
      <c r="J8413" s="2"/>
      <c r="N8413" s="9"/>
      <c r="O8413" s="5"/>
      <c r="P8413" s="2"/>
      <c r="Q8413" s="39"/>
      <c r="R8413" s="9"/>
      <c r="T8413" s="9"/>
      <c r="U8413" s="2"/>
      <c r="X8413" s="40"/>
      <c r="Y8413" s="9"/>
    </row>
    <row r="8414" spans="2:25" x14ac:dyDescent="0.2">
      <c r="B8414" s="2"/>
      <c r="H8414" s="2"/>
      <c r="I8414" s="2"/>
      <c r="J8414" s="2"/>
      <c r="N8414" s="9"/>
      <c r="O8414" s="5"/>
      <c r="P8414" s="2"/>
      <c r="Q8414" s="39"/>
      <c r="R8414" s="9"/>
      <c r="T8414" s="9"/>
      <c r="U8414" s="2"/>
      <c r="X8414" s="40"/>
      <c r="Y8414" s="9"/>
    </row>
    <row r="8415" spans="2:25" x14ac:dyDescent="0.2">
      <c r="B8415" s="2"/>
      <c r="H8415" s="2"/>
      <c r="I8415" s="2"/>
      <c r="J8415" s="2"/>
      <c r="N8415" s="9"/>
      <c r="O8415" s="5"/>
      <c r="P8415" s="2"/>
      <c r="Q8415" s="39"/>
      <c r="R8415" s="9"/>
      <c r="T8415" s="9"/>
      <c r="U8415" s="2"/>
      <c r="X8415" s="40"/>
      <c r="Y8415" s="9"/>
    </row>
    <row r="8416" spans="2:25" x14ac:dyDescent="0.2">
      <c r="B8416" s="2"/>
      <c r="H8416" s="2"/>
      <c r="I8416" s="2"/>
      <c r="J8416" s="2"/>
      <c r="N8416" s="9"/>
      <c r="O8416" s="5"/>
      <c r="P8416" s="2"/>
      <c r="Q8416" s="39"/>
      <c r="R8416" s="9"/>
      <c r="T8416" s="9"/>
      <c r="U8416" s="2"/>
      <c r="X8416" s="40"/>
      <c r="Y8416" s="9"/>
    </row>
    <row r="8417" spans="2:25" x14ac:dyDescent="0.2">
      <c r="B8417" s="2"/>
      <c r="H8417" s="2"/>
      <c r="I8417" s="2"/>
      <c r="J8417" s="2"/>
      <c r="N8417" s="9"/>
      <c r="O8417" s="5"/>
      <c r="P8417" s="2"/>
      <c r="Q8417" s="39"/>
      <c r="R8417" s="9"/>
      <c r="T8417" s="9"/>
      <c r="U8417" s="2"/>
      <c r="X8417" s="40"/>
      <c r="Y8417" s="9"/>
    </row>
    <row r="8418" spans="2:25" x14ac:dyDescent="0.2">
      <c r="B8418" s="2"/>
      <c r="H8418" s="2"/>
      <c r="I8418" s="2"/>
      <c r="J8418" s="2"/>
      <c r="N8418" s="9"/>
      <c r="O8418" s="5"/>
      <c r="P8418" s="2"/>
      <c r="Q8418" s="39"/>
      <c r="R8418" s="9"/>
      <c r="T8418" s="9"/>
      <c r="U8418" s="2"/>
      <c r="X8418" s="40"/>
      <c r="Y8418" s="9"/>
    </row>
    <row r="8419" spans="2:25" x14ac:dyDescent="0.2">
      <c r="B8419" s="2"/>
      <c r="H8419" s="2"/>
      <c r="I8419" s="2"/>
      <c r="J8419" s="2"/>
      <c r="N8419" s="9"/>
      <c r="O8419" s="5"/>
      <c r="P8419" s="2"/>
      <c r="Q8419" s="39"/>
      <c r="R8419" s="9"/>
      <c r="T8419" s="9"/>
      <c r="U8419" s="2"/>
      <c r="X8419" s="40"/>
      <c r="Y8419" s="9"/>
    </row>
    <row r="8420" spans="2:25" x14ac:dyDescent="0.2">
      <c r="B8420" s="2"/>
      <c r="H8420" s="2"/>
      <c r="I8420" s="2"/>
      <c r="J8420" s="2"/>
      <c r="N8420" s="9"/>
      <c r="O8420" s="5"/>
      <c r="P8420" s="2"/>
      <c r="Q8420" s="39"/>
      <c r="R8420" s="9"/>
      <c r="T8420" s="9"/>
      <c r="U8420" s="2"/>
      <c r="X8420" s="40"/>
      <c r="Y8420" s="9"/>
    </row>
    <row r="8421" spans="2:25" x14ac:dyDescent="0.2">
      <c r="B8421" s="2"/>
      <c r="H8421" s="2"/>
      <c r="I8421" s="2"/>
      <c r="J8421" s="2"/>
      <c r="N8421" s="9"/>
      <c r="O8421" s="5"/>
      <c r="P8421" s="2"/>
      <c r="Q8421" s="39"/>
      <c r="R8421" s="9"/>
      <c r="T8421" s="9"/>
      <c r="U8421" s="2"/>
      <c r="X8421" s="40"/>
      <c r="Y8421" s="9"/>
    </row>
    <row r="8422" spans="2:25" x14ac:dyDescent="0.2">
      <c r="B8422" s="2"/>
      <c r="H8422" s="2"/>
      <c r="I8422" s="2"/>
      <c r="J8422" s="2"/>
      <c r="N8422" s="9"/>
      <c r="O8422" s="5"/>
      <c r="P8422" s="2"/>
      <c r="Q8422" s="39"/>
      <c r="R8422" s="9"/>
      <c r="T8422" s="9"/>
      <c r="U8422" s="2"/>
      <c r="X8422" s="40"/>
      <c r="Y8422" s="9"/>
    </row>
    <row r="8423" spans="2:25" x14ac:dyDescent="0.2">
      <c r="B8423" s="2"/>
      <c r="H8423" s="2"/>
      <c r="I8423" s="2"/>
      <c r="J8423" s="2"/>
      <c r="N8423" s="9"/>
      <c r="O8423" s="5"/>
      <c r="P8423" s="2"/>
      <c r="Q8423" s="39"/>
      <c r="R8423" s="9"/>
      <c r="T8423" s="9"/>
      <c r="U8423" s="2"/>
      <c r="X8423" s="40"/>
      <c r="Y8423" s="9"/>
    </row>
    <row r="8424" spans="2:25" x14ac:dyDescent="0.2">
      <c r="B8424" s="2"/>
      <c r="H8424" s="2"/>
      <c r="I8424" s="2"/>
      <c r="J8424" s="2"/>
      <c r="N8424" s="9"/>
      <c r="O8424" s="5"/>
      <c r="P8424" s="2"/>
      <c r="Q8424" s="39"/>
      <c r="R8424" s="9"/>
      <c r="T8424" s="9"/>
      <c r="U8424" s="2"/>
      <c r="X8424" s="40"/>
      <c r="Y8424" s="9"/>
    </row>
    <row r="8425" spans="2:25" x14ac:dyDescent="0.2">
      <c r="B8425" s="2"/>
      <c r="H8425" s="2"/>
      <c r="I8425" s="2"/>
      <c r="J8425" s="2"/>
      <c r="N8425" s="9"/>
      <c r="O8425" s="5"/>
      <c r="P8425" s="2"/>
      <c r="Q8425" s="39"/>
      <c r="R8425" s="9"/>
      <c r="T8425" s="9"/>
      <c r="U8425" s="2"/>
      <c r="X8425" s="40"/>
      <c r="Y8425" s="9"/>
    </row>
    <row r="8426" spans="2:25" x14ac:dyDescent="0.2">
      <c r="B8426" s="2"/>
      <c r="H8426" s="2"/>
      <c r="I8426" s="2"/>
      <c r="J8426" s="2"/>
      <c r="N8426" s="9"/>
      <c r="O8426" s="5"/>
      <c r="P8426" s="2"/>
      <c r="Q8426" s="39"/>
      <c r="R8426" s="9"/>
      <c r="T8426" s="9"/>
      <c r="U8426" s="2"/>
      <c r="X8426" s="40"/>
      <c r="Y8426" s="9"/>
    </row>
    <row r="8427" spans="2:25" x14ac:dyDescent="0.2">
      <c r="B8427" s="2"/>
      <c r="H8427" s="2"/>
      <c r="I8427" s="2"/>
      <c r="J8427" s="2"/>
      <c r="N8427" s="9"/>
      <c r="O8427" s="5"/>
      <c r="P8427" s="2"/>
      <c r="Q8427" s="39"/>
      <c r="R8427" s="9"/>
      <c r="T8427" s="9"/>
      <c r="U8427" s="2"/>
      <c r="X8427" s="40"/>
      <c r="Y8427" s="9"/>
    </row>
    <row r="8428" spans="2:25" x14ac:dyDescent="0.2">
      <c r="B8428" s="2"/>
      <c r="H8428" s="2"/>
      <c r="I8428" s="2"/>
      <c r="J8428" s="2"/>
      <c r="N8428" s="9"/>
      <c r="O8428" s="5"/>
      <c r="P8428" s="2"/>
      <c r="Q8428" s="39"/>
      <c r="R8428" s="9"/>
      <c r="T8428" s="9"/>
      <c r="U8428" s="2"/>
      <c r="X8428" s="40"/>
      <c r="Y8428" s="9"/>
    </row>
    <row r="8429" spans="2:25" x14ac:dyDescent="0.2">
      <c r="B8429" s="2"/>
      <c r="H8429" s="2"/>
      <c r="I8429" s="2"/>
      <c r="J8429" s="2"/>
      <c r="N8429" s="9"/>
      <c r="O8429" s="5"/>
      <c r="P8429" s="2"/>
      <c r="Q8429" s="39"/>
      <c r="R8429" s="9"/>
      <c r="T8429" s="9"/>
      <c r="U8429" s="2"/>
      <c r="X8429" s="40"/>
      <c r="Y8429" s="9"/>
    </row>
    <row r="8430" spans="2:25" x14ac:dyDescent="0.2">
      <c r="B8430" s="2"/>
      <c r="H8430" s="2"/>
      <c r="I8430" s="2"/>
      <c r="J8430" s="2"/>
      <c r="N8430" s="9"/>
      <c r="O8430" s="5"/>
      <c r="P8430" s="2"/>
      <c r="Q8430" s="39"/>
      <c r="R8430" s="9"/>
      <c r="T8430" s="9"/>
      <c r="U8430" s="2"/>
      <c r="X8430" s="40"/>
      <c r="Y8430" s="9"/>
    </row>
    <row r="8431" spans="2:25" x14ac:dyDescent="0.2">
      <c r="B8431" s="2"/>
      <c r="H8431" s="2"/>
      <c r="I8431" s="2"/>
      <c r="J8431" s="2"/>
      <c r="N8431" s="9"/>
      <c r="O8431" s="5"/>
      <c r="P8431" s="2"/>
      <c r="Q8431" s="39"/>
      <c r="R8431" s="9"/>
      <c r="T8431" s="9"/>
      <c r="U8431" s="2"/>
      <c r="X8431" s="40"/>
      <c r="Y8431" s="9"/>
    </row>
    <row r="8432" spans="2:25" x14ac:dyDescent="0.2">
      <c r="B8432" s="2"/>
      <c r="H8432" s="2"/>
      <c r="I8432" s="2"/>
      <c r="J8432" s="2"/>
      <c r="N8432" s="9"/>
      <c r="O8432" s="5"/>
      <c r="P8432" s="2"/>
      <c r="Q8432" s="39"/>
      <c r="R8432" s="9"/>
      <c r="T8432" s="9"/>
      <c r="U8432" s="2"/>
      <c r="X8432" s="40"/>
      <c r="Y8432" s="9"/>
    </row>
    <row r="8433" spans="2:25" x14ac:dyDescent="0.2">
      <c r="B8433" s="2"/>
      <c r="H8433" s="2"/>
      <c r="I8433" s="2"/>
      <c r="J8433" s="2"/>
      <c r="N8433" s="9"/>
      <c r="O8433" s="5"/>
      <c r="P8433" s="2"/>
      <c r="Q8433" s="39"/>
      <c r="R8433" s="9"/>
      <c r="T8433" s="9"/>
      <c r="U8433" s="2"/>
      <c r="X8433" s="40"/>
      <c r="Y8433" s="9"/>
    </row>
    <row r="8434" spans="2:25" x14ac:dyDescent="0.2">
      <c r="B8434" s="2"/>
      <c r="H8434" s="2"/>
      <c r="I8434" s="2"/>
      <c r="J8434" s="2"/>
      <c r="N8434" s="9"/>
      <c r="O8434" s="5"/>
      <c r="P8434" s="2"/>
      <c r="Q8434" s="39"/>
      <c r="R8434" s="9"/>
      <c r="T8434" s="9"/>
      <c r="U8434" s="2"/>
      <c r="X8434" s="40"/>
      <c r="Y8434" s="9"/>
    </row>
    <row r="8435" spans="2:25" x14ac:dyDescent="0.2">
      <c r="B8435" s="2"/>
      <c r="H8435" s="2"/>
      <c r="I8435" s="2"/>
      <c r="J8435" s="2"/>
      <c r="N8435" s="9"/>
      <c r="O8435" s="5"/>
      <c r="P8435" s="2"/>
      <c r="Q8435" s="39"/>
      <c r="R8435" s="9"/>
      <c r="T8435" s="9"/>
      <c r="U8435" s="2"/>
      <c r="X8435" s="40"/>
      <c r="Y8435" s="9"/>
    </row>
    <row r="8436" spans="2:25" x14ac:dyDescent="0.2">
      <c r="B8436" s="2"/>
      <c r="H8436" s="2"/>
      <c r="I8436" s="2"/>
      <c r="J8436" s="2"/>
      <c r="N8436" s="9"/>
      <c r="O8436" s="5"/>
      <c r="P8436" s="2"/>
      <c r="Q8436" s="39"/>
      <c r="R8436" s="9"/>
      <c r="T8436" s="9"/>
      <c r="U8436" s="2"/>
      <c r="X8436" s="40"/>
      <c r="Y8436" s="9"/>
    </row>
    <row r="8437" spans="2:25" x14ac:dyDescent="0.2">
      <c r="B8437" s="2"/>
      <c r="H8437" s="2"/>
      <c r="I8437" s="2"/>
      <c r="J8437" s="2"/>
      <c r="N8437" s="9"/>
      <c r="O8437" s="5"/>
      <c r="P8437" s="2"/>
      <c r="Q8437" s="39"/>
      <c r="R8437" s="9"/>
      <c r="T8437" s="9"/>
      <c r="U8437" s="2"/>
      <c r="X8437" s="40"/>
      <c r="Y8437" s="9"/>
    </row>
    <row r="8438" spans="2:25" x14ac:dyDescent="0.2">
      <c r="B8438" s="2"/>
      <c r="H8438" s="2"/>
      <c r="I8438" s="2"/>
      <c r="J8438" s="2"/>
      <c r="N8438" s="9"/>
      <c r="O8438" s="5"/>
      <c r="P8438" s="2"/>
      <c r="Q8438" s="39"/>
      <c r="R8438" s="9"/>
      <c r="T8438" s="9"/>
      <c r="U8438" s="2"/>
      <c r="X8438" s="40"/>
      <c r="Y8438" s="9"/>
    </row>
    <row r="8439" spans="2:25" x14ac:dyDescent="0.2">
      <c r="B8439" s="2"/>
      <c r="H8439" s="2"/>
      <c r="I8439" s="2"/>
      <c r="J8439" s="2"/>
      <c r="N8439" s="9"/>
      <c r="O8439" s="5"/>
      <c r="P8439" s="2"/>
      <c r="Q8439" s="39"/>
      <c r="R8439" s="9"/>
      <c r="T8439" s="9"/>
      <c r="U8439" s="2"/>
      <c r="X8439" s="40"/>
      <c r="Y8439" s="9"/>
    </row>
    <row r="8440" spans="2:25" x14ac:dyDescent="0.2">
      <c r="B8440" s="2"/>
      <c r="H8440" s="2"/>
      <c r="I8440" s="2"/>
      <c r="J8440" s="2"/>
      <c r="N8440" s="9"/>
      <c r="O8440" s="5"/>
      <c r="P8440" s="2"/>
      <c r="Q8440" s="39"/>
      <c r="R8440" s="9"/>
      <c r="T8440" s="9"/>
      <c r="U8440" s="2"/>
      <c r="X8440" s="40"/>
      <c r="Y8440" s="9"/>
    </row>
    <row r="8441" spans="2:25" x14ac:dyDescent="0.2">
      <c r="B8441" s="2"/>
      <c r="H8441" s="2"/>
      <c r="I8441" s="2"/>
      <c r="J8441" s="2"/>
      <c r="N8441" s="9"/>
      <c r="O8441" s="5"/>
      <c r="P8441" s="2"/>
      <c r="Q8441" s="39"/>
      <c r="R8441" s="9"/>
      <c r="T8441" s="9"/>
      <c r="U8441" s="2"/>
      <c r="X8441" s="40"/>
      <c r="Y8441" s="9"/>
    </row>
    <row r="8442" spans="2:25" x14ac:dyDescent="0.2">
      <c r="B8442" s="2"/>
      <c r="H8442" s="2"/>
      <c r="I8442" s="2"/>
      <c r="J8442" s="2"/>
      <c r="N8442" s="9"/>
      <c r="O8442" s="5"/>
      <c r="P8442" s="2"/>
      <c r="Q8442" s="39"/>
      <c r="R8442" s="9"/>
      <c r="T8442" s="9"/>
      <c r="U8442" s="2"/>
      <c r="X8442" s="40"/>
      <c r="Y8442" s="9"/>
    </row>
    <row r="8443" spans="2:25" x14ac:dyDescent="0.2">
      <c r="B8443" s="2"/>
      <c r="H8443" s="2"/>
      <c r="I8443" s="2"/>
      <c r="J8443" s="2"/>
      <c r="N8443" s="9"/>
      <c r="O8443" s="5"/>
      <c r="P8443" s="2"/>
      <c r="Q8443" s="39"/>
      <c r="R8443" s="9"/>
      <c r="T8443" s="9"/>
      <c r="U8443" s="2"/>
      <c r="X8443" s="40"/>
      <c r="Y8443" s="9"/>
    </row>
    <row r="8444" spans="2:25" x14ac:dyDescent="0.2">
      <c r="B8444" s="2"/>
      <c r="H8444" s="2"/>
      <c r="I8444" s="2"/>
      <c r="J8444" s="2"/>
      <c r="N8444" s="9"/>
      <c r="O8444" s="5"/>
      <c r="P8444" s="2"/>
      <c r="Q8444" s="39"/>
      <c r="R8444" s="9"/>
      <c r="T8444" s="9"/>
      <c r="U8444" s="2"/>
      <c r="X8444" s="40"/>
      <c r="Y8444" s="9"/>
    </row>
    <row r="8445" spans="2:25" x14ac:dyDescent="0.2">
      <c r="B8445" s="2"/>
      <c r="H8445" s="2"/>
      <c r="I8445" s="2"/>
      <c r="J8445" s="2"/>
      <c r="N8445" s="9"/>
      <c r="O8445" s="5"/>
      <c r="P8445" s="2"/>
      <c r="Q8445" s="39"/>
      <c r="R8445" s="9"/>
      <c r="T8445" s="9"/>
      <c r="U8445" s="2"/>
      <c r="X8445" s="40"/>
      <c r="Y8445" s="9"/>
    </row>
    <row r="8446" spans="2:25" x14ac:dyDescent="0.2">
      <c r="B8446" s="2"/>
      <c r="H8446" s="2"/>
      <c r="I8446" s="2"/>
      <c r="J8446" s="2"/>
      <c r="N8446" s="9"/>
      <c r="O8446" s="5"/>
      <c r="P8446" s="2"/>
      <c r="Q8446" s="39"/>
      <c r="R8446" s="9"/>
      <c r="T8446" s="9"/>
      <c r="U8446" s="2"/>
      <c r="X8446" s="40"/>
      <c r="Y8446" s="9"/>
    </row>
    <row r="8447" spans="2:25" x14ac:dyDescent="0.2">
      <c r="B8447" s="2"/>
      <c r="H8447" s="2"/>
      <c r="I8447" s="2"/>
      <c r="J8447" s="2"/>
      <c r="N8447" s="9"/>
      <c r="O8447" s="5"/>
      <c r="P8447" s="2"/>
      <c r="Q8447" s="39"/>
      <c r="R8447" s="9"/>
      <c r="T8447" s="9"/>
      <c r="U8447" s="2"/>
      <c r="X8447" s="40"/>
      <c r="Y8447" s="9"/>
    </row>
    <row r="8448" spans="2:25" x14ac:dyDescent="0.2">
      <c r="B8448" s="2"/>
      <c r="H8448" s="2"/>
      <c r="I8448" s="2"/>
      <c r="J8448" s="2"/>
      <c r="N8448" s="9"/>
      <c r="O8448" s="5"/>
      <c r="P8448" s="2"/>
      <c r="Q8448" s="39"/>
      <c r="R8448" s="9"/>
      <c r="T8448" s="9"/>
      <c r="U8448" s="2"/>
      <c r="X8448" s="40"/>
      <c r="Y8448" s="9"/>
    </row>
    <row r="8449" spans="2:25" x14ac:dyDescent="0.2">
      <c r="B8449" s="2"/>
      <c r="H8449" s="2"/>
      <c r="I8449" s="2"/>
      <c r="J8449" s="2"/>
      <c r="N8449" s="9"/>
      <c r="O8449" s="5"/>
      <c r="P8449" s="2"/>
      <c r="Q8449" s="39"/>
      <c r="R8449" s="9"/>
      <c r="T8449" s="9"/>
      <c r="U8449" s="2"/>
      <c r="X8449" s="40"/>
      <c r="Y8449" s="9"/>
    </row>
    <row r="8450" spans="2:25" x14ac:dyDescent="0.2">
      <c r="B8450" s="2"/>
      <c r="H8450" s="2"/>
      <c r="I8450" s="2"/>
      <c r="J8450" s="2"/>
      <c r="N8450" s="9"/>
      <c r="O8450" s="5"/>
      <c r="P8450" s="2"/>
      <c r="Q8450" s="39"/>
      <c r="R8450" s="9"/>
      <c r="T8450" s="9"/>
      <c r="U8450" s="2"/>
      <c r="X8450" s="40"/>
      <c r="Y8450" s="9"/>
    </row>
    <row r="8451" spans="2:25" x14ac:dyDescent="0.2">
      <c r="B8451" s="2"/>
      <c r="H8451" s="2"/>
      <c r="I8451" s="2"/>
      <c r="J8451" s="2"/>
      <c r="N8451" s="9"/>
      <c r="O8451" s="5"/>
      <c r="P8451" s="2"/>
      <c r="Q8451" s="39"/>
      <c r="R8451" s="9"/>
      <c r="T8451" s="9"/>
      <c r="U8451" s="2"/>
      <c r="X8451" s="40"/>
      <c r="Y8451" s="9"/>
    </row>
    <row r="8452" spans="2:25" x14ac:dyDescent="0.2">
      <c r="B8452" s="2"/>
      <c r="H8452" s="2"/>
      <c r="I8452" s="2"/>
      <c r="J8452" s="2"/>
      <c r="N8452" s="9"/>
      <c r="O8452" s="5"/>
      <c r="P8452" s="2"/>
      <c r="Q8452" s="39"/>
      <c r="R8452" s="9"/>
      <c r="T8452" s="9"/>
      <c r="U8452" s="2"/>
      <c r="X8452" s="40"/>
      <c r="Y8452" s="9"/>
    </row>
    <row r="8453" spans="2:25" x14ac:dyDescent="0.2">
      <c r="B8453" s="2"/>
      <c r="H8453" s="2"/>
      <c r="I8453" s="2"/>
      <c r="J8453" s="2"/>
      <c r="N8453" s="9"/>
      <c r="O8453" s="5"/>
      <c r="P8453" s="2"/>
      <c r="Q8453" s="39"/>
      <c r="R8453" s="9"/>
      <c r="T8453" s="9"/>
      <c r="U8453" s="2"/>
      <c r="X8453" s="40"/>
      <c r="Y8453" s="9"/>
    </row>
    <row r="8454" spans="2:25" x14ac:dyDescent="0.2">
      <c r="B8454" s="2"/>
      <c r="H8454" s="2"/>
      <c r="I8454" s="2"/>
      <c r="J8454" s="2"/>
      <c r="N8454" s="9"/>
      <c r="O8454" s="5"/>
      <c r="P8454" s="2"/>
      <c r="Q8454" s="39"/>
      <c r="R8454" s="9"/>
      <c r="T8454" s="9"/>
      <c r="U8454" s="2"/>
      <c r="X8454" s="40"/>
      <c r="Y8454" s="9"/>
    </row>
    <row r="8455" spans="2:25" x14ac:dyDescent="0.2">
      <c r="B8455" s="2"/>
      <c r="H8455" s="2"/>
      <c r="I8455" s="2"/>
      <c r="J8455" s="2"/>
      <c r="N8455" s="9"/>
      <c r="O8455" s="5"/>
      <c r="P8455" s="2"/>
      <c r="Q8455" s="39"/>
      <c r="R8455" s="9"/>
      <c r="T8455" s="9"/>
      <c r="U8455" s="2"/>
      <c r="X8455" s="40"/>
      <c r="Y8455" s="9"/>
    </row>
    <row r="8456" spans="2:25" x14ac:dyDescent="0.2">
      <c r="B8456" s="2"/>
      <c r="H8456" s="2"/>
      <c r="I8456" s="2"/>
      <c r="J8456" s="2"/>
      <c r="N8456" s="9"/>
      <c r="O8456" s="5"/>
      <c r="P8456" s="2"/>
      <c r="Q8456" s="39"/>
      <c r="R8456" s="9"/>
      <c r="T8456" s="9"/>
      <c r="U8456" s="2"/>
      <c r="X8456" s="40"/>
      <c r="Y8456" s="9"/>
    </row>
    <row r="8457" spans="2:25" x14ac:dyDescent="0.2">
      <c r="B8457" s="2"/>
      <c r="H8457" s="2"/>
      <c r="I8457" s="2"/>
      <c r="J8457" s="2"/>
      <c r="N8457" s="9"/>
      <c r="O8457" s="5"/>
      <c r="P8457" s="2"/>
      <c r="Q8457" s="39"/>
      <c r="R8457" s="9"/>
      <c r="T8457" s="9"/>
      <c r="U8457" s="2"/>
      <c r="X8457" s="40"/>
      <c r="Y8457" s="9"/>
    </row>
    <row r="8458" spans="2:25" x14ac:dyDescent="0.2">
      <c r="B8458" s="2"/>
      <c r="H8458" s="2"/>
      <c r="I8458" s="2"/>
      <c r="J8458" s="2"/>
      <c r="N8458" s="9"/>
      <c r="O8458" s="5"/>
      <c r="P8458" s="2"/>
      <c r="Q8458" s="39"/>
      <c r="R8458" s="9"/>
      <c r="T8458" s="9"/>
      <c r="U8458" s="2"/>
      <c r="X8458" s="40"/>
      <c r="Y8458" s="9"/>
    </row>
    <row r="8459" spans="2:25" x14ac:dyDescent="0.2">
      <c r="B8459" s="2"/>
      <c r="H8459" s="2"/>
      <c r="I8459" s="2"/>
      <c r="J8459" s="2"/>
      <c r="N8459" s="9"/>
      <c r="O8459" s="5"/>
      <c r="P8459" s="2"/>
      <c r="Q8459" s="39"/>
      <c r="R8459" s="9"/>
      <c r="T8459" s="9"/>
      <c r="U8459" s="2"/>
      <c r="X8459" s="40"/>
      <c r="Y8459" s="9"/>
    </row>
    <row r="8460" spans="2:25" x14ac:dyDescent="0.2">
      <c r="B8460" s="2"/>
      <c r="H8460" s="2"/>
      <c r="I8460" s="2"/>
      <c r="J8460" s="2"/>
      <c r="N8460" s="9"/>
      <c r="O8460" s="5"/>
      <c r="P8460" s="2"/>
      <c r="Q8460" s="39"/>
      <c r="R8460" s="9"/>
      <c r="T8460" s="9"/>
      <c r="U8460" s="2"/>
      <c r="X8460" s="40"/>
      <c r="Y8460" s="9"/>
    </row>
    <row r="8461" spans="2:25" x14ac:dyDescent="0.2">
      <c r="B8461" s="2"/>
      <c r="H8461" s="2"/>
      <c r="I8461" s="2"/>
      <c r="J8461" s="2"/>
      <c r="N8461" s="9"/>
      <c r="O8461" s="5"/>
      <c r="P8461" s="2"/>
      <c r="Q8461" s="39"/>
      <c r="R8461" s="9"/>
      <c r="T8461" s="9"/>
      <c r="U8461" s="2"/>
      <c r="X8461" s="40"/>
      <c r="Y8461" s="9"/>
    </row>
    <row r="8462" spans="2:25" x14ac:dyDescent="0.2">
      <c r="B8462" s="2"/>
      <c r="H8462" s="2"/>
      <c r="I8462" s="2"/>
      <c r="J8462" s="2"/>
      <c r="N8462" s="9"/>
      <c r="O8462" s="5"/>
      <c r="P8462" s="2"/>
      <c r="Q8462" s="39"/>
      <c r="R8462" s="9"/>
      <c r="T8462" s="9"/>
      <c r="U8462" s="2"/>
      <c r="X8462" s="40"/>
      <c r="Y8462" s="9"/>
    </row>
    <row r="8463" spans="2:25" x14ac:dyDescent="0.2">
      <c r="B8463" s="2"/>
      <c r="H8463" s="2"/>
      <c r="I8463" s="2"/>
      <c r="J8463" s="2"/>
      <c r="N8463" s="9"/>
      <c r="O8463" s="5"/>
      <c r="P8463" s="2"/>
      <c r="Q8463" s="39"/>
      <c r="R8463" s="9"/>
      <c r="T8463" s="9"/>
      <c r="U8463" s="2"/>
      <c r="X8463" s="40"/>
      <c r="Y8463" s="9"/>
    </row>
    <row r="8464" spans="2:25" x14ac:dyDescent="0.2">
      <c r="B8464" s="2"/>
      <c r="H8464" s="2"/>
      <c r="I8464" s="2"/>
      <c r="J8464" s="2"/>
      <c r="N8464" s="9"/>
      <c r="O8464" s="5"/>
      <c r="P8464" s="2"/>
      <c r="Q8464" s="39"/>
      <c r="R8464" s="9"/>
      <c r="T8464" s="9"/>
      <c r="U8464" s="2"/>
      <c r="X8464" s="40"/>
      <c r="Y8464" s="9"/>
    </row>
    <row r="8465" spans="2:25" x14ac:dyDescent="0.2">
      <c r="B8465" s="2"/>
      <c r="H8465" s="2"/>
      <c r="I8465" s="2"/>
      <c r="J8465" s="2"/>
      <c r="N8465" s="9"/>
      <c r="O8465" s="5"/>
      <c r="P8465" s="2"/>
      <c r="Q8465" s="39"/>
      <c r="R8465" s="9"/>
      <c r="T8465" s="9"/>
      <c r="U8465" s="2"/>
      <c r="X8465" s="40"/>
      <c r="Y8465" s="9"/>
    </row>
    <row r="8466" spans="2:25" x14ac:dyDescent="0.2">
      <c r="B8466" s="2"/>
      <c r="H8466" s="2"/>
      <c r="I8466" s="2"/>
      <c r="J8466" s="2"/>
      <c r="N8466" s="9"/>
      <c r="O8466" s="5"/>
      <c r="P8466" s="2"/>
      <c r="Q8466" s="39"/>
      <c r="R8466" s="9"/>
      <c r="T8466" s="9"/>
      <c r="U8466" s="2"/>
      <c r="X8466" s="40"/>
      <c r="Y8466" s="9"/>
    </row>
    <row r="8467" spans="2:25" x14ac:dyDescent="0.2">
      <c r="B8467" s="2"/>
      <c r="H8467" s="2"/>
      <c r="I8467" s="2"/>
      <c r="J8467" s="2"/>
      <c r="N8467" s="9"/>
      <c r="O8467" s="5"/>
      <c r="P8467" s="2"/>
      <c r="Q8467" s="39"/>
      <c r="R8467" s="9"/>
      <c r="T8467" s="9"/>
      <c r="U8467" s="2"/>
      <c r="X8467" s="40"/>
      <c r="Y8467" s="9"/>
    </row>
    <row r="8468" spans="2:25" x14ac:dyDescent="0.2">
      <c r="B8468" s="2"/>
      <c r="H8468" s="2"/>
      <c r="I8468" s="2"/>
      <c r="J8468" s="2"/>
      <c r="N8468" s="9"/>
      <c r="O8468" s="5"/>
      <c r="P8468" s="2"/>
      <c r="Q8468" s="39"/>
      <c r="R8468" s="9"/>
      <c r="T8468" s="9"/>
      <c r="U8468" s="2"/>
      <c r="X8468" s="40"/>
      <c r="Y8468" s="9"/>
    </row>
    <row r="8469" spans="2:25" x14ac:dyDescent="0.2">
      <c r="B8469" s="2"/>
      <c r="H8469" s="2"/>
      <c r="I8469" s="2"/>
      <c r="J8469" s="2"/>
      <c r="N8469" s="9"/>
      <c r="O8469" s="5"/>
      <c r="P8469" s="2"/>
      <c r="Q8469" s="39"/>
      <c r="R8469" s="9"/>
      <c r="T8469" s="9"/>
      <c r="U8469" s="2"/>
      <c r="X8469" s="40"/>
      <c r="Y8469" s="9"/>
    </row>
    <row r="8470" spans="2:25" x14ac:dyDescent="0.2">
      <c r="B8470" s="2"/>
      <c r="H8470" s="2"/>
      <c r="I8470" s="2"/>
      <c r="J8470" s="2"/>
      <c r="N8470" s="9"/>
      <c r="O8470" s="5"/>
      <c r="P8470" s="2"/>
      <c r="Q8470" s="39"/>
      <c r="R8470" s="9"/>
      <c r="T8470" s="9"/>
      <c r="U8470" s="2"/>
      <c r="X8470" s="40"/>
      <c r="Y8470" s="9"/>
    </row>
    <row r="8471" spans="2:25" x14ac:dyDescent="0.2">
      <c r="B8471" s="2"/>
      <c r="H8471" s="2"/>
      <c r="I8471" s="2"/>
      <c r="J8471" s="2"/>
      <c r="N8471" s="9"/>
      <c r="O8471" s="5"/>
      <c r="P8471" s="2"/>
      <c r="Q8471" s="39"/>
      <c r="R8471" s="9"/>
      <c r="T8471" s="9"/>
      <c r="U8471" s="2"/>
      <c r="X8471" s="40"/>
      <c r="Y8471" s="9"/>
    </row>
    <row r="8472" spans="2:25" x14ac:dyDescent="0.2">
      <c r="B8472" s="2"/>
      <c r="H8472" s="2"/>
      <c r="I8472" s="2"/>
      <c r="J8472" s="2"/>
      <c r="N8472" s="9"/>
      <c r="O8472" s="5"/>
      <c r="P8472" s="2"/>
      <c r="Q8472" s="39"/>
      <c r="R8472" s="9"/>
      <c r="T8472" s="9"/>
      <c r="U8472" s="2"/>
      <c r="X8472" s="40"/>
      <c r="Y8472" s="9"/>
    </row>
    <row r="8473" spans="2:25" x14ac:dyDescent="0.2">
      <c r="B8473" s="2"/>
      <c r="H8473" s="2"/>
      <c r="I8473" s="2"/>
      <c r="J8473" s="2"/>
      <c r="N8473" s="9"/>
      <c r="O8473" s="5"/>
      <c r="P8473" s="2"/>
      <c r="Q8473" s="39"/>
      <c r="R8473" s="9"/>
      <c r="T8473" s="9"/>
      <c r="U8473" s="2"/>
      <c r="X8473" s="40"/>
      <c r="Y8473" s="9"/>
    </row>
    <row r="8474" spans="2:25" x14ac:dyDescent="0.2">
      <c r="B8474" s="2"/>
      <c r="H8474" s="2"/>
      <c r="I8474" s="2"/>
      <c r="J8474" s="2"/>
      <c r="N8474" s="9"/>
      <c r="O8474" s="5"/>
      <c r="P8474" s="2"/>
      <c r="Q8474" s="39"/>
      <c r="R8474" s="9"/>
      <c r="T8474" s="9"/>
      <c r="U8474" s="2"/>
      <c r="X8474" s="40"/>
      <c r="Y8474" s="9"/>
    </row>
    <row r="8475" spans="2:25" x14ac:dyDescent="0.2">
      <c r="B8475" s="2"/>
      <c r="H8475" s="2"/>
      <c r="I8475" s="2"/>
      <c r="J8475" s="2"/>
      <c r="N8475" s="9"/>
      <c r="O8475" s="5"/>
      <c r="P8475" s="2"/>
      <c r="Q8475" s="39"/>
      <c r="R8475" s="9"/>
      <c r="T8475" s="9"/>
      <c r="U8475" s="2"/>
      <c r="X8475" s="40"/>
      <c r="Y8475" s="9"/>
    </row>
    <row r="8476" spans="2:25" x14ac:dyDescent="0.2">
      <c r="B8476" s="2"/>
      <c r="H8476" s="2"/>
      <c r="I8476" s="2"/>
      <c r="J8476" s="2"/>
      <c r="N8476" s="9"/>
      <c r="O8476" s="5"/>
      <c r="P8476" s="2"/>
      <c r="Q8476" s="39"/>
      <c r="R8476" s="9"/>
      <c r="T8476" s="9"/>
      <c r="U8476" s="2"/>
      <c r="X8476" s="40"/>
      <c r="Y8476" s="9"/>
    </row>
    <row r="8477" spans="2:25" x14ac:dyDescent="0.2">
      <c r="B8477" s="2"/>
      <c r="H8477" s="2"/>
      <c r="I8477" s="2"/>
      <c r="J8477" s="2"/>
      <c r="N8477" s="9"/>
      <c r="O8477" s="5"/>
      <c r="P8477" s="2"/>
      <c r="Q8477" s="39"/>
      <c r="R8477" s="9"/>
      <c r="T8477" s="9"/>
      <c r="U8477" s="2"/>
      <c r="X8477" s="40"/>
      <c r="Y8477" s="9"/>
    </row>
    <row r="8478" spans="2:25" x14ac:dyDescent="0.2">
      <c r="B8478" s="2"/>
      <c r="H8478" s="2"/>
      <c r="I8478" s="2"/>
      <c r="J8478" s="2"/>
      <c r="N8478" s="9"/>
      <c r="O8478" s="5"/>
      <c r="P8478" s="2"/>
      <c r="Q8478" s="39"/>
      <c r="R8478" s="9"/>
      <c r="T8478" s="9"/>
      <c r="U8478" s="2"/>
      <c r="X8478" s="40"/>
      <c r="Y8478" s="9"/>
    </row>
    <row r="8479" spans="2:25" x14ac:dyDescent="0.2">
      <c r="B8479" s="2"/>
      <c r="H8479" s="2"/>
      <c r="I8479" s="2"/>
      <c r="J8479" s="2"/>
      <c r="N8479" s="9"/>
      <c r="O8479" s="5"/>
      <c r="P8479" s="2"/>
      <c r="Q8479" s="39"/>
      <c r="R8479" s="9"/>
      <c r="T8479" s="9"/>
      <c r="U8479" s="2"/>
      <c r="X8479" s="40"/>
      <c r="Y8479" s="9"/>
    </row>
    <row r="8480" spans="2:25" x14ac:dyDescent="0.2">
      <c r="B8480" s="2"/>
      <c r="H8480" s="2"/>
      <c r="I8480" s="2"/>
      <c r="J8480" s="2"/>
      <c r="N8480" s="9"/>
      <c r="O8480" s="5"/>
      <c r="P8480" s="2"/>
      <c r="Q8480" s="39"/>
      <c r="R8480" s="9"/>
      <c r="T8480" s="9"/>
      <c r="U8480" s="2"/>
      <c r="X8480" s="40"/>
      <c r="Y8480" s="9"/>
    </row>
    <row r="8481" spans="2:25" x14ac:dyDescent="0.2">
      <c r="B8481" s="2"/>
      <c r="H8481" s="2"/>
      <c r="I8481" s="2"/>
      <c r="J8481" s="2"/>
      <c r="N8481" s="9"/>
      <c r="O8481" s="5"/>
      <c r="P8481" s="2"/>
      <c r="Q8481" s="39"/>
      <c r="R8481" s="9"/>
      <c r="T8481" s="9"/>
      <c r="U8481" s="2"/>
      <c r="X8481" s="40"/>
      <c r="Y8481" s="9"/>
    </row>
    <row r="8482" spans="2:25" x14ac:dyDescent="0.2">
      <c r="B8482" s="2"/>
      <c r="H8482" s="2"/>
      <c r="I8482" s="2"/>
      <c r="J8482" s="2"/>
      <c r="N8482" s="9"/>
      <c r="O8482" s="5"/>
      <c r="P8482" s="2"/>
      <c r="Q8482" s="39"/>
      <c r="R8482" s="9"/>
      <c r="T8482" s="9"/>
      <c r="U8482" s="2"/>
      <c r="X8482" s="40"/>
      <c r="Y8482" s="9"/>
    </row>
    <row r="8483" spans="2:25" x14ac:dyDescent="0.2">
      <c r="B8483" s="2"/>
      <c r="H8483" s="2"/>
      <c r="I8483" s="2"/>
      <c r="J8483" s="2"/>
      <c r="N8483" s="9"/>
      <c r="O8483" s="5"/>
      <c r="P8483" s="2"/>
      <c r="Q8483" s="39"/>
      <c r="R8483" s="9"/>
      <c r="T8483" s="9"/>
      <c r="U8483" s="2"/>
      <c r="X8483" s="40"/>
      <c r="Y8483" s="9"/>
    </row>
    <row r="8484" spans="2:25" x14ac:dyDescent="0.2">
      <c r="B8484" s="2"/>
      <c r="H8484" s="2"/>
      <c r="I8484" s="2"/>
      <c r="J8484" s="2"/>
      <c r="N8484" s="9"/>
      <c r="O8484" s="5"/>
      <c r="P8484" s="2"/>
      <c r="Q8484" s="39"/>
      <c r="R8484" s="9"/>
      <c r="T8484" s="9"/>
      <c r="U8484" s="2"/>
      <c r="X8484" s="40"/>
      <c r="Y8484" s="9"/>
    </row>
    <row r="8485" spans="2:25" x14ac:dyDescent="0.2">
      <c r="B8485" s="2"/>
      <c r="H8485" s="2"/>
      <c r="I8485" s="2"/>
      <c r="J8485" s="2"/>
      <c r="N8485" s="9"/>
      <c r="O8485" s="5"/>
      <c r="P8485" s="2"/>
      <c r="Q8485" s="39"/>
      <c r="R8485" s="9"/>
      <c r="T8485" s="9"/>
      <c r="U8485" s="2"/>
      <c r="X8485" s="40"/>
      <c r="Y8485" s="9"/>
    </row>
    <row r="8486" spans="2:25" x14ac:dyDescent="0.2">
      <c r="B8486" s="2"/>
      <c r="H8486" s="2"/>
      <c r="I8486" s="2"/>
      <c r="J8486" s="2"/>
      <c r="N8486" s="9"/>
      <c r="O8486" s="5"/>
      <c r="P8486" s="2"/>
      <c r="Q8486" s="39"/>
      <c r="R8486" s="9"/>
      <c r="T8486" s="9"/>
      <c r="U8486" s="2"/>
      <c r="X8486" s="40"/>
      <c r="Y8486" s="9"/>
    </row>
    <row r="8487" spans="2:25" x14ac:dyDescent="0.2">
      <c r="B8487" s="2"/>
      <c r="H8487" s="2"/>
      <c r="I8487" s="2"/>
      <c r="J8487" s="2"/>
      <c r="N8487" s="9"/>
      <c r="O8487" s="5"/>
      <c r="P8487" s="2"/>
      <c r="Q8487" s="39"/>
      <c r="R8487" s="9"/>
      <c r="T8487" s="9"/>
      <c r="U8487" s="2"/>
      <c r="X8487" s="40"/>
      <c r="Y8487" s="9"/>
    </row>
    <row r="8488" spans="2:25" x14ac:dyDescent="0.2">
      <c r="B8488" s="2"/>
      <c r="H8488" s="2"/>
      <c r="I8488" s="2"/>
      <c r="J8488" s="2"/>
      <c r="N8488" s="9"/>
      <c r="O8488" s="5"/>
      <c r="P8488" s="2"/>
      <c r="Q8488" s="39"/>
      <c r="R8488" s="9"/>
      <c r="T8488" s="9"/>
      <c r="U8488" s="2"/>
      <c r="X8488" s="40"/>
      <c r="Y8488" s="9"/>
    </row>
    <row r="8489" spans="2:25" x14ac:dyDescent="0.2">
      <c r="B8489" s="2"/>
      <c r="H8489" s="2"/>
      <c r="I8489" s="2"/>
      <c r="J8489" s="2"/>
      <c r="N8489" s="9"/>
      <c r="O8489" s="5"/>
      <c r="P8489" s="2"/>
      <c r="Q8489" s="39"/>
      <c r="R8489" s="9"/>
      <c r="T8489" s="9"/>
      <c r="U8489" s="2"/>
      <c r="X8489" s="40"/>
      <c r="Y8489" s="9"/>
    </row>
    <row r="8490" spans="2:25" x14ac:dyDescent="0.2">
      <c r="B8490" s="2"/>
      <c r="H8490" s="2"/>
      <c r="I8490" s="2"/>
      <c r="J8490" s="2"/>
      <c r="N8490" s="9"/>
      <c r="O8490" s="5"/>
      <c r="P8490" s="2"/>
      <c r="Q8490" s="39"/>
      <c r="R8490" s="9"/>
      <c r="T8490" s="9"/>
      <c r="U8490" s="2"/>
      <c r="X8490" s="40"/>
      <c r="Y8490" s="9"/>
    </row>
    <row r="8491" spans="2:25" x14ac:dyDescent="0.2">
      <c r="B8491" s="2"/>
      <c r="H8491" s="2"/>
      <c r="I8491" s="2"/>
      <c r="J8491" s="2"/>
      <c r="N8491" s="9"/>
      <c r="O8491" s="5"/>
      <c r="P8491" s="2"/>
      <c r="Q8491" s="39"/>
      <c r="R8491" s="9"/>
      <c r="T8491" s="9"/>
      <c r="U8491" s="2"/>
      <c r="X8491" s="40"/>
      <c r="Y8491" s="9"/>
    </row>
    <row r="8492" spans="2:25" x14ac:dyDescent="0.2">
      <c r="B8492" s="2"/>
      <c r="H8492" s="2"/>
      <c r="I8492" s="2"/>
      <c r="J8492" s="2"/>
      <c r="N8492" s="9"/>
      <c r="O8492" s="5"/>
      <c r="P8492" s="2"/>
      <c r="Q8492" s="39"/>
      <c r="R8492" s="9"/>
      <c r="T8492" s="9"/>
      <c r="U8492" s="2"/>
      <c r="X8492" s="40"/>
      <c r="Y8492" s="9"/>
    </row>
    <row r="8493" spans="2:25" x14ac:dyDescent="0.2">
      <c r="B8493" s="2"/>
      <c r="H8493" s="2"/>
      <c r="I8493" s="2"/>
      <c r="J8493" s="2"/>
      <c r="N8493" s="9"/>
      <c r="O8493" s="5"/>
      <c r="P8493" s="2"/>
      <c r="Q8493" s="39"/>
      <c r="R8493" s="9"/>
      <c r="T8493" s="9"/>
      <c r="U8493" s="2"/>
      <c r="X8493" s="40"/>
      <c r="Y8493" s="9"/>
    </row>
    <row r="8494" spans="2:25" x14ac:dyDescent="0.2">
      <c r="B8494" s="2"/>
      <c r="H8494" s="2"/>
      <c r="I8494" s="2"/>
      <c r="J8494" s="2"/>
      <c r="N8494" s="9"/>
      <c r="O8494" s="5"/>
      <c r="P8494" s="2"/>
      <c r="Q8494" s="39"/>
      <c r="R8494" s="9"/>
      <c r="T8494" s="9"/>
      <c r="U8494" s="2"/>
      <c r="X8494" s="40"/>
      <c r="Y8494" s="9"/>
    </row>
    <row r="8495" spans="2:25" x14ac:dyDescent="0.2">
      <c r="B8495" s="2"/>
      <c r="H8495" s="2"/>
      <c r="I8495" s="2"/>
      <c r="J8495" s="2"/>
      <c r="N8495" s="9"/>
      <c r="O8495" s="5"/>
      <c r="P8495" s="2"/>
      <c r="Q8495" s="39"/>
      <c r="R8495" s="9"/>
      <c r="T8495" s="9"/>
      <c r="U8495" s="2"/>
      <c r="X8495" s="40"/>
      <c r="Y8495" s="9"/>
    </row>
    <row r="8496" spans="2:25" x14ac:dyDescent="0.2">
      <c r="B8496" s="2"/>
      <c r="H8496" s="2"/>
      <c r="I8496" s="2"/>
      <c r="J8496" s="2"/>
      <c r="N8496" s="9"/>
      <c r="O8496" s="5"/>
      <c r="P8496" s="2"/>
      <c r="Q8496" s="39"/>
      <c r="R8496" s="9"/>
      <c r="T8496" s="9"/>
      <c r="U8496" s="2"/>
      <c r="X8496" s="40"/>
      <c r="Y8496" s="9"/>
    </row>
    <row r="8497" spans="2:25" x14ac:dyDescent="0.2">
      <c r="B8497" s="2"/>
      <c r="H8497" s="2"/>
      <c r="I8497" s="2"/>
      <c r="J8497" s="2"/>
      <c r="N8497" s="9"/>
      <c r="O8497" s="5"/>
      <c r="P8497" s="2"/>
      <c r="Q8497" s="39"/>
      <c r="R8497" s="9"/>
      <c r="T8497" s="9"/>
      <c r="U8497" s="2"/>
      <c r="X8497" s="40"/>
      <c r="Y8497" s="9"/>
    </row>
    <row r="8498" spans="2:25" x14ac:dyDescent="0.2">
      <c r="B8498" s="2"/>
      <c r="H8498" s="2"/>
      <c r="I8498" s="2"/>
      <c r="J8498" s="2"/>
      <c r="N8498" s="9"/>
      <c r="O8498" s="5"/>
      <c r="P8498" s="2"/>
      <c r="Q8498" s="39"/>
      <c r="R8498" s="9"/>
      <c r="T8498" s="9"/>
      <c r="U8498" s="2"/>
      <c r="X8498" s="40"/>
      <c r="Y8498" s="9"/>
    </row>
    <row r="8499" spans="2:25" x14ac:dyDescent="0.2">
      <c r="B8499" s="2"/>
      <c r="H8499" s="2"/>
      <c r="I8499" s="2"/>
      <c r="J8499" s="2"/>
      <c r="N8499" s="9"/>
      <c r="O8499" s="5"/>
      <c r="P8499" s="2"/>
      <c r="Q8499" s="39"/>
      <c r="R8499" s="9"/>
      <c r="T8499" s="9"/>
      <c r="U8499" s="2"/>
      <c r="X8499" s="40"/>
      <c r="Y8499" s="9"/>
    </row>
    <row r="8500" spans="2:25" x14ac:dyDescent="0.2">
      <c r="B8500" s="2"/>
      <c r="H8500" s="2"/>
      <c r="I8500" s="2"/>
      <c r="J8500" s="2"/>
      <c r="N8500" s="9"/>
      <c r="O8500" s="5"/>
      <c r="P8500" s="2"/>
      <c r="Q8500" s="39"/>
      <c r="R8500" s="9"/>
      <c r="T8500" s="9"/>
      <c r="U8500" s="2"/>
      <c r="X8500" s="40"/>
      <c r="Y8500" s="9"/>
    </row>
    <row r="8501" spans="2:25" x14ac:dyDescent="0.2">
      <c r="B8501" s="2"/>
      <c r="H8501" s="2"/>
      <c r="I8501" s="2"/>
      <c r="J8501" s="2"/>
      <c r="N8501" s="9"/>
      <c r="O8501" s="5"/>
      <c r="P8501" s="2"/>
      <c r="Q8501" s="39"/>
      <c r="R8501" s="9"/>
      <c r="T8501" s="9"/>
      <c r="U8501" s="2"/>
      <c r="X8501" s="40"/>
      <c r="Y8501" s="9"/>
    </row>
    <row r="8502" spans="2:25" x14ac:dyDescent="0.2">
      <c r="B8502" s="2"/>
      <c r="H8502" s="2"/>
      <c r="I8502" s="2"/>
      <c r="J8502" s="2"/>
      <c r="N8502" s="9"/>
      <c r="O8502" s="5"/>
      <c r="P8502" s="2"/>
      <c r="Q8502" s="39"/>
      <c r="R8502" s="9"/>
      <c r="T8502" s="9"/>
      <c r="U8502" s="2"/>
      <c r="X8502" s="40"/>
      <c r="Y8502" s="9"/>
    </row>
    <row r="8503" spans="2:25" x14ac:dyDescent="0.2">
      <c r="B8503" s="2"/>
      <c r="H8503" s="2"/>
      <c r="I8503" s="2"/>
      <c r="J8503" s="2"/>
      <c r="N8503" s="9"/>
      <c r="O8503" s="5"/>
      <c r="P8503" s="2"/>
      <c r="Q8503" s="39"/>
      <c r="R8503" s="9"/>
      <c r="T8503" s="9"/>
      <c r="U8503" s="2"/>
      <c r="X8503" s="40"/>
      <c r="Y8503" s="9"/>
    </row>
    <row r="8504" spans="2:25" x14ac:dyDescent="0.2">
      <c r="B8504" s="2"/>
      <c r="H8504" s="2"/>
      <c r="I8504" s="2"/>
      <c r="J8504" s="2"/>
      <c r="N8504" s="9"/>
      <c r="O8504" s="5"/>
      <c r="P8504" s="2"/>
      <c r="Q8504" s="39"/>
      <c r="R8504" s="9"/>
      <c r="T8504" s="9"/>
      <c r="U8504" s="2"/>
      <c r="X8504" s="40"/>
      <c r="Y8504" s="9"/>
    </row>
    <row r="8505" spans="2:25" x14ac:dyDescent="0.2">
      <c r="B8505" s="2"/>
      <c r="H8505" s="2"/>
      <c r="I8505" s="2"/>
      <c r="J8505" s="2"/>
      <c r="N8505" s="9"/>
      <c r="O8505" s="5"/>
      <c r="P8505" s="2"/>
      <c r="Q8505" s="39"/>
      <c r="R8505" s="9"/>
      <c r="T8505" s="9"/>
      <c r="U8505" s="2"/>
      <c r="X8505" s="40"/>
      <c r="Y8505" s="9"/>
    </row>
    <row r="8506" spans="2:25" x14ac:dyDescent="0.2">
      <c r="B8506" s="2"/>
      <c r="H8506" s="2"/>
      <c r="I8506" s="2"/>
      <c r="J8506" s="2"/>
      <c r="N8506" s="9"/>
      <c r="O8506" s="5"/>
      <c r="P8506" s="2"/>
      <c r="Q8506" s="39"/>
      <c r="R8506" s="9"/>
      <c r="T8506" s="9"/>
      <c r="U8506" s="2"/>
      <c r="X8506" s="40"/>
      <c r="Y8506" s="9"/>
    </row>
    <row r="8507" spans="2:25" x14ac:dyDescent="0.2">
      <c r="B8507" s="2"/>
      <c r="H8507" s="2"/>
      <c r="I8507" s="2"/>
      <c r="J8507" s="2"/>
      <c r="N8507" s="9"/>
      <c r="O8507" s="5"/>
      <c r="P8507" s="2"/>
      <c r="Q8507" s="39"/>
      <c r="R8507" s="9"/>
      <c r="T8507" s="9"/>
      <c r="U8507" s="2"/>
      <c r="X8507" s="40"/>
      <c r="Y8507" s="9"/>
    </row>
    <row r="8508" spans="2:25" x14ac:dyDescent="0.2">
      <c r="B8508" s="2"/>
      <c r="H8508" s="2"/>
      <c r="I8508" s="2"/>
      <c r="J8508" s="2"/>
      <c r="N8508" s="9"/>
      <c r="O8508" s="5"/>
      <c r="P8508" s="2"/>
      <c r="Q8508" s="39"/>
      <c r="R8508" s="9"/>
      <c r="T8508" s="9"/>
      <c r="U8508" s="2"/>
      <c r="X8508" s="40"/>
      <c r="Y8508" s="9"/>
    </row>
    <row r="8509" spans="2:25" x14ac:dyDescent="0.2">
      <c r="B8509" s="2"/>
      <c r="H8509" s="2"/>
      <c r="I8509" s="2"/>
      <c r="J8509" s="2"/>
      <c r="N8509" s="9"/>
      <c r="O8509" s="5"/>
      <c r="P8509" s="2"/>
      <c r="Q8509" s="39"/>
      <c r="R8509" s="9"/>
      <c r="T8509" s="9"/>
      <c r="U8509" s="2"/>
      <c r="X8509" s="40"/>
      <c r="Y8509" s="9"/>
    </row>
    <row r="8510" spans="2:25" x14ac:dyDescent="0.2">
      <c r="B8510" s="2"/>
      <c r="H8510" s="2"/>
      <c r="I8510" s="2"/>
      <c r="J8510" s="2"/>
      <c r="N8510" s="9"/>
      <c r="O8510" s="5"/>
      <c r="P8510" s="2"/>
      <c r="Q8510" s="39"/>
      <c r="R8510" s="9"/>
      <c r="T8510" s="9"/>
      <c r="U8510" s="2"/>
      <c r="X8510" s="40"/>
      <c r="Y8510" s="9"/>
    </row>
    <row r="8511" spans="2:25" x14ac:dyDescent="0.2">
      <c r="B8511" s="2"/>
      <c r="H8511" s="2"/>
      <c r="I8511" s="2"/>
      <c r="J8511" s="2"/>
      <c r="N8511" s="9"/>
      <c r="O8511" s="5"/>
      <c r="P8511" s="2"/>
      <c r="Q8511" s="39"/>
      <c r="R8511" s="9"/>
      <c r="T8511" s="9"/>
      <c r="U8511" s="2"/>
      <c r="X8511" s="40"/>
      <c r="Y8511" s="9"/>
    </row>
    <row r="8512" spans="2:25" x14ac:dyDescent="0.2">
      <c r="B8512" s="2"/>
      <c r="H8512" s="2"/>
      <c r="I8512" s="2"/>
      <c r="J8512" s="2"/>
      <c r="N8512" s="9"/>
      <c r="O8512" s="5"/>
      <c r="P8512" s="2"/>
      <c r="Q8512" s="39"/>
      <c r="R8512" s="9"/>
      <c r="T8512" s="9"/>
      <c r="U8512" s="2"/>
      <c r="X8512" s="40"/>
      <c r="Y8512" s="9"/>
    </row>
    <row r="8513" spans="2:25" x14ac:dyDescent="0.2">
      <c r="B8513" s="2"/>
      <c r="H8513" s="2"/>
      <c r="I8513" s="2"/>
      <c r="J8513" s="2"/>
      <c r="N8513" s="9"/>
      <c r="O8513" s="5"/>
      <c r="P8513" s="2"/>
      <c r="Q8513" s="39"/>
      <c r="R8513" s="9"/>
      <c r="T8513" s="9"/>
      <c r="U8513" s="2"/>
      <c r="X8513" s="40"/>
      <c r="Y8513" s="9"/>
    </row>
    <row r="8514" spans="2:25" x14ac:dyDescent="0.2">
      <c r="B8514" s="2"/>
      <c r="H8514" s="2"/>
      <c r="I8514" s="2"/>
      <c r="J8514" s="2"/>
      <c r="N8514" s="9"/>
      <c r="O8514" s="5"/>
      <c r="P8514" s="2"/>
      <c r="Q8514" s="39"/>
      <c r="R8514" s="9"/>
      <c r="T8514" s="9"/>
      <c r="U8514" s="2"/>
      <c r="X8514" s="40"/>
      <c r="Y8514" s="9"/>
    </row>
    <row r="8515" spans="2:25" x14ac:dyDescent="0.2">
      <c r="B8515" s="2"/>
      <c r="H8515" s="2"/>
      <c r="I8515" s="2"/>
      <c r="J8515" s="2"/>
      <c r="N8515" s="9"/>
      <c r="O8515" s="5"/>
      <c r="P8515" s="2"/>
      <c r="Q8515" s="39"/>
      <c r="R8515" s="9"/>
      <c r="T8515" s="9"/>
      <c r="U8515" s="2"/>
      <c r="X8515" s="40"/>
      <c r="Y8515" s="9"/>
    </row>
    <row r="8516" spans="2:25" x14ac:dyDescent="0.2">
      <c r="B8516" s="2"/>
      <c r="H8516" s="2"/>
      <c r="I8516" s="2"/>
      <c r="J8516" s="2"/>
      <c r="N8516" s="9"/>
      <c r="O8516" s="5"/>
      <c r="P8516" s="2"/>
      <c r="Q8516" s="39"/>
      <c r="R8516" s="9"/>
      <c r="T8516" s="9"/>
      <c r="U8516" s="2"/>
      <c r="X8516" s="40"/>
      <c r="Y8516" s="9"/>
    </row>
    <row r="8517" spans="2:25" x14ac:dyDescent="0.2">
      <c r="B8517" s="2"/>
      <c r="H8517" s="2"/>
      <c r="I8517" s="2"/>
      <c r="J8517" s="2"/>
      <c r="N8517" s="9"/>
      <c r="O8517" s="5"/>
      <c r="P8517" s="2"/>
      <c r="Q8517" s="39"/>
      <c r="R8517" s="9"/>
      <c r="T8517" s="9"/>
      <c r="U8517" s="2"/>
      <c r="X8517" s="40"/>
      <c r="Y8517" s="9"/>
    </row>
    <row r="8518" spans="2:25" x14ac:dyDescent="0.2">
      <c r="B8518" s="2"/>
      <c r="H8518" s="2"/>
      <c r="I8518" s="2"/>
      <c r="J8518" s="2"/>
      <c r="N8518" s="9"/>
      <c r="O8518" s="5"/>
      <c r="P8518" s="2"/>
      <c r="Q8518" s="39"/>
      <c r="R8518" s="9"/>
      <c r="T8518" s="9"/>
      <c r="U8518" s="2"/>
      <c r="X8518" s="40"/>
      <c r="Y8518" s="9"/>
    </row>
    <row r="8519" spans="2:25" x14ac:dyDescent="0.2">
      <c r="B8519" s="2"/>
      <c r="H8519" s="2"/>
      <c r="I8519" s="2"/>
      <c r="J8519" s="2"/>
      <c r="N8519" s="9"/>
      <c r="O8519" s="5"/>
      <c r="P8519" s="2"/>
      <c r="Q8519" s="39"/>
      <c r="R8519" s="9"/>
      <c r="T8519" s="9"/>
      <c r="U8519" s="2"/>
      <c r="X8519" s="40"/>
      <c r="Y8519" s="9"/>
    </row>
    <row r="8520" spans="2:25" x14ac:dyDescent="0.2">
      <c r="B8520" s="2"/>
      <c r="H8520" s="2"/>
      <c r="I8520" s="2"/>
      <c r="J8520" s="2"/>
      <c r="N8520" s="9"/>
      <c r="O8520" s="5"/>
      <c r="P8520" s="2"/>
      <c r="Q8520" s="39"/>
      <c r="R8520" s="9"/>
      <c r="T8520" s="9"/>
      <c r="U8520" s="2"/>
      <c r="X8520" s="40"/>
      <c r="Y8520" s="9"/>
    </row>
    <row r="8521" spans="2:25" x14ac:dyDescent="0.2">
      <c r="B8521" s="2"/>
      <c r="H8521" s="2"/>
      <c r="I8521" s="2"/>
      <c r="J8521" s="2"/>
      <c r="N8521" s="9"/>
      <c r="O8521" s="5"/>
      <c r="P8521" s="2"/>
      <c r="Q8521" s="39"/>
      <c r="R8521" s="9"/>
      <c r="T8521" s="9"/>
      <c r="U8521" s="2"/>
      <c r="X8521" s="40"/>
      <c r="Y8521" s="9"/>
    </row>
    <row r="8522" spans="2:25" x14ac:dyDescent="0.2">
      <c r="B8522" s="2"/>
      <c r="H8522" s="2"/>
      <c r="I8522" s="2"/>
      <c r="J8522" s="2"/>
      <c r="N8522" s="9"/>
      <c r="O8522" s="5"/>
      <c r="P8522" s="2"/>
      <c r="Q8522" s="39"/>
      <c r="R8522" s="9"/>
      <c r="T8522" s="9"/>
      <c r="U8522" s="2"/>
      <c r="X8522" s="40"/>
      <c r="Y8522" s="9"/>
    </row>
    <row r="8523" spans="2:25" x14ac:dyDescent="0.2">
      <c r="B8523" s="2"/>
      <c r="H8523" s="2"/>
      <c r="I8523" s="2"/>
      <c r="J8523" s="2"/>
      <c r="N8523" s="9"/>
      <c r="O8523" s="5"/>
      <c r="P8523" s="2"/>
      <c r="Q8523" s="39"/>
      <c r="R8523" s="9"/>
      <c r="T8523" s="9"/>
      <c r="U8523" s="2"/>
      <c r="X8523" s="40"/>
      <c r="Y8523" s="9"/>
    </row>
    <row r="8524" spans="2:25" x14ac:dyDescent="0.2">
      <c r="B8524" s="2"/>
      <c r="H8524" s="2"/>
      <c r="I8524" s="2"/>
      <c r="J8524" s="2"/>
      <c r="N8524" s="9"/>
      <c r="O8524" s="5"/>
      <c r="P8524" s="2"/>
      <c r="Q8524" s="39"/>
      <c r="R8524" s="9"/>
      <c r="T8524" s="9"/>
      <c r="U8524" s="2"/>
      <c r="X8524" s="40"/>
      <c r="Y8524" s="9"/>
    </row>
    <row r="8525" spans="2:25" x14ac:dyDescent="0.2">
      <c r="B8525" s="2"/>
      <c r="H8525" s="2"/>
      <c r="I8525" s="2"/>
      <c r="J8525" s="2"/>
      <c r="N8525" s="9"/>
      <c r="O8525" s="5"/>
      <c r="P8525" s="2"/>
      <c r="Q8525" s="39"/>
      <c r="R8525" s="9"/>
      <c r="T8525" s="9"/>
      <c r="U8525" s="2"/>
      <c r="X8525" s="40"/>
      <c r="Y8525" s="9"/>
    </row>
    <row r="8526" spans="2:25" x14ac:dyDescent="0.2">
      <c r="B8526" s="2"/>
      <c r="H8526" s="2"/>
      <c r="I8526" s="2"/>
      <c r="J8526" s="2"/>
      <c r="N8526" s="9"/>
      <c r="O8526" s="5"/>
      <c r="P8526" s="2"/>
      <c r="Q8526" s="39"/>
      <c r="R8526" s="9"/>
      <c r="T8526" s="9"/>
      <c r="U8526" s="2"/>
      <c r="X8526" s="40"/>
      <c r="Y8526" s="9"/>
    </row>
    <row r="8527" spans="2:25" x14ac:dyDescent="0.2">
      <c r="B8527" s="2"/>
      <c r="H8527" s="2"/>
      <c r="I8527" s="2"/>
      <c r="J8527" s="2"/>
      <c r="N8527" s="9"/>
      <c r="O8527" s="5"/>
      <c r="P8527" s="2"/>
      <c r="Q8527" s="39"/>
      <c r="R8527" s="9"/>
      <c r="T8527" s="9"/>
      <c r="U8527" s="2"/>
      <c r="X8527" s="40"/>
      <c r="Y8527" s="9"/>
    </row>
    <row r="8528" spans="2:25" x14ac:dyDescent="0.2">
      <c r="B8528" s="2"/>
      <c r="H8528" s="2"/>
      <c r="I8528" s="2"/>
      <c r="J8528" s="2"/>
      <c r="N8528" s="9"/>
      <c r="O8528" s="5"/>
      <c r="P8528" s="2"/>
      <c r="Q8528" s="39"/>
      <c r="R8528" s="9"/>
      <c r="T8528" s="9"/>
      <c r="U8528" s="2"/>
      <c r="X8528" s="40"/>
      <c r="Y8528" s="9"/>
    </row>
    <row r="8529" spans="2:25" x14ac:dyDescent="0.2">
      <c r="B8529" s="2"/>
      <c r="H8529" s="2"/>
      <c r="I8529" s="2"/>
      <c r="J8529" s="2"/>
      <c r="N8529" s="9"/>
      <c r="O8529" s="5"/>
      <c r="P8529" s="2"/>
      <c r="Q8529" s="39"/>
      <c r="R8529" s="9"/>
      <c r="T8529" s="9"/>
      <c r="U8529" s="2"/>
      <c r="X8529" s="40"/>
      <c r="Y8529" s="9"/>
    </row>
    <row r="8530" spans="2:25" x14ac:dyDescent="0.2">
      <c r="B8530" s="2"/>
      <c r="H8530" s="2"/>
      <c r="I8530" s="2"/>
      <c r="J8530" s="2"/>
      <c r="N8530" s="9"/>
      <c r="O8530" s="5"/>
      <c r="P8530" s="2"/>
      <c r="Q8530" s="39"/>
      <c r="R8530" s="9"/>
      <c r="T8530" s="9"/>
      <c r="U8530" s="2"/>
      <c r="X8530" s="40"/>
      <c r="Y8530" s="9"/>
    </row>
    <row r="8531" spans="2:25" x14ac:dyDescent="0.2">
      <c r="B8531" s="2"/>
      <c r="H8531" s="2"/>
      <c r="I8531" s="2"/>
      <c r="J8531" s="2"/>
      <c r="N8531" s="9"/>
      <c r="O8531" s="5"/>
      <c r="P8531" s="2"/>
      <c r="Q8531" s="39"/>
      <c r="R8531" s="9"/>
      <c r="T8531" s="9"/>
      <c r="U8531" s="2"/>
      <c r="X8531" s="40"/>
      <c r="Y8531" s="9"/>
    </row>
    <row r="8532" spans="2:25" x14ac:dyDescent="0.2">
      <c r="B8532" s="2"/>
      <c r="H8532" s="2"/>
      <c r="I8532" s="2"/>
      <c r="J8532" s="2"/>
      <c r="N8532" s="9"/>
      <c r="O8532" s="5"/>
      <c r="P8532" s="2"/>
      <c r="Q8532" s="39"/>
      <c r="R8532" s="9"/>
      <c r="T8532" s="9"/>
      <c r="U8532" s="2"/>
      <c r="X8532" s="40"/>
      <c r="Y8532" s="9"/>
    </row>
    <row r="8533" spans="2:25" x14ac:dyDescent="0.2">
      <c r="B8533" s="2"/>
      <c r="H8533" s="2"/>
      <c r="I8533" s="2"/>
      <c r="J8533" s="2"/>
      <c r="N8533" s="9"/>
      <c r="O8533" s="5"/>
      <c r="P8533" s="2"/>
      <c r="Q8533" s="39"/>
      <c r="R8533" s="9"/>
      <c r="T8533" s="9"/>
      <c r="U8533" s="2"/>
      <c r="X8533" s="40"/>
      <c r="Y8533" s="9"/>
    </row>
    <row r="8534" spans="2:25" x14ac:dyDescent="0.2">
      <c r="B8534" s="2"/>
      <c r="H8534" s="2"/>
      <c r="I8534" s="2"/>
      <c r="J8534" s="2"/>
      <c r="N8534" s="9"/>
      <c r="O8534" s="5"/>
      <c r="P8534" s="2"/>
      <c r="Q8534" s="39"/>
      <c r="R8534" s="9"/>
      <c r="T8534" s="9"/>
      <c r="U8534" s="2"/>
      <c r="X8534" s="40"/>
      <c r="Y8534" s="9"/>
    </row>
    <row r="8535" spans="2:25" x14ac:dyDescent="0.2">
      <c r="B8535" s="2"/>
      <c r="H8535" s="2"/>
      <c r="I8535" s="2"/>
      <c r="J8535" s="2"/>
      <c r="N8535" s="9"/>
      <c r="O8535" s="5"/>
      <c r="P8535" s="2"/>
      <c r="Q8535" s="39"/>
      <c r="R8535" s="9"/>
      <c r="T8535" s="9"/>
      <c r="U8535" s="2"/>
      <c r="X8535" s="40"/>
      <c r="Y8535" s="9"/>
    </row>
    <row r="8536" spans="2:25" x14ac:dyDescent="0.2">
      <c r="B8536" s="2"/>
      <c r="H8536" s="2"/>
      <c r="I8536" s="2"/>
      <c r="J8536" s="2"/>
      <c r="N8536" s="9"/>
      <c r="O8536" s="5"/>
      <c r="P8536" s="2"/>
      <c r="Q8536" s="39"/>
      <c r="R8536" s="9"/>
      <c r="T8536" s="9"/>
      <c r="U8536" s="2"/>
      <c r="X8536" s="40"/>
      <c r="Y8536" s="9"/>
    </row>
    <row r="8537" spans="2:25" x14ac:dyDescent="0.2">
      <c r="B8537" s="2"/>
      <c r="H8537" s="2"/>
      <c r="I8537" s="2"/>
      <c r="J8537" s="2"/>
      <c r="N8537" s="9"/>
      <c r="O8537" s="5"/>
      <c r="P8537" s="2"/>
      <c r="Q8537" s="39"/>
      <c r="R8537" s="9"/>
      <c r="T8537" s="9"/>
      <c r="U8537" s="2"/>
      <c r="X8537" s="40"/>
      <c r="Y8537" s="9"/>
    </row>
    <row r="8538" spans="2:25" x14ac:dyDescent="0.2">
      <c r="B8538" s="2"/>
      <c r="H8538" s="2"/>
      <c r="I8538" s="2"/>
      <c r="J8538" s="2"/>
      <c r="N8538" s="9"/>
      <c r="O8538" s="5"/>
      <c r="P8538" s="2"/>
      <c r="Q8538" s="39"/>
      <c r="R8538" s="9"/>
      <c r="T8538" s="9"/>
      <c r="U8538" s="2"/>
      <c r="X8538" s="40"/>
      <c r="Y8538" s="9"/>
    </row>
    <row r="8539" spans="2:25" x14ac:dyDescent="0.2">
      <c r="B8539" s="2"/>
      <c r="H8539" s="2"/>
      <c r="I8539" s="2"/>
      <c r="J8539" s="2"/>
      <c r="N8539" s="9"/>
      <c r="O8539" s="5"/>
      <c r="P8539" s="2"/>
      <c r="Q8539" s="39"/>
      <c r="R8539" s="9"/>
      <c r="T8539" s="9"/>
      <c r="U8539" s="2"/>
      <c r="X8539" s="40"/>
      <c r="Y8539" s="9"/>
    </row>
    <row r="8540" spans="2:25" x14ac:dyDescent="0.2">
      <c r="B8540" s="2"/>
      <c r="H8540" s="2"/>
      <c r="I8540" s="2"/>
      <c r="J8540" s="2"/>
      <c r="N8540" s="9"/>
      <c r="O8540" s="5"/>
      <c r="P8540" s="2"/>
      <c r="Q8540" s="39"/>
      <c r="R8540" s="9"/>
      <c r="T8540" s="9"/>
      <c r="U8540" s="2"/>
      <c r="X8540" s="40"/>
      <c r="Y8540" s="9"/>
    </row>
    <row r="8541" spans="2:25" x14ac:dyDescent="0.2">
      <c r="B8541" s="2"/>
      <c r="H8541" s="2"/>
      <c r="I8541" s="2"/>
      <c r="J8541" s="2"/>
      <c r="N8541" s="9"/>
      <c r="O8541" s="5"/>
      <c r="P8541" s="2"/>
      <c r="Q8541" s="39"/>
      <c r="R8541" s="9"/>
      <c r="T8541" s="9"/>
      <c r="U8541" s="2"/>
      <c r="X8541" s="40"/>
      <c r="Y8541" s="9"/>
    </row>
    <row r="8542" spans="2:25" x14ac:dyDescent="0.2">
      <c r="B8542" s="2"/>
      <c r="H8542" s="2"/>
      <c r="I8542" s="2"/>
      <c r="J8542" s="2"/>
      <c r="N8542" s="9"/>
      <c r="O8542" s="5"/>
      <c r="P8542" s="2"/>
      <c r="Q8542" s="39"/>
      <c r="R8542" s="9"/>
      <c r="T8542" s="9"/>
      <c r="U8542" s="2"/>
      <c r="X8542" s="40"/>
      <c r="Y8542" s="9"/>
    </row>
    <row r="8543" spans="2:25" x14ac:dyDescent="0.2">
      <c r="B8543" s="2"/>
      <c r="H8543" s="2"/>
      <c r="I8543" s="2"/>
      <c r="J8543" s="2"/>
      <c r="N8543" s="9"/>
      <c r="O8543" s="5"/>
      <c r="P8543" s="2"/>
      <c r="Q8543" s="39"/>
      <c r="R8543" s="9"/>
      <c r="T8543" s="9"/>
      <c r="U8543" s="2"/>
      <c r="X8543" s="40"/>
      <c r="Y8543" s="9"/>
    </row>
    <row r="8544" spans="2:25" x14ac:dyDescent="0.2">
      <c r="B8544" s="2"/>
      <c r="H8544" s="2"/>
      <c r="I8544" s="2"/>
      <c r="J8544" s="2"/>
      <c r="N8544" s="9"/>
      <c r="O8544" s="5"/>
      <c r="P8544" s="2"/>
      <c r="Q8544" s="39"/>
      <c r="R8544" s="9"/>
      <c r="T8544" s="9"/>
      <c r="U8544" s="2"/>
      <c r="X8544" s="40"/>
      <c r="Y8544" s="9"/>
    </row>
    <row r="8545" spans="2:25" x14ac:dyDescent="0.2">
      <c r="B8545" s="2"/>
      <c r="H8545" s="2"/>
      <c r="I8545" s="2"/>
      <c r="J8545" s="2"/>
      <c r="N8545" s="9"/>
      <c r="O8545" s="5"/>
      <c r="P8545" s="2"/>
      <c r="Q8545" s="39"/>
      <c r="R8545" s="9"/>
      <c r="T8545" s="9"/>
      <c r="U8545" s="2"/>
      <c r="X8545" s="40"/>
      <c r="Y8545" s="9"/>
    </row>
    <row r="8546" spans="2:25" x14ac:dyDescent="0.2">
      <c r="B8546" s="2"/>
      <c r="H8546" s="2"/>
      <c r="I8546" s="2"/>
      <c r="J8546" s="2"/>
      <c r="N8546" s="9"/>
      <c r="O8546" s="5"/>
      <c r="P8546" s="2"/>
      <c r="Q8546" s="39"/>
      <c r="R8546" s="9"/>
      <c r="T8546" s="9"/>
      <c r="U8546" s="2"/>
      <c r="X8546" s="40"/>
      <c r="Y8546" s="9"/>
    </row>
    <row r="8547" spans="2:25" x14ac:dyDescent="0.2">
      <c r="B8547" s="2"/>
      <c r="H8547" s="2"/>
      <c r="I8547" s="2"/>
      <c r="J8547" s="2"/>
      <c r="N8547" s="9"/>
      <c r="O8547" s="5"/>
      <c r="P8547" s="2"/>
      <c r="Q8547" s="39"/>
      <c r="R8547" s="9"/>
      <c r="T8547" s="9"/>
      <c r="U8547" s="2"/>
      <c r="X8547" s="40"/>
      <c r="Y8547" s="9"/>
    </row>
    <row r="8548" spans="2:25" x14ac:dyDescent="0.2">
      <c r="B8548" s="2"/>
      <c r="H8548" s="2"/>
      <c r="I8548" s="2"/>
      <c r="J8548" s="2"/>
      <c r="N8548" s="9"/>
      <c r="O8548" s="5"/>
      <c r="P8548" s="2"/>
      <c r="Q8548" s="39"/>
      <c r="R8548" s="9"/>
      <c r="T8548" s="9"/>
      <c r="U8548" s="2"/>
      <c r="X8548" s="40"/>
      <c r="Y8548" s="9"/>
    </row>
    <row r="8549" spans="2:25" x14ac:dyDescent="0.2">
      <c r="B8549" s="2"/>
      <c r="H8549" s="2"/>
      <c r="I8549" s="2"/>
      <c r="J8549" s="2"/>
      <c r="N8549" s="9"/>
      <c r="O8549" s="5"/>
      <c r="P8549" s="2"/>
      <c r="Q8549" s="39"/>
      <c r="R8549" s="9"/>
      <c r="T8549" s="9"/>
      <c r="U8549" s="2"/>
      <c r="X8549" s="40"/>
      <c r="Y8549" s="9"/>
    </row>
    <row r="8550" spans="2:25" x14ac:dyDescent="0.2">
      <c r="B8550" s="2"/>
      <c r="H8550" s="2"/>
      <c r="I8550" s="2"/>
      <c r="J8550" s="2"/>
      <c r="N8550" s="9"/>
      <c r="O8550" s="5"/>
      <c r="P8550" s="2"/>
      <c r="Q8550" s="39"/>
      <c r="R8550" s="9"/>
      <c r="T8550" s="9"/>
      <c r="U8550" s="2"/>
      <c r="X8550" s="40"/>
      <c r="Y8550" s="9"/>
    </row>
    <row r="8551" spans="2:25" x14ac:dyDescent="0.2">
      <c r="B8551" s="2"/>
      <c r="H8551" s="2"/>
      <c r="I8551" s="2"/>
      <c r="J8551" s="2"/>
      <c r="N8551" s="9"/>
      <c r="O8551" s="5"/>
      <c r="P8551" s="2"/>
      <c r="Q8551" s="39"/>
      <c r="R8551" s="9"/>
      <c r="T8551" s="9"/>
      <c r="U8551" s="2"/>
      <c r="X8551" s="40"/>
      <c r="Y8551" s="9"/>
    </row>
    <row r="8552" spans="2:25" x14ac:dyDescent="0.2">
      <c r="B8552" s="2"/>
      <c r="H8552" s="2"/>
      <c r="I8552" s="2"/>
      <c r="J8552" s="2"/>
      <c r="N8552" s="9"/>
      <c r="O8552" s="5"/>
      <c r="P8552" s="2"/>
      <c r="Q8552" s="39"/>
      <c r="R8552" s="9"/>
      <c r="T8552" s="9"/>
      <c r="U8552" s="2"/>
      <c r="X8552" s="40"/>
      <c r="Y8552" s="9"/>
    </row>
    <row r="8553" spans="2:25" x14ac:dyDescent="0.2">
      <c r="B8553" s="2"/>
      <c r="H8553" s="2"/>
      <c r="I8553" s="2"/>
      <c r="J8553" s="2"/>
      <c r="N8553" s="9"/>
      <c r="O8553" s="5"/>
      <c r="P8553" s="2"/>
      <c r="Q8553" s="39"/>
      <c r="R8553" s="9"/>
      <c r="T8553" s="9"/>
      <c r="U8553" s="2"/>
      <c r="X8553" s="40"/>
      <c r="Y8553" s="9"/>
    </row>
    <row r="8554" spans="2:25" x14ac:dyDescent="0.2">
      <c r="B8554" s="2"/>
      <c r="H8554" s="2"/>
      <c r="I8554" s="2"/>
      <c r="J8554" s="2"/>
      <c r="N8554" s="9"/>
      <c r="O8554" s="5"/>
      <c r="P8554" s="2"/>
      <c r="Q8554" s="39"/>
      <c r="R8554" s="9"/>
      <c r="T8554" s="9"/>
      <c r="U8554" s="2"/>
      <c r="X8554" s="40"/>
      <c r="Y8554" s="9"/>
    </row>
    <row r="8555" spans="2:25" x14ac:dyDescent="0.2">
      <c r="B8555" s="2"/>
      <c r="H8555" s="2"/>
      <c r="I8555" s="2"/>
      <c r="J8555" s="2"/>
      <c r="N8555" s="9"/>
      <c r="O8555" s="5"/>
      <c r="P8555" s="2"/>
      <c r="Q8555" s="39"/>
      <c r="R8555" s="9"/>
      <c r="T8555" s="9"/>
      <c r="U8555" s="2"/>
      <c r="X8555" s="40"/>
      <c r="Y8555" s="9"/>
    </row>
    <row r="8556" spans="2:25" x14ac:dyDescent="0.2">
      <c r="B8556" s="2"/>
      <c r="H8556" s="2"/>
      <c r="I8556" s="2"/>
      <c r="J8556" s="2"/>
      <c r="N8556" s="9"/>
      <c r="O8556" s="5"/>
      <c r="P8556" s="2"/>
      <c r="Q8556" s="39"/>
      <c r="R8556" s="9"/>
      <c r="T8556" s="9"/>
      <c r="U8556" s="2"/>
      <c r="X8556" s="40"/>
      <c r="Y8556" s="9"/>
    </row>
    <row r="8557" spans="2:25" x14ac:dyDescent="0.2">
      <c r="B8557" s="2"/>
      <c r="H8557" s="2"/>
      <c r="I8557" s="2"/>
      <c r="J8557" s="2"/>
      <c r="N8557" s="9"/>
      <c r="O8557" s="5"/>
      <c r="P8557" s="2"/>
      <c r="Q8557" s="39"/>
      <c r="R8557" s="9"/>
      <c r="T8557" s="9"/>
      <c r="U8557" s="2"/>
      <c r="X8557" s="40"/>
      <c r="Y8557" s="9"/>
    </row>
    <row r="8558" spans="2:25" x14ac:dyDescent="0.2">
      <c r="B8558" s="2"/>
      <c r="H8558" s="2"/>
      <c r="I8558" s="2"/>
      <c r="J8558" s="2"/>
      <c r="N8558" s="9"/>
      <c r="O8558" s="5"/>
      <c r="P8558" s="2"/>
      <c r="Q8558" s="39"/>
      <c r="R8558" s="9"/>
      <c r="T8558" s="9"/>
      <c r="U8558" s="2"/>
      <c r="X8558" s="40"/>
      <c r="Y8558" s="9"/>
    </row>
    <row r="8559" spans="2:25" x14ac:dyDescent="0.2">
      <c r="B8559" s="2"/>
      <c r="H8559" s="2"/>
      <c r="I8559" s="2"/>
      <c r="J8559" s="2"/>
      <c r="N8559" s="9"/>
      <c r="O8559" s="5"/>
      <c r="P8559" s="2"/>
      <c r="Q8559" s="39"/>
      <c r="R8559" s="9"/>
      <c r="T8559" s="9"/>
      <c r="U8559" s="2"/>
      <c r="X8559" s="40"/>
      <c r="Y8559" s="9"/>
    </row>
    <row r="8560" spans="2:25" x14ac:dyDescent="0.2">
      <c r="B8560" s="2"/>
      <c r="H8560" s="2"/>
      <c r="I8560" s="2"/>
      <c r="J8560" s="2"/>
      <c r="N8560" s="9"/>
      <c r="O8560" s="5"/>
      <c r="P8560" s="2"/>
      <c r="Q8560" s="39"/>
      <c r="R8560" s="9"/>
      <c r="T8560" s="9"/>
      <c r="U8560" s="2"/>
      <c r="X8560" s="40"/>
      <c r="Y8560" s="9"/>
    </row>
    <row r="8561" spans="2:25" x14ac:dyDescent="0.2">
      <c r="B8561" s="2"/>
      <c r="H8561" s="2"/>
      <c r="I8561" s="2"/>
      <c r="J8561" s="2"/>
      <c r="N8561" s="9"/>
      <c r="O8561" s="5"/>
      <c r="P8561" s="2"/>
      <c r="Q8561" s="39"/>
      <c r="R8561" s="9"/>
      <c r="T8561" s="9"/>
      <c r="U8561" s="2"/>
      <c r="X8561" s="40"/>
      <c r="Y8561" s="9"/>
    </row>
    <row r="8562" spans="2:25" x14ac:dyDescent="0.2">
      <c r="B8562" s="2"/>
      <c r="H8562" s="2"/>
      <c r="I8562" s="2"/>
      <c r="J8562" s="2"/>
      <c r="N8562" s="9"/>
      <c r="O8562" s="5"/>
      <c r="P8562" s="2"/>
      <c r="Q8562" s="39"/>
      <c r="R8562" s="9"/>
      <c r="T8562" s="9"/>
      <c r="U8562" s="2"/>
      <c r="X8562" s="40"/>
      <c r="Y8562" s="9"/>
    </row>
    <row r="8563" spans="2:25" x14ac:dyDescent="0.2">
      <c r="B8563" s="2"/>
      <c r="H8563" s="2"/>
      <c r="I8563" s="2"/>
      <c r="J8563" s="2"/>
      <c r="N8563" s="9"/>
      <c r="O8563" s="5"/>
      <c r="P8563" s="2"/>
      <c r="Q8563" s="39"/>
      <c r="R8563" s="9"/>
      <c r="T8563" s="9"/>
      <c r="U8563" s="2"/>
      <c r="X8563" s="40"/>
      <c r="Y8563" s="9"/>
    </row>
    <row r="8564" spans="2:25" x14ac:dyDescent="0.2">
      <c r="B8564" s="2"/>
      <c r="H8564" s="2"/>
      <c r="I8564" s="2"/>
      <c r="J8564" s="2"/>
      <c r="N8564" s="9"/>
      <c r="O8564" s="5"/>
      <c r="P8564" s="2"/>
      <c r="Q8564" s="39"/>
      <c r="R8564" s="9"/>
      <c r="T8564" s="9"/>
      <c r="U8564" s="2"/>
      <c r="X8564" s="40"/>
      <c r="Y8564" s="9"/>
    </row>
    <row r="8565" spans="2:25" x14ac:dyDescent="0.2">
      <c r="B8565" s="2"/>
      <c r="H8565" s="2"/>
      <c r="I8565" s="2"/>
      <c r="J8565" s="2"/>
      <c r="N8565" s="9"/>
      <c r="O8565" s="5"/>
      <c r="P8565" s="2"/>
      <c r="Q8565" s="39"/>
      <c r="R8565" s="9"/>
      <c r="T8565" s="9"/>
      <c r="U8565" s="2"/>
      <c r="X8565" s="40"/>
      <c r="Y8565" s="9"/>
    </row>
    <row r="8566" spans="2:25" x14ac:dyDescent="0.2">
      <c r="B8566" s="2"/>
      <c r="H8566" s="2"/>
      <c r="I8566" s="2"/>
      <c r="J8566" s="2"/>
      <c r="N8566" s="9"/>
      <c r="O8566" s="5"/>
      <c r="P8566" s="2"/>
      <c r="Q8566" s="39"/>
      <c r="R8566" s="9"/>
      <c r="T8566" s="9"/>
      <c r="U8566" s="2"/>
      <c r="X8566" s="40"/>
      <c r="Y8566" s="9"/>
    </row>
    <row r="8567" spans="2:25" x14ac:dyDescent="0.2">
      <c r="B8567" s="2"/>
      <c r="H8567" s="2"/>
      <c r="I8567" s="2"/>
      <c r="J8567" s="2"/>
      <c r="N8567" s="9"/>
      <c r="O8567" s="5"/>
      <c r="P8567" s="2"/>
      <c r="Q8567" s="39"/>
      <c r="R8567" s="9"/>
      <c r="T8567" s="9"/>
      <c r="U8567" s="2"/>
      <c r="X8567" s="40"/>
      <c r="Y8567" s="9"/>
    </row>
    <row r="8568" spans="2:25" x14ac:dyDescent="0.2">
      <c r="B8568" s="2"/>
      <c r="H8568" s="2"/>
      <c r="I8568" s="2"/>
      <c r="J8568" s="2"/>
      <c r="N8568" s="9"/>
      <c r="O8568" s="5"/>
      <c r="P8568" s="2"/>
      <c r="Q8568" s="39"/>
      <c r="R8568" s="9"/>
      <c r="T8568" s="9"/>
      <c r="U8568" s="2"/>
      <c r="X8568" s="40"/>
      <c r="Y8568" s="9"/>
    </row>
    <row r="8569" spans="2:25" x14ac:dyDescent="0.2">
      <c r="B8569" s="2"/>
      <c r="H8569" s="2"/>
      <c r="I8569" s="2"/>
      <c r="J8569" s="2"/>
      <c r="N8569" s="9"/>
      <c r="O8569" s="5"/>
      <c r="P8569" s="2"/>
      <c r="Q8569" s="39"/>
      <c r="R8569" s="9"/>
      <c r="T8569" s="9"/>
      <c r="U8569" s="2"/>
      <c r="X8569" s="40"/>
      <c r="Y8569" s="9"/>
    </row>
    <row r="8570" spans="2:25" x14ac:dyDescent="0.2">
      <c r="B8570" s="2"/>
      <c r="H8570" s="2"/>
      <c r="I8570" s="2"/>
      <c r="J8570" s="2"/>
      <c r="N8570" s="9"/>
      <c r="O8570" s="5"/>
      <c r="P8570" s="2"/>
      <c r="Q8570" s="39"/>
      <c r="R8570" s="9"/>
      <c r="T8570" s="9"/>
      <c r="U8570" s="2"/>
      <c r="X8570" s="40"/>
      <c r="Y8570" s="9"/>
    </row>
    <row r="8571" spans="2:25" x14ac:dyDescent="0.2">
      <c r="B8571" s="2"/>
      <c r="H8571" s="2"/>
      <c r="I8571" s="2"/>
      <c r="J8571" s="2"/>
      <c r="N8571" s="9"/>
      <c r="O8571" s="5"/>
      <c r="P8571" s="2"/>
      <c r="Q8571" s="39"/>
      <c r="R8571" s="9"/>
      <c r="T8571" s="9"/>
      <c r="U8571" s="2"/>
      <c r="X8571" s="40"/>
      <c r="Y8571" s="9"/>
    </row>
    <row r="8572" spans="2:25" x14ac:dyDescent="0.2">
      <c r="B8572" s="2"/>
      <c r="H8572" s="2"/>
      <c r="I8572" s="2"/>
      <c r="J8572" s="2"/>
      <c r="N8572" s="9"/>
      <c r="O8572" s="5"/>
      <c r="P8572" s="2"/>
      <c r="Q8572" s="39"/>
      <c r="R8572" s="9"/>
      <c r="T8572" s="9"/>
      <c r="U8572" s="2"/>
      <c r="X8572" s="40"/>
      <c r="Y8572" s="9"/>
    </row>
    <row r="8573" spans="2:25" x14ac:dyDescent="0.2">
      <c r="B8573" s="2"/>
      <c r="H8573" s="2"/>
      <c r="I8573" s="2"/>
      <c r="J8573" s="2"/>
      <c r="N8573" s="9"/>
      <c r="O8573" s="5"/>
      <c r="P8573" s="2"/>
      <c r="Q8573" s="39"/>
      <c r="R8573" s="9"/>
      <c r="T8573" s="9"/>
      <c r="U8573" s="2"/>
      <c r="X8573" s="40"/>
      <c r="Y8573" s="9"/>
    </row>
    <row r="8574" spans="2:25" x14ac:dyDescent="0.2">
      <c r="B8574" s="2"/>
      <c r="H8574" s="2"/>
      <c r="I8574" s="2"/>
      <c r="J8574" s="2"/>
      <c r="N8574" s="9"/>
      <c r="O8574" s="5"/>
      <c r="P8574" s="2"/>
      <c r="Q8574" s="39"/>
      <c r="R8574" s="9"/>
      <c r="T8574" s="9"/>
      <c r="U8574" s="2"/>
      <c r="X8574" s="40"/>
      <c r="Y8574" s="9"/>
    </row>
    <row r="8575" spans="2:25" x14ac:dyDescent="0.2">
      <c r="B8575" s="2"/>
      <c r="H8575" s="2"/>
      <c r="I8575" s="2"/>
      <c r="J8575" s="2"/>
      <c r="N8575" s="9"/>
      <c r="O8575" s="5"/>
      <c r="P8575" s="2"/>
      <c r="Q8575" s="39"/>
      <c r="R8575" s="9"/>
      <c r="T8575" s="9"/>
      <c r="U8575" s="2"/>
      <c r="X8575" s="40"/>
      <c r="Y8575" s="9"/>
    </row>
    <row r="8576" spans="2:25" x14ac:dyDescent="0.2">
      <c r="B8576" s="2"/>
      <c r="H8576" s="2"/>
      <c r="I8576" s="2"/>
      <c r="J8576" s="2"/>
      <c r="N8576" s="9"/>
      <c r="O8576" s="5"/>
      <c r="P8576" s="2"/>
      <c r="Q8576" s="39"/>
      <c r="R8576" s="9"/>
      <c r="T8576" s="9"/>
      <c r="U8576" s="2"/>
      <c r="X8576" s="40"/>
      <c r="Y8576" s="9"/>
    </row>
    <row r="8577" spans="2:25" x14ac:dyDescent="0.2">
      <c r="B8577" s="2"/>
      <c r="H8577" s="2"/>
      <c r="I8577" s="2"/>
      <c r="J8577" s="2"/>
      <c r="N8577" s="9"/>
      <c r="O8577" s="5"/>
      <c r="P8577" s="2"/>
      <c r="Q8577" s="39"/>
      <c r="R8577" s="9"/>
      <c r="T8577" s="9"/>
      <c r="U8577" s="2"/>
      <c r="X8577" s="40"/>
      <c r="Y8577" s="9"/>
    </row>
    <row r="8578" spans="2:25" x14ac:dyDescent="0.2">
      <c r="B8578" s="2"/>
      <c r="H8578" s="2"/>
      <c r="I8578" s="2"/>
      <c r="J8578" s="2"/>
      <c r="N8578" s="9"/>
      <c r="O8578" s="5"/>
      <c r="P8578" s="2"/>
      <c r="Q8578" s="39"/>
      <c r="R8578" s="9"/>
      <c r="T8578" s="9"/>
      <c r="U8578" s="2"/>
      <c r="X8578" s="40"/>
      <c r="Y8578" s="9"/>
    </row>
    <row r="8579" spans="2:25" x14ac:dyDescent="0.2">
      <c r="B8579" s="2"/>
      <c r="H8579" s="2"/>
      <c r="I8579" s="2"/>
      <c r="J8579" s="2"/>
      <c r="N8579" s="9"/>
      <c r="O8579" s="5"/>
      <c r="P8579" s="2"/>
      <c r="Q8579" s="39"/>
      <c r="R8579" s="9"/>
      <c r="T8579" s="9"/>
      <c r="U8579" s="2"/>
      <c r="X8579" s="40"/>
      <c r="Y8579" s="9"/>
    </row>
    <row r="8580" spans="2:25" x14ac:dyDescent="0.2">
      <c r="B8580" s="2"/>
      <c r="H8580" s="2"/>
      <c r="I8580" s="2"/>
      <c r="J8580" s="2"/>
      <c r="N8580" s="9"/>
      <c r="O8580" s="5"/>
      <c r="P8580" s="2"/>
      <c r="Q8580" s="39"/>
      <c r="R8580" s="9"/>
      <c r="T8580" s="9"/>
      <c r="U8580" s="2"/>
      <c r="X8580" s="40"/>
      <c r="Y8580" s="9"/>
    </row>
    <row r="8581" spans="2:25" x14ac:dyDescent="0.2">
      <c r="B8581" s="2"/>
      <c r="H8581" s="2"/>
      <c r="I8581" s="2"/>
      <c r="J8581" s="2"/>
      <c r="N8581" s="9"/>
      <c r="O8581" s="5"/>
      <c r="P8581" s="2"/>
      <c r="Q8581" s="39"/>
      <c r="R8581" s="9"/>
      <c r="T8581" s="9"/>
      <c r="U8581" s="2"/>
      <c r="X8581" s="40"/>
      <c r="Y8581" s="9"/>
    </row>
    <row r="8582" spans="2:25" x14ac:dyDescent="0.2">
      <c r="B8582" s="2"/>
      <c r="H8582" s="2"/>
      <c r="I8582" s="2"/>
      <c r="J8582" s="2"/>
      <c r="N8582" s="9"/>
      <c r="O8582" s="5"/>
      <c r="P8582" s="2"/>
      <c r="Q8582" s="39"/>
      <c r="R8582" s="9"/>
      <c r="T8582" s="9"/>
      <c r="U8582" s="2"/>
      <c r="X8582" s="40"/>
      <c r="Y8582" s="9"/>
    </row>
    <row r="8583" spans="2:25" x14ac:dyDescent="0.2">
      <c r="B8583" s="2"/>
      <c r="H8583" s="2"/>
      <c r="I8583" s="2"/>
      <c r="J8583" s="2"/>
      <c r="N8583" s="9"/>
      <c r="O8583" s="5"/>
      <c r="P8583" s="2"/>
      <c r="Q8583" s="39"/>
      <c r="R8583" s="9"/>
      <c r="T8583" s="9"/>
      <c r="U8583" s="2"/>
      <c r="X8583" s="40"/>
      <c r="Y8583" s="9"/>
    </row>
    <row r="8584" spans="2:25" x14ac:dyDescent="0.2">
      <c r="B8584" s="2"/>
      <c r="H8584" s="2"/>
      <c r="I8584" s="2"/>
      <c r="J8584" s="2"/>
      <c r="N8584" s="9"/>
      <c r="O8584" s="5"/>
      <c r="P8584" s="2"/>
      <c r="Q8584" s="39"/>
      <c r="R8584" s="9"/>
      <c r="T8584" s="9"/>
      <c r="U8584" s="2"/>
      <c r="X8584" s="40"/>
      <c r="Y8584" s="9"/>
    </row>
    <row r="8585" spans="2:25" x14ac:dyDescent="0.2">
      <c r="B8585" s="2"/>
      <c r="H8585" s="2"/>
      <c r="I8585" s="2"/>
      <c r="J8585" s="2"/>
      <c r="N8585" s="9"/>
      <c r="O8585" s="5"/>
      <c r="P8585" s="2"/>
      <c r="Q8585" s="39"/>
      <c r="R8585" s="9"/>
      <c r="T8585" s="9"/>
      <c r="U8585" s="2"/>
      <c r="X8585" s="40"/>
      <c r="Y8585" s="9"/>
    </row>
    <row r="8586" spans="2:25" x14ac:dyDescent="0.2">
      <c r="B8586" s="2"/>
      <c r="H8586" s="2"/>
      <c r="I8586" s="2"/>
      <c r="J8586" s="2"/>
      <c r="N8586" s="9"/>
      <c r="O8586" s="5"/>
      <c r="P8586" s="2"/>
      <c r="Q8586" s="39"/>
      <c r="R8586" s="9"/>
      <c r="T8586" s="9"/>
      <c r="U8586" s="2"/>
      <c r="X8586" s="40"/>
      <c r="Y8586" s="9"/>
    </row>
    <row r="8587" spans="2:25" x14ac:dyDescent="0.2">
      <c r="B8587" s="2"/>
      <c r="H8587" s="2"/>
      <c r="I8587" s="2"/>
      <c r="J8587" s="2"/>
      <c r="N8587" s="9"/>
      <c r="O8587" s="5"/>
      <c r="P8587" s="2"/>
      <c r="Q8587" s="39"/>
      <c r="R8587" s="9"/>
      <c r="T8587" s="9"/>
      <c r="U8587" s="2"/>
      <c r="X8587" s="40"/>
      <c r="Y8587" s="9"/>
    </row>
    <row r="8588" spans="2:25" x14ac:dyDescent="0.2">
      <c r="B8588" s="2"/>
      <c r="H8588" s="2"/>
      <c r="I8588" s="2"/>
      <c r="J8588" s="2"/>
      <c r="N8588" s="9"/>
      <c r="O8588" s="5"/>
      <c r="P8588" s="2"/>
      <c r="Q8588" s="39"/>
      <c r="R8588" s="9"/>
      <c r="T8588" s="9"/>
      <c r="U8588" s="2"/>
      <c r="X8588" s="40"/>
      <c r="Y8588" s="9"/>
    </row>
    <row r="8589" spans="2:25" x14ac:dyDescent="0.2">
      <c r="B8589" s="2"/>
      <c r="H8589" s="2"/>
      <c r="I8589" s="2"/>
      <c r="J8589" s="2"/>
      <c r="N8589" s="9"/>
      <c r="O8589" s="5"/>
      <c r="P8589" s="2"/>
      <c r="Q8589" s="39"/>
      <c r="R8589" s="9"/>
      <c r="T8589" s="9"/>
      <c r="U8589" s="2"/>
      <c r="X8589" s="40"/>
      <c r="Y8589" s="9"/>
    </row>
    <row r="8590" spans="2:25" x14ac:dyDescent="0.2">
      <c r="B8590" s="2"/>
      <c r="H8590" s="2"/>
      <c r="I8590" s="2"/>
      <c r="J8590" s="2"/>
      <c r="N8590" s="9"/>
      <c r="O8590" s="5"/>
      <c r="P8590" s="2"/>
      <c r="Q8590" s="39"/>
      <c r="R8590" s="9"/>
      <c r="T8590" s="9"/>
      <c r="U8590" s="2"/>
      <c r="X8590" s="40"/>
      <c r="Y8590" s="9"/>
    </row>
    <row r="8591" spans="2:25" x14ac:dyDescent="0.2">
      <c r="B8591" s="2"/>
      <c r="H8591" s="2"/>
      <c r="I8591" s="2"/>
      <c r="J8591" s="2"/>
      <c r="N8591" s="9"/>
      <c r="O8591" s="5"/>
      <c r="P8591" s="2"/>
      <c r="Q8591" s="39"/>
      <c r="R8591" s="9"/>
      <c r="T8591" s="9"/>
      <c r="U8591" s="2"/>
      <c r="X8591" s="40"/>
      <c r="Y8591" s="9"/>
    </row>
    <row r="8592" spans="2:25" x14ac:dyDescent="0.2">
      <c r="B8592" s="2"/>
      <c r="H8592" s="2"/>
      <c r="I8592" s="2"/>
      <c r="J8592" s="2"/>
      <c r="N8592" s="9"/>
      <c r="O8592" s="5"/>
      <c r="P8592" s="2"/>
      <c r="Q8592" s="39"/>
      <c r="R8592" s="9"/>
      <c r="T8592" s="9"/>
      <c r="U8592" s="2"/>
      <c r="X8592" s="40"/>
      <c r="Y8592" s="9"/>
    </row>
    <row r="8593" spans="2:25" x14ac:dyDescent="0.2">
      <c r="B8593" s="2"/>
      <c r="H8593" s="2"/>
      <c r="I8593" s="2"/>
      <c r="J8593" s="2"/>
      <c r="N8593" s="9"/>
      <c r="O8593" s="5"/>
      <c r="P8593" s="2"/>
      <c r="Q8593" s="39"/>
      <c r="R8593" s="9"/>
      <c r="T8593" s="9"/>
      <c r="U8593" s="2"/>
      <c r="X8593" s="40"/>
      <c r="Y8593" s="9"/>
    </row>
    <row r="8594" spans="2:25" x14ac:dyDescent="0.2">
      <c r="B8594" s="2"/>
      <c r="H8594" s="2"/>
      <c r="I8594" s="2"/>
      <c r="J8594" s="2"/>
      <c r="N8594" s="9"/>
      <c r="O8594" s="5"/>
      <c r="P8594" s="2"/>
      <c r="Q8594" s="39"/>
      <c r="R8594" s="9"/>
      <c r="T8594" s="9"/>
      <c r="U8594" s="2"/>
      <c r="X8594" s="40"/>
      <c r="Y8594" s="9"/>
    </row>
    <row r="8595" spans="2:25" x14ac:dyDescent="0.2">
      <c r="B8595" s="2"/>
      <c r="H8595" s="2"/>
      <c r="I8595" s="2"/>
      <c r="J8595" s="2"/>
      <c r="N8595" s="9"/>
      <c r="O8595" s="5"/>
      <c r="P8595" s="2"/>
      <c r="Q8595" s="39"/>
      <c r="R8595" s="9"/>
      <c r="T8595" s="9"/>
      <c r="U8595" s="2"/>
      <c r="X8595" s="40"/>
      <c r="Y8595" s="9"/>
    </row>
    <row r="8596" spans="2:25" x14ac:dyDescent="0.2">
      <c r="B8596" s="2"/>
      <c r="H8596" s="2"/>
      <c r="I8596" s="2"/>
      <c r="J8596" s="2"/>
      <c r="N8596" s="9"/>
      <c r="O8596" s="5"/>
      <c r="P8596" s="2"/>
      <c r="Q8596" s="39"/>
      <c r="R8596" s="9"/>
      <c r="T8596" s="9"/>
      <c r="U8596" s="2"/>
      <c r="X8596" s="40"/>
      <c r="Y8596" s="9"/>
    </row>
    <row r="8597" spans="2:25" x14ac:dyDescent="0.2">
      <c r="B8597" s="2"/>
      <c r="H8597" s="2"/>
      <c r="I8597" s="2"/>
      <c r="J8597" s="2"/>
      <c r="N8597" s="9"/>
      <c r="O8597" s="5"/>
      <c r="P8597" s="2"/>
      <c r="Q8597" s="39"/>
      <c r="R8597" s="9"/>
      <c r="T8597" s="9"/>
      <c r="U8597" s="2"/>
      <c r="X8597" s="40"/>
      <c r="Y8597" s="9"/>
    </row>
    <row r="8598" spans="2:25" x14ac:dyDescent="0.2">
      <c r="B8598" s="2"/>
      <c r="H8598" s="2"/>
      <c r="I8598" s="2"/>
      <c r="J8598" s="2"/>
      <c r="N8598" s="9"/>
      <c r="O8598" s="5"/>
      <c r="P8598" s="2"/>
      <c r="Q8598" s="39"/>
      <c r="R8598" s="9"/>
      <c r="T8598" s="9"/>
      <c r="U8598" s="2"/>
      <c r="X8598" s="40"/>
      <c r="Y8598" s="9"/>
    </row>
    <row r="8599" spans="2:25" x14ac:dyDescent="0.2">
      <c r="B8599" s="2"/>
      <c r="H8599" s="2"/>
      <c r="I8599" s="2"/>
      <c r="J8599" s="2"/>
      <c r="N8599" s="9"/>
      <c r="O8599" s="5"/>
      <c r="P8599" s="2"/>
      <c r="Q8599" s="39"/>
      <c r="R8599" s="9"/>
      <c r="T8599" s="9"/>
      <c r="U8599" s="2"/>
      <c r="X8599" s="40"/>
      <c r="Y8599" s="9"/>
    </row>
    <row r="8600" spans="2:25" x14ac:dyDescent="0.2">
      <c r="B8600" s="2"/>
      <c r="H8600" s="2"/>
      <c r="I8600" s="2"/>
      <c r="J8600" s="2"/>
      <c r="N8600" s="9"/>
      <c r="O8600" s="5"/>
      <c r="P8600" s="2"/>
      <c r="Q8600" s="39"/>
      <c r="R8600" s="9"/>
      <c r="T8600" s="9"/>
      <c r="U8600" s="2"/>
      <c r="X8600" s="40"/>
      <c r="Y8600" s="9"/>
    </row>
    <row r="8601" spans="2:25" x14ac:dyDescent="0.2">
      <c r="B8601" s="2"/>
      <c r="H8601" s="2"/>
      <c r="I8601" s="2"/>
      <c r="J8601" s="2"/>
      <c r="N8601" s="9"/>
      <c r="O8601" s="5"/>
      <c r="P8601" s="2"/>
      <c r="Q8601" s="39"/>
      <c r="R8601" s="9"/>
      <c r="T8601" s="9"/>
      <c r="U8601" s="2"/>
      <c r="X8601" s="40"/>
      <c r="Y8601" s="9"/>
    </row>
    <row r="8602" spans="2:25" x14ac:dyDescent="0.2">
      <c r="B8602" s="2"/>
      <c r="H8602" s="2"/>
      <c r="I8602" s="2"/>
      <c r="J8602" s="2"/>
      <c r="N8602" s="9"/>
      <c r="O8602" s="5"/>
      <c r="P8602" s="2"/>
      <c r="Q8602" s="39"/>
      <c r="R8602" s="9"/>
      <c r="T8602" s="9"/>
      <c r="U8602" s="2"/>
      <c r="X8602" s="40"/>
      <c r="Y8602" s="9"/>
    </row>
    <row r="8603" spans="2:25" x14ac:dyDescent="0.2">
      <c r="B8603" s="2"/>
      <c r="H8603" s="2"/>
      <c r="I8603" s="2"/>
      <c r="J8603" s="2"/>
      <c r="N8603" s="9"/>
      <c r="O8603" s="5"/>
      <c r="P8603" s="2"/>
      <c r="Q8603" s="39"/>
      <c r="R8603" s="9"/>
      <c r="T8603" s="9"/>
      <c r="U8603" s="2"/>
      <c r="X8603" s="40"/>
      <c r="Y8603" s="9"/>
    </row>
    <row r="8604" spans="2:25" x14ac:dyDescent="0.2">
      <c r="B8604" s="2"/>
      <c r="H8604" s="2"/>
      <c r="I8604" s="2"/>
      <c r="J8604" s="2"/>
      <c r="N8604" s="9"/>
      <c r="O8604" s="5"/>
      <c r="P8604" s="2"/>
      <c r="Q8604" s="39"/>
      <c r="R8604" s="9"/>
      <c r="T8604" s="9"/>
      <c r="U8604" s="2"/>
      <c r="X8604" s="40"/>
      <c r="Y8604" s="9"/>
    </row>
    <row r="8605" spans="2:25" x14ac:dyDescent="0.2">
      <c r="B8605" s="2"/>
      <c r="H8605" s="2"/>
      <c r="I8605" s="2"/>
      <c r="J8605" s="2"/>
      <c r="N8605" s="9"/>
      <c r="O8605" s="5"/>
      <c r="P8605" s="2"/>
      <c r="Q8605" s="39"/>
      <c r="R8605" s="9"/>
      <c r="T8605" s="9"/>
      <c r="U8605" s="2"/>
      <c r="X8605" s="40"/>
      <c r="Y8605" s="9"/>
    </row>
    <row r="8606" spans="2:25" x14ac:dyDescent="0.2">
      <c r="B8606" s="2"/>
      <c r="H8606" s="2"/>
      <c r="I8606" s="2"/>
      <c r="J8606" s="2"/>
      <c r="N8606" s="9"/>
      <c r="O8606" s="5"/>
      <c r="P8606" s="2"/>
      <c r="Q8606" s="39"/>
      <c r="R8606" s="9"/>
      <c r="T8606" s="9"/>
      <c r="U8606" s="2"/>
      <c r="X8606" s="40"/>
      <c r="Y8606" s="9"/>
    </row>
    <row r="8607" spans="2:25" x14ac:dyDescent="0.2">
      <c r="B8607" s="2"/>
      <c r="H8607" s="2"/>
      <c r="I8607" s="2"/>
      <c r="J8607" s="2"/>
      <c r="N8607" s="9"/>
      <c r="O8607" s="5"/>
      <c r="P8607" s="2"/>
      <c r="Q8607" s="39"/>
      <c r="R8607" s="9"/>
      <c r="T8607" s="9"/>
      <c r="U8607" s="2"/>
      <c r="X8607" s="40"/>
      <c r="Y8607" s="9"/>
    </row>
    <row r="8608" spans="2:25" x14ac:dyDescent="0.2">
      <c r="B8608" s="2"/>
      <c r="H8608" s="2"/>
      <c r="I8608" s="2"/>
      <c r="J8608" s="2"/>
      <c r="N8608" s="9"/>
      <c r="O8608" s="5"/>
      <c r="P8608" s="2"/>
      <c r="Q8608" s="39"/>
      <c r="R8608" s="9"/>
      <c r="T8608" s="9"/>
      <c r="U8608" s="2"/>
      <c r="X8608" s="40"/>
      <c r="Y8608" s="9"/>
    </row>
    <row r="8609" spans="2:25" x14ac:dyDescent="0.2">
      <c r="B8609" s="2"/>
      <c r="H8609" s="2"/>
      <c r="I8609" s="2"/>
      <c r="J8609" s="2"/>
      <c r="N8609" s="9"/>
      <c r="O8609" s="5"/>
      <c r="P8609" s="2"/>
      <c r="Q8609" s="39"/>
      <c r="R8609" s="9"/>
      <c r="T8609" s="9"/>
      <c r="U8609" s="2"/>
      <c r="X8609" s="40"/>
      <c r="Y8609" s="9"/>
    </row>
    <row r="8610" spans="2:25" x14ac:dyDescent="0.2">
      <c r="B8610" s="2"/>
      <c r="H8610" s="2"/>
      <c r="I8610" s="2"/>
      <c r="J8610" s="2"/>
      <c r="N8610" s="9"/>
      <c r="O8610" s="5"/>
      <c r="P8610" s="2"/>
      <c r="Q8610" s="39"/>
      <c r="R8610" s="9"/>
      <c r="T8610" s="9"/>
      <c r="U8610" s="2"/>
      <c r="X8610" s="40"/>
      <c r="Y8610" s="9"/>
    </row>
    <row r="8611" spans="2:25" x14ac:dyDescent="0.2">
      <c r="B8611" s="2"/>
      <c r="H8611" s="2"/>
      <c r="I8611" s="2"/>
      <c r="J8611" s="2"/>
      <c r="N8611" s="9"/>
      <c r="O8611" s="5"/>
      <c r="P8611" s="2"/>
      <c r="Q8611" s="39"/>
      <c r="R8611" s="9"/>
      <c r="T8611" s="9"/>
      <c r="U8611" s="2"/>
      <c r="X8611" s="40"/>
      <c r="Y8611" s="9"/>
    </row>
    <row r="8612" spans="2:25" x14ac:dyDescent="0.2">
      <c r="B8612" s="2"/>
      <c r="H8612" s="2"/>
      <c r="I8612" s="2"/>
      <c r="J8612" s="2"/>
      <c r="N8612" s="9"/>
      <c r="O8612" s="5"/>
      <c r="P8612" s="2"/>
      <c r="Q8612" s="39"/>
      <c r="R8612" s="9"/>
      <c r="T8612" s="9"/>
      <c r="U8612" s="2"/>
      <c r="X8612" s="40"/>
      <c r="Y8612" s="9"/>
    </row>
    <row r="8613" spans="2:25" x14ac:dyDescent="0.2">
      <c r="B8613" s="2"/>
      <c r="H8613" s="2"/>
      <c r="I8613" s="2"/>
      <c r="J8613" s="2"/>
      <c r="N8613" s="9"/>
      <c r="O8613" s="5"/>
      <c r="P8613" s="2"/>
      <c r="Q8613" s="39"/>
      <c r="R8613" s="9"/>
      <c r="T8613" s="9"/>
      <c r="U8613" s="2"/>
      <c r="X8613" s="40"/>
      <c r="Y8613" s="9"/>
    </row>
    <row r="8614" spans="2:25" x14ac:dyDescent="0.2">
      <c r="B8614" s="2"/>
      <c r="H8614" s="2"/>
      <c r="I8614" s="2"/>
      <c r="J8614" s="2"/>
      <c r="N8614" s="9"/>
      <c r="O8614" s="5"/>
      <c r="P8614" s="2"/>
      <c r="Q8614" s="39"/>
      <c r="R8614" s="9"/>
      <c r="T8614" s="9"/>
      <c r="U8614" s="2"/>
      <c r="X8614" s="40"/>
      <c r="Y8614" s="9"/>
    </row>
    <row r="8615" spans="2:25" x14ac:dyDescent="0.2">
      <c r="B8615" s="2"/>
      <c r="H8615" s="2"/>
      <c r="I8615" s="2"/>
      <c r="J8615" s="2"/>
      <c r="N8615" s="9"/>
      <c r="O8615" s="5"/>
      <c r="P8615" s="2"/>
      <c r="Q8615" s="39"/>
      <c r="R8615" s="9"/>
      <c r="T8615" s="9"/>
      <c r="U8615" s="2"/>
      <c r="X8615" s="40"/>
      <c r="Y8615" s="9"/>
    </row>
    <row r="8616" spans="2:25" x14ac:dyDescent="0.2">
      <c r="B8616" s="2"/>
      <c r="H8616" s="2"/>
      <c r="I8616" s="2"/>
      <c r="J8616" s="2"/>
      <c r="N8616" s="9"/>
      <c r="O8616" s="5"/>
      <c r="P8616" s="2"/>
      <c r="Q8616" s="39"/>
      <c r="R8616" s="9"/>
      <c r="T8616" s="9"/>
      <c r="U8616" s="2"/>
      <c r="X8616" s="40"/>
      <c r="Y8616" s="9"/>
    </row>
    <row r="8617" spans="2:25" x14ac:dyDescent="0.2">
      <c r="B8617" s="2"/>
      <c r="H8617" s="2"/>
      <c r="I8617" s="2"/>
      <c r="J8617" s="2"/>
      <c r="N8617" s="9"/>
      <c r="O8617" s="5"/>
      <c r="P8617" s="2"/>
      <c r="Q8617" s="39"/>
      <c r="R8617" s="9"/>
      <c r="T8617" s="9"/>
      <c r="U8617" s="2"/>
      <c r="X8617" s="40"/>
      <c r="Y8617" s="9"/>
    </row>
    <row r="8618" spans="2:25" x14ac:dyDescent="0.2">
      <c r="B8618" s="2"/>
      <c r="H8618" s="2"/>
      <c r="I8618" s="2"/>
      <c r="J8618" s="2"/>
      <c r="N8618" s="9"/>
      <c r="O8618" s="5"/>
      <c r="P8618" s="2"/>
      <c r="Q8618" s="39"/>
      <c r="R8618" s="9"/>
      <c r="T8618" s="9"/>
      <c r="U8618" s="2"/>
      <c r="X8618" s="40"/>
      <c r="Y8618" s="9"/>
    </row>
    <row r="8619" spans="2:25" x14ac:dyDescent="0.2">
      <c r="B8619" s="2"/>
      <c r="H8619" s="2"/>
      <c r="I8619" s="2"/>
      <c r="J8619" s="2"/>
      <c r="N8619" s="9"/>
      <c r="O8619" s="5"/>
      <c r="P8619" s="2"/>
      <c r="Q8619" s="39"/>
      <c r="R8619" s="9"/>
      <c r="T8619" s="9"/>
      <c r="U8619" s="2"/>
      <c r="X8619" s="40"/>
      <c r="Y8619" s="9"/>
    </row>
    <row r="8620" spans="2:25" x14ac:dyDescent="0.2">
      <c r="B8620" s="2"/>
      <c r="H8620" s="2"/>
      <c r="I8620" s="2"/>
      <c r="J8620" s="2"/>
      <c r="N8620" s="9"/>
      <c r="O8620" s="5"/>
      <c r="P8620" s="2"/>
      <c r="Q8620" s="39"/>
      <c r="R8620" s="9"/>
      <c r="T8620" s="9"/>
      <c r="U8620" s="2"/>
      <c r="X8620" s="40"/>
      <c r="Y8620" s="9"/>
    </row>
    <row r="8621" spans="2:25" x14ac:dyDescent="0.2">
      <c r="B8621" s="2"/>
      <c r="H8621" s="2"/>
      <c r="I8621" s="2"/>
      <c r="J8621" s="2"/>
      <c r="N8621" s="9"/>
      <c r="O8621" s="5"/>
      <c r="P8621" s="2"/>
      <c r="Q8621" s="39"/>
      <c r="R8621" s="9"/>
      <c r="T8621" s="9"/>
      <c r="U8621" s="2"/>
      <c r="X8621" s="40"/>
      <c r="Y8621" s="9"/>
    </row>
    <row r="8622" spans="2:25" x14ac:dyDescent="0.2">
      <c r="B8622" s="2"/>
      <c r="H8622" s="2"/>
      <c r="I8622" s="2"/>
      <c r="J8622" s="2"/>
      <c r="N8622" s="9"/>
      <c r="O8622" s="5"/>
      <c r="P8622" s="2"/>
      <c r="Q8622" s="39"/>
      <c r="R8622" s="9"/>
      <c r="T8622" s="9"/>
      <c r="U8622" s="2"/>
      <c r="X8622" s="40"/>
      <c r="Y8622" s="9"/>
    </row>
    <row r="8623" spans="2:25" x14ac:dyDescent="0.2">
      <c r="B8623" s="2"/>
      <c r="H8623" s="2"/>
      <c r="I8623" s="2"/>
      <c r="J8623" s="2"/>
      <c r="N8623" s="9"/>
      <c r="O8623" s="5"/>
      <c r="P8623" s="2"/>
      <c r="Q8623" s="39"/>
      <c r="R8623" s="9"/>
      <c r="T8623" s="9"/>
      <c r="U8623" s="2"/>
      <c r="X8623" s="40"/>
      <c r="Y8623" s="9"/>
    </row>
    <row r="8624" spans="2:25" x14ac:dyDescent="0.2">
      <c r="B8624" s="2"/>
      <c r="H8624" s="2"/>
      <c r="I8624" s="2"/>
      <c r="J8624" s="2"/>
      <c r="N8624" s="9"/>
      <c r="O8624" s="5"/>
      <c r="P8624" s="2"/>
      <c r="Q8624" s="39"/>
      <c r="R8624" s="9"/>
      <c r="T8624" s="9"/>
      <c r="U8624" s="2"/>
      <c r="X8624" s="40"/>
      <c r="Y8624" s="9"/>
    </row>
    <row r="8625" spans="2:25" x14ac:dyDescent="0.2">
      <c r="B8625" s="2"/>
      <c r="H8625" s="2"/>
      <c r="I8625" s="2"/>
      <c r="J8625" s="2"/>
      <c r="N8625" s="9"/>
      <c r="O8625" s="5"/>
      <c r="P8625" s="2"/>
      <c r="Q8625" s="39"/>
      <c r="R8625" s="9"/>
      <c r="T8625" s="9"/>
      <c r="U8625" s="2"/>
      <c r="X8625" s="40"/>
      <c r="Y8625" s="9"/>
    </row>
    <row r="8626" spans="2:25" x14ac:dyDescent="0.2">
      <c r="B8626" s="2"/>
      <c r="H8626" s="2"/>
      <c r="I8626" s="2"/>
      <c r="J8626" s="2"/>
      <c r="N8626" s="9"/>
      <c r="O8626" s="5"/>
      <c r="P8626" s="2"/>
      <c r="Q8626" s="39"/>
      <c r="R8626" s="9"/>
      <c r="T8626" s="9"/>
      <c r="U8626" s="2"/>
      <c r="X8626" s="40"/>
      <c r="Y8626" s="9"/>
    </row>
    <row r="8627" spans="2:25" x14ac:dyDescent="0.2">
      <c r="B8627" s="2"/>
      <c r="H8627" s="2"/>
      <c r="I8627" s="2"/>
      <c r="J8627" s="2"/>
      <c r="N8627" s="9"/>
      <c r="O8627" s="5"/>
      <c r="P8627" s="2"/>
      <c r="Q8627" s="39"/>
      <c r="R8627" s="9"/>
      <c r="T8627" s="9"/>
      <c r="U8627" s="2"/>
      <c r="X8627" s="40"/>
      <c r="Y8627" s="9"/>
    </row>
    <row r="8628" spans="2:25" x14ac:dyDescent="0.2">
      <c r="B8628" s="2"/>
      <c r="H8628" s="2"/>
      <c r="I8628" s="2"/>
      <c r="J8628" s="2"/>
      <c r="N8628" s="9"/>
      <c r="O8628" s="5"/>
      <c r="P8628" s="2"/>
      <c r="Q8628" s="39"/>
      <c r="R8628" s="9"/>
      <c r="T8628" s="9"/>
      <c r="U8628" s="2"/>
      <c r="X8628" s="40"/>
      <c r="Y8628" s="9"/>
    </row>
    <row r="8629" spans="2:25" x14ac:dyDescent="0.2">
      <c r="B8629" s="2"/>
      <c r="H8629" s="2"/>
      <c r="I8629" s="2"/>
      <c r="J8629" s="2"/>
      <c r="N8629" s="9"/>
      <c r="O8629" s="5"/>
      <c r="P8629" s="2"/>
      <c r="Q8629" s="39"/>
      <c r="R8629" s="9"/>
      <c r="T8629" s="9"/>
      <c r="U8629" s="2"/>
      <c r="X8629" s="40"/>
      <c r="Y8629" s="9"/>
    </row>
    <row r="8630" spans="2:25" x14ac:dyDescent="0.2">
      <c r="B8630" s="2"/>
      <c r="H8630" s="2"/>
      <c r="I8630" s="2"/>
      <c r="J8630" s="2"/>
      <c r="N8630" s="9"/>
      <c r="O8630" s="5"/>
      <c r="P8630" s="2"/>
      <c r="Q8630" s="39"/>
      <c r="R8630" s="9"/>
      <c r="T8630" s="9"/>
      <c r="U8630" s="2"/>
      <c r="X8630" s="40"/>
      <c r="Y8630" s="9"/>
    </row>
    <row r="8631" spans="2:25" x14ac:dyDescent="0.2">
      <c r="B8631" s="2"/>
      <c r="H8631" s="2"/>
      <c r="I8631" s="2"/>
      <c r="J8631" s="2"/>
      <c r="N8631" s="9"/>
      <c r="O8631" s="5"/>
      <c r="P8631" s="2"/>
      <c r="Q8631" s="39"/>
      <c r="R8631" s="9"/>
      <c r="T8631" s="9"/>
      <c r="U8631" s="2"/>
      <c r="X8631" s="40"/>
      <c r="Y8631" s="9"/>
    </row>
    <row r="8632" spans="2:25" x14ac:dyDescent="0.2">
      <c r="B8632" s="2"/>
      <c r="H8632" s="2"/>
      <c r="I8632" s="2"/>
      <c r="J8632" s="2"/>
      <c r="N8632" s="9"/>
      <c r="O8632" s="5"/>
      <c r="P8632" s="2"/>
      <c r="Q8632" s="39"/>
      <c r="R8632" s="9"/>
      <c r="T8632" s="9"/>
      <c r="U8632" s="2"/>
      <c r="X8632" s="40"/>
      <c r="Y8632" s="9"/>
    </row>
    <row r="8633" spans="2:25" x14ac:dyDescent="0.2">
      <c r="B8633" s="2"/>
      <c r="H8633" s="2"/>
      <c r="I8633" s="2"/>
      <c r="J8633" s="2"/>
      <c r="N8633" s="9"/>
      <c r="O8633" s="5"/>
      <c r="P8633" s="2"/>
      <c r="Q8633" s="39"/>
      <c r="R8633" s="9"/>
      <c r="T8633" s="9"/>
      <c r="U8633" s="2"/>
      <c r="X8633" s="40"/>
      <c r="Y8633" s="9"/>
    </row>
    <row r="8634" spans="2:25" x14ac:dyDescent="0.2">
      <c r="B8634" s="2"/>
      <c r="H8634" s="2"/>
      <c r="I8634" s="2"/>
      <c r="J8634" s="2"/>
      <c r="N8634" s="9"/>
      <c r="O8634" s="5"/>
      <c r="P8634" s="2"/>
      <c r="Q8634" s="39"/>
      <c r="R8634" s="9"/>
      <c r="T8634" s="9"/>
      <c r="U8634" s="2"/>
      <c r="X8634" s="40"/>
      <c r="Y8634" s="9"/>
    </row>
    <row r="8635" spans="2:25" x14ac:dyDescent="0.2">
      <c r="B8635" s="2"/>
      <c r="H8635" s="2"/>
      <c r="I8635" s="2"/>
      <c r="J8635" s="2"/>
      <c r="N8635" s="9"/>
      <c r="O8635" s="5"/>
      <c r="P8635" s="2"/>
      <c r="Q8635" s="39"/>
      <c r="R8635" s="9"/>
      <c r="T8635" s="9"/>
      <c r="U8635" s="2"/>
      <c r="X8635" s="40"/>
      <c r="Y8635" s="9"/>
    </row>
    <row r="8636" spans="2:25" x14ac:dyDescent="0.2">
      <c r="B8636" s="2"/>
      <c r="H8636" s="2"/>
      <c r="I8636" s="2"/>
      <c r="J8636" s="2"/>
      <c r="N8636" s="9"/>
      <c r="O8636" s="5"/>
      <c r="P8636" s="2"/>
      <c r="Q8636" s="39"/>
      <c r="R8636" s="9"/>
      <c r="T8636" s="9"/>
      <c r="U8636" s="2"/>
      <c r="X8636" s="40"/>
      <c r="Y8636" s="9"/>
    </row>
    <row r="8637" spans="2:25" x14ac:dyDescent="0.2">
      <c r="B8637" s="2"/>
      <c r="H8637" s="2"/>
      <c r="I8637" s="2"/>
      <c r="J8637" s="2"/>
      <c r="N8637" s="9"/>
      <c r="O8637" s="5"/>
      <c r="P8637" s="2"/>
      <c r="Q8637" s="39"/>
      <c r="R8637" s="9"/>
      <c r="T8637" s="9"/>
      <c r="U8637" s="2"/>
      <c r="X8637" s="40"/>
      <c r="Y8637" s="9"/>
    </row>
    <row r="8638" spans="2:25" x14ac:dyDescent="0.2">
      <c r="B8638" s="2"/>
      <c r="H8638" s="2"/>
      <c r="I8638" s="2"/>
      <c r="J8638" s="2"/>
      <c r="N8638" s="9"/>
      <c r="O8638" s="5"/>
      <c r="P8638" s="2"/>
      <c r="Q8638" s="39"/>
      <c r="R8638" s="9"/>
      <c r="T8638" s="9"/>
      <c r="U8638" s="2"/>
      <c r="X8638" s="40"/>
      <c r="Y8638" s="9"/>
    </row>
    <row r="8639" spans="2:25" x14ac:dyDescent="0.2">
      <c r="B8639" s="2"/>
      <c r="H8639" s="2"/>
      <c r="I8639" s="2"/>
      <c r="J8639" s="2"/>
      <c r="N8639" s="9"/>
      <c r="O8639" s="5"/>
      <c r="P8639" s="2"/>
      <c r="Q8639" s="39"/>
      <c r="R8639" s="9"/>
      <c r="T8639" s="9"/>
      <c r="U8639" s="2"/>
      <c r="X8639" s="40"/>
      <c r="Y8639" s="9"/>
    </row>
    <row r="8640" spans="2:25" x14ac:dyDescent="0.2">
      <c r="B8640" s="2"/>
      <c r="H8640" s="2"/>
      <c r="I8640" s="2"/>
      <c r="J8640" s="2"/>
      <c r="N8640" s="9"/>
      <c r="O8640" s="5"/>
      <c r="P8640" s="2"/>
      <c r="Q8640" s="39"/>
      <c r="R8640" s="9"/>
      <c r="T8640" s="9"/>
      <c r="U8640" s="2"/>
      <c r="X8640" s="40"/>
      <c r="Y8640" s="9"/>
    </row>
    <row r="8641" spans="2:25" x14ac:dyDescent="0.2">
      <c r="B8641" s="2"/>
      <c r="H8641" s="2"/>
      <c r="I8641" s="2"/>
      <c r="J8641" s="2"/>
      <c r="N8641" s="9"/>
      <c r="O8641" s="5"/>
      <c r="P8641" s="2"/>
      <c r="Q8641" s="39"/>
      <c r="R8641" s="9"/>
      <c r="T8641" s="9"/>
      <c r="U8641" s="2"/>
      <c r="X8641" s="40"/>
      <c r="Y8641" s="9"/>
    </row>
    <row r="8642" spans="2:25" x14ac:dyDescent="0.2">
      <c r="B8642" s="2"/>
      <c r="H8642" s="2"/>
      <c r="I8642" s="2"/>
      <c r="J8642" s="2"/>
      <c r="N8642" s="9"/>
      <c r="O8642" s="5"/>
      <c r="P8642" s="2"/>
      <c r="Q8642" s="39"/>
      <c r="R8642" s="9"/>
      <c r="T8642" s="9"/>
      <c r="U8642" s="2"/>
      <c r="X8642" s="40"/>
      <c r="Y8642" s="9"/>
    </row>
    <row r="8643" spans="2:25" x14ac:dyDescent="0.2">
      <c r="B8643" s="2"/>
      <c r="H8643" s="2"/>
      <c r="I8643" s="2"/>
      <c r="J8643" s="2"/>
      <c r="N8643" s="9"/>
      <c r="O8643" s="5"/>
      <c r="P8643" s="2"/>
      <c r="Q8643" s="39"/>
      <c r="R8643" s="9"/>
      <c r="T8643" s="9"/>
      <c r="U8643" s="2"/>
      <c r="X8643" s="40"/>
      <c r="Y8643" s="9"/>
    </row>
    <row r="8644" spans="2:25" x14ac:dyDescent="0.2">
      <c r="B8644" s="2"/>
      <c r="H8644" s="2"/>
      <c r="I8644" s="2"/>
      <c r="J8644" s="2"/>
      <c r="N8644" s="9"/>
      <c r="O8644" s="5"/>
      <c r="P8644" s="2"/>
      <c r="Q8644" s="39"/>
      <c r="R8644" s="9"/>
      <c r="T8644" s="9"/>
      <c r="U8644" s="2"/>
      <c r="X8644" s="40"/>
      <c r="Y8644" s="9"/>
    </row>
    <row r="8645" spans="2:25" x14ac:dyDescent="0.2">
      <c r="B8645" s="2"/>
      <c r="H8645" s="2"/>
      <c r="I8645" s="2"/>
      <c r="J8645" s="2"/>
      <c r="N8645" s="9"/>
      <c r="O8645" s="5"/>
      <c r="P8645" s="2"/>
      <c r="Q8645" s="39"/>
      <c r="R8645" s="9"/>
      <c r="T8645" s="9"/>
      <c r="U8645" s="2"/>
      <c r="X8645" s="40"/>
      <c r="Y8645" s="9"/>
    </row>
    <row r="8646" spans="2:25" x14ac:dyDescent="0.2">
      <c r="B8646" s="2"/>
      <c r="H8646" s="2"/>
      <c r="I8646" s="2"/>
      <c r="J8646" s="2"/>
      <c r="N8646" s="9"/>
      <c r="O8646" s="5"/>
      <c r="P8646" s="2"/>
      <c r="Q8646" s="39"/>
      <c r="R8646" s="9"/>
      <c r="T8646" s="9"/>
      <c r="U8646" s="2"/>
      <c r="X8646" s="40"/>
      <c r="Y8646" s="9"/>
    </row>
    <row r="8647" spans="2:25" x14ac:dyDescent="0.2">
      <c r="B8647" s="2"/>
      <c r="H8647" s="2"/>
      <c r="I8647" s="2"/>
      <c r="J8647" s="2"/>
      <c r="N8647" s="9"/>
      <c r="O8647" s="5"/>
      <c r="P8647" s="2"/>
      <c r="Q8647" s="39"/>
      <c r="R8647" s="9"/>
      <c r="T8647" s="9"/>
      <c r="U8647" s="2"/>
      <c r="X8647" s="40"/>
      <c r="Y8647" s="9"/>
    </row>
    <row r="8648" spans="2:25" x14ac:dyDescent="0.2">
      <c r="B8648" s="2"/>
      <c r="H8648" s="2"/>
      <c r="I8648" s="2"/>
      <c r="J8648" s="2"/>
      <c r="N8648" s="9"/>
      <c r="O8648" s="5"/>
      <c r="P8648" s="2"/>
      <c r="Q8648" s="39"/>
      <c r="R8648" s="9"/>
      <c r="T8648" s="9"/>
      <c r="U8648" s="2"/>
      <c r="X8648" s="40"/>
      <c r="Y8648" s="9"/>
    </row>
    <row r="8649" spans="2:25" x14ac:dyDescent="0.2">
      <c r="B8649" s="2"/>
      <c r="H8649" s="2"/>
      <c r="I8649" s="2"/>
      <c r="J8649" s="2"/>
      <c r="N8649" s="9"/>
      <c r="O8649" s="5"/>
      <c r="P8649" s="2"/>
      <c r="Q8649" s="39"/>
      <c r="R8649" s="9"/>
      <c r="T8649" s="9"/>
      <c r="U8649" s="2"/>
      <c r="X8649" s="40"/>
      <c r="Y8649" s="9"/>
    </row>
    <row r="8650" spans="2:25" x14ac:dyDescent="0.2">
      <c r="B8650" s="2"/>
      <c r="H8650" s="2"/>
      <c r="I8650" s="2"/>
      <c r="J8650" s="2"/>
      <c r="N8650" s="9"/>
      <c r="O8650" s="5"/>
      <c r="P8650" s="2"/>
      <c r="Q8650" s="39"/>
      <c r="R8650" s="9"/>
      <c r="T8650" s="9"/>
      <c r="U8650" s="2"/>
      <c r="X8650" s="40"/>
      <c r="Y8650" s="9"/>
    </row>
    <row r="8651" spans="2:25" x14ac:dyDescent="0.2">
      <c r="B8651" s="2"/>
      <c r="H8651" s="2"/>
      <c r="I8651" s="2"/>
      <c r="J8651" s="2"/>
      <c r="N8651" s="9"/>
      <c r="O8651" s="5"/>
      <c r="P8651" s="2"/>
      <c r="Q8651" s="39"/>
      <c r="R8651" s="9"/>
      <c r="T8651" s="9"/>
      <c r="U8651" s="2"/>
      <c r="X8651" s="40"/>
      <c r="Y8651" s="9"/>
    </row>
    <row r="8652" spans="2:25" x14ac:dyDescent="0.2">
      <c r="B8652" s="2"/>
      <c r="H8652" s="2"/>
      <c r="I8652" s="2"/>
      <c r="J8652" s="2"/>
      <c r="N8652" s="9"/>
      <c r="O8652" s="5"/>
      <c r="P8652" s="2"/>
      <c r="Q8652" s="39"/>
      <c r="R8652" s="9"/>
      <c r="T8652" s="9"/>
      <c r="U8652" s="2"/>
      <c r="X8652" s="40"/>
      <c r="Y8652" s="9"/>
    </row>
    <row r="8653" spans="2:25" x14ac:dyDescent="0.2">
      <c r="B8653" s="2"/>
      <c r="H8653" s="2"/>
      <c r="I8653" s="2"/>
      <c r="J8653" s="2"/>
      <c r="N8653" s="9"/>
      <c r="O8653" s="5"/>
      <c r="P8653" s="2"/>
      <c r="Q8653" s="39"/>
      <c r="R8653" s="9"/>
      <c r="T8653" s="9"/>
      <c r="U8653" s="2"/>
      <c r="X8653" s="40"/>
      <c r="Y8653" s="9"/>
    </row>
    <row r="8654" spans="2:25" x14ac:dyDescent="0.2">
      <c r="B8654" s="2"/>
      <c r="H8654" s="2"/>
      <c r="I8654" s="2"/>
      <c r="J8654" s="2"/>
      <c r="N8654" s="9"/>
      <c r="O8654" s="5"/>
      <c r="P8654" s="2"/>
      <c r="Q8654" s="39"/>
      <c r="R8654" s="9"/>
      <c r="T8654" s="9"/>
      <c r="U8654" s="2"/>
      <c r="X8654" s="40"/>
      <c r="Y8654" s="9"/>
    </row>
    <row r="8655" spans="2:25" x14ac:dyDescent="0.2">
      <c r="B8655" s="2"/>
      <c r="H8655" s="2"/>
      <c r="I8655" s="2"/>
      <c r="J8655" s="2"/>
      <c r="N8655" s="9"/>
      <c r="O8655" s="5"/>
      <c r="P8655" s="2"/>
      <c r="Q8655" s="39"/>
      <c r="R8655" s="9"/>
      <c r="T8655" s="9"/>
      <c r="U8655" s="2"/>
      <c r="X8655" s="40"/>
      <c r="Y8655" s="9"/>
    </row>
    <row r="8656" spans="2:25" x14ac:dyDescent="0.2">
      <c r="B8656" s="2"/>
      <c r="H8656" s="2"/>
      <c r="I8656" s="2"/>
      <c r="J8656" s="2"/>
      <c r="N8656" s="9"/>
      <c r="O8656" s="5"/>
      <c r="P8656" s="2"/>
      <c r="Q8656" s="39"/>
      <c r="R8656" s="9"/>
      <c r="T8656" s="9"/>
      <c r="U8656" s="2"/>
      <c r="X8656" s="40"/>
      <c r="Y8656" s="9"/>
    </row>
    <row r="8657" spans="2:25" x14ac:dyDescent="0.2">
      <c r="B8657" s="2"/>
      <c r="H8657" s="2"/>
      <c r="I8657" s="2"/>
      <c r="J8657" s="2"/>
      <c r="N8657" s="9"/>
      <c r="O8657" s="5"/>
      <c r="P8657" s="2"/>
      <c r="Q8657" s="39"/>
      <c r="R8657" s="9"/>
      <c r="T8657" s="9"/>
      <c r="U8657" s="2"/>
      <c r="X8657" s="40"/>
      <c r="Y8657" s="9"/>
    </row>
    <row r="8658" spans="2:25" x14ac:dyDescent="0.2">
      <c r="B8658" s="2"/>
      <c r="H8658" s="2"/>
      <c r="I8658" s="2"/>
      <c r="J8658" s="2"/>
      <c r="N8658" s="9"/>
      <c r="O8658" s="5"/>
      <c r="P8658" s="2"/>
      <c r="Q8658" s="39"/>
      <c r="R8658" s="9"/>
      <c r="T8658" s="9"/>
      <c r="U8658" s="2"/>
      <c r="X8658" s="40"/>
      <c r="Y8658" s="9"/>
    </row>
    <row r="8659" spans="2:25" x14ac:dyDescent="0.2">
      <c r="B8659" s="2"/>
      <c r="H8659" s="2"/>
      <c r="I8659" s="2"/>
      <c r="J8659" s="2"/>
      <c r="N8659" s="9"/>
      <c r="O8659" s="5"/>
      <c r="P8659" s="2"/>
      <c r="Q8659" s="39"/>
      <c r="R8659" s="9"/>
      <c r="T8659" s="9"/>
      <c r="U8659" s="2"/>
      <c r="X8659" s="40"/>
      <c r="Y8659" s="9"/>
    </row>
    <row r="8660" spans="2:25" x14ac:dyDescent="0.2">
      <c r="B8660" s="2"/>
      <c r="H8660" s="2"/>
      <c r="I8660" s="2"/>
      <c r="J8660" s="2"/>
      <c r="N8660" s="9"/>
      <c r="O8660" s="5"/>
      <c r="P8660" s="2"/>
      <c r="Q8660" s="39"/>
      <c r="R8660" s="9"/>
      <c r="T8660" s="9"/>
      <c r="U8660" s="2"/>
      <c r="X8660" s="40"/>
      <c r="Y8660" s="9"/>
    </row>
    <row r="8661" spans="2:25" x14ac:dyDescent="0.2">
      <c r="B8661" s="2"/>
      <c r="H8661" s="2"/>
      <c r="I8661" s="2"/>
      <c r="J8661" s="2"/>
      <c r="N8661" s="9"/>
      <c r="O8661" s="5"/>
      <c r="P8661" s="2"/>
      <c r="Q8661" s="39"/>
      <c r="R8661" s="9"/>
      <c r="T8661" s="9"/>
      <c r="U8661" s="2"/>
      <c r="X8661" s="40"/>
      <c r="Y8661" s="9"/>
    </row>
    <row r="8662" spans="2:25" x14ac:dyDescent="0.2">
      <c r="B8662" s="2"/>
      <c r="H8662" s="2"/>
      <c r="I8662" s="2"/>
      <c r="J8662" s="2"/>
      <c r="N8662" s="9"/>
      <c r="O8662" s="5"/>
      <c r="P8662" s="2"/>
      <c r="Q8662" s="39"/>
      <c r="R8662" s="9"/>
      <c r="T8662" s="9"/>
      <c r="U8662" s="2"/>
      <c r="X8662" s="40"/>
      <c r="Y8662" s="9"/>
    </row>
    <row r="8663" spans="2:25" x14ac:dyDescent="0.2">
      <c r="B8663" s="2"/>
      <c r="H8663" s="2"/>
      <c r="I8663" s="2"/>
      <c r="J8663" s="2"/>
      <c r="N8663" s="9"/>
      <c r="O8663" s="5"/>
      <c r="P8663" s="2"/>
      <c r="Q8663" s="39"/>
      <c r="R8663" s="9"/>
      <c r="T8663" s="9"/>
      <c r="U8663" s="2"/>
      <c r="X8663" s="40"/>
      <c r="Y8663" s="9"/>
    </row>
    <row r="8664" spans="2:25" x14ac:dyDescent="0.2">
      <c r="B8664" s="2"/>
      <c r="H8664" s="2"/>
      <c r="I8664" s="2"/>
      <c r="J8664" s="2"/>
      <c r="N8664" s="9"/>
      <c r="O8664" s="5"/>
      <c r="P8664" s="2"/>
      <c r="Q8664" s="39"/>
      <c r="R8664" s="9"/>
      <c r="T8664" s="9"/>
      <c r="U8664" s="2"/>
      <c r="X8664" s="40"/>
      <c r="Y8664" s="9"/>
    </row>
    <row r="8665" spans="2:25" x14ac:dyDescent="0.2">
      <c r="B8665" s="2"/>
      <c r="H8665" s="2"/>
      <c r="I8665" s="2"/>
      <c r="J8665" s="2"/>
      <c r="N8665" s="9"/>
      <c r="O8665" s="5"/>
      <c r="P8665" s="2"/>
      <c r="Q8665" s="39"/>
      <c r="R8665" s="9"/>
      <c r="T8665" s="9"/>
      <c r="U8665" s="2"/>
      <c r="X8665" s="40"/>
      <c r="Y8665" s="9"/>
    </row>
    <row r="8666" spans="2:25" x14ac:dyDescent="0.2">
      <c r="B8666" s="2"/>
      <c r="H8666" s="2"/>
      <c r="I8666" s="2"/>
      <c r="J8666" s="2"/>
      <c r="N8666" s="9"/>
      <c r="O8666" s="5"/>
      <c r="P8666" s="2"/>
      <c r="Q8666" s="39"/>
      <c r="R8666" s="9"/>
      <c r="T8666" s="9"/>
      <c r="U8666" s="2"/>
      <c r="X8666" s="40"/>
      <c r="Y8666" s="9"/>
    </row>
    <row r="8667" spans="2:25" x14ac:dyDescent="0.2">
      <c r="B8667" s="2"/>
      <c r="H8667" s="2"/>
      <c r="I8667" s="2"/>
      <c r="J8667" s="2"/>
      <c r="N8667" s="9"/>
      <c r="O8667" s="5"/>
      <c r="P8667" s="2"/>
      <c r="Q8667" s="39"/>
      <c r="R8667" s="9"/>
      <c r="T8667" s="9"/>
      <c r="U8667" s="2"/>
      <c r="X8667" s="40"/>
      <c r="Y8667" s="9"/>
    </row>
    <row r="8668" spans="2:25" x14ac:dyDescent="0.2">
      <c r="B8668" s="2"/>
      <c r="H8668" s="2"/>
      <c r="I8668" s="2"/>
      <c r="J8668" s="2"/>
      <c r="N8668" s="9"/>
      <c r="O8668" s="5"/>
      <c r="P8668" s="2"/>
      <c r="Q8668" s="39"/>
      <c r="R8668" s="9"/>
      <c r="T8668" s="9"/>
      <c r="U8668" s="2"/>
      <c r="X8668" s="40"/>
      <c r="Y8668" s="9"/>
    </row>
    <row r="8669" spans="2:25" x14ac:dyDescent="0.2">
      <c r="B8669" s="2"/>
      <c r="H8669" s="2"/>
      <c r="I8669" s="2"/>
      <c r="J8669" s="2"/>
      <c r="N8669" s="9"/>
      <c r="O8669" s="5"/>
      <c r="P8669" s="2"/>
      <c r="Q8669" s="39"/>
      <c r="R8669" s="9"/>
      <c r="T8669" s="9"/>
      <c r="U8669" s="2"/>
      <c r="X8669" s="40"/>
      <c r="Y8669" s="9"/>
    </row>
    <row r="8670" spans="2:25" x14ac:dyDescent="0.2">
      <c r="B8670" s="2"/>
      <c r="H8670" s="2"/>
      <c r="I8670" s="2"/>
      <c r="J8670" s="2"/>
      <c r="N8670" s="9"/>
      <c r="O8670" s="5"/>
      <c r="P8670" s="2"/>
      <c r="Q8670" s="39"/>
      <c r="R8670" s="9"/>
      <c r="T8670" s="9"/>
      <c r="U8670" s="2"/>
      <c r="X8670" s="40"/>
      <c r="Y8670" s="9"/>
    </row>
    <row r="8671" spans="2:25" x14ac:dyDescent="0.2">
      <c r="B8671" s="2"/>
      <c r="H8671" s="2"/>
      <c r="I8671" s="2"/>
      <c r="J8671" s="2"/>
      <c r="N8671" s="9"/>
      <c r="O8671" s="5"/>
      <c r="P8671" s="2"/>
      <c r="Q8671" s="39"/>
      <c r="R8671" s="9"/>
      <c r="T8671" s="9"/>
      <c r="U8671" s="2"/>
      <c r="X8671" s="40"/>
      <c r="Y8671" s="9"/>
    </row>
    <row r="8672" spans="2:25" x14ac:dyDescent="0.2">
      <c r="B8672" s="2"/>
      <c r="H8672" s="2"/>
      <c r="I8672" s="2"/>
      <c r="J8672" s="2"/>
      <c r="N8672" s="9"/>
      <c r="O8672" s="5"/>
      <c r="P8672" s="2"/>
      <c r="Q8672" s="39"/>
      <c r="R8672" s="9"/>
      <c r="T8672" s="9"/>
      <c r="U8672" s="2"/>
      <c r="X8672" s="40"/>
      <c r="Y8672" s="9"/>
    </row>
    <row r="8673" spans="2:25" x14ac:dyDescent="0.2">
      <c r="B8673" s="2"/>
      <c r="H8673" s="2"/>
      <c r="I8673" s="2"/>
      <c r="J8673" s="2"/>
      <c r="N8673" s="9"/>
      <c r="O8673" s="5"/>
      <c r="P8673" s="2"/>
      <c r="Q8673" s="39"/>
      <c r="R8673" s="9"/>
      <c r="T8673" s="9"/>
      <c r="U8673" s="2"/>
      <c r="X8673" s="40"/>
      <c r="Y8673" s="9"/>
    </row>
    <row r="8674" spans="2:25" x14ac:dyDescent="0.2">
      <c r="B8674" s="2"/>
      <c r="H8674" s="2"/>
      <c r="I8674" s="2"/>
      <c r="J8674" s="2"/>
      <c r="N8674" s="9"/>
      <c r="O8674" s="5"/>
      <c r="P8674" s="2"/>
      <c r="Q8674" s="39"/>
      <c r="R8674" s="9"/>
      <c r="T8674" s="9"/>
      <c r="U8674" s="2"/>
      <c r="X8674" s="40"/>
      <c r="Y8674" s="9"/>
    </row>
    <row r="8675" spans="2:25" x14ac:dyDescent="0.2">
      <c r="B8675" s="2"/>
      <c r="H8675" s="2"/>
      <c r="I8675" s="2"/>
      <c r="J8675" s="2"/>
      <c r="N8675" s="9"/>
      <c r="O8675" s="5"/>
      <c r="P8675" s="2"/>
      <c r="Q8675" s="39"/>
      <c r="R8675" s="9"/>
      <c r="T8675" s="9"/>
      <c r="U8675" s="2"/>
      <c r="X8675" s="40"/>
      <c r="Y8675" s="9"/>
    </row>
    <row r="8676" spans="2:25" x14ac:dyDescent="0.2">
      <c r="B8676" s="2"/>
      <c r="H8676" s="2"/>
      <c r="I8676" s="2"/>
      <c r="J8676" s="2"/>
      <c r="N8676" s="9"/>
      <c r="O8676" s="5"/>
      <c r="P8676" s="2"/>
      <c r="Q8676" s="39"/>
      <c r="R8676" s="9"/>
      <c r="T8676" s="9"/>
      <c r="U8676" s="2"/>
      <c r="X8676" s="40"/>
      <c r="Y8676" s="9"/>
    </row>
    <row r="8677" spans="2:25" x14ac:dyDescent="0.2">
      <c r="B8677" s="2"/>
      <c r="H8677" s="2"/>
      <c r="I8677" s="2"/>
      <c r="J8677" s="2"/>
      <c r="N8677" s="9"/>
      <c r="O8677" s="5"/>
      <c r="P8677" s="2"/>
      <c r="Q8677" s="39"/>
      <c r="R8677" s="9"/>
      <c r="T8677" s="9"/>
      <c r="U8677" s="2"/>
      <c r="X8677" s="40"/>
      <c r="Y8677" s="9"/>
    </row>
    <row r="8678" spans="2:25" x14ac:dyDescent="0.2">
      <c r="B8678" s="2"/>
      <c r="H8678" s="2"/>
      <c r="I8678" s="2"/>
      <c r="J8678" s="2"/>
      <c r="N8678" s="9"/>
      <c r="O8678" s="5"/>
      <c r="P8678" s="2"/>
      <c r="Q8678" s="39"/>
      <c r="R8678" s="9"/>
      <c r="T8678" s="9"/>
      <c r="U8678" s="2"/>
      <c r="X8678" s="40"/>
      <c r="Y8678" s="9"/>
    </row>
    <row r="8679" spans="2:25" x14ac:dyDescent="0.2">
      <c r="B8679" s="2"/>
      <c r="H8679" s="2"/>
      <c r="I8679" s="2"/>
      <c r="J8679" s="2"/>
      <c r="N8679" s="9"/>
      <c r="O8679" s="5"/>
      <c r="P8679" s="2"/>
      <c r="Q8679" s="39"/>
      <c r="R8679" s="9"/>
      <c r="T8679" s="9"/>
      <c r="U8679" s="2"/>
      <c r="X8679" s="40"/>
      <c r="Y8679" s="9"/>
    </row>
    <row r="8680" spans="2:25" x14ac:dyDescent="0.2">
      <c r="B8680" s="2"/>
      <c r="H8680" s="2"/>
      <c r="I8680" s="2"/>
      <c r="J8680" s="2"/>
      <c r="N8680" s="9"/>
      <c r="O8680" s="5"/>
      <c r="P8680" s="2"/>
      <c r="Q8680" s="39"/>
      <c r="R8680" s="9"/>
      <c r="T8680" s="9"/>
      <c r="U8680" s="2"/>
      <c r="X8680" s="40"/>
      <c r="Y8680" s="9"/>
    </row>
    <row r="8681" spans="2:25" x14ac:dyDescent="0.2">
      <c r="B8681" s="2"/>
      <c r="H8681" s="2"/>
      <c r="I8681" s="2"/>
      <c r="J8681" s="2"/>
      <c r="N8681" s="9"/>
      <c r="O8681" s="5"/>
      <c r="P8681" s="2"/>
      <c r="Q8681" s="39"/>
      <c r="R8681" s="9"/>
      <c r="T8681" s="9"/>
      <c r="U8681" s="2"/>
      <c r="X8681" s="40"/>
      <c r="Y8681" s="9"/>
    </row>
    <row r="8682" spans="2:25" x14ac:dyDescent="0.2">
      <c r="B8682" s="2"/>
      <c r="H8682" s="2"/>
      <c r="I8682" s="2"/>
      <c r="J8682" s="2"/>
      <c r="N8682" s="9"/>
      <c r="O8682" s="5"/>
      <c r="P8682" s="2"/>
      <c r="Q8682" s="39"/>
      <c r="R8682" s="9"/>
      <c r="T8682" s="9"/>
      <c r="U8682" s="2"/>
      <c r="X8682" s="40"/>
      <c r="Y8682" s="9"/>
    </row>
    <row r="8683" spans="2:25" x14ac:dyDescent="0.2">
      <c r="B8683" s="2"/>
      <c r="H8683" s="2"/>
      <c r="I8683" s="2"/>
      <c r="J8683" s="2"/>
      <c r="N8683" s="9"/>
      <c r="O8683" s="5"/>
      <c r="P8683" s="2"/>
      <c r="Q8683" s="39"/>
      <c r="R8683" s="9"/>
      <c r="T8683" s="9"/>
      <c r="U8683" s="2"/>
      <c r="X8683" s="40"/>
      <c r="Y8683" s="9"/>
    </row>
    <row r="8684" spans="2:25" x14ac:dyDescent="0.2">
      <c r="B8684" s="2"/>
      <c r="H8684" s="2"/>
      <c r="I8684" s="2"/>
      <c r="J8684" s="2"/>
      <c r="N8684" s="9"/>
      <c r="O8684" s="5"/>
      <c r="P8684" s="2"/>
      <c r="Q8684" s="39"/>
      <c r="R8684" s="9"/>
      <c r="T8684" s="9"/>
      <c r="U8684" s="2"/>
      <c r="X8684" s="40"/>
      <c r="Y8684" s="9"/>
    </row>
    <row r="8685" spans="2:25" x14ac:dyDescent="0.2">
      <c r="B8685" s="2"/>
      <c r="H8685" s="2"/>
      <c r="I8685" s="2"/>
      <c r="J8685" s="2"/>
      <c r="N8685" s="9"/>
      <c r="O8685" s="5"/>
      <c r="P8685" s="2"/>
      <c r="Q8685" s="39"/>
      <c r="R8685" s="9"/>
      <c r="T8685" s="9"/>
      <c r="U8685" s="2"/>
      <c r="X8685" s="40"/>
      <c r="Y8685" s="9"/>
    </row>
    <row r="8686" spans="2:25" x14ac:dyDescent="0.2">
      <c r="B8686" s="2"/>
      <c r="H8686" s="2"/>
      <c r="I8686" s="2"/>
      <c r="J8686" s="2"/>
      <c r="N8686" s="9"/>
      <c r="O8686" s="5"/>
      <c r="P8686" s="2"/>
      <c r="Q8686" s="39"/>
      <c r="R8686" s="9"/>
      <c r="T8686" s="9"/>
      <c r="U8686" s="2"/>
      <c r="X8686" s="40"/>
      <c r="Y8686" s="9"/>
    </row>
    <row r="8687" spans="2:25" x14ac:dyDescent="0.2">
      <c r="B8687" s="2"/>
      <c r="H8687" s="2"/>
      <c r="I8687" s="2"/>
      <c r="J8687" s="2"/>
      <c r="N8687" s="9"/>
      <c r="O8687" s="5"/>
      <c r="P8687" s="2"/>
      <c r="Q8687" s="39"/>
      <c r="R8687" s="9"/>
      <c r="T8687" s="9"/>
      <c r="U8687" s="2"/>
      <c r="X8687" s="40"/>
      <c r="Y8687" s="9"/>
    </row>
    <row r="8688" spans="2:25" x14ac:dyDescent="0.2">
      <c r="B8688" s="2"/>
      <c r="H8688" s="2"/>
      <c r="I8688" s="2"/>
      <c r="J8688" s="2"/>
      <c r="N8688" s="9"/>
      <c r="O8688" s="5"/>
      <c r="P8688" s="2"/>
      <c r="Q8688" s="39"/>
      <c r="R8688" s="9"/>
      <c r="T8688" s="9"/>
      <c r="U8688" s="2"/>
      <c r="X8688" s="40"/>
      <c r="Y8688" s="9"/>
    </row>
    <row r="8689" spans="2:25" x14ac:dyDescent="0.2">
      <c r="B8689" s="2"/>
      <c r="H8689" s="2"/>
      <c r="I8689" s="2"/>
      <c r="J8689" s="2"/>
      <c r="N8689" s="9"/>
      <c r="O8689" s="5"/>
      <c r="P8689" s="2"/>
      <c r="Q8689" s="39"/>
      <c r="R8689" s="9"/>
      <c r="T8689" s="9"/>
      <c r="U8689" s="2"/>
      <c r="X8689" s="40"/>
      <c r="Y8689" s="9"/>
    </row>
    <row r="8690" spans="2:25" x14ac:dyDescent="0.2">
      <c r="B8690" s="2"/>
      <c r="H8690" s="2"/>
      <c r="I8690" s="2"/>
      <c r="J8690" s="2"/>
      <c r="N8690" s="9"/>
      <c r="O8690" s="5"/>
      <c r="P8690" s="2"/>
      <c r="Q8690" s="39"/>
      <c r="R8690" s="9"/>
      <c r="T8690" s="9"/>
      <c r="U8690" s="2"/>
      <c r="X8690" s="40"/>
      <c r="Y8690" s="9"/>
    </row>
    <row r="8691" spans="2:25" x14ac:dyDescent="0.2">
      <c r="B8691" s="2"/>
      <c r="H8691" s="2"/>
      <c r="I8691" s="2"/>
      <c r="J8691" s="2"/>
      <c r="N8691" s="9"/>
      <c r="O8691" s="5"/>
      <c r="P8691" s="2"/>
      <c r="Q8691" s="39"/>
      <c r="R8691" s="9"/>
      <c r="T8691" s="9"/>
      <c r="U8691" s="2"/>
      <c r="X8691" s="40"/>
      <c r="Y8691" s="9"/>
    </row>
    <row r="8692" spans="2:25" x14ac:dyDescent="0.2">
      <c r="B8692" s="2"/>
      <c r="H8692" s="2"/>
      <c r="I8692" s="2"/>
      <c r="J8692" s="2"/>
      <c r="N8692" s="9"/>
      <c r="O8692" s="5"/>
      <c r="P8692" s="2"/>
      <c r="Q8692" s="39"/>
      <c r="R8692" s="9"/>
      <c r="T8692" s="9"/>
      <c r="U8692" s="2"/>
      <c r="X8692" s="40"/>
      <c r="Y8692" s="9"/>
    </row>
    <row r="8693" spans="2:25" x14ac:dyDescent="0.2">
      <c r="B8693" s="2"/>
      <c r="H8693" s="2"/>
      <c r="I8693" s="2"/>
      <c r="J8693" s="2"/>
      <c r="N8693" s="9"/>
      <c r="O8693" s="5"/>
      <c r="P8693" s="2"/>
      <c r="Q8693" s="39"/>
      <c r="R8693" s="9"/>
      <c r="T8693" s="9"/>
      <c r="U8693" s="2"/>
      <c r="X8693" s="40"/>
      <c r="Y8693" s="9"/>
    </row>
    <row r="8694" spans="2:25" x14ac:dyDescent="0.2">
      <c r="B8694" s="2"/>
      <c r="H8694" s="2"/>
      <c r="I8694" s="2"/>
      <c r="J8694" s="2"/>
      <c r="N8694" s="9"/>
      <c r="O8694" s="5"/>
      <c r="P8694" s="2"/>
      <c r="Q8694" s="39"/>
      <c r="R8694" s="9"/>
      <c r="T8694" s="9"/>
      <c r="U8694" s="2"/>
      <c r="X8694" s="40"/>
      <c r="Y8694" s="9"/>
    </row>
    <row r="8695" spans="2:25" x14ac:dyDescent="0.2">
      <c r="B8695" s="2"/>
      <c r="H8695" s="2"/>
      <c r="I8695" s="2"/>
      <c r="J8695" s="2"/>
      <c r="N8695" s="9"/>
      <c r="O8695" s="5"/>
      <c r="P8695" s="2"/>
      <c r="Q8695" s="39"/>
      <c r="R8695" s="9"/>
      <c r="T8695" s="9"/>
      <c r="U8695" s="2"/>
      <c r="X8695" s="40"/>
      <c r="Y8695" s="9"/>
    </row>
    <row r="8696" spans="2:25" x14ac:dyDescent="0.2">
      <c r="B8696" s="2"/>
      <c r="H8696" s="2"/>
      <c r="I8696" s="2"/>
      <c r="J8696" s="2"/>
      <c r="N8696" s="9"/>
      <c r="O8696" s="5"/>
      <c r="P8696" s="2"/>
      <c r="Q8696" s="39"/>
      <c r="R8696" s="9"/>
      <c r="T8696" s="9"/>
      <c r="U8696" s="2"/>
      <c r="X8696" s="40"/>
      <c r="Y8696" s="9"/>
    </row>
    <row r="8697" spans="2:25" x14ac:dyDescent="0.2">
      <c r="B8697" s="2"/>
      <c r="H8697" s="2"/>
      <c r="I8697" s="2"/>
      <c r="J8697" s="2"/>
      <c r="N8697" s="9"/>
      <c r="O8697" s="5"/>
      <c r="P8697" s="2"/>
      <c r="Q8697" s="39"/>
      <c r="R8697" s="9"/>
      <c r="T8697" s="9"/>
      <c r="U8697" s="2"/>
      <c r="X8697" s="40"/>
      <c r="Y8697" s="9"/>
    </row>
    <row r="8698" spans="2:25" x14ac:dyDescent="0.2">
      <c r="B8698" s="2"/>
      <c r="H8698" s="2"/>
      <c r="I8698" s="2"/>
      <c r="J8698" s="2"/>
      <c r="N8698" s="9"/>
      <c r="O8698" s="5"/>
      <c r="P8698" s="2"/>
      <c r="Q8698" s="39"/>
      <c r="R8698" s="9"/>
      <c r="T8698" s="9"/>
      <c r="U8698" s="2"/>
      <c r="X8698" s="40"/>
      <c r="Y8698" s="9"/>
    </row>
    <row r="8699" spans="2:25" x14ac:dyDescent="0.2">
      <c r="B8699" s="2"/>
      <c r="H8699" s="2"/>
      <c r="I8699" s="2"/>
      <c r="J8699" s="2"/>
      <c r="N8699" s="9"/>
      <c r="O8699" s="5"/>
      <c r="P8699" s="2"/>
      <c r="Q8699" s="39"/>
      <c r="R8699" s="9"/>
      <c r="T8699" s="9"/>
      <c r="U8699" s="2"/>
      <c r="X8699" s="40"/>
      <c r="Y8699" s="9"/>
    </row>
    <row r="8700" spans="2:25" x14ac:dyDescent="0.2">
      <c r="B8700" s="2"/>
      <c r="H8700" s="2"/>
      <c r="I8700" s="2"/>
      <c r="J8700" s="2"/>
      <c r="N8700" s="9"/>
      <c r="O8700" s="5"/>
      <c r="P8700" s="2"/>
      <c r="Q8700" s="39"/>
      <c r="R8700" s="9"/>
      <c r="T8700" s="9"/>
      <c r="U8700" s="2"/>
      <c r="X8700" s="40"/>
      <c r="Y8700" s="9"/>
    </row>
    <row r="8701" spans="2:25" x14ac:dyDescent="0.2">
      <c r="B8701" s="2"/>
      <c r="H8701" s="2"/>
      <c r="I8701" s="2"/>
      <c r="J8701" s="2"/>
      <c r="N8701" s="9"/>
      <c r="O8701" s="5"/>
      <c r="P8701" s="2"/>
      <c r="Q8701" s="39"/>
      <c r="R8701" s="9"/>
      <c r="T8701" s="9"/>
      <c r="U8701" s="2"/>
      <c r="X8701" s="40"/>
      <c r="Y8701" s="9"/>
    </row>
    <row r="8702" spans="2:25" x14ac:dyDescent="0.2">
      <c r="B8702" s="2"/>
      <c r="H8702" s="2"/>
      <c r="I8702" s="2"/>
      <c r="J8702" s="2"/>
      <c r="N8702" s="9"/>
      <c r="O8702" s="5"/>
      <c r="P8702" s="2"/>
      <c r="Q8702" s="39"/>
      <c r="R8702" s="9"/>
      <c r="T8702" s="9"/>
      <c r="U8702" s="2"/>
      <c r="X8702" s="40"/>
      <c r="Y8702" s="9"/>
    </row>
    <row r="8703" spans="2:25" x14ac:dyDescent="0.2">
      <c r="B8703" s="2"/>
      <c r="H8703" s="2"/>
      <c r="I8703" s="2"/>
      <c r="J8703" s="2"/>
      <c r="N8703" s="9"/>
      <c r="O8703" s="5"/>
      <c r="P8703" s="2"/>
      <c r="Q8703" s="39"/>
      <c r="R8703" s="9"/>
      <c r="T8703" s="9"/>
      <c r="U8703" s="2"/>
      <c r="X8703" s="40"/>
      <c r="Y8703" s="9"/>
    </row>
    <row r="8704" spans="2:25" x14ac:dyDescent="0.2">
      <c r="B8704" s="2"/>
      <c r="H8704" s="2"/>
      <c r="I8704" s="2"/>
      <c r="J8704" s="2"/>
      <c r="N8704" s="9"/>
      <c r="O8704" s="5"/>
      <c r="P8704" s="2"/>
      <c r="Q8704" s="39"/>
      <c r="R8704" s="9"/>
      <c r="T8704" s="9"/>
      <c r="U8704" s="2"/>
      <c r="X8704" s="40"/>
      <c r="Y8704" s="9"/>
    </row>
    <row r="8705" spans="2:25" x14ac:dyDescent="0.2">
      <c r="B8705" s="2"/>
      <c r="H8705" s="2"/>
      <c r="I8705" s="2"/>
      <c r="J8705" s="2"/>
      <c r="N8705" s="9"/>
      <c r="O8705" s="5"/>
      <c r="P8705" s="2"/>
      <c r="Q8705" s="39"/>
      <c r="R8705" s="9"/>
      <c r="T8705" s="9"/>
      <c r="U8705" s="2"/>
      <c r="X8705" s="40"/>
      <c r="Y8705" s="9"/>
    </row>
    <row r="8706" spans="2:25" x14ac:dyDescent="0.2">
      <c r="B8706" s="2"/>
      <c r="H8706" s="2"/>
      <c r="I8706" s="2"/>
      <c r="J8706" s="2"/>
      <c r="N8706" s="9"/>
      <c r="O8706" s="5"/>
      <c r="P8706" s="2"/>
      <c r="Q8706" s="39"/>
      <c r="R8706" s="9"/>
      <c r="T8706" s="9"/>
      <c r="U8706" s="2"/>
      <c r="X8706" s="40"/>
      <c r="Y8706" s="9"/>
    </row>
    <row r="8707" spans="2:25" x14ac:dyDescent="0.2">
      <c r="B8707" s="2"/>
      <c r="H8707" s="2"/>
      <c r="I8707" s="2"/>
      <c r="J8707" s="2"/>
      <c r="N8707" s="9"/>
      <c r="O8707" s="5"/>
      <c r="P8707" s="2"/>
      <c r="Q8707" s="39"/>
      <c r="R8707" s="9"/>
      <c r="T8707" s="9"/>
      <c r="U8707" s="2"/>
      <c r="X8707" s="40"/>
      <c r="Y8707" s="9"/>
    </row>
    <row r="8708" spans="2:25" x14ac:dyDescent="0.2">
      <c r="B8708" s="2"/>
      <c r="H8708" s="2"/>
      <c r="I8708" s="2"/>
      <c r="J8708" s="2"/>
      <c r="N8708" s="9"/>
      <c r="O8708" s="5"/>
      <c r="P8708" s="2"/>
      <c r="Q8708" s="39"/>
      <c r="R8708" s="9"/>
      <c r="T8708" s="9"/>
      <c r="U8708" s="2"/>
      <c r="X8708" s="40"/>
      <c r="Y8708" s="9"/>
    </row>
    <row r="8709" spans="2:25" x14ac:dyDescent="0.2">
      <c r="B8709" s="2"/>
      <c r="H8709" s="2"/>
      <c r="I8709" s="2"/>
      <c r="J8709" s="2"/>
      <c r="N8709" s="9"/>
      <c r="O8709" s="5"/>
      <c r="P8709" s="2"/>
      <c r="Q8709" s="39"/>
      <c r="R8709" s="9"/>
      <c r="T8709" s="9"/>
      <c r="U8709" s="2"/>
      <c r="X8709" s="40"/>
      <c r="Y8709" s="9"/>
    </row>
    <row r="8710" spans="2:25" x14ac:dyDescent="0.2">
      <c r="B8710" s="2"/>
      <c r="H8710" s="2"/>
      <c r="I8710" s="2"/>
      <c r="J8710" s="2"/>
      <c r="N8710" s="9"/>
      <c r="O8710" s="5"/>
      <c r="P8710" s="2"/>
      <c r="Q8710" s="39"/>
      <c r="R8710" s="9"/>
      <c r="T8710" s="9"/>
      <c r="U8710" s="2"/>
      <c r="X8710" s="40"/>
      <c r="Y8710" s="9"/>
    </row>
    <row r="8711" spans="2:25" x14ac:dyDescent="0.2">
      <c r="B8711" s="2"/>
      <c r="H8711" s="2"/>
      <c r="I8711" s="2"/>
      <c r="J8711" s="2"/>
      <c r="N8711" s="9"/>
      <c r="O8711" s="5"/>
      <c r="P8711" s="2"/>
      <c r="Q8711" s="39"/>
      <c r="R8711" s="9"/>
      <c r="T8711" s="9"/>
      <c r="U8711" s="2"/>
      <c r="X8711" s="40"/>
      <c r="Y8711" s="9"/>
    </row>
    <row r="8712" spans="2:25" x14ac:dyDescent="0.2">
      <c r="B8712" s="2"/>
      <c r="H8712" s="2"/>
      <c r="I8712" s="2"/>
      <c r="J8712" s="2"/>
      <c r="N8712" s="9"/>
      <c r="O8712" s="5"/>
      <c r="P8712" s="2"/>
      <c r="Q8712" s="39"/>
      <c r="R8712" s="9"/>
      <c r="T8712" s="9"/>
      <c r="U8712" s="2"/>
      <c r="X8712" s="40"/>
      <c r="Y8712" s="9"/>
    </row>
    <row r="8713" spans="2:25" x14ac:dyDescent="0.2">
      <c r="B8713" s="2"/>
      <c r="H8713" s="2"/>
      <c r="I8713" s="2"/>
      <c r="J8713" s="2"/>
      <c r="N8713" s="9"/>
      <c r="O8713" s="5"/>
      <c r="P8713" s="2"/>
      <c r="Q8713" s="39"/>
      <c r="R8713" s="9"/>
      <c r="T8713" s="9"/>
      <c r="U8713" s="2"/>
      <c r="X8713" s="40"/>
      <c r="Y8713" s="9"/>
    </row>
    <row r="8714" spans="2:25" x14ac:dyDescent="0.2">
      <c r="B8714" s="2"/>
      <c r="H8714" s="2"/>
      <c r="I8714" s="2"/>
      <c r="J8714" s="2"/>
      <c r="N8714" s="9"/>
      <c r="O8714" s="5"/>
      <c r="P8714" s="2"/>
      <c r="Q8714" s="39"/>
      <c r="R8714" s="9"/>
      <c r="T8714" s="9"/>
      <c r="U8714" s="2"/>
      <c r="X8714" s="40"/>
      <c r="Y8714" s="9"/>
    </row>
    <row r="8715" spans="2:25" x14ac:dyDescent="0.2">
      <c r="B8715" s="2"/>
      <c r="H8715" s="2"/>
      <c r="I8715" s="2"/>
      <c r="J8715" s="2"/>
      <c r="N8715" s="9"/>
      <c r="O8715" s="5"/>
      <c r="P8715" s="2"/>
      <c r="Q8715" s="39"/>
      <c r="R8715" s="9"/>
      <c r="T8715" s="9"/>
      <c r="U8715" s="2"/>
      <c r="X8715" s="40"/>
      <c r="Y8715" s="9"/>
    </row>
    <row r="8716" spans="2:25" x14ac:dyDescent="0.2">
      <c r="B8716" s="2"/>
      <c r="H8716" s="2"/>
      <c r="I8716" s="2"/>
      <c r="J8716" s="2"/>
      <c r="N8716" s="9"/>
      <c r="O8716" s="5"/>
      <c r="P8716" s="2"/>
      <c r="Q8716" s="39"/>
      <c r="R8716" s="9"/>
      <c r="T8716" s="9"/>
      <c r="U8716" s="2"/>
      <c r="X8716" s="40"/>
      <c r="Y8716" s="9"/>
    </row>
    <row r="8717" spans="2:25" x14ac:dyDescent="0.2">
      <c r="B8717" s="2"/>
      <c r="H8717" s="2"/>
      <c r="I8717" s="2"/>
      <c r="J8717" s="2"/>
      <c r="N8717" s="9"/>
      <c r="O8717" s="5"/>
      <c r="P8717" s="2"/>
      <c r="Q8717" s="39"/>
      <c r="R8717" s="9"/>
      <c r="T8717" s="9"/>
      <c r="U8717" s="2"/>
      <c r="X8717" s="40"/>
      <c r="Y8717" s="9"/>
    </row>
    <row r="8718" spans="2:25" x14ac:dyDescent="0.2">
      <c r="B8718" s="2"/>
      <c r="H8718" s="2"/>
      <c r="I8718" s="2"/>
      <c r="J8718" s="2"/>
      <c r="N8718" s="9"/>
      <c r="O8718" s="5"/>
      <c r="P8718" s="2"/>
      <c r="Q8718" s="39"/>
      <c r="R8718" s="9"/>
      <c r="T8718" s="9"/>
      <c r="U8718" s="2"/>
      <c r="X8718" s="40"/>
      <c r="Y8718" s="9"/>
    </row>
    <row r="8719" spans="2:25" x14ac:dyDescent="0.2">
      <c r="B8719" s="2"/>
      <c r="H8719" s="2"/>
      <c r="I8719" s="2"/>
      <c r="J8719" s="2"/>
      <c r="N8719" s="9"/>
      <c r="O8719" s="5"/>
      <c r="P8719" s="2"/>
      <c r="Q8719" s="39"/>
      <c r="R8719" s="9"/>
      <c r="T8719" s="9"/>
      <c r="U8719" s="2"/>
      <c r="X8719" s="40"/>
      <c r="Y8719" s="9"/>
    </row>
    <row r="8720" spans="2:25" x14ac:dyDescent="0.2">
      <c r="B8720" s="2"/>
      <c r="H8720" s="2"/>
      <c r="I8720" s="2"/>
      <c r="J8720" s="2"/>
      <c r="N8720" s="9"/>
      <c r="O8720" s="5"/>
      <c r="P8720" s="2"/>
      <c r="Q8720" s="39"/>
      <c r="R8720" s="9"/>
      <c r="T8720" s="9"/>
      <c r="U8720" s="2"/>
      <c r="X8720" s="40"/>
      <c r="Y8720" s="9"/>
    </row>
    <row r="8721" spans="2:25" x14ac:dyDescent="0.2">
      <c r="B8721" s="2"/>
      <c r="H8721" s="2"/>
      <c r="I8721" s="2"/>
      <c r="J8721" s="2"/>
      <c r="N8721" s="9"/>
      <c r="O8721" s="5"/>
      <c r="P8721" s="2"/>
      <c r="Q8721" s="39"/>
      <c r="R8721" s="9"/>
      <c r="T8721" s="9"/>
      <c r="U8721" s="2"/>
      <c r="X8721" s="40"/>
      <c r="Y8721" s="9"/>
    </row>
    <row r="8722" spans="2:25" x14ac:dyDescent="0.2">
      <c r="B8722" s="2"/>
      <c r="H8722" s="2"/>
      <c r="I8722" s="2"/>
      <c r="J8722" s="2"/>
      <c r="N8722" s="9"/>
      <c r="O8722" s="5"/>
      <c r="P8722" s="2"/>
      <c r="Q8722" s="39"/>
      <c r="R8722" s="9"/>
      <c r="T8722" s="9"/>
      <c r="U8722" s="2"/>
      <c r="X8722" s="40"/>
      <c r="Y8722" s="9"/>
    </row>
    <row r="8723" spans="2:25" x14ac:dyDescent="0.2">
      <c r="B8723" s="2"/>
      <c r="H8723" s="2"/>
      <c r="I8723" s="2"/>
      <c r="J8723" s="2"/>
      <c r="N8723" s="9"/>
      <c r="O8723" s="5"/>
      <c r="P8723" s="2"/>
      <c r="Q8723" s="39"/>
      <c r="R8723" s="9"/>
      <c r="T8723" s="9"/>
      <c r="U8723" s="2"/>
      <c r="X8723" s="40"/>
      <c r="Y8723" s="9"/>
    </row>
    <row r="8724" spans="2:25" x14ac:dyDescent="0.2">
      <c r="B8724" s="2"/>
      <c r="H8724" s="2"/>
      <c r="I8724" s="2"/>
      <c r="J8724" s="2"/>
      <c r="N8724" s="9"/>
      <c r="O8724" s="5"/>
      <c r="P8724" s="2"/>
      <c r="Q8724" s="39"/>
      <c r="R8724" s="9"/>
      <c r="T8724" s="9"/>
      <c r="U8724" s="2"/>
      <c r="X8724" s="40"/>
      <c r="Y8724" s="9"/>
    </row>
    <row r="8725" spans="2:25" x14ac:dyDescent="0.2">
      <c r="B8725" s="2"/>
      <c r="H8725" s="2"/>
      <c r="I8725" s="2"/>
      <c r="J8725" s="2"/>
      <c r="N8725" s="9"/>
      <c r="O8725" s="5"/>
      <c r="P8725" s="2"/>
      <c r="Q8725" s="39"/>
      <c r="R8725" s="9"/>
      <c r="T8725" s="9"/>
      <c r="U8725" s="2"/>
      <c r="X8725" s="40"/>
      <c r="Y8725" s="9"/>
    </row>
    <row r="8726" spans="2:25" x14ac:dyDescent="0.2">
      <c r="B8726" s="2"/>
      <c r="H8726" s="2"/>
      <c r="I8726" s="2"/>
      <c r="J8726" s="2"/>
      <c r="N8726" s="9"/>
      <c r="O8726" s="5"/>
      <c r="P8726" s="2"/>
      <c r="Q8726" s="39"/>
      <c r="R8726" s="9"/>
      <c r="T8726" s="9"/>
      <c r="U8726" s="2"/>
      <c r="X8726" s="40"/>
      <c r="Y8726" s="9"/>
    </row>
    <row r="8727" spans="2:25" x14ac:dyDescent="0.2">
      <c r="B8727" s="2"/>
      <c r="H8727" s="2"/>
      <c r="I8727" s="2"/>
      <c r="J8727" s="2"/>
      <c r="N8727" s="9"/>
      <c r="O8727" s="5"/>
      <c r="P8727" s="2"/>
      <c r="Q8727" s="39"/>
      <c r="R8727" s="9"/>
      <c r="T8727" s="9"/>
      <c r="U8727" s="2"/>
      <c r="X8727" s="40"/>
      <c r="Y8727" s="9"/>
    </row>
    <row r="8728" spans="2:25" x14ac:dyDescent="0.2">
      <c r="B8728" s="2"/>
      <c r="H8728" s="2"/>
      <c r="I8728" s="2"/>
      <c r="J8728" s="2"/>
      <c r="N8728" s="9"/>
      <c r="O8728" s="5"/>
      <c r="P8728" s="2"/>
      <c r="Q8728" s="39"/>
      <c r="R8728" s="9"/>
      <c r="T8728" s="9"/>
      <c r="U8728" s="2"/>
      <c r="X8728" s="40"/>
      <c r="Y8728" s="9"/>
    </row>
    <row r="8729" spans="2:25" x14ac:dyDescent="0.2">
      <c r="B8729" s="2"/>
      <c r="H8729" s="2"/>
      <c r="I8729" s="2"/>
      <c r="J8729" s="2"/>
      <c r="N8729" s="9"/>
      <c r="O8729" s="5"/>
      <c r="P8729" s="2"/>
      <c r="Q8729" s="39"/>
      <c r="R8729" s="9"/>
      <c r="T8729" s="9"/>
      <c r="U8729" s="2"/>
      <c r="X8729" s="40"/>
      <c r="Y8729" s="9"/>
    </row>
    <row r="8730" spans="2:25" x14ac:dyDescent="0.2">
      <c r="B8730" s="2"/>
      <c r="H8730" s="2"/>
      <c r="I8730" s="2"/>
      <c r="J8730" s="2"/>
      <c r="N8730" s="9"/>
      <c r="O8730" s="5"/>
      <c r="P8730" s="2"/>
      <c r="Q8730" s="39"/>
      <c r="R8730" s="9"/>
      <c r="T8730" s="9"/>
      <c r="U8730" s="2"/>
      <c r="X8730" s="40"/>
      <c r="Y8730" s="9"/>
    </row>
    <row r="8731" spans="2:25" x14ac:dyDescent="0.2">
      <c r="B8731" s="2"/>
      <c r="H8731" s="2"/>
      <c r="I8731" s="2"/>
      <c r="J8731" s="2"/>
      <c r="N8731" s="9"/>
      <c r="O8731" s="5"/>
      <c r="P8731" s="2"/>
      <c r="Q8731" s="39"/>
      <c r="R8731" s="9"/>
      <c r="T8731" s="9"/>
      <c r="U8731" s="2"/>
      <c r="X8731" s="40"/>
      <c r="Y8731" s="9"/>
    </row>
    <row r="8732" spans="2:25" x14ac:dyDescent="0.2">
      <c r="B8732" s="2"/>
      <c r="H8732" s="2"/>
      <c r="I8732" s="2"/>
      <c r="J8732" s="2"/>
      <c r="N8732" s="9"/>
      <c r="O8732" s="5"/>
      <c r="P8732" s="2"/>
      <c r="Q8732" s="39"/>
      <c r="R8732" s="9"/>
      <c r="T8732" s="9"/>
      <c r="U8732" s="2"/>
      <c r="X8732" s="40"/>
      <c r="Y8732" s="9"/>
    </row>
    <row r="8733" spans="2:25" x14ac:dyDescent="0.2">
      <c r="B8733" s="2"/>
      <c r="H8733" s="2"/>
      <c r="I8733" s="2"/>
      <c r="J8733" s="2"/>
      <c r="N8733" s="9"/>
      <c r="O8733" s="5"/>
      <c r="P8733" s="2"/>
      <c r="Q8733" s="39"/>
      <c r="R8733" s="9"/>
      <c r="T8733" s="9"/>
      <c r="U8733" s="2"/>
      <c r="X8733" s="40"/>
      <c r="Y8733" s="9"/>
    </row>
    <row r="8734" spans="2:25" x14ac:dyDescent="0.2">
      <c r="B8734" s="2"/>
      <c r="H8734" s="2"/>
      <c r="I8734" s="2"/>
      <c r="J8734" s="2"/>
      <c r="N8734" s="9"/>
      <c r="O8734" s="5"/>
      <c r="P8734" s="2"/>
      <c r="Q8734" s="39"/>
      <c r="R8734" s="9"/>
      <c r="T8734" s="9"/>
      <c r="U8734" s="2"/>
      <c r="X8734" s="40"/>
      <c r="Y8734" s="9"/>
    </row>
    <row r="8735" spans="2:25" x14ac:dyDescent="0.2">
      <c r="B8735" s="2"/>
      <c r="H8735" s="2"/>
      <c r="I8735" s="2"/>
      <c r="J8735" s="2"/>
      <c r="N8735" s="9"/>
      <c r="O8735" s="5"/>
      <c r="P8735" s="2"/>
      <c r="Q8735" s="39"/>
      <c r="R8735" s="9"/>
      <c r="T8735" s="9"/>
      <c r="U8735" s="2"/>
      <c r="X8735" s="40"/>
      <c r="Y8735" s="9"/>
    </row>
    <row r="8736" spans="2:25" x14ac:dyDescent="0.2">
      <c r="B8736" s="2"/>
      <c r="H8736" s="2"/>
      <c r="I8736" s="2"/>
      <c r="J8736" s="2"/>
      <c r="N8736" s="9"/>
      <c r="O8736" s="5"/>
      <c r="P8736" s="2"/>
      <c r="Q8736" s="39"/>
      <c r="R8736" s="9"/>
      <c r="T8736" s="9"/>
      <c r="U8736" s="2"/>
      <c r="X8736" s="40"/>
      <c r="Y8736" s="9"/>
    </row>
    <row r="8737" spans="2:25" x14ac:dyDescent="0.2">
      <c r="B8737" s="2"/>
      <c r="H8737" s="2"/>
      <c r="I8737" s="2"/>
      <c r="J8737" s="2"/>
      <c r="N8737" s="9"/>
      <c r="O8737" s="5"/>
      <c r="P8737" s="2"/>
      <c r="Q8737" s="39"/>
      <c r="R8737" s="9"/>
      <c r="T8737" s="9"/>
      <c r="U8737" s="2"/>
      <c r="X8737" s="40"/>
      <c r="Y8737" s="9"/>
    </row>
    <row r="8738" spans="2:25" x14ac:dyDescent="0.2">
      <c r="B8738" s="2"/>
      <c r="H8738" s="2"/>
      <c r="I8738" s="2"/>
      <c r="J8738" s="2"/>
      <c r="N8738" s="9"/>
      <c r="O8738" s="5"/>
      <c r="P8738" s="2"/>
      <c r="Q8738" s="39"/>
      <c r="R8738" s="9"/>
      <c r="T8738" s="9"/>
      <c r="U8738" s="2"/>
      <c r="X8738" s="40"/>
      <c r="Y8738" s="9"/>
    </row>
    <row r="8739" spans="2:25" x14ac:dyDescent="0.2">
      <c r="B8739" s="2"/>
      <c r="H8739" s="2"/>
      <c r="I8739" s="2"/>
      <c r="J8739" s="2"/>
      <c r="N8739" s="9"/>
      <c r="O8739" s="5"/>
      <c r="P8739" s="2"/>
      <c r="Q8739" s="39"/>
      <c r="R8739" s="9"/>
      <c r="T8739" s="9"/>
      <c r="U8739" s="2"/>
      <c r="X8739" s="40"/>
      <c r="Y8739" s="9"/>
    </row>
    <row r="8740" spans="2:25" x14ac:dyDescent="0.2">
      <c r="B8740" s="2"/>
      <c r="H8740" s="2"/>
      <c r="I8740" s="2"/>
      <c r="J8740" s="2"/>
      <c r="N8740" s="9"/>
      <c r="O8740" s="5"/>
      <c r="P8740" s="2"/>
      <c r="Q8740" s="39"/>
      <c r="R8740" s="9"/>
      <c r="T8740" s="9"/>
      <c r="U8740" s="2"/>
      <c r="X8740" s="40"/>
      <c r="Y8740" s="9"/>
    </row>
    <row r="8741" spans="2:25" x14ac:dyDescent="0.2">
      <c r="B8741" s="2"/>
      <c r="H8741" s="2"/>
      <c r="I8741" s="2"/>
      <c r="J8741" s="2"/>
      <c r="N8741" s="9"/>
      <c r="O8741" s="5"/>
      <c r="P8741" s="2"/>
      <c r="Q8741" s="39"/>
      <c r="R8741" s="9"/>
      <c r="T8741" s="9"/>
      <c r="U8741" s="2"/>
      <c r="X8741" s="40"/>
      <c r="Y8741" s="9"/>
    </row>
    <row r="8742" spans="2:25" x14ac:dyDescent="0.2">
      <c r="B8742" s="2"/>
      <c r="H8742" s="2"/>
      <c r="I8742" s="2"/>
      <c r="J8742" s="2"/>
      <c r="N8742" s="9"/>
      <c r="O8742" s="5"/>
      <c r="P8742" s="2"/>
      <c r="Q8742" s="39"/>
      <c r="R8742" s="9"/>
      <c r="T8742" s="9"/>
      <c r="U8742" s="2"/>
      <c r="X8742" s="40"/>
      <c r="Y8742" s="9"/>
    </row>
    <row r="8743" spans="2:25" x14ac:dyDescent="0.2">
      <c r="B8743" s="2"/>
      <c r="H8743" s="2"/>
      <c r="I8743" s="2"/>
      <c r="J8743" s="2"/>
      <c r="N8743" s="9"/>
      <c r="O8743" s="5"/>
      <c r="P8743" s="2"/>
      <c r="Q8743" s="39"/>
      <c r="R8743" s="9"/>
      <c r="T8743" s="9"/>
      <c r="U8743" s="2"/>
      <c r="X8743" s="40"/>
      <c r="Y8743" s="9"/>
    </row>
    <row r="8744" spans="2:25" x14ac:dyDescent="0.2">
      <c r="B8744" s="2"/>
      <c r="H8744" s="2"/>
      <c r="I8744" s="2"/>
      <c r="J8744" s="2"/>
      <c r="N8744" s="9"/>
      <c r="O8744" s="5"/>
      <c r="P8744" s="2"/>
      <c r="Q8744" s="39"/>
      <c r="R8744" s="9"/>
      <c r="T8744" s="9"/>
      <c r="U8744" s="2"/>
      <c r="X8744" s="40"/>
      <c r="Y8744" s="9"/>
    </row>
    <row r="8745" spans="2:25" x14ac:dyDescent="0.2">
      <c r="B8745" s="2"/>
      <c r="H8745" s="2"/>
      <c r="I8745" s="2"/>
      <c r="J8745" s="2"/>
      <c r="N8745" s="9"/>
      <c r="O8745" s="5"/>
      <c r="P8745" s="2"/>
      <c r="Q8745" s="39"/>
      <c r="R8745" s="9"/>
      <c r="T8745" s="9"/>
      <c r="U8745" s="2"/>
      <c r="X8745" s="40"/>
      <c r="Y8745" s="9"/>
    </row>
    <row r="8746" spans="2:25" x14ac:dyDescent="0.2">
      <c r="B8746" s="2"/>
      <c r="H8746" s="2"/>
      <c r="I8746" s="2"/>
      <c r="J8746" s="2"/>
      <c r="N8746" s="9"/>
      <c r="O8746" s="5"/>
      <c r="P8746" s="2"/>
      <c r="Q8746" s="39"/>
      <c r="R8746" s="9"/>
      <c r="T8746" s="9"/>
      <c r="U8746" s="2"/>
      <c r="X8746" s="40"/>
      <c r="Y8746" s="9"/>
    </row>
    <row r="8747" spans="2:25" x14ac:dyDescent="0.2">
      <c r="B8747" s="2"/>
      <c r="H8747" s="2"/>
      <c r="I8747" s="2"/>
      <c r="J8747" s="2"/>
      <c r="N8747" s="9"/>
      <c r="O8747" s="5"/>
      <c r="P8747" s="2"/>
      <c r="Q8747" s="39"/>
      <c r="R8747" s="9"/>
      <c r="T8747" s="9"/>
      <c r="U8747" s="2"/>
      <c r="X8747" s="40"/>
      <c r="Y8747" s="9"/>
    </row>
    <row r="8748" spans="2:25" x14ac:dyDescent="0.2">
      <c r="B8748" s="2"/>
      <c r="H8748" s="2"/>
      <c r="I8748" s="2"/>
      <c r="J8748" s="2"/>
      <c r="N8748" s="9"/>
      <c r="O8748" s="5"/>
      <c r="P8748" s="2"/>
      <c r="Q8748" s="39"/>
      <c r="R8748" s="9"/>
      <c r="T8748" s="9"/>
      <c r="U8748" s="2"/>
      <c r="X8748" s="40"/>
      <c r="Y8748" s="9"/>
    </row>
    <row r="8749" spans="2:25" x14ac:dyDescent="0.2">
      <c r="B8749" s="2"/>
      <c r="H8749" s="2"/>
      <c r="I8749" s="2"/>
      <c r="J8749" s="2"/>
      <c r="N8749" s="9"/>
      <c r="O8749" s="5"/>
      <c r="P8749" s="2"/>
      <c r="Q8749" s="39"/>
      <c r="R8749" s="9"/>
      <c r="T8749" s="9"/>
      <c r="U8749" s="2"/>
      <c r="X8749" s="40"/>
      <c r="Y8749" s="9"/>
    </row>
    <row r="8750" spans="2:25" x14ac:dyDescent="0.2">
      <c r="B8750" s="2"/>
      <c r="H8750" s="2"/>
      <c r="I8750" s="2"/>
      <c r="J8750" s="2"/>
      <c r="N8750" s="9"/>
      <c r="O8750" s="5"/>
      <c r="P8750" s="2"/>
      <c r="Q8750" s="39"/>
      <c r="R8750" s="9"/>
      <c r="T8750" s="9"/>
      <c r="U8750" s="2"/>
      <c r="X8750" s="40"/>
      <c r="Y8750" s="9"/>
    </row>
    <row r="8751" spans="2:25" x14ac:dyDescent="0.2">
      <c r="B8751" s="2"/>
      <c r="H8751" s="2"/>
      <c r="I8751" s="2"/>
      <c r="J8751" s="2"/>
      <c r="N8751" s="9"/>
      <c r="O8751" s="5"/>
      <c r="P8751" s="2"/>
      <c r="Q8751" s="39"/>
      <c r="R8751" s="9"/>
      <c r="T8751" s="9"/>
      <c r="U8751" s="2"/>
      <c r="X8751" s="40"/>
      <c r="Y8751" s="9"/>
    </row>
    <row r="8752" spans="2:25" x14ac:dyDescent="0.2">
      <c r="B8752" s="2"/>
      <c r="H8752" s="2"/>
      <c r="I8752" s="2"/>
      <c r="J8752" s="2"/>
      <c r="N8752" s="9"/>
      <c r="O8752" s="5"/>
      <c r="P8752" s="2"/>
      <c r="Q8752" s="39"/>
      <c r="R8752" s="9"/>
      <c r="T8752" s="9"/>
      <c r="U8752" s="2"/>
      <c r="X8752" s="40"/>
      <c r="Y8752" s="9"/>
    </row>
    <row r="8753" spans="2:25" x14ac:dyDescent="0.2">
      <c r="B8753" s="2"/>
      <c r="H8753" s="2"/>
      <c r="I8753" s="2"/>
      <c r="J8753" s="2"/>
      <c r="N8753" s="9"/>
      <c r="O8753" s="5"/>
      <c r="P8753" s="2"/>
      <c r="Q8753" s="39"/>
      <c r="R8753" s="9"/>
      <c r="T8753" s="9"/>
      <c r="U8753" s="2"/>
      <c r="X8753" s="40"/>
      <c r="Y8753" s="9"/>
    </row>
    <row r="8754" spans="2:25" x14ac:dyDescent="0.2">
      <c r="B8754" s="2"/>
      <c r="H8754" s="2"/>
      <c r="I8754" s="2"/>
      <c r="J8754" s="2"/>
      <c r="N8754" s="9"/>
      <c r="O8754" s="5"/>
      <c r="P8754" s="2"/>
      <c r="Q8754" s="39"/>
      <c r="R8754" s="9"/>
      <c r="T8754" s="9"/>
      <c r="U8754" s="2"/>
      <c r="X8754" s="40"/>
      <c r="Y8754" s="9"/>
    </row>
    <row r="8755" spans="2:25" x14ac:dyDescent="0.2">
      <c r="B8755" s="2"/>
      <c r="H8755" s="2"/>
      <c r="I8755" s="2"/>
      <c r="J8755" s="2"/>
      <c r="N8755" s="9"/>
      <c r="O8755" s="5"/>
      <c r="P8755" s="2"/>
      <c r="Q8755" s="39"/>
      <c r="R8755" s="9"/>
      <c r="T8755" s="9"/>
      <c r="U8755" s="2"/>
      <c r="X8755" s="40"/>
      <c r="Y8755" s="9"/>
    </row>
    <row r="8756" spans="2:25" x14ac:dyDescent="0.2">
      <c r="B8756" s="2"/>
      <c r="H8756" s="2"/>
      <c r="I8756" s="2"/>
      <c r="J8756" s="2"/>
      <c r="N8756" s="9"/>
      <c r="O8756" s="5"/>
      <c r="P8756" s="2"/>
      <c r="Q8756" s="39"/>
      <c r="R8756" s="9"/>
      <c r="T8756" s="9"/>
      <c r="U8756" s="2"/>
      <c r="X8756" s="40"/>
      <c r="Y8756" s="9"/>
    </row>
    <row r="8757" spans="2:25" x14ac:dyDescent="0.2">
      <c r="B8757" s="2"/>
      <c r="H8757" s="2"/>
      <c r="I8757" s="2"/>
      <c r="J8757" s="2"/>
      <c r="N8757" s="9"/>
      <c r="O8757" s="5"/>
      <c r="P8757" s="2"/>
      <c r="Q8757" s="39"/>
      <c r="R8757" s="9"/>
      <c r="T8757" s="9"/>
      <c r="U8757" s="2"/>
      <c r="X8757" s="40"/>
      <c r="Y8757" s="9"/>
    </row>
    <row r="8758" spans="2:25" x14ac:dyDescent="0.2">
      <c r="B8758" s="2"/>
      <c r="H8758" s="2"/>
      <c r="I8758" s="2"/>
      <c r="J8758" s="2"/>
      <c r="N8758" s="9"/>
      <c r="O8758" s="5"/>
      <c r="P8758" s="2"/>
      <c r="Q8758" s="39"/>
      <c r="R8758" s="9"/>
      <c r="T8758" s="9"/>
      <c r="U8758" s="2"/>
      <c r="X8758" s="40"/>
      <c r="Y8758" s="9"/>
    </row>
    <row r="8759" spans="2:25" x14ac:dyDescent="0.2">
      <c r="B8759" s="2"/>
      <c r="H8759" s="2"/>
      <c r="I8759" s="2"/>
      <c r="J8759" s="2"/>
      <c r="N8759" s="9"/>
      <c r="O8759" s="5"/>
      <c r="P8759" s="2"/>
      <c r="Q8759" s="39"/>
      <c r="R8759" s="9"/>
      <c r="T8759" s="9"/>
      <c r="U8759" s="2"/>
      <c r="X8759" s="40"/>
      <c r="Y8759" s="9"/>
    </row>
    <row r="8760" spans="2:25" x14ac:dyDescent="0.2">
      <c r="B8760" s="2"/>
      <c r="H8760" s="2"/>
      <c r="I8760" s="2"/>
      <c r="J8760" s="2"/>
      <c r="N8760" s="9"/>
      <c r="O8760" s="5"/>
      <c r="P8760" s="2"/>
      <c r="Q8760" s="39"/>
      <c r="R8760" s="9"/>
      <c r="T8760" s="9"/>
      <c r="U8760" s="2"/>
      <c r="X8760" s="40"/>
      <c r="Y8760" s="9"/>
    </row>
    <row r="8761" spans="2:25" x14ac:dyDescent="0.2">
      <c r="B8761" s="2"/>
      <c r="H8761" s="2"/>
      <c r="I8761" s="2"/>
      <c r="J8761" s="2"/>
      <c r="N8761" s="9"/>
      <c r="O8761" s="5"/>
      <c r="P8761" s="2"/>
      <c r="Q8761" s="39"/>
      <c r="R8761" s="9"/>
      <c r="T8761" s="9"/>
      <c r="U8761" s="2"/>
      <c r="X8761" s="40"/>
      <c r="Y8761" s="9"/>
    </row>
    <row r="8762" spans="2:25" x14ac:dyDescent="0.2">
      <c r="B8762" s="2"/>
      <c r="H8762" s="2"/>
      <c r="I8762" s="2"/>
      <c r="J8762" s="2"/>
      <c r="N8762" s="9"/>
      <c r="O8762" s="5"/>
      <c r="P8762" s="2"/>
      <c r="Q8762" s="39"/>
      <c r="R8762" s="9"/>
      <c r="T8762" s="9"/>
      <c r="U8762" s="2"/>
      <c r="X8762" s="40"/>
      <c r="Y8762" s="9"/>
    </row>
    <row r="8763" spans="2:25" x14ac:dyDescent="0.2">
      <c r="B8763" s="2"/>
      <c r="H8763" s="2"/>
      <c r="I8763" s="2"/>
      <c r="J8763" s="2"/>
      <c r="N8763" s="9"/>
      <c r="O8763" s="5"/>
      <c r="P8763" s="2"/>
      <c r="Q8763" s="39"/>
      <c r="R8763" s="9"/>
      <c r="T8763" s="9"/>
      <c r="U8763" s="2"/>
      <c r="X8763" s="40"/>
      <c r="Y8763" s="9"/>
    </row>
    <row r="8764" spans="2:25" x14ac:dyDescent="0.2">
      <c r="B8764" s="2"/>
      <c r="H8764" s="2"/>
      <c r="I8764" s="2"/>
      <c r="J8764" s="2"/>
      <c r="N8764" s="9"/>
      <c r="O8764" s="5"/>
      <c r="P8764" s="2"/>
      <c r="Q8764" s="39"/>
      <c r="R8764" s="9"/>
      <c r="T8764" s="9"/>
      <c r="U8764" s="2"/>
      <c r="X8764" s="40"/>
      <c r="Y8764" s="9"/>
    </row>
    <row r="8765" spans="2:25" x14ac:dyDescent="0.2">
      <c r="B8765" s="2"/>
      <c r="H8765" s="2"/>
      <c r="I8765" s="2"/>
      <c r="J8765" s="2"/>
      <c r="N8765" s="9"/>
      <c r="O8765" s="5"/>
      <c r="P8765" s="2"/>
      <c r="Q8765" s="39"/>
      <c r="R8765" s="9"/>
      <c r="T8765" s="9"/>
      <c r="U8765" s="2"/>
      <c r="X8765" s="40"/>
      <c r="Y8765" s="9"/>
    </row>
    <row r="8766" spans="2:25" x14ac:dyDescent="0.2">
      <c r="B8766" s="2"/>
      <c r="H8766" s="2"/>
      <c r="I8766" s="2"/>
      <c r="J8766" s="2"/>
      <c r="N8766" s="9"/>
      <c r="O8766" s="5"/>
      <c r="P8766" s="2"/>
      <c r="Q8766" s="39"/>
      <c r="R8766" s="9"/>
      <c r="T8766" s="9"/>
      <c r="U8766" s="2"/>
      <c r="X8766" s="40"/>
      <c r="Y8766" s="9"/>
    </row>
    <row r="8767" spans="2:25" x14ac:dyDescent="0.2">
      <c r="B8767" s="2"/>
      <c r="H8767" s="2"/>
      <c r="I8767" s="2"/>
      <c r="J8767" s="2"/>
      <c r="N8767" s="9"/>
      <c r="O8767" s="5"/>
      <c r="P8767" s="2"/>
      <c r="Q8767" s="39"/>
      <c r="R8767" s="9"/>
      <c r="T8767" s="9"/>
      <c r="U8767" s="2"/>
      <c r="X8767" s="40"/>
      <c r="Y8767" s="9"/>
    </row>
    <row r="8768" spans="2:25" x14ac:dyDescent="0.2">
      <c r="B8768" s="2"/>
      <c r="H8768" s="2"/>
      <c r="I8768" s="2"/>
      <c r="J8768" s="2"/>
      <c r="N8768" s="9"/>
      <c r="O8768" s="5"/>
      <c r="P8768" s="2"/>
      <c r="Q8768" s="39"/>
      <c r="R8768" s="9"/>
      <c r="T8768" s="9"/>
      <c r="U8768" s="2"/>
      <c r="X8768" s="40"/>
      <c r="Y8768" s="9"/>
    </row>
    <row r="8769" spans="2:25" x14ac:dyDescent="0.2">
      <c r="B8769" s="2"/>
      <c r="H8769" s="2"/>
      <c r="I8769" s="2"/>
      <c r="J8769" s="2"/>
      <c r="N8769" s="9"/>
      <c r="O8769" s="5"/>
      <c r="P8769" s="2"/>
      <c r="Q8769" s="39"/>
      <c r="R8769" s="9"/>
      <c r="T8769" s="9"/>
      <c r="U8769" s="2"/>
      <c r="X8769" s="40"/>
      <c r="Y8769" s="9"/>
    </row>
    <row r="8770" spans="2:25" x14ac:dyDescent="0.2">
      <c r="B8770" s="2"/>
      <c r="H8770" s="2"/>
      <c r="I8770" s="2"/>
      <c r="J8770" s="2"/>
      <c r="N8770" s="9"/>
      <c r="O8770" s="5"/>
      <c r="P8770" s="2"/>
      <c r="Q8770" s="39"/>
      <c r="R8770" s="9"/>
      <c r="T8770" s="9"/>
      <c r="U8770" s="2"/>
      <c r="X8770" s="40"/>
      <c r="Y8770" s="9"/>
    </row>
    <row r="8771" spans="2:25" x14ac:dyDescent="0.2">
      <c r="B8771" s="2"/>
      <c r="H8771" s="2"/>
      <c r="I8771" s="2"/>
      <c r="J8771" s="2"/>
      <c r="N8771" s="9"/>
      <c r="O8771" s="5"/>
      <c r="P8771" s="2"/>
      <c r="Q8771" s="39"/>
      <c r="R8771" s="9"/>
      <c r="T8771" s="9"/>
      <c r="U8771" s="2"/>
      <c r="X8771" s="40"/>
      <c r="Y8771" s="9"/>
    </row>
    <row r="8772" spans="2:25" x14ac:dyDescent="0.2">
      <c r="B8772" s="2"/>
      <c r="H8772" s="2"/>
      <c r="I8772" s="2"/>
      <c r="J8772" s="2"/>
      <c r="N8772" s="9"/>
      <c r="O8772" s="5"/>
      <c r="P8772" s="2"/>
      <c r="Q8772" s="39"/>
      <c r="R8772" s="9"/>
      <c r="T8772" s="9"/>
      <c r="U8772" s="2"/>
      <c r="X8772" s="40"/>
      <c r="Y8772" s="9"/>
    </row>
    <row r="8773" spans="2:25" x14ac:dyDescent="0.2">
      <c r="B8773" s="2"/>
      <c r="H8773" s="2"/>
      <c r="I8773" s="2"/>
      <c r="J8773" s="2"/>
      <c r="N8773" s="9"/>
      <c r="O8773" s="5"/>
      <c r="P8773" s="2"/>
      <c r="Q8773" s="39"/>
      <c r="R8773" s="9"/>
      <c r="T8773" s="9"/>
      <c r="U8773" s="2"/>
      <c r="X8773" s="40"/>
      <c r="Y8773" s="9"/>
    </row>
    <row r="8774" spans="2:25" x14ac:dyDescent="0.2">
      <c r="B8774" s="2"/>
      <c r="H8774" s="2"/>
      <c r="I8774" s="2"/>
      <c r="J8774" s="2"/>
      <c r="N8774" s="9"/>
      <c r="O8774" s="5"/>
      <c r="P8774" s="2"/>
      <c r="Q8774" s="39"/>
      <c r="R8774" s="9"/>
      <c r="T8774" s="9"/>
      <c r="U8774" s="2"/>
      <c r="X8774" s="40"/>
      <c r="Y8774" s="9"/>
    </row>
    <row r="8775" spans="2:25" x14ac:dyDescent="0.2">
      <c r="B8775" s="2"/>
      <c r="H8775" s="2"/>
      <c r="I8775" s="2"/>
      <c r="J8775" s="2"/>
      <c r="N8775" s="9"/>
      <c r="O8775" s="5"/>
      <c r="P8775" s="2"/>
      <c r="Q8775" s="39"/>
      <c r="R8775" s="9"/>
      <c r="T8775" s="9"/>
      <c r="U8775" s="2"/>
      <c r="X8775" s="40"/>
      <c r="Y8775" s="9"/>
    </row>
    <row r="8776" spans="2:25" x14ac:dyDescent="0.2">
      <c r="B8776" s="2"/>
      <c r="H8776" s="2"/>
      <c r="I8776" s="2"/>
      <c r="J8776" s="2"/>
      <c r="N8776" s="9"/>
      <c r="O8776" s="5"/>
      <c r="P8776" s="2"/>
      <c r="Q8776" s="39"/>
      <c r="R8776" s="9"/>
      <c r="T8776" s="9"/>
      <c r="U8776" s="2"/>
      <c r="X8776" s="40"/>
      <c r="Y8776" s="9"/>
    </row>
    <row r="8777" spans="2:25" x14ac:dyDescent="0.2">
      <c r="B8777" s="2"/>
      <c r="H8777" s="2"/>
      <c r="I8777" s="2"/>
      <c r="J8777" s="2"/>
      <c r="N8777" s="9"/>
      <c r="O8777" s="5"/>
      <c r="P8777" s="2"/>
      <c r="Q8777" s="39"/>
      <c r="R8777" s="9"/>
      <c r="T8777" s="9"/>
      <c r="U8777" s="2"/>
      <c r="X8777" s="40"/>
      <c r="Y8777" s="9"/>
    </row>
    <row r="8778" spans="2:25" x14ac:dyDescent="0.2">
      <c r="B8778" s="2"/>
      <c r="H8778" s="2"/>
      <c r="I8778" s="2"/>
      <c r="J8778" s="2"/>
      <c r="N8778" s="9"/>
      <c r="O8778" s="5"/>
      <c r="P8778" s="2"/>
      <c r="Q8778" s="39"/>
      <c r="R8778" s="9"/>
      <c r="T8778" s="9"/>
      <c r="U8778" s="2"/>
      <c r="X8778" s="40"/>
      <c r="Y8778" s="9"/>
    </row>
    <row r="8779" spans="2:25" x14ac:dyDescent="0.2">
      <c r="B8779" s="2"/>
      <c r="H8779" s="2"/>
      <c r="I8779" s="2"/>
      <c r="J8779" s="2"/>
      <c r="N8779" s="9"/>
      <c r="O8779" s="5"/>
      <c r="P8779" s="2"/>
      <c r="Q8779" s="39"/>
      <c r="R8779" s="9"/>
      <c r="T8779" s="9"/>
      <c r="U8779" s="2"/>
      <c r="X8779" s="40"/>
      <c r="Y8779" s="9"/>
    </row>
    <row r="8780" spans="2:25" x14ac:dyDescent="0.2">
      <c r="B8780" s="2"/>
      <c r="H8780" s="2"/>
      <c r="I8780" s="2"/>
      <c r="J8780" s="2"/>
      <c r="N8780" s="9"/>
      <c r="O8780" s="5"/>
      <c r="P8780" s="2"/>
      <c r="Q8780" s="39"/>
      <c r="R8780" s="9"/>
      <c r="T8780" s="9"/>
      <c r="U8780" s="2"/>
      <c r="X8780" s="40"/>
      <c r="Y8780" s="9"/>
    </row>
    <row r="8781" spans="2:25" x14ac:dyDescent="0.2">
      <c r="B8781" s="2"/>
      <c r="H8781" s="2"/>
      <c r="I8781" s="2"/>
      <c r="J8781" s="2"/>
      <c r="N8781" s="9"/>
      <c r="O8781" s="5"/>
      <c r="P8781" s="2"/>
      <c r="Q8781" s="39"/>
      <c r="R8781" s="9"/>
      <c r="T8781" s="9"/>
      <c r="U8781" s="2"/>
      <c r="X8781" s="40"/>
      <c r="Y8781" s="9"/>
    </row>
    <row r="8782" spans="2:25" x14ac:dyDescent="0.2">
      <c r="B8782" s="2"/>
      <c r="H8782" s="2"/>
      <c r="I8782" s="2"/>
      <c r="J8782" s="2"/>
      <c r="N8782" s="9"/>
      <c r="O8782" s="5"/>
      <c r="P8782" s="2"/>
      <c r="Q8782" s="39"/>
      <c r="R8782" s="9"/>
      <c r="T8782" s="9"/>
      <c r="U8782" s="2"/>
      <c r="X8782" s="40"/>
      <c r="Y8782" s="9"/>
    </row>
    <row r="8783" spans="2:25" x14ac:dyDescent="0.2">
      <c r="B8783" s="2"/>
      <c r="H8783" s="2"/>
      <c r="I8783" s="2"/>
      <c r="J8783" s="2"/>
      <c r="N8783" s="9"/>
      <c r="O8783" s="5"/>
      <c r="P8783" s="2"/>
      <c r="Q8783" s="39"/>
      <c r="R8783" s="9"/>
      <c r="T8783" s="9"/>
      <c r="U8783" s="2"/>
      <c r="X8783" s="40"/>
      <c r="Y8783" s="9"/>
    </row>
    <row r="8784" spans="2:25" x14ac:dyDescent="0.2">
      <c r="B8784" s="2"/>
      <c r="H8784" s="2"/>
      <c r="I8784" s="2"/>
      <c r="J8784" s="2"/>
      <c r="N8784" s="9"/>
      <c r="O8784" s="5"/>
      <c r="P8784" s="2"/>
      <c r="Q8784" s="39"/>
      <c r="R8784" s="9"/>
      <c r="T8784" s="9"/>
      <c r="U8784" s="2"/>
      <c r="X8784" s="40"/>
      <c r="Y8784" s="9"/>
    </row>
    <row r="8785" spans="2:25" x14ac:dyDescent="0.2">
      <c r="B8785" s="2"/>
      <c r="H8785" s="2"/>
      <c r="I8785" s="2"/>
      <c r="J8785" s="2"/>
      <c r="N8785" s="9"/>
      <c r="O8785" s="5"/>
      <c r="P8785" s="2"/>
      <c r="Q8785" s="39"/>
      <c r="R8785" s="9"/>
      <c r="T8785" s="9"/>
      <c r="U8785" s="2"/>
      <c r="X8785" s="40"/>
      <c r="Y8785" s="9"/>
    </row>
    <row r="8786" spans="2:25" x14ac:dyDescent="0.2">
      <c r="B8786" s="2"/>
      <c r="H8786" s="2"/>
      <c r="I8786" s="2"/>
      <c r="J8786" s="2"/>
      <c r="N8786" s="9"/>
      <c r="O8786" s="5"/>
      <c r="P8786" s="2"/>
      <c r="Q8786" s="39"/>
      <c r="R8786" s="9"/>
      <c r="T8786" s="9"/>
      <c r="U8786" s="2"/>
      <c r="X8786" s="40"/>
      <c r="Y8786" s="9"/>
    </row>
    <row r="8787" spans="2:25" x14ac:dyDescent="0.2">
      <c r="B8787" s="2"/>
      <c r="H8787" s="2"/>
      <c r="I8787" s="2"/>
      <c r="J8787" s="2"/>
      <c r="N8787" s="9"/>
      <c r="O8787" s="5"/>
      <c r="P8787" s="2"/>
      <c r="Q8787" s="39"/>
      <c r="R8787" s="9"/>
      <c r="T8787" s="9"/>
      <c r="U8787" s="2"/>
      <c r="X8787" s="40"/>
      <c r="Y8787" s="9"/>
    </row>
    <row r="8788" spans="2:25" x14ac:dyDescent="0.2">
      <c r="B8788" s="2"/>
      <c r="H8788" s="2"/>
      <c r="I8788" s="2"/>
      <c r="J8788" s="2"/>
      <c r="N8788" s="9"/>
      <c r="O8788" s="5"/>
      <c r="P8788" s="2"/>
      <c r="Q8788" s="39"/>
      <c r="R8788" s="9"/>
      <c r="T8788" s="9"/>
      <c r="U8788" s="2"/>
      <c r="X8788" s="40"/>
      <c r="Y8788" s="9"/>
    </row>
    <row r="8789" spans="2:25" x14ac:dyDescent="0.2">
      <c r="B8789" s="2"/>
      <c r="H8789" s="2"/>
      <c r="I8789" s="2"/>
      <c r="J8789" s="2"/>
      <c r="N8789" s="9"/>
      <c r="O8789" s="5"/>
      <c r="P8789" s="2"/>
      <c r="Q8789" s="39"/>
      <c r="R8789" s="9"/>
      <c r="T8789" s="9"/>
      <c r="U8789" s="2"/>
      <c r="X8789" s="40"/>
      <c r="Y8789" s="9"/>
    </row>
    <row r="8790" spans="2:25" x14ac:dyDescent="0.2">
      <c r="B8790" s="2"/>
      <c r="H8790" s="2"/>
      <c r="I8790" s="2"/>
      <c r="J8790" s="2"/>
      <c r="N8790" s="9"/>
      <c r="O8790" s="5"/>
      <c r="P8790" s="2"/>
      <c r="Q8790" s="39"/>
      <c r="R8790" s="9"/>
      <c r="T8790" s="9"/>
      <c r="U8790" s="2"/>
      <c r="X8790" s="40"/>
      <c r="Y8790" s="9"/>
    </row>
    <row r="8791" spans="2:25" x14ac:dyDescent="0.2">
      <c r="B8791" s="2"/>
      <c r="H8791" s="2"/>
      <c r="I8791" s="2"/>
      <c r="J8791" s="2"/>
      <c r="N8791" s="9"/>
      <c r="O8791" s="5"/>
      <c r="P8791" s="2"/>
      <c r="Q8791" s="39"/>
      <c r="R8791" s="9"/>
      <c r="T8791" s="9"/>
      <c r="U8791" s="2"/>
      <c r="X8791" s="40"/>
      <c r="Y8791" s="9"/>
    </row>
    <row r="8792" spans="2:25" x14ac:dyDescent="0.2">
      <c r="B8792" s="2"/>
      <c r="H8792" s="2"/>
      <c r="I8792" s="2"/>
      <c r="J8792" s="2"/>
      <c r="N8792" s="9"/>
      <c r="O8792" s="5"/>
      <c r="P8792" s="2"/>
      <c r="Q8792" s="39"/>
      <c r="R8792" s="9"/>
      <c r="T8792" s="9"/>
      <c r="U8792" s="2"/>
      <c r="X8792" s="40"/>
      <c r="Y8792" s="9"/>
    </row>
    <row r="8793" spans="2:25" x14ac:dyDescent="0.2">
      <c r="B8793" s="2"/>
      <c r="H8793" s="2"/>
      <c r="I8793" s="2"/>
      <c r="J8793" s="2"/>
      <c r="N8793" s="9"/>
      <c r="O8793" s="5"/>
      <c r="P8793" s="2"/>
      <c r="Q8793" s="39"/>
      <c r="R8793" s="9"/>
      <c r="T8793" s="9"/>
      <c r="U8793" s="2"/>
      <c r="X8793" s="40"/>
      <c r="Y8793" s="9"/>
    </row>
    <row r="8794" spans="2:25" x14ac:dyDescent="0.2">
      <c r="B8794" s="2"/>
      <c r="H8794" s="2"/>
      <c r="I8794" s="2"/>
      <c r="J8794" s="2"/>
      <c r="N8794" s="9"/>
      <c r="O8794" s="5"/>
      <c r="P8794" s="2"/>
      <c r="Q8794" s="39"/>
      <c r="R8794" s="9"/>
      <c r="T8794" s="9"/>
      <c r="U8794" s="2"/>
      <c r="X8794" s="40"/>
      <c r="Y8794" s="9"/>
    </row>
    <row r="8795" spans="2:25" x14ac:dyDescent="0.2">
      <c r="B8795" s="2"/>
      <c r="H8795" s="2"/>
      <c r="I8795" s="2"/>
      <c r="J8795" s="2"/>
      <c r="N8795" s="9"/>
      <c r="O8795" s="5"/>
      <c r="P8795" s="2"/>
      <c r="Q8795" s="39"/>
      <c r="R8795" s="9"/>
      <c r="T8795" s="9"/>
      <c r="U8795" s="2"/>
      <c r="X8795" s="40"/>
      <c r="Y8795" s="9"/>
    </row>
    <row r="8796" spans="2:25" x14ac:dyDescent="0.2">
      <c r="B8796" s="2"/>
      <c r="H8796" s="2"/>
      <c r="I8796" s="2"/>
      <c r="J8796" s="2"/>
      <c r="N8796" s="9"/>
      <c r="O8796" s="5"/>
      <c r="P8796" s="2"/>
      <c r="Q8796" s="39"/>
      <c r="R8796" s="9"/>
      <c r="T8796" s="9"/>
      <c r="U8796" s="2"/>
      <c r="X8796" s="40"/>
      <c r="Y8796" s="9"/>
    </row>
    <row r="8797" spans="2:25" x14ac:dyDescent="0.2">
      <c r="B8797" s="2"/>
      <c r="H8797" s="2"/>
      <c r="I8797" s="2"/>
      <c r="J8797" s="2"/>
      <c r="N8797" s="9"/>
      <c r="O8797" s="5"/>
      <c r="P8797" s="2"/>
      <c r="Q8797" s="39"/>
      <c r="R8797" s="9"/>
      <c r="T8797" s="9"/>
      <c r="U8797" s="2"/>
      <c r="X8797" s="40"/>
      <c r="Y8797" s="9"/>
    </row>
    <row r="8798" spans="2:25" x14ac:dyDescent="0.2">
      <c r="B8798" s="2"/>
      <c r="H8798" s="2"/>
      <c r="I8798" s="2"/>
      <c r="J8798" s="2"/>
      <c r="N8798" s="9"/>
      <c r="O8798" s="5"/>
      <c r="P8798" s="2"/>
      <c r="Q8798" s="39"/>
      <c r="R8798" s="9"/>
      <c r="T8798" s="9"/>
      <c r="U8798" s="2"/>
      <c r="X8798" s="40"/>
      <c r="Y8798" s="9"/>
    </row>
    <row r="8799" spans="2:25" x14ac:dyDescent="0.2">
      <c r="B8799" s="2"/>
      <c r="H8799" s="2"/>
      <c r="I8799" s="2"/>
      <c r="J8799" s="2"/>
      <c r="N8799" s="9"/>
      <c r="O8799" s="5"/>
      <c r="P8799" s="2"/>
      <c r="Q8799" s="39"/>
      <c r="R8799" s="9"/>
      <c r="T8799" s="9"/>
      <c r="U8799" s="2"/>
      <c r="X8799" s="40"/>
      <c r="Y8799" s="9"/>
    </row>
    <row r="8800" spans="2:25" x14ac:dyDescent="0.2">
      <c r="B8800" s="2"/>
      <c r="H8800" s="2"/>
      <c r="I8800" s="2"/>
      <c r="J8800" s="2"/>
      <c r="N8800" s="9"/>
      <c r="O8800" s="5"/>
      <c r="P8800" s="2"/>
      <c r="Q8800" s="39"/>
      <c r="R8800" s="9"/>
      <c r="T8800" s="9"/>
      <c r="U8800" s="2"/>
      <c r="X8800" s="40"/>
      <c r="Y8800" s="9"/>
    </row>
    <row r="8801" spans="2:25" x14ac:dyDescent="0.2">
      <c r="B8801" s="2"/>
      <c r="H8801" s="2"/>
      <c r="I8801" s="2"/>
      <c r="J8801" s="2"/>
      <c r="N8801" s="9"/>
      <c r="O8801" s="5"/>
      <c r="P8801" s="2"/>
      <c r="Q8801" s="39"/>
      <c r="R8801" s="9"/>
      <c r="T8801" s="9"/>
      <c r="U8801" s="2"/>
      <c r="X8801" s="40"/>
      <c r="Y8801" s="9"/>
    </row>
    <row r="8802" spans="2:25" x14ac:dyDescent="0.2">
      <c r="B8802" s="2"/>
      <c r="H8802" s="2"/>
      <c r="I8802" s="2"/>
      <c r="J8802" s="2"/>
      <c r="N8802" s="9"/>
      <c r="O8802" s="5"/>
      <c r="P8802" s="2"/>
      <c r="Q8802" s="39"/>
      <c r="R8802" s="9"/>
      <c r="T8802" s="9"/>
      <c r="U8802" s="2"/>
      <c r="X8802" s="40"/>
      <c r="Y8802" s="9"/>
    </row>
    <row r="8803" spans="2:25" x14ac:dyDescent="0.2">
      <c r="B8803" s="2"/>
      <c r="H8803" s="2"/>
      <c r="I8803" s="2"/>
      <c r="J8803" s="2"/>
      <c r="N8803" s="9"/>
      <c r="O8803" s="5"/>
      <c r="P8803" s="2"/>
      <c r="Q8803" s="39"/>
      <c r="R8803" s="9"/>
      <c r="T8803" s="9"/>
      <c r="U8803" s="2"/>
      <c r="X8803" s="40"/>
      <c r="Y8803" s="9"/>
    </row>
    <row r="8804" spans="2:25" x14ac:dyDescent="0.2">
      <c r="B8804" s="2"/>
      <c r="H8804" s="2"/>
      <c r="I8804" s="2"/>
      <c r="J8804" s="2"/>
      <c r="N8804" s="9"/>
      <c r="O8804" s="5"/>
      <c r="P8804" s="2"/>
      <c r="Q8804" s="39"/>
      <c r="R8804" s="9"/>
      <c r="T8804" s="9"/>
      <c r="U8804" s="2"/>
      <c r="X8804" s="40"/>
      <c r="Y8804" s="9"/>
    </row>
    <row r="8805" spans="2:25" x14ac:dyDescent="0.2">
      <c r="B8805" s="2"/>
      <c r="H8805" s="2"/>
      <c r="I8805" s="2"/>
      <c r="J8805" s="2"/>
      <c r="N8805" s="9"/>
      <c r="O8805" s="5"/>
      <c r="P8805" s="2"/>
      <c r="Q8805" s="39"/>
      <c r="R8805" s="9"/>
      <c r="T8805" s="9"/>
      <c r="U8805" s="2"/>
      <c r="X8805" s="40"/>
      <c r="Y8805" s="9"/>
    </row>
    <row r="8806" spans="2:25" x14ac:dyDescent="0.2">
      <c r="B8806" s="2"/>
      <c r="H8806" s="2"/>
      <c r="I8806" s="2"/>
      <c r="J8806" s="2"/>
      <c r="N8806" s="9"/>
      <c r="O8806" s="5"/>
      <c r="P8806" s="2"/>
      <c r="Q8806" s="39"/>
      <c r="R8806" s="9"/>
      <c r="T8806" s="9"/>
      <c r="U8806" s="2"/>
      <c r="X8806" s="40"/>
      <c r="Y8806" s="9"/>
    </row>
    <row r="8807" spans="2:25" x14ac:dyDescent="0.2">
      <c r="B8807" s="2"/>
      <c r="H8807" s="2"/>
      <c r="I8807" s="2"/>
      <c r="J8807" s="2"/>
      <c r="N8807" s="9"/>
      <c r="O8807" s="5"/>
      <c r="P8807" s="2"/>
      <c r="Q8807" s="39"/>
      <c r="R8807" s="9"/>
      <c r="T8807" s="9"/>
      <c r="U8807" s="2"/>
      <c r="X8807" s="40"/>
      <c r="Y8807" s="9"/>
    </row>
    <row r="8808" spans="2:25" x14ac:dyDescent="0.2">
      <c r="B8808" s="2"/>
      <c r="H8808" s="2"/>
      <c r="I8808" s="2"/>
      <c r="J8808" s="2"/>
      <c r="N8808" s="9"/>
      <c r="O8808" s="5"/>
      <c r="P8808" s="2"/>
      <c r="Q8808" s="39"/>
      <c r="R8808" s="9"/>
      <c r="T8808" s="9"/>
      <c r="U8808" s="2"/>
      <c r="X8808" s="40"/>
      <c r="Y8808" s="9"/>
    </row>
    <row r="8809" spans="2:25" x14ac:dyDescent="0.2">
      <c r="B8809" s="2"/>
      <c r="H8809" s="2"/>
      <c r="I8809" s="2"/>
      <c r="J8809" s="2"/>
      <c r="N8809" s="9"/>
      <c r="O8809" s="5"/>
      <c r="P8809" s="2"/>
      <c r="Q8809" s="39"/>
      <c r="R8809" s="9"/>
      <c r="T8809" s="9"/>
      <c r="U8809" s="2"/>
      <c r="X8809" s="40"/>
      <c r="Y8809" s="9"/>
    </row>
    <row r="8810" spans="2:25" x14ac:dyDescent="0.2">
      <c r="B8810" s="2"/>
      <c r="H8810" s="2"/>
      <c r="I8810" s="2"/>
      <c r="J8810" s="2"/>
      <c r="N8810" s="9"/>
      <c r="O8810" s="5"/>
      <c r="P8810" s="2"/>
      <c r="Q8810" s="39"/>
      <c r="R8810" s="9"/>
      <c r="T8810" s="9"/>
      <c r="U8810" s="2"/>
      <c r="X8810" s="40"/>
      <c r="Y8810" s="9"/>
    </row>
    <row r="8811" spans="2:25" x14ac:dyDescent="0.2">
      <c r="B8811" s="2"/>
      <c r="H8811" s="2"/>
      <c r="I8811" s="2"/>
      <c r="J8811" s="2"/>
      <c r="N8811" s="9"/>
      <c r="O8811" s="5"/>
      <c r="P8811" s="2"/>
      <c r="Q8811" s="39"/>
      <c r="R8811" s="9"/>
      <c r="T8811" s="9"/>
      <c r="U8811" s="2"/>
      <c r="X8811" s="40"/>
      <c r="Y8811" s="9"/>
    </row>
    <row r="8812" spans="2:25" x14ac:dyDescent="0.2">
      <c r="B8812" s="2"/>
      <c r="H8812" s="2"/>
      <c r="I8812" s="2"/>
      <c r="J8812" s="2"/>
      <c r="N8812" s="9"/>
      <c r="O8812" s="5"/>
      <c r="P8812" s="2"/>
      <c r="Q8812" s="39"/>
      <c r="R8812" s="9"/>
      <c r="T8812" s="9"/>
      <c r="U8812" s="2"/>
      <c r="X8812" s="40"/>
      <c r="Y8812" s="9"/>
    </row>
    <row r="8813" spans="2:25" x14ac:dyDescent="0.2">
      <c r="B8813" s="2"/>
      <c r="H8813" s="2"/>
      <c r="I8813" s="2"/>
      <c r="J8813" s="2"/>
      <c r="N8813" s="9"/>
      <c r="O8813" s="5"/>
      <c r="P8813" s="2"/>
      <c r="Q8813" s="39"/>
      <c r="R8813" s="9"/>
      <c r="T8813" s="9"/>
      <c r="U8813" s="2"/>
      <c r="X8813" s="40"/>
      <c r="Y8813" s="9"/>
    </row>
    <row r="8814" spans="2:25" x14ac:dyDescent="0.2">
      <c r="B8814" s="2"/>
      <c r="H8814" s="2"/>
      <c r="I8814" s="2"/>
      <c r="J8814" s="2"/>
      <c r="N8814" s="9"/>
      <c r="O8814" s="5"/>
      <c r="P8814" s="2"/>
      <c r="Q8814" s="39"/>
      <c r="R8814" s="9"/>
      <c r="T8814" s="9"/>
      <c r="U8814" s="2"/>
      <c r="X8814" s="40"/>
      <c r="Y8814" s="9"/>
    </row>
    <row r="8815" spans="2:25" x14ac:dyDescent="0.2">
      <c r="B8815" s="2"/>
      <c r="H8815" s="2"/>
      <c r="I8815" s="2"/>
      <c r="J8815" s="2"/>
      <c r="N8815" s="9"/>
      <c r="O8815" s="5"/>
      <c r="P8815" s="2"/>
      <c r="Q8815" s="39"/>
      <c r="R8815" s="9"/>
      <c r="T8815" s="9"/>
      <c r="U8815" s="2"/>
      <c r="X8815" s="40"/>
      <c r="Y8815" s="9"/>
    </row>
    <row r="8816" spans="2:25" x14ac:dyDescent="0.2">
      <c r="B8816" s="2"/>
      <c r="H8816" s="2"/>
      <c r="I8816" s="2"/>
      <c r="J8816" s="2"/>
      <c r="N8816" s="9"/>
      <c r="O8816" s="5"/>
      <c r="P8816" s="2"/>
      <c r="Q8816" s="39"/>
      <c r="R8816" s="9"/>
      <c r="T8816" s="9"/>
      <c r="U8816" s="2"/>
      <c r="X8816" s="40"/>
      <c r="Y8816" s="9"/>
    </row>
    <row r="8817" spans="2:25" x14ac:dyDescent="0.2">
      <c r="B8817" s="2"/>
      <c r="H8817" s="2"/>
      <c r="I8817" s="2"/>
      <c r="J8817" s="2"/>
      <c r="N8817" s="9"/>
      <c r="O8817" s="5"/>
      <c r="P8817" s="2"/>
      <c r="Q8817" s="39"/>
      <c r="R8817" s="9"/>
      <c r="T8817" s="9"/>
      <c r="U8817" s="2"/>
      <c r="X8817" s="40"/>
      <c r="Y8817" s="9"/>
    </row>
    <row r="8818" spans="2:25" x14ac:dyDescent="0.2">
      <c r="B8818" s="2"/>
      <c r="H8818" s="2"/>
      <c r="I8818" s="2"/>
      <c r="J8818" s="2"/>
      <c r="N8818" s="9"/>
      <c r="O8818" s="5"/>
      <c r="P8818" s="2"/>
      <c r="Q8818" s="39"/>
      <c r="R8818" s="9"/>
      <c r="T8818" s="9"/>
      <c r="U8818" s="2"/>
      <c r="X8818" s="40"/>
      <c r="Y8818" s="9"/>
    </row>
    <row r="8819" spans="2:25" x14ac:dyDescent="0.2">
      <c r="B8819" s="2"/>
      <c r="H8819" s="2"/>
      <c r="I8819" s="2"/>
      <c r="J8819" s="2"/>
      <c r="N8819" s="9"/>
      <c r="O8819" s="5"/>
      <c r="P8819" s="2"/>
      <c r="Q8819" s="39"/>
      <c r="R8819" s="9"/>
      <c r="T8819" s="9"/>
      <c r="U8819" s="2"/>
      <c r="X8819" s="40"/>
      <c r="Y8819" s="9"/>
    </row>
    <row r="8820" spans="2:25" x14ac:dyDescent="0.2">
      <c r="B8820" s="2"/>
      <c r="H8820" s="2"/>
      <c r="I8820" s="2"/>
      <c r="J8820" s="2"/>
      <c r="N8820" s="9"/>
      <c r="O8820" s="5"/>
      <c r="P8820" s="2"/>
      <c r="Q8820" s="39"/>
      <c r="R8820" s="9"/>
      <c r="T8820" s="9"/>
      <c r="U8820" s="2"/>
      <c r="X8820" s="40"/>
      <c r="Y8820" s="9"/>
    </row>
    <row r="8821" spans="2:25" x14ac:dyDescent="0.2">
      <c r="B8821" s="2"/>
      <c r="H8821" s="2"/>
      <c r="I8821" s="2"/>
      <c r="J8821" s="2"/>
      <c r="N8821" s="9"/>
      <c r="O8821" s="5"/>
      <c r="P8821" s="2"/>
      <c r="Q8821" s="39"/>
      <c r="R8821" s="9"/>
      <c r="T8821" s="9"/>
      <c r="U8821" s="2"/>
      <c r="X8821" s="40"/>
      <c r="Y8821" s="9"/>
    </row>
    <row r="8822" spans="2:25" x14ac:dyDescent="0.2">
      <c r="B8822" s="2"/>
      <c r="H8822" s="2"/>
      <c r="I8822" s="2"/>
      <c r="J8822" s="2"/>
      <c r="N8822" s="9"/>
      <c r="O8822" s="5"/>
      <c r="P8822" s="2"/>
      <c r="Q8822" s="39"/>
      <c r="R8822" s="9"/>
      <c r="T8822" s="9"/>
      <c r="U8822" s="2"/>
      <c r="X8822" s="40"/>
      <c r="Y8822" s="9"/>
    </row>
    <row r="8823" spans="2:25" x14ac:dyDescent="0.2">
      <c r="B8823" s="2"/>
      <c r="H8823" s="2"/>
      <c r="I8823" s="2"/>
      <c r="J8823" s="2"/>
      <c r="N8823" s="9"/>
      <c r="O8823" s="5"/>
      <c r="P8823" s="2"/>
      <c r="Q8823" s="39"/>
      <c r="R8823" s="9"/>
      <c r="T8823" s="9"/>
      <c r="U8823" s="2"/>
      <c r="X8823" s="40"/>
      <c r="Y8823" s="9"/>
    </row>
    <row r="8824" spans="2:25" x14ac:dyDescent="0.2">
      <c r="B8824" s="2"/>
      <c r="H8824" s="2"/>
      <c r="I8824" s="2"/>
      <c r="J8824" s="2"/>
      <c r="N8824" s="9"/>
      <c r="O8824" s="5"/>
      <c r="P8824" s="2"/>
      <c r="Q8824" s="39"/>
      <c r="R8824" s="9"/>
      <c r="T8824" s="9"/>
      <c r="U8824" s="2"/>
      <c r="X8824" s="40"/>
      <c r="Y8824" s="9"/>
    </row>
    <row r="8825" spans="2:25" x14ac:dyDescent="0.2">
      <c r="B8825" s="2"/>
      <c r="H8825" s="2"/>
      <c r="I8825" s="2"/>
      <c r="J8825" s="2"/>
      <c r="N8825" s="9"/>
      <c r="O8825" s="5"/>
      <c r="P8825" s="2"/>
      <c r="Q8825" s="39"/>
      <c r="R8825" s="9"/>
      <c r="T8825" s="9"/>
      <c r="U8825" s="2"/>
      <c r="X8825" s="40"/>
      <c r="Y8825" s="9"/>
    </row>
    <row r="8826" spans="2:25" x14ac:dyDescent="0.2">
      <c r="B8826" s="2"/>
      <c r="H8826" s="2"/>
      <c r="I8826" s="2"/>
      <c r="J8826" s="2"/>
      <c r="N8826" s="9"/>
      <c r="O8826" s="5"/>
      <c r="P8826" s="2"/>
      <c r="Q8826" s="39"/>
      <c r="R8826" s="9"/>
      <c r="T8826" s="9"/>
      <c r="U8826" s="2"/>
      <c r="X8826" s="40"/>
      <c r="Y8826" s="9"/>
    </row>
    <row r="8827" spans="2:25" x14ac:dyDescent="0.2">
      <c r="B8827" s="2"/>
      <c r="H8827" s="2"/>
      <c r="I8827" s="2"/>
      <c r="J8827" s="2"/>
      <c r="N8827" s="9"/>
      <c r="O8827" s="5"/>
      <c r="P8827" s="2"/>
      <c r="Q8827" s="39"/>
      <c r="R8827" s="9"/>
      <c r="T8827" s="9"/>
      <c r="U8827" s="2"/>
      <c r="X8827" s="40"/>
      <c r="Y8827" s="9"/>
    </row>
    <row r="8828" spans="2:25" x14ac:dyDescent="0.2">
      <c r="B8828" s="2"/>
      <c r="H8828" s="2"/>
      <c r="I8828" s="2"/>
      <c r="J8828" s="2"/>
      <c r="N8828" s="9"/>
      <c r="O8828" s="5"/>
      <c r="P8828" s="2"/>
      <c r="Q8828" s="39"/>
      <c r="R8828" s="9"/>
      <c r="T8828" s="9"/>
      <c r="U8828" s="2"/>
      <c r="X8828" s="40"/>
      <c r="Y8828" s="9"/>
    </row>
    <row r="8829" spans="2:25" x14ac:dyDescent="0.2">
      <c r="B8829" s="2"/>
      <c r="H8829" s="2"/>
      <c r="I8829" s="2"/>
      <c r="J8829" s="2"/>
      <c r="N8829" s="9"/>
      <c r="O8829" s="5"/>
      <c r="P8829" s="2"/>
      <c r="Q8829" s="39"/>
      <c r="R8829" s="9"/>
      <c r="T8829" s="9"/>
      <c r="U8829" s="2"/>
      <c r="X8829" s="40"/>
      <c r="Y8829" s="9"/>
    </row>
    <row r="8830" spans="2:25" x14ac:dyDescent="0.2">
      <c r="B8830" s="2"/>
      <c r="H8830" s="2"/>
      <c r="I8830" s="2"/>
      <c r="J8830" s="2"/>
      <c r="N8830" s="9"/>
      <c r="O8830" s="5"/>
      <c r="P8830" s="2"/>
      <c r="Q8830" s="39"/>
      <c r="R8830" s="9"/>
      <c r="T8830" s="9"/>
      <c r="U8830" s="2"/>
      <c r="X8830" s="40"/>
      <c r="Y8830" s="9"/>
    </row>
    <row r="8831" spans="2:25" x14ac:dyDescent="0.2">
      <c r="B8831" s="2"/>
      <c r="H8831" s="2"/>
      <c r="I8831" s="2"/>
      <c r="J8831" s="2"/>
      <c r="N8831" s="9"/>
      <c r="O8831" s="5"/>
      <c r="P8831" s="2"/>
      <c r="Q8831" s="39"/>
      <c r="R8831" s="9"/>
      <c r="T8831" s="9"/>
      <c r="U8831" s="2"/>
      <c r="X8831" s="40"/>
      <c r="Y8831" s="9"/>
    </row>
    <row r="8832" spans="2:25" x14ac:dyDescent="0.2">
      <c r="B8832" s="2"/>
      <c r="H8832" s="2"/>
      <c r="I8832" s="2"/>
      <c r="J8832" s="2"/>
      <c r="N8832" s="9"/>
      <c r="O8832" s="5"/>
      <c r="P8832" s="2"/>
      <c r="Q8832" s="39"/>
      <c r="R8832" s="9"/>
      <c r="T8832" s="9"/>
      <c r="U8832" s="2"/>
      <c r="X8832" s="40"/>
      <c r="Y8832" s="9"/>
    </row>
    <row r="8833" spans="2:25" x14ac:dyDescent="0.2">
      <c r="B8833" s="2"/>
      <c r="H8833" s="2"/>
      <c r="I8833" s="2"/>
      <c r="J8833" s="2"/>
      <c r="N8833" s="9"/>
      <c r="O8833" s="5"/>
      <c r="P8833" s="2"/>
      <c r="Q8833" s="39"/>
      <c r="R8833" s="9"/>
      <c r="T8833" s="9"/>
      <c r="U8833" s="2"/>
      <c r="X8833" s="40"/>
      <c r="Y8833" s="9"/>
    </row>
    <row r="8834" spans="2:25" x14ac:dyDescent="0.2">
      <c r="B8834" s="2"/>
      <c r="H8834" s="2"/>
      <c r="I8834" s="2"/>
      <c r="J8834" s="2"/>
      <c r="N8834" s="9"/>
      <c r="O8834" s="5"/>
      <c r="P8834" s="2"/>
      <c r="Q8834" s="39"/>
      <c r="R8834" s="9"/>
      <c r="T8834" s="9"/>
      <c r="U8834" s="2"/>
      <c r="X8834" s="40"/>
      <c r="Y8834" s="9"/>
    </row>
    <row r="8835" spans="2:25" x14ac:dyDescent="0.2">
      <c r="B8835" s="2"/>
      <c r="H8835" s="2"/>
      <c r="I8835" s="2"/>
      <c r="J8835" s="2"/>
      <c r="N8835" s="9"/>
      <c r="O8835" s="5"/>
      <c r="P8835" s="2"/>
      <c r="Q8835" s="39"/>
      <c r="R8835" s="9"/>
      <c r="T8835" s="9"/>
      <c r="U8835" s="2"/>
      <c r="X8835" s="40"/>
      <c r="Y8835" s="9"/>
    </row>
    <row r="8836" spans="2:25" x14ac:dyDescent="0.2">
      <c r="B8836" s="2"/>
      <c r="H8836" s="2"/>
      <c r="I8836" s="2"/>
      <c r="J8836" s="2"/>
      <c r="N8836" s="9"/>
      <c r="O8836" s="5"/>
      <c r="P8836" s="2"/>
      <c r="Q8836" s="39"/>
      <c r="R8836" s="9"/>
      <c r="T8836" s="9"/>
      <c r="U8836" s="2"/>
      <c r="X8836" s="40"/>
      <c r="Y8836" s="9"/>
    </row>
    <row r="8837" spans="2:25" x14ac:dyDescent="0.2">
      <c r="B8837" s="2"/>
      <c r="H8837" s="2"/>
      <c r="I8837" s="2"/>
      <c r="J8837" s="2"/>
      <c r="N8837" s="9"/>
      <c r="O8837" s="5"/>
      <c r="P8837" s="2"/>
      <c r="Q8837" s="39"/>
      <c r="R8837" s="9"/>
      <c r="T8837" s="9"/>
      <c r="U8837" s="2"/>
      <c r="X8837" s="40"/>
      <c r="Y8837" s="9"/>
    </row>
    <row r="8838" spans="2:25" x14ac:dyDescent="0.2">
      <c r="B8838" s="2"/>
      <c r="H8838" s="2"/>
      <c r="I8838" s="2"/>
      <c r="J8838" s="2"/>
      <c r="N8838" s="9"/>
      <c r="O8838" s="5"/>
      <c r="P8838" s="2"/>
      <c r="Q8838" s="39"/>
      <c r="R8838" s="9"/>
      <c r="T8838" s="9"/>
      <c r="U8838" s="2"/>
      <c r="X8838" s="40"/>
      <c r="Y8838" s="9"/>
    </row>
    <row r="8839" spans="2:25" x14ac:dyDescent="0.2">
      <c r="B8839" s="2"/>
      <c r="H8839" s="2"/>
      <c r="I8839" s="2"/>
      <c r="J8839" s="2"/>
      <c r="N8839" s="9"/>
      <c r="O8839" s="5"/>
      <c r="P8839" s="2"/>
      <c r="Q8839" s="39"/>
      <c r="R8839" s="9"/>
      <c r="T8839" s="9"/>
      <c r="U8839" s="2"/>
      <c r="X8839" s="40"/>
      <c r="Y8839" s="9"/>
    </row>
    <row r="8840" spans="2:25" x14ac:dyDescent="0.2">
      <c r="B8840" s="2"/>
      <c r="H8840" s="2"/>
      <c r="I8840" s="2"/>
      <c r="J8840" s="2"/>
      <c r="N8840" s="9"/>
      <c r="O8840" s="5"/>
      <c r="P8840" s="2"/>
      <c r="Q8840" s="39"/>
      <c r="R8840" s="9"/>
      <c r="T8840" s="9"/>
      <c r="U8840" s="2"/>
      <c r="X8840" s="40"/>
      <c r="Y8840" s="9"/>
    </row>
    <row r="8841" spans="2:25" x14ac:dyDescent="0.2">
      <c r="B8841" s="2"/>
      <c r="H8841" s="2"/>
      <c r="I8841" s="2"/>
      <c r="J8841" s="2"/>
      <c r="N8841" s="9"/>
      <c r="O8841" s="5"/>
      <c r="P8841" s="2"/>
      <c r="Q8841" s="39"/>
      <c r="R8841" s="9"/>
      <c r="T8841" s="9"/>
      <c r="U8841" s="2"/>
      <c r="X8841" s="40"/>
      <c r="Y8841" s="9"/>
    </row>
    <row r="8842" spans="2:25" x14ac:dyDescent="0.2">
      <c r="B8842" s="2"/>
      <c r="H8842" s="2"/>
      <c r="I8842" s="2"/>
      <c r="J8842" s="2"/>
      <c r="N8842" s="9"/>
      <c r="O8842" s="5"/>
      <c r="P8842" s="2"/>
      <c r="Q8842" s="39"/>
      <c r="R8842" s="9"/>
      <c r="T8842" s="9"/>
      <c r="U8842" s="2"/>
      <c r="X8842" s="40"/>
      <c r="Y8842" s="9"/>
    </row>
    <row r="8843" spans="2:25" x14ac:dyDescent="0.2">
      <c r="B8843" s="2"/>
      <c r="H8843" s="2"/>
      <c r="I8843" s="2"/>
      <c r="J8843" s="2"/>
      <c r="N8843" s="9"/>
      <c r="O8843" s="5"/>
      <c r="P8843" s="2"/>
      <c r="Q8843" s="39"/>
      <c r="R8843" s="9"/>
      <c r="T8843" s="9"/>
      <c r="U8843" s="2"/>
      <c r="X8843" s="40"/>
      <c r="Y8843" s="9"/>
    </row>
    <row r="8844" spans="2:25" x14ac:dyDescent="0.2">
      <c r="B8844" s="2"/>
      <c r="H8844" s="2"/>
      <c r="I8844" s="2"/>
      <c r="J8844" s="2"/>
      <c r="N8844" s="9"/>
      <c r="O8844" s="5"/>
      <c r="P8844" s="2"/>
      <c r="Q8844" s="39"/>
      <c r="R8844" s="9"/>
      <c r="T8844" s="9"/>
      <c r="U8844" s="2"/>
      <c r="X8844" s="40"/>
      <c r="Y8844" s="9"/>
    </row>
    <row r="8845" spans="2:25" x14ac:dyDescent="0.2">
      <c r="B8845" s="2"/>
      <c r="H8845" s="2"/>
      <c r="I8845" s="2"/>
      <c r="J8845" s="2"/>
      <c r="N8845" s="9"/>
      <c r="O8845" s="5"/>
      <c r="P8845" s="2"/>
      <c r="Q8845" s="39"/>
      <c r="R8845" s="9"/>
      <c r="T8845" s="9"/>
      <c r="U8845" s="2"/>
      <c r="X8845" s="40"/>
      <c r="Y8845" s="9"/>
    </row>
    <row r="8846" spans="2:25" x14ac:dyDescent="0.2">
      <c r="B8846" s="2"/>
      <c r="H8846" s="2"/>
      <c r="I8846" s="2"/>
      <c r="J8846" s="2"/>
      <c r="N8846" s="9"/>
      <c r="O8846" s="5"/>
      <c r="P8846" s="2"/>
      <c r="Q8846" s="39"/>
      <c r="R8846" s="9"/>
      <c r="T8846" s="9"/>
      <c r="U8846" s="2"/>
      <c r="X8846" s="40"/>
      <c r="Y8846" s="9"/>
    </row>
    <row r="8847" spans="2:25" x14ac:dyDescent="0.2">
      <c r="B8847" s="2"/>
      <c r="H8847" s="2"/>
      <c r="I8847" s="2"/>
      <c r="J8847" s="2"/>
      <c r="N8847" s="9"/>
      <c r="O8847" s="5"/>
      <c r="P8847" s="2"/>
      <c r="Q8847" s="39"/>
      <c r="R8847" s="9"/>
      <c r="T8847" s="9"/>
      <c r="U8847" s="2"/>
      <c r="X8847" s="40"/>
      <c r="Y8847" s="9"/>
    </row>
    <row r="8848" spans="2:25" x14ac:dyDescent="0.2">
      <c r="B8848" s="2"/>
      <c r="H8848" s="2"/>
      <c r="I8848" s="2"/>
      <c r="J8848" s="2"/>
      <c r="N8848" s="9"/>
      <c r="O8848" s="5"/>
      <c r="P8848" s="2"/>
      <c r="Q8848" s="39"/>
      <c r="R8848" s="9"/>
      <c r="T8848" s="9"/>
      <c r="U8848" s="2"/>
      <c r="X8848" s="40"/>
      <c r="Y8848" s="9"/>
    </row>
    <row r="8849" spans="2:25" x14ac:dyDescent="0.2">
      <c r="B8849" s="2"/>
      <c r="H8849" s="2"/>
      <c r="I8849" s="2"/>
      <c r="J8849" s="2"/>
      <c r="N8849" s="9"/>
      <c r="O8849" s="5"/>
      <c r="P8849" s="2"/>
      <c r="Q8849" s="39"/>
      <c r="R8849" s="9"/>
      <c r="T8849" s="9"/>
      <c r="U8849" s="2"/>
      <c r="X8849" s="40"/>
      <c r="Y8849" s="9"/>
    </row>
    <row r="8850" spans="2:25" x14ac:dyDescent="0.2">
      <c r="B8850" s="2"/>
      <c r="H8850" s="2"/>
      <c r="I8850" s="2"/>
      <c r="J8850" s="2"/>
      <c r="N8850" s="9"/>
      <c r="O8850" s="5"/>
      <c r="P8850" s="2"/>
      <c r="Q8850" s="39"/>
      <c r="R8850" s="9"/>
      <c r="T8850" s="9"/>
      <c r="U8850" s="2"/>
      <c r="X8850" s="40"/>
      <c r="Y8850" s="9"/>
    </row>
    <row r="8851" spans="2:25" x14ac:dyDescent="0.2">
      <c r="B8851" s="2"/>
      <c r="H8851" s="2"/>
      <c r="I8851" s="2"/>
      <c r="J8851" s="2"/>
      <c r="N8851" s="9"/>
      <c r="O8851" s="5"/>
      <c r="P8851" s="2"/>
      <c r="Q8851" s="39"/>
      <c r="R8851" s="9"/>
      <c r="T8851" s="9"/>
      <c r="U8851" s="2"/>
      <c r="X8851" s="40"/>
      <c r="Y8851" s="9"/>
    </row>
    <row r="8852" spans="2:25" x14ac:dyDescent="0.2">
      <c r="B8852" s="2"/>
      <c r="H8852" s="2"/>
      <c r="I8852" s="2"/>
      <c r="J8852" s="2"/>
      <c r="N8852" s="9"/>
      <c r="O8852" s="5"/>
      <c r="P8852" s="2"/>
      <c r="Q8852" s="39"/>
      <c r="R8852" s="9"/>
      <c r="T8852" s="9"/>
      <c r="U8852" s="2"/>
      <c r="X8852" s="40"/>
      <c r="Y8852" s="9"/>
    </row>
    <row r="8853" spans="2:25" x14ac:dyDescent="0.2">
      <c r="B8853" s="2"/>
      <c r="H8853" s="2"/>
      <c r="I8853" s="2"/>
      <c r="J8853" s="2"/>
      <c r="N8853" s="9"/>
      <c r="O8853" s="5"/>
      <c r="P8853" s="2"/>
      <c r="Q8853" s="39"/>
      <c r="R8853" s="9"/>
      <c r="T8853" s="9"/>
      <c r="U8853" s="2"/>
      <c r="X8853" s="40"/>
      <c r="Y8853" s="9"/>
    </row>
    <row r="8854" spans="2:25" x14ac:dyDescent="0.2">
      <c r="B8854" s="2"/>
      <c r="H8854" s="2"/>
      <c r="I8854" s="2"/>
      <c r="J8854" s="2"/>
      <c r="N8854" s="9"/>
      <c r="O8854" s="5"/>
      <c r="P8854" s="2"/>
      <c r="Q8854" s="39"/>
      <c r="R8854" s="9"/>
      <c r="T8854" s="9"/>
      <c r="U8854" s="2"/>
      <c r="X8854" s="40"/>
      <c r="Y8854" s="9"/>
    </row>
    <row r="8855" spans="2:25" x14ac:dyDescent="0.2">
      <c r="B8855" s="2"/>
      <c r="H8855" s="2"/>
      <c r="I8855" s="2"/>
      <c r="J8855" s="2"/>
      <c r="N8855" s="9"/>
      <c r="O8855" s="5"/>
      <c r="P8855" s="2"/>
      <c r="Q8855" s="39"/>
      <c r="R8855" s="9"/>
      <c r="T8855" s="9"/>
      <c r="U8855" s="2"/>
      <c r="X8855" s="40"/>
      <c r="Y8855" s="9"/>
    </row>
    <row r="8856" spans="2:25" x14ac:dyDescent="0.2">
      <c r="B8856" s="2"/>
      <c r="H8856" s="2"/>
      <c r="I8856" s="2"/>
      <c r="J8856" s="2"/>
      <c r="N8856" s="9"/>
      <c r="O8856" s="5"/>
      <c r="P8856" s="2"/>
      <c r="Q8856" s="39"/>
      <c r="R8856" s="9"/>
      <c r="T8856" s="9"/>
      <c r="U8856" s="2"/>
      <c r="X8856" s="40"/>
      <c r="Y8856" s="9"/>
    </row>
    <row r="8857" spans="2:25" x14ac:dyDescent="0.2">
      <c r="B8857" s="2"/>
      <c r="H8857" s="2"/>
      <c r="I8857" s="2"/>
      <c r="J8857" s="2"/>
      <c r="N8857" s="9"/>
      <c r="O8857" s="5"/>
      <c r="P8857" s="2"/>
      <c r="Q8857" s="39"/>
      <c r="R8857" s="9"/>
      <c r="T8857" s="9"/>
      <c r="U8857" s="2"/>
      <c r="X8857" s="40"/>
      <c r="Y8857" s="9"/>
    </row>
    <row r="8858" spans="2:25" x14ac:dyDescent="0.2">
      <c r="B8858" s="2"/>
      <c r="H8858" s="2"/>
      <c r="I8858" s="2"/>
      <c r="J8858" s="2"/>
      <c r="N8858" s="9"/>
      <c r="O8858" s="5"/>
      <c r="P8858" s="2"/>
      <c r="Q8858" s="39"/>
      <c r="R8858" s="9"/>
      <c r="T8858" s="9"/>
      <c r="U8858" s="2"/>
      <c r="X8858" s="40"/>
      <c r="Y8858" s="9"/>
    </row>
    <row r="8859" spans="2:25" x14ac:dyDescent="0.2">
      <c r="B8859" s="2"/>
      <c r="H8859" s="2"/>
      <c r="I8859" s="2"/>
      <c r="J8859" s="2"/>
      <c r="N8859" s="9"/>
      <c r="O8859" s="5"/>
      <c r="P8859" s="2"/>
      <c r="Q8859" s="39"/>
      <c r="R8859" s="9"/>
      <c r="T8859" s="9"/>
      <c r="U8859" s="2"/>
      <c r="X8859" s="40"/>
      <c r="Y8859" s="9"/>
    </row>
    <row r="8860" spans="2:25" x14ac:dyDescent="0.2">
      <c r="B8860" s="2"/>
      <c r="H8860" s="2"/>
      <c r="I8860" s="2"/>
      <c r="J8860" s="2"/>
      <c r="N8860" s="9"/>
      <c r="O8860" s="5"/>
      <c r="P8860" s="2"/>
      <c r="Q8860" s="39"/>
      <c r="R8860" s="9"/>
      <c r="T8860" s="9"/>
      <c r="U8860" s="2"/>
      <c r="X8860" s="40"/>
      <c r="Y8860" s="9"/>
    </row>
    <row r="8861" spans="2:25" x14ac:dyDescent="0.2">
      <c r="B8861" s="2"/>
      <c r="H8861" s="2"/>
      <c r="I8861" s="2"/>
      <c r="J8861" s="2"/>
      <c r="N8861" s="9"/>
      <c r="O8861" s="5"/>
      <c r="P8861" s="2"/>
      <c r="Q8861" s="39"/>
      <c r="R8861" s="9"/>
      <c r="T8861" s="9"/>
      <c r="U8861" s="2"/>
      <c r="X8861" s="40"/>
      <c r="Y8861" s="9"/>
    </row>
    <row r="8862" spans="2:25" x14ac:dyDescent="0.2">
      <c r="B8862" s="2"/>
      <c r="H8862" s="2"/>
      <c r="I8862" s="2"/>
      <c r="J8862" s="2"/>
      <c r="N8862" s="9"/>
      <c r="O8862" s="5"/>
      <c r="P8862" s="2"/>
      <c r="Q8862" s="39"/>
      <c r="R8862" s="9"/>
      <c r="T8862" s="9"/>
      <c r="U8862" s="2"/>
      <c r="X8862" s="40"/>
      <c r="Y8862" s="9"/>
    </row>
    <row r="8863" spans="2:25" x14ac:dyDescent="0.2">
      <c r="B8863" s="2"/>
      <c r="H8863" s="2"/>
      <c r="I8863" s="2"/>
      <c r="J8863" s="2"/>
      <c r="N8863" s="9"/>
      <c r="O8863" s="5"/>
      <c r="P8863" s="2"/>
      <c r="Q8863" s="39"/>
      <c r="R8863" s="9"/>
      <c r="T8863" s="9"/>
      <c r="U8863" s="2"/>
      <c r="X8863" s="40"/>
      <c r="Y8863" s="9"/>
    </row>
    <row r="8864" spans="2:25" x14ac:dyDescent="0.2">
      <c r="B8864" s="2"/>
      <c r="H8864" s="2"/>
      <c r="I8864" s="2"/>
      <c r="J8864" s="2"/>
      <c r="N8864" s="9"/>
      <c r="O8864" s="5"/>
      <c r="P8864" s="2"/>
      <c r="Q8864" s="39"/>
      <c r="R8864" s="9"/>
      <c r="T8864" s="9"/>
      <c r="U8864" s="2"/>
      <c r="X8864" s="40"/>
      <c r="Y8864" s="9"/>
    </row>
    <row r="8865" spans="2:25" x14ac:dyDescent="0.2">
      <c r="B8865" s="2"/>
      <c r="H8865" s="2"/>
      <c r="I8865" s="2"/>
      <c r="J8865" s="2"/>
      <c r="N8865" s="9"/>
      <c r="O8865" s="5"/>
      <c r="P8865" s="2"/>
      <c r="Q8865" s="39"/>
      <c r="R8865" s="9"/>
      <c r="T8865" s="9"/>
      <c r="U8865" s="2"/>
      <c r="X8865" s="40"/>
      <c r="Y8865" s="9"/>
    </row>
    <row r="8866" spans="2:25" x14ac:dyDescent="0.2">
      <c r="B8866" s="2"/>
      <c r="H8866" s="2"/>
      <c r="I8866" s="2"/>
      <c r="J8866" s="2"/>
      <c r="N8866" s="9"/>
      <c r="O8866" s="5"/>
      <c r="P8866" s="2"/>
      <c r="Q8866" s="39"/>
      <c r="R8866" s="9"/>
      <c r="T8866" s="9"/>
      <c r="U8866" s="2"/>
      <c r="X8866" s="40"/>
      <c r="Y8866" s="9"/>
    </row>
    <row r="8867" spans="2:25" x14ac:dyDescent="0.2">
      <c r="B8867" s="2"/>
      <c r="H8867" s="2"/>
      <c r="I8867" s="2"/>
      <c r="J8867" s="2"/>
      <c r="N8867" s="9"/>
      <c r="O8867" s="5"/>
      <c r="P8867" s="2"/>
      <c r="Q8867" s="39"/>
      <c r="R8867" s="9"/>
      <c r="T8867" s="9"/>
      <c r="U8867" s="2"/>
      <c r="X8867" s="40"/>
      <c r="Y8867" s="9"/>
    </row>
    <row r="8868" spans="2:25" x14ac:dyDescent="0.2">
      <c r="B8868" s="2"/>
      <c r="H8868" s="2"/>
      <c r="I8868" s="2"/>
      <c r="J8868" s="2"/>
      <c r="N8868" s="9"/>
      <c r="O8868" s="5"/>
      <c r="P8868" s="2"/>
      <c r="Q8868" s="39"/>
      <c r="R8868" s="9"/>
      <c r="T8868" s="9"/>
      <c r="U8868" s="2"/>
      <c r="X8868" s="40"/>
      <c r="Y8868" s="9"/>
    </row>
    <row r="8869" spans="2:25" x14ac:dyDescent="0.2">
      <c r="B8869" s="2"/>
      <c r="H8869" s="2"/>
      <c r="I8869" s="2"/>
      <c r="J8869" s="2"/>
      <c r="N8869" s="9"/>
      <c r="O8869" s="5"/>
      <c r="P8869" s="2"/>
      <c r="Q8869" s="39"/>
      <c r="R8869" s="9"/>
      <c r="T8869" s="9"/>
      <c r="U8869" s="2"/>
      <c r="X8869" s="40"/>
      <c r="Y8869" s="9"/>
    </row>
    <row r="8870" spans="2:25" x14ac:dyDescent="0.2">
      <c r="B8870" s="2"/>
      <c r="H8870" s="2"/>
      <c r="I8870" s="2"/>
      <c r="J8870" s="2"/>
      <c r="N8870" s="9"/>
      <c r="O8870" s="5"/>
      <c r="P8870" s="2"/>
      <c r="Q8870" s="39"/>
      <c r="R8870" s="9"/>
      <c r="T8870" s="9"/>
      <c r="U8870" s="2"/>
      <c r="X8870" s="40"/>
      <c r="Y8870" s="9"/>
    </row>
    <row r="8871" spans="2:25" x14ac:dyDescent="0.2">
      <c r="B8871" s="2"/>
      <c r="H8871" s="2"/>
      <c r="I8871" s="2"/>
      <c r="J8871" s="2"/>
      <c r="N8871" s="9"/>
      <c r="O8871" s="5"/>
      <c r="P8871" s="2"/>
      <c r="Q8871" s="39"/>
      <c r="R8871" s="9"/>
      <c r="T8871" s="9"/>
      <c r="U8871" s="2"/>
      <c r="X8871" s="40"/>
      <c r="Y8871" s="9"/>
    </row>
    <row r="8872" spans="2:25" x14ac:dyDescent="0.2">
      <c r="B8872" s="2"/>
      <c r="H8872" s="2"/>
      <c r="I8872" s="2"/>
      <c r="J8872" s="2"/>
      <c r="N8872" s="9"/>
      <c r="O8872" s="5"/>
      <c r="P8872" s="2"/>
      <c r="Q8872" s="39"/>
      <c r="R8872" s="9"/>
      <c r="T8872" s="9"/>
      <c r="U8872" s="2"/>
      <c r="X8872" s="40"/>
      <c r="Y8872" s="9"/>
    </row>
    <row r="8873" spans="2:25" x14ac:dyDescent="0.2">
      <c r="B8873" s="2"/>
      <c r="H8873" s="2"/>
      <c r="I8873" s="2"/>
      <c r="J8873" s="2"/>
      <c r="N8873" s="9"/>
      <c r="O8873" s="5"/>
      <c r="P8873" s="2"/>
      <c r="Q8873" s="39"/>
      <c r="R8873" s="9"/>
      <c r="T8873" s="9"/>
      <c r="U8873" s="2"/>
      <c r="X8873" s="40"/>
      <c r="Y8873" s="9"/>
    </row>
    <row r="8874" spans="2:25" x14ac:dyDescent="0.2">
      <c r="B8874" s="2"/>
      <c r="H8874" s="2"/>
      <c r="I8874" s="2"/>
      <c r="J8874" s="2"/>
      <c r="N8874" s="9"/>
      <c r="O8874" s="5"/>
      <c r="P8874" s="2"/>
      <c r="Q8874" s="39"/>
      <c r="R8874" s="9"/>
      <c r="T8874" s="9"/>
      <c r="U8874" s="2"/>
      <c r="X8874" s="40"/>
      <c r="Y8874" s="9"/>
    </row>
    <row r="8875" spans="2:25" x14ac:dyDescent="0.2">
      <c r="B8875" s="2"/>
      <c r="H8875" s="2"/>
      <c r="I8875" s="2"/>
      <c r="J8875" s="2"/>
      <c r="N8875" s="9"/>
      <c r="O8875" s="5"/>
      <c r="P8875" s="2"/>
      <c r="Q8875" s="39"/>
      <c r="R8875" s="9"/>
      <c r="T8875" s="9"/>
      <c r="U8875" s="2"/>
      <c r="X8875" s="40"/>
      <c r="Y8875" s="9"/>
    </row>
    <row r="8876" spans="2:25" x14ac:dyDescent="0.2">
      <c r="B8876" s="2"/>
      <c r="H8876" s="2"/>
      <c r="I8876" s="2"/>
      <c r="J8876" s="2"/>
      <c r="N8876" s="9"/>
      <c r="O8876" s="5"/>
      <c r="P8876" s="2"/>
      <c r="Q8876" s="39"/>
      <c r="R8876" s="9"/>
      <c r="T8876" s="9"/>
      <c r="U8876" s="2"/>
      <c r="X8876" s="40"/>
      <c r="Y8876" s="9"/>
    </row>
    <row r="8877" spans="2:25" x14ac:dyDescent="0.2">
      <c r="B8877" s="2"/>
      <c r="H8877" s="2"/>
      <c r="I8877" s="2"/>
      <c r="J8877" s="2"/>
      <c r="N8877" s="9"/>
      <c r="O8877" s="5"/>
      <c r="P8877" s="2"/>
      <c r="Q8877" s="39"/>
      <c r="R8877" s="9"/>
      <c r="T8877" s="9"/>
      <c r="U8877" s="2"/>
      <c r="X8877" s="40"/>
      <c r="Y8877" s="9"/>
    </row>
    <row r="8878" spans="2:25" x14ac:dyDescent="0.2">
      <c r="B8878" s="2"/>
      <c r="H8878" s="2"/>
      <c r="I8878" s="2"/>
      <c r="J8878" s="2"/>
      <c r="N8878" s="9"/>
      <c r="O8878" s="5"/>
      <c r="P8878" s="2"/>
      <c r="Q8878" s="39"/>
      <c r="R8878" s="9"/>
      <c r="T8878" s="9"/>
      <c r="U8878" s="2"/>
      <c r="X8878" s="40"/>
      <c r="Y8878" s="9"/>
    </row>
    <row r="8879" spans="2:25" x14ac:dyDescent="0.2">
      <c r="B8879" s="2"/>
      <c r="H8879" s="2"/>
      <c r="I8879" s="2"/>
      <c r="J8879" s="2"/>
      <c r="N8879" s="9"/>
      <c r="O8879" s="5"/>
      <c r="P8879" s="2"/>
      <c r="Q8879" s="39"/>
      <c r="R8879" s="9"/>
      <c r="T8879" s="9"/>
      <c r="U8879" s="2"/>
      <c r="X8879" s="40"/>
      <c r="Y8879" s="9"/>
    </row>
    <row r="8880" spans="2:25" x14ac:dyDescent="0.2">
      <c r="B8880" s="2"/>
      <c r="H8880" s="2"/>
      <c r="I8880" s="2"/>
      <c r="J8880" s="2"/>
      <c r="N8880" s="9"/>
      <c r="O8880" s="5"/>
      <c r="P8880" s="2"/>
      <c r="Q8880" s="39"/>
      <c r="R8880" s="9"/>
      <c r="T8880" s="9"/>
      <c r="U8880" s="2"/>
      <c r="X8880" s="40"/>
      <c r="Y8880" s="9"/>
    </row>
    <row r="8881" spans="2:25" x14ac:dyDescent="0.2">
      <c r="B8881" s="2"/>
      <c r="H8881" s="2"/>
      <c r="I8881" s="2"/>
      <c r="J8881" s="2"/>
      <c r="N8881" s="9"/>
      <c r="O8881" s="5"/>
      <c r="P8881" s="2"/>
      <c r="Q8881" s="39"/>
      <c r="R8881" s="9"/>
      <c r="T8881" s="9"/>
      <c r="U8881" s="2"/>
      <c r="X8881" s="40"/>
      <c r="Y8881" s="9"/>
    </row>
    <row r="8882" spans="2:25" x14ac:dyDescent="0.2">
      <c r="B8882" s="2"/>
      <c r="H8882" s="2"/>
      <c r="I8882" s="2"/>
      <c r="J8882" s="2"/>
      <c r="N8882" s="9"/>
      <c r="O8882" s="5"/>
      <c r="P8882" s="2"/>
      <c r="Q8882" s="39"/>
      <c r="R8882" s="9"/>
      <c r="T8882" s="9"/>
      <c r="U8882" s="2"/>
      <c r="X8882" s="40"/>
      <c r="Y8882" s="9"/>
    </row>
    <row r="8883" spans="2:25" x14ac:dyDescent="0.2">
      <c r="B8883" s="2"/>
      <c r="H8883" s="2"/>
      <c r="I8883" s="2"/>
      <c r="J8883" s="2"/>
      <c r="N8883" s="9"/>
      <c r="O8883" s="5"/>
      <c r="P8883" s="2"/>
      <c r="Q8883" s="39"/>
      <c r="R8883" s="9"/>
      <c r="T8883" s="9"/>
      <c r="U8883" s="2"/>
      <c r="X8883" s="40"/>
      <c r="Y8883" s="9"/>
    </row>
    <row r="8884" spans="2:25" x14ac:dyDescent="0.2">
      <c r="B8884" s="2"/>
      <c r="H8884" s="2"/>
      <c r="I8884" s="2"/>
      <c r="J8884" s="2"/>
      <c r="N8884" s="9"/>
      <c r="O8884" s="5"/>
      <c r="P8884" s="2"/>
      <c r="Q8884" s="39"/>
      <c r="R8884" s="9"/>
      <c r="T8884" s="9"/>
      <c r="U8884" s="2"/>
      <c r="X8884" s="40"/>
      <c r="Y8884" s="9"/>
    </row>
    <row r="8885" spans="2:25" x14ac:dyDescent="0.2">
      <c r="B8885" s="2"/>
      <c r="H8885" s="2"/>
      <c r="I8885" s="2"/>
      <c r="J8885" s="2"/>
      <c r="N8885" s="9"/>
      <c r="O8885" s="5"/>
      <c r="P8885" s="2"/>
      <c r="Q8885" s="39"/>
      <c r="R8885" s="9"/>
      <c r="T8885" s="9"/>
      <c r="U8885" s="2"/>
      <c r="X8885" s="40"/>
      <c r="Y8885" s="9"/>
    </row>
    <row r="8886" spans="2:25" x14ac:dyDescent="0.2">
      <c r="B8886" s="2"/>
      <c r="H8886" s="2"/>
      <c r="I8886" s="2"/>
      <c r="J8886" s="2"/>
      <c r="N8886" s="9"/>
      <c r="O8886" s="5"/>
      <c r="P8886" s="2"/>
      <c r="Q8886" s="39"/>
      <c r="R8886" s="9"/>
      <c r="T8886" s="9"/>
      <c r="U8886" s="2"/>
      <c r="X8886" s="40"/>
      <c r="Y8886" s="9"/>
    </row>
    <row r="8887" spans="2:25" x14ac:dyDescent="0.2">
      <c r="B8887" s="2"/>
      <c r="H8887" s="2"/>
      <c r="I8887" s="2"/>
      <c r="J8887" s="2"/>
      <c r="N8887" s="9"/>
      <c r="O8887" s="5"/>
      <c r="P8887" s="2"/>
      <c r="Q8887" s="39"/>
      <c r="R8887" s="9"/>
      <c r="T8887" s="9"/>
      <c r="U8887" s="2"/>
      <c r="X8887" s="40"/>
      <c r="Y8887" s="9"/>
    </row>
    <row r="8888" spans="2:25" x14ac:dyDescent="0.2">
      <c r="B8888" s="2"/>
      <c r="H8888" s="2"/>
      <c r="I8888" s="2"/>
      <c r="J8888" s="2"/>
      <c r="N8888" s="9"/>
      <c r="O8888" s="5"/>
      <c r="P8888" s="2"/>
      <c r="Q8888" s="39"/>
      <c r="R8888" s="9"/>
      <c r="T8888" s="9"/>
      <c r="U8888" s="2"/>
      <c r="X8888" s="40"/>
      <c r="Y8888" s="9"/>
    </row>
    <row r="8889" spans="2:25" x14ac:dyDescent="0.2">
      <c r="B8889" s="2"/>
      <c r="H8889" s="2"/>
      <c r="I8889" s="2"/>
      <c r="J8889" s="2"/>
      <c r="N8889" s="9"/>
      <c r="O8889" s="5"/>
      <c r="P8889" s="2"/>
      <c r="Q8889" s="39"/>
      <c r="R8889" s="9"/>
      <c r="T8889" s="9"/>
      <c r="U8889" s="2"/>
      <c r="X8889" s="40"/>
      <c r="Y8889" s="9"/>
    </row>
    <row r="8890" spans="2:25" x14ac:dyDescent="0.2">
      <c r="B8890" s="2"/>
      <c r="H8890" s="2"/>
      <c r="I8890" s="2"/>
      <c r="J8890" s="2"/>
      <c r="N8890" s="9"/>
      <c r="O8890" s="5"/>
      <c r="P8890" s="2"/>
      <c r="Q8890" s="39"/>
      <c r="R8890" s="9"/>
      <c r="T8890" s="9"/>
      <c r="U8890" s="2"/>
      <c r="X8890" s="40"/>
      <c r="Y8890" s="9"/>
    </row>
    <row r="8891" spans="2:25" x14ac:dyDescent="0.2">
      <c r="B8891" s="2"/>
      <c r="H8891" s="2"/>
      <c r="I8891" s="2"/>
      <c r="J8891" s="2"/>
      <c r="N8891" s="9"/>
      <c r="O8891" s="5"/>
      <c r="P8891" s="2"/>
      <c r="Q8891" s="39"/>
      <c r="R8891" s="9"/>
      <c r="T8891" s="9"/>
      <c r="U8891" s="2"/>
      <c r="X8891" s="40"/>
      <c r="Y8891" s="9"/>
    </row>
    <row r="8892" spans="2:25" x14ac:dyDescent="0.2">
      <c r="B8892" s="2"/>
      <c r="H8892" s="2"/>
      <c r="I8892" s="2"/>
      <c r="J8892" s="2"/>
      <c r="N8892" s="9"/>
      <c r="O8892" s="5"/>
      <c r="P8892" s="2"/>
      <c r="Q8892" s="39"/>
      <c r="R8892" s="9"/>
      <c r="T8892" s="9"/>
      <c r="U8892" s="2"/>
      <c r="X8892" s="40"/>
      <c r="Y8892" s="9"/>
    </row>
    <row r="8893" spans="2:25" x14ac:dyDescent="0.2">
      <c r="B8893" s="2"/>
      <c r="H8893" s="2"/>
      <c r="I8893" s="2"/>
      <c r="J8893" s="2"/>
      <c r="N8893" s="9"/>
      <c r="O8893" s="5"/>
      <c r="P8893" s="2"/>
      <c r="Q8893" s="39"/>
      <c r="R8893" s="9"/>
      <c r="T8893" s="9"/>
      <c r="U8893" s="2"/>
      <c r="X8893" s="40"/>
      <c r="Y8893" s="9"/>
    </row>
    <row r="8894" spans="2:25" x14ac:dyDescent="0.2">
      <c r="B8894" s="2"/>
      <c r="H8894" s="2"/>
      <c r="I8894" s="2"/>
      <c r="J8894" s="2"/>
      <c r="N8894" s="9"/>
      <c r="O8894" s="5"/>
      <c r="P8894" s="2"/>
      <c r="Q8894" s="39"/>
      <c r="R8894" s="9"/>
      <c r="T8894" s="9"/>
      <c r="U8894" s="2"/>
      <c r="X8894" s="40"/>
      <c r="Y8894" s="9"/>
    </row>
    <row r="8895" spans="2:25" x14ac:dyDescent="0.2">
      <c r="B8895" s="2"/>
      <c r="H8895" s="2"/>
      <c r="I8895" s="2"/>
      <c r="J8895" s="2"/>
      <c r="N8895" s="9"/>
      <c r="O8895" s="5"/>
      <c r="P8895" s="2"/>
      <c r="Q8895" s="39"/>
      <c r="R8895" s="9"/>
      <c r="T8895" s="9"/>
      <c r="U8895" s="2"/>
      <c r="X8895" s="40"/>
      <c r="Y8895" s="9"/>
    </row>
    <row r="8896" spans="2:25" x14ac:dyDescent="0.2">
      <c r="B8896" s="2"/>
      <c r="H8896" s="2"/>
      <c r="I8896" s="2"/>
      <c r="J8896" s="2"/>
      <c r="N8896" s="9"/>
      <c r="O8896" s="5"/>
      <c r="P8896" s="2"/>
      <c r="Q8896" s="39"/>
      <c r="R8896" s="9"/>
      <c r="T8896" s="9"/>
      <c r="U8896" s="2"/>
      <c r="X8896" s="40"/>
      <c r="Y8896" s="9"/>
    </row>
    <row r="8897" spans="2:25" x14ac:dyDescent="0.2">
      <c r="B8897" s="2"/>
      <c r="H8897" s="2"/>
      <c r="I8897" s="2"/>
      <c r="J8897" s="2"/>
      <c r="N8897" s="9"/>
      <c r="O8897" s="5"/>
      <c r="P8897" s="2"/>
      <c r="Q8897" s="39"/>
      <c r="R8897" s="9"/>
      <c r="T8897" s="9"/>
      <c r="U8897" s="2"/>
      <c r="X8897" s="40"/>
      <c r="Y8897" s="9"/>
    </row>
    <row r="8898" spans="2:25" x14ac:dyDescent="0.2">
      <c r="B8898" s="2"/>
      <c r="H8898" s="2"/>
      <c r="I8898" s="2"/>
      <c r="J8898" s="2"/>
      <c r="N8898" s="9"/>
      <c r="O8898" s="5"/>
      <c r="P8898" s="2"/>
      <c r="Q8898" s="39"/>
      <c r="R8898" s="9"/>
      <c r="T8898" s="9"/>
      <c r="U8898" s="2"/>
      <c r="X8898" s="40"/>
      <c r="Y8898" s="9"/>
    </row>
    <row r="8899" spans="2:25" x14ac:dyDescent="0.2">
      <c r="B8899" s="2"/>
      <c r="H8899" s="2"/>
      <c r="I8899" s="2"/>
      <c r="J8899" s="2"/>
      <c r="N8899" s="9"/>
      <c r="O8899" s="5"/>
      <c r="P8899" s="2"/>
      <c r="Q8899" s="39"/>
      <c r="R8899" s="9"/>
      <c r="T8899" s="9"/>
      <c r="U8899" s="2"/>
      <c r="X8899" s="40"/>
      <c r="Y8899" s="9"/>
    </row>
    <row r="8900" spans="2:25" x14ac:dyDescent="0.2">
      <c r="B8900" s="2"/>
      <c r="H8900" s="2"/>
      <c r="I8900" s="2"/>
      <c r="J8900" s="2"/>
      <c r="N8900" s="9"/>
      <c r="O8900" s="5"/>
      <c r="P8900" s="2"/>
      <c r="Q8900" s="39"/>
      <c r="R8900" s="9"/>
      <c r="T8900" s="9"/>
      <c r="U8900" s="2"/>
      <c r="X8900" s="40"/>
      <c r="Y8900" s="9"/>
    </row>
    <row r="8901" spans="2:25" x14ac:dyDescent="0.2">
      <c r="B8901" s="2"/>
      <c r="H8901" s="2"/>
      <c r="I8901" s="2"/>
      <c r="J8901" s="2"/>
      <c r="N8901" s="9"/>
      <c r="O8901" s="5"/>
      <c r="P8901" s="2"/>
      <c r="Q8901" s="39"/>
      <c r="R8901" s="9"/>
      <c r="T8901" s="9"/>
      <c r="U8901" s="2"/>
      <c r="X8901" s="40"/>
      <c r="Y8901" s="9"/>
    </row>
    <row r="8902" spans="2:25" x14ac:dyDescent="0.2">
      <c r="B8902" s="2"/>
      <c r="H8902" s="2"/>
      <c r="I8902" s="2"/>
      <c r="J8902" s="2"/>
      <c r="N8902" s="9"/>
      <c r="O8902" s="5"/>
      <c r="P8902" s="2"/>
      <c r="Q8902" s="39"/>
      <c r="R8902" s="9"/>
      <c r="T8902" s="9"/>
      <c r="U8902" s="2"/>
      <c r="X8902" s="40"/>
      <c r="Y8902" s="9"/>
    </row>
    <row r="8903" spans="2:25" x14ac:dyDescent="0.2">
      <c r="B8903" s="2"/>
      <c r="H8903" s="2"/>
      <c r="I8903" s="2"/>
      <c r="J8903" s="2"/>
      <c r="N8903" s="9"/>
      <c r="O8903" s="5"/>
      <c r="P8903" s="2"/>
      <c r="Q8903" s="39"/>
      <c r="R8903" s="9"/>
      <c r="T8903" s="9"/>
      <c r="U8903" s="2"/>
      <c r="X8903" s="40"/>
      <c r="Y8903" s="9"/>
    </row>
    <row r="8904" spans="2:25" x14ac:dyDescent="0.2">
      <c r="B8904" s="2"/>
      <c r="H8904" s="2"/>
      <c r="I8904" s="2"/>
      <c r="J8904" s="2"/>
      <c r="N8904" s="9"/>
      <c r="O8904" s="5"/>
      <c r="P8904" s="2"/>
      <c r="Q8904" s="39"/>
      <c r="R8904" s="9"/>
      <c r="T8904" s="9"/>
      <c r="U8904" s="2"/>
      <c r="X8904" s="40"/>
      <c r="Y8904" s="9"/>
    </row>
    <row r="8905" spans="2:25" x14ac:dyDescent="0.2">
      <c r="B8905" s="2"/>
      <c r="H8905" s="2"/>
      <c r="I8905" s="2"/>
      <c r="J8905" s="2"/>
      <c r="N8905" s="9"/>
      <c r="O8905" s="5"/>
      <c r="P8905" s="2"/>
      <c r="Q8905" s="39"/>
      <c r="R8905" s="9"/>
      <c r="T8905" s="9"/>
      <c r="U8905" s="2"/>
      <c r="X8905" s="40"/>
      <c r="Y8905" s="9"/>
    </row>
    <row r="8906" spans="2:25" x14ac:dyDescent="0.2">
      <c r="B8906" s="2"/>
      <c r="H8906" s="2"/>
      <c r="I8906" s="2"/>
      <c r="J8906" s="2"/>
      <c r="N8906" s="9"/>
      <c r="O8906" s="5"/>
      <c r="P8906" s="2"/>
      <c r="Q8906" s="39"/>
      <c r="R8906" s="9"/>
      <c r="T8906" s="9"/>
      <c r="U8906" s="2"/>
      <c r="X8906" s="40"/>
      <c r="Y8906" s="9"/>
    </row>
    <row r="8907" spans="2:25" x14ac:dyDescent="0.2">
      <c r="B8907" s="2"/>
      <c r="H8907" s="2"/>
      <c r="I8907" s="2"/>
      <c r="J8907" s="2"/>
      <c r="N8907" s="9"/>
      <c r="O8907" s="5"/>
      <c r="P8907" s="2"/>
      <c r="Q8907" s="39"/>
      <c r="R8907" s="9"/>
      <c r="T8907" s="9"/>
      <c r="U8907" s="2"/>
      <c r="X8907" s="40"/>
      <c r="Y8907" s="9"/>
    </row>
    <row r="8908" spans="2:25" x14ac:dyDescent="0.2">
      <c r="B8908" s="2"/>
      <c r="H8908" s="2"/>
      <c r="I8908" s="2"/>
      <c r="J8908" s="2"/>
      <c r="N8908" s="9"/>
      <c r="O8908" s="5"/>
      <c r="P8908" s="2"/>
      <c r="Q8908" s="39"/>
      <c r="R8908" s="9"/>
      <c r="T8908" s="9"/>
      <c r="U8908" s="2"/>
      <c r="X8908" s="40"/>
      <c r="Y8908" s="9"/>
    </row>
    <row r="8909" spans="2:25" x14ac:dyDescent="0.2">
      <c r="B8909" s="2"/>
      <c r="H8909" s="2"/>
      <c r="I8909" s="2"/>
      <c r="J8909" s="2"/>
      <c r="N8909" s="9"/>
      <c r="O8909" s="5"/>
      <c r="P8909" s="2"/>
      <c r="Q8909" s="39"/>
      <c r="R8909" s="9"/>
      <c r="T8909" s="9"/>
      <c r="U8909" s="2"/>
      <c r="X8909" s="40"/>
      <c r="Y8909" s="9"/>
    </row>
    <row r="8910" spans="2:25" x14ac:dyDescent="0.2">
      <c r="B8910" s="2"/>
      <c r="H8910" s="2"/>
      <c r="I8910" s="2"/>
      <c r="J8910" s="2"/>
      <c r="N8910" s="9"/>
      <c r="O8910" s="5"/>
      <c r="P8910" s="2"/>
      <c r="Q8910" s="39"/>
      <c r="R8910" s="9"/>
      <c r="T8910" s="9"/>
      <c r="U8910" s="2"/>
      <c r="X8910" s="40"/>
      <c r="Y8910" s="9"/>
    </row>
    <row r="8911" spans="2:25" x14ac:dyDescent="0.2">
      <c r="B8911" s="2"/>
      <c r="H8911" s="2"/>
      <c r="I8911" s="2"/>
      <c r="J8911" s="2"/>
      <c r="N8911" s="9"/>
      <c r="O8911" s="5"/>
      <c r="P8911" s="2"/>
      <c r="Q8911" s="39"/>
      <c r="R8911" s="9"/>
      <c r="T8911" s="9"/>
      <c r="U8911" s="2"/>
      <c r="X8911" s="40"/>
      <c r="Y8911" s="9"/>
    </row>
    <row r="8912" spans="2:25" x14ac:dyDescent="0.2">
      <c r="B8912" s="2"/>
      <c r="H8912" s="2"/>
      <c r="I8912" s="2"/>
      <c r="J8912" s="2"/>
      <c r="N8912" s="9"/>
      <c r="O8912" s="5"/>
      <c r="P8912" s="2"/>
      <c r="Q8912" s="39"/>
      <c r="R8912" s="9"/>
      <c r="T8912" s="9"/>
      <c r="U8912" s="2"/>
      <c r="X8912" s="40"/>
      <c r="Y8912" s="9"/>
    </row>
    <row r="8913" spans="2:25" x14ac:dyDescent="0.2">
      <c r="B8913" s="2"/>
      <c r="H8913" s="2"/>
      <c r="I8913" s="2"/>
      <c r="J8913" s="2"/>
      <c r="N8913" s="9"/>
      <c r="O8913" s="5"/>
      <c r="P8913" s="2"/>
      <c r="Q8913" s="39"/>
      <c r="R8913" s="9"/>
      <c r="T8913" s="9"/>
      <c r="U8913" s="2"/>
      <c r="X8913" s="40"/>
      <c r="Y8913" s="9"/>
    </row>
    <row r="8914" spans="2:25" x14ac:dyDescent="0.2">
      <c r="B8914" s="2"/>
      <c r="H8914" s="2"/>
      <c r="I8914" s="2"/>
      <c r="J8914" s="2"/>
      <c r="N8914" s="9"/>
      <c r="O8914" s="5"/>
      <c r="P8914" s="2"/>
      <c r="Q8914" s="39"/>
      <c r="R8914" s="9"/>
      <c r="T8914" s="9"/>
      <c r="U8914" s="2"/>
      <c r="X8914" s="40"/>
      <c r="Y8914" s="9"/>
    </row>
    <row r="8915" spans="2:25" x14ac:dyDescent="0.2">
      <c r="B8915" s="2"/>
      <c r="H8915" s="2"/>
      <c r="I8915" s="2"/>
      <c r="J8915" s="2"/>
      <c r="N8915" s="9"/>
      <c r="O8915" s="5"/>
      <c r="P8915" s="2"/>
      <c r="Q8915" s="39"/>
      <c r="R8915" s="9"/>
      <c r="T8915" s="9"/>
      <c r="U8915" s="2"/>
      <c r="X8915" s="40"/>
      <c r="Y8915" s="9"/>
    </row>
    <row r="8916" spans="2:25" x14ac:dyDescent="0.2">
      <c r="B8916" s="2"/>
      <c r="H8916" s="2"/>
      <c r="I8916" s="2"/>
      <c r="J8916" s="2"/>
      <c r="N8916" s="9"/>
      <c r="O8916" s="5"/>
      <c r="P8916" s="2"/>
      <c r="Q8916" s="39"/>
      <c r="R8916" s="9"/>
      <c r="T8916" s="9"/>
      <c r="U8916" s="2"/>
      <c r="X8916" s="40"/>
      <c r="Y8916" s="9"/>
    </row>
    <row r="8917" spans="2:25" x14ac:dyDescent="0.2">
      <c r="B8917" s="2"/>
      <c r="H8917" s="2"/>
      <c r="I8917" s="2"/>
      <c r="J8917" s="2"/>
      <c r="N8917" s="9"/>
      <c r="O8917" s="5"/>
      <c r="P8917" s="2"/>
      <c r="Q8917" s="39"/>
      <c r="R8917" s="9"/>
      <c r="T8917" s="9"/>
      <c r="U8917" s="2"/>
      <c r="X8917" s="40"/>
      <c r="Y8917" s="9"/>
    </row>
    <row r="8918" spans="2:25" x14ac:dyDescent="0.2">
      <c r="B8918" s="2"/>
      <c r="H8918" s="2"/>
      <c r="I8918" s="2"/>
      <c r="J8918" s="2"/>
      <c r="N8918" s="9"/>
      <c r="O8918" s="5"/>
      <c r="P8918" s="2"/>
      <c r="Q8918" s="39"/>
      <c r="R8918" s="9"/>
      <c r="T8918" s="9"/>
      <c r="U8918" s="2"/>
      <c r="X8918" s="40"/>
      <c r="Y8918" s="9"/>
    </row>
    <row r="8919" spans="2:25" x14ac:dyDescent="0.2">
      <c r="B8919" s="2"/>
      <c r="H8919" s="2"/>
      <c r="I8919" s="2"/>
      <c r="J8919" s="2"/>
      <c r="N8919" s="9"/>
      <c r="O8919" s="5"/>
      <c r="P8919" s="2"/>
      <c r="Q8919" s="39"/>
      <c r="R8919" s="9"/>
      <c r="T8919" s="9"/>
      <c r="U8919" s="2"/>
      <c r="X8919" s="40"/>
      <c r="Y8919" s="9"/>
    </row>
    <row r="8920" spans="2:25" x14ac:dyDescent="0.2">
      <c r="B8920" s="2"/>
      <c r="H8920" s="2"/>
      <c r="I8920" s="2"/>
      <c r="J8920" s="2"/>
      <c r="N8920" s="9"/>
      <c r="O8920" s="5"/>
      <c r="P8920" s="2"/>
      <c r="Q8920" s="39"/>
      <c r="R8920" s="9"/>
      <c r="T8920" s="9"/>
      <c r="U8920" s="2"/>
      <c r="X8920" s="40"/>
      <c r="Y8920" s="9"/>
    </row>
    <row r="8921" spans="2:25" x14ac:dyDescent="0.2">
      <c r="B8921" s="2"/>
      <c r="H8921" s="2"/>
      <c r="I8921" s="2"/>
      <c r="J8921" s="2"/>
      <c r="N8921" s="9"/>
      <c r="O8921" s="5"/>
      <c r="P8921" s="2"/>
      <c r="Q8921" s="39"/>
      <c r="R8921" s="9"/>
      <c r="T8921" s="9"/>
      <c r="U8921" s="2"/>
      <c r="X8921" s="40"/>
      <c r="Y8921" s="9"/>
    </row>
    <row r="8922" spans="2:25" x14ac:dyDescent="0.2">
      <c r="B8922" s="2"/>
      <c r="H8922" s="2"/>
      <c r="I8922" s="2"/>
      <c r="J8922" s="2"/>
      <c r="N8922" s="9"/>
      <c r="O8922" s="5"/>
      <c r="P8922" s="2"/>
      <c r="Q8922" s="39"/>
      <c r="R8922" s="9"/>
      <c r="T8922" s="9"/>
      <c r="U8922" s="2"/>
      <c r="X8922" s="40"/>
      <c r="Y8922" s="9"/>
    </row>
    <row r="8923" spans="2:25" x14ac:dyDescent="0.2">
      <c r="B8923" s="2"/>
      <c r="H8923" s="2"/>
      <c r="I8923" s="2"/>
      <c r="J8923" s="2"/>
      <c r="N8923" s="9"/>
      <c r="O8923" s="5"/>
      <c r="P8923" s="2"/>
      <c r="Q8923" s="39"/>
      <c r="R8923" s="9"/>
      <c r="T8923" s="9"/>
      <c r="U8923" s="2"/>
      <c r="X8923" s="40"/>
      <c r="Y8923" s="9"/>
    </row>
    <row r="8924" spans="2:25" x14ac:dyDescent="0.2">
      <c r="B8924" s="2"/>
      <c r="H8924" s="2"/>
      <c r="I8924" s="2"/>
      <c r="J8924" s="2"/>
      <c r="N8924" s="9"/>
      <c r="O8924" s="5"/>
      <c r="P8924" s="2"/>
      <c r="Q8924" s="39"/>
      <c r="R8924" s="9"/>
      <c r="T8924" s="9"/>
      <c r="U8924" s="2"/>
      <c r="X8924" s="40"/>
      <c r="Y8924" s="9"/>
    </row>
    <row r="8925" spans="2:25" x14ac:dyDescent="0.2">
      <c r="B8925" s="2"/>
      <c r="H8925" s="2"/>
      <c r="I8925" s="2"/>
      <c r="J8925" s="2"/>
      <c r="N8925" s="9"/>
      <c r="O8925" s="5"/>
      <c r="P8925" s="2"/>
      <c r="Q8925" s="39"/>
      <c r="R8925" s="9"/>
      <c r="T8925" s="9"/>
      <c r="U8925" s="2"/>
      <c r="X8925" s="40"/>
      <c r="Y8925" s="9"/>
    </row>
    <row r="8926" spans="2:25" x14ac:dyDescent="0.2">
      <c r="B8926" s="2"/>
      <c r="H8926" s="2"/>
      <c r="I8926" s="2"/>
      <c r="J8926" s="2"/>
      <c r="N8926" s="9"/>
      <c r="O8926" s="5"/>
      <c r="P8926" s="2"/>
      <c r="Q8926" s="39"/>
      <c r="R8926" s="9"/>
      <c r="T8926" s="9"/>
      <c r="U8926" s="2"/>
      <c r="X8926" s="40"/>
      <c r="Y8926" s="9"/>
    </row>
    <row r="8927" spans="2:25" x14ac:dyDescent="0.2">
      <c r="B8927" s="2"/>
      <c r="H8927" s="2"/>
      <c r="I8927" s="2"/>
      <c r="J8927" s="2"/>
      <c r="N8927" s="9"/>
      <c r="O8927" s="5"/>
      <c r="P8927" s="2"/>
      <c r="Q8927" s="39"/>
      <c r="R8927" s="9"/>
      <c r="T8927" s="9"/>
      <c r="U8927" s="2"/>
      <c r="X8927" s="40"/>
      <c r="Y8927" s="9"/>
    </row>
    <row r="8928" spans="2:25" x14ac:dyDescent="0.2">
      <c r="B8928" s="2"/>
      <c r="H8928" s="2"/>
      <c r="I8928" s="2"/>
      <c r="J8928" s="2"/>
      <c r="N8928" s="9"/>
      <c r="O8928" s="5"/>
      <c r="P8928" s="2"/>
      <c r="Q8928" s="39"/>
      <c r="R8928" s="9"/>
      <c r="T8928" s="9"/>
      <c r="U8928" s="2"/>
      <c r="X8928" s="40"/>
      <c r="Y8928" s="9"/>
    </row>
    <row r="8929" spans="2:25" x14ac:dyDescent="0.2">
      <c r="B8929" s="2"/>
      <c r="H8929" s="2"/>
      <c r="I8929" s="2"/>
      <c r="J8929" s="2"/>
      <c r="N8929" s="9"/>
      <c r="O8929" s="5"/>
      <c r="P8929" s="2"/>
      <c r="Q8929" s="39"/>
      <c r="R8929" s="9"/>
      <c r="T8929" s="9"/>
      <c r="U8929" s="2"/>
      <c r="X8929" s="40"/>
      <c r="Y8929" s="9"/>
    </row>
    <row r="8930" spans="2:25" x14ac:dyDescent="0.2">
      <c r="B8930" s="2"/>
      <c r="H8930" s="2"/>
      <c r="I8930" s="2"/>
      <c r="J8930" s="2"/>
      <c r="N8930" s="9"/>
      <c r="O8930" s="5"/>
      <c r="P8930" s="2"/>
      <c r="Q8930" s="39"/>
      <c r="R8930" s="9"/>
      <c r="T8930" s="9"/>
      <c r="U8930" s="2"/>
      <c r="X8930" s="40"/>
      <c r="Y8930" s="9"/>
    </row>
    <row r="8931" spans="2:25" x14ac:dyDescent="0.2">
      <c r="B8931" s="2"/>
      <c r="H8931" s="2"/>
      <c r="I8931" s="2"/>
      <c r="J8931" s="2"/>
      <c r="N8931" s="9"/>
      <c r="O8931" s="5"/>
      <c r="P8931" s="2"/>
      <c r="Q8931" s="39"/>
      <c r="R8931" s="9"/>
      <c r="T8931" s="9"/>
      <c r="U8931" s="2"/>
      <c r="X8931" s="40"/>
      <c r="Y8931" s="9"/>
    </row>
    <row r="8932" spans="2:25" x14ac:dyDescent="0.2">
      <c r="B8932" s="2"/>
      <c r="H8932" s="2"/>
      <c r="I8932" s="2"/>
      <c r="J8932" s="2"/>
      <c r="N8932" s="9"/>
      <c r="O8932" s="5"/>
      <c r="P8932" s="2"/>
      <c r="Q8932" s="39"/>
      <c r="R8932" s="9"/>
      <c r="T8932" s="9"/>
      <c r="U8932" s="2"/>
      <c r="X8932" s="40"/>
      <c r="Y8932" s="9"/>
    </row>
    <row r="8933" spans="2:25" x14ac:dyDescent="0.2">
      <c r="B8933" s="2"/>
      <c r="H8933" s="2"/>
      <c r="I8933" s="2"/>
      <c r="J8933" s="2"/>
      <c r="N8933" s="9"/>
      <c r="O8933" s="5"/>
      <c r="P8933" s="2"/>
      <c r="Q8933" s="39"/>
      <c r="R8933" s="9"/>
      <c r="T8933" s="9"/>
      <c r="U8933" s="2"/>
      <c r="X8933" s="40"/>
      <c r="Y8933" s="9"/>
    </row>
    <row r="8934" spans="2:25" x14ac:dyDescent="0.2">
      <c r="B8934" s="2"/>
      <c r="H8934" s="2"/>
      <c r="I8934" s="2"/>
      <c r="J8934" s="2"/>
      <c r="N8934" s="9"/>
      <c r="O8934" s="5"/>
      <c r="P8934" s="2"/>
      <c r="Q8934" s="39"/>
      <c r="R8934" s="9"/>
      <c r="T8934" s="9"/>
      <c r="U8934" s="2"/>
      <c r="X8934" s="40"/>
      <c r="Y8934" s="9"/>
    </row>
    <row r="8935" spans="2:25" x14ac:dyDescent="0.2">
      <c r="B8935" s="2"/>
      <c r="H8935" s="2"/>
      <c r="I8935" s="2"/>
      <c r="J8935" s="2"/>
      <c r="N8935" s="9"/>
      <c r="O8935" s="5"/>
      <c r="P8935" s="2"/>
      <c r="Q8935" s="39"/>
      <c r="R8935" s="9"/>
      <c r="T8935" s="9"/>
      <c r="U8935" s="2"/>
      <c r="X8935" s="40"/>
      <c r="Y8935" s="9"/>
    </row>
    <row r="8936" spans="2:25" x14ac:dyDescent="0.2">
      <c r="B8936" s="2"/>
      <c r="H8936" s="2"/>
      <c r="I8936" s="2"/>
      <c r="J8936" s="2"/>
      <c r="N8936" s="9"/>
      <c r="O8936" s="5"/>
      <c r="P8936" s="2"/>
      <c r="Q8936" s="39"/>
      <c r="R8936" s="9"/>
      <c r="T8936" s="9"/>
      <c r="U8936" s="2"/>
      <c r="X8936" s="40"/>
      <c r="Y8936" s="9"/>
    </row>
    <row r="8937" spans="2:25" x14ac:dyDescent="0.2">
      <c r="B8937" s="2"/>
      <c r="H8937" s="2"/>
      <c r="I8937" s="2"/>
      <c r="J8937" s="2"/>
      <c r="N8937" s="9"/>
      <c r="O8937" s="5"/>
      <c r="P8937" s="2"/>
      <c r="Q8937" s="39"/>
      <c r="R8937" s="9"/>
      <c r="T8937" s="9"/>
      <c r="U8937" s="2"/>
      <c r="X8937" s="40"/>
      <c r="Y8937" s="9"/>
    </row>
    <row r="8938" spans="2:25" x14ac:dyDescent="0.2">
      <c r="B8938" s="2"/>
      <c r="H8938" s="2"/>
      <c r="I8938" s="2"/>
      <c r="J8938" s="2"/>
      <c r="N8938" s="9"/>
      <c r="O8938" s="5"/>
      <c r="P8938" s="2"/>
      <c r="Q8938" s="39"/>
      <c r="R8938" s="9"/>
      <c r="T8938" s="9"/>
      <c r="U8938" s="2"/>
      <c r="X8938" s="40"/>
      <c r="Y8938" s="9"/>
    </row>
    <row r="8939" spans="2:25" x14ac:dyDescent="0.2">
      <c r="B8939" s="2"/>
      <c r="H8939" s="2"/>
      <c r="I8939" s="2"/>
      <c r="J8939" s="2"/>
      <c r="N8939" s="9"/>
      <c r="O8939" s="5"/>
      <c r="P8939" s="2"/>
      <c r="Q8939" s="39"/>
      <c r="R8939" s="9"/>
      <c r="T8939" s="9"/>
      <c r="U8939" s="2"/>
      <c r="X8939" s="40"/>
      <c r="Y8939" s="9"/>
    </row>
    <row r="8940" spans="2:25" x14ac:dyDescent="0.2">
      <c r="B8940" s="2"/>
      <c r="H8940" s="2"/>
      <c r="I8940" s="2"/>
      <c r="J8940" s="2"/>
      <c r="N8940" s="9"/>
      <c r="O8940" s="5"/>
      <c r="P8940" s="2"/>
      <c r="Q8940" s="39"/>
      <c r="R8940" s="9"/>
      <c r="T8940" s="9"/>
      <c r="U8940" s="2"/>
      <c r="X8940" s="40"/>
      <c r="Y8940" s="9"/>
    </row>
    <row r="8941" spans="2:25" x14ac:dyDescent="0.2">
      <c r="B8941" s="2"/>
      <c r="H8941" s="2"/>
      <c r="I8941" s="2"/>
      <c r="J8941" s="2"/>
      <c r="N8941" s="9"/>
      <c r="O8941" s="5"/>
      <c r="P8941" s="2"/>
      <c r="Q8941" s="39"/>
      <c r="R8941" s="9"/>
      <c r="T8941" s="9"/>
      <c r="U8941" s="2"/>
      <c r="X8941" s="40"/>
      <c r="Y8941" s="9"/>
    </row>
    <row r="8942" spans="2:25" x14ac:dyDescent="0.2">
      <c r="B8942" s="2"/>
      <c r="H8942" s="2"/>
      <c r="I8942" s="2"/>
      <c r="J8942" s="2"/>
      <c r="N8942" s="9"/>
      <c r="O8942" s="5"/>
      <c r="P8942" s="2"/>
      <c r="Q8942" s="39"/>
      <c r="R8942" s="9"/>
      <c r="T8942" s="9"/>
      <c r="U8942" s="2"/>
      <c r="X8942" s="40"/>
      <c r="Y8942" s="9"/>
    </row>
    <row r="8943" spans="2:25" x14ac:dyDescent="0.2">
      <c r="B8943" s="2"/>
      <c r="H8943" s="2"/>
      <c r="I8943" s="2"/>
      <c r="J8943" s="2"/>
      <c r="N8943" s="9"/>
      <c r="O8943" s="5"/>
      <c r="P8943" s="2"/>
      <c r="Q8943" s="39"/>
      <c r="R8943" s="9"/>
      <c r="T8943" s="9"/>
      <c r="U8943" s="2"/>
      <c r="X8943" s="40"/>
      <c r="Y8943" s="9"/>
    </row>
    <row r="8944" spans="2:25" x14ac:dyDescent="0.2">
      <c r="B8944" s="2"/>
      <c r="H8944" s="2"/>
      <c r="I8944" s="2"/>
      <c r="J8944" s="2"/>
      <c r="N8944" s="9"/>
      <c r="O8944" s="5"/>
      <c r="P8944" s="2"/>
      <c r="Q8944" s="39"/>
      <c r="R8944" s="9"/>
      <c r="T8944" s="9"/>
      <c r="U8944" s="2"/>
      <c r="X8944" s="40"/>
      <c r="Y8944" s="9"/>
    </row>
    <row r="8945" spans="2:25" x14ac:dyDescent="0.2">
      <c r="B8945" s="2"/>
      <c r="H8945" s="2"/>
      <c r="I8945" s="2"/>
      <c r="J8945" s="2"/>
      <c r="N8945" s="9"/>
      <c r="O8945" s="5"/>
      <c r="P8945" s="2"/>
      <c r="Q8945" s="39"/>
      <c r="R8945" s="9"/>
      <c r="T8945" s="9"/>
      <c r="U8945" s="2"/>
      <c r="X8945" s="40"/>
      <c r="Y8945" s="9"/>
    </row>
    <row r="8946" spans="2:25" x14ac:dyDescent="0.2">
      <c r="B8946" s="2"/>
      <c r="H8946" s="2"/>
      <c r="I8946" s="2"/>
      <c r="J8946" s="2"/>
      <c r="N8946" s="9"/>
      <c r="O8946" s="5"/>
      <c r="P8946" s="2"/>
      <c r="Q8946" s="39"/>
      <c r="R8946" s="9"/>
      <c r="T8946" s="9"/>
      <c r="U8946" s="2"/>
      <c r="X8946" s="40"/>
      <c r="Y8946" s="9"/>
    </row>
    <row r="8947" spans="2:25" x14ac:dyDescent="0.2">
      <c r="B8947" s="2"/>
      <c r="H8947" s="2"/>
      <c r="I8947" s="2"/>
      <c r="J8947" s="2"/>
      <c r="N8947" s="9"/>
      <c r="O8947" s="5"/>
      <c r="P8947" s="2"/>
      <c r="Q8947" s="39"/>
      <c r="R8947" s="9"/>
      <c r="T8947" s="9"/>
      <c r="U8947" s="2"/>
      <c r="X8947" s="40"/>
      <c r="Y8947" s="9"/>
    </row>
    <row r="8948" spans="2:25" x14ac:dyDescent="0.2">
      <c r="B8948" s="2"/>
      <c r="H8948" s="2"/>
      <c r="I8948" s="2"/>
      <c r="J8948" s="2"/>
      <c r="N8948" s="9"/>
      <c r="O8948" s="5"/>
      <c r="P8948" s="2"/>
      <c r="Q8948" s="39"/>
      <c r="R8948" s="9"/>
      <c r="T8948" s="9"/>
      <c r="U8948" s="2"/>
      <c r="X8948" s="40"/>
      <c r="Y8948" s="9"/>
    </row>
    <row r="8949" spans="2:25" x14ac:dyDescent="0.2">
      <c r="B8949" s="2"/>
      <c r="H8949" s="2"/>
      <c r="I8949" s="2"/>
      <c r="J8949" s="2"/>
      <c r="N8949" s="9"/>
      <c r="O8949" s="5"/>
      <c r="P8949" s="2"/>
      <c r="Q8949" s="39"/>
      <c r="R8949" s="9"/>
      <c r="T8949" s="9"/>
      <c r="U8949" s="2"/>
      <c r="X8949" s="40"/>
      <c r="Y8949" s="9"/>
    </row>
    <row r="8950" spans="2:25" x14ac:dyDescent="0.2">
      <c r="B8950" s="2"/>
      <c r="H8950" s="2"/>
      <c r="I8950" s="2"/>
      <c r="J8950" s="2"/>
      <c r="N8950" s="9"/>
      <c r="O8950" s="5"/>
      <c r="P8950" s="2"/>
      <c r="Q8950" s="39"/>
      <c r="R8950" s="9"/>
      <c r="T8950" s="9"/>
      <c r="U8950" s="2"/>
      <c r="X8950" s="40"/>
      <c r="Y8950" s="9"/>
    </row>
    <row r="8951" spans="2:25" x14ac:dyDescent="0.2">
      <c r="B8951" s="2"/>
      <c r="H8951" s="2"/>
      <c r="I8951" s="2"/>
      <c r="J8951" s="2"/>
      <c r="N8951" s="9"/>
      <c r="O8951" s="5"/>
      <c r="P8951" s="2"/>
      <c r="Q8951" s="39"/>
      <c r="R8951" s="9"/>
      <c r="T8951" s="9"/>
      <c r="U8951" s="2"/>
      <c r="X8951" s="40"/>
      <c r="Y8951" s="9"/>
    </row>
    <row r="8952" spans="2:25" x14ac:dyDescent="0.2">
      <c r="B8952" s="2"/>
      <c r="H8952" s="2"/>
      <c r="I8952" s="2"/>
      <c r="J8952" s="2"/>
      <c r="N8952" s="9"/>
      <c r="O8952" s="5"/>
      <c r="P8952" s="2"/>
      <c r="Q8952" s="39"/>
      <c r="R8952" s="9"/>
      <c r="T8952" s="9"/>
      <c r="U8952" s="2"/>
      <c r="X8952" s="40"/>
      <c r="Y8952" s="9"/>
    </row>
    <row r="8953" spans="2:25" x14ac:dyDescent="0.2">
      <c r="B8953" s="2"/>
      <c r="H8953" s="2"/>
      <c r="I8953" s="2"/>
      <c r="J8953" s="2"/>
      <c r="N8953" s="9"/>
      <c r="O8953" s="5"/>
      <c r="P8953" s="2"/>
      <c r="Q8953" s="39"/>
      <c r="R8953" s="9"/>
      <c r="T8953" s="9"/>
      <c r="U8953" s="2"/>
      <c r="X8953" s="40"/>
      <c r="Y8953" s="9"/>
    </row>
    <row r="8954" spans="2:25" x14ac:dyDescent="0.2">
      <c r="B8954" s="2"/>
      <c r="H8954" s="2"/>
      <c r="I8954" s="2"/>
      <c r="J8954" s="2"/>
      <c r="N8954" s="9"/>
      <c r="O8954" s="5"/>
      <c r="P8954" s="2"/>
      <c r="Q8954" s="39"/>
      <c r="R8954" s="9"/>
      <c r="T8954" s="9"/>
      <c r="U8954" s="2"/>
      <c r="X8954" s="40"/>
      <c r="Y8954" s="9"/>
    </row>
    <row r="8955" spans="2:25" x14ac:dyDescent="0.2">
      <c r="B8955" s="2"/>
      <c r="H8955" s="2"/>
      <c r="I8955" s="2"/>
      <c r="J8955" s="2"/>
      <c r="N8955" s="9"/>
      <c r="O8955" s="5"/>
      <c r="P8955" s="2"/>
      <c r="Q8955" s="39"/>
      <c r="R8955" s="9"/>
      <c r="T8955" s="9"/>
      <c r="U8955" s="2"/>
      <c r="X8955" s="40"/>
      <c r="Y8955" s="9"/>
    </row>
    <row r="8956" spans="2:25" x14ac:dyDescent="0.2">
      <c r="B8956" s="2"/>
      <c r="H8956" s="2"/>
      <c r="I8956" s="2"/>
      <c r="J8956" s="2"/>
      <c r="N8956" s="9"/>
      <c r="O8956" s="5"/>
      <c r="P8956" s="2"/>
      <c r="Q8956" s="39"/>
      <c r="R8956" s="9"/>
      <c r="T8956" s="9"/>
      <c r="U8956" s="2"/>
      <c r="X8956" s="40"/>
      <c r="Y8956" s="9"/>
    </row>
    <row r="8957" spans="2:25" x14ac:dyDescent="0.2">
      <c r="B8957" s="2"/>
      <c r="H8957" s="2"/>
      <c r="I8957" s="2"/>
      <c r="J8957" s="2"/>
      <c r="N8957" s="9"/>
      <c r="O8957" s="5"/>
      <c r="P8957" s="2"/>
      <c r="Q8957" s="39"/>
      <c r="R8957" s="9"/>
      <c r="T8957" s="9"/>
      <c r="U8957" s="2"/>
      <c r="X8957" s="40"/>
      <c r="Y8957" s="9"/>
    </row>
    <row r="8958" spans="2:25" x14ac:dyDescent="0.2">
      <c r="B8958" s="2"/>
      <c r="H8958" s="2"/>
      <c r="I8958" s="2"/>
      <c r="J8958" s="2"/>
      <c r="N8958" s="9"/>
      <c r="O8958" s="5"/>
      <c r="P8958" s="2"/>
      <c r="Q8958" s="39"/>
      <c r="R8958" s="9"/>
      <c r="T8958" s="9"/>
      <c r="U8958" s="2"/>
      <c r="X8958" s="40"/>
      <c r="Y8958" s="9"/>
    </row>
    <row r="8959" spans="2:25" x14ac:dyDescent="0.2">
      <c r="B8959" s="2"/>
      <c r="H8959" s="2"/>
      <c r="I8959" s="2"/>
      <c r="J8959" s="2"/>
      <c r="N8959" s="9"/>
      <c r="O8959" s="5"/>
      <c r="P8959" s="2"/>
      <c r="Q8959" s="39"/>
      <c r="R8959" s="9"/>
      <c r="T8959" s="9"/>
      <c r="U8959" s="2"/>
      <c r="X8959" s="40"/>
      <c r="Y8959" s="9"/>
    </row>
    <row r="8960" spans="2:25" x14ac:dyDescent="0.2">
      <c r="B8960" s="2"/>
      <c r="H8960" s="2"/>
      <c r="I8960" s="2"/>
      <c r="J8960" s="2"/>
      <c r="N8960" s="9"/>
      <c r="O8960" s="5"/>
      <c r="P8960" s="2"/>
      <c r="Q8960" s="39"/>
      <c r="R8960" s="9"/>
      <c r="T8960" s="9"/>
      <c r="U8960" s="2"/>
      <c r="X8960" s="40"/>
      <c r="Y8960" s="9"/>
    </row>
    <row r="8961" spans="2:25" x14ac:dyDescent="0.2">
      <c r="B8961" s="2"/>
      <c r="H8961" s="2"/>
      <c r="I8961" s="2"/>
      <c r="J8961" s="2"/>
      <c r="N8961" s="9"/>
      <c r="O8961" s="5"/>
      <c r="P8961" s="2"/>
      <c r="Q8961" s="39"/>
      <c r="R8961" s="9"/>
      <c r="T8961" s="9"/>
      <c r="U8961" s="2"/>
      <c r="X8961" s="40"/>
      <c r="Y8961" s="9"/>
    </row>
    <row r="8962" spans="2:25" x14ac:dyDescent="0.2">
      <c r="B8962" s="2"/>
      <c r="H8962" s="2"/>
      <c r="I8962" s="2"/>
      <c r="J8962" s="2"/>
      <c r="N8962" s="9"/>
      <c r="O8962" s="5"/>
      <c r="P8962" s="2"/>
      <c r="Q8962" s="39"/>
      <c r="R8962" s="9"/>
      <c r="T8962" s="9"/>
      <c r="U8962" s="2"/>
      <c r="X8962" s="40"/>
      <c r="Y8962" s="9"/>
    </row>
    <row r="8963" spans="2:25" x14ac:dyDescent="0.2">
      <c r="B8963" s="2"/>
      <c r="H8963" s="2"/>
      <c r="I8963" s="2"/>
      <c r="J8963" s="2"/>
      <c r="N8963" s="9"/>
      <c r="O8963" s="5"/>
      <c r="P8963" s="2"/>
      <c r="Q8963" s="39"/>
      <c r="R8963" s="9"/>
      <c r="T8963" s="9"/>
      <c r="U8963" s="2"/>
      <c r="X8963" s="40"/>
      <c r="Y8963" s="9"/>
    </row>
    <row r="8964" spans="2:25" x14ac:dyDescent="0.2">
      <c r="B8964" s="2"/>
      <c r="H8964" s="2"/>
      <c r="I8964" s="2"/>
      <c r="J8964" s="2"/>
      <c r="N8964" s="9"/>
      <c r="O8964" s="5"/>
      <c r="P8964" s="2"/>
      <c r="Q8964" s="39"/>
      <c r="R8964" s="9"/>
      <c r="T8964" s="9"/>
      <c r="U8964" s="2"/>
      <c r="X8964" s="40"/>
      <c r="Y8964" s="9"/>
    </row>
    <row r="8965" spans="2:25" x14ac:dyDescent="0.2">
      <c r="B8965" s="2"/>
      <c r="H8965" s="2"/>
      <c r="I8965" s="2"/>
      <c r="J8965" s="2"/>
      <c r="N8965" s="9"/>
      <c r="O8965" s="5"/>
      <c r="P8965" s="2"/>
      <c r="Q8965" s="39"/>
      <c r="R8965" s="9"/>
      <c r="T8965" s="9"/>
      <c r="U8965" s="2"/>
      <c r="X8965" s="40"/>
      <c r="Y8965" s="9"/>
    </row>
    <row r="8966" spans="2:25" x14ac:dyDescent="0.2">
      <c r="B8966" s="2"/>
      <c r="H8966" s="2"/>
      <c r="I8966" s="2"/>
      <c r="J8966" s="2"/>
      <c r="N8966" s="9"/>
      <c r="O8966" s="5"/>
      <c r="P8966" s="2"/>
      <c r="Q8966" s="39"/>
      <c r="R8966" s="9"/>
      <c r="T8966" s="9"/>
      <c r="U8966" s="2"/>
      <c r="X8966" s="40"/>
      <c r="Y8966" s="9"/>
    </row>
    <row r="8967" spans="2:25" x14ac:dyDescent="0.2">
      <c r="B8967" s="2"/>
      <c r="H8967" s="2"/>
      <c r="I8967" s="2"/>
      <c r="J8967" s="2"/>
      <c r="N8967" s="9"/>
      <c r="O8967" s="5"/>
      <c r="P8967" s="2"/>
      <c r="Q8967" s="39"/>
      <c r="R8967" s="9"/>
      <c r="T8967" s="9"/>
      <c r="U8967" s="2"/>
      <c r="X8967" s="40"/>
      <c r="Y8967" s="9"/>
    </row>
    <row r="8968" spans="2:25" x14ac:dyDescent="0.2">
      <c r="B8968" s="2"/>
      <c r="H8968" s="2"/>
      <c r="I8968" s="2"/>
      <c r="J8968" s="2"/>
      <c r="N8968" s="9"/>
      <c r="O8968" s="5"/>
      <c r="P8968" s="2"/>
      <c r="Q8968" s="39"/>
      <c r="R8968" s="9"/>
      <c r="T8968" s="9"/>
      <c r="U8968" s="2"/>
      <c r="X8968" s="40"/>
      <c r="Y8968" s="9"/>
    </row>
    <row r="8969" spans="2:25" x14ac:dyDescent="0.2">
      <c r="B8969" s="2"/>
      <c r="H8969" s="2"/>
      <c r="I8969" s="2"/>
      <c r="J8969" s="2"/>
      <c r="N8969" s="9"/>
      <c r="O8969" s="5"/>
      <c r="P8969" s="2"/>
      <c r="Q8969" s="39"/>
      <c r="R8969" s="9"/>
      <c r="T8969" s="9"/>
      <c r="U8969" s="2"/>
      <c r="X8969" s="40"/>
      <c r="Y8969" s="9"/>
    </row>
    <row r="8970" spans="2:25" x14ac:dyDescent="0.2">
      <c r="B8970" s="2"/>
      <c r="H8970" s="2"/>
      <c r="I8970" s="2"/>
      <c r="J8970" s="2"/>
      <c r="N8970" s="9"/>
      <c r="O8970" s="5"/>
      <c r="P8970" s="2"/>
      <c r="Q8970" s="39"/>
      <c r="R8970" s="9"/>
      <c r="T8970" s="9"/>
      <c r="U8970" s="2"/>
      <c r="X8970" s="40"/>
      <c r="Y8970" s="9"/>
    </row>
    <row r="8971" spans="2:25" x14ac:dyDescent="0.2">
      <c r="B8971" s="2"/>
      <c r="H8971" s="2"/>
      <c r="I8971" s="2"/>
      <c r="J8971" s="2"/>
      <c r="N8971" s="9"/>
      <c r="O8971" s="5"/>
      <c r="P8971" s="2"/>
      <c r="Q8971" s="39"/>
      <c r="R8971" s="9"/>
      <c r="T8971" s="9"/>
      <c r="U8971" s="2"/>
      <c r="X8971" s="40"/>
      <c r="Y8971" s="9"/>
    </row>
    <row r="8972" spans="2:25" x14ac:dyDescent="0.2">
      <c r="B8972" s="2"/>
      <c r="H8972" s="2"/>
      <c r="I8972" s="2"/>
      <c r="J8972" s="2"/>
      <c r="N8972" s="9"/>
      <c r="O8972" s="5"/>
      <c r="P8972" s="2"/>
      <c r="Q8972" s="39"/>
      <c r="R8972" s="9"/>
      <c r="T8972" s="9"/>
      <c r="U8972" s="2"/>
      <c r="X8972" s="40"/>
      <c r="Y8972" s="9"/>
    </row>
    <row r="8973" spans="2:25" x14ac:dyDescent="0.2">
      <c r="B8973" s="2"/>
      <c r="H8973" s="2"/>
      <c r="I8973" s="2"/>
      <c r="J8973" s="2"/>
      <c r="N8973" s="9"/>
      <c r="O8973" s="5"/>
      <c r="P8973" s="2"/>
      <c r="Q8973" s="39"/>
      <c r="R8973" s="9"/>
      <c r="T8973" s="9"/>
      <c r="U8973" s="2"/>
      <c r="X8973" s="40"/>
      <c r="Y8973" s="9"/>
    </row>
    <row r="8974" spans="2:25" x14ac:dyDescent="0.2">
      <c r="B8974" s="2"/>
      <c r="H8974" s="2"/>
      <c r="I8974" s="2"/>
      <c r="J8974" s="2"/>
      <c r="N8974" s="9"/>
      <c r="O8974" s="5"/>
      <c r="P8974" s="2"/>
      <c r="Q8974" s="39"/>
      <c r="R8974" s="9"/>
      <c r="T8974" s="9"/>
      <c r="U8974" s="2"/>
      <c r="X8974" s="40"/>
      <c r="Y8974" s="9"/>
    </row>
    <row r="8975" spans="2:25" x14ac:dyDescent="0.2">
      <c r="B8975" s="2"/>
      <c r="H8975" s="2"/>
      <c r="I8975" s="2"/>
      <c r="J8975" s="2"/>
      <c r="N8975" s="9"/>
      <c r="O8975" s="5"/>
      <c r="P8975" s="2"/>
      <c r="Q8975" s="39"/>
      <c r="R8975" s="9"/>
      <c r="T8975" s="9"/>
      <c r="U8975" s="2"/>
      <c r="X8975" s="40"/>
      <c r="Y8975" s="9"/>
    </row>
    <row r="8976" spans="2:25" x14ac:dyDescent="0.2">
      <c r="B8976" s="2"/>
      <c r="H8976" s="2"/>
      <c r="I8976" s="2"/>
      <c r="J8976" s="2"/>
      <c r="N8976" s="9"/>
      <c r="O8976" s="5"/>
      <c r="P8976" s="2"/>
      <c r="Q8976" s="39"/>
      <c r="R8976" s="9"/>
      <c r="T8976" s="9"/>
      <c r="U8976" s="2"/>
      <c r="X8976" s="40"/>
      <c r="Y8976" s="9"/>
    </row>
    <row r="8977" spans="2:25" x14ac:dyDescent="0.2">
      <c r="B8977" s="2"/>
      <c r="H8977" s="2"/>
      <c r="I8977" s="2"/>
      <c r="J8977" s="2"/>
      <c r="N8977" s="9"/>
      <c r="O8977" s="5"/>
      <c r="P8977" s="2"/>
      <c r="Q8977" s="39"/>
      <c r="R8977" s="9"/>
      <c r="T8977" s="9"/>
      <c r="U8977" s="2"/>
      <c r="X8977" s="40"/>
      <c r="Y8977" s="9"/>
    </row>
    <row r="8978" spans="2:25" x14ac:dyDescent="0.2">
      <c r="B8978" s="2"/>
      <c r="H8978" s="2"/>
      <c r="I8978" s="2"/>
      <c r="J8978" s="2"/>
      <c r="N8978" s="9"/>
      <c r="O8978" s="5"/>
      <c r="P8978" s="2"/>
      <c r="Q8978" s="39"/>
      <c r="R8978" s="9"/>
      <c r="T8978" s="9"/>
      <c r="U8978" s="2"/>
      <c r="X8978" s="40"/>
      <c r="Y8978" s="9"/>
    </row>
    <row r="8979" spans="2:25" x14ac:dyDescent="0.2">
      <c r="B8979" s="2"/>
      <c r="H8979" s="2"/>
      <c r="I8979" s="2"/>
      <c r="J8979" s="2"/>
      <c r="N8979" s="9"/>
      <c r="O8979" s="5"/>
      <c r="P8979" s="2"/>
      <c r="Q8979" s="39"/>
      <c r="R8979" s="9"/>
      <c r="T8979" s="9"/>
      <c r="U8979" s="2"/>
      <c r="X8979" s="40"/>
      <c r="Y8979" s="9"/>
    </row>
    <row r="8980" spans="2:25" x14ac:dyDescent="0.2">
      <c r="B8980" s="2"/>
      <c r="H8980" s="2"/>
      <c r="I8980" s="2"/>
      <c r="J8980" s="2"/>
      <c r="N8980" s="9"/>
      <c r="O8980" s="5"/>
      <c r="P8980" s="2"/>
      <c r="Q8980" s="39"/>
      <c r="R8980" s="9"/>
      <c r="T8980" s="9"/>
      <c r="U8980" s="2"/>
      <c r="X8980" s="40"/>
      <c r="Y8980" s="9"/>
    </row>
    <row r="8981" spans="2:25" x14ac:dyDescent="0.2">
      <c r="B8981" s="2"/>
      <c r="H8981" s="2"/>
      <c r="I8981" s="2"/>
      <c r="J8981" s="2"/>
      <c r="N8981" s="9"/>
      <c r="O8981" s="5"/>
      <c r="P8981" s="2"/>
      <c r="Q8981" s="39"/>
      <c r="R8981" s="9"/>
      <c r="T8981" s="9"/>
      <c r="U8981" s="2"/>
      <c r="X8981" s="40"/>
      <c r="Y8981" s="9"/>
    </row>
    <row r="8982" spans="2:25" x14ac:dyDescent="0.2">
      <c r="B8982" s="2"/>
      <c r="H8982" s="2"/>
      <c r="I8982" s="2"/>
      <c r="J8982" s="2"/>
      <c r="N8982" s="9"/>
      <c r="O8982" s="5"/>
      <c r="P8982" s="2"/>
      <c r="Q8982" s="39"/>
      <c r="R8982" s="9"/>
      <c r="T8982" s="9"/>
      <c r="U8982" s="2"/>
      <c r="X8982" s="40"/>
      <c r="Y8982" s="9"/>
    </row>
    <row r="8983" spans="2:25" x14ac:dyDescent="0.2">
      <c r="B8983" s="2"/>
      <c r="H8983" s="2"/>
      <c r="I8983" s="2"/>
      <c r="J8983" s="2"/>
      <c r="N8983" s="9"/>
      <c r="O8983" s="5"/>
      <c r="P8983" s="2"/>
      <c r="Q8983" s="39"/>
      <c r="R8983" s="9"/>
      <c r="T8983" s="9"/>
      <c r="U8983" s="2"/>
      <c r="X8983" s="40"/>
      <c r="Y8983" s="9"/>
    </row>
    <row r="8984" spans="2:25" x14ac:dyDescent="0.2">
      <c r="B8984" s="2"/>
      <c r="H8984" s="2"/>
      <c r="I8984" s="2"/>
      <c r="J8984" s="2"/>
      <c r="N8984" s="9"/>
      <c r="O8984" s="5"/>
      <c r="P8984" s="2"/>
      <c r="Q8984" s="39"/>
      <c r="R8984" s="9"/>
      <c r="T8984" s="9"/>
      <c r="U8984" s="2"/>
      <c r="X8984" s="40"/>
      <c r="Y8984" s="9"/>
    </row>
    <row r="8985" spans="2:25" x14ac:dyDescent="0.2">
      <c r="B8985" s="2"/>
      <c r="H8985" s="2"/>
      <c r="I8985" s="2"/>
      <c r="J8985" s="2"/>
      <c r="N8985" s="9"/>
      <c r="O8985" s="5"/>
      <c r="P8985" s="2"/>
      <c r="Q8985" s="39"/>
      <c r="R8985" s="9"/>
      <c r="T8985" s="9"/>
      <c r="U8985" s="2"/>
      <c r="X8985" s="40"/>
      <c r="Y8985" s="9"/>
    </row>
    <row r="8986" spans="2:25" x14ac:dyDescent="0.2">
      <c r="B8986" s="2"/>
      <c r="H8986" s="2"/>
      <c r="I8986" s="2"/>
      <c r="J8986" s="2"/>
      <c r="N8986" s="9"/>
      <c r="O8986" s="5"/>
      <c r="P8986" s="2"/>
      <c r="Q8986" s="39"/>
      <c r="R8986" s="9"/>
      <c r="T8986" s="9"/>
      <c r="U8986" s="2"/>
      <c r="X8986" s="40"/>
      <c r="Y8986" s="9"/>
    </row>
    <row r="8987" spans="2:25" x14ac:dyDescent="0.2">
      <c r="B8987" s="2"/>
      <c r="H8987" s="2"/>
      <c r="I8987" s="2"/>
      <c r="J8987" s="2"/>
      <c r="N8987" s="9"/>
      <c r="O8987" s="5"/>
      <c r="P8987" s="2"/>
      <c r="Q8987" s="39"/>
      <c r="R8987" s="9"/>
      <c r="T8987" s="9"/>
      <c r="U8987" s="2"/>
      <c r="X8987" s="40"/>
      <c r="Y8987" s="9"/>
    </row>
    <row r="8988" spans="2:25" x14ac:dyDescent="0.2">
      <c r="B8988" s="2"/>
      <c r="H8988" s="2"/>
      <c r="I8988" s="2"/>
      <c r="J8988" s="2"/>
      <c r="N8988" s="9"/>
      <c r="O8988" s="5"/>
      <c r="P8988" s="2"/>
      <c r="Q8988" s="39"/>
      <c r="R8988" s="9"/>
      <c r="T8988" s="9"/>
      <c r="U8988" s="2"/>
      <c r="X8988" s="40"/>
      <c r="Y8988" s="9"/>
    </row>
    <row r="8989" spans="2:25" x14ac:dyDescent="0.2">
      <c r="B8989" s="2"/>
      <c r="H8989" s="2"/>
      <c r="I8989" s="2"/>
      <c r="J8989" s="2"/>
      <c r="N8989" s="9"/>
      <c r="O8989" s="5"/>
      <c r="P8989" s="2"/>
      <c r="Q8989" s="39"/>
      <c r="R8989" s="9"/>
      <c r="T8989" s="9"/>
      <c r="U8989" s="2"/>
      <c r="X8989" s="40"/>
      <c r="Y8989" s="9"/>
    </row>
    <row r="8990" spans="2:25" x14ac:dyDescent="0.2">
      <c r="B8990" s="2"/>
      <c r="H8990" s="2"/>
      <c r="I8990" s="2"/>
      <c r="J8990" s="2"/>
      <c r="N8990" s="9"/>
      <c r="O8990" s="5"/>
      <c r="P8990" s="2"/>
      <c r="Q8990" s="39"/>
      <c r="R8990" s="9"/>
      <c r="T8990" s="9"/>
      <c r="U8990" s="2"/>
      <c r="X8990" s="40"/>
      <c r="Y8990" s="9"/>
    </row>
    <row r="8991" spans="2:25" x14ac:dyDescent="0.2">
      <c r="B8991" s="2"/>
      <c r="H8991" s="2"/>
      <c r="I8991" s="2"/>
      <c r="J8991" s="2"/>
      <c r="N8991" s="9"/>
      <c r="O8991" s="5"/>
      <c r="P8991" s="2"/>
      <c r="Q8991" s="39"/>
      <c r="R8991" s="9"/>
      <c r="T8991" s="9"/>
      <c r="U8991" s="2"/>
      <c r="X8991" s="40"/>
      <c r="Y8991" s="9"/>
    </row>
    <row r="8992" spans="2:25" x14ac:dyDescent="0.2">
      <c r="B8992" s="2"/>
      <c r="H8992" s="2"/>
      <c r="I8992" s="2"/>
      <c r="J8992" s="2"/>
      <c r="N8992" s="9"/>
      <c r="O8992" s="5"/>
      <c r="P8992" s="2"/>
      <c r="Q8992" s="39"/>
      <c r="R8992" s="9"/>
      <c r="T8992" s="9"/>
      <c r="U8992" s="2"/>
      <c r="X8992" s="40"/>
      <c r="Y8992" s="9"/>
    </row>
    <row r="8993" spans="2:25" x14ac:dyDescent="0.2">
      <c r="B8993" s="2"/>
      <c r="H8993" s="2"/>
      <c r="I8993" s="2"/>
      <c r="J8993" s="2"/>
      <c r="N8993" s="9"/>
      <c r="O8993" s="5"/>
      <c r="P8993" s="2"/>
      <c r="Q8993" s="39"/>
      <c r="R8993" s="9"/>
      <c r="T8993" s="9"/>
      <c r="U8993" s="2"/>
      <c r="X8993" s="40"/>
      <c r="Y8993" s="9"/>
    </row>
    <row r="8994" spans="2:25" x14ac:dyDescent="0.2">
      <c r="B8994" s="2"/>
      <c r="H8994" s="2"/>
      <c r="I8994" s="2"/>
      <c r="J8994" s="2"/>
      <c r="N8994" s="9"/>
      <c r="O8994" s="5"/>
      <c r="P8994" s="2"/>
      <c r="Q8994" s="39"/>
      <c r="R8994" s="9"/>
      <c r="T8994" s="9"/>
      <c r="U8994" s="2"/>
      <c r="X8994" s="40"/>
      <c r="Y8994" s="9"/>
    </row>
    <row r="8995" spans="2:25" x14ac:dyDescent="0.2">
      <c r="B8995" s="2"/>
      <c r="H8995" s="2"/>
      <c r="I8995" s="2"/>
      <c r="J8995" s="2"/>
      <c r="N8995" s="9"/>
      <c r="O8995" s="5"/>
      <c r="P8995" s="2"/>
      <c r="Q8995" s="39"/>
      <c r="R8995" s="9"/>
      <c r="T8995" s="9"/>
      <c r="U8995" s="2"/>
      <c r="X8995" s="40"/>
      <c r="Y8995" s="9"/>
    </row>
    <row r="8996" spans="2:25" x14ac:dyDescent="0.2">
      <c r="B8996" s="2"/>
      <c r="H8996" s="2"/>
      <c r="I8996" s="2"/>
      <c r="J8996" s="2"/>
      <c r="N8996" s="9"/>
      <c r="O8996" s="5"/>
      <c r="P8996" s="2"/>
      <c r="Q8996" s="39"/>
      <c r="R8996" s="9"/>
      <c r="T8996" s="9"/>
      <c r="U8996" s="2"/>
      <c r="X8996" s="40"/>
      <c r="Y8996" s="9"/>
    </row>
    <row r="8997" spans="2:25" x14ac:dyDescent="0.2">
      <c r="B8997" s="2"/>
      <c r="H8997" s="2"/>
      <c r="I8997" s="2"/>
      <c r="J8997" s="2"/>
      <c r="N8997" s="9"/>
      <c r="O8997" s="5"/>
      <c r="P8997" s="2"/>
      <c r="Q8997" s="39"/>
      <c r="R8997" s="9"/>
      <c r="T8997" s="9"/>
      <c r="U8997" s="2"/>
      <c r="X8997" s="40"/>
      <c r="Y8997" s="9"/>
    </row>
    <row r="8998" spans="2:25" x14ac:dyDescent="0.2">
      <c r="B8998" s="2"/>
      <c r="H8998" s="2"/>
      <c r="I8998" s="2"/>
      <c r="J8998" s="2"/>
      <c r="N8998" s="9"/>
      <c r="O8998" s="5"/>
      <c r="P8998" s="2"/>
      <c r="Q8998" s="39"/>
      <c r="R8998" s="9"/>
      <c r="T8998" s="9"/>
      <c r="U8998" s="2"/>
      <c r="X8998" s="40"/>
      <c r="Y8998" s="9"/>
    </row>
    <row r="8999" spans="2:25" x14ac:dyDescent="0.2">
      <c r="B8999" s="2"/>
      <c r="H8999" s="2"/>
      <c r="I8999" s="2"/>
      <c r="J8999" s="2"/>
      <c r="N8999" s="9"/>
      <c r="O8999" s="5"/>
      <c r="P8999" s="2"/>
      <c r="Q8999" s="39"/>
      <c r="R8999" s="9"/>
      <c r="T8999" s="9"/>
      <c r="U8999" s="2"/>
      <c r="X8999" s="40"/>
      <c r="Y8999" s="9"/>
    </row>
    <row r="9000" spans="2:25" x14ac:dyDescent="0.2">
      <c r="B9000" s="2"/>
      <c r="H9000" s="2"/>
      <c r="I9000" s="2"/>
      <c r="J9000" s="2"/>
      <c r="N9000" s="9"/>
      <c r="O9000" s="5"/>
      <c r="P9000" s="2"/>
      <c r="Q9000" s="39"/>
      <c r="R9000" s="9"/>
      <c r="T9000" s="9"/>
      <c r="U9000" s="2"/>
      <c r="X9000" s="40"/>
      <c r="Y9000" s="9"/>
    </row>
    <row r="9001" spans="2:25" x14ac:dyDescent="0.2">
      <c r="B9001" s="2"/>
      <c r="H9001" s="2"/>
      <c r="I9001" s="2"/>
      <c r="J9001" s="2"/>
      <c r="N9001" s="9"/>
      <c r="O9001" s="5"/>
      <c r="P9001" s="2"/>
      <c r="Q9001" s="39"/>
      <c r="R9001" s="9"/>
      <c r="T9001" s="9"/>
      <c r="U9001" s="2"/>
      <c r="X9001" s="40"/>
      <c r="Y9001" s="9"/>
    </row>
    <row r="9002" spans="2:25" x14ac:dyDescent="0.2">
      <c r="B9002" s="2"/>
      <c r="H9002" s="2"/>
      <c r="I9002" s="2"/>
      <c r="J9002" s="2"/>
      <c r="N9002" s="9"/>
      <c r="O9002" s="5"/>
      <c r="P9002" s="2"/>
      <c r="Q9002" s="39"/>
      <c r="R9002" s="9"/>
      <c r="T9002" s="9"/>
      <c r="U9002" s="2"/>
      <c r="X9002" s="40"/>
      <c r="Y9002" s="9"/>
    </row>
    <row r="9003" spans="2:25" x14ac:dyDescent="0.2">
      <c r="B9003" s="2"/>
      <c r="H9003" s="2"/>
      <c r="I9003" s="2"/>
      <c r="J9003" s="2"/>
      <c r="N9003" s="9"/>
      <c r="O9003" s="5"/>
      <c r="P9003" s="2"/>
      <c r="Q9003" s="39"/>
      <c r="R9003" s="9"/>
      <c r="T9003" s="9"/>
      <c r="U9003" s="2"/>
      <c r="X9003" s="40"/>
      <c r="Y9003" s="9"/>
    </row>
    <row r="9004" spans="2:25" x14ac:dyDescent="0.2">
      <c r="B9004" s="2"/>
      <c r="H9004" s="2"/>
      <c r="I9004" s="2"/>
      <c r="J9004" s="2"/>
      <c r="N9004" s="9"/>
      <c r="O9004" s="5"/>
      <c r="P9004" s="2"/>
      <c r="Q9004" s="39"/>
      <c r="R9004" s="9"/>
      <c r="T9004" s="9"/>
      <c r="U9004" s="2"/>
      <c r="X9004" s="40"/>
      <c r="Y9004" s="9"/>
    </row>
    <row r="9005" spans="2:25" x14ac:dyDescent="0.2">
      <c r="B9005" s="2"/>
      <c r="H9005" s="2"/>
      <c r="I9005" s="2"/>
      <c r="J9005" s="2"/>
      <c r="N9005" s="9"/>
      <c r="O9005" s="5"/>
      <c r="P9005" s="2"/>
      <c r="Q9005" s="39"/>
      <c r="R9005" s="9"/>
      <c r="T9005" s="9"/>
      <c r="U9005" s="2"/>
      <c r="X9005" s="40"/>
      <c r="Y9005" s="9"/>
    </row>
    <row r="9006" spans="2:25" x14ac:dyDescent="0.2">
      <c r="B9006" s="2"/>
      <c r="H9006" s="2"/>
      <c r="I9006" s="2"/>
      <c r="J9006" s="2"/>
      <c r="N9006" s="9"/>
      <c r="O9006" s="5"/>
      <c r="P9006" s="2"/>
      <c r="Q9006" s="39"/>
      <c r="R9006" s="9"/>
      <c r="T9006" s="9"/>
      <c r="U9006" s="2"/>
      <c r="X9006" s="40"/>
      <c r="Y9006" s="9"/>
    </row>
    <row r="9007" spans="2:25" x14ac:dyDescent="0.2">
      <c r="B9007" s="2"/>
      <c r="H9007" s="2"/>
      <c r="I9007" s="2"/>
      <c r="J9007" s="2"/>
      <c r="N9007" s="9"/>
      <c r="O9007" s="5"/>
      <c r="P9007" s="2"/>
      <c r="Q9007" s="39"/>
      <c r="R9007" s="9"/>
      <c r="T9007" s="9"/>
      <c r="U9007" s="2"/>
      <c r="X9007" s="40"/>
      <c r="Y9007" s="9"/>
    </row>
    <row r="9008" spans="2:25" x14ac:dyDescent="0.2">
      <c r="B9008" s="2"/>
      <c r="H9008" s="2"/>
      <c r="I9008" s="2"/>
      <c r="J9008" s="2"/>
      <c r="N9008" s="9"/>
      <c r="O9008" s="5"/>
      <c r="P9008" s="2"/>
      <c r="Q9008" s="39"/>
      <c r="R9008" s="9"/>
      <c r="T9008" s="9"/>
      <c r="U9008" s="2"/>
      <c r="X9008" s="40"/>
      <c r="Y9008" s="9"/>
    </row>
    <row r="9009" spans="2:25" x14ac:dyDescent="0.2">
      <c r="B9009" s="2"/>
      <c r="H9009" s="2"/>
      <c r="I9009" s="2"/>
      <c r="J9009" s="2"/>
      <c r="N9009" s="9"/>
      <c r="O9009" s="5"/>
      <c r="P9009" s="2"/>
      <c r="Q9009" s="39"/>
      <c r="R9009" s="9"/>
      <c r="T9009" s="9"/>
      <c r="U9009" s="2"/>
      <c r="X9009" s="40"/>
      <c r="Y9009" s="9"/>
    </row>
    <row r="9010" spans="2:25" x14ac:dyDescent="0.2">
      <c r="B9010" s="2"/>
      <c r="H9010" s="2"/>
      <c r="I9010" s="2"/>
      <c r="J9010" s="2"/>
      <c r="N9010" s="9"/>
      <c r="O9010" s="5"/>
      <c r="P9010" s="2"/>
      <c r="Q9010" s="39"/>
      <c r="R9010" s="9"/>
      <c r="T9010" s="9"/>
      <c r="U9010" s="2"/>
      <c r="X9010" s="40"/>
      <c r="Y9010" s="9"/>
    </row>
    <row r="9011" spans="2:25" x14ac:dyDescent="0.2">
      <c r="B9011" s="2"/>
      <c r="H9011" s="2"/>
      <c r="I9011" s="2"/>
      <c r="J9011" s="2"/>
      <c r="N9011" s="9"/>
      <c r="O9011" s="5"/>
      <c r="P9011" s="2"/>
      <c r="Q9011" s="39"/>
      <c r="R9011" s="9"/>
      <c r="T9011" s="9"/>
      <c r="U9011" s="2"/>
      <c r="X9011" s="40"/>
      <c r="Y9011" s="9"/>
    </row>
    <row r="9012" spans="2:25" x14ac:dyDescent="0.2">
      <c r="B9012" s="2"/>
      <c r="H9012" s="2"/>
      <c r="I9012" s="2"/>
      <c r="J9012" s="2"/>
      <c r="N9012" s="9"/>
      <c r="O9012" s="5"/>
      <c r="P9012" s="2"/>
      <c r="Q9012" s="39"/>
      <c r="R9012" s="9"/>
      <c r="T9012" s="9"/>
      <c r="U9012" s="2"/>
      <c r="X9012" s="40"/>
      <c r="Y9012" s="9"/>
    </row>
    <row r="9013" spans="2:25" x14ac:dyDescent="0.2">
      <c r="B9013" s="2"/>
      <c r="H9013" s="2"/>
      <c r="I9013" s="2"/>
      <c r="J9013" s="2"/>
      <c r="N9013" s="9"/>
      <c r="O9013" s="5"/>
      <c r="P9013" s="2"/>
      <c r="Q9013" s="39"/>
      <c r="R9013" s="9"/>
      <c r="T9013" s="9"/>
      <c r="U9013" s="2"/>
      <c r="X9013" s="40"/>
      <c r="Y9013" s="9"/>
    </row>
    <row r="9014" spans="2:25" x14ac:dyDescent="0.2">
      <c r="B9014" s="2"/>
      <c r="H9014" s="2"/>
      <c r="I9014" s="2"/>
      <c r="J9014" s="2"/>
      <c r="N9014" s="9"/>
      <c r="O9014" s="5"/>
      <c r="P9014" s="2"/>
      <c r="Q9014" s="39"/>
      <c r="R9014" s="9"/>
      <c r="T9014" s="9"/>
      <c r="U9014" s="2"/>
      <c r="X9014" s="40"/>
      <c r="Y9014" s="9"/>
    </row>
    <row r="9015" spans="2:25" x14ac:dyDescent="0.2">
      <c r="B9015" s="2"/>
      <c r="H9015" s="2"/>
      <c r="I9015" s="2"/>
      <c r="J9015" s="2"/>
      <c r="N9015" s="9"/>
      <c r="O9015" s="5"/>
      <c r="P9015" s="2"/>
      <c r="Q9015" s="39"/>
      <c r="R9015" s="9"/>
      <c r="T9015" s="9"/>
      <c r="U9015" s="2"/>
      <c r="X9015" s="40"/>
      <c r="Y9015" s="9"/>
    </row>
    <row r="9016" spans="2:25" x14ac:dyDescent="0.2">
      <c r="B9016" s="2"/>
      <c r="H9016" s="2"/>
      <c r="I9016" s="2"/>
      <c r="J9016" s="2"/>
      <c r="N9016" s="9"/>
      <c r="O9016" s="5"/>
      <c r="P9016" s="2"/>
      <c r="Q9016" s="39"/>
      <c r="R9016" s="9"/>
      <c r="T9016" s="9"/>
      <c r="U9016" s="2"/>
      <c r="X9016" s="40"/>
      <c r="Y9016" s="9"/>
    </row>
    <row r="9017" spans="2:25" x14ac:dyDescent="0.2">
      <c r="B9017" s="2"/>
      <c r="H9017" s="2"/>
      <c r="I9017" s="2"/>
      <c r="J9017" s="2"/>
      <c r="N9017" s="9"/>
      <c r="O9017" s="5"/>
      <c r="P9017" s="2"/>
      <c r="Q9017" s="39"/>
      <c r="R9017" s="9"/>
      <c r="T9017" s="9"/>
      <c r="U9017" s="2"/>
      <c r="X9017" s="40"/>
      <c r="Y9017" s="9"/>
    </row>
    <row r="9018" spans="2:25" x14ac:dyDescent="0.2">
      <c r="B9018" s="2"/>
      <c r="H9018" s="2"/>
      <c r="I9018" s="2"/>
      <c r="J9018" s="2"/>
      <c r="N9018" s="9"/>
      <c r="O9018" s="5"/>
      <c r="P9018" s="2"/>
      <c r="Q9018" s="39"/>
      <c r="R9018" s="9"/>
      <c r="T9018" s="9"/>
      <c r="U9018" s="2"/>
      <c r="X9018" s="40"/>
      <c r="Y9018" s="9"/>
    </row>
    <row r="9019" spans="2:25" x14ac:dyDescent="0.2">
      <c r="B9019" s="2"/>
      <c r="H9019" s="2"/>
      <c r="I9019" s="2"/>
      <c r="J9019" s="2"/>
      <c r="N9019" s="9"/>
      <c r="O9019" s="5"/>
      <c r="P9019" s="2"/>
      <c r="Q9019" s="39"/>
      <c r="R9019" s="9"/>
      <c r="T9019" s="9"/>
      <c r="U9019" s="2"/>
      <c r="X9019" s="40"/>
      <c r="Y9019" s="9"/>
    </row>
    <row r="9020" spans="2:25" x14ac:dyDescent="0.2">
      <c r="B9020" s="2"/>
      <c r="H9020" s="2"/>
      <c r="I9020" s="2"/>
      <c r="J9020" s="2"/>
      <c r="N9020" s="9"/>
      <c r="O9020" s="5"/>
      <c r="P9020" s="2"/>
      <c r="Q9020" s="39"/>
      <c r="R9020" s="9"/>
      <c r="T9020" s="9"/>
      <c r="U9020" s="2"/>
      <c r="X9020" s="40"/>
      <c r="Y9020" s="9"/>
    </row>
    <row r="9021" spans="2:25" x14ac:dyDescent="0.2">
      <c r="B9021" s="2"/>
      <c r="H9021" s="2"/>
      <c r="I9021" s="2"/>
      <c r="J9021" s="2"/>
      <c r="N9021" s="9"/>
      <c r="O9021" s="5"/>
      <c r="P9021" s="2"/>
      <c r="Q9021" s="39"/>
      <c r="R9021" s="9"/>
      <c r="T9021" s="9"/>
      <c r="U9021" s="2"/>
      <c r="X9021" s="40"/>
      <c r="Y9021" s="9"/>
    </row>
    <row r="9022" spans="2:25" x14ac:dyDescent="0.2">
      <c r="B9022" s="2"/>
      <c r="H9022" s="2"/>
      <c r="I9022" s="2"/>
      <c r="J9022" s="2"/>
      <c r="N9022" s="9"/>
      <c r="O9022" s="5"/>
      <c r="P9022" s="2"/>
      <c r="Q9022" s="39"/>
      <c r="R9022" s="9"/>
      <c r="T9022" s="9"/>
      <c r="U9022" s="2"/>
      <c r="X9022" s="40"/>
      <c r="Y9022" s="9"/>
    </row>
    <row r="9023" spans="2:25" x14ac:dyDescent="0.2">
      <c r="B9023" s="2"/>
      <c r="H9023" s="2"/>
      <c r="I9023" s="2"/>
      <c r="J9023" s="2"/>
      <c r="N9023" s="9"/>
      <c r="O9023" s="5"/>
      <c r="P9023" s="2"/>
      <c r="Q9023" s="39"/>
      <c r="R9023" s="9"/>
      <c r="T9023" s="9"/>
      <c r="U9023" s="2"/>
      <c r="X9023" s="40"/>
      <c r="Y9023" s="9"/>
    </row>
    <row r="9024" spans="2:25" x14ac:dyDescent="0.2">
      <c r="B9024" s="2"/>
      <c r="H9024" s="2"/>
      <c r="I9024" s="2"/>
      <c r="J9024" s="2"/>
      <c r="N9024" s="9"/>
      <c r="O9024" s="5"/>
      <c r="P9024" s="2"/>
      <c r="Q9024" s="39"/>
      <c r="R9024" s="9"/>
      <c r="T9024" s="9"/>
      <c r="U9024" s="2"/>
      <c r="X9024" s="40"/>
      <c r="Y9024" s="9"/>
    </row>
    <row r="9025" spans="2:25" x14ac:dyDescent="0.2">
      <c r="B9025" s="2"/>
      <c r="H9025" s="2"/>
      <c r="I9025" s="2"/>
      <c r="J9025" s="2"/>
      <c r="N9025" s="9"/>
      <c r="O9025" s="5"/>
      <c r="P9025" s="2"/>
      <c r="Q9025" s="39"/>
      <c r="R9025" s="9"/>
      <c r="T9025" s="9"/>
      <c r="U9025" s="2"/>
      <c r="X9025" s="40"/>
      <c r="Y9025" s="9"/>
    </row>
    <row r="9026" spans="2:25" x14ac:dyDescent="0.2">
      <c r="B9026" s="2"/>
      <c r="H9026" s="2"/>
      <c r="I9026" s="2"/>
      <c r="J9026" s="2"/>
      <c r="N9026" s="9"/>
      <c r="O9026" s="5"/>
      <c r="P9026" s="2"/>
      <c r="Q9026" s="39"/>
      <c r="R9026" s="9"/>
      <c r="T9026" s="9"/>
      <c r="U9026" s="2"/>
      <c r="X9026" s="40"/>
      <c r="Y9026" s="9"/>
    </row>
    <row r="9027" spans="2:25" x14ac:dyDescent="0.2">
      <c r="B9027" s="2"/>
      <c r="H9027" s="2"/>
      <c r="I9027" s="2"/>
      <c r="J9027" s="2"/>
      <c r="N9027" s="9"/>
      <c r="O9027" s="5"/>
      <c r="P9027" s="2"/>
      <c r="Q9027" s="39"/>
      <c r="R9027" s="9"/>
      <c r="T9027" s="9"/>
      <c r="U9027" s="2"/>
      <c r="X9027" s="40"/>
      <c r="Y9027" s="9"/>
    </row>
    <row r="9028" spans="2:25" x14ac:dyDescent="0.2">
      <c r="B9028" s="2"/>
      <c r="H9028" s="2"/>
      <c r="I9028" s="2"/>
      <c r="J9028" s="2"/>
      <c r="N9028" s="9"/>
      <c r="O9028" s="5"/>
      <c r="P9028" s="2"/>
      <c r="Q9028" s="39"/>
      <c r="R9028" s="9"/>
      <c r="T9028" s="9"/>
      <c r="U9028" s="2"/>
      <c r="X9028" s="40"/>
      <c r="Y9028" s="9"/>
    </row>
    <row r="9029" spans="2:25" x14ac:dyDescent="0.2">
      <c r="B9029" s="2"/>
      <c r="H9029" s="2"/>
      <c r="I9029" s="2"/>
      <c r="J9029" s="2"/>
      <c r="N9029" s="9"/>
      <c r="O9029" s="5"/>
      <c r="P9029" s="2"/>
      <c r="Q9029" s="39"/>
      <c r="R9029" s="9"/>
      <c r="T9029" s="9"/>
      <c r="U9029" s="2"/>
      <c r="X9029" s="40"/>
      <c r="Y9029" s="9"/>
    </row>
    <row r="9030" spans="2:25" x14ac:dyDescent="0.2">
      <c r="B9030" s="2"/>
      <c r="H9030" s="2"/>
      <c r="I9030" s="2"/>
      <c r="J9030" s="2"/>
      <c r="N9030" s="9"/>
      <c r="O9030" s="5"/>
      <c r="P9030" s="2"/>
      <c r="Q9030" s="39"/>
      <c r="R9030" s="9"/>
      <c r="T9030" s="9"/>
      <c r="U9030" s="2"/>
      <c r="X9030" s="40"/>
      <c r="Y9030" s="9"/>
    </row>
    <row r="9031" spans="2:25" x14ac:dyDescent="0.2">
      <c r="B9031" s="2"/>
      <c r="H9031" s="2"/>
      <c r="I9031" s="2"/>
      <c r="J9031" s="2"/>
      <c r="N9031" s="9"/>
      <c r="O9031" s="5"/>
      <c r="P9031" s="2"/>
      <c r="Q9031" s="39"/>
      <c r="R9031" s="9"/>
      <c r="T9031" s="9"/>
      <c r="U9031" s="2"/>
      <c r="X9031" s="40"/>
      <c r="Y9031" s="9"/>
    </row>
    <row r="9032" spans="2:25" x14ac:dyDescent="0.2">
      <c r="B9032" s="2"/>
      <c r="H9032" s="2"/>
      <c r="I9032" s="2"/>
      <c r="J9032" s="2"/>
      <c r="N9032" s="9"/>
      <c r="O9032" s="5"/>
      <c r="P9032" s="2"/>
      <c r="Q9032" s="39"/>
      <c r="R9032" s="9"/>
      <c r="T9032" s="9"/>
      <c r="U9032" s="2"/>
      <c r="X9032" s="40"/>
      <c r="Y9032" s="9"/>
    </row>
    <row r="9033" spans="2:25" x14ac:dyDescent="0.2">
      <c r="B9033" s="2"/>
      <c r="H9033" s="2"/>
      <c r="I9033" s="2"/>
      <c r="J9033" s="2"/>
      <c r="N9033" s="9"/>
      <c r="O9033" s="5"/>
      <c r="P9033" s="2"/>
      <c r="Q9033" s="39"/>
      <c r="R9033" s="9"/>
      <c r="T9033" s="9"/>
      <c r="U9033" s="2"/>
      <c r="X9033" s="40"/>
      <c r="Y9033" s="9"/>
    </row>
    <row r="9034" spans="2:25" x14ac:dyDescent="0.2">
      <c r="B9034" s="2"/>
      <c r="H9034" s="2"/>
      <c r="I9034" s="2"/>
      <c r="J9034" s="2"/>
      <c r="N9034" s="9"/>
      <c r="O9034" s="5"/>
      <c r="P9034" s="2"/>
      <c r="Q9034" s="39"/>
      <c r="R9034" s="9"/>
      <c r="T9034" s="9"/>
      <c r="U9034" s="2"/>
      <c r="X9034" s="40"/>
      <c r="Y9034" s="9"/>
    </row>
    <row r="9035" spans="2:25" x14ac:dyDescent="0.2">
      <c r="B9035" s="2"/>
      <c r="H9035" s="2"/>
      <c r="I9035" s="2"/>
      <c r="J9035" s="2"/>
      <c r="N9035" s="9"/>
      <c r="O9035" s="5"/>
      <c r="P9035" s="2"/>
      <c r="Q9035" s="39"/>
      <c r="R9035" s="9"/>
      <c r="T9035" s="9"/>
      <c r="U9035" s="2"/>
      <c r="X9035" s="40"/>
      <c r="Y9035" s="9"/>
    </row>
    <row r="9036" spans="2:25" x14ac:dyDescent="0.2">
      <c r="B9036" s="2"/>
      <c r="H9036" s="2"/>
      <c r="I9036" s="2"/>
      <c r="J9036" s="2"/>
      <c r="N9036" s="9"/>
      <c r="O9036" s="5"/>
      <c r="P9036" s="2"/>
      <c r="Q9036" s="39"/>
      <c r="R9036" s="9"/>
      <c r="T9036" s="9"/>
      <c r="U9036" s="2"/>
      <c r="X9036" s="40"/>
      <c r="Y9036" s="9"/>
    </row>
    <row r="9037" spans="2:25" x14ac:dyDescent="0.2">
      <c r="B9037" s="2"/>
      <c r="H9037" s="2"/>
      <c r="I9037" s="2"/>
      <c r="J9037" s="2"/>
      <c r="N9037" s="9"/>
      <c r="O9037" s="5"/>
      <c r="P9037" s="2"/>
      <c r="Q9037" s="39"/>
      <c r="R9037" s="9"/>
      <c r="T9037" s="9"/>
      <c r="U9037" s="2"/>
      <c r="X9037" s="40"/>
      <c r="Y9037" s="9"/>
    </row>
    <row r="9038" spans="2:25" x14ac:dyDescent="0.2">
      <c r="B9038" s="2"/>
      <c r="H9038" s="2"/>
      <c r="I9038" s="2"/>
      <c r="J9038" s="2"/>
      <c r="N9038" s="9"/>
      <c r="O9038" s="5"/>
      <c r="P9038" s="2"/>
      <c r="Q9038" s="39"/>
      <c r="R9038" s="9"/>
      <c r="T9038" s="9"/>
      <c r="U9038" s="2"/>
      <c r="X9038" s="40"/>
      <c r="Y9038" s="9"/>
    </row>
    <row r="9039" spans="2:25" x14ac:dyDescent="0.2">
      <c r="B9039" s="2"/>
      <c r="H9039" s="2"/>
      <c r="I9039" s="2"/>
      <c r="J9039" s="2"/>
      <c r="N9039" s="9"/>
      <c r="O9039" s="5"/>
      <c r="P9039" s="2"/>
      <c r="Q9039" s="39"/>
      <c r="R9039" s="9"/>
      <c r="T9039" s="9"/>
      <c r="U9039" s="2"/>
      <c r="X9039" s="40"/>
      <c r="Y9039" s="9"/>
    </row>
    <row r="9040" spans="2:25" x14ac:dyDescent="0.2">
      <c r="B9040" s="2"/>
      <c r="H9040" s="2"/>
      <c r="I9040" s="2"/>
      <c r="J9040" s="2"/>
      <c r="N9040" s="9"/>
      <c r="O9040" s="5"/>
      <c r="P9040" s="2"/>
      <c r="Q9040" s="39"/>
      <c r="R9040" s="9"/>
      <c r="T9040" s="9"/>
      <c r="U9040" s="2"/>
      <c r="X9040" s="40"/>
      <c r="Y9040" s="9"/>
    </row>
    <row r="9041" spans="2:25" x14ac:dyDescent="0.2">
      <c r="B9041" s="2"/>
      <c r="H9041" s="2"/>
      <c r="I9041" s="2"/>
      <c r="J9041" s="2"/>
      <c r="N9041" s="9"/>
      <c r="O9041" s="5"/>
      <c r="P9041" s="2"/>
      <c r="Q9041" s="39"/>
      <c r="R9041" s="9"/>
      <c r="T9041" s="9"/>
      <c r="U9041" s="2"/>
      <c r="X9041" s="40"/>
      <c r="Y9041" s="9"/>
    </row>
    <row r="9042" spans="2:25" x14ac:dyDescent="0.2">
      <c r="B9042" s="2"/>
      <c r="H9042" s="2"/>
      <c r="I9042" s="2"/>
      <c r="J9042" s="2"/>
      <c r="N9042" s="9"/>
      <c r="O9042" s="5"/>
      <c r="P9042" s="2"/>
      <c r="Q9042" s="39"/>
      <c r="R9042" s="9"/>
      <c r="T9042" s="9"/>
      <c r="U9042" s="2"/>
      <c r="X9042" s="40"/>
      <c r="Y9042" s="9"/>
    </row>
    <row r="9043" spans="2:25" x14ac:dyDescent="0.2">
      <c r="B9043" s="2"/>
      <c r="H9043" s="2"/>
      <c r="I9043" s="2"/>
      <c r="J9043" s="2"/>
      <c r="N9043" s="9"/>
      <c r="O9043" s="5"/>
      <c r="P9043" s="2"/>
      <c r="Q9043" s="39"/>
      <c r="R9043" s="9"/>
      <c r="T9043" s="9"/>
      <c r="U9043" s="2"/>
      <c r="X9043" s="40"/>
      <c r="Y9043" s="9"/>
    </row>
    <row r="9044" spans="2:25" x14ac:dyDescent="0.2">
      <c r="B9044" s="2"/>
      <c r="H9044" s="2"/>
      <c r="I9044" s="2"/>
      <c r="J9044" s="2"/>
      <c r="N9044" s="9"/>
      <c r="O9044" s="5"/>
      <c r="P9044" s="2"/>
      <c r="Q9044" s="39"/>
      <c r="R9044" s="9"/>
      <c r="T9044" s="9"/>
      <c r="U9044" s="2"/>
      <c r="X9044" s="40"/>
      <c r="Y9044" s="9"/>
    </row>
    <row r="9045" spans="2:25" x14ac:dyDescent="0.2">
      <c r="B9045" s="2"/>
      <c r="H9045" s="2"/>
      <c r="I9045" s="2"/>
      <c r="J9045" s="2"/>
      <c r="N9045" s="9"/>
      <c r="O9045" s="5"/>
      <c r="P9045" s="2"/>
      <c r="Q9045" s="39"/>
      <c r="R9045" s="9"/>
      <c r="T9045" s="9"/>
      <c r="U9045" s="2"/>
      <c r="X9045" s="40"/>
      <c r="Y9045" s="9"/>
    </row>
    <row r="9046" spans="2:25" x14ac:dyDescent="0.2">
      <c r="B9046" s="2"/>
      <c r="H9046" s="2"/>
      <c r="I9046" s="2"/>
      <c r="J9046" s="2"/>
      <c r="N9046" s="9"/>
      <c r="O9046" s="5"/>
      <c r="P9046" s="2"/>
      <c r="Q9046" s="39"/>
      <c r="R9046" s="9"/>
      <c r="T9046" s="9"/>
      <c r="U9046" s="2"/>
      <c r="X9046" s="40"/>
      <c r="Y9046" s="9"/>
    </row>
    <row r="9047" spans="2:25" x14ac:dyDescent="0.2">
      <c r="B9047" s="2"/>
      <c r="H9047" s="2"/>
      <c r="I9047" s="2"/>
      <c r="J9047" s="2"/>
      <c r="N9047" s="9"/>
      <c r="O9047" s="5"/>
      <c r="P9047" s="2"/>
      <c r="Q9047" s="39"/>
      <c r="R9047" s="9"/>
      <c r="T9047" s="9"/>
      <c r="U9047" s="2"/>
      <c r="X9047" s="40"/>
      <c r="Y9047" s="9"/>
    </row>
    <row r="9048" spans="2:25" x14ac:dyDescent="0.2">
      <c r="B9048" s="2"/>
      <c r="H9048" s="2"/>
      <c r="I9048" s="2"/>
      <c r="J9048" s="2"/>
      <c r="N9048" s="9"/>
      <c r="O9048" s="5"/>
      <c r="P9048" s="2"/>
      <c r="Q9048" s="39"/>
      <c r="R9048" s="9"/>
      <c r="T9048" s="9"/>
      <c r="U9048" s="2"/>
      <c r="X9048" s="40"/>
      <c r="Y9048" s="9"/>
    </row>
    <row r="9049" spans="2:25" x14ac:dyDescent="0.2">
      <c r="B9049" s="2"/>
      <c r="H9049" s="2"/>
      <c r="I9049" s="2"/>
      <c r="J9049" s="2"/>
      <c r="N9049" s="9"/>
      <c r="O9049" s="5"/>
      <c r="P9049" s="2"/>
      <c r="Q9049" s="39"/>
      <c r="R9049" s="9"/>
      <c r="T9049" s="9"/>
      <c r="U9049" s="2"/>
      <c r="X9049" s="40"/>
      <c r="Y9049" s="9"/>
    </row>
    <row r="9050" spans="2:25" x14ac:dyDescent="0.2">
      <c r="B9050" s="2"/>
      <c r="H9050" s="2"/>
      <c r="I9050" s="2"/>
      <c r="J9050" s="2"/>
      <c r="N9050" s="9"/>
      <c r="O9050" s="5"/>
      <c r="P9050" s="2"/>
      <c r="Q9050" s="39"/>
      <c r="R9050" s="9"/>
      <c r="T9050" s="9"/>
      <c r="U9050" s="2"/>
      <c r="X9050" s="40"/>
      <c r="Y9050" s="9"/>
    </row>
    <row r="9051" spans="2:25" x14ac:dyDescent="0.2">
      <c r="B9051" s="2"/>
      <c r="H9051" s="2"/>
      <c r="I9051" s="2"/>
      <c r="J9051" s="2"/>
      <c r="N9051" s="9"/>
      <c r="O9051" s="5"/>
      <c r="P9051" s="2"/>
      <c r="Q9051" s="39"/>
      <c r="R9051" s="9"/>
      <c r="T9051" s="9"/>
      <c r="U9051" s="2"/>
      <c r="X9051" s="40"/>
      <c r="Y9051" s="9"/>
    </row>
    <row r="9052" spans="2:25" x14ac:dyDescent="0.2">
      <c r="B9052" s="2"/>
      <c r="H9052" s="2"/>
      <c r="I9052" s="2"/>
      <c r="J9052" s="2"/>
      <c r="N9052" s="9"/>
      <c r="O9052" s="5"/>
      <c r="P9052" s="2"/>
      <c r="Q9052" s="39"/>
      <c r="R9052" s="9"/>
      <c r="T9052" s="9"/>
      <c r="U9052" s="2"/>
      <c r="X9052" s="40"/>
      <c r="Y9052" s="9"/>
    </row>
    <row r="9053" spans="2:25" x14ac:dyDescent="0.2">
      <c r="B9053" s="2"/>
      <c r="H9053" s="2"/>
      <c r="I9053" s="2"/>
      <c r="J9053" s="2"/>
      <c r="N9053" s="9"/>
      <c r="O9053" s="5"/>
      <c r="P9053" s="2"/>
      <c r="Q9053" s="39"/>
      <c r="R9053" s="9"/>
      <c r="T9053" s="9"/>
      <c r="U9053" s="2"/>
      <c r="X9053" s="40"/>
      <c r="Y9053" s="9"/>
    </row>
    <row r="9054" spans="2:25" x14ac:dyDescent="0.2">
      <c r="B9054" s="2"/>
      <c r="H9054" s="2"/>
      <c r="I9054" s="2"/>
      <c r="J9054" s="2"/>
      <c r="N9054" s="9"/>
      <c r="O9054" s="5"/>
      <c r="P9054" s="2"/>
      <c r="Q9054" s="39"/>
      <c r="R9054" s="9"/>
      <c r="T9054" s="9"/>
      <c r="U9054" s="2"/>
      <c r="X9054" s="40"/>
      <c r="Y9054" s="9"/>
    </row>
    <row r="9055" spans="2:25" x14ac:dyDescent="0.2">
      <c r="B9055" s="2"/>
      <c r="H9055" s="2"/>
      <c r="I9055" s="2"/>
      <c r="J9055" s="2"/>
      <c r="N9055" s="9"/>
      <c r="O9055" s="5"/>
      <c r="P9055" s="2"/>
      <c r="Q9055" s="39"/>
      <c r="R9055" s="9"/>
      <c r="T9055" s="9"/>
      <c r="U9055" s="2"/>
      <c r="X9055" s="40"/>
      <c r="Y9055" s="9"/>
    </row>
    <row r="9056" spans="2:25" x14ac:dyDescent="0.2">
      <c r="B9056" s="2"/>
      <c r="H9056" s="2"/>
      <c r="I9056" s="2"/>
      <c r="J9056" s="2"/>
      <c r="N9056" s="9"/>
      <c r="O9056" s="5"/>
      <c r="P9056" s="2"/>
      <c r="Q9056" s="39"/>
      <c r="R9056" s="9"/>
      <c r="T9056" s="9"/>
      <c r="U9056" s="2"/>
      <c r="X9056" s="40"/>
      <c r="Y9056" s="9"/>
    </row>
    <row r="9057" spans="2:25" x14ac:dyDescent="0.2">
      <c r="B9057" s="2"/>
      <c r="H9057" s="2"/>
      <c r="I9057" s="2"/>
      <c r="J9057" s="2"/>
      <c r="N9057" s="9"/>
      <c r="O9057" s="5"/>
      <c r="P9057" s="2"/>
      <c r="Q9057" s="39"/>
      <c r="R9057" s="9"/>
      <c r="T9057" s="9"/>
      <c r="U9057" s="2"/>
      <c r="X9057" s="40"/>
      <c r="Y9057" s="9"/>
    </row>
    <row r="9058" spans="2:25" x14ac:dyDescent="0.2">
      <c r="B9058" s="2"/>
      <c r="H9058" s="2"/>
      <c r="I9058" s="2"/>
      <c r="J9058" s="2"/>
      <c r="N9058" s="9"/>
      <c r="O9058" s="5"/>
      <c r="P9058" s="2"/>
      <c r="Q9058" s="39"/>
      <c r="R9058" s="9"/>
      <c r="T9058" s="9"/>
      <c r="U9058" s="2"/>
      <c r="X9058" s="40"/>
      <c r="Y9058" s="9"/>
    </row>
    <row r="9059" spans="2:25" x14ac:dyDescent="0.2">
      <c r="B9059" s="2"/>
      <c r="H9059" s="2"/>
      <c r="I9059" s="2"/>
      <c r="J9059" s="2"/>
      <c r="N9059" s="9"/>
      <c r="O9059" s="5"/>
      <c r="P9059" s="2"/>
      <c r="Q9059" s="39"/>
      <c r="R9059" s="9"/>
      <c r="T9059" s="9"/>
      <c r="U9059" s="2"/>
      <c r="X9059" s="40"/>
      <c r="Y9059" s="9"/>
    </row>
    <row r="9060" spans="2:25" x14ac:dyDescent="0.2">
      <c r="B9060" s="2"/>
      <c r="H9060" s="2"/>
      <c r="I9060" s="2"/>
      <c r="J9060" s="2"/>
      <c r="N9060" s="9"/>
      <c r="O9060" s="5"/>
      <c r="P9060" s="2"/>
      <c r="Q9060" s="39"/>
      <c r="R9060" s="9"/>
      <c r="T9060" s="9"/>
      <c r="U9060" s="2"/>
      <c r="X9060" s="40"/>
      <c r="Y9060" s="9"/>
    </row>
    <row r="9061" spans="2:25" x14ac:dyDescent="0.2">
      <c r="B9061" s="2"/>
      <c r="H9061" s="2"/>
      <c r="I9061" s="2"/>
      <c r="J9061" s="2"/>
      <c r="N9061" s="9"/>
      <c r="O9061" s="5"/>
      <c r="P9061" s="2"/>
      <c r="Q9061" s="39"/>
      <c r="R9061" s="9"/>
      <c r="T9061" s="9"/>
      <c r="U9061" s="2"/>
      <c r="X9061" s="40"/>
      <c r="Y9061" s="9"/>
    </row>
    <row r="9062" spans="2:25" x14ac:dyDescent="0.2">
      <c r="B9062" s="2"/>
      <c r="H9062" s="2"/>
      <c r="I9062" s="2"/>
      <c r="J9062" s="2"/>
      <c r="N9062" s="9"/>
      <c r="O9062" s="5"/>
      <c r="P9062" s="2"/>
      <c r="Q9062" s="39"/>
      <c r="R9062" s="9"/>
      <c r="T9062" s="9"/>
      <c r="U9062" s="2"/>
      <c r="X9062" s="40"/>
      <c r="Y9062" s="9"/>
    </row>
    <row r="9063" spans="2:25" x14ac:dyDescent="0.2">
      <c r="B9063" s="2"/>
      <c r="H9063" s="2"/>
      <c r="I9063" s="2"/>
      <c r="J9063" s="2"/>
      <c r="N9063" s="9"/>
      <c r="O9063" s="5"/>
      <c r="P9063" s="2"/>
      <c r="Q9063" s="39"/>
      <c r="R9063" s="9"/>
      <c r="T9063" s="9"/>
      <c r="U9063" s="2"/>
      <c r="X9063" s="40"/>
      <c r="Y9063" s="9"/>
    </row>
    <row r="9064" spans="2:25" x14ac:dyDescent="0.2">
      <c r="B9064" s="2"/>
      <c r="H9064" s="2"/>
      <c r="I9064" s="2"/>
      <c r="J9064" s="2"/>
      <c r="N9064" s="9"/>
      <c r="O9064" s="5"/>
      <c r="P9064" s="2"/>
      <c r="Q9064" s="39"/>
      <c r="R9064" s="9"/>
      <c r="T9064" s="9"/>
      <c r="U9064" s="2"/>
      <c r="X9064" s="40"/>
      <c r="Y9064" s="9"/>
    </row>
    <row r="9065" spans="2:25" x14ac:dyDescent="0.2">
      <c r="B9065" s="2"/>
      <c r="H9065" s="2"/>
      <c r="I9065" s="2"/>
      <c r="J9065" s="2"/>
      <c r="N9065" s="9"/>
      <c r="O9065" s="5"/>
      <c r="P9065" s="2"/>
      <c r="Q9065" s="39"/>
      <c r="R9065" s="9"/>
      <c r="T9065" s="9"/>
      <c r="U9065" s="2"/>
      <c r="X9065" s="40"/>
      <c r="Y9065" s="9"/>
    </row>
    <row r="9066" spans="2:25" x14ac:dyDescent="0.2">
      <c r="B9066" s="2"/>
      <c r="H9066" s="2"/>
      <c r="I9066" s="2"/>
      <c r="J9066" s="2"/>
      <c r="N9066" s="9"/>
      <c r="O9066" s="5"/>
      <c r="P9066" s="2"/>
      <c r="Q9066" s="39"/>
      <c r="R9066" s="9"/>
      <c r="T9066" s="9"/>
      <c r="U9066" s="2"/>
      <c r="X9066" s="40"/>
      <c r="Y9066" s="9"/>
    </row>
    <row r="9067" spans="2:25" x14ac:dyDescent="0.2">
      <c r="B9067" s="2"/>
      <c r="H9067" s="2"/>
      <c r="I9067" s="2"/>
      <c r="J9067" s="2"/>
      <c r="N9067" s="9"/>
      <c r="O9067" s="5"/>
      <c r="P9067" s="2"/>
      <c r="Q9067" s="39"/>
      <c r="R9067" s="9"/>
      <c r="T9067" s="9"/>
      <c r="U9067" s="2"/>
      <c r="X9067" s="40"/>
      <c r="Y9067" s="9"/>
    </row>
    <row r="9068" spans="2:25" x14ac:dyDescent="0.2">
      <c r="B9068" s="2"/>
      <c r="H9068" s="2"/>
      <c r="I9068" s="2"/>
      <c r="J9068" s="2"/>
      <c r="N9068" s="9"/>
      <c r="O9068" s="5"/>
      <c r="P9068" s="2"/>
      <c r="Q9068" s="39"/>
      <c r="R9068" s="9"/>
      <c r="T9068" s="9"/>
      <c r="U9068" s="2"/>
      <c r="X9068" s="40"/>
      <c r="Y9068" s="9"/>
    </row>
    <row r="9069" spans="2:25" x14ac:dyDescent="0.2">
      <c r="B9069" s="2"/>
      <c r="H9069" s="2"/>
      <c r="I9069" s="2"/>
      <c r="J9069" s="2"/>
      <c r="N9069" s="9"/>
      <c r="O9069" s="5"/>
      <c r="P9069" s="2"/>
      <c r="Q9069" s="39"/>
      <c r="R9069" s="9"/>
      <c r="T9069" s="9"/>
      <c r="U9069" s="2"/>
      <c r="X9069" s="40"/>
      <c r="Y9069" s="9"/>
    </row>
    <row r="9070" spans="2:25" x14ac:dyDescent="0.2">
      <c r="B9070" s="2"/>
      <c r="H9070" s="2"/>
      <c r="I9070" s="2"/>
      <c r="J9070" s="2"/>
      <c r="N9070" s="9"/>
      <c r="O9070" s="5"/>
      <c r="P9070" s="2"/>
      <c r="Q9070" s="39"/>
      <c r="R9070" s="9"/>
      <c r="T9070" s="9"/>
      <c r="U9070" s="2"/>
      <c r="X9070" s="40"/>
      <c r="Y9070" s="9"/>
    </row>
    <row r="9071" spans="2:25" x14ac:dyDescent="0.2">
      <c r="B9071" s="2"/>
      <c r="H9071" s="2"/>
      <c r="I9071" s="2"/>
      <c r="J9071" s="2"/>
      <c r="N9071" s="9"/>
      <c r="O9071" s="5"/>
      <c r="P9071" s="2"/>
      <c r="Q9071" s="39"/>
      <c r="R9071" s="9"/>
      <c r="T9071" s="9"/>
      <c r="U9071" s="2"/>
      <c r="X9071" s="40"/>
      <c r="Y9071" s="9"/>
    </row>
    <row r="9072" spans="2:25" x14ac:dyDescent="0.2">
      <c r="B9072" s="2"/>
      <c r="H9072" s="2"/>
      <c r="I9072" s="2"/>
      <c r="J9072" s="2"/>
      <c r="N9072" s="9"/>
      <c r="O9072" s="5"/>
      <c r="P9072" s="2"/>
      <c r="Q9072" s="39"/>
      <c r="R9072" s="9"/>
      <c r="T9072" s="9"/>
      <c r="U9072" s="2"/>
      <c r="X9072" s="40"/>
      <c r="Y9072" s="9"/>
    </row>
    <row r="9073" spans="2:25" x14ac:dyDescent="0.2">
      <c r="B9073" s="2"/>
      <c r="H9073" s="2"/>
      <c r="I9073" s="2"/>
      <c r="J9073" s="2"/>
      <c r="N9073" s="9"/>
      <c r="O9073" s="5"/>
      <c r="P9073" s="2"/>
      <c r="Q9073" s="39"/>
      <c r="R9073" s="9"/>
      <c r="T9073" s="9"/>
      <c r="U9073" s="2"/>
      <c r="X9073" s="40"/>
      <c r="Y9073" s="9"/>
    </row>
    <row r="9074" spans="2:25" x14ac:dyDescent="0.2">
      <c r="B9074" s="2"/>
      <c r="H9074" s="2"/>
      <c r="I9074" s="2"/>
      <c r="J9074" s="2"/>
      <c r="N9074" s="9"/>
      <c r="O9074" s="5"/>
      <c r="P9074" s="2"/>
      <c r="Q9074" s="39"/>
      <c r="R9074" s="9"/>
      <c r="T9074" s="9"/>
      <c r="U9074" s="2"/>
      <c r="X9074" s="40"/>
      <c r="Y9074" s="9"/>
    </row>
    <row r="9075" spans="2:25" x14ac:dyDescent="0.2">
      <c r="B9075" s="2"/>
      <c r="H9075" s="2"/>
      <c r="I9075" s="2"/>
      <c r="J9075" s="2"/>
      <c r="N9075" s="9"/>
      <c r="O9075" s="5"/>
      <c r="P9075" s="2"/>
      <c r="Q9075" s="39"/>
      <c r="R9075" s="9"/>
      <c r="T9075" s="9"/>
      <c r="U9075" s="2"/>
      <c r="X9075" s="40"/>
      <c r="Y9075" s="9"/>
    </row>
    <row r="9076" spans="2:25" x14ac:dyDescent="0.2">
      <c r="B9076" s="2"/>
      <c r="H9076" s="2"/>
      <c r="I9076" s="2"/>
      <c r="J9076" s="2"/>
      <c r="N9076" s="9"/>
      <c r="O9076" s="5"/>
      <c r="P9076" s="2"/>
      <c r="Q9076" s="39"/>
      <c r="R9076" s="9"/>
      <c r="T9076" s="9"/>
      <c r="U9076" s="2"/>
      <c r="X9076" s="40"/>
      <c r="Y9076" s="9"/>
    </row>
    <row r="9077" spans="2:25" x14ac:dyDescent="0.2">
      <c r="B9077" s="2"/>
      <c r="H9077" s="2"/>
      <c r="I9077" s="2"/>
      <c r="J9077" s="2"/>
      <c r="N9077" s="9"/>
      <c r="O9077" s="5"/>
      <c r="P9077" s="2"/>
      <c r="Q9077" s="39"/>
      <c r="R9077" s="9"/>
      <c r="T9077" s="9"/>
      <c r="U9077" s="2"/>
      <c r="X9077" s="40"/>
      <c r="Y9077" s="9"/>
    </row>
    <row r="9078" spans="2:25" x14ac:dyDescent="0.2">
      <c r="B9078" s="2"/>
      <c r="H9078" s="2"/>
      <c r="I9078" s="2"/>
      <c r="J9078" s="2"/>
      <c r="N9078" s="9"/>
      <c r="O9078" s="5"/>
      <c r="P9078" s="2"/>
      <c r="Q9078" s="39"/>
      <c r="R9078" s="9"/>
      <c r="T9078" s="9"/>
      <c r="U9078" s="2"/>
      <c r="X9078" s="40"/>
      <c r="Y9078" s="9"/>
    </row>
    <row r="9079" spans="2:25" x14ac:dyDescent="0.2">
      <c r="B9079" s="2"/>
      <c r="H9079" s="2"/>
      <c r="I9079" s="2"/>
      <c r="J9079" s="2"/>
      <c r="N9079" s="9"/>
      <c r="O9079" s="5"/>
      <c r="P9079" s="2"/>
      <c r="Q9079" s="39"/>
      <c r="R9079" s="9"/>
      <c r="T9079" s="9"/>
      <c r="U9079" s="2"/>
      <c r="X9079" s="40"/>
      <c r="Y9079" s="9"/>
    </row>
    <row r="9080" spans="2:25" x14ac:dyDescent="0.2">
      <c r="B9080" s="2"/>
      <c r="H9080" s="2"/>
      <c r="I9080" s="2"/>
      <c r="J9080" s="2"/>
      <c r="N9080" s="9"/>
      <c r="O9080" s="5"/>
      <c r="P9080" s="2"/>
      <c r="Q9080" s="39"/>
      <c r="R9080" s="9"/>
      <c r="T9080" s="9"/>
      <c r="U9080" s="2"/>
      <c r="X9080" s="40"/>
      <c r="Y9080" s="9"/>
    </row>
    <row r="9081" spans="2:25" x14ac:dyDescent="0.2">
      <c r="B9081" s="2"/>
      <c r="H9081" s="2"/>
      <c r="I9081" s="2"/>
      <c r="J9081" s="2"/>
      <c r="N9081" s="9"/>
      <c r="O9081" s="5"/>
      <c r="P9081" s="2"/>
      <c r="Q9081" s="39"/>
      <c r="R9081" s="9"/>
      <c r="T9081" s="9"/>
      <c r="U9081" s="2"/>
      <c r="X9081" s="40"/>
      <c r="Y9081" s="9"/>
    </row>
    <row r="9082" spans="2:25" x14ac:dyDescent="0.2">
      <c r="B9082" s="2"/>
      <c r="H9082" s="2"/>
      <c r="I9082" s="2"/>
      <c r="J9082" s="2"/>
      <c r="N9082" s="9"/>
      <c r="O9082" s="5"/>
      <c r="P9082" s="2"/>
      <c r="Q9082" s="39"/>
      <c r="R9082" s="9"/>
      <c r="T9082" s="9"/>
      <c r="U9082" s="2"/>
      <c r="X9082" s="40"/>
      <c r="Y9082" s="9"/>
    </row>
    <row r="9083" spans="2:25" x14ac:dyDescent="0.2">
      <c r="B9083" s="2"/>
      <c r="H9083" s="2"/>
      <c r="I9083" s="2"/>
      <c r="J9083" s="2"/>
      <c r="N9083" s="9"/>
      <c r="O9083" s="5"/>
      <c r="P9083" s="2"/>
      <c r="Q9083" s="39"/>
      <c r="R9083" s="9"/>
      <c r="T9083" s="9"/>
      <c r="U9083" s="2"/>
      <c r="X9083" s="40"/>
      <c r="Y9083" s="9"/>
    </row>
    <row r="9084" spans="2:25" x14ac:dyDescent="0.2">
      <c r="B9084" s="2"/>
      <c r="H9084" s="2"/>
      <c r="I9084" s="2"/>
      <c r="J9084" s="2"/>
      <c r="N9084" s="9"/>
      <c r="O9084" s="5"/>
      <c r="P9084" s="2"/>
      <c r="Q9084" s="39"/>
      <c r="R9084" s="9"/>
      <c r="T9084" s="9"/>
      <c r="U9084" s="2"/>
      <c r="X9084" s="40"/>
      <c r="Y9084" s="9"/>
    </row>
    <row r="9085" spans="2:25" x14ac:dyDescent="0.2">
      <c r="B9085" s="2"/>
      <c r="H9085" s="2"/>
      <c r="I9085" s="2"/>
      <c r="J9085" s="2"/>
      <c r="N9085" s="9"/>
      <c r="O9085" s="5"/>
      <c r="P9085" s="2"/>
      <c r="Q9085" s="39"/>
      <c r="R9085" s="9"/>
      <c r="T9085" s="9"/>
      <c r="U9085" s="2"/>
      <c r="X9085" s="40"/>
      <c r="Y9085" s="9"/>
    </row>
    <row r="9086" spans="2:25" x14ac:dyDescent="0.2">
      <c r="B9086" s="2"/>
      <c r="H9086" s="2"/>
      <c r="I9086" s="2"/>
      <c r="J9086" s="2"/>
      <c r="N9086" s="9"/>
      <c r="O9086" s="5"/>
      <c r="P9086" s="2"/>
      <c r="Q9086" s="39"/>
      <c r="R9086" s="9"/>
      <c r="T9086" s="9"/>
      <c r="U9086" s="2"/>
      <c r="X9086" s="40"/>
      <c r="Y9086" s="9"/>
    </row>
    <row r="9087" spans="2:25" x14ac:dyDescent="0.2">
      <c r="B9087" s="2"/>
      <c r="H9087" s="2"/>
      <c r="I9087" s="2"/>
      <c r="J9087" s="2"/>
      <c r="N9087" s="9"/>
      <c r="O9087" s="5"/>
      <c r="P9087" s="2"/>
      <c r="Q9087" s="39"/>
      <c r="R9087" s="9"/>
      <c r="T9087" s="9"/>
      <c r="U9087" s="2"/>
      <c r="X9087" s="40"/>
      <c r="Y9087" s="9"/>
    </row>
    <row r="9088" spans="2:25" x14ac:dyDescent="0.2">
      <c r="B9088" s="2"/>
      <c r="H9088" s="2"/>
      <c r="I9088" s="2"/>
      <c r="J9088" s="2"/>
      <c r="N9088" s="9"/>
      <c r="O9088" s="5"/>
      <c r="P9088" s="2"/>
      <c r="Q9088" s="39"/>
      <c r="R9088" s="9"/>
      <c r="T9088" s="9"/>
      <c r="U9088" s="2"/>
      <c r="X9088" s="40"/>
      <c r="Y9088" s="9"/>
    </row>
    <row r="9089" spans="2:25" x14ac:dyDescent="0.2">
      <c r="B9089" s="2"/>
      <c r="H9089" s="2"/>
      <c r="I9089" s="2"/>
      <c r="J9089" s="2"/>
      <c r="N9089" s="9"/>
      <c r="O9089" s="5"/>
      <c r="P9089" s="2"/>
      <c r="Q9089" s="39"/>
      <c r="R9089" s="9"/>
      <c r="T9089" s="9"/>
      <c r="U9089" s="2"/>
      <c r="X9089" s="40"/>
      <c r="Y9089" s="9"/>
    </row>
    <row r="9090" spans="2:25" x14ac:dyDescent="0.2">
      <c r="B9090" s="2"/>
      <c r="H9090" s="2"/>
      <c r="I9090" s="2"/>
      <c r="J9090" s="2"/>
      <c r="N9090" s="9"/>
      <c r="O9090" s="5"/>
      <c r="P9090" s="2"/>
      <c r="Q9090" s="39"/>
      <c r="R9090" s="9"/>
      <c r="T9090" s="9"/>
      <c r="U9090" s="2"/>
      <c r="X9090" s="40"/>
      <c r="Y9090" s="9"/>
    </row>
    <row r="9091" spans="2:25" x14ac:dyDescent="0.2">
      <c r="B9091" s="2"/>
      <c r="H9091" s="2"/>
      <c r="I9091" s="2"/>
      <c r="J9091" s="2"/>
      <c r="N9091" s="9"/>
      <c r="O9091" s="5"/>
      <c r="P9091" s="2"/>
      <c r="Q9091" s="39"/>
      <c r="R9091" s="9"/>
      <c r="T9091" s="9"/>
      <c r="U9091" s="2"/>
      <c r="X9091" s="40"/>
      <c r="Y9091" s="9"/>
    </row>
    <row r="9092" spans="2:25" x14ac:dyDescent="0.2">
      <c r="B9092" s="2"/>
      <c r="H9092" s="2"/>
      <c r="I9092" s="2"/>
      <c r="J9092" s="2"/>
      <c r="N9092" s="9"/>
      <c r="O9092" s="5"/>
      <c r="P9092" s="2"/>
      <c r="Q9092" s="39"/>
      <c r="R9092" s="9"/>
      <c r="T9092" s="9"/>
      <c r="U9092" s="2"/>
      <c r="X9092" s="40"/>
      <c r="Y9092" s="9"/>
    </row>
    <row r="9093" spans="2:25" x14ac:dyDescent="0.2">
      <c r="B9093" s="2"/>
      <c r="H9093" s="2"/>
      <c r="I9093" s="2"/>
      <c r="J9093" s="2"/>
      <c r="N9093" s="9"/>
      <c r="O9093" s="5"/>
      <c r="P9093" s="2"/>
      <c r="Q9093" s="39"/>
      <c r="R9093" s="9"/>
      <c r="T9093" s="9"/>
      <c r="U9093" s="2"/>
      <c r="X9093" s="40"/>
      <c r="Y9093" s="9"/>
    </row>
    <row r="9094" spans="2:25" x14ac:dyDescent="0.2">
      <c r="B9094" s="2"/>
      <c r="H9094" s="2"/>
      <c r="I9094" s="2"/>
      <c r="J9094" s="2"/>
      <c r="N9094" s="9"/>
      <c r="O9094" s="5"/>
      <c r="P9094" s="2"/>
      <c r="Q9094" s="39"/>
      <c r="R9094" s="9"/>
      <c r="T9094" s="9"/>
      <c r="U9094" s="2"/>
      <c r="X9094" s="40"/>
      <c r="Y9094" s="9"/>
    </row>
    <row r="9095" spans="2:25" x14ac:dyDescent="0.2">
      <c r="B9095" s="2"/>
      <c r="H9095" s="2"/>
      <c r="I9095" s="2"/>
      <c r="J9095" s="2"/>
      <c r="N9095" s="9"/>
      <c r="O9095" s="5"/>
      <c r="P9095" s="2"/>
      <c r="Q9095" s="39"/>
      <c r="R9095" s="9"/>
      <c r="T9095" s="9"/>
      <c r="U9095" s="2"/>
      <c r="X9095" s="40"/>
      <c r="Y9095" s="9"/>
    </row>
    <row r="9096" spans="2:25" x14ac:dyDescent="0.2">
      <c r="B9096" s="2"/>
      <c r="H9096" s="2"/>
      <c r="I9096" s="2"/>
      <c r="J9096" s="2"/>
      <c r="N9096" s="9"/>
      <c r="O9096" s="5"/>
      <c r="P9096" s="2"/>
      <c r="Q9096" s="39"/>
      <c r="R9096" s="9"/>
      <c r="T9096" s="9"/>
      <c r="U9096" s="2"/>
      <c r="X9096" s="40"/>
      <c r="Y9096" s="9"/>
    </row>
    <row r="9097" spans="2:25" x14ac:dyDescent="0.2">
      <c r="B9097" s="2"/>
      <c r="H9097" s="2"/>
      <c r="I9097" s="2"/>
      <c r="J9097" s="2"/>
      <c r="N9097" s="9"/>
      <c r="O9097" s="5"/>
      <c r="P9097" s="2"/>
      <c r="Q9097" s="39"/>
      <c r="R9097" s="9"/>
      <c r="T9097" s="9"/>
      <c r="U9097" s="2"/>
      <c r="X9097" s="40"/>
      <c r="Y9097" s="9"/>
    </row>
    <row r="9098" spans="2:25" x14ac:dyDescent="0.2">
      <c r="B9098" s="2"/>
      <c r="H9098" s="2"/>
      <c r="I9098" s="2"/>
      <c r="J9098" s="2"/>
      <c r="N9098" s="9"/>
      <c r="O9098" s="5"/>
      <c r="P9098" s="2"/>
      <c r="Q9098" s="39"/>
      <c r="R9098" s="9"/>
      <c r="T9098" s="9"/>
      <c r="U9098" s="2"/>
      <c r="X9098" s="40"/>
      <c r="Y9098" s="9"/>
    </row>
    <row r="9099" spans="2:25" x14ac:dyDescent="0.2">
      <c r="B9099" s="2"/>
      <c r="H9099" s="2"/>
      <c r="I9099" s="2"/>
      <c r="J9099" s="2"/>
      <c r="N9099" s="9"/>
      <c r="O9099" s="5"/>
      <c r="P9099" s="2"/>
      <c r="Q9099" s="39"/>
      <c r="R9099" s="9"/>
      <c r="T9099" s="9"/>
      <c r="U9099" s="2"/>
      <c r="X9099" s="40"/>
      <c r="Y9099" s="9"/>
    </row>
    <row r="9100" spans="2:25" x14ac:dyDescent="0.2">
      <c r="B9100" s="2"/>
      <c r="H9100" s="2"/>
      <c r="I9100" s="2"/>
      <c r="J9100" s="2"/>
      <c r="N9100" s="9"/>
      <c r="O9100" s="5"/>
      <c r="P9100" s="2"/>
      <c r="Q9100" s="39"/>
      <c r="R9100" s="9"/>
      <c r="T9100" s="9"/>
      <c r="U9100" s="2"/>
      <c r="X9100" s="40"/>
      <c r="Y9100" s="9"/>
    </row>
    <row r="9101" spans="2:25" x14ac:dyDescent="0.2">
      <c r="B9101" s="2"/>
      <c r="H9101" s="2"/>
      <c r="I9101" s="2"/>
      <c r="J9101" s="2"/>
      <c r="N9101" s="9"/>
      <c r="O9101" s="5"/>
      <c r="P9101" s="2"/>
      <c r="Q9101" s="39"/>
      <c r="R9101" s="9"/>
      <c r="T9101" s="9"/>
      <c r="U9101" s="2"/>
      <c r="X9101" s="40"/>
      <c r="Y9101" s="9"/>
    </row>
    <row r="9102" spans="2:25" x14ac:dyDescent="0.2">
      <c r="B9102" s="2"/>
      <c r="H9102" s="2"/>
      <c r="I9102" s="2"/>
      <c r="J9102" s="2"/>
      <c r="N9102" s="9"/>
      <c r="O9102" s="5"/>
      <c r="P9102" s="2"/>
      <c r="Q9102" s="39"/>
      <c r="R9102" s="9"/>
      <c r="T9102" s="9"/>
      <c r="U9102" s="2"/>
      <c r="X9102" s="40"/>
      <c r="Y9102" s="9"/>
    </row>
    <row r="9103" spans="2:25" x14ac:dyDescent="0.2">
      <c r="B9103" s="2"/>
      <c r="H9103" s="2"/>
      <c r="I9103" s="2"/>
      <c r="J9103" s="2"/>
      <c r="N9103" s="9"/>
      <c r="O9103" s="5"/>
      <c r="P9103" s="2"/>
      <c r="Q9103" s="39"/>
      <c r="R9103" s="9"/>
      <c r="T9103" s="9"/>
      <c r="U9103" s="2"/>
      <c r="X9103" s="40"/>
      <c r="Y9103" s="9"/>
    </row>
    <row r="9104" spans="2:25" x14ac:dyDescent="0.2">
      <c r="B9104" s="2"/>
      <c r="H9104" s="2"/>
      <c r="I9104" s="2"/>
      <c r="J9104" s="2"/>
      <c r="N9104" s="9"/>
      <c r="O9104" s="5"/>
      <c r="P9104" s="2"/>
      <c r="Q9104" s="39"/>
      <c r="R9104" s="9"/>
      <c r="T9104" s="9"/>
      <c r="U9104" s="2"/>
      <c r="X9104" s="40"/>
      <c r="Y9104" s="9"/>
    </row>
    <row r="9105" spans="2:25" x14ac:dyDescent="0.2">
      <c r="B9105" s="2"/>
      <c r="H9105" s="2"/>
      <c r="I9105" s="2"/>
      <c r="J9105" s="2"/>
      <c r="N9105" s="9"/>
      <c r="O9105" s="5"/>
      <c r="P9105" s="2"/>
      <c r="Q9105" s="39"/>
      <c r="R9105" s="9"/>
      <c r="T9105" s="9"/>
      <c r="U9105" s="2"/>
      <c r="X9105" s="40"/>
      <c r="Y9105" s="9"/>
    </row>
    <row r="9106" spans="2:25" x14ac:dyDescent="0.2">
      <c r="B9106" s="2"/>
      <c r="H9106" s="2"/>
      <c r="I9106" s="2"/>
      <c r="J9106" s="2"/>
      <c r="N9106" s="9"/>
      <c r="O9106" s="5"/>
      <c r="P9106" s="2"/>
      <c r="Q9106" s="39"/>
      <c r="R9106" s="9"/>
      <c r="T9106" s="9"/>
      <c r="U9106" s="2"/>
      <c r="X9106" s="40"/>
      <c r="Y9106" s="9"/>
    </row>
    <row r="9107" spans="2:25" x14ac:dyDescent="0.2">
      <c r="B9107" s="2"/>
      <c r="H9107" s="2"/>
      <c r="I9107" s="2"/>
      <c r="J9107" s="2"/>
      <c r="N9107" s="9"/>
      <c r="O9107" s="5"/>
      <c r="P9107" s="2"/>
      <c r="Q9107" s="39"/>
      <c r="R9107" s="9"/>
      <c r="T9107" s="9"/>
      <c r="U9107" s="2"/>
      <c r="X9107" s="40"/>
      <c r="Y9107" s="9"/>
    </row>
    <row r="9108" spans="2:25" x14ac:dyDescent="0.2">
      <c r="B9108" s="2"/>
      <c r="H9108" s="2"/>
      <c r="I9108" s="2"/>
      <c r="J9108" s="2"/>
      <c r="N9108" s="9"/>
      <c r="O9108" s="5"/>
      <c r="P9108" s="2"/>
      <c r="Q9108" s="39"/>
      <c r="R9108" s="9"/>
      <c r="T9108" s="9"/>
      <c r="U9108" s="2"/>
      <c r="X9108" s="40"/>
      <c r="Y9108" s="9"/>
    </row>
    <row r="9109" spans="2:25" x14ac:dyDescent="0.2">
      <c r="B9109" s="2"/>
      <c r="H9109" s="2"/>
      <c r="I9109" s="2"/>
      <c r="J9109" s="2"/>
      <c r="N9109" s="9"/>
      <c r="O9109" s="5"/>
      <c r="P9109" s="2"/>
      <c r="Q9109" s="39"/>
      <c r="R9109" s="9"/>
      <c r="T9109" s="9"/>
      <c r="U9109" s="2"/>
      <c r="X9109" s="40"/>
      <c r="Y9109" s="9"/>
    </row>
    <row r="9110" spans="2:25" x14ac:dyDescent="0.2">
      <c r="B9110" s="2"/>
      <c r="H9110" s="2"/>
      <c r="I9110" s="2"/>
      <c r="J9110" s="2"/>
      <c r="N9110" s="9"/>
      <c r="O9110" s="5"/>
      <c r="P9110" s="2"/>
      <c r="Q9110" s="39"/>
      <c r="R9110" s="9"/>
      <c r="T9110" s="9"/>
      <c r="U9110" s="2"/>
      <c r="X9110" s="40"/>
      <c r="Y9110" s="9"/>
    </row>
    <row r="9111" spans="2:25" x14ac:dyDescent="0.2">
      <c r="B9111" s="2"/>
      <c r="H9111" s="2"/>
      <c r="I9111" s="2"/>
      <c r="J9111" s="2"/>
      <c r="N9111" s="9"/>
      <c r="O9111" s="5"/>
      <c r="P9111" s="2"/>
      <c r="Q9111" s="39"/>
      <c r="R9111" s="9"/>
      <c r="T9111" s="9"/>
      <c r="U9111" s="2"/>
      <c r="X9111" s="40"/>
      <c r="Y9111" s="9"/>
    </row>
    <row r="9112" spans="2:25" x14ac:dyDescent="0.2">
      <c r="B9112" s="2"/>
      <c r="H9112" s="2"/>
      <c r="I9112" s="2"/>
      <c r="J9112" s="2"/>
      <c r="N9112" s="9"/>
      <c r="O9112" s="5"/>
      <c r="P9112" s="2"/>
      <c r="Q9112" s="39"/>
      <c r="R9112" s="9"/>
      <c r="T9112" s="9"/>
      <c r="U9112" s="2"/>
      <c r="X9112" s="40"/>
      <c r="Y9112" s="9"/>
    </row>
    <row r="9113" spans="2:25" x14ac:dyDescent="0.2">
      <c r="B9113" s="2"/>
      <c r="H9113" s="2"/>
      <c r="I9113" s="2"/>
      <c r="J9113" s="2"/>
      <c r="N9113" s="9"/>
      <c r="O9113" s="5"/>
      <c r="P9113" s="2"/>
      <c r="Q9113" s="39"/>
      <c r="R9113" s="9"/>
      <c r="T9113" s="9"/>
      <c r="U9113" s="2"/>
      <c r="X9113" s="40"/>
      <c r="Y9113" s="9"/>
    </row>
    <row r="9114" spans="2:25" x14ac:dyDescent="0.2">
      <c r="B9114" s="2"/>
      <c r="H9114" s="2"/>
      <c r="I9114" s="2"/>
      <c r="J9114" s="2"/>
      <c r="N9114" s="9"/>
      <c r="O9114" s="5"/>
      <c r="P9114" s="2"/>
      <c r="Q9114" s="39"/>
      <c r="R9114" s="9"/>
      <c r="T9114" s="9"/>
      <c r="U9114" s="2"/>
      <c r="X9114" s="40"/>
      <c r="Y9114" s="9"/>
    </row>
    <row r="9115" spans="2:25" x14ac:dyDescent="0.2">
      <c r="B9115" s="2"/>
      <c r="H9115" s="2"/>
      <c r="I9115" s="2"/>
      <c r="J9115" s="2"/>
      <c r="N9115" s="9"/>
      <c r="O9115" s="5"/>
      <c r="P9115" s="2"/>
      <c r="Q9115" s="39"/>
      <c r="R9115" s="9"/>
      <c r="T9115" s="9"/>
      <c r="U9115" s="2"/>
      <c r="X9115" s="40"/>
      <c r="Y9115" s="9"/>
    </row>
    <row r="9116" spans="2:25" x14ac:dyDescent="0.2">
      <c r="B9116" s="2"/>
      <c r="H9116" s="2"/>
      <c r="I9116" s="2"/>
      <c r="J9116" s="2"/>
      <c r="N9116" s="9"/>
      <c r="O9116" s="5"/>
      <c r="P9116" s="2"/>
      <c r="Q9116" s="39"/>
      <c r="R9116" s="9"/>
      <c r="T9116" s="9"/>
      <c r="U9116" s="2"/>
      <c r="X9116" s="40"/>
      <c r="Y9116" s="9"/>
    </row>
    <row r="9117" spans="2:25" x14ac:dyDescent="0.2">
      <c r="B9117" s="2"/>
      <c r="H9117" s="2"/>
      <c r="I9117" s="2"/>
      <c r="J9117" s="2"/>
      <c r="N9117" s="9"/>
      <c r="O9117" s="5"/>
      <c r="P9117" s="2"/>
      <c r="Q9117" s="39"/>
      <c r="R9117" s="9"/>
      <c r="T9117" s="9"/>
      <c r="U9117" s="2"/>
      <c r="X9117" s="40"/>
      <c r="Y9117" s="9"/>
    </row>
    <row r="9118" spans="2:25" x14ac:dyDescent="0.2">
      <c r="B9118" s="2"/>
      <c r="H9118" s="2"/>
      <c r="I9118" s="2"/>
      <c r="J9118" s="2"/>
      <c r="N9118" s="9"/>
      <c r="O9118" s="5"/>
      <c r="P9118" s="2"/>
      <c r="Q9118" s="39"/>
      <c r="R9118" s="9"/>
      <c r="T9118" s="9"/>
      <c r="U9118" s="2"/>
      <c r="X9118" s="40"/>
      <c r="Y9118" s="9"/>
    </row>
    <row r="9119" spans="2:25" x14ac:dyDescent="0.2">
      <c r="B9119" s="2"/>
      <c r="H9119" s="2"/>
      <c r="I9119" s="2"/>
      <c r="J9119" s="2"/>
      <c r="N9119" s="9"/>
      <c r="O9119" s="5"/>
      <c r="P9119" s="2"/>
      <c r="Q9119" s="39"/>
      <c r="R9119" s="9"/>
      <c r="T9119" s="9"/>
      <c r="U9119" s="2"/>
      <c r="X9119" s="40"/>
      <c r="Y9119" s="9"/>
    </row>
    <row r="9120" spans="2:25" x14ac:dyDescent="0.2">
      <c r="B9120" s="2"/>
      <c r="H9120" s="2"/>
      <c r="I9120" s="2"/>
      <c r="J9120" s="2"/>
      <c r="N9120" s="9"/>
      <c r="O9120" s="5"/>
      <c r="P9120" s="2"/>
      <c r="Q9120" s="39"/>
      <c r="R9120" s="9"/>
      <c r="T9120" s="9"/>
      <c r="U9120" s="2"/>
      <c r="X9120" s="40"/>
      <c r="Y9120" s="9"/>
    </row>
    <row r="9121" spans="2:25" x14ac:dyDescent="0.2">
      <c r="B9121" s="2"/>
      <c r="H9121" s="2"/>
      <c r="I9121" s="2"/>
      <c r="J9121" s="2"/>
      <c r="N9121" s="9"/>
      <c r="O9121" s="5"/>
      <c r="P9121" s="2"/>
      <c r="Q9121" s="39"/>
      <c r="R9121" s="9"/>
      <c r="T9121" s="9"/>
      <c r="U9121" s="2"/>
      <c r="X9121" s="40"/>
      <c r="Y9121" s="9"/>
    </row>
    <row r="9122" spans="2:25" x14ac:dyDescent="0.2">
      <c r="B9122" s="2"/>
      <c r="H9122" s="2"/>
      <c r="I9122" s="2"/>
      <c r="J9122" s="2"/>
      <c r="N9122" s="9"/>
      <c r="O9122" s="5"/>
      <c r="P9122" s="2"/>
      <c r="Q9122" s="39"/>
      <c r="R9122" s="9"/>
      <c r="T9122" s="9"/>
      <c r="U9122" s="2"/>
      <c r="X9122" s="40"/>
      <c r="Y9122" s="9"/>
    </row>
    <row r="9123" spans="2:25" x14ac:dyDescent="0.2">
      <c r="B9123" s="2"/>
      <c r="H9123" s="2"/>
      <c r="I9123" s="2"/>
      <c r="J9123" s="2"/>
      <c r="N9123" s="9"/>
      <c r="O9123" s="5"/>
      <c r="P9123" s="2"/>
      <c r="Q9123" s="39"/>
      <c r="R9123" s="9"/>
      <c r="T9123" s="9"/>
      <c r="U9123" s="2"/>
      <c r="X9123" s="40"/>
      <c r="Y9123" s="9"/>
    </row>
    <row r="9124" spans="2:25" x14ac:dyDescent="0.2">
      <c r="B9124" s="2"/>
      <c r="H9124" s="2"/>
      <c r="I9124" s="2"/>
      <c r="J9124" s="2"/>
      <c r="N9124" s="9"/>
      <c r="O9124" s="5"/>
      <c r="P9124" s="2"/>
      <c r="Q9124" s="39"/>
      <c r="R9124" s="9"/>
      <c r="T9124" s="9"/>
      <c r="U9124" s="2"/>
      <c r="X9124" s="40"/>
      <c r="Y9124" s="9"/>
    </row>
    <row r="9125" spans="2:25" x14ac:dyDescent="0.2">
      <c r="B9125" s="2"/>
      <c r="H9125" s="2"/>
      <c r="I9125" s="2"/>
      <c r="J9125" s="2"/>
      <c r="N9125" s="9"/>
      <c r="O9125" s="5"/>
      <c r="P9125" s="2"/>
      <c r="Q9125" s="39"/>
      <c r="R9125" s="9"/>
      <c r="T9125" s="9"/>
      <c r="U9125" s="2"/>
      <c r="X9125" s="40"/>
      <c r="Y9125" s="9"/>
    </row>
    <row r="9126" spans="2:25" x14ac:dyDescent="0.2">
      <c r="B9126" s="2"/>
      <c r="H9126" s="2"/>
      <c r="I9126" s="2"/>
      <c r="J9126" s="2"/>
      <c r="N9126" s="9"/>
      <c r="O9126" s="5"/>
      <c r="P9126" s="2"/>
      <c r="Q9126" s="39"/>
      <c r="R9126" s="9"/>
      <c r="T9126" s="9"/>
      <c r="U9126" s="2"/>
      <c r="X9126" s="40"/>
      <c r="Y9126" s="9"/>
    </row>
    <row r="9127" spans="2:25" x14ac:dyDescent="0.2">
      <c r="B9127" s="2"/>
      <c r="H9127" s="2"/>
      <c r="I9127" s="2"/>
      <c r="J9127" s="2"/>
      <c r="N9127" s="9"/>
      <c r="O9127" s="5"/>
      <c r="P9127" s="2"/>
      <c r="Q9127" s="39"/>
      <c r="R9127" s="9"/>
      <c r="T9127" s="9"/>
      <c r="U9127" s="2"/>
      <c r="X9127" s="40"/>
      <c r="Y9127" s="9"/>
    </row>
    <row r="9128" spans="2:25" x14ac:dyDescent="0.2">
      <c r="B9128" s="2"/>
      <c r="H9128" s="2"/>
      <c r="I9128" s="2"/>
      <c r="J9128" s="2"/>
      <c r="N9128" s="9"/>
      <c r="O9128" s="5"/>
      <c r="P9128" s="2"/>
      <c r="Q9128" s="39"/>
      <c r="R9128" s="9"/>
      <c r="T9128" s="9"/>
      <c r="U9128" s="2"/>
      <c r="X9128" s="40"/>
      <c r="Y9128" s="9"/>
    </row>
    <row r="9129" spans="2:25" x14ac:dyDescent="0.2">
      <c r="B9129" s="2"/>
      <c r="H9129" s="2"/>
      <c r="I9129" s="2"/>
      <c r="J9129" s="2"/>
      <c r="N9129" s="9"/>
      <c r="O9129" s="5"/>
      <c r="P9129" s="2"/>
      <c r="Q9129" s="39"/>
      <c r="R9129" s="9"/>
      <c r="T9129" s="9"/>
      <c r="U9129" s="2"/>
      <c r="X9129" s="40"/>
      <c r="Y9129" s="9"/>
    </row>
    <row r="9130" spans="2:25" x14ac:dyDescent="0.2">
      <c r="B9130" s="2"/>
      <c r="H9130" s="2"/>
      <c r="I9130" s="2"/>
      <c r="J9130" s="2"/>
      <c r="N9130" s="9"/>
      <c r="O9130" s="5"/>
      <c r="P9130" s="2"/>
      <c r="Q9130" s="39"/>
      <c r="R9130" s="9"/>
      <c r="T9130" s="9"/>
      <c r="U9130" s="2"/>
      <c r="X9130" s="40"/>
      <c r="Y9130" s="9"/>
    </row>
    <row r="9131" spans="2:25" x14ac:dyDescent="0.2">
      <c r="B9131" s="2"/>
      <c r="H9131" s="2"/>
      <c r="I9131" s="2"/>
      <c r="J9131" s="2"/>
      <c r="N9131" s="9"/>
      <c r="O9131" s="5"/>
      <c r="P9131" s="2"/>
      <c r="Q9131" s="39"/>
      <c r="R9131" s="9"/>
      <c r="T9131" s="9"/>
      <c r="U9131" s="2"/>
      <c r="X9131" s="40"/>
      <c r="Y9131" s="9"/>
    </row>
    <row r="9132" spans="2:25" x14ac:dyDescent="0.2">
      <c r="B9132" s="2"/>
      <c r="H9132" s="2"/>
      <c r="I9132" s="2"/>
      <c r="J9132" s="2"/>
      <c r="N9132" s="9"/>
      <c r="O9132" s="5"/>
      <c r="P9132" s="2"/>
      <c r="Q9132" s="39"/>
      <c r="R9132" s="9"/>
      <c r="T9132" s="9"/>
      <c r="U9132" s="2"/>
      <c r="X9132" s="40"/>
      <c r="Y9132" s="9"/>
    </row>
    <row r="9133" spans="2:25" x14ac:dyDescent="0.2">
      <c r="B9133" s="2"/>
      <c r="H9133" s="2"/>
      <c r="I9133" s="2"/>
      <c r="J9133" s="2"/>
      <c r="N9133" s="9"/>
      <c r="O9133" s="5"/>
      <c r="P9133" s="2"/>
      <c r="Q9133" s="39"/>
      <c r="R9133" s="9"/>
      <c r="T9133" s="9"/>
      <c r="U9133" s="2"/>
      <c r="X9133" s="40"/>
      <c r="Y9133" s="9"/>
    </row>
    <row r="9134" spans="2:25" x14ac:dyDescent="0.2">
      <c r="B9134" s="2"/>
      <c r="H9134" s="2"/>
      <c r="I9134" s="2"/>
      <c r="J9134" s="2"/>
      <c r="N9134" s="9"/>
      <c r="O9134" s="5"/>
      <c r="P9134" s="2"/>
      <c r="Q9134" s="39"/>
      <c r="R9134" s="9"/>
      <c r="T9134" s="9"/>
      <c r="U9134" s="2"/>
      <c r="X9134" s="40"/>
      <c r="Y9134" s="9"/>
    </row>
    <row r="9135" spans="2:25" x14ac:dyDescent="0.2">
      <c r="B9135" s="2"/>
      <c r="H9135" s="2"/>
      <c r="I9135" s="2"/>
      <c r="J9135" s="2"/>
      <c r="N9135" s="9"/>
      <c r="O9135" s="5"/>
      <c r="P9135" s="2"/>
      <c r="Q9135" s="39"/>
      <c r="R9135" s="9"/>
      <c r="T9135" s="9"/>
      <c r="U9135" s="2"/>
      <c r="X9135" s="40"/>
      <c r="Y9135" s="9"/>
    </row>
    <row r="9136" spans="2:25" x14ac:dyDescent="0.2">
      <c r="B9136" s="2"/>
      <c r="H9136" s="2"/>
      <c r="I9136" s="2"/>
      <c r="J9136" s="2"/>
      <c r="N9136" s="9"/>
      <c r="O9136" s="5"/>
      <c r="P9136" s="2"/>
      <c r="Q9136" s="39"/>
      <c r="R9136" s="9"/>
      <c r="T9136" s="9"/>
      <c r="U9136" s="2"/>
      <c r="X9136" s="40"/>
      <c r="Y9136" s="9"/>
    </row>
    <row r="9137" spans="2:25" x14ac:dyDescent="0.2">
      <c r="B9137" s="2"/>
      <c r="H9137" s="2"/>
      <c r="I9137" s="2"/>
      <c r="J9137" s="2"/>
      <c r="N9137" s="9"/>
      <c r="O9137" s="5"/>
      <c r="P9137" s="2"/>
      <c r="Q9137" s="39"/>
      <c r="R9137" s="9"/>
      <c r="T9137" s="9"/>
      <c r="U9137" s="2"/>
      <c r="X9137" s="40"/>
      <c r="Y9137" s="9"/>
    </row>
    <row r="9138" spans="2:25" x14ac:dyDescent="0.2">
      <c r="B9138" s="2"/>
      <c r="H9138" s="2"/>
      <c r="I9138" s="2"/>
      <c r="J9138" s="2"/>
      <c r="N9138" s="9"/>
      <c r="O9138" s="5"/>
      <c r="P9138" s="2"/>
      <c r="Q9138" s="39"/>
      <c r="R9138" s="9"/>
      <c r="T9138" s="9"/>
      <c r="U9138" s="2"/>
      <c r="X9138" s="40"/>
      <c r="Y9138" s="9"/>
    </row>
    <row r="9139" spans="2:25" x14ac:dyDescent="0.2">
      <c r="B9139" s="2"/>
      <c r="H9139" s="2"/>
      <c r="I9139" s="2"/>
      <c r="J9139" s="2"/>
      <c r="N9139" s="9"/>
      <c r="O9139" s="5"/>
      <c r="P9139" s="2"/>
      <c r="Q9139" s="39"/>
      <c r="R9139" s="9"/>
      <c r="T9139" s="9"/>
      <c r="U9139" s="2"/>
      <c r="X9139" s="40"/>
      <c r="Y9139" s="9"/>
    </row>
    <row r="9140" spans="2:25" x14ac:dyDescent="0.2">
      <c r="B9140" s="2"/>
      <c r="H9140" s="2"/>
      <c r="I9140" s="2"/>
      <c r="J9140" s="2"/>
      <c r="N9140" s="9"/>
      <c r="O9140" s="5"/>
      <c r="P9140" s="2"/>
      <c r="Q9140" s="39"/>
      <c r="R9140" s="9"/>
      <c r="T9140" s="9"/>
      <c r="U9140" s="2"/>
      <c r="X9140" s="40"/>
      <c r="Y9140" s="9"/>
    </row>
    <row r="9141" spans="2:25" x14ac:dyDescent="0.2">
      <c r="B9141" s="2"/>
      <c r="H9141" s="2"/>
      <c r="I9141" s="2"/>
      <c r="J9141" s="2"/>
      <c r="N9141" s="9"/>
      <c r="O9141" s="5"/>
      <c r="P9141" s="2"/>
      <c r="Q9141" s="39"/>
      <c r="R9141" s="9"/>
      <c r="T9141" s="9"/>
      <c r="U9141" s="2"/>
      <c r="X9141" s="40"/>
      <c r="Y9141" s="9"/>
    </row>
    <row r="9142" spans="2:25" x14ac:dyDescent="0.2">
      <c r="B9142" s="2"/>
      <c r="H9142" s="2"/>
      <c r="I9142" s="2"/>
      <c r="J9142" s="2"/>
      <c r="N9142" s="9"/>
      <c r="O9142" s="5"/>
      <c r="P9142" s="2"/>
      <c r="Q9142" s="39"/>
      <c r="R9142" s="9"/>
      <c r="T9142" s="9"/>
      <c r="U9142" s="2"/>
      <c r="X9142" s="40"/>
      <c r="Y9142" s="9"/>
    </row>
    <row r="9143" spans="2:25" x14ac:dyDescent="0.2">
      <c r="B9143" s="2"/>
      <c r="H9143" s="2"/>
      <c r="I9143" s="2"/>
      <c r="J9143" s="2"/>
      <c r="N9143" s="9"/>
      <c r="O9143" s="5"/>
      <c r="P9143" s="2"/>
      <c r="Q9143" s="39"/>
      <c r="R9143" s="9"/>
      <c r="T9143" s="9"/>
      <c r="U9143" s="2"/>
      <c r="X9143" s="40"/>
      <c r="Y9143" s="9"/>
    </row>
    <row r="9144" spans="2:25" x14ac:dyDescent="0.2">
      <c r="B9144" s="2"/>
      <c r="H9144" s="2"/>
      <c r="I9144" s="2"/>
      <c r="J9144" s="2"/>
      <c r="N9144" s="9"/>
      <c r="O9144" s="5"/>
      <c r="P9144" s="2"/>
      <c r="Q9144" s="39"/>
      <c r="R9144" s="9"/>
      <c r="T9144" s="9"/>
      <c r="U9144" s="2"/>
      <c r="X9144" s="40"/>
      <c r="Y9144" s="9"/>
    </row>
    <row r="9145" spans="2:25" x14ac:dyDescent="0.2">
      <c r="B9145" s="2"/>
      <c r="H9145" s="2"/>
      <c r="I9145" s="2"/>
      <c r="J9145" s="2"/>
      <c r="N9145" s="9"/>
      <c r="O9145" s="5"/>
      <c r="P9145" s="2"/>
      <c r="Q9145" s="39"/>
      <c r="R9145" s="9"/>
      <c r="T9145" s="9"/>
      <c r="U9145" s="2"/>
      <c r="X9145" s="40"/>
      <c r="Y9145" s="9"/>
    </row>
    <row r="9146" spans="2:25" x14ac:dyDescent="0.2">
      <c r="B9146" s="2"/>
      <c r="H9146" s="2"/>
      <c r="I9146" s="2"/>
      <c r="J9146" s="2"/>
      <c r="N9146" s="9"/>
      <c r="O9146" s="5"/>
      <c r="P9146" s="2"/>
      <c r="Q9146" s="39"/>
      <c r="R9146" s="9"/>
      <c r="T9146" s="9"/>
      <c r="U9146" s="2"/>
      <c r="X9146" s="40"/>
      <c r="Y9146" s="9"/>
    </row>
    <row r="9147" spans="2:25" x14ac:dyDescent="0.2">
      <c r="B9147" s="2"/>
      <c r="H9147" s="2"/>
      <c r="I9147" s="2"/>
      <c r="J9147" s="2"/>
      <c r="N9147" s="9"/>
      <c r="O9147" s="5"/>
      <c r="P9147" s="2"/>
      <c r="Q9147" s="39"/>
      <c r="R9147" s="9"/>
      <c r="T9147" s="9"/>
      <c r="U9147" s="2"/>
      <c r="X9147" s="40"/>
      <c r="Y9147" s="9"/>
    </row>
    <row r="9148" spans="2:25" x14ac:dyDescent="0.2">
      <c r="B9148" s="2"/>
      <c r="H9148" s="2"/>
      <c r="I9148" s="2"/>
      <c r="J9148" s="2"/>
      <c r="N9148" s="9"/>
      <c r="O9148" s="5"/>
      <c r="P9148" s="2"/>
      <c r="Q9148" s="39"/>
      <c r="R9148" s="9"/>
      <c r="T9148" s="9"/>
      <c r="U9148" s="2"/>
      <c r="X9148" s="40"/>
      <c r="Y9148" s="9"/>
    </row>
    <row r="9149" spans="2:25" x14ac:dyDescent="0.2">
      <c r="B9149" s="2"/>
      <c r="H9149" s="2"/>
      <c r="I9149" s="2"/>
      <c r="J9149" s="2"/>
      <c r="N9149" s="9"/>
      <c r="O9149" s="5"/>
      <c r="P9149" s="2"/>
      <c r="Q9149" s="39"/>
      <c r="R9149" s="9"/>
      <c r="T9149" s="9"/>
      <c r="U9149" s="2"/>
      <c r="X9149" s="40"/>
      <c r="Y9149" s="9"/>
    </row>
    <row r="9150" spans="2:25" x14ac:dyDescent="0.2">
      <c r="B9150" s="2"/>
      <c r="H9150" s="2"/>
      <c r="I9150" s="2"/>
      <c r="J9150" s="2"/>
      <c r="N9150" s="9"/>
      <c r="O9150" s="5"/>
      <c r="P9150" s="2"/>
      <c r="Q9150" s="39"/>
      <c r="R9150" s="9"/>
      <c r="T9150" s="9"/>
      <c r="U9150" s="2"/>
      <c r="X9150" s="40"/>
      <c r="Y9150" s="9"/>
    </row>
    <row r="9151" spans="2:25" x14ac:dyDescent="0.2">
      <c r="B9151" s="2"/>
      <c r="H9151" s="2"/>
      <c r="I9151" s="2"/>
      <c r="J9151" s="2"/>
      <c r="N9151" s="9"/>
      <c r="O9151" s="5"/>
      <c r="P9151" s="2"/>
      <c r="Q9151" s="39"/>
      <c r="R9151" s="9"/>
      <c r="T9151" s="9"/>
      <c r="U9151" s="2"/>
      <c r="X9151" s="40"/>
      <c r="Y9151" s="9"/>
    </row>
    <row r="9152" spans="2:25" x14ac:dyDescent="0.2">
      <c r="B9152" s="2"/>
      <c r="H9152" s="2"/>
      <c r="I9152" s="2"/>
      <c r="J9152" s="2"/>
      <c r="N9152" s="9"/>
      <c r="O9152" s="5"/>
      <c r="P9152" s="2"/>
      <c r="Q9152" s="39"/>
      <c r="R9152" s="9"/>
      <c r="T9152" s="9"/>
      <c r="U9152" s="2"/>
      <c r="X9152" s="40"/>
      <c r="Y9152" s="9"/>
    </row>
    <row r="9153" spans="2:25" x14ac:dyDescent="0.2">
      <c r="B9153" s="2"/>
      <c r="H9153" s="2"/>
      <c r="I9153" s="2"/>
      <c r="J9153" s="2"/>
      <c r="N9153" s="9"/>
      <c r="O9153" s="5"/>
      <c r="P9153" s="2"/>
      <c r="Q9153" s="39"/>
      <c r="R9153" s="9"/>
      <c r="T9153" s="9"/>
      <c r="U9153" s="2"/>
      <c r="X9153" s="40"/>
      <c r="Y9153" s="9"/>
    </row>
    <row r="9154" spans="2:25" x14ac:dyDescent="0.2">
      <c r="B9154" s="2"/>
      <c r="H9154" s="2"/>
      <c r="I9154" s="2"/>
      <c r="J9154" s="2"/>
      <c r="N9154" s="9"/>
      <c r="O9154" s="5"/>
      <c r="P9154" s="2"/>
      <c r="Q9154" s="39"/>
      <c r="R9154" s="9"/>
      <c r="T9154" s="9"/>
      <c r="U9154" s="2"/>
      <c r="X9154" s="40"/>
      <c r="Y9154" s="9"/>
    </row>
    <row r="9155" spans="2:25" x14ac:dyDescent="0.2">
      <c r="B9155" s="2"/>
      <c r="H9155" s="2"/>
      <c r="I9155" s="2"/>
      <c r="J9155" s="2"/>
      <c r="N9155" s="9"/>
      <c r="O9155" s="5"/>
      <c r="P9155" s="2"/>
      <c r="Q9155" s="39"/>
      <c r="R9155" s="9"/>
      <c r="T9155" s="9"/>
      <c r="U9155" s="2"/>
      <c r="X9155" s="40"/>
      <c r="Y9155" s="9"/>
    </row>
    <row r="9156" spans="2:25" x14ac:dyDescent="0.2">
      <c r="B9156" s="2"/>
      <c r="H9156" s="2"/>
      <c r="I9156" s="2"/>
      <c r="J9156" s="2"/>
      <c r="N9156" s="9"/>
      <c r="O9156" s="5"/>
      <c r="P9156" s="2"/>
      <c r="Q9156" s="39"/>
      <c r="R9156" s="9"/>
      <c r="T9156" s="9"/>
      <c r="U9156" s="2"/>
      <c r="X9156" s="40"/>
      <c r="Y9156" s="9"/>
    </row>
    <row r="9157" spans="2:25" x14ac:dyDescent="0.2">
      <c r="B9157" s="2"/>
      <c r="H9157" s="2"/>
      <c r="I9157" s="2"/>
      <c r="J9157" s="2"/>
      <c r="N9157" s="9"/>
      <c r="O9157" s="5"/>
      <c r="P9157" s="2"/>
      <c r="Q9157" s="39"/>
      <c r="R9157" s="9"/>
      <c r="T9157" s="9"/>
      <c r="U9157" s="2"/>
      <c r="X9157" s="40"/>
      <c r="Y9157" s="9"/>
    </row>
    <row r="9158" spans="2:25" x14ac:dyDescent="0.2">
      <c r="B9158" s="2"/>
      <c r="H9158" s="2"/>
      <c r="I9158" s="2"/>
      <c r="J9158" s="2"/>
      <c r="N9158" s="9"/>
      <c r="O9158" s="5"/>
      <c r="P9158" s="2"/>
      <c r="Q9158" s="39"/>
      <c r="R9158" s="9"/>
      <c r="T9158" s="9"/>
      <c r="U9158" s="2"/>
      <c r="X9158" s="40"/>
      <c r="Y9158" s="9"/>
    </row>
    <row r="9159" spans="2:25" x14ac:dyDescent="0.2">
      <c r="B9159" s="2"/>
      <c r="H9159" s="2"/>
      <c r="I9159" s="2"/>
      <c r="J9159" s="2"/>
      <c r="N9159" s="9"/>
      <c r="O9159" s="5"/>
      <c r="P9159" s="2"/>
      <c r="Q9159" s="39"/>
      <c r="R9159" s="9"/>
      <c r="T9159" s="9"/>
      <c r="U9159" s="2"/>
      <c r="X9159" s="40"/>
      <c r="Y9159" s="9"/>
    </row>
    <row r="9160" spans="2:25" x14ac:dyDescent="0.2">
      <c r="B9160" s="2"/>
      <c r="H9160" s="2"/>
      <c r="I9160" s="2"/>
      <c r="J9160" s="2"/>
      <c r="N9160" s="9"/>
      <c r="O9160" s="5"/>
      <c r="P9160" s="2"/>
      <c r="Q9160" s="39"/>
      <c r="R9160" s="9"/>
      <c r="T9160" s="9"/>
      <c r="U9160" s="2"/>
      <c r="X9160" s="40"/>
      <c r="Y9160" s="9"/>
    </row>
    <row r="9161" spans="2:25" x14ac:dyDescent="0.2">
      <c r="B9161" s="2"/>
      <c r="H9161" s="2"/>
      <c r="I9161" s="2"/>
      <c r="J9161" s="2"/>
      <c r="N9161" s="9"/>
      <c r="O9161" s="5"/>
      <c r="P9161" s="2"/>
      <c r="Q9161" s="39"/>
      <c r="R9161" s="9"/>
      <c r="T9161" s="9"/>
      <c r="U9161" s="2"/>
      <c r="X9161" s="40"/>
      <c r="Y9161" s="9"/>
    </row>
    <row r="9162" spans="2:25" x14ac:dyDescent="0.2">
      <c r="B9162" s="2"/>
      <c r="H9162" s="2"/>
      <c r="I9162" s="2"/>
      <c r="J9162" s="2"/>
      <c r="N9162" s="9"/>
      <c r="O9162" s="5"/>
      <c r="P9162" s="2"/>
      <c r="Q9162" s="39"/>
      <c r="R9162" s="9"/>
      <c r="T9162" s="9"/>
      <c r="U9162" s="2"/>
      <c r="X9162" s="40"/>
      <c r="Y9162" s="9"/>
    </row>
    <row r="9163" spans="2:25" x14ac:dyDescent="0.2">
      <c r="B9163" s="2"/>
      <c r="H9163" s="2"/>
      <c r="I9163" s="2"/>
      <c r="J9163" s="2"/>
      <c r="N9163" s="9"/>
      <c r="O9163" s="5"/>
      <c r="P9163" s="2"/>
      <c r="Q9163" s="39"/>
      <c r="R9163" s="9"/>
      <c r="T9163" s="9"/>
      <c r="U9163" s="2"/>
      <c r="X9163" s="40"/>
      <c r="Y9163" s="9"/>
    </row>
    <row r="9164" spans="2:25" x14ac:dyDescent="0.2">
      <c r="B9164" s="2"/>
      <c r="H9164" s="2"/>
      <c r="I9164" s="2"/>
      <c r="J9164" s="2"/>
      <c r="N9164" s="9"/>
      <c r="O9164" s="5"/>
      <c r="P9164" s="2"/>
      <c r="Q9164" s="39"/>
      <c r="R9164" s="9"/>
      <c r="T9164" s="9"/>
      <c r="U9164" s="2"/>
      <c r="X9164" s="40"/>
      <c r="Y9164" s="9"/>
    </row>
    <row r="9165" spans="2:25" x14ac:dyDescent="0.2">
      <c r="B9165" s="2"/>
      <c r="H9165" s="2"/>
      <c r="I9165" s="2"/>
      <c r="J9165" s="2"/>
      <c r="N9165" s="9"/>
      <c r="O9165" s="5"/>
      <c r="P9165" s="2"/>
      <c r="Q9165" s="39"/>
      <c r="R9165" s="9"/>
      <c r="T9165" s="9"/>
      <c r="U9165" s="2"/>
      <c r="X9165" s="40"/>
      <c r="Y9165" s="9"/>
    </row>
    <row r="9166" spans="2:25" x14ac:dyDescent="0.2">
      <c r="B9166" s="2"/>
      <c r="H9166" s="2"/>
      <c r="I9166" s="2"/>
      <c r="J9166" s="2"/>
      <c r="N9166" s="9"/>
      <c r="O9166" s="5"/>
      <c r="P9166" s="2"/>
      <c r="Q9166" s="39"/>
      <c r="R9166" s="9"/>
      <c r="T9166" s="9"/>
      <c r="U9166" s="2"/>
      <c r="X9166" s="40"/>
      <c r="Y9166" s="9"/>
    </row>
    <row r="9167" spans="2:25" x14ac:dyDescent="0.2">
      <c r="B9167" s="2"/>
      <c r="H9167" s="2"/>
      <c r="I9167" s="2"/>
      <c r="J9167" s="2"/>
      <c r="N9167" s="9"/>
      <c r="O9167" s="5"/>
      <c r="P9167" s="2"/>
      <c r="Q9167" s="39"/>
      <c r="R9167" s="9"/>
      <c r="T9167" s="9"/>
      <c r="U9167" s="2"/>
      <c r="X9167" s="40"/>
      <c r="Y9167" s="9"/>
    </row>
    <row r="9168" spans="2:25" x14ac:dyDescent="0.2">
      <c r="B9168" s="2"/>
      <c r="H9168" s="2"/>
      <c r="I9168" s="2"/>
      <c r="J9168" s="2"/>
      <c r="N9168" s="9"/>
      <c r="O9168" s="5"/>
      <c r="P9168" s="2"/>
      <c r="Q9168" s="39"/>
      <c r="R9168" s="9"/>
      <c r="T9168" s="9"/>
      <c r="U9168" s="2"/>
      <c r="X9168" s="40"/>
      <c r="Y9168" s="9"/>
    </row>
    <row r="9169" spans="2:25" x14ac:dyDescent="0.2">
      <c r="B9169" s="2"/>
      <c r="H9169" s="2"/>
      <c r="I9169" s="2"/>
      <c r="J9169" s="2"/>
      <c r="N9169" s="9"/>
      <c r="O9169" s="5"/>
      <c r="P9169" s="2"/>
      <c r="Q9169" s="39"/>
      <c r="R9169" s="9"/>
      <c r="T9169" s="9"/>
      <c r="U9169" s="2"/>
      <c r="X9169" s="40"/>
      <c r="Y9169" s="9"/>
    </row>
    <row r="9170" spans="2:25" x14ac:dyDescent="0.2">
      <c r="B9170" s="2"/>
      <c r="H9170" s="2"/>
      <c r="I9170" s="2"/>
      <c r="J9170" s="2"/>
      <c r="N9170" s="9"/>
      <c r="O9170" s="5"/>
      <c r="P9170" s="2"/>
      <c r="Q9170" s="39"/>
      <c r="R9170" s="9"/>
      <c r="T9170" s="9"/>
      <c r="U9170" s="2"/>
      <c r="X9170" s="40"/>
      <c r="Y9170" s="9"/>
    </row>
    <row r="9171" spans="2:25" x14ac:dyDescent="0.2">
      <c r="B9171" s="2"/>
      <c r="H9171" s="2"/>
      <c r="I9171" s="2"/>
      <c r="J9171" s="2"/>
      <c r="N9171" s="9"/>
      <c r="O9171" s="5"/>
      <c r="P9171" s="2"/>
      <c r="Q9171" s="39"/>
      <c r="R9171" s="9"/>
      <c r="T9171" s="9"/>
      <c r="U9171" s="2"/>
      <c r="X9171" s="40"/>
      <c r="Y9171" s="9"/>
    </row>
    <row r="9172" spans="2:25" x14ac:dyDescent="0.2">
      <c r="B9172" s="2"/>
      <c r="H9172" s="2"/>
      <c r="I9172" s="2"/>
      <c r="J9172" s="2"/>
      <c r="N9172" s="9"/>
      <c r="O9172" s="5"/>
      <c r="P9172" s="2"/>
      <c r="Q9172" s="39"/>
      <c r="R9172" s="9"/>
      <c r="T9172" s="9"/>
      <c r="U9172" s="2"/>
      <c r="X9172" s="40"/>
      <c r="Y9172" s="9"/>
    </row>
    <row r="9173" spans="2:25" x14ac:dyDescent="0.2">
      <c r="B9173" s="2"/>
      <c r="H9173" s="2"/>
      <c r="I9173" s="2"/>
      <c r="J9173" s="2"/>
      <c r="N9173" s="9"/>
      <c r="O9173" s="5"/>
      <c r="P9173" s="2"/>
      <c r="Q9173" s="39"/>
      <c r="R9173" s="9"/>
      <c r="T9173" s="9"/>
      <c r="U9173" s="2"/>
      <c r="X9173" s="40"/>
      <c r="Y9173" s="9"/>
    </row>
    <row r="9174" spans="2:25" x14ac:dyDescent="0.2">
      <c r="B9174" s="2"/>
      <c r="H9174" s="2"/>
      <c r="I9174" s="2"/>
      <c r="J9174" s="2"/>
      <c r="N9174" s="9"/>
      <c r="O9174" s="5"/>
      <c r="P9174" s="2"/>
      <c r="Q9174" s="39"/>
      <c r="R9174" s="9"/>
      <c r="T9174" s="9"/>
      <c r="U9174" s="2"/>
      <c r="X9174" s="40"/>
      <c r="Y9174" s="9"/>
    </row>
    <row r="9175" spans="2:25" x14ac:dyDescent="0.2">
      <c r="B9175" s="2"/>
      <c r="H9175" s="2"/>
      <c r="I9175" s="2"/>
      <c r="J9175" s="2"/>
      <c r="N9175" s="9"/>
      <c r="O9175" s="5"/>
      <c r="P9175" s="2"/>
      <c r="Q9175" s="39"/>
      <c r="R9175" s="9"/>
      <c r="T9175" s="9"/>
      <c r="U9175" s="2"/>
      <c r="X9175" s="40"/>
      <c r="Y9175" s="9"/>
    </row>
    <row r="9176" spans="2:25" x14ac:dyDescent="0.2">
      <c r="B9176" s="2"/>
      <c r="H9176" s="2"/>
      <c r="I9176" s="2"/>
      <c r="J9176" s="2"/>
      <c r="N9176" s="9"/>
      <c r="O9176" s="5"/>
      <c r="P9176" s="2"/>
      <c r="Q9176" s="39"/>
      <c r="R9176" s="9"/>
      <c r="T9176" s="9"/>
      <c r="U9176" s="2"/>
      <c r="X9176" s="40"/>
      <c r="Y9176" s="9"/>
    </row>
    <row r="9177" spans="2:25" x14ac:dyDescent="0.2">
      <c r="B9177" s="2"/>
      <c r="H9177" s="2"/>
      <c r="I9177" s="2"/>
      <c r="J9177" s="2"/>
      <c r="N9177" s="9"/>
      <c r="O9177" s="5"/>
      <c r="P9177" s="2"/>
      <c r="Q9177" s="39"/>
      <c r="R9177" s="9"/>
      <c r="T9177" s="9"/>
      <c r="U9177" s="2"/>
      <c r="X9177" s="40"/>
      <c r="Y9177" s="9"/>
    </row>
    <row r="9178" spans="2:25" x14ac:dyDescent="0.2">
      <c r="B9178" s="2"/>
      <c r="H9178" s="2"/>
      <c r="I9178" s="2"/>
      <c r="J9178" s="2"/>
      <c r="N9178" s="9"/>
      <c r="O9178" s="5"/>
      <c r="P9178" s="2"/>
      <c r="Q9178" s="39"/>
      <c r="R9178" s="9"/>
      <c r="T9178" s="9"/>
      <c r="U9178" s="2"/>
      <c r="X9178" s="40"/>
      <c r="Y9178" s="9"/>
    </row>
    <row r="9179" spans="2:25" x14ac:dyDescent="0.2">
      <c r="B9179" s="2"/>
      <c r="H9179" s="2"/>
      <c r="I9179" s="2"/>
      <c r="J9179" s="2"/>
      <c r="N9179" s="9"/>
      <c r="O9179" s="5"/>
      <c r="P9179" s="2"/>
      <c r="Q9179" s="39"/>
      <c r="R9179" s="9"/>
      <c r="T9179" s="9"/>
      <c r="U9179" s="2"/>
      <c r="X9179" s="40"/>
      <c r="Y9179" s="9"/>
    </row>
    <row r="9180" spans="2:25" x14ac:dyDescent="0.2">
      <c r="B9180" s="2"/>
      <c r="H9180" s="2"/>
      <c r="I9180" s="2"/>
      <c r="J9180" s="2"/>
      <c r="N9180" s="9"/>
      <c r="O9180" s="5"/>
      <c r="P9180" s="2"/>
      <c r="Q9180" s="39"/>
      <c r="R9180" s="9"/>
      <c r="T9180" s="9"/>
      <c r="U9180" s="2"/>
      <c r="X9180" s="40"/>
      <c r="Y9180" s="9"/>
    </row>
    <row r="9181" spans="2:25" x14ac:dyDescent="0.2">
      <c r="B9181" s="2"/>
      <c r="H9181" s="2"/>
      <c r="I9181" s="2"/>
      <c r="J9181" s="2"/>
      <c r="N9181" s="9"/>
      <c r="O9181" s="5"/>
      <c r="P9181" s="2"/>
      <c r="Q9181" s="39"/>
      <c r="R9181" s="9"/>
      <c r="T9181" s="9"/>
      <c r="U9181" s="2"/>
      <c r="X9181" s="40"/>
      <c r="Y9181" s="9"/>
    </row>
    <row r="9182" spans="2:25" x14ac:dyDescent="0.2">
      <c r="B9182" s="2"/>
      <c r="H9182" s="2"/>
      <c r="I9182" s="2"/>
      <c r="J9182" s="2"/>
      <c r="N9182" s="9"/>
      <c r="O9182" s="5"/>
      <c r="P9182" s="2"/>
      <c r="Q9182" s="39"/>
      <c r="R9182" s="9"/>
      <c r="T9182" s="9"/>
      <c r="U9182" s="2"/>
      <c r="X9182" s="40"/>
      <c r="Y9182" s="9"/>
    </row>
    <row r="9183" spans="2:25" x14ac:dyDescent="0.2">
      <c r="B9183" s="2"/>
      <c r="H9183" s="2"/>
      <c r="I9183" s="2"/>
      <c r="J9183" s="2"/>
      <c r="N9183" s="9"/>
      <c r="O9183" s="5"/>
      <c r="P9183" s="2"/>
      <c r="Q9183" s="39"/>
      <c r="R9183" s="9"/>
      <c r="T9183" s="9"/>
      <c r="U9183" s="2"/>
      <c r="X9183" s="40"/>
      <c r="Y9183" s="9"/>
    </row>
    <row r="9184" spans="2:25" x14ac:dyDescent="0.2">
      <c r="B9184" s="2"/>
      <c r="H9184" s="2"/>
      <c r="I9184" s="2"/>
      <c r="J9184" s="2"/>
      <c r="N9184" s="9"/>
      <c r="O9184" s="5"/>
      <c r="P9184" s="2"/>
      <c r="Q9184" s="39"/>
      <c r="R9184" s="9"/>
      <c r="T9184" s="9"/>
      <c r="U9184" s="2"/>
      <c r="X9184" s="40"/>
      <c r="Y9184" s="9"/>
    </row>
    <row r="9185" spans="2:25" x14ac:dyDescent="0.2">
      <c r="B9185" s="2"/>
      <c r="H9185" s="2"/>
      <c r="I9185" s="2"/>
      <c r="J9185" s="2"/>
      <c r="N9185" s="9"/>
      <c r="O9185" s="5"/>
      <c r="P9185" s="2"/>
      <c r="Q9185" s="39"/>
      <c r="R9185" s="9"/>
      <c r="T9185" s="9"/>
      <c r="U9185" s="2"/>
      <c r="X9185" s="40"/>
      <c r="Y9185" s="9"/>
    </row>
    <row r="9186" spans="2:25" x14ac:dyDescent="0.2">
      <c r="B9186" s="2"/>
      <c r="H9186" s="2"/>
      <c r="I9186" s="2"/>
      <c r="J9186" s="2"/>
      <c r="N9186" s="9"/>
      <c r="O9186" s="5"/>
      <c r="P9186" s="2"/>
      <c r="Q9186" s="39"/>
      <c r="R9186" s="9"/>
      <c r="T9186" s="9"/>
      <c r="U9186" s="2"/>
      <c r="X9186" s="40"/>
      <c r="Y9186" s="9"/>
    </row>
    <row r="9187" spans="2:25" x14ac:dyDescent="0.2">
      <c r="B9187" s="2"/>
      <c r="H9187" s="2"/>
      <c r="I9187" s="2"/>
      <c r="J9187" s="2"/>
      <c r="N9187" s="9"/>
      <c r="O9187" s="5"/>
      <c r="P9187" s="2"/>
      <c r="Q9187" s="39"/>
      <c r="R9187" s="9"/>
      <c r="T9187" s="9"/>
      <c r="U9187" s="2"/>
      <c r="X9187" s="40"/>
      <c r="Y9187" s="9"/>
    </row>
    <row r="9188" spans="2:25" x14ac:dyDescent="0.2">
      <c r="B9188" s="2"/>
      <c r="H9188" s="2"/>
      <c r="I9188" s="2"/>
      <c r="J9188" s="2"/>
      <c r="N9188" s="9"/>
      <c r="O9188" s="5"/>
      <c r="P9188" s="2"/>
      <c r="Q9188" s="39"/>
      <c r="R9188" s="9"/>
      <c r="T9188" s="9"/>
      <c r="U9188" s="2"/>
      <c r="X9188" s="40"/>
      <c r="Y9188" s="9"/>
    </row>
    <row r="9189" spans="2:25" x14ac:dyDescent="0.2">
      <c r="B9189" s="2"/>
      <c r="H9189" s="2"/>
      <c r="I9189" s="2"/>
      <c r="J9189" s="2"/>
      <c r="N9189" s="9"/>
      <c r="O9189" s="5"/>
      <c r="P9189" s="2"/>
      <c r="Q9189" s="39"/>
      <c r="R9189" s="9"/>
      <c r="T9189" s="9"/>
      <c r="U9189" s="2"/>
      <c r="X9189" s="40"/>
      <c r="Y9189" s="9"/>
    </row>
    <row r="9190" spans="2:25" x14ac:dyDescent="0.2">
      <c r="B9190" s="2"/>
      <c r="H9190" s="2"/>
      <c r="I9190" s="2"/>
      <c r="J9190" s="2"/>
      <c r="N9190" s="9"/>
      <c r="O9190" s="5"/>
      <c r="P9190" s="2"/>
      <c r="Q9190" s="39"/>
      <c r="R9190" s="9"/>
      <c r="T9190" s="9"/>
      <c r="U9190" s="2"/>
      <c r="X9190" s="40"/>
      <c r="Y9190" s="9"/>
    </row>
    <row r="9191" spans="2:25" x14ac:dyDescent="0.2">
      <c r="B9191" s="2"/>
      <c r="H9191" s="2"/>
      <c r="I9191" s="2"/>
      <c r="J9191" s="2"/>
      <c r="N9191" s="9"/>
      <c r="O9191" s="5"/>
      <c r="P9191" s="2"/>
      <c r="Q9191" s="39"/>
      <c r="R9191" s="9"/>
      <c r="T9191" s="9"/>
      <c r="U9191" s="2"/>
      <c r="X9191" s="40"/>
      <c r="Y9191" s="9"/>
    </row>
    <row r="9192" spans="2:25" x14ac:dyDescent="0.2">
      <c r="B9192" s="2"/>
      <c r="H9192" s="2"/>
      <c r="I9192" s="2"/>
      <c r="J9192" s="2"/>
      <c r="N9192" s="9"/>
      <c r="O9192" s="5"/>
      <c r="P9192" s="2"/>
      <c r="Q9192" s="39"/>
      <c r="R9192" s="9"/>
      <c r="T9192" s="9"/>
      <c r="U9192" s="2"/>
      <c r="X9192" s="40"/>
      <c r="Y9192" s="9"/>
    </row>
    <row r="9193" spans="2:25" x14ac:dyDescent="0.2">
      <c r="B9193" s="2"/>
      <c r="H9193" s="2"/>
      <c r="I9193" s="2"/>
      <c r="J9193" s="2"/>
      <c r="N9193" s="9"/>
      <c r="O9193" s="5"/>
      <c r="P9193" s="2"/>
      <c r="Q9193" s="39"/>
      <c r="R9193" s="9"/>
      <c r="T9193" s="9"/>
      <c r="U9193" s="2"/>
      <c r="X9193" s="40"/>
      <c r="Y9193" s="9"/>
    </row>
    <row r="9194" spans="2:25" x14ac:dyDescent="0.2">
      <c r="B9194" s="2"/>
      <c r="H9194" s="2"/>
      <c r="I9194" s="2"/>
      <c r="J9194" s="2"/>
      <c r="N9194" s="9"/>
      <c r="O9194" s="5"/>
      <c r="P9194" s="2"/>
      <c r="Q9194" s="39"/>
      <c r="R9194" s="9"/>
      <c r="T9194" s="9"/>
      <c r="U9194" s="2"/>
      <c r="X9194" s="40"/>
      <c r="Y9194" s="9"/>
    </row>
    <row r="9195" spans="2:25" x14ac:dyDescent="0.2">
      <c r="B9195" s="2"/>
      <c r="H9195" s="2"/>
      <c r="I9195" s="2"/>
      <c r="J9195" s="2"/>
      <c r="N9195" s="9"/>
      <c r="O9195" s="5"/>
      <c r="P9195" s="2"/>
      <c r="Q9195" s="39"/>
      <c r="R9195" s="9"/>
      <c r="T9195" s="9"/>
      <c r="U9195" s="2"/>
      <c r="X9195" s="40"/>
      <c r="Y9195" s="9"/>
    </row>
    <row r="9196" spans="2:25" x14ac:dyDescent="0.2">
      <c r="B9196" s="2"/>
      <c r="H9196" s="2"/>
      <c r="I9196" s="2"/>
      <c r="J9196" s="2"/>
      <c r="N9196" s="9"/>
      <c r="O9196" s="5"/>
      <c r="P9196" s="2"/>
      <c r="Q9196" s="39"/>
      <c r="R9196" s="9"/>
      <c r="T9196" s="9"/>
      <c r="U9196" s="2"/>
      <c r="X9196" s="40"/>
      <c r="Y9196" s="9"/>
    </row>
    <row r="9197" spans="2:25" x14ac:dyDescent="0.2">
      <c r="B9197" s="2"/>
      <c r="H9197" s="2"/>
      <c r="I9197" s="2"/>
      <c r="J9197" s="2"/>
      <c r="N9197" s="9"/>
      <c r="O9197" s="5"/>
      <c r="P9197" s="2"/>
      <c r="Q9197" s="39"/>
      <c r="R9197" s="9"/>
      <c r="T9197" s="9"/>
      <c r="U9197" s="2"/>
      <c r="X9197" s="40"/>
      <c r="Y9197" s="9"/>
    </row>
    <row r="9198" spans="2:25" x14ac:dyDescent="0.2">
      <c r="B9198" s="2"/>
      <c r="H9198" s="2"/>
      <c r="I9198" s="2"/>
      <c r="J9198" s="2"/>
      <c r="N9198" s="9"/>
      <c r="O9198" s="5"/>
      <c r="P9198" s="2"/>
      <c r="Q9198" s="39"/>
      <c r="R9198" s="9"/>
      <c r="T9198" s="9"/>
      <c r="U9198" s="2"/>
      <c r="X9198" s="40"/>
      <c r="Y9198" s="9"/>
    </row>
    <row r="9199" spans="2:25" x14ac:dyDescent="0.2">
      <c r="B9199" s="2"/>
      <c r="H9199" s="2"/>
      <c r="I9199" s="2"/>
      <c r="J9199" s="2"/>
      <c r="N9199" s="9"/>
      <c r="O9199" s="5"/>
      <c r="P9199" s="2"/>
      <c r="Q9199" s="39"/>
      <c r="R9199" s="9"/>
      <c r="T9199" s="9"/>
      <c r="U9199" s="2"/>
      <c r="X9199" s="40"/>
      <c r="Y9199" s="9"/>
    </row>
    <row r="9200" spans="2:25" x14ac:dyDescent="0.2">
      <c r="B9200" s="2"/>
      <c r="H9200" s="2"/>
      <c r="I9200" s="2"/>
      <c r="J9200" s="2"/>
      <c r="N9200" s="9"/>
      <c r="O9200" s="5"/>
      <c r="P9200" s="2"/>
      <c r="Q9200" s="39"/>
      <c r="R9200" s="9"/>
      <c r="T9200" s="9"/>
      <c r="U9200" s="2"/>
      <c r="X9200" s="40"/>
      <c r="Y9200" s="9"/>
    </row>
    <row r="9201" spans="2:25" x14ac:dyDescent="0.2">
      <c r="B9201" s="2"/>
      <c r="H9201" s="2"/>
      <c r="I9201" s="2"/>
      <c r="J9201" s="2"/>
      <c r="N9201" s="9"/>
      <c r="O9201" s="5"/>
      <c r="P9201" s="2"/>
      <c r="Q9201" s="39"/>
      <c r="R9201" s="9"/>
      <c r="T9201" s="9"/>
      <c r="U9201" s="2"/>
      <c r="X9201" s="40"/>
      <c r="Y9201" s="9"/>
    </row>
    <row r="9202" spans="2:25" x14ac:dyDescent="0.2">
      <c r="B9202" s="2"/>
      <c r="H9202" s="2"/>
      <c r="I9202" s="2"/>
      <c r="J9202" s="2"/>
      <c r="N9202" s="9"/>
      <c r="O9202" s="5"/>
      <c r="P9202" s="2"/>
      <c r="Q9202" s="39"/>
      <c r="R9202" s="9"/>
      <c r="T9202" s="9"/>
      <c r="U9202" s="2"/>
      <c r="X9202" s="40"/>
      <c r="Y9202" s="9"/>
    </row>
    <row r="9203" spans="2:25" x14ac:dyDescent="0.2">
      <c r="B9203" s="2"/>
      <c r="H9203" s="2"/>
      <c r="I9203" s="2"/>
      <c r="J9203" s="2"/>
      <c r="N9203" s="9"/>
      <c r="O9203" s="5"/>
      <c r="P9203" s="2"/>
      <c r="Q9203" s="39"/>
      <c r="R9203" s="9"/>
      <c r="T9203" s="9"/>
      <c r="U9203" s="2"/>
      <c r="X9203" s="40"/>
      <c r="Y9203" s="9"/>
    </row>
    <row r="9204" spans="2:25" x14ac:dyDescent="0.2">
      <c r="B9204" s="2"/>
      <c r="H9204" s="2"/>
      <c r="I9204" s="2"/>
      <c r="J9204" s="2"/>
      <c r="N9204" s="9"/>
      <c r="O9204" s="5"/>
      <c r="P9204" s="2"/>
      <c r="Q9204" s="39"/>
      <c r="R9204" s="9"/>
      <c r="T9204" s="9"/>
      <c r="U9204" s="2"/>
      <c r="X9204" s="40"/>
      <c r="Y9204" s="9"/>
    </row>
    <row r="9205" spans="2:25" x14ac:dyDescent="0.2">
      <c r="B9205" s="2"/>
      <c r="H9205" s="2"/>
      <c r="I9205" s="2"/>
      <c r="J9205" s="2"/>
      <c r="N9205" s="9"/>
      <c r="O9205" s="5"/>
      <c r="P9205" s="2"/>
      <c r="Q9205" s="39"/>
      <c r="R9205" s="9"/>
      <c r="T9205" s="9"/>
      <c r="U9205" s="2"/>
      <c r="X9205" s="40"/>
      <c r="Y9205" s="9"/>
    </row>
    <row r="9206" spans="2:25" x14ac:dyDescent="0.2">
      <c r="B9206" s="2"/>
      <c r="H9206" s="2"/>
      <c r="I9206" s="2"/>
      <c r="J9206" s="2"/>
      <c r="N9206" s="9"/>
      <c r="O9206" s="5"/>
      <c r="P9206" s="2"/>
      <c r="Q9206" s="39"/>
      <c r="R9206" s="9"/>
      <c r="T9206" s="9"/>
      <c r="U9206" s="2"/>
      <c r="X9206" s="40"/>
      <c r="Y9206" s="9"/>
    </row>
    <row r="9207" spans="2:25" x14ac:dyDescent="0.2">
      <c r="B9207" s="2"/>
      <c r="H9207" s="2"/>
      <c r="I9207" s="2"/>
      <c r="J9207" s="2"/>
      <c r="N9207" s="9"/>
      <c r="O9207" s="5"/>
      <c r="P9207" s="2"/>
      <c r="Q9207" s="39"/>
      <c r="R9207" s="9"/>
      <c r="T9207" s="9"/>
      <c r="U9207" s="2"/>
      <c r="X9207" s="40"/>
      <c r="Y9207" s="9"/>
    </row>
    <row r="9208" spans="2:25" x14ac:dyDescent="0.2">
      <c r="B9208" s="2"/>
      <c r="H9208" s="2"/>
      <c r="I9208" s="2"/>
      <c r="J9208" s="2"/>
      <c r="N9208" s="9"/>
      <c r="O9208" s="5"/>
      <c r="P9208" s="2"/>
      <c r="Q9208" s="39"/>
      <c r="R9208" s="9"/>
      <c r="T9208" s="9"/>
      <c r="U9208" s="2"/>
      <c r="X9208" s="40"/>
      <c r="Y9208" s="9"/>
    </row>
    <row r="9209" spans="2:25" x14ac:dyDescent="0.2">
      <c r="B9209" s="2"/>
      <c r="H9209" s="2"/>
      <c r="I9209" s="2"/>
      <c r="J9209" s="2"/>
      <c r="N9209" s="9"/>
      <c r="O9209" s="5"/>
      <c r="P9209" s="2"/>
      <c r="Q9209" s="39"/>
      <c r="R9209" s="9"/>
      <c r="T9209" s="9"/>
      <c r="U9209" s="2"/>
      <c r="X9209" s="40"/>
      <c r="Y9209" s="9"/>
    </row>
    <row r="9210" spans="2:25" x14ac:dyDescent="0.2">
      <c r="B9210" s="2"/>
      <c r="H9210" s="2"/>
      <c r="I9210" s="2"/>
      <c r="J9210" s="2"/>
      <c r="N9210" s="9"/>
      <c r="O9210" s="5"/>
      <c r="P9210" s="2"/>
      <c r="Q9210" s="39"/>
      <c r="R9210" s="9"/>
      <c r="T9210" s="9"/>
      <c r="U9210" s="2"/>
      <c r="X9210" s="40"/>
      <c r="Y9210" s="9"/>
    </row>
    <row r="9211" spans="2:25" x14ac:dyDescent="0.2">
      <c r="B9211" s="2"/>
      <c r="H9211" s="2"/>
      <c r="I9211" s="2"/>
      <c r="J9211" s="2"/>
      <c r="N9211" s="9"/>
      <c r="O9211" s="5"/>
      <c r="P9211" s="2"/>
      <c r="Q9211" s="39"/>
      <c r="R9211" s="9"/>
      <c r="T9211" s="9"/>
      <c r="U9211" s="2"/>
      <c r="X9211" s="40"/>
      <c r="Y9211" s="9"/>
    </row>
    <row r="9212" spans="2:25" x14ac:dyDescent="0.2">
      <c r="B9212" s="2"/>
      <c r="H9212" s="2"/>
      <c r="I9212" s="2"/>
      <c r="J9212" s="2"/>
      <c r="N9212" s="9"/>
      <c r="O9212" s="5"/>
      <c r="P9212" s="2"/>
      <c r="Q9212" s="39"/>
      <c r="R9212" s="9"/>
      <c r="T9212" s="9"/>
      <c r="U9212" s="2"/>
      <c r="X9212" s="40"/>
      <c r="Y9212" s="9"/>
    </row>
    <row r="9213" spans="2:25" x14ac:dyDescent="0.2">
      <c r="B9213" s="2"/>
      <c r="H9213" s="2"/>
      <c r="I9213" s="2"/>
      <c r="J9213" s="2"/>
      <c r="N9213" s="9"/>
      <c r="O9213" s="5"/>
      <c r="P9213" s="2"/>
      <c r="Q9213" s="39"/>
      <c r="R9213" s="9"/>
      <c r="T9213" s="9"/>
      <c r="U9213" s="2"/>
      <c r="X9213" s="40"/>
      <c r="Y9213" s="9"/>
    </row>
    <row r="9214" spans="2:25" x14ac:dyDescent="0.2">
      <c r="B9214" s="2"/>
      <c r="H9214" s="2"/>
      <c r="I9214" s="2"/>
      <c r="J9214" s="2"/>
      <c r="N9214" s="9"/>
      <c r="O9214" s="5"/>
      <c r="P9214" s="2"/>
      <c r="Q9214" s="39"/>
      <c r="R9214" s="9"/>
      <c r="T9214" s="9"/>
      <c r="U9214" s="2"/>
      <c r="X9214" s="40"/>
      <c r="Y9214" s="9"/>
    </row>
    <row r="9215" spans="2:25" x14ac:dyDescent="0.2">
      <c r="B9215" s="2"/>
      <c r="H9215" s="2"/>
      <c r="I9215" s="2"/>
      <c r="J9215" s="2"/>
      <c r="N9215" s="9"/>
      <c r="O9215" s="5"/>
      <c r="P9215" s="2"/>
      <c r="Q9215" s="39"/>
      <c r="R9215" s="9"/>
      <c r="T9215" s="9"/>
      <c r="U9215" s="2"/>
      <c r="X9215" s="40"/>
      <c r="Y9215" s="9"/>
    </row>
    <row r="9216" spans="2:25" x14ac:dyDescent="0.2">
      <c r="B9216" s="2"/>
      <c r="H9216" s="2"/>
      <c r="I9216" s="2"/>
      <c r="J9216" s="2"/>
      <c r="N9216" s="9"/>
      <c r="O9216" s="5"/>
      <c r="P9216" s="2"/>
      <c r="Q9216" s="39"/>
      <c r="R9216" s="9"/>
      <c r="T9216" s="9"/>
      <c r="U9216" s="2"/>
      <c r="X9216" s="40"/>
      <c r="Y9216" s="9"/>
    </row>
    <row r="9217" spans="2:25" x14ac:dyDescent="0.2">
      <c r="B9217" s="2"/>
      <c r="H9217" s="2"/>
      <c r="I9217" s="2"/>
      <c r="J9217" s="2"/>
      <c r="N9217" s="9"/>
      <c r="O9217" s="5"/>
      <c r="P9217" s="2"/>
      <c r="Q9217" s="39"/>
      <c r="R9217" s="9"/>
      <c r="T9217" s="9"/>
      <c r="U9217" s="2"/>
      <c r="X9217" s="40"/>
      <c r="Y9217" s="9"/>
    </row>
    <row r="9218" spans="2:25" x14ac:dyDescent="0.2">
      <c r="B9218" s="2"/>
      <c r="H9218" s="2"/>
      <c r="I9218" s="2"/>
      <c r="J9218" s="2"/>
      <c r="N9218" s="9"/>
      <c r="O9218" s="5"/>
      <c r="P9218" s="2"/>
      <c r="Q9218" s="39"/>
      <c r="R9218" s="9"/>
      <c r="T9218" s="9"/>
      <c r="U9218" s="2"/>
      <c r="X9218" s="40"/>
      <c r="Y9218" s="9"/>
    </row>
    <row r="9219" spans="2:25" x14ac:dyDescent="0.2">
      <c r="B9219" s="2"/>
      <c r="H9219" s="2"/>
      <c r="I9219" s="2"/>
      <c r="J9219" s="2"/>
      <c r="N9219" s="9"/>
      <c r="O9219" s="5"/>
      <c r="P9219" s="2"/>
      <c r="Q9219" s="39"/>
      <c r="R9219" s="9"/>
      <c r="T9219" s="9"/>
      <c r="U9219" s="2"/>
      <c r="X9219" s="40"/>
      <c r="Y9219" s="9"/>
    </row>
    <row r="9220" spans="2:25" x14ac:dyDescent="0.2">
      <c r="B9220" s="2"/>
      <c r="H9220" s="2"/>
      <c r="I9220" s="2"/>
      <c r="J9220" s="2"/>
      <c r="N9220" s="9"/>
      <c r="O9220" s="5"/>
      <c r="P9220" s="2"/>
      <c r="Q9220" s="39"/>
      <c r="R9220" s="9"/>
      <c r="T9220" s="9"/>
      <c r="U9220" s="2"/>
      <c r="X9220" s="40"/>
      <c r="Y9220" s="9"/>
    </row>
    <row r="9221" spans="2:25" x14ac:dyDescent="0.2">
      <c r="B9221" s="2"/>
      <c r="H9221" s="2"/>
      <c r="I9221" s="2"/>
      <c r="J9221" s="2"/>
      <c r="N9221" s="9"/>
      <c r="O9221" s="5"/>
      <c r="P9221" s="2"/>
      <c r="Q9221" s="39"/>
      <c r="R9221" s="9"/>
      <c r="T9221" s="9"/>
      <c r="U9221" s="2"/>
      <c r="X9221" s="40"/>
      <c r="Y9221" s="9"/>
    </row>
    <row r="9222" spans="2:25" x14ac:dyDescent="0.2">
      <c r="B9222" s="2"/>
      <c r="H9222" s="2"/>
      <c r="I9222" s="2"/>
      <c r="J9222" s="2"/>
      <c r="N9222" s="9"/>
      <c r="O9222" s="5"/>
      <c r="P9222" s="2"/>
      <c r="Q9222" s="39"/>
      <c r="R9222" s="9"/>
      <c r="T9222" s="9"/>
      <c r="U9222" s="2"/>
      <c r="X9222" s="40"/>
      <c r="Y9222" s="9"/>
    </row>
    <row r="9223" spans="2:25" x14ac:dyDescent="0.2">
      <c r="B9223" s="2"/>
      <c r="H9223" s="2"/>
      <c r="I9223" s="2"/>
      <c r="J9223" s="2"/>
      <c r="N9223" s="9"/>
      <c r="O9223" s="5"/>
      <c r="P9223" s="2"/>
      <c r="Q9223" s="39"/>
      <c r="R9223" s="9"/>
      <c r="T9223" s="9"/>
      <c r="U9223" s="2"/>
      <c r="X9223" s="40"/>
      <c r="Y9223" s="9"/>
    </row>
    <row r="9224" spans="2:25" x14ac:dyDescent="0.2">
      <c r="B9224" s="2"/>
      <c r="H9224" s="2"/>
      <c r="I9224" s="2"/>
      <c r="J9224" s="2"/>
      <c r="N9224" s="9"/>
      <c r="O9224" s="5"/>
      <c r="P9224" s="2"/>
      <c r="Q9224" s="39"/>
      <c r="R9224" s="9"/>
      <c r="T9224" s="9"/>
      <c r="U9224" s="2"/>
      <c r="X9224" s="40"/>
      <c r="Y9224" s="9"/>
    </row>
    <row r="9225" spans="2:25" x14ac:dyDescent="0.2">
      <c r="B9225" s="2"/>
      <c r="H9225" s="2"/>
      <c r="I9225" s="2"/>
      <c r="J9225" s="2"/>
      <c r="N9225" s="9"/>
      <c r="O9225" s="5"/>
      <c r="P9225" s="2"/>
      <c r="Q9225" s="39"/>
      <c r="R9225" s="9"/>
      <c r="T9225" s="9"/>
      <c r="U9225" s="2"/>
      <c r="X9225" s="40"/>
      <c r="Y9225" s="9"/>
    </row>
    <row r="9226" spans="2:25" x14ac:dyDescent="0.2">
      <c r="B9226" s="2"/>
      <c r="H9226" s="2"/>
      <c r="I9226" s="2"/>
      <c r="J9226" s="2"/>
      <c r="N9226" s="9"/>
      <c r="O9226" s="5"/>
      <c r="P9226" s="2"/>
      <c r="Q9226" s="39"/>
      <c r="R9226" s="9"/>
      <c r="T9226" s="9"/>
      <c r="U9226" s="2"/>
      <c r="X9226" s="40"/>
      <c r="Y9226" s="9"/>
    </row>
    <row r="9227" spans="2:25" x14ac:dyDescent="0.2">
      <c r="B9227" s="2"/>
      <c r="H9227" s="2"/>
      <c r="I9227" s="2"/>
      <c r="J9227" s="2"/>
      <c r="N9227" s="9"/>
      <c r="O9227" s="5"/>
      <c r="P9227" s="2"/>
      <c r="Q9227" s="39"/>
      <c r="R9227" s="9"/>
      <c r="T9227" s="9"/>
      <c r="U9227" s="2"/>
      <c r="X9227" s="40"/>
      <c r="Y9227" s="9"/>
    </row>
    <row r="9228" spans="2:25" x14ac:dyDescent="0.2">
      <c r="B9228" s="2"/>
      <c r="H9228" s="2"/>
      <c r="I9228" s="2"/>
      <c r="J9228" s="2"/>
      <c r="N9228" s="9"/>
      <c r="O9228" s="5"/>
      <c r="P9228" s="2"/>
      <c r="Q9228" s="39"/>
      <c r="R9228" s="9"/>
      <c r="T9228" s="9"/>
      <c r="U9228" s="2"/>
      <c r="X9228" s="40"/>
      <c r="Y9228" s="9"/>
    </row>
    <row r="9229" spans="2:25" x14ac:dyDescent="0.2">
      <c r="B9229" s="2"/>
      <c r="H9229" s="2"/>
      <c r="I9229" s="2"/>
      <c r="J9229" s="2"/>
      <c r="N9229" s="9"/>
      <c r="O9229" s="5"/>
      <c r="P9229" s="2"/>
      <c r="Q9229" s="39"/>
      <c r="R9229" s="9"/>
      <c r="T9229" s="9"/>
      <c r="U9229" s="2"/>
      <c r="X9229" s="40"/>
      <c r="Y9229" s="9"/>
    </row>
    <row r="9230" spans="2:25" x14ac:dyDescent="0.2">
      <c r="B9230" s="2"/>
      <c r="H9230" s="2"/>
      <c r="I9230" s="2"/>
      <c r="J9230" s="2"/>
      <c r="N9230" s="9"/>
      <c r="O9230" s="5"/>
      <c r="P9230" s="2"/>
      <c r="Q9230" s="39"/>
      <c r="R9230" s="9"/>
      <c r="T9230" s="9"/>
      <c r="U9230" s="2"/>
      <c r="X9230" s="40"/>
      <c r="Y9230" s="9"/>
    </row>
    <row r="9231" spans="2:25" x14ac:dyDescent="0.2">
      <c r="B9231" s="2"/>
      <c r="H9231" s="2"/>
      <c r="I9231" s="2"/>
      <c r="J9231" s="2"/>
      <c r="N9231" s="9"/>
      <c r="O9231" s="5"/>
      <c r="P9231" s="2"/>
      <c r="Q9231" s="39"/>
      <c r="R9231" s="9"/>
      <c r="T9231" s="9"/>
      <c r="U9231" s="2"/>
      <c r="X9231" s="40"/>
      <c r="Y9231" s="9"/>
    </row>
    <row r="9232" spans="2:25" x14ac:dyDescent="0.2">
      <c r="B9232" s="2"/>
      <c r="H9232" s="2"/>
      <c r="I9232" s="2"/>
      <c r="J9232" s="2"/>
      <c r="N9232" s="9"/>
      <c r="O9232" s="5"/>
      <c r="P9232" s="2"/>
      <c r="Q9232" s="39"/>
      <c r="R9232" s="9"/>
      <c r="T9232" s="9"/>
      <c r="U9232" s="2"/>
      <c r="X9232" s="40"/>
      <c r="Y9232" s="9"/>
    </row>
    <row r="9233" spans="2:25" x14ac:dyDescent="0.2">
      <c r="B9233" s="2"/>
      <c r="H9233" s="2"/>
      <c r="I9233" s="2"/>
      <c r="J9233" s="2"/>
      <c r="N9233" s="9"/>
      <c r="O9233" s="5"/>
      <c r="P9233" s="2"/>
      <c r="Q9233" s="39"/>
      <c r="R9233" s="9"/>
      <c r="T9233" s="9"/>
      <c r="U9233" s="2"/>
      <c r="X9233" s="40"/>
      <c r="Y9233" s="9"/>
    </row>
    <row r="9234" spans="2:25" x14ac:dyDescent="0.2">
      <c r="B9234" s="2"/>
      <c r="H9234" s="2"/>
      <c r="I9234" s="2"/>
      <c r="J9234" s="2"/>
      <c r="N9234" s="9"/>
      <c r="O9234" s="5"/>
      <c r="P9234" s="2"/>
      <c r="Q9234" s="39"/>
      <c r="R9234" s="9"/>
      <c r="T9234" s="9"/>
      <c r="U9234" s="2"/>
      <c r="X9234" s="40"/>
      <c r="Y9234" s="9"/>
    </row>
    <row r="9235" spans="2:25" x14ac:dyDescent="0.2">
      <c r="B9235" s="2"/>
      <c r="H9235" s="2"/>
      <c r="I9235" s="2"/>
      <c r="J9235" s="2"/>
      <c r="N9235" s="9"/>
      <c r="O9235" s="5"/>
      <c r="P9235" s="2"/>
      <c r="Q9235" s="39"/>
      <c r="R9235" s="9"/>
      <c r="T9235" s="9"/>
      <c r="U9235" s="2"/>
      <c r="X9235" s="40"/>
      <c r="Y9235" s="9"/>
    </row>
    <row r="9236" spans="2:25" x14ac:dyDescent="0.2">
      <c r="B9236" s="2"/>
      <c r="H9236" s="2"/>
      <c r="I9236" s="2"/>
      <c r="J9236" s="2"/>
      <c r="N9236" s="9"/>
      <c r="O9236" s="5"/>
      <c r="P9236" s="2"/>
      <c r="Q9236" s="39"/>
      <c r="R9236" s="9"/>
      <c r="T9236" s="9"/>
      <c r="U9236" s="2"/>
      <c r="X9236" s="40"/>
      <c r="Y9236" s="9"/>
    </row>
    <row r="9237" spans="2:25" x14ac:dyDescent="0.2">
      <c r="B9237" s="2"/>
      <c r="H9237" s="2"/>
      <c r="I9237" s="2"/>
      <c r="J9237" s="2"/>
      <c r="N9237" s="9"/>
      <c r="O9237" s="5"/>
      <c r="P9237" s="2"/>
      <c r="Q9237" s="39"/>
      <c r="R9237" s="9"/>
      <c r="T9237" s="9"/>
      <c r="U9237" s="2"/>
      <c r="X9237" s="40"/>
      <c r="Y9237" s="9"/>
    </row>
    <row r="9238" spans="2:25" x14ac:dyDescent="0.2">
      <c r="B9238" s="2"/>
      <c r="H9238" s="2"/>
      <c r="I9238" s="2"/>
      <c r="J9238" s="2"/>
      <c r="N9238" s="9"/>
      <c r="O9238" s="5"/>
      <c r="P9238" s="2"/>
      <c r="Q9238" s="39"/>
      <c r="R9238" s="9"/>
      <c r="T9238" s="9"/>
      <c r="U9238" s="2"/>
      <c r="X9238" s="40"/>
      <c r="Y9238" s="9"/>
    </row>
    <row r="9239" spans="2:25" x14ac:dyDescent="0.2">
      <c r="B9239" s="2"/>
      <c r="H9239" s="2"/>
      <c r="I9239" s="2"/>
      <c r="J9239" s="2"/>
      <c r="N9239" s="9"/>
      <c r="O9239" s="5"/>
      <c r="P9239" s="2"/>
      <c r="Q9239" s="39"/>
      <c r="R9239" s="9"/>
      <c r="T9239" s="9"/>
      <c r="U9239" s="2"/>
      <c r="X9239" s="40"/>
      <c r="Y9239" s="9"/>
    </row>
    <row r="9240" spans="2:25" x14ac:dyDescent="0.2">
      <c r="B9240" s="2"/>
      <c r="H9240" s="2"/>
      <c r="I9240" s="2"/>
      <c r="J9240" s="2"/>
      <c r="N9240" s="9"/>
      <c r="O9240" s="5"/>
      <c r="P9240" s="2"/>
      <c r="Q9240" s="39"/>
      <c r="R9240" s="9"/>
      <c r="T9240" s="9"/>
      <c r="U9240" s="2"/>
      <c r="X9240" s="40"/>
      <c r="Y9240" s="9"/>
    </row>
    <row r="9241" spans="2:25" x14ac:dyDescent="0.2">
      <c r="B9241" s="2"/>
      <c r="H9241" s="2"/>
      <c r="I9241" s="2"/>
      <c r="J9241" s="2"/>
      <c r="N9241" s="9"/>
      <c r="O9241" s="5"/>
      <c r="P9241" s="2"/>
      <c r="Q9241" s="39"/>
      <c r="R9241" s="9"/>
      <c r="T9241" s="9"/>
      <c r="U9241" s="2"/>
      <c r="X9241" s="40"/>
      <c r="Y9241" s="9"/>
    </row>
    <row r="9242" spans="2:25" x14ac:dyDescent="0.2">
      <c r="B9242" s="2"/>
      <c r="H9242" s="2"/>
      <c r="I9242" s="2"/>
      <c r="J9242" s="2"/>
      <c r="N9242" s="9"/>
      <c r="O9242" s="5"/>
      <c r="P9242" s="2"/>
      <c r="Q9242" s="39"/>
      <c r="R9242" s="9"/>
      <c r="T9242" s="9"/>
      <c r="U9242" s="2"/>
      <c r="X9242" s="40"/>
      <c r="Y9242" s="9"/>
    </row>
    <row r="9243" spans="2:25" x14ac:dyDescent="0.2">
      <c r="B9243" s="2"/>
      <c r="H9243" s="2"/>
      <c r="I9243" s="2"/>
      <c r="J9243" s="2"/>
      <c r="N9243" s="9"/>
      <c r="O9243" s="5"/>
      <c r="P9243" s="2"/>
      <c r="Q9243" s="39"/>
      <c r="R9243" s="9"/>
      <c r="T9243" s="9"/>
      <c r="U9243" s="2"/>
      <c r="X9243" s="40"/>
      <c r="Y9243" s="9"/>
    </row>
    <row r="9244" spans="2:25" x14ac:dyDescent="0.2">
      <c r="B9244" s="2"/>
      <c r="H9244" s="2"/>
      <c r="I9244" s="2"/>
      <c r="J9244" s="2"/>
      <c r="N9244" s="9"/>
      <c r="O9244" s="5"/>
      <c r="P9244" s="2"/>
      <c r="Q9244" s="39"/>
      <c r="R9244" s="9"/>
      <c r="T9244" s="9"/>
      <c r="U9244" s="2"/>
      <c r="X9244" s="40"/>
      <c r="Y9244" s="9"/>
    </row>
    <row r="9245" spans="2:25" x14ac:dyDescent="0.2">
      <c r="B9245" s="2"/>
      <c r="H9245" s="2"/>
      <c r="I9245" s="2"/>
      <c r="J9245" s="2"/>
      <c r="N9245" s="9"/>
      <c r="O9245" s="5"/>
      <c r="P9245" s="2"/>
      <c r="Q9245" s="39"/>
      <c r="R9245" s="9"/>
      <c r="T9245" s="9"/>
      <c r="U9245" s="2"/>
      <c r="X9245" s="40"/>
      <c r="Y9245" s="9"/>
    </row>
    <row r="9246" spans="2:25" x14ac:dyDescent="0.2">
      <c r="B9246" s="2"/>
      <c r="H9246" s="2"/>
      <c r="I9246" s="2"/>
      <c r="J9246" s="2"/>
      <c r="N9246" s="9"/>
      <c r="O9246" s="5"/>
      <c r="P9246" s="2"/>
      <c r="Q9246" s="39"/>
      <c r="R9246" s="9"/>
      <c r="T9246" s="9"/>
      <c r="U9246" s="2"/>
      <c r="X9246" s="40"/>
      <c r="Y9246" s="9"/>
    </row>
    <row r="9247" spans="2:25" x14ac:dyDescent="0.2">
      <c r="B9247" s="2"/>
      <c r="H9247" s="2"/>
      <c r="I9247" s="2"/>
      <c r="J9247" s="2"/>
      <c r="N9247" s="9"/>
      <c r="O9247" s="5"/>
      <c r="P9247" s="2"/>
      <c r="Q9247" s="39"/>
      <c r="R9247" s="9"/>
      <c r="T9247" s="9"/>
      <c r="U9247" s="2"/>
      <c r="X9247" s="40"/>
      <c r="Y9247" s="9"/>
    </row>
    <row r="9248" spans="2:25" x14ac:dyDescent="0.2">
      <c r="B9248" s="2"/>
      <c r="H9248" s="2"/>
      <c r="I9248" s="2"/>
      <c r="J9248" s="2"/>
      <c r="N9248" s="9"/>
      <c r="O9248" s="5"/>
      <c r="P9248" s="2"/>
      <c r="Q9248" s="39"/>
      <c r="R9248" s="9"/>
      <c r="T9248" s="9"/>
      <c r="U9248" s="2"/>
      <c r="X9248" s="40"/>
      <c r="Y9248" s="9"/>
    </row>
    <row r="9249" spans="2:25" x14ac:dyDescent="0.2">
      <c r="B9249" s="2"/>
      <c r="H9249" s="2"/>
      <c r="I9249" s="2"/>
      <c r="J9249" s="2"/>
      <c r="N9249" s="9"/>
      <c r="O9249" s="5"/>
      <c r="P9249" s="2"/>
      <c r="Q9249" s="39"/>
      <c r="R9249" s="9"/>
      <c r="T9249" s="9"/>
      <c r="U9249" s="2"/>
      <c r="X9249" s="40"/>
      <c r="Y9249" s="9"/>
    </row>
    <row r="9250" spans="2:25" x14ac:dyDescent="0.2">
      <c r="B9250" s="2"/>
      <c r="H9250" s="2"/>
      <c r="I9250" s="2"/>
      <c r="J9250" s="2"/>
      <c r="N9250" s="9"/>
      <c r="O9250" s="5"/>
      <c r="P9250" s="2"/>
      <c r="Q9250" s="39"/>
      <c r="R9250" s="9"/>
      <c r="T9250" s="9"/>
      <c r="U9250" s="2"/>
      <c r="X9250" s="40"/>
      <c r="Y9250" s="9"/>
    </row>
    <row r="9251" spans="2:25" x14ac:dyDescent="0.2">
      <c r="B9251" s="2"/>
      <c r="H9251" s="2"/>
      <c r="I9251" s="2"/>
      <c r="J9251" s="2"/>
      <c r="N9251" s="9"/>
      <c r="O9251" s="5"/>
      <c r="P9251" s="2"/>
      <c r="Q9251" s="39"/>
      <c r="R9251" s="9"/>
      <c r="T9251" s="9"/>
      <c r="U9251" s="2"/>
      <c r="X9251" s="40"/>
      <c r="Y9251" s="9"/>
    </row>
    <row r="9252" spans="2:25" x14ac:dyDescent="0.2">
      <c r="B9252" s="2"/>
      <c r="H9252" s="2"/>
      <c r="I9252" s="2"/>
      <c r="J9252" s="2"/>
      <c r="N9252" s="9"/>
      <c r="O9252" s="5"/>
      <c r="P9252" s="2"/>
      <c r="Q9252" s="39"/>
      <c r="R9252" s="9"/>
      <c r="T9252" s="9"/>
      <c r="U9252" s="2"/>
      <c r="X9252" s="40"/>
      <c r="Y9252" s="9"/>
    </row>
    <row r="9253" spans="2:25" x14ac:dyDescent="0.2">
      <c r="B9253" s="2"/>
      <c r="H9253" s="2"/>
      <c r="I9253" s="2"/>
      <c r="J9253" s="2"/>
      <c r="N9253" s="9"/>
      <c r="O9253" s="5"/>
      <c r="P9253" s="2"/>
      <c r="Q9253" s="39"/>
      <c r="R9253" s="9"/>
      <c r="T9253" s="9"/>
      <c r="U9253" s="2"/>
      <c r="X9253" s="40"/>
      <c r="Y9253" s="9"/>
    </row>
    <row r="9254" spans="2:25" x14ac:dyDescent="0.2">
      <c r="B9254" s="2"/>
      <c r="H9254" s="2"/>
      <c r="I9254" s="2"/>
      <c r="J9254" s="2"/>
      <c r="N9254" s="9"/>
      <c r="O9254" s="5"/>
      <c r="P9254" s="2"/>
      <c r="Q9254" s="39"/>
      <c r="R9254" s="9"/>
      <c r="T9254" s="9"/>
      <c r="U9254" s="2"/>
      <c r="X9254" s="40"/>
      <c r="Y9254" s="9"/>
    </row>
    <row r="9255" spans="2:25" x14ac:dyDescent="0.2">
      <c r="B9255" s="2"/>
      <c r="H9255" s="2"/>
      <c r="I9255" s="2"/>
      <c r="J9255" s="2"/>
      <c r="N9255" s="9"/>
      <c r="O9255" s="5"/>
      <c r="P9255" s="2"/>
      <c r="Q9255" s="39"/>
      <c r="R9255" s="9"/>
      <c r="T9255" s="9"/>
      <c r="U9255" s="2"/>
      <c r="X9255" s="40"/>
      <c r="Y9255" s="9"/>
    </row>
    <row r="9256" spans="2:25" x14ac:dyDescent="0.2">
      <c r="B9256" s="2"/>
      <c r="H9256" s="2"/>
      <c r="I9256" s="2"/>
      <c r="J9256" s="2"/>
      <c r="N9256" s="9"/>
      <c r="O9256" s="5"/>
      <c r="P9256" s="2"/>
      <c r="Q9256" s="39"/>
      <c r="R9256" s="9"/>
      <c r="T9256" s="9"/>
      <c r="U9256" s="2"/>
      <c r="X9256" s="40"/>
      <c r="Y9256" s="9"/>
    </row>
    <row r="9257" spans="2:25" x14ac:dyDescent="0.2">
      <c r="B9257" s="2"/>
      <c r="H9257" s="2"/>
      <c r="I9257" s="2"/>
      <c r="J9257" s="2"/>
      <c r="N9257" s="9"/>
      <c r="O9257" s="5"/>
      <c r="P9257" s="2"/>
      <c r="Q9257" s="39"/>
      <c r="R9257" s="9"/>
      <c r="T9257" s="9"/>
      <c r="U9257" s="2"/>
      <c r="X9257" s="40"/>
      <c r="Y9257" s="9"/>
    </row>
    <row r="9258" spans="2:25" x14ac:dyDescent="0.2">
      <c r="B9258" s="2"/>
      <c r="H9258" s="2"/>
      <c r="I9258" s="2"/>
      <c r="J9258" s="2"/>
      <c r="N9258" s="9"/>
      <c r="O9258" s="5"/>
      <c r="P9258" s="2"/>
      <c r="Q9258" s="39"/>
      <c r="R9258" s="9"/>
      <c r="T9258" s="9"/>
      <c r="U9258" s="2"/>
      <c r="X9258" s="40"/>
      <c r="Y9258" s="9"/>
    </row>
    <row r="9259" spans="2:25" x14ac:dyDescent="0.2">
      <c r="B9259" s="2"/>
      <c r="H9259" s="2"/>
      <c r="I9259" s="2"/>
      <c r="J9259" s="2"/>
      <c r="N9259" s="9"/>
      <c r="O9259" s="5"/>
      <c r="P9259" s="2"/>
      <c r="Q9259" s="39"/>
      <c r="R9259" s="9"/>
      <c r="T9259" s="9"/>
      <c r="U9259" s="2"/>
      <c r="X9259" s="40"/>
      <c r="Y9259" s="9"/>
    </row>
    <row r="9260" spans="2:25" x14ac:dyDescent="0.2">
      <c r="B9260" s="2"/>
      <c r="H9260" s="2"/>
      <c r="I9260" s="2"/>
      <c r="J9260" s="2"/>
      <c r="N9260" s="9"/>
      <c r="O9260" s="5"/>
      <c r="P9260" s="2"/>
      <c r="Q9260" s="39"/>
      <c r="R9260" s="9"/>
      <c r="T9260" s="9"/>
      <c r="U9260" s="2"/>
      <c r="X9260" s="40"/>
      <c r="Y9260" s="9"/>
    </row>
    <row r="9261" spans="2:25" x14ac:dyDescent="0.2">
      <c r="B9261" s="2"/>
      <c r="H9261" s="2"/>
      <c r="I9261" s="2"/>
      <c r="J9261" s="2"/>
      <c r="N9261" s="9"/>
      <c r="O9261" s="5"/>
      <c r="P9261" s="2"/>
      <c r="Q9261" s="39"/>
      <c r="R9261" s="9"/>
      <c r="T9261" s="9"/>
      <c r="U9261" s="2"/>
      <c r="X9261" s="40"/>
      <c r="Y9261" s="9"/>
    </row>
    <row r="9262" spans="2:25" x14ac:dyDescent="0.2">
      <c r="B9262" s="2"/>
      <c r="H9262" s="2"/>
      <c r="I9262" s="2"/>
      <c r="J9262" s="2"/>
      <c r="N9262" s="9"/>
      <c r="O9262" s="5"/>
      <c r="P9262" s="2"/>
      <c r="Q9262" s="39"/>
      <c r="R9262" s="9"/>
      <c r="T9262" s="9"/>
      <c r="U9262" s="2"/>
      <c r="X9262" s="40"/>
      <c r="Y9262" s="9"/>
    </row>
    <row r="9263" spans="2:25" x14ac:dyDescent="0.2">
      <c r="B9263" s="2"/>
      <c r="H9263" s="2"/>
      <c r="I9263" s="2"/>
      <c r="J9263" s="2"/>
      <c r="N9263" s="9"/>
      <c r="O9263" s="5"/>
      <c r="P9263" s="2"/>
      <c r="Q9263" s="39"/>
      <c r="R9263" s="9"/>
      <c r="T9263" s="9"/>
      <c r="U9263" s="2"/>
      <c r="X9263" s="40"/>
      <c r="Y9263" s="9"/>
    </row>
    <row r="9264" spans="2:25" x14ac:dyDescent="0.2">
      <c r="B9264" s="2"/>
      <c r="H9264" s="2"/>
      <c r="I9264" s="2"/>
      <c r="J9264" s="2"/>
      <c r="N9264" s="9"/>
      <c r="O9264" s="5"/>
      <c r="P9264" s="2"/>
      <c r="Q9264" s="39"/>
      <c r="R9264" s="9"/>
      <c r="T9264" s="9"/>
      <c r="U9264" s="2"/>
      <c r="X9264" s="40"/>
      <c r="Y9264" s="9"/>
    </row>
    <row r="9265" spans="2:25" x14ac:dyDescent="0.2">
      <c r="B9265" s="2"/>
      <c r="H9265" s="2"/>
      <c r="I9265" s="2"/>
      <c r="J9265" s="2"/>
      <c r="N9265" s="9"/>
      <c r="O9265" s="5"/>
      <c r="P9265" s="2"/>
      <c r="Q9265" s="39"/>
      <c r="R9265" s="9"/>
      <c r="T9265" s="9"/>
      <c r="U9265" s="2"/>
      <c r="X9265" s="40"/>
      <c r="Y9265" s="9"/>
    </row>
    <row r="9266" spans="2:25" x14ac:dyDescent="0.2">
      <c r="B9266" s="2"/>
      <c r="H9266" s="2"/>
      <c r="I9266" s="2"/>
      <c r="J9266" s="2"/>
      <c r="N9266" s="9"/>
      <c r="O9266" s="5"/>
      <c r="P9266" s="2"/>
      <c r="Q9266" s="39"/>
      <c r="R9266" s="9"/>
      <c r="T9266" s="9"/>
      <c r="U9266" s="2"/>
      <c r="X9266" s="40"/>
      <c r="Y9266" s="9"/>
    </row>
    <row r="9267" spans="2:25" x14ac:dyDescent="0.2">
      <c r="B9267" s="2"/>
      <c r="H9267" s="2"/>
      <c r="I9267" s="2"/>
      <c r="J9267" s="2"/>
      <c r="N9267" s="9"/>
      <c r="O9267" s="5"/>
      <c r="P9267" s="2"/>
      <c r="Q9267" s="39"/>
      <c r="R9267" s="9"/>
      <c r="T9267" s="9"/>
      <c r="U9267" s="2"/>
      <c r="X9267" s="40"/>
      <c r="Y9267" s="9"/>
    </row>
    <row r="9268" spans="2:25" x14ac:dyDescent="0.2">
      <c r="B9268" s="2"/>
      <c r="H9268" s="2"/>
      <c r="I9268" s="2"/>
      <c r="J9268" s="2"/>
      <c r="N9268" s="9"/>
      <c r="O9268" s="5"/>
      <c r="P9268" s="2"/>
      <c r="Q9268" s="39"/>
      <c r="R9268" s="9"/>
      <c r="T9268" s="9"/>
      <c r="U9268" s="2"/>
      <c r="X9268" s="40"/>
      <c r="Y9268" s="9"/>
    </row>
    <row r="9269" spans="2:25" x14ac:dyDescent="0.2">
      <c r="B9269" s="2"/>
      <c r="H9269" s="2"/>
      <c r="I9269" s="2"/>
      <c r="J9269" s="2"/>
      <c r="N9269" s="9"/>
      <c r="O9269" s="5"/>
      <c r="P9269" s="2"/>
      <c r="Q9269" s="39"/>
      <c r="R9269" s="9"/>
      <c r="T9269" s="9"/>
      <c r="U9269" s="2"/>
      <c r="X9269" s="40"/>
      <c r="Y9269" s="9"/>
    </row>
    <row r="9270" spans="2:25" x14ac:dyDescent="0.2">
      <c r="B9270" s="2"/>
      <c r="H9270" s="2"/>
      <c r="I9270" s="2"/>
      <c r="J9270" s="2"/>
      <c r="N9270" s="9"/>
      <c r="O9270" s="5"/>
      <c r="P9270" s="2"/>
      <c r="Q9270" s="39"/>
      <c r="R9270" s="9"/>
      <c r="T9270" s="9"/>
      <c r="U9270" s="2"/>
      <c r="X9270" s="40"/>
      <c r="Y9270" s="9"/>
    </row>
    <row r="9271" spans="2:25" x14ac:dyDescent="0.2">
      <c r="B9271" s="2"/>
      <c r="H9271" s="2"/>
      <c r="I9271" s="2"/>
      <c r="J9271" s="2"/>
      <c r="N9271" s="9"/>
      <c r="O9271" s="5"/>
      <c r="P9271" s="2"/>
      <c r="Q9271" s="39"/>
      <c r="R9271" s="9"/>
      <c r="T9271" s="9"/>
      <c r="U9271" s="2"/>
      <c r="X9271" s="40"/>
      <c r="Y9271" s="9"/>
    </row>
    <row r="9272" spans="2:25" x14ac:dyDescent="0.2">
      <c r="B9272" s="2"/>
      <c r="H9272" s="2"/>
      <c r="I9272" s="2"/>
      <c r="J9272" s="2"/>
      <c r="N9272" s="9"/>
      <c r="O9272" s="5"/>
      <c r="P9272" s="2"/>
      <c r="Q9272" s="39"/>
      <c r="R9272" s="9"/>
      <c r="T9272" s="9"/>
      <c r="U9272" s="2"/>
      <c r="X9272" s="40"/>
      <c r="Y9272" s="9"/>
    </row>
    <row r="9273" spans="2:25" x14ac:dyDescent="0.2">
      <c r="B9273" s="2"/>
      <c r="H9273" s="2"/>
      <c r="I9273" s="2"/>
      <c r="J9273" s="2"/>
      <c r="N9273" s="9"/>
      <c r="O9273" s="5"/>
      <c r="P9273" s="2"/>
      <c r="Q9273" s="39"/>
      <c r="R9273" s="9"/>
      <c r="T9273" s="9"/>
      <c r="U9273" s="2"/>
      <c r="X9273" s="40"/>
      <c r="Y9273" s="9"/>
    </row>
    <row r="9274" spans="2:25" x14ac:dyDescent="0.2">
      <c r="B9274" s="2"/>
      <c r="H9274" s="2"/>
      <c r="I9274" s="2"/>
      <c r="J9274" s="2"/>
      <c r="N9274" s="9"/>
      <c r="O9274" s="5"/>
      <c r="P9274" s="2"/>
      <c r="Q9274" s="39"/>
      <c r="R9274" s="9"/>
      <c r="T9274" s="9"/>
      <c r="U9274" s="2"/>
      <c r="X9274" s="40"/>
      <c r="Y9274" s="9"/>
    </row>
    <row r="9275" spans="2:25" x14ac:dyDescent="0.2">
      <c r="B9275" s="2"/>
      <c r="H9275" s="2"/>
      <c r="I9275" s="2"/>
      <c r="J9275" s="2"/>
      <c r="N9275" s="9"/>
      <c r="O9275" s="5"/>
      <c r="P9275" s="2"/>
      <c r="Q9275" s="39"/>
      <c r="R9275" s="9"/>
      <c r="T9275" s="9"/>
      <c r="U9275" s="2"/>
      <c r="X9275" s="40"/>
      <c r="Y9275" s="9"/>
    </row>
    <row r="9276" spans="2:25" x14ac:dyDescent="0.2">
      <c r="B9276" s="2"/>
      <c r="H9276" s="2"/>
      <c r="I9276" s="2"/>
      <c r="J9276" s="2"/>
      <c r="N9276" s="9"/>
      <c r="O9276" s="5"/>
      <c r="P9276" s="2"/>
      <c r="Q9276" s="39"/>
      <c r="R9276" s="9"/>
      <c r="T9276" s="9"/>
      <c r="U9276" s="2"/>
      <c r="X9276" s="40"/>
      <c r="Y9276" s="9"/>
    </row>
    <row r="9277" spans="2:25" x14ac:dyDescent="0.2">
      <c r="B9277" s="2"/>
      <c r="H9277" s="2"/>
      <c r="I9277" s="2"/>
      <c r="J9277" s="2"/>
      <c r="N9277" s="9"/>
      <c r="O9277" s="5"/>
      <c r="P9277" s="2"/>
      <c r="Q9277" s="39"/>
      <c r="R9277" s="9"/>
      <c r="T9277" s="9"/>
      <c r="U9277" s="2"/>
      <c r="X9277" s="40"/>
      <c r="Y9277" s="9"/>
    </row>
    <row r="9278" spans="2:25" x14ac:dyDescent="0.2">
      <c r="B9278" s="2"/>
      <c r="H9278" s="2"/>
      <c r="I9278" s="2"/>
      <c r="J9278" s="2"/>
      <c r="N9278" s="9"/>
      <c r="O9278" s="5"/>
      <c r="P9278" s="2"/>
      <c r="Q9278" s="39"/>
      <c r="R9278" s="9"/>
      <c r="T9278" s="9"/>
      <c r="U9278" s="2"/>
      <c r="X9278" s="40"/>
      <c r="Y9278" s="9"/>
    </row>
    <row r="9279" spans="2:25" x14ac:dyDescent="0.2">
      <c r="B9279" s="2"/>
      <c r="H9279" s="2"/>
      <c r="I9279" s="2"/>
      <c r="J9279" s="2"/>
      <c r="N9279" s="9"/>
      <c r="O9279" s="5"/>
      <c r="P9279" s="2"/>
      <c r="Q9279" s="39"/>
      <c r="R9279" s="9"/>
      <c r="T9279" s="9"/>
      <c r="U9279" s="2"/>
      <c r="X9279" s="40"/>
      <c r="Y9279" s="9"/>
    </row>
    <row r="9280" spans="2:25" x14ac:dyDescent="0.2">
      <c r="B9280" s="2"/>
      <c r="H9280" s="2"/>
      <c r="I9280" s="2"/>
      <c r="J9280" s="2"/>
      <c r="N9280" s="9"/>
      <c r="O9280" s="5"/>
      <c r="P9280" s="2"/>
      <c r="Q9280" s="39"/>
      <c r="R9280" s="9"/>
      <c r="T9280" s="9"/>
      <c r="U9280" s="2"/>
      <c r="X9280" s="40"/>
      <c r="Y9280" s="9"/>
    </row>
    <row r="9281" spans="2:25" x14ac:dyDescent="0.2">
      <c r="B9281" s="2"/>
      <c r="H9281" s="2"/>
      <c r="I9281" s="2"/>
      <c r="J9281" s="2"/>
      <c r="N9281" s="9"/>
      <c r="O9281" s="5"/>
      <c r="P9281" s="2"/>
      <c r="Q9281" s="39"/>
      <c r="R9281" s="9"/>
      <c r="T9281" s="9"/>
      <c r="U9281" s="2"/>
      <c r="X9281" s="40"/>
      <c r="Y9281" s="9"/>
    </row>
    <row r="9282" spans="2:25" x14ac:dyDescent="0.2">
      <c r="B9282" s="2"/>
      <c r="H9282" s="2"/>
      <c r="I9282" s="2"/>
      <c r="J9282" s="2"/>
      <c r="N9282" s="9"/>
      <c r="O9282" s="5"/>
      <c r="P9282" s="2"/>
      <c r="Q9282" s="39"/>
      <c r="R9282" s="9"/>
      <c r="T9282" s="9"/>
      <c r="U9282" s="2"/>
      <c r="X9282" s="40"/>
      <c r="Y9282" s="9"/>
    </row>
    <row r="9283" spans="2:25" x14ac:dyDescent="0.2">
      <c r="B9283" s="2"/>
      <c r="H9283" s="2"/>
      <c r="I9283" s="2"/>
      <c r="J9283" s="2"/>
      <c r="N9283" s="9"/>
      <c r="O9283" s="5"/>
      <c r="P9283" s="2"/>
      <c r="Q9283" s="39"/>
      <c r="R9283" s="9"/>
      <c r="T9283" s="9"/>
      <c r="U9283" s="2"/>
      <c r="X9283" s="40"/>
      <c r="Y9283" s="9"/>
    </row>
    <row r="9284" spans="2:25" x14ac:dyDescent="0.2">
      <c r="B9284" s="2"/>
      <c r="H9284" s="2"/>
      <c r="I9284" s="2"/>
      <c r="J9284" s="2"/>
      <c r="N9284" s="9"/>
      <c r="O9284" s="5"/>
      <c r="P9284" s="2"/>
      <c r="Q9284" s="39"/>
      <c r="R9284" s="9"/>
      <c r="T9284" s="9"/>
      <c r="U9284" s="2"/>
      <c r="X9284" s="40"/>
      <c r="Y9284" s="9"/>
    </row>
    <row r="9285" spans="2:25" x14ac:dyDescent="0.2">
      <c r="B9285" s="2"/>
      <c r="H9285" s="2"/>
      <c r="I9285" s="2"/>
      <c r="J9285" s="2"/>
      <c r="N9285" s="9"/>
      <c r="O9285" s="5"/>
      <c r="P9285" s="2"/>
      <c r="Q9285" s="39"/>
      <c r="R9285" s="9"/>
      <c r="T9285" s="9"/>
      <c r="U9285" s="2"/>
      <c r="X9285" s="40"/>
      <c r="Y9285" s="9"/>
    </row>
    <row r="9286" spans="2:25" x14ac:dyDescent="0.2">
      <c r="B9286" s="2"/>
      <c r="H9286" s="2"/>
      <c r="I9286" s="2"/>
      <c r="J9286" s="2"/>
      <c r="N9286" s="9"/>
      <c r="O9286" s="5"/>
      <c r="P9286" s="2"/>
      <c r="Q9286" s="39"/>
      <c r="R9286" s="9"/>
      <c r="T9286" s="9"/>
      <c r="U9286" s="2"/>
      <c r="X9286" s="40"/>
      <c r="Y9286" s="9"/>
    </row>
    <row r="9287" spans="2:25" x14ac:dyDescent="0.2">
      <c r="B9287" s="2"/>
      <c r="H9287" s="2"/>
      <c r="I9287" s="2"/>
      <c r="J9287" s="2"/>
      <c r="N9287" s="9"/>
      <c r="O9287" s="5"/>
      <c r="P9287" s="2"/>
      <c r="Q9287" s="39"/>
      <c r="R9287" s="9"/>
      <c r="T9287" s="9"/>
      <c r="U9287" s="2"/>
      <c r="X9287" s="40"/>
      <c r="Y9287" s="9"/>
    </row>
    <row r="9288" spans="2:25" x14ac:dyDescent="0.2">
      <c r="B9288" s="2"/>
      <c r="H9288" s="2"/>
      <c r="I9288" s="2"/>
      <c r="J9288" s="2"/>
      <c r="N9288" s="9"/>
      <c r="O9288" s="5"/>
      <c r="P9288" s="2"/>
      <c r="Q9288" s="39"/>
      <c r="R9288" s="9"/>
      <c r="T9288" s="9"/>
      <c r="U9288" s="2"/>
      <c r="X9288" s="40"/>
      <c r="Y9288" s="9"/>
    </row>
    <row r="9289" spans="2:25" x14ac:dyDescent="0.2">
      <c r="B9289" s="2"/>
      <c r="H9289" s="2"/>
      <c r="I9289" s="2"/>
      <c r="J9289" s="2"/>
      <c r="N9289" s="9"/>
      <c r="O9289" s="5"/>
      <c r="P9289" s="2"/>
      <c r="Q9289" s="39"/>
      <c r="R9289" s="9"/>
      <c r="T9289" s="9"/>
      <c r="U9289" s="2"/>
      <c r="X9289" s="40"/>
      <c r="Y9289" s="9"/>
    </row>
    <row r="9290" spans="2:25" x14ac:dyDescent="0.2">
      <c r="B9290" s="2"/>
      <c r="H9290" s="2"/>
      <c r="I9290" s="2"/>
      <c r="J9290" s="2"/>
      <c r="N9290" s="9"/>
      <c r="O9290" s="5"/>
      <c r="P9290" s="2"/>
      <c r="Q9290" s="39"/>
      <c r="R9290" s="9"/>
      <c r="T9290" s="9"/>
      <c r="U9290" s="2"/>
      <c r="X9290" s="40"/>
      <c r="Y9290" s="9"/>
    </row>
    <row r="9291" spans="2:25" x14ac:dyDescent="0.2">
      <c r="B9291" s="2"/>
      <c r="H9291" s="2"/>
      <c r="I9291" s="2"/>
      <c r="J9291" s="2"/>
      <c r="N9291" s="9"/>
      <c r="O9291" s="5"/>
      <c r="P9291" s="2"/>
      <c r="Q9291" s="39"/>
      <c r="R9291" s="9"/>
      <c r="T9291" s="9"/>
      <c r="U9291" s="2"/>
      <c r="X9291" s="40"/>
      <c r="Y9291" s="9"/>
    </row>
    <row r="9292" spans="2:25" x14ac:dyDescent="0.2">
      <c r="B9292" s="2"/>
      <c r="H9292" s="2"/>
      <c r="I9292" s="2"/>
      <c r="J9292" s="2"/>
      <c r="N9292" s="9"/>
      <c r="O9292" s="5"/>
      <c r="P9292" s="2"/>
      <c r="Q9292" s="39"/>
      <c r="R9292" s="9"/>
      <c r="T9292" s="9"/>
      <c r="U9292" s="2"/>
      <c r="X9292" s="40"/>
      <c r="Y9292" s="9"/>
    </row>
    <row r="9293" spans="2:25" x14ac:dyDescent="0.2">
      <c r="B9293" s="2"/>
      <c r="H9293" s="2"/>
      <c r="I9293" s="2"/>
      <c r="J9293" s="2"/>
      <c r="N9293" s="9"/>
      <c r="O9293" s="5"/>
      <c r="P9293" s="2"/>
      <c r="Q9293" s="39"/>
      <c r="R9293" s="9"/>
      <c r="T9293" s="9"/>
      <c r="U9293" s="2"/>
      <c r="X9293" s="40"/>
      <c r="Y9293" s="9"/>
    </row>
    <row r="9294" spans="2:25" x14ac:dyDescent="0.2">
      <c r="B9294" s="2"/>
      <c r="H9294" s="2"/>
      <c r="I9294" s="2"/>
      <c r="J9294" s="2"/>
      <c r="N9294" s="9"/>
      <c r="O9294" s="5"/>
      <c r="P9294" s="2"/>
      <c r="Q9294" s="39"/>
      <c r="R9294" s="9"/>
      <c r="T9294" s="9"/>
      <c r="U9294" s="2"/>
      <c r="X9294" s="40"/>
      <c r="Y9294" s="9"/>
    </row>
    <row r="9295" spans="2:25" x14ac:dyDescent="0.2">
      <c r="B9295" s="2"/>
      <c r="H9295" s="2"/>
      <c r="I9295" s="2"/>
      <c r="J9295" s="2"/>
      <c r="N9295" s="9"/>
      <c r="O9295" s="5"/>
      <c r="P9295" s="2"/>
      <c r="Q9295" s="39"/>
      <c r="R9295" s="9"/>
      <c r="T9295" s="9"/>
      <c r="U9295" s="2"/>
      <c r="X9295" s="40"/>
      <c r="Y9295" s="9"/>
    </row>
    <row r="9296" spans="2:25" x14ac:dyDescent="0.2">
      <c r="B9296" s="2"/>
      <c r="H9296" s="2"/>
      <c r="I9296" s="2"/>
      <c r="J9296" s="2"/>
      <c r="N9296" s="9"/>
      <c r="O9296" s="5"/>
      <c r="P9296" s="2"/>
      <c r="Q9296" s="39"/>
      <c r="R9296" s="9"/>
      <c r="T9296" s="9"/>
      <c r="U9296" s="2"/>
      <c r="X9296" s="40"/>
      <c r="Y9296" s="9"/>
    </row>
    <row r="9297" spans="2:25" x14ac:dyDescent="0.2">
      <c r="B9297" s="2"/>
      <c r="H9297" s="2"/>
      <c r="I9297" s="2"/>
      <c r="J9297" s="2"/>
      <c r="N9297" s="9"/>
      <c r="O9297" s="5"/>
      <c r="P9297" s="2"/>
      <c r="Q9297" s="39"/>
      <c r="R9297" s="9"/>
      <c r="T9297" s="9"/>
      <c r="U9297" s="2"/>
      <c r="X9297" s="40"/>
      <c r="Y9297" s="9"/>
    </row>
    <row r="9298" spans="2:25" x14ac:dyDescent="0.2">
      <c r="B9298" s="2"/>
      <c r="H9298" s="2"/>
      <c r="I9298" s="2"/>
      <c r="J9298" s="2"/>
      <c r="N9298" s="9"/>
      <c r="O9298" s="5"/>
      <c r="P9298" s="2"/>
      <c r="Q9298" s="39"/>
      <c r="R9298" s="9"/>
      <c r="T9298" s="9"/>
      <c r="U9298" s="2"/>
      <c r="X9298" s="40"/>
      <c r="Y9298" s="9"/>
    </row>
    <row r="9299" spans="2:25" x14ac:dyDescent="0.2">
      <c r="B9299" s="2"/>
      <c r="H9299" s="2"/>
      <c r="I9299" s="2"/>
      <c r="J9299" s="2"/>
      <c r="N9299" s="9"/>
      <c r="O9299" s="5"/>
      <c r="P9299" s="2"/>
      <c r="Q9299" s="39"/>
      <c r="R9299" s="9"/>
      <c r="T9299" s="9"/>
      <c r="U9299" s="2"/>
      <c r="X9299" s="40"/>
      <c r="Y9299" s="9"/>
    </row>
    <row r="9300" spans="2:25" x14ac:dyDescent="0.2">
      <c r="B9300" s="2"/>
      <c r="H9300" s="2"/>
      <c r="I9300" s="2"/>
      <c r="J9300" s="2"/>
      <c r="N9300" s="9"/>
      <c r="O9300" s="5"/>
      <c r="P9300" s="2"/>
      <c r="Q9300" s="39"/>
      <c r="R9300" s="9"/>
      <c r="T9300" s="9"/>
      <c r="U9300" s="2"/>
      <c r="X9300" s="40"/>
      <c r="Y9300" s="9"/>
    </row>
    <row r="9301" spans="2:25" x14ac:dyDescent="0.2">
      <c r="B9301" s="2"/>
      <c r="H9301" s="2"/>
      <c r="I9301" s="2"/>
      <c r="J9301" s="2"/>
      <c r="N9301" s="9"/>
      <c r="O9301" s="5"/>
      <c r="P9301" s="2"/>
      <c r="Q9301" s="39"/>
      <c r="R9301" s="9"/>
      <c r="T9301" s="9"/>
      <c r="U9301" s="2"/>
      <c r="X9301" s="40"/>
      <c r="Y9301" s="9"/>
    </row>
    <row r="9302" spans="2:25" x14ac:dyDescent="0.2">
      <c r="B9302" s="2"/>
      <c r="H9302" s="2"/>
      <c r="I9302" s="2"/>
      <c r="J9302" s="2"/>
      <c r="N9302" s="9"/>
      <c r="O9302" s="5"/>
      <c r="P9302" s="2"/>
      <c r="Q9302" s="39"/>
      <c r="R9302" s="9"/>
      <c r="T9302" s="9"/>
      <c r="U9302" s="2"/>
      <c r="X9302" s="40"/>
      <c r="Y9302" s="9"/>
    </row>
    <row r="9303" spans="2:25" x14ac:dyDescent="0.2">
      <c r="B9303" s="2"/>
      <c r="H9303" s="2"/>
      <c r="I9303" s="2"/>
      <c r="J9303" s="2"/>
      <c r="N9303" s="9"/>
      <c r="O9303" s="5"/>
      <c r="P9303" s="2"/>
      <c r="Q9303" s="39"/>
      <c r="R9303" s="9"/>
      <c r="T9303" s="9"/>
      <c r="U9303" s="2"/>
      <c r="X9303" s="40"/>
      <c r="Y9303" s="9"/>
    </row>
    <row r="9304" spans="2:25" x14ac:dyDescent="0.2">
      <c r="B9304" s="2"/>
      <c r="H9304" s="2"/>
      <c r="I9304" s="2"/>
      <c r="J9304" s="2"/>
      <c r="N9304" s="9"/>
      <c r="O9304" s="5"/>
      <c r="P9304" s="2"/>
      <c r="Q9304" s="39"/>
      <c r="R9304" s="9"/>
      <c r="T9304" s="9"/>
      <c r="U9304" s="2"/>
      <c r="X9304" s="40"/>
      <c r="Y9304" s="9"/>
    </row>
    <row r="9305" spans="2:25" x14ac:dyDescent="0.2">
      <c r="B9305" s="2"/>
      <c r="H9305" s="2"/>
      <c r="I9305" s="2"/>
      <c r="J9305" s="2"/>
      <c r="N9305" s="9"/>
      <c r="O9305" s="5"/>
      <c r="P9305" s="2"/>
      <c r="Q9305" s="39"/>
      <c r="R9305" s="9"/>
      <c r="T9305" s="9"/>
      <c r="U9305" s="2"/>
      <c r="X9305" s="40"/>
      <c r="Y9305" s="9"/>
    </row>
    <row r="9306" spans="2:25" x14ac:dyDescent="0.2">
      <c r="B9306" s="2"/>
      <c r="H9306" s="2"/>
      <c r="I9306" s="2"/>
      <c r="J9306" s="2"/>
      <c r="N9306" s="9"/>
      <c r="O9306" s="5"/>
      <c r="P9306" s="2"/>
      <c r="Q9306" s="39"/>
      <c r="R9306" s="9"/>
      <c r="T9306" s="9"/>
      <c r="U9306" s="2"/>
      <c r="X9306" s="40"/>
      <c r="Y9306" s="9"/>
    </row>
    <row r="9307" spans="2:25" x14ac:dyDescent="0.2">
      <c r="B9307" s="2"/>
      <c r="H9307" s="2"/>
      <c r="I9307" s="2"/>
      <c r="J9307" s="2"/>
      <c r="N9307" s="9"/>
      <c r="O9307" s="5"/>
      <c r="P9307" s="2"/>
      <c r="Q9307" s="39"/>
      <c r="R9307" s="9"/>
      <c r="T9307" s="9"/>
      <c r="U9307" s="2"/>
      <c r="X9307" s="40"/>
      <c r="Y9307" s="9"/>
    </row>
    <row r="9308" spans="2:25" x14ac:dyDescent="0.2">
      <c r="B9308" s="2"/>
      <c r="H9308" s="2"/>
      <c r="I9308" s="2"/>
      <c r="J9308" s="2"/>
      <c r="N9308" s="9"/>
      <c r="O9308" s="5"/>
      <c r="P9308" s="2"/>
      <c r="Q9308" s="39"/>
      <c r="R9308" s="9"/>
      <c r="T9308" s="9"/>
      <c r="U9308" s="2"/>
      <c r="X9308" s="40"/>
      <c r="Y9308" s="9"/>
    </row>
    <row r="9309" spans="2:25" x14ac:dyDescent="0.2">
      <c r="B9309" s="2"/>
      <c r="H9309" s="2"/>
      <c r="I9309" s="2"/>
      <c r="J9309" s="2"/>
      <c r="N9309" s="9"/>
      <c r="O9309" s="5"/>
      <c r="P9309" s="2"/>
      <c r="Q9309" s="39"/>
      <c r="R9309" s="9"/>
      <c r="T9309" s="9"/>
      <c r="U9309" s="2"/>
      <c r="X9309" s="40"/>
      <c r="Y9309" s="9"/>
    </row>
    <row r="9310" spans="2:25" x14ac:dyDescent="0.2">
      <c r="B9310" s="2"/>
      <c r="H9310" s="2"/>
      <c r="I9310" s="2"/>
      <c r="J9310" s="2"/>
      <c r="N9310" s="9"/>
      <c r="O9310" s="5"/>
      <c r="P9310" s="2"/>
      <c r="Q9310" s="39"/>
      <c r="R9310" s="9"/>
      <c r="T9310" s="9"/>
      <c r="U9310" s="2"/>
      <c r="X9310" s="40"/>
      <c r="Y9310" s="9"/>
    </row>
    <row r="9311" spans="2:25" x14ac:dyDescent="0.2">
      <c r="B9311" s="2"/>
      <c r="H9311" s="2"/>
      <c r="I9311" s="2"/>
      <c r="J9311" s="2"/>
      <c r="N9311" s="9"/>
      <c r="O9311" s="5"/>
      <c r="P9311" s="2"/>
      <c r="Q9311" s="39"/>
      <c r="R9311" s="9"/>
      <c r="T9311" s="9"/>
      <c r="U9311" s="2"/>
      <c r="X9311" s="40"/>
      <c r="Y9311" s="9"/>
    </row>
    <row r="9312" spans="2:25" x14ac:dyDescent="0.2">
      <c r="B9312" s="2"/>
      <c r="H9312" s="2"/>
      <c r="I9312" s="2"/>
      <c r="J9312" s="2"/>
      <c r="N9312" s="9"/>
      <c r="O9312" s="5"/>
      <c r="P9312" s="2"/>
      <c r="Q9312" s="39"/>
      <c r="R9312" s="9"/>
      <c r="T9312" s="9"/>
      <c r="U9312" s="2"/>
      <c r="X9312" s="40"/>
      <c r="Y9312" s="9"/>
    </row>
    <row r="9313" spans="2:25" x14ac:dyDescent="0.2">
      <c r="B9313" s="2"/>
      <c r="H9313" s="2"/>
      <c r="I9313" s="2"/>
      <c r="J9313" s="2"/>
      <c r="N9313" s="9"/>
      <c r="O9313" s="5"/>
      <c r="P9313" s="2"/>
      <c r="Q9313" s="39"/>
      <c r="R9313" s="9"/>
      <c r="T9313" s="9"/>
      <c r="U9313" s="2"/>
      <c r="X9313" s="40"/>
      <c r="Y9313" s="9"/>
    </row>
    <row r="9314" spans="2:25" x14ac:dyDescent="0.2">
      <c r="B9314" s="2"/>
      <c r="H9314" s="2"/>
      <c r="I9314" s="2"/>
      <c r="J9314" s="2"/>
      <c r="N9314" s="9"/>
      <c r="O9314" s="5"/>
      <c r="P9314" s="2"/>
      <c r="Q9314" s="39"/>
      <c r="R9314" s="9"/>
      <c r="T9314" s="9"/>
      <c r="U9314" s="2"/>
      <c r="X9314" s="40"/>
      <c r="Y9314" s="9"/>
    </row>
    <row r="9315" spans="2:25" x14ac:dyDescent="0.2">
      <c r="B9315" s="2"/>
      <c r="H9315" s="2"/>
      <c r="I9315" s="2"/>
      <c r="J9315" s="2"/>
      <c r="N9315" s="9"/>
      <c r="O9315" s="5"/>
      <c r="P9315" s="2"/>
      <c r="Q9315" s="39"/>
      <c r="R9315" s="9"/>
      <c r="T9315" s="9"/>
      <c r="U9315" s="2"/>
      <c r="X9315" s="40"/>
      <c r="Y9315" s="9"/>
    </row>
    <row r="9316" spans="2:25" x14ac:dyDescent="0.2">
      <c r="B9316" s="2"/>
      <c r="H9316" s="2"/>
      <c r="I9316" s="2"/>
      <c r="J9316" s="2"/>
      <c r="N9316" s="9"/>
      <c r="O9316" s="5"/>
      <c r="P9316" s="2"/>
      <c r="Q9316" s="39"/>
      <c r="R9316" s="9"/>
      <c r="T9316" s="9"/>
      <c r="U9316" s="2"/>
      <c r="X9316" s="40"/>
      <c r="Y9316" s="9"/>
    </row>
    <row r="9317" spans="2:25" x14ac:dyDescent="0.2">
      <c r="B9317" s="2"/>
      <c r="H9317" s="2"/>
      <c r="I9317" s="2"/>
      <c r="J9317" s="2"/>
      <c r="N9317" s="9"/>
      <c r="O9317" s="5"/>
      <c r="P9317" s="2"/>
      <c r="Q9317" s="39"/>
      <c r="R9317" s="9"/>
      <c r="T9317" s="9"/>
      <c r="U9317" s="2"/>
      <c r="X9317" s="40"/>
      <c r="Y9317" s="9"/>
    </row>
    <row r="9318" spans="2:25" x14ac:dyDescent="0.2">
      <c r="B9318" s="2"/>
      <c r="H9318" s="2"/>
      <c r="I9318" s="2"/>
      <c r="J9318" s="2"/>
      <c r="N9318" s="9"/>
      <c r="O9318" s="5"/>
      <c r="P9318" s="2"/>
      <c r="Q9318" s="39"/>
      <c r="R9318" s="9"/>
      <c r="T9318" s="9"/>
      <c r="U9318" s="2"/>
      <c r="X9318" s="40"/>
      <c r="Y9318" s="9"/>
    </row>
    <row r="9319" spans="2:25" x14ac:dyDescent="0.2">
      <c r="B9319" s="2"/>
      <c r="H9319" s="2"/>
      <c r="I9319" s="2"/>
      <c r="J9319" s="2"/>
      <c r="N9319" s="9"/>
      <c r="O9319" s="5"/>
      <c r="P9319" s="2"/>
      <c r="Q9319" s="39"/>
      <c r="R9319" s="9"/>
      <c r="T9319" s="9"/>
      <c r="U9319" s="2"/>
      <c r="X9319" s="40"/>
      <c r="Y9319" s="9"/>
    </row>
    <row r="9320" spans="2:25" x14ac:dyDescent="0.2">
      <c r="B9320" s="2"/>
      <c r="H9320" s="2"/>
      <c r="I9320" s="2"/>
      <c r="J9320" s="2"/>
      <c r="N9320" s="9"/>
      <c r="O9320" s="5"/>
      <c r="P9320" s="2"/>
      <c r="Q9320" s="39"/>
      <c r="R9320" s="9"/>
      <c r="T9320" s="9"/>
      <c r="U9320" s="2"/>
      <c r="X9320" s="40"/>
      <c r="Y9320" s="9"/>
    </row>
    <row r="9321" spans="2:25" x14ac:dyDescent="0.2">
      <c r="B9321" s="2"/>
      <c r="H9321" s="2"/>
      <c r="I9321" s="2"/>
      <c r="J9321" s="2"/>
      <c r="N9321" s="9"/>
      <c r="O9321" s="5"/>
      <c r="P9321" s="2"/>
      <c r="Q9321" s="39"/>
      <c r="R9321" s="9"/>
      <c r="T9321" s="9"/>
      <c r="U9321" s="2"/>
      <c r="X9321" s="40"/>
      <c r="Y9321" s="9"/>
    </row>
    <row r="9322" spans="2:25" x14ac:dyDescent="0.2">
      <c r="B9322" s="2"/>
      <c r="H9322" s="2"/>
      <c r="I9322" s="2"/>
      <c r="J9322" s="2"/>
      <c r="N9322" s="9"/>
      <c r="O9322" s="5"/>
      <c r="P9322" s="2"/>
      <c r="Q9322" s="39"/>
      <c r="R9322" s="9"/>
      <c r="T9322" s="9"/>
      <c r="U9322" s="2"/>
      <c r="X9322" s="40"/>
      <c r="Y9322" s="9"/>
    </row>
    <row r="9323" spans="2:25" x14ac:dyDescent="0.2">
      <c r="B9323" s="2"/>
      <c r="H9323" s="2"/>
      <c r="I9323" s="2"/>
      <c r="J9323" s="2"/>
      <c r="N9323" s="9"/>
      <c r="O9323" s="5"/>
      <c r="P9323" s="2"/>
      <c r="Q9323" s="39"/>
      <c r="R9323" s="9"/>
      <c r="T9323" s="9"/>
      <c r="U9323" s="2"/>
      <c r="X9323" s="40"/>
      <c r="Y9323" s="9"/>
    </row>
    <row r="9324" spans="2:25" x14ac:dyDescent="0.2">
      <c r="B9324" s="2"/>
      <c r="H9324" s="2"/>
      <c r="I9324" s="2"/>
      <c r="J9324" s="2"/>
      <c r="N9324" s="9"/>
      <c r="O9324" s="5"/>
      <c r="P9324" s="2"/>
      <c r="Q9324" s="39"/>
      <c r="R9324" s="9"/>
      <c r="T9324" s="9"/>
      <c r="U9324" s="2"/>
      <c r="X9324" s="40"/>
      <c r="Y9324" s="9"/>
    </row>
    <row r="9325" spans="2:25" x14ac:dyDescent="0.2">
      <c r="B9325" s="2"/>
      <c r="H9325" s="2"/>
      <c r="I9325" s="2"/>
      <c r="J9325" s="2"/>
      <c r="N9325" s="9"/>
      <c r="O9325" s="5"/>
      <c r="P9325" s="2"/>
      <c r="Q9325" s="39"/>
      <c r="R9325" s="9"/>
      <c r="T9325" s="9"/>
      <c r="U9325" s="2"/>
      <c r="X9325" s="40"/>
      <c r="Y9325" s="9"/>
    </row>
    <row r="9326" spans="2:25" x14ac:dyDescent="0.2">
      <c r="B9326" s="2"/>
      <c r="H9326" s="2"/>
      <c r="I9326" s="2"/>
      <c r="J9326" s="2"/>
      <c r="N9326" s="9"/>
      <c r="O9326" s="5"/>
      <c r="P9326" s="2"/>
      <c r="Q9326" s="39"/>
      <c r="R9326" s="9"/>
      <c r="T9326" s="9"/>
      <c r="U9326" s="2"/>
      <c r="X9326" s="40"/>
      <c r="Y9326" s="9"/>
    </row>
    <row r="9327" spans="2:25" x14ac:dyDescent="0.2">
      <c r="B9327" s="2"/>
      <c r="H9327" s="2"/>
      <c r="I9327" s="2"/>
      <c r="J9327" s="2"/>
      <c r="N9327" s="9"/>
      <c r="O9327" s="5"/>
      <c r="P9327" s="2"/>
      <c r="Q9327" s="39"/>
      <c r="R9327" s="9"/>
      <c r="T9327" s="9"/>
      <c r="U9327" s="2"/>
      <c r="X9327" s="40"/>
      <c r="Y9327" s="9"/>
    </row>
    <row r="9328" spans="2:25" x14ac:dyDescent="0.2">
      <c r="B9328" s="2"/>
      <c r="H9328" s="2"/>
      <c r="I9328" s="2"/>
      <c r="J9328" s="2"/>
      <c r="N9328" s="9"/>
      <c r="O9328" s="5"/>
      <c r="P9328" s="2"/>
      <c r="Q9328" s="39"/>
      <c r="R9328" s="9"/>
      <c r="T9328" s="9"/>
      <c r="U9328" s="2"/>
      <c r="X9328" s="40"/>
      <c r="Y9328" s="9"/>
    </row>
    <row r="9329" spans="2:25" x14ac:dyDescent="0.2">
      <c r="B9329" s="2"/>
      <c r="H9329" s="2"/>
      <c r="I9329" s="2"/>
      <c r="J9329" s="2"/>
      <c r="N9329" s="9"/>
      <c r="O9329" s="5"/>
      <c r="P9329" s="2"/>
      <c r="Q9329" s="39"/>
      <c r="R9329" s="9"/>
      <c r="T9329" s="9"/>
      <c r="U9329" s="2"/>
      <c r="X9329" s="40"/>
      <c r="Y9329" s="9"/>
    </row>
    <row r="9330" spans="2:25" x14ac:dyDescent="0.2">
      <c r="B9330" s="2"/>
      <c r="H9330" s="2"/>
      <c r="I9330" s="2"/>
      <c r="J9330" s="2"/>
      <c r="N9330" s="9"/>
      <c r="O9330" s="5"/>
      <c r="P9330" s="2"/>
      <c r="Q9330" s="39"/>
      <c r="R9330" s="9"/>
      <c r="T9330" s="9"/>
      <c r="U9330" s="2"/>
      <c r="X9330" s="40"/>
      <c r="Y9330" s="9"/>
    </row>
    <row r="9331" spans="2:25" x14ac:dyDescent="0.2">
      <c r="B9331" s="2"/>
      <c r="H9331" s="2"/>
      <c r="I9331" s="2"/>
      <c r="J9331" s="2"/>
      <c r="N9331" s="9"/>
      <c r="O9331" s="5"/>
      <c r="P9331" s="2"/>
      <c r="Q9331" s="39"/>
      <c r="R9331" s="9"/>
      <c r="T9331" s="9"/>
      <c r="U9331" s="2"/>
      <c r="X9331" s="40"/>
      <c r="Y9331" s="9"/>
    </row>
    <row r="9332" spans="2:25" x14ac:dyDescent="0.2">
      <c r="B9332" s="2"/>
      <c r="H9332" s="2"/>
      <c r="I9332" s="2"/>
      <c r="J9332" s="2"/>
      <c r="N9332" s="9"/>
      <c r="O9332" s="5"/>
      <c r="P9332" s="2"/>
      <c r="Q9332" s="39"/>
      <c r="R9332" s="9"/>
      <c r="T9332" s="9"/>
      <c r="U9332" s="2"/>
      <c r="X9332" s="40"/>
      <c r="Y9332" s="9"/>
    </row>
    <row r="9333" spans="2:25" x14ac:dyDescent="0.2">
      <c r="B9333" s="2"/>
      <c r="H9333" s="2"/>
      <c r="I9333" s="2"/>
      <c r="J9333" s="2"/>
      <c r="N9333" s="9"/>
      <c r="O9333" s="5"/>
      <c r="P9333" s="2"/>
      <c r="Q9333" s="39"/>
      <c r="R9333" s="9"/>
      <c r="T9333" s="9"/>
      <c r="U9333" s="2"/>
      <c r="X9333" s="40"/>
      <c r="Y9333" s="9"/>
    </row>
    <row r="9334" spans="2:25" x14ac:dyDescent="0.2">
      <c r="B9334" s="2"/>
      <c r="H9334" s="2"/>
      <c r="I9334" s="2"/>
      <c r="J9334" s="2"/>
      <c r="N9334" s="9"/>
      <c r="O9334" s="5"/>
      <c r="P9334" s="2"/>
      <c r="Q9334" s="39"/>
      <c r="R9334" s="9"/>
      <c r="T9334" s="9"/>
      <c r="U9334" s="2"/>
      <c r="X9334" s="40"/>
      <c r="Y9334" s="9"/>
    </row>
    <row r="9335" spans="2:25" x14ac:dyDescent="0.2">
      <c r="B9335" s="2"/>
      <c r="H9335" s="2"/>
      <c r="I9335" s="2"/>
      <c r="J9335" s="2"/>
      <c r="N9335" s="9"/>
      <c r="O9335" s="5"/>
      <c r="P9335" s="2"/>
      <c r="Q9335" s="39"/>
      <c r="R9335" s="9"/>
      <c r="T9335" s="9"/>
      <c r="U9335" s="2"/>
      <c r="X9335" s="40"/>
      <c r="Y9335" s="9"/>
    </row>
    <row r="9336" spans="2:25" x14ac:dyDescent="0.2">
      <c r="B9336" s="2"/>
      <c r="H9336" s="2"/>
      <c r="I9336" s="2"/>
      <c r="J9336" s="2"/>
      <c r="N9336" s="9"/>
      <c r="O9336" s="5"/>
      <c r="P9336" s="2"/>
      <c r="Q9336" s="39"/>
      <c r="R9336" s="9"/>
      <c r="T9336" s="9"/>
      <c r="U9336" s="2"/>
      <c r="X9336" s="40"/>
      <c r="Y9336" s="9"/>
    </row>
    <row r="9337" spans="2:25" x14ac:dyDescent="0.2">
      <c r="B9337" s="2"/>
      <c r="H9337" s="2"/>
      <c r="I9337" s="2"/>
      <c r="J9337" s="2"/>
      <c r="N9337" s="9"/>
      <c r="O9337" s="5"/>
      <c r="P9337" s="2"/>
      <c r="Q9337" s="39"/>
      <c r="R9337" s="9"/>
      <c r="T9337" s="9"/>
      <c r="U9337" s="2"/>
      <c r="X9337" s="40"/>
      <c r="Y9337" s="9"/>
    </row>
    <row r="9338" spans="2:25" x14ac:dyDescent="0.2">
      <c r="B9338" s="2"/>
      <c r="H9338" s="2"/>
      <c r="I9338" s="2"/>
      <c r="J9338" s="2"/>
      <c r="N9338" s="9"/>
      <c r="O9338" s="5"/>
      <c r="P9338" s="2"/>
      <c r="Q9338" s="39"/>
      <c r="R9338" s="9"/>
      <c r="T9338" s="9"/>
      <c r="U9338" s="2"/>
      <c r="X9338" s="40"/>
      <c r="Y9338" s="9"/>
    </row>
    <row r="9339" spans="2:25" x14ac:dyDescent="0.2">
      <c r="B9339" s="2"/>
      <c r="H9339" s="2"/>
      <c r="I9339" s="2"/>
      <c r="J9339" s="2"/>
      <c r="N9339" s="9"/>
      <c r="O9339" s="5"/>
      <c r="P9339" s="2"/>
      <c r="Q9339" s="39"/>
      <c r="R9339" s="9"/>
      <c r="T9339" s="9"/>
      <c r="U9339" s="2"/>
      <c r="X9339" s="40"/>
      <c r="Y9339" s="9"/>
    </row>
    <row r="9340" spans="2:25" x14ac:dyDescent="0.2">
      <c r="B9340" s="2"/>
      <c r="H9340" s="2"/>
      <c r="I9340" s="2"/>
      <c r="J9340" s="2"/>
      <c r="N9340" s="9"/>
      <c r="O9340" s="5"/>
      <c r="P9340" s="2"/>
      <c r="Q9340" s="39"/>
      <c r="R9340" s="9"/>
      <c r="T9340" s="9"/>
      <c r="U9340" s="2"/>
      <c r="X9340" s="40"/>
      <c r="Y9340" s="9"/>
    </row>
    <row r="9341" spans="2:25" x14ac:dyDescent="0.2">
      <c r="B9341" s="2"/>
      <c r="H9341" s="2"/>
      <c r="I9341" s="2"/>
      <c r="J9341" s="2"/>
      <c r="N9341" s="9"/>
      <c r="O9341" s="5"/>
      <c r="P9341" s="2"/>
      <c r="Q9341" s="39"/>
      <c r="R9341" s="9"/>
      <c r="T9341" s="9"/>
      <c r="U9341" s="2"/>
      <c r="X9341" s="40"/>
      <c r="Y9341" s="9"/>
    </row>
    <row r="9342" spans="2:25" x14ac:dyDescent="0.2">
      <c r="B9342" s="2"/>
      <c r="H9342" s="2"/>
      <c r="I9342" s="2"/>
      <c r="J9342" s="2"/>
      <c r="N9342" s="9"/>
      <c r="O9342" s="5"/>
      <c r="P9342" s="2"/>
      <c r="Q9342" s="39"/>
      <c r="R9342" s="9"/>
      <c r="T9342" s="9"/>
      <c r="U9342" s="2"/>
      <c r="X9342" s="40"/>
      <c r="Y9342" s="9"/>
    </row>
    <row r="9343" spans="2:25" x14ac:dyDescent="0.2">
      <c r="B9343" s="2"/>
      <c r="H9343" s="2"/>
      <c r="I9343" s="2"/>
      <c r="J9343" s="2"/>
      <c r="N9343" s="9"/>
      <c r="O9343" s="5"/>
      <c r="P9343" s="2"/>
      <c r="Q9343" s="39"/>
      <c r="R9343" s="9"/>
      <c r="T9343" s="9"/>
      <c r="U9343" s="2"/>
      <c r="X9343" s="40"/>
      <c r="Y9343" s="9"/>
    </row>
    <row r="9344" spans="2:25" x14ac:dyDescent="0.2">
      <c r="B9344" s="2"/>
      <c r="H9344" s="2"/>
      <c r="I9344" s="2"/>
      <c r="J9344" s="2"/>
      <c r="N9344" s="9"/>
      <c r="O9344" s="5"/>
      <c r="P9344" s="2"/>
      <c r="Q9344" s="39"/>
      <c r="R9344" s="9"/>
      <c r="T9344" s="9"/>
      <c r="U9344" s="2"/>
      <c r="X9344" s="40"/>
      <c r="Y9344" s="9"/>
    </row>
    <row r="9345" spans="2:25" x14ac:dyDescent="0.2">
      <c r="B9345" s="2"/>
      <c r="H9345" s="2"/>
      <c r="I9345" s="2"/>
      <c r="J9345" s="2"/>
      <c r="N9345" s="9"/>
      <c r="O9345" s="5"/>
      <c r="P9345" s="2"/>
      <c r="Q9345" s="39"/>
      <c r="R9345" s="9"/>
      <c r="T9345" s="9"/>
      <c r="U9345" s="2"/>
      <c r="X9345" s="40"/>
      <c r="Y9345" s="9"/>
    </row>
    <row r="9346" spans="2:25" x14ac:dyDescent="0.2">
      <c r="B9346" s="2"/>
      <c r="H9346" s="2"/>
      <c r="I9346" s="2"/>
      <c r="J9346" s="2"/>
      <c r="N9346" s="9"/>
      <c r="O9346" s="5"/>
      <c r="P9346" s="2"/>
      <c r="Q9346" s="39"/>
      <c r="R9346" s="9"/>
      <c r="T9346" s="9"/>
      <c r="U9346" s="2"/>
      <c r="X9346" s="40"/>
      <c r="Y9346" s="9"/>
    </row>
    <row r="9347" spans="2:25" x14ac:dyDescent="0.2">
      <c r="B9347" s="2"/>
      <c r="H9347" s="2"/>
      <c r="I9347" s="2"/>
      <c r="J9347" s="2"/>
      <c r="N9347" s="9"/>
      <c r="O9347" s="5"/>
      <c r="P9347" s="2"/>
      <c r="Q9347" s="39"/>
      <c r="R9347" s="9"/>
      <c r="T9347" s="9"/>
      <c r="U9347" s="2"/>
      <c r="X9347" s="40"/>
      <c r="Y9347" s="9"/>
    </row>
    <row r="9348" spans="2:25" x14ac:dyDescent="0.2">
      <c r="B9348" s="2"/>
      <c r="H9348" s="2"/>
      <c r="I9348" s="2"/>
      <c r="J9348" s="2"/>
      <c r="N9348" s="9"/>
      <c r="O9348" s="5"/>
      <c r="P9348" s="2"/>
      <c r="Q9348" s="39"/>
      <c r="R9348" s="9"/>
      <c r="T9348" s="9"/>
      <c r="U9348" s="2"/>
      <c r="X9348" s="40"/>
      <c r="Y9348" s="9"/>
    </row>
    <row r="9349" spans="2:25" x14ac:dyDescent="0.2">
      <c r="B9349" s="2"/>
      <c r="H9349" s="2"/>
      <c r="I9349" s="2"/>
      <c r="J9349" s="2"/>
      <c r="N9349" s="9"/>
      <c r="O9349" s="5"/>
      <c r="P9349" s="2"/>
      <c r="Q9349" s="39"/>
      <c r="R9349" s="9"/>
      <c r="T9349" s="9"/>
      <c r="U9349" s="2"/>
      <c r="X9349" s="40"/>
      <c r="Y9349" s="9"/>
    </row>
    <row r="9350" spans="2:25" x14ac:dyDescent="0.2">
      <c r="B9350" s="2"/>
      <c r="H9350" s="2"/>
      <c r="I9350" s="2"/>
      <c r="J9350" s="2"/>
      <c r="N9350" s="9"/>
      <c r="O9350" s="5"/>
      <c r="P9350" s="2"/>
      <c r="Q9350" s="39"/>
      <c r="R9350" s="9"/>
      <c r="T9350" s="9"/>
      <c r="U9350" s="2"/>
      <c r="X9350" s="40"/>
      <c r="Y9350" s="9"/>
    </row>
    <row r="9351" spans="2:25" x14ac:dyDescent="0.2">
      <c r="B9351" s="2"/>
      <c r="H9351" s="2"/>
      <c r="I9351" s="2"/>
      <c r="J9351" s="2"/>
      <c r="N9351" s="9"/>
      <c r="O9351" s="5"/>
      <c r="P9351" s="2"/>
      <c r="Q9351" s="39"/>
      <c r="R9351" s="9"/>
      <c r="T9351" s="9"/>
      <c r="U9351" s="2"/>
      <c r="X9351" s="40"/>
      <c r="Y9351" s="9"/>
    </row>
    <row r="9352" spans="2:25" x14ac:dyDescent="0.2">
      <c r="B9352" s="2"/>
      <c r="H9352" s="2"/>
      <c r="I9352" s="2"/>
      <c r="J9352" s="2"/>
      <c r="N9352" s="9"/>
      <c r="O9352" s="5"/>
      <c r="P9352" s="2"/>
      <c r="Q9352" s="39"/>
      <c r="R9352" s="9"/>
      <c r="T9352" s="9"/>
      <c r="U9352" s="2"/>
      <c r="X9352" s="40"/>
      <c r="Y9352" s="9"/>
    </row>
    <row r="9353" spans="2:25" x14ac:dyDescent="0.2">
      <c r="B9353" s="2"/>
      <c r="H9353" s="2"/>
      <c r="I9353" s="2"/>
      <c r="J9353" s="2"/>
      <c r="N9353" s="9"/>
      <c r="O9353" s="5"/>
      <c r="P9353" s="2"/>
      <c r="Q9353" s="39"/>
      <c r="R9353" s="9"/>
      <c r="T9353" s="9"/>
      <c r="U9353" s="2"/>
      <c r="X9353" s="40"/>
      <c r="Y9353" s="9"/>
    </row>
    <row r="9354" spans="2:25" x14ac:dyDescent="0.2">
      <c r="B9354" s="2"/>
      <c r="H9354" s="2"/>
      <c r="I9354" s="2"/>
      <c r="J9354" s="2"/>
      <c r="N9354" s="9"/>
      <c r="O9354" s="5"/>
      <c r="P9354" s="2"/>
      <c r="Q9354" s="39"/>
      <c r="R9354" s="9"/>
      <c r="T9354" s="9"/>
      <c r="U9354" s="2"/>
      <c r="X9354" s="40"/>
      <c r="Y9354" s="9"/>
    </row>
    <row r="9355" spans="2:25" x14ac:dyDescent="0.2">
      <c r="B9355" s="2"/>
      <c r="H9355" s="2"/>
      <c r="I9355" s="2"/>
      <c r="J9355" s="2"/>
      <c r="N9355" s="9"/>
      <c r="O9355" s="5"/>
      <c r="P9355" s="2"/>
      <c r="Q9355" s="39"/>
      <c r="R9355" s="9"/>
      <c r="T9355" s="9"/>
      <c r="U9355" s="2"/>
      <c r="X9355" s="40"/>
      <c r="Y9355" s="9"/>
    </row>
    <row r="9356" spans="2:25" x14ac:dyDescent="0.2">
      <c r="B9356" s="2"/>
      <c r="H9356" s="2"/>
      <c r="I9356" s="2"/>
      <c r="J9356" s="2"/>
      <c r="N9356" s="9"/>
      <c r="O9356" s="5"/>
      <c r="P9356" s="2"/>
      <c r="Q9356" s="39"/>
      <c r="R9356" s="9"/>
      <c r="T9356" s="9"/>
      <c r="U9356" s="2"/>
      <c r="X9356" s="40"/>
      <c r="Y9356" s="9"/>
    </row>
    <row r="9357" spans="2:25" x14ac:dyDescent="0.2">
      <c r="B9357" s="2"/>
      <c r="H9357" s="2"/>
      <c r="I9357" s="2"/>
      <c r="J9357" s="2"/>
      <c r="N9357" s="9"/>
      <c r="O9357" s="5"/>
      <c r="P9357" s="2"/>
      <c r="Q9357" s="39"/>
      <c r="R9357" s="9"/>
      <c r="T9357" s="9"/>
      <c r="U9357" s="2"/>
      <c r="X9357" s="40"/>
      <c r="Y9357" s="9"/>
    </row>
    <row r="9358" spans="2:25" x14ac:dyDescent="0.2">
      <c r="B9358" s="2"/>
      <c r="H9358" s="2"/>
      <c r="I9358" s="2"/>
      <c r="J9358" s="2"/>
      <c r="N9358" s="9"/>
      <c r="O9358" s="5"/>
      <c r="P9358" s="2"/>
      <c r="Q9358" s="39"/>
      <c r="R9358" s="9"/>
      <c r="T9358" s="9"/>
      <c r="U9358" s="2"/>
      <c r="X9358" s="40"/>
      <c r="Y9358" s="9"/>
    </row>
    <row r="9359" spans="2:25" x14ac:dyDescent="0.2">
      <c r="B9359" s="2"/>
      <c r="H9359" s="2"/>
      <c r="I9359" s="2"/>
      <c r="J9359" s="2"/>
      <c r="N9359" s="9"/>
      <c r="O9359" s="5"/>
      <c r="P9359" s="2"/>
      <c r="Q9359" s="39"/>
      <c r="R9359" s="9"/>
      <c r="T9359" s="9"/>
      <c r="U9359" s="2"/>
      <c r="X9359" s="40"/>
      <c r="Y9359" s="9"/>
    </row>
    <row r="9360" spans="2:25" x14ac:dyDescent="0.2">
      <c r="B9360" s="2"/>
      <c r="H9360" s="2"/>
      <c r="I9360" s="2"/>
      <c r="J9360" s="2"/>
      <c r="N9360" s="9"/>
      <c r="O9360" s="5"/>
      <c r="P9360" s="2"/>
      <c r="Q9360" s="39"/>
      <c r="R9360" s="9"/>
      <c r="T9360" s="9"/>
      <c r="U9360" s="2"/>
      <c r="X9360" s="40"/>
      <c r="Y9360" s="9"/>
    </row>
    <row r="9361" spans="2:25" x14ac:dyDescent="0.2">
      <c r="B9361" s="2"/>
      <c r="H9361" s="2"/>
      <c r="I9361" s="2"/>
      <c r="J9361" s="2"/>
      <c r="N9361" s="9"/>
      <c r="O9361" s="5"/>
      <c r="P9361" s="2"/>
      <c r="Q9361" s="39"/>
      <c r="R9361" s="9"/>
      <c r="T9361" s="9"/>
      <c r="U9361" s="2"/>
      <c r="X9361" s="40"/>
      <c r="Y9361" s="9"/>
    </row>
    <row r="9362" spans="2:25" x14ac:dyDescent="0.2">
      <c r="B9362" s="2"/>
      <c r="H9362" s="2"/>
      <c r="I9362" s="2"/>
      <c r="J9362" s="2"/>
      <c r="N9362" s="9"/>
      <c r="O9362" s="5"/>
      <c r="P9362" s="2"/>
      <c r="Q9362" s="39"/>
      <c r="R9362" s="9"/>
      <c r="T9362" s="9"/>
      <c r="U9362" s="2"/>
      <c r="X9362" s="40"/>
      <c r="Y9362" s="9"/>
    </row>
    <row r="9363" spans="2:25" x14ac:dyDescent="0.2">
      <c r="B9363" s="2"/>
      <c r="H9363" s="2"/>
      <c r="I9363" s="2"/>
      <c r="J9363" s="2"/>
      <c r="N9363" s="9"/>
      <c r="O9363" s="5"/>
      <c r="P9363" s="2"/>
      <c r="Q9363" s="39"/>
      <c r="R9363" s="9"/>
      <c r="T9363" s="9"/>
      <c r="U9363" s="2"/>
      <c r="X9363" s="40"/>
      <c r="Y9363" s="9"/>
    </row>
    <row r="9364" spans="2:25" x14ac:dyDescent="0.2">
      <c r="B9364" s="2"/>
      <c r="H9364" s="2"/>
      <c r="I9364" s="2"/>
      <c r="J9364" s="2"/>
      <c r="N9364" s="9"/>
      <c r="O9364" s="5"/>
      <c r="P9364" s="2"/>
      <c r="Q9364" s="39"/>
      <c r="R9364" s="9"/>
      <c r="T9364" s="9"/>
      <c r="U9364" s="2"/>
      <c r="X9364" s="40"/>
      <c r="Y9364" s="9"/>
    </row>
    <row r="9365" spans="2:25" x14ac:dyDescent="0.2">
      <c r="B9365" s="2"/>
      <c r="H9365" s="2"/>
      <c r="I9365" s="2"/>
      <c r="J9365" s="2"/>
      <c r="N9365" s="9"/>
      <c r="O9365" s="5"/>
      <c r="P9365" s="2"/>
      <c r="Q9365" s="39"/>
      <c r="R9365" s="9"/>
      <c r="T9365" s="9"/>
      <c r="U9365" s="2"/>
      <c r="X9365" s="40"/>
      <c r="Y9365" s="9"/>
    </row>
    <row r="9366" spans="2:25" x14ac:dyDescent="0.2">
      <c r="B9366" s="2"/>
      <c r="H9366" s="2"/>
      <c r="I9366" s="2"/>
      <c r="J9366" s="2"/>
      <c r="N9366" s="9"/>
      <c r="O9366" s="5"/>
      <c r="P9366" s="2"/>
      <c r="Q9366" s="39"/>
      <c r="R9366" s="9"/>
      <c r="T9366" s="9"/>
      <c r="U9366" s="2"/>
      <c r="X9366" s="40"/>
      <c r="Y9366" s="9"/>
    </row>
    <row r="9367" spans="2:25" x14ac:dyDescent="0.2">
      <c r="B9367" s="2"/>
      <c r="H9367" s="2"/>
      <c r="I9367" s="2"/>
      <c r="J9367" s="2"/>
      <c r="N9367" s="9"/>
      <c r="O9367" s="5"/>
      <c r="P9367" s="2"/>
      <c r="Q9367" s="39"/>
      <c r="R9367" s="9"/>
      <c r="T9367" s="9"/>
      <c r="U9367" s="2"/>
      <c r="X9367" s="40"/>
      <c r="Y9367" s="9"/>
    </row>
    <row r="9368" spans="2:25" x14ac:dyDescent="0.2">
      <c r="B9368" s="2"/>
      <c r="H9368" s="2"/>
      <c r="I9368" s="2"/>
      <c r="J9368" s="2"/>
      <c r="N9368" s="9"/>
      <c r="O9368" s="5"/>
      <c r="P9368" s="2"/>
      <c r="Q9368" s="39"/>
      <c r="R9368" s="9"/>
      <c r="T9368" s="9"/>
      <c r="U9368" s="2"/>
      <c r="X9368" s="40"/>
      <c r="Y9368" s="9"/>
    </row>
    <row r="9369" spans="2:25" x14ac:dyDescent="0.2">
      <c r="B9369" s="2"/>
      <c r="H9369" s="2"/>
      <c r="I9369" s="2"/>
      <c r="J9369" s="2"/>
      <c r="N9369" s="9"/>
      <c r="O9369" s="5"/>
      <c r="P9369" s="2"/>
      <c r="Q9369" s="39"/>
      <c r="R9369" s="9"/>
      <c r="T9369" s="9"/>
      <c r="U9369" s="2"/>
      <c r="X9369" s="40"/>
      <c r="Y9369" s="9"/>
    </row>
    <row r="9370" spans="2:25" x14ac:dyDescent="0.2">
      <c r="B9370" s="2"/>
      <c r="H9370" s="2"/>
      <c r="I9370" s="2"/>
      <c r="J9370" s="2"/>
      <c r="N9370" s="9"/>
      <c r="O9370" s="5"/>
      <c r="P9370" s="2"/>
      <c r="Q9370" s="39"/>
      <c r="R9370" s="9"/>
      <c r="T9370" s="9"/>
      <c r="U9370" s="2"/>
      <c r="X9370" s="40"/>
      <c r="Y9370" s="9"/>
    </row>
    <row r="9371" spans="2:25" x14ac:dyDescent="0.2">
      <c r="B9371" s="2"/>
      <c r="H9371" s="2"/>
      <c r="I9371" s="2"/>
      <c r="J9371" s="2"/>
      <c r="N9371" s="9"/>
      <c r="O9371" s="5"/>
      <c r="P9371" s="2"/>
      <c r="Q9371" s="39"/>
      <c r="R9371" s="9"/>
      <c r="T9371" s="9"/>
      <c r="U9371" s="2"/>
      <c r="X9371" s="40"/>
      <c r="Y9371" s="9"/>
    </row>
    <row r="9372" spans="2:25" x14ac:dyDescent="0.2">
      <c r="B9372" s="2"/>
      <c r="H9372" s="2"/>
      <c r="I9372" s="2"/>
      <c r="J9372" s="2"/>
      <c r="N9372" s="9"/>
      <c r="O9372" s="5"/>
      <c r="P9372" s="2"/>
      <c r="Q9372" s="39"/>
      <c r="R9372" s="9"/>
      <c r="T9372" s="9"/>
      <c r="U9372" s="2"/>
      <c r="X9372" s="40"/>
      <c r="Y9372" s="9"/>
    </row>
    <row r="9373" spans="2:25" x14ac:dyDescent="0.2">
      <c r="B9373" s="2"/>
      <c r="H9373" s="2"/>
      <c r="I9373" s="2"/>
      <c r="J9373" s="2"/>
      <c r="N9373" s="9"/>
      <c r="O9373" s="5"/>
      <c r="P9373" s="2"/>
      <c r="Q9373" s="39"/>
      <c r="R9373" s="9"/>
      <c r="T9373" s="9"/>
      <c r="U9373" s="2"/>
      <c r="X9373" s="40"/>
      <c r="Y9373" s="9"/>
    </row>
    <row r="9374" spans="2:25" x14ac:dyDescent="0.2">
      <c r="B9374" s="2"/>
      <c r="H9374" s="2"/>
      <c r="I9374" s="2"/>
      <c r="J9374" s="2"/>
      <c r="N9374" s="9"/>
      <c r="O9374" s="5"/>
      <c r="P9374" s="2"/>
      <c r="Q9374" s="39"/>
      <c r="R9374" s="9"/>
      <c r="T9374" s="9"/>
      <c r="U9374" s="2"/>
      <c r="X9374" s="40"/>
      <c r="Y9374" s="9"/>
    </row>
    <row r="9375" spans="2:25" x14ac:dyDescent="0.2">
      <c r="B9375" s="2"/>
      <c r="H9375" s="2"/>
      <c r="I9375" s="2"/>
      <c r="J9375" s="2"/>
      <c r="N9375" s="9"/>
      <c r="O9375" s="5"/>
      <c r="P9375" s="2"/>
      <c r="Q9375" s="39"/>
      <c r="R9375" s="9"/>
      <c r="T9375" s="9"/>
      <c r="U9375" s="2"/>
      <c r="X9375" s="40"/>
      <c r="Y9375" s="9"/>
    </row>
    <row r="9376" spans="2:25" x14ac:dyDescent="0.2">
      <c r="B9376" s="2"/>
      <c r="H9376" s="2"/>
      <c r="I9376" s="2"/>
      <c r="J9376" s="2"/>
      <c r="N9376" s="9"/>
      <c r="O9376" s="5"/>
      <c r="P9376" s="2"/>
      <c r="Q9376" s="39"/>
      <c r="R9376" s="9"/>
      <c r="T9376" s="9"/>
      <c r="U9376" s="2"/>
      <c r="X9376" s="40"/>
      <c r="Y9376" s="9"/>
    </row>
    <row r="9377" spans="2:25" x14ac:dyDescent="0.2">
      <c r="B9377" s="2"/>
      <c r="H9377" s="2"/>
      <c r="I9377" s="2"/>
      <c r="J9377" s="2"/>
      <c r="N9377" s="9"/>
      <c r="O9377" s="5"/>
      <c r="P9377" s="2"/>
      <c r="Q9377" s="39"/>
      <c r="R9377" s="9"/>
      <c r="T9377" s="9"/>
      <c r="U9377" s="2"/>
      <c r="X9377" s="40"/>
      <c r="Y9377" s="9"/>
    </row>
    <row r="9378" spans="2:25" x14ac:dyDescent="0.2">
      <c r="B9378" s="2"/>
      <c r="H9378" s="2"/>
      <c r="I9378" s="2"/>
      <c r="J9378" s="2"/>
      <c r="N9378" s="9"/>
      <c r="O9378" s="5"/>
      <c r="P9378" s="2"/>
      <c r="Q9378" s="39"/>
      <c r="R9378" s="9"/>
      <c r="T9378" s="9"/>
      <c r="U9378" s="2"/>
      <c r="X9378" s="40"/>
      <c r="Y9378" s="9"/>
    </row>
    <row r="9379" spans="2:25" x14ac:dyDescent="0.2">
      <c r="B9379" s="2"/>
      <c r="H9379" s="2"/>
      <c r="I9379" s="2"/>
      <c r="J9379" s="2"/>
      <c r="N9379" s="9"/>
      <c r="O9379" s="5"/>
      <c r="P9379" s="2"/>
      <c r="Q9379" s="39"/>
      <c r="R9379" s="9"/>
      <c r="T9379" s="9"/>
      <c r="U9379" s="2"/>
      <c r="X9379" s="40"/>
      <c r="Y9379" s="9"/>
    </row>
    <row r="9380" spans="2:25" x14ac:dyDescent="0.2">
      <c r="B9380" s="2"/>
      <c r="H9380" s="2"/>
      <c r="I9380" s="2"/>
      <c r="J9380" s="2"/>
      <c r="N9380" s="9"/>
      <c r="O9380" s="5"/>
      <c r="P9380" s="2"/>
      <c r="Q9380" s="39"/>
      <c r="R9380" s="9"/>
      <c r="T9380" s="9"/>
      <c r="U9380" s="2"/>
      <c r="X9380" s="40"/>
      <c r="Y9380" s="9"/>
    </row>
    <row r="9381" spans="2:25" x14ac:dyDescent="0.2">
      <c r="B9381" s="2"/>
      <c r="H9381" s="2"/>
      <c r="I9381" s="2"/>
      <c r="J9381" s="2"/>
      <c r="N9381" s="9"/>
      <c r="O9381" s="5"/>
      <c r="P9381" s="2"/>
      <c r="Q9381" s="39"/>
      <c r="R9381" s="9"/>
      <c r="T9381" s="9"/>
      <c r="U9381" s="2"/>
      <c r="X9381" s="40"/>
      <c r="Y9381" s="9"/>
    </row>
    <row r="9382" spans="2:25" x14ac:dyDescent="0.2">
      <c r="B9382" s="2"/>
      <c r="H9382" s="2"/>
      <c r="I9382" s="2"/>
      <c r="J9382" s="2"/>
      <c r="N9382" s="9"/>
      <c r="O9382" s="5"/>
      <c r="P9382" s="2"/>
      <c r="Q9382" s="39"/>
      <c r="R9382" s="9"/>
      <c r="T9382" s="9"/>
      <c r="U9382" s="2"/>
      <c r="X9382" s="40"/>
      <c r="Y9382" s="9"/>
    </row>
    <row r="9383" spans="2:25" x14ac:dyDescent="0.2">
      <c r="B9383" s="2"/>
      <c r="H9383" s="2"/>
      <c r="I9383" s="2"/>
      <c r="J9383" s="2"/>
      <c r="N9383" s="9"/>
      <c r="O9383" s="5"/>
      <c r="P9383" s="2"/>
      <c r="Q9383" s="39"/>
      <c r="R9383" s="9"/>
      <c r="T9383" s="9"/>
      <c r="U9383" s="2"/>
      <c r="X9383" s="40"/>
      <c r="Y9383" s="9"/>
    </row>
    <row r="9384" spans="2:25" x14ac:dyDescent="0.2">
      <c r="B9384" s="2"/>
      <c r="H9384" s="2"/>
      <c r="I9384" s="2"/>
      <c r="J9384" s="2"/>
      <c r="N9384" s="9"/>
      <c r="O9384" s="5"/>
      <c r="P9384" s="2"/>
      <c r="Q9384" s="39"/>
      <c r="R9384" s="9"/>
      <c r="T9384" s="9"/>
      <c r="U9384" s="2"/>
      <c r="X9384" s="40"/>
      <c r="Y9384" s="9"/>
    </row>
    <row r="9385" spans="2:25" x14ac:dyDescent="0.2">
      <c r="B9385" s="2"/>
      <c r="H9385" s="2"/>
      <c r="I9385" s="2"/>
      <c r="J9385" s="2"/>
      <c r="N9385" s="9"/>
      <c r="O9385" s="5"/>
      <c r="P9385" s="2"/>
      <c r="Q9385" s="39"/>
      <c r="R9385" s="9"/>
      <c r="T9385" s="9"/>
      <c r="U9385" s="2"/>
      <c r="X9385" s="40"/>
      <c r="Y9385" s="9"/>
    </row>
    <row r="9386" spans="2:25" x14ac:dyDescent="0.2">
      <c r="B9386" s="2"/>
      <c r="H9386" s="2"/>
      <c r="I9386" s="2"/>
      <c r="J9386" s="2"/>
      <c r="N9386" s="9"/>
      <c r="O9386" s="5"/>
      <c r="P9386" s="2"/>
      <c r="Q9386" s="39"/>
      <c r="R9386" s="9"/>
      <c r="T9386" s="9"/>
      <c r="U9386" s="2"/>
      <c r="X9386" s="40"/>
      <c r="Y9386" s="9"/>
    </row>
    <row r="9387" spans="2:25" x14ac:dyDescent="0.2">
      <c r="B9387" s="2"/>
      <c r="H9387" s="2"/>
      <c r="I9387" s="2"/>
      <c r="J9387" s="2"/>
      <c r="N9387" s="9"/>
      <c r="O9387" s="5"/>
      <c r="P9387" s="2"/>
      <c r="Q9387" s="39"/>
      <c r="R9387" s="9"/>
      <c r="T9387" s="9"/>
      <c r="U9387" s="2"/>
      <c r="X9387" s="40"/>
      <c r="Y9387" s="9"/>
    </row>
    <row r="9388" spans="2:25" x14ac:dyDescent="0.2">
      <c r="B9388" s="2"/>
      <c r="H9388" s="2"/>
      <c r="I9388" s="2"/>
      <c r="J9388" s="2"/>
      <c r="N9388" s="9"/>
      <c r="O9388" s="5"/>
      <c r="P9388" s="2"/>
      <c r="Q9388" s="39"/>
      <c r="R9388" s="9"/>
      <c r="T9388" s="9"/>
      <c r="U9388" s="2"/>
      <c r="X9388" s="40"/>
      <c r="Y9388" s="9"/>
    </row>
    <row r="9389" spans="2:25" x14ac:dyDescent="0.2">
      <c r="B9389" s="2"/>
      <c r="H9389" s="2"/>
      <c r="I9389" s="2"/>
      <c r="J9389" s="2"/>
      <c r="N9389" s="9"/>
      <c r="O9389" s="5"/>
      <c r="P9389" s="2"/>
      <c r="Q9389" s="39"/>
      <c r="R9389" s="9"/>
      <c r="T9389" s="9"/>
      <c r="U9389" s="2"/>
      <c r="X9389" s="40"/>
      <c r="Y9389" s="9"/>
    </row>
    <row r="9390" spans="2:25" x14ac:dyDescent="0.2">
      <c r="B9390" s="2"/>
      <c r="H9390" s="2"/>
      <c r="I9390" s="2"/>
      <c r="J9390" s="2"/>
      <c r="N9390" s="9"/>
      <c r="O9390" s="5"/>
      <c r="P9390" s="2"/>
      <c r="Q9390" s="39"/>
      <c r="R9390" s="9"/>
      <c r="T9390" s="9"/>
      <c r="U9390" s="2"/>
      <c r="X9390" s="40"/>
      <c r="Y9390" s="9"/>
    </row>
    <row r="9391" spans="2:25" x14ac:dyDescent="0.2">
      <c r="B9391" s="2"/>
      <c r="H9391" s="2"/>
      <c r="I9391" s="2"/>
      <c r="J9391" s="2"/>
      <c r="N9391" s="9"/>
      <c r="O9391" s="5"/>
      <c r="P9391" s="2"/>
      <c r="Q9391" s="39"/>
      <c r="R9391" s="9"/>
      <c r="T9391" s="9"/>
      <c r="U9391" s="2"/>
      <c r="X9391" s="40"/>
      <c r="Y9391" s="9"/>
    </row>
    <row r="9392" spans="2:25" x14ac:dyDescent="0.2">
      <c r="B9392" s="2"/>
      <c r="H9392" s="2"/>
      <c r="I9392" s="2"/>
      <c r="J9392" s="2"/>
      <c r="N9392" s="9"/>
      <c r="O9392" s="5"/>
      <c r="P9392" s="2"/>
      <c r="Q9392" s="39"/>
      <c r="R9392" s="9"/>
      <c r="T9392" s="9"/>
      <c r="U9392" s="2"/>
      <c r="X9392" s="40"/>
      <c r="Y9392" s="9"/>
    </row>
    <row r="9393" spans="2:25" x14ac:dyDescent="0.2">
      <c r="B9393" s="2"/>
      <c r="H9393" s="2"/>
      <c r="I9393" s="2"/>
      <c r="J9393" s="2"/>
      <c r="N9393" s="9"/>
      <c r="O9393" s="5"/>
      <c r="P9393" s="2"/>
      <c r="Q9393" s="39"/>
      <c r="R9393" s="9"/>
      <c r="T9393" s="9"/>
      <c r="U9393" s="2"/>
      <c r="X9393" s="40"/>
      <c r="Y9393" s="9"/>
    </row>
    <row r="9394" spans="2:25" x14ac:dyDescent="0.2">
      <c r="B9394" s="2"/>
      <c r="H9394" s="2"/>
      <c r="I9394" s="2"/>
      <c r="J9394" s="2"/>
      <c r="N9394" s="9"/>
      <c r="O9394" s="5"/>
      <c r="P9394" s="2"/>
      <c r="Q9394" s="39"/>
      <c r="R9394" s="9"/>
      <c r="T9394" s="9"/>
      <c r="U9394" s="2"/>
      <c r="X9394" s="40"/>
      <c r="Y9394" s="9"/>
    </row>
    <row r="9395" spans="2:25" x14ac:dyDescent="0.2">
      <c r="B9395" s="2"/>
      <c r="H9395" s="2"/>
      <c r="I9395" s="2"/>
      <c r="J9395" s="2"/>
      <c r="N9395" s="9"/>
      <c r="O9395" s="5"/>
      <c r="P9395" s="2"/>
      <c r="Q9395" s="39"/>
      <c r="R9395" s="9"/>
      <c r="T9395" s="9"/>
      <c r="U9395" s="2"/>
      <c r="X9395" s="40"/>
      <c r="Y9395" s="9"/>
    </row>
    <row r="9396" spans="2:25" x14ac:dyDescent="0.2">
      <c r="B9396" s="2"/>
      <c r="H9396" s="2"/>
      <c r="I9396" s="2"/>
      <c r="J9396" s="2"/>
      <c r="N9396" s="9"/>
      <c r="O9396" s="5"/>
      <c r="P9396" s="2"/>
      <c r="Q9396" s="39"/>
      <c r="R9396" s="9"/>
      <c r="T9396" s="9"/>
      <c r="U9396" s="2"/>
      <c r="X9396" s="40"/>
      <c r="Y9396" s="9"/>
    </row>
    <row r="9397" spans="2:25" x14ac:dyDescent="0.2">
      <c r="B9397" s="2"/>
      <c r="H9397" s="2"/>
      <c r="I9397" s="2"/>
      <c r="J9397" s="2"/>
      <c r="N9397" s="9"/>
      <c r="O9397" s="5"/>
      <c r="P9397" s="2"/>
      <c r="Q9397" s="39"/>
      <c r="R9397" s="9"/>
      <c r="T9397" s="9"/>
      <c r="U9397" s="2"/>
      <c r="X9397" s="40"/>
      <c r="Y9397" s="9"/>
    </row>
    <row r="9398" spans="2:25" x14ac:dyDescent="0.2">
      <c r="B9398" s="2"/>
      <c r="H9398" s="2"/>
      <c r="I9398" s="2"/>
      <c r="J9398" s="2"/>
      <c r="N9398" s="9"/>
      <c r="O9398" s="5"/>
      <c r="P9398" s="2"/>
      <c r="Q9398" s="39"/>
      <c r="R9398" s="9"/>
      <c r="T9398" s="9"/>
      <c r="U9398" s="2"/>
      <c r="X9398" s="40"/>
      <c r="Y9398" s="9"/>
    </row>
    <row r="9399" spans="2:25" x14ac:dyDescent="0.2">
      <c r="B9399" s="2"/>
      <c r="H9399" s="2"/>
      <c r="I9399" s="2"/>
      <c r="J9399" s="2"/>
      <c r="N9399" s="9"/>
      <c r="O9399" s="5"/>
      <c r="P9399" s="2"/>
      <c r="Q9399" s="39"/>
      <c r="R9399" s="9"/>
      <c r="T9399" s="9"/>
      <c r="U9399" s="2"/>
      <c r="X9399" s="40"/>
      <c r="Y9399" s="9"/>
    </row>
    <row r="9400" spans="2:25" x14ac:dyDescent="0.2">
      <c r="B9400" s="2"/>
      <c r="H9400" s="2"/>
      <c r="I9400" s="2"/>
      <c r="J9400" s="2"/>
      <c r="N9400" s="9"/>
      <c r="O9400" s="5"/>
      <c r="P9400" s="2"/>
      <c r="Q9400" s="39"/>
      <c r="R9400" s="9"/>
      <c r="T9400" s="9"/>
      <c r="U9400" s="2"/>
      <c r="X9400" s="40"/>
      <c r="Y9400" s="9"/>
    </row>
    <row r="9401" spans="2:25" x14ac:dyDescent="0.2">
      <c r="B9401" s="2"/>
      <c r="H9401" s="2"/>
      <c r="I9401" s="2"/>
      <c r="J9401" s="2"/>
      <c r="N9401" s="9"/>
      <c r="O9401" s="5"/>
      <c r="P9401" s="2"/>
      <c r="Q9401" s="39"/>
      <c r="R9401" s="9"/>
      <c r="T9401" s="9"/>
      <c r="U9401" s="2"/>
      <c r="X9401" s="40"/>
      <c r="Y9401" s="9"/>
    </row>
    <row r="9402" spans="2:25" x14ac:dyDescent="0.2">
      <c r="B9402" s="2"/>
      <c r="H9402" s="2"/>
      <c r="I9402" s="2"/>
      <c r="J9402" s="2"/>
      <c r="N9402" s="9"/>
      <c r="O9402" s="5"/>
      <c r="P9402" s="2"/>
      <c r="Q9402" s="39"/>
      <c r="R9402" s="9"/>
      <c r="T9402" s="9"/>
      <c r="U9402" s="2"/>
      <c r="X9402" s="40"/>
      <c r="Y9402" s="9"/>
    </row>
    <row r="9403" spans="2:25" x14ac:dyDescent="0.2">
      <c r="B9403" s="2"/>
      <c r="H9403" s="2"/>
      <c r="I9403" s="2"/>
      <c r="J9403" s="2"/>
      <c r="N9403" s="9"/>
      <c r="O9403" s="5"/>
      <c r="P9403" s="2"/>
      <c r="Q9403" s="39"/>
      <c r="R9403" s="9"/>
      <c r="T9403" s="9"/>
      <c r="U9403" s="2"/>
      <c r="X9403" s="40"/>
      <c r="Y9403" s="9"/>
    </row>
    <row r="9404" spans="2:25" x14ac:dyDescent="0.2">
      <c r="B9404" s="2"/>
      <c r="H9404" s="2"/>
      <c r="I9404" s="2"/>
      <c r="J9404" s="2"/>
      <c r="N9404" s="9"/>
      <c r="O9404" s="5"/>
      <c r="P9404" s="2"/>
      <c r="Q9404" s="39"/>
      <c r="R9404" s="9"/>
      <c r="T9404" s="9"/>
      <c r="U9404" s="2"/>
      <c r="X9404" s="40"/>
      <c r="Y9404" s="9"/>
    </row>
    <row r="9405" spans="2:25" x14ac:dyDescent="0.2">
      <c r="B9405" s="2"/>
      <c r="H9405" s="2"/>
      <c r="I9405" s="2"/>
      <c r="J9405" s="2"/>
      <c r="N9405" s="9"/>
      <c r="O9405" s="5"/>
      <c r="P9405" s="2"/>
      <c r="Q9405" s="39"/>
      <c r="R9405" s="9"/>
      <c r="T9405" s="9"/>
      <c r="U9405" s="2"/>
      <c r="X9405" s="40"/>
      <c r="Y9405" s="9"/>
    </row>
    <row r="9406" spans="2:25" x14ac:dyDescent="0.2">
      <c r="B9406" s="2"/>
      <c r="H9406" s="2"/>
      <c r="I9406" s="2"/>
      <c r="J9406" s="2"/>
      <c r="N9406" s="9"/>
      <c r="O9406" s="5"/>
      <c r="P9406" s="2"/>
      <c r="Q9406" s="39"/>
      <c r="R9406" s="9"/>
      <c r="T9406" s="9"/>
      <c r="U9406" s="2"/>
      <c r="X9406" s="40"/>
      <c r="Y9406" s="9"/>
    </row>
    <row r="9407" spans="2:25" x14ac:dyDescent="0.2">
      <c r="B9407" s="2"/>
      <c r="H9407" s="2"/>
      <c r="I9407" s="2"/>
      <c r="J9407" s="2"/>
      <c r="N9407" s="9"/>
      <c r="O9407" s="5"/>
      <c r="P9407" s="2"/>
      <c r="Q9407" s="39"/>
      <c r="R9407" s="9"/>
      <c r="T9407" s="9"/>
      <c r="U9407" s="2"/>
      <c r="X9407" s="40"/>
      <c r="Y9407" s="9"/>
    </row>
    <row r="9408" spans="2:25" x14ac:dyDescent="0.2">
      <c r="B9408" s="2"/>
      <c r="H9408" s="2"/>
      <c r="I9408" s="2"/>
      <c r="J9408" s="2"/>
      <c r="N9408" s="9"/>
      <c r="O9408" s="5"/>
      <c r="P9408" s="2"/>
      <c r="Q9408" s="39"/>
      <c r="R9408" s="9"/>
      <c r="T9408" s="9"/>
      <c r="U9408" s="2"/>
      <c r="X9408" s="40"/>
      <c r="Y9408" s="9"/>
    </row>
    <row r="9409" spans="2:25" x14ac:dyDescent="0.2">
      <c r="B9409" s="2"/>
      <c r="H9409" s="2"/>
      <c r="I9409" s="2"/>
      <c r="J9409" s="2"/>
      <c r="N9409" s="9"/>
      <c r="O9409" s="5"/>
      <c r="P9409" s="2"/>
      <c r="Q9409" s="39"/>
      <c r="R9409" s="9"/>
      <c r="T9409" s="9"/>
      <c r="U9409" s="2"/>
      <c r="X9409" s="40"/>
      <c r="Y9409" s="9"/>
    </row>
    <row r="9410" spans="2:25" x14ac:dyDescent="0.2">
      <c r="B9410" s="2"/>
      <c r="H9410" s="2"/>
      <c r="I9410" s="2"/>
      <c r="J9410" s="2"/>
      <c r="N9410" s="9"/>
      <c r="O9410" s="5"/>
      <c r="P9410" s="2"/>
      <c r="Q9410" s="39"/>
      <c r="R9410" s="9"/>
      <c r="T9410" s="9"/>
      <c r="U9410" s="2"/>
      <c r="X9410" s="40"/>
      <c r="Y9410" s="9"/>
    </row>
    <row r="9411" spans="2:25" x14ac:dyDescent="0.2">
      <c r="B9411" s="2"/>
      <c r="H9411" s="2"/>
      <c r="I9411" s="2"/>
      <c r="J9411" s="2"/>
      <c r="N9411" s="9"/>
      <c r="O9411" s="5"/>
      <c r="P9411" s="2"/>
      <c r="Q9411" s="39"/>
      <c r="R9411" s="9"/>
      <c r="T9411" s="9"/>
      <c r="U9411" s="2"/>
      <c r="X9411" s="40"/>
      <c r="Y9411" s="9"/>
    </row>
    <row r="9412" spans="2:25" x14ac:dyDescent="0.2">
      <c r="B9412" s="2"/>
      <c r="H9412" s="2"/>
      <c r="I9412" s="2"/>
      <c r="J9412" s="2"/>
      <c r="N9412" s="9"/>
      <c r="O9412" s="5"/>
      <c r="P9412" s="2"/>
      <c r="Q9412" s="39"/>
      <c r="R9412" s="9"/>
      <c r="T9412" s="9"/>
      <c r="U9412" s="2"/>
      <c r="X9412" s="40"/>
      <c r="Y9412" s="9"/>
    </row>
    <row r="9413" spans="2:25" x14ac:dyDescent="0.2">
      <c r="B9413" s="2"/>
      <c r="H9413" s="2"/>
      <c r="I9413" s="2"/>
      <c r="J9413" s="2"/>
      <c r="N9413" s="9"/>
      <c r="O9413" s="5"/>
      <c r="P9413" s="2"/>
      <c r="Q9413" s="39"/>
      <c r="R9413" s="9"/>
      <c r="T9413" s="9"/>
      <c r="U9413" s="2"/>
      <c r="X9413" s="40"/>
      <c r="Y9413" s="9"/>
    </row>
    <row r="9414" spans="2:25" x14ac:dyDescent="0.2">
      <c r="B9414" s="2"/>
      <c r="H9414" s="2"/>
      <c r="I9414" s="2"/>
      <c r="J9414" s="2"/>
      <c r="N9414" s="9"/>
      <c r="O9414" s="5"/>
      <c r="P9414" s="2"/>
      <c r="Q9414" s="39"/>
      <c r="R9414" s="9"/>
      <c r="T9414" s="9"/>
      <c r="U9414" s="2"/>
      <c r="X9414" s="40"/>
      <c r="Y9414" s="9"/>
    </row>
    <row r="9415" spans="2:25" x14ac:dyDescent="0.2">
      <c r="B9415" s="2"/>
      <c r="H9415" s="2"/>
      <c r="I9415" s="2"/>
      <c r="J9415" s="2"/>
      <c r="N9415" s="9"/>
      <c r="O9415" s="5"/>
      <c r="P9415" s="2"/>
      <c r="Q9415" s="39"/>
      <c r="R9415" s="9"/>
      <c r="T9415" s="9"/>
      <c r="U9415" s="2"/>
      <c r="X9415" s="40"/>
      <c r="Y9415" s="9"/>
    </row>
    <row r="9416" spans="2:25" x14ac:dyDescent="0.2">
      <c r="B9416" s="2"/>
      <c r="H9416" s="2"/>
      <c r="I9416" s="2"/>
      <c r="J9416" s="2"/>
      <c r="N9416" s="9"/>
      <c r="O9416" s="5"/>
      <c r="P9416" s="2"/>
      <c r="Q9416" s="39"/>
      <c r="R9416" s="9"/>
      <c r="T9416" s="9"/>
      <c r="U9416" s="2"/>
      <c r="X9416" s="40"/>
      <c r="Y9416" s="9"/>
    </row>
    <row r="9417" spans="2:25" x14ac:dyDescent="0.2">
      <c r="B9417" s="2"/>
      <c r="H9417" s="2"/>
      <c r="I9417" s="2"/>
      <c r="J9417" s="2"/>
      <c r="N9417" s="9"/>
      <c r="O9417" s="5"/>
      <c r="P9417" s="2"/>
      <c r="Q9417" s="39"/>
      <c r="R9417" s="9"/>
      <c r="T9417" s="9"/>
      <c r="U9417" s="2"/>
      <c r="X9417" s="40"/>
      <c r="Y9417" s="9"/>
    </row>
    <row r="9418" spans="2:25" x14ac:dyDescent="0.2">
      <c r="B9418" s="2"/>
      <c r="H9418" s="2"/>
      <c r="I9418" s="2"/>
      <c r="J9418" s="2"/>
      <c r="N9418" s="9"/>
      <c r="O9418" s="5"/>
      <c r="P9418" s="2"/>
      <c r="Q9418" s="39"/>
      <c r="R9418" s="9"/>
      <c r="T9418" s="9"/>
      <c r="U9418" s="2"/>
      <c r="X9418" s="40"/>
      <c r="Y9418" s="9"/>
    </row>
    <row r="9419" spans="2:25" x14ac:dyDescent="0.2">
      <c r="B9419" s="2"/>
      <c r="H9419" s="2"/>
      <c r="I9419" s="2"/>
      <c r="J9419" s="2"/>
      <c r="N9419" s="9"/>
      <c r="O9419" s="5"/>
      <c r="P9419" s="2"/>
      <c r="Q9419" s="39"/>
      <c r="R9419" s="9"/>
      <c r="T9419" s="9"/>
      <c r="U9419" s="2"/>
      <c r="X9419" s="40"/>
      <c r="Y9419" s="9"/>
    </row>
    <row r="9420" spans="2:25" x14ac:dyDescent="0.2">
      <c r="B9420" s="2"/>
      <c r="H9420" s="2"/>
      <c r="I9420" s="2"/>
      <c r="J9420" s="2"/>
      <c r="N9420" s="9"/>
      <c r="O9420" s="5"/>
      <c r="P9420" s="2"/>
      <c r="Q9420" s="39"/>
      <c r="R9420" s="9"/>
      <c r="T9420" s="9"/>
      <c r="U9420" s="2"/>
      <c r="X9420" s="40"/>
      <c r="Y9420" s="9"/>
    </row>
    <row r="9421" spans="2:25" x14ac:dyDescent="0.2">
      <c r="B9421" s="2"/>
      <c r="H9421" s="2"/>
      <c r="I9421" s="2"/>
      <c r="J9421" s="2"/>
      <c r="N9421" s="9"/>
      <c r="O9421" s="5"/>
      <c r="P9421" s="2"/>
      <c r="Q9421" s="39"/>
      <c r="R9421" s="9"/>
      <c r="T9421" s="9"/>
      <c r="U9421" s="2"/>
      <c r="X9421" s="40"/>
      <c r="Y9421" s="9"/>
    </row>
    <row r="9422" spans="2:25" x14ac:dyDescent="0.2">
      <c r="B9422" s="2"/>
      <c r="H9422" s="2"/>
      <c r="I9422" s="2"/>
      <c r="J9422" s="2"/>
      <c r="N9422" s="9"/>
      <c r="O9422" s="5"/>
      <c r="P9422" s="2"/>
      <c r="Q9422" s="39"/>
      <c r="R9422" s="9"/>
      <c r="T9422" s="9"/>
      <c r="U9422" s="2"/>
      <c r="X9422" s="40"/>
      <c r="Y9422" s="9"/>
    </row>
    <row r="9423" spans="2:25" x14ac:dyDescent="0.2">
      <c r="B9423" s="2"/>
      <c r="H9423" s="2"/>
      <c r="I9423" s="2"/>
      <c r="J9423" s="2"/>
      <c r="N9423" s="9"/>
      <c r="O9423" s="5"/>
      <c r="P9423" s="2"/>
      <c r="Q9423" s="39"/>
      <c r="R9423" s="9"/>
      <c r="T9423" s="9"/>
      <c r="U9423" s="2"/>
      <c r="X9423" s="40"/>
      <c r="Y9423" s="9"/>
    </row>
    <row r="9424" spans="2:25" x14ac:dyDescent="0.2">
      <c r="B9424" s="2"/>
      <c r="H9424" s="2"/>
      <c r="I9424" s="2"/>
      <c r="J9424" s="2"/>
      <c r="N9424" s="9"/>
      <c r="O9424" s="5"/>
      <c r="P9424" s="2"/>
      <c r="Q9424" s="39"/>
      <c r="R9424" s="9"/>
      <c r="T9424" s="9"/>
      <c r="U9424" s="2"/>
      <c r="X9424" s="40"/>
      <c r="Y9424" s="9"/>
    </row>
    <row r="9425" spans="2:25" x14ac:dyDescent="0.2">
      <c r="B9425" s="2"/>
      <c r="H9425" s="2"/>
      <c r="I9425" s="2"/>
      <c r="J9425" s="2"/>
      <c r="N9425" s="9"/>
      <c r="O9425" s="5"/>
      <c r="P9425" s="2"/>
      <c r="Q9425" s="39"/>
      <c r="R9425" s="9"/>
      <c r="T9425" s="9"/>
      <c r="U9425" s="2"/>
      <c r="X9425" s="40"/>
      <c r="Y9425" s="9"/>
    </row>
    <row r="9426" spans="2:25" x14ac:dyDescent="0.2">
      <c r="B9426" s="2"/>
      <c r="H9426" s="2"/>
      <c r="I9426" s="2"/>
      <c r="J9426" s="2"/>
      <c r="N9426" s="9"/>
      <c r="O9426" s="5"/>
      <c r="P9426" s="2"/>
      <c r="Q9426" s="39"/>
      <c r="R9426" s="9"/>
      <c r="T9426" s="9"/>
      <c r="U9426" s="2"/>
      <c r="X9426" s="40"/>
      <c r="Y9426" s="9"/>
    </row>
    <row r="9427" spans="2:25" x14ac:dyDescent="0.2">
      <c r="B9427" s="2"/>
      <c r="H9427" s="2"/>
      <c r="I9427" s="2"/>
      <c r="J9427" s="2"/>
      <c r="N9427" s="9"/>
      <c r="O9427" s="5"/>
      <c r="P9427" s="2"/>
      <c r="Q9427" s="39"/>
      <c r="R9427" s="9"/>
      <c r="T9427" s="9"/>
      <c r="U9427" s="2"/>
      <c r="X9427" s="40"/>
      <c r="Y9427" s="9"/>
    </row>
    <row r="9428" spans="2:25" x14ac:dyDescent="0.2">
      <c r="B9428" s="2"/>
      <c r="H9428" s="2"/>
      <c r="I9428" s="2"/>
      <c r="J9428" s="2"/>
      <c r="N9428" s="9"/>
      <c r="O9428" s="5"/>
      <c r="P9428" s="2"/>
      <c r="Q9428" s="39"/>
      <c r="R9428" s="9"/>
      <c r="T9428" s="9"/>
      <c r="U9428" s="2"/>
      <c r="X9428" s="40"/>
      <c r="Y9428" s="9"/>
    </row>
    <row r="9429" spans="2:25" x14ac:dyDescent="0.2">
      <c r="B9429" s="2"/>
      <c r="H9429" s="2"/>
      <c r="I9429" s="2"/>
      <c r="J9429" s="2"/>
      <c r="N9429" s="9"/>
      <c r="O9429" s="5"/>
      <c r="P9429" s="2"/>
      <c r="Q9429" s="39"/>
      <c r="R9429" s="9"/>
      <c r="T9429" s="9"/>
      <c r="U9429" s="2"/>
      <c r="X9429" s="40"/>
      <c r="Y9429" s="9"/>
    </row>
    <row r="9430" spans="2:25" x14ac:dyDescent="0.2">
      <c r="B9430" s="2"/>
      <c r="H9430" s="2"/>
      <c r="I9430" s="2"/>
      <c r="J9430" s="2"/>
      <c r="N9430" s="9"/>
      <c r="O9430" s="5"/>
      <c r="P9430" s="2"/>
      <c r="Q9430" s="39"/>
      <c r="R9430" s="9"/>
      <c r="T9430" s="9"/>
      <c r="U9430" s="2"/>
      <c r="X9430" s="40"/>
      <c r="Y9430" s="9"/>
    </row>
    <row r="9431" spans="2:25" x14ac:dyDescent="0.2">
      <c r="B9431" s="2"/>
      <c r="H9431" s="2"/>
      <c r="I9431" s="2"/>
      <c r="J9431" s="2"/>
      <c r="N9431" s="9"/>
      <c r="O9431" s="5"/>
      <c r="P9431" s="2"/>
      <c r="Q9431" s="39"/>
      <c r="R9431" s="9"/>
      <c r="T9431" s="9"/>
      <c r="U9431" s="2"/>
      <c r="X9431" s="40"/>
      <c r="Y9431" s="9"/>
    </row>
    <row r="9432" spans="2:25" x14ac:dyDescent="0.2">
      <c r="B9432" s="2"/>
      <c r="H9432" s="2"/>
      <c r="I9432" s="2"/>
      <c r="J9432" s="2"/>
      <c r="N9432" s="9"/>
      <c r="O9432" s="5"/>
      <c r="P9432" s="2"/>
      <c r="Q9432" s="39"/>
      <c r="R9432" s="9"/>
      <c r="T9432" s="9"/>
      <c r="U9432" s="2"/>
      <c r="X9432" s="40"/>
      <c r="Y9432" s="9"/>
    </row>
    <row r="9433" spans="2:25" x14ac:dyDescent="0.2">
      <c r="B9433" s="2"/>
      <c r="H9433" s="2"/>
      <c r="I9433" s="2"/>
      <c r="J9433" s="2"/>
      <c r="N9433" s="9"/>
      <c r="O9433" s="5"/>
      <c r="P9433" s="2"/>
      <c r="Q9433" s="39"/>
      <c r="R9433" s="9"/>
      <c r="T9433" s="9"/>
      <c r="U9433" s="2"/>
      <c r="X9433" s="40"/>
      <c r="Y9433" s="9"/>
    </row>
    <row r="9434" spans="2:25" x14ac:dyDescent="0.2">
      <c r="B9434" s="2"/>
      <c r="H9434" s="2"/>
      <c r="I9434" s="2"/>
      <c r="J9434" s="2"/>
      <c r="N9434" s="9"/>
      <c r="O9434" s="5"/>
      <c r="P9434" s="2"/>
      <c r="Q9434" s="39"/>
      <c r="R9434" s="9"/>
      <c r="T9434" s="9"/>
      <c r="U9434" s="2"/>
      <c r="X9434" s="40"/>
      <c r="Y9434" s="9"/>
    </row>
    <row r="9435" spans="2:25" x14ac:dyDescent="0.2">
      <c r="B9435" s="2"/>
      <c r="H9435" s="2"/>
      <c r="I9435" s="2"/>
      <c r="J9435" s="2"/>
      <c r="N9435" s="9"/>
      <c r="O9435" s="5"/>
      <c r="P9435" s="2"/>
      <c r="Q9435" s="39"/>
      <c r="R9435" s="9"/>
      <c r="T9435" s="9"/>
      <c r="U9435" s="2"/>
      <c r="X9435" s="40"/>
      <c r="Y9435" s="9"/>
    </row>
    <row r="9436" spans="2:25" x14ac:dyDescent="0.2">
      <c r="B9436" s="2"/>
      <c r="H9436" s="2"/>
      <c r="I9436" s="2"/>
      <c r="J9436" s="2"/>
      <c r="N9436" s="9"/>
      <c r="O9436" s="5"/>
      <c r="P9436" s="2"/>
      <c r="Q9436" s="39"/>
      <c r="R9436" s="9"/>
      <c r="T9436" s="9"/>
      <c r="U9436" s="2"/>
      <c r="X9436" s="40"/>
      <c r="Y9436" s="9"/>
    </row>
    <row r="9437" spans="2:25" x14ac:dyDescent="0.2">
      <c r="B9437" s="2"/>
      <c r="H9437" s="2"/>
      <c r="I9437" s="2"/>
      <c r="J9437" s="2"/>
      <c r="N9437" s="9"/>
      <c r="O9437" s="5"/>
      <c r="P9437" s="2"/>
      <c r="Q9437" s="39"/>
      <c r="R9437" s="9"/>
      <c r="T9437" s="9"/>
      <c r="U9437" s="2"/>
      <c r="X9437" s="40"/>
      <c r="Y9437" s="9"/>
    </row>
    <row r="9438" spans="2:25" x14ac:dyDescent="0.2">
      <c r="B9438" s="2"/>
      <c r="H9438" s="2"/>
      <c r="I9438" s="2"/>
      <c r="J9438" s="2"/>
      <c r="N9438" s="9"/>
      <c r="O9438" s="5"/>
      <c r="P9438" s="2"/>
      <c r="Q9438" s="39"/>
      <c r="R9438" s="9"/>
      <c r="T9438" s="9"/>
      <c r="U9438" s="2"/>
      <c r="X9438" s="40"/>
      <c r="Y9438" s="9"/>
    </row>
    <row r="9439" spans="2:25" x14ac:dyDescent="0.2">
      <c r="B9439" s="2"/>
      <c r="H9439" s="2"/>
      <c r="I9439" s="2"/>
      <c r="J9439" s="2"/>
      <c r="N9439" s="9"/>
      <c r="O9439" s="5"/>
      <c r="P9439" s="2"/>
      <c r="Q9439" s="39"/>
      <c r="R9439" s="9"/>
      <c r="T9439" s="9"/>
      <c r="U9439" s="2"/>
      <c r="X9439" s="40"/>
      <c r="Y9439" s="9"/>
    </row>
    <row r="9440" spans="2:25" x14ac:dyDescent="0.2">
      <c r="B9440" s="2"/>
      <c r="H9440" s="2"/>
      <c r="I9440" s="2"/>
      <c r="J9440" s="2"/>
      <c r="N9440" s="9"/>
      <c r="O9440" s="5"/>
      <c r="P9440" s="2"/>
      <c r="Q9440" s="39"/>
      <c r="R9440" s="9"/>
      <c r="T9440" s="9"/>
      <c r="U9440" s="2"/>
      <c r="X9440" s="40"/>
      <c r="Y9440" s="9"/>
    </row>
    <row r="9441" spans="2:25" x14ac:dyDescent="0.2">
      <c r="B9441" s="2"/>
      <c r="H9441" s="2"/>
      <c r="I9441" s="2"/>
      <c r="J9441" s="2"/>
      <c r="N9441" s="9"/>
      <c r="O9441" s="5"/>
      <c r="P9441" s="2"/>
      <c r="Q9441" s="39"/>
      <c r="R9441" s="9"/>
      <c r="T9441" s="9"/>
      <c r="U9441" s="2"/>
      <c r="X9441" s="40"/>
      <c r="Y9441" s="9"/>
    </row>
    <row r="9442" spans="2:25" x14ac:dyDescent="0.2">
      <c r="B9442" s="2"/>
      <c r="H9442" s="2"/>
      <c r="I9442" s="2"/>
      <c r="J9442" s="2"/>
      <c r="N9442" s="9"/>
      <c r="O9442" s="5"/>
      <c r="P9442" s="2"/>
      <c r="Q9442" s="39"/>
      <c r="R9442" s="9"/>
      <c r="T9442" s="9"/>
      <c r="U9442" s="2"/>
      <c r="X9442" s="40"/>
      <c r="Y9442" s="9"/>
    </row>
    <row r="9443" spans="2:25" x14ac:dyDescent="0.2">
      <c r="B9443" s="2"/>
      <c r="H9443" s="2"/>
      <c r="I9443" s="2"/>
      <c r="J9443" s="2"/>
      <c r="N9443" s="9"/>
      <c r="O9443" s="5"/>
      <c r="P9443" s="2"/>
      <c r="Q9443" s="39"/>
      <c r="R9443" s="9"/>
      <c r="T9443" s="9"/>
      <c r="U9443" s="2"/>
      <c r="X9443" s="40"/>
      <c r="Y9443" s="9"/>
    </row>
    <row r="9444" spans="2:25" x14ac:dyDescent="0.2">
      <c r="B9444" s="2"/>
      <c r="H9444" s="2"/>
      <c r="I9444" s="2"/>
      <c r="J9444" s="2"/>
      <c r="N9444" s="9"/>
      <c r="O9444" s="5"/>
      <c r="P9444" s="2"/>
      <c r="Q9444" s="39"/>
      <c r="R9444" s="9"/>
      <c r="T9444" s="9"/>
      <c r="U9444" s="2"/>
      <c r="X9444" s="40"/>
      <c r="Y9444" s="9"/>
    </row>
    <row r="9445" spans="2:25" x14ac:dyDescent="0.2">
      <c r="B9445" s="2"/>
      <c r="H9445" s="2"/>
      <c r="I9445" s="2"/>
      <c r="J9445" s="2"/>
      <c r="N9445" s="9"/>
      <c r="O9445" s="5"/>
      <c r="P9445" s="2"/>
      <c r="Q9445" s="39"/>
      <c r="R9445" s="9"/>
      <c r="T9445" s="9"/>
      <c r="U9445" s="2"/>
      <c r="X9445" s="40"/>
      <c r="Y9445" s="9"/>
    </row>
    <row r="9446" spans="2:25" x14ac:dyDescent="0.2">
      <c r="B9446" s="2"/>
      <c r="H9446" s="2"/>
      <c r="I9446" s="2"/>
      <c r="J9446" s="2"/>
      <c r="N9446" s="9"/>
      <c r="O9446" s="5"/>
      <c r="P9446" s="2"/>
      <c r="Q9446" s="39"/>
      <c r="R9446" s="9"/>
      <c r="T9446" s="9"/>
      <c r="U9446" s="2"/>
      <c r="X9446" s="40"/>
      <c r="Y9446" s="9"/>
    </row>
    <row r="9447" spans="2:25" x14ac:dyDescent="0.2">
      <c r="B9447" s="2"/>
      <c r="H9447" s="2"/>
      <c r="I9447" s="2"/>
      <c r="J9447" s="2"/>
      <c r="N9447" s="9"/>
      <c r="O9447" s="5"/>
      <c r="P9447" s="2"/>
      <c r="Q9447" s="39"/>
      <c r="R9447" s="9"/>
      <c r="T9447" s="9"/>
      <c r="U9447" s="2"/>
      <c r="X9447" s="40"/>
      <c r="Y9447" s="9"/>
    </row>
    <row r="9448" spans="2:25" x14ac:dyDescent="0.2">
      <c r="B9448" s="2"/>
      <c r="H9448" s="2"/>
      <c r="I9448" s="2"/>
      <c r="J9448" s="2"/>
      <c r="N9448" s="9"/>
      <c r="O9448" s="5"/>
      <c r="P9448" s="2"/>
      <c r="Q9448" s="39"/>
      <c r="R9448" s="9"/>
      <c r="T9448" s="9"/>
      <c r="U9448" s="2"/>
      <c r="X9448" s="40"/>
      <c r="Y9448" s="9"/>
    </row>
    <row r="9449" spans="2:25" x14ac:dyDescent="0.2">
      <c r="B9449" s="2"/>
      <c r="H9449" s="2"/>
      <c r="I9449" s="2"/>
      <c r="J9449" s="2"/>
      <c r="N9449" s="9"/>
      <c r="O9449" s="5"/>
      <c r="P9449" s="2"/>
      <c r="Q9449" s="39"/>
      <c r="R9449" s="9"/>
      <c r="T9449" s="9"/>
      <c r="U9449" s="2"/>
      <c r="X9449" s="40"/>
      <c r="Y9449" s="9"/>
    </row>
    <row r="9450" spans="2:25" x14ac:dyDescent="0.2">
      <c r="B9450" s="2"/>
      <c r="H9450" s="2"/>
      <c r="I9450" s="2"/>
      <c r="J9450" s="2"/>
      <c r="N9450" s="9"/>
      <c r="O9450" s="5"/>
      <c r="P9450" s="2"/>
      <c r="Q9450" s="39"/>
      <c r="R9450" s="9"/>
      <c r="T9450" s="9"/>
      <c r="U9450" s="2"/>
      <c r="X9450" s="40"/>
      <c r="Y9450" s="9"/>
    </row>
    <row r="9451" spans="2:25" x14ac:dyDescent="0.2">
      <c r="B9451" s="2"/>
      <c r="H9451" s="2"/>
      <c r="I9451" s="2"/>
      <c r="J9451" s="2"/>
      <c r="N9451" s="9"/>
      <c r="O9451" s="5"/>
      <c r="P9451" s="2"/>
      <c r="Q9451" s="39"/>
      <c r="R9451" s="9"/>
      <c r="T9451" s="9"/>
      <c r="U9451" s="2"/>
      <c r="X9451" s="40"/>
      <c r="Y9451" s="9"/>
    </row>
    <row r="9452" spans="2:25" x14ac:dyDescent="0.2">
      <c r="B9452" s="2"/>
      <c r="H9452" s="2"/>
      <c r="I9452" s="2"/>
      <c r="J9452" s="2"/>
      <c r="N9452" s="9"/>
      <c r="O9452" s="5"/>
      <c r="P9452" s="2"/>
      <c r="Q9452" s="39"/>
      <c r="R9452" s="9"/>
      <c r="T9452" s="9"/>
      <c r="U9452" s="2"/>
      <c r="X9452" s="40"/>
      <c r="Y9452" s="9"/>
    </row>
    <row r="9453" spans="2:25" x14ac:dyDescent="0.2">
      <c r="B9453" s="2"/>
      <c r="H9453" s="2"/>
      <c r="I9453" s="2"/>
      <c r="J9453" s="2"/>
      <c r="N9453" s="9"/>
      <c r="O9453" s="5"/>
      <c r="P9453" s="2"/>
      <c r="Q9453" s="39"/>
      <c r="R9453" s="9"/>
      <c r="T9453" s="9"/>
      <c r="U9453" s="2"/>
      <c r="X9453" s="40"/>
      <c r="Y9453" s="9"/>
    </row>
    <row r="9454" spans="2:25" x14ac:dyDescent="0.2">
      <c r="B9454" s="2"/>
      <c r="H9454" s="2"/>
      <c r="I9454" s="2"/>
      <c r="J9454" s="2"/>
      <c r="N9454" s="9"/>
      <c r="O9454" s="5"/>
      <c r="P9454" s="2"/>
      <c r="Q9454" s="39"/>
      <c r="R9454" s="9"/>
      <c r="T9454" s="9"/>
      <c r="U9454" s="2"/>
      <c r="X9454" s="40"/>
      <c r="Y9454" s="9"/>
    </row>
    <row r="9455" spans="2:25" x14ac:dyDescent="0.2">
      <c r="B9455" s="2"/>
      <c r="H9455" s="2"/>
      <c r="I9455" s="2"/>
      <c r="J9455" s="2"/>
      <c r="N9455" s="9"/>
      <c r="O9455" s="5"/>
      <c r="P9455" s="2"/>
      <c r="Q9455" s="39"/>
      <c r="R9455" s="9"/>
      <c r="T9455" s="9"/>
      <c r="U9455" s="2"/>
      <c r="X9455" s="40"/>
      <c r="Y9455" s="9"/>
    </row>
    <row r="9456" spans="2:25" x14ac:dyDescent="0.2">
      <c r="B9456" s="2"/>
      <c r="H9456" s="2"/>
      <c r="I9456" s="2"/>
      <c r="J9456" s="2"/>
      <c r="N9456" s="9"/>
      <c r="O9456" s="5"/>
      <c r="P9456" s="2"/>
      <c r="Q9456" s="39"/>
      <c r="R9456" s="9"/>
      <c r="T9456" s="9"/>
      <c r="U9456" s="2"/>
      <c r="X9456" s="40"/>
      <c r="Y9456" s="9"/>
    </row>
    <row r="9457" spans="2:25" x14ac:dyDescent="0.2">
      <c r="B9457" s="2"/>
      <c r="H9457" s="2"/>
      <c r="I9457" s="2"/>
      <c r="J9457" s="2"/>
      <c r="N9457" s="9"/>
      <c r="O9457" s="5"/>
      <c r="P9457" s="2"/>
      <c r="Q9457" s="39"/>
      <c r="R9457" s="9"/>
      <c r="T9457" s="9"/>
      <c r="U9457" s="2"/>
      <c r="X9457" s="40"/>
      <c r="Y9457" s="9"/>
    </row>
    <row r="9458" spans="2:25" x14ac:dyDescent="0.2">
      <c r="B9458" s="2"/>
      <c r="H9458" s="2"/>
      <c r="I9458" s="2"/>
      <c r="J9458" s="2"/>
      <c r="N9458" s="9"/>
      <c r="O9458" s="5"/>
      <c r="P9458" s="2"/>
      <c r="Q9458" s="39"/>
      <c r="R9458" s="9"/>
      <c r="T9458" s="9"/>
      <c r="U9458" s="2"/>
      <c r="X9458" s="40"/>
      <c r="Y9458" s="9"/>
    </row>
    <row r="9459" spans="2:25" x14ac:dyDescent="0.2">
      <c r="B9459" s="2"/>
      <c r="H9459" s="2"/>
      <c r="I9459" s="2"/>
      <c r="J9459" s="2"/>
      <c r="N9459" s="9"/>
      <c r="O9459" s="5"/>
      <c r="P9459" s="2"/>
      <c r="Q9459" s="39"/>
      <c r="R9459" s="9"/>
      <c r="T9459" s="9"/>
      <c r="U9459" s="2"/>
      <c r="X9459" s="40"/>
      <c r="Y9459" s="9"/>
    </row>
    <row r="9460" spans="2:25" x14ac:dyDescent="0.2">
      <c r="B9460" s="2"/>
      <c r="H9460" s="2"/>
      <c r="I9460" s="2"/>
      <c r="J9460" s="2"/>
      <c r="N9460" s="9"/>
      <c r="O9460" s="5"/>
      <c r="P9460" s="2"/>
      <c r="Q9460" s="39"/>
      <c r="R9460" s="9"/>
      <c r="T9460" s="9"/>
      <c r="U9460" s="2"/>
      <c r="X9460" s="40"/>
      <c r="Y9460" s="9"/>
    </row>
    <row r="9461" spans="2:25" x14ac:dyDescent="0.2">
      <c r="B9461" s="2"/>
      <c r="H9461" s="2"/>
      <c r="I9461" s="2"/>
      <c r="J9461" s="2"/>
      <c r="N9461" s="9"/>
      <c r="O9461" s="5"/>
      <c r="P9461" s="2"/>
      <c r="Q9461" s="39"/>
      <c r="R9461" s="9"/>
      <c r="T9461" s="9"/>
      <c r="U9461" s="2"/>
      <c r="X9461" s="40"/>
      <c r="Y9461" s="9"/>
    </row>
    <row r="9462" spans="2:25" x14ac:dyDescent="0.2">
      <c r="B9462" s="2"/>
      <c r="H9462" s="2"/>
      <c r="I9462" s="2"/>
      <c r="J9462" s="2"/>
      <c r="N9462" s="9"/>
      <c r="O9462" s="5"/>
      <c r="P9462" s="2"/>
      <c r="Q9462" s="39"/>
      <c r="R9462" s="9"/>
      <c r="T9462" s="9"/>
      <c r="U9462" s="2"/>
      <c r="X9462" s="40"/>
      <c r="Y9462" s="9"/>
    </row>
    <row r="9463" spans="2:25" x14ac:dyDescent="0.2">
      <c r="B9463" s="2"/>
      <c r="H9463" s="2"/>
      <c r="I9463" s="2"/>
      <c r="J9463" s="2"/>
      <c r="N9463" s="9"/>
      <c r="O9463" s="5"/>
      <c r="P9463" s="2"/>
      <c r="Q9463" s="39"/>
      <c r="R9463" s="9"/>
      <c r="T9463" s="9"/>
      <c r="U9463" s="2"/>
      <c r="X9463" s="40"/>
      <c r="Y9463" s="9"/>
    </row>
    <row r="9464" spans="2:25" x14ac:dyDescent="0.2">
      <c r="B9464" s="2"/>
      <c r="H9464" s="2"/>
      <c r="I9464" s="2"/>
      <c r="J9464" s="2"/>
      <c r="N9464" s="9"/>
      <c r="O9464" s="5"/>
      <c r="P9464" s="2"/>
      <c r="Q9464" s="39"/>
      <c r="R9464" s="9"/>
      <c r="T9464" s="9"/>
      <c r="U9464" s="2"/>
      <c r="X9464" s="40"/>
      <c r="Y9464" s="9"/>
    </row>
    <row r="9465" spans="2:25" x14ac:dyDescent="0.2">
      <c r="B9465" s="2"/>
      <c r="H9465" s="2"/>
      <c r="I9465" s="2"/>
      <c r="J9465" s="2"/>
      <c r="N9465" s="9"/>
      <c r="O9465" s="5"/>
      <c r="P9465" s="2"/>
      <c r="Q9465" s="39"/>
      <c r="R9465" s="9"/>
      <c r="T9465" s="9"/>
      <c r="U9465" s="2"/>
      <c r="X9465" s="40"/>
      <c r="Y9465" s="9"/>
    </row>
    <row r="9466" spans="2:25" x14ac:dyDescent="0.2">
      <c r="B9466" s="2"/>
      <c r="H9466" s="2"/>
      <c r="I9466" s="2"/>
      <c r="J9466" s="2"/>
      <c r="N9466" s="9"/>
      <c r="O9466" s="5"/>
      <c r="P9466" s="2"/>
      <c r="Q9466" s="39"/>
      <c r="R9466" s="9"/>
      <c r="T9466" s="9"/>
      <c r="U9466" s="2"/>
      <c r="X9466" s="40"/>
      <c r="Y9466" s="9"/>
    </row>
    <row r="9467" spans="2:25" x14ac:dyDescent="0.2">
      <c r="B9467" s="2"/>
      <c r="H9467" s="2"/>
      <c r="I9467" s="2"/>
      <c r="J9467" s="2"/>
      <c r="N9467" s="9"/>
      <c r="O9467" s="5"/>
      <c r="P9467" s="2"/>
      <c r="Q9467" s="39"/>
      <c r="R9467" s="9"/>
      <c r="T9467" s="9"/>
      <c r="U9467" s="2"/>
      <c r="X9467" s="40"/>
      <c r="Y9467" s="9"/>
    </row>
    <row r="9468" spans="2:25" x14ac:dyDescent="0.2">
      <c r="B9468" s="2"/>
      <c r="H9468" s="2"/>
      <c r="I9468" s="2"/>
      <c r="J9468" s="2"/>
      <c r="N9468" s="9"/>
      <c r="O9468" s="5"/>
      <c r="P9468" s="2"/>
      <c r="Q9468" s="39"/>
      <c r="R9468" s="9"/>
      <c r="T9468" s="9"/>
      <c r="U9468" s="2"/>
      <c r="X9468" s="40"/>
      <c r="Y9468" s="9"/>
    </row>
    <row r="9469" spans="2:25" x14ac:dyDescent="0.2">
      <c r="B9469" s="2"/>
      <c r="H9469" s="2"/>
      <c r="I9469" s="2"/>
      <c r="J9469" s="2"/>
      <c r="N9469" s="9"/>
      <c r="O9469" s="5"/>
      <c r="P9469" s="2"/>
      <c r="Q9469" s="39"/>
      <c r="R9469" s="9"/>
      <c r="T9469" s="9"/>
      <c r="U9469" s="2"/>
      <c r="X9469" s="40"/>
      <c r="Y9469" s="9"/>
    </row>
    <row r="9470" spans="2:25" x14ac:dyDescent="0.2">
      <c r="B9470" s="2"/>
      <c r="H9470" s="2"/>
      <c r="I9470" s="2"/>
      <c r="J9470" s="2"/>
      <c r="N9470" s="9"/>
      <c r="O9470" s="5"/>
      <c r="P9470" s="2"/>
      <c r="Q9470" s="39"/>
      <c r="R9470" s="9"/>
      <c r="T9470" s="9"/>
      <c r="U9470" s="2"/>
      <c r="X9470" s="40"/>
      <c r="Y9470" s="9"/>
    </row>
    <row r="9471" spans="2:25" x14ac:dyDescent="0.2">
      <c r="B9471" s="2"/>
      <c r="H9471" s="2"/>
      <c r="I9471" s="2"/>
      <c r="J9471" s="2"/>
      <c r="N9471" s="9"/>
      <c r="O9471" s="5"/>
      <c r="P9471" s="2"/>
      <c r="Q9471" s="39"/>
      <c r="R9471" s="9"/>
      <c r="T9471" s="9"/>
      <c r="U9471" s="2"/>
      <c r="X9471" s="40"/>
      <c r="Y9471" s="9"/>
    </row>
    <row r="9472" spans="2:25" x14ac:dyDescent="0.2">
      <c r="B9472" s="2"/>
      <c r="H9472" s="2"/>
      <c r="I9472" s="2"/>
      <c r="J9472" s="2"/>
      <c r="N9472" s="9"/>
      <c r="O9472" s="5"/>
      <c r="P9472" s="2"/>
      <c r="Q9472" s="39"/>
      <c r="R9472" s="9"/>
      <c r="T9472" s="9"/>
      <c r="U9472" s="2"/>
      <c r="X9472" s="40"/>
      <c r="Y9472" s="9"/>
    </row>
    <row r="9473" spans="2:25" x14ac:dyDescent="0.2">
      <c r="B9473" s="2"/>
      <c r="H9473" s="2"/>
      <c r="I9473" s="2"/>
      <c r="J9473" s="2"/>
      <c r="N9473" s="9"/>
      <c r="O9473" s="5"/>
      <c r="P9473" s="2"/>
      <c r="Q9473" s="39"/>
      <c r="R9473" s="9"/>
      <c r="T9473" s="9"/>
      <c r="U9473" s="2"/>
      <c r="X9473" s="40"/>
      <c r="Y9473" s="9"/>
    </row>
    <row r="9474" spans="2:25" x14ac:dyDescent="0.2">
      <c r="B9474" s="2"/>
      <c r="H9474" s="2"/>
      <c r="I9474" s="2"/>
      <c r="J9474" s="2"/>
      <c r="N9474" s="9"/>
      <c r="O9474" s="5"/>
      <c r="P9474" s="2"/>
      <c r="Q9474" s="39"/>
      <c r="R9474" s="9"/>
      <c r="T9474" s="9"/>
      <c r="U9474" s="2"/>
      <c r="X9474" s="40"/>
      <c r="Y9474" s="9"/>
    </row>
    <row r="9475" spans="2:25" x14ac:dyDescent="0.2">
      <c r="B9475" s="2"/>
      <c r="H9475" s="2"/>
      <c r="I9475" s="2"/>
      <c r="J9475" s="2"/>
      <c r="N9475" s="9"/>
      <c r="O9475" s="5"/>
      <c r="P9475" s="2"/>
      <c r="Q9475" s="39"/>
      <c r="R9475" s="9"/>
      <c r="T9475" s="9"/>
      <c r="U9475" s="2"/>
      <c r="X9475" s="40"/>
      <c r="Y9475" s="9"/>
    </row>
    <row r="9476" spans="2:25" x14ac:dyDescent="0.2">
      <c r="B9476" s="2"/>
      <c r="H9476" s="2"/>
      <c r="I9476" s="2"/>
      <c r="J9476" s="2"/>
      <c r="N9476" s="9"/>
      <c r="O9476" s="5"/>
      <c r="P9476" s="2"/>
      <c r="Q9476" s="39"/>
      <c r="R9476" s="9"/>
      <c r="T9476" s="9"/>
      <c r="U9476" s="2"/>
      <c r="X9476" s="40"/>
      <c r="Y9476" s="9"/>
    </row>
    <row r="9477" spans="2:25" x14ac:dyDescent="0.2">
      <c r="B9477" s="2"/>
      <c r="H9477" s="2"/>
      <c r="I9477" s="2"/>
      <c r="J9477" s="2"/>
      <c r="N9477" s="9"/>
      <c r="O9477" s="5"/>
      <c r="P9477" s="2"/>
      <c r="Q9477" s="39"/>
      <c r="R9477" s="9"/>
      <c r="T9477" s="9"/>
      <c r="U9477" s="2"/>
      <c r="X9477" s="40"/>
      <c r="Y9477" s="9"/>
    </row>
    <row r="9478" spans="2:25" x14ac:dyDescent="0.2">
      <c r="B9478" s="2"/>
      <c r="H9478" s="2"/>
      <c r="I9478" s="2"/>
      <c r="J9478" s="2"/>
      <c r="N9478" s="9"/>
      <c r="O9478" s="5"/>
      <c r="P9478" s="2"/>
      <c r="Q9478" s="39"/>
      <c r="R9478" s="9"/>
      <c r="T9478" s="9"/>
      <c r="U9478" s="2"/>
      <c r="X9478" s="40"/>
      <c r="Y9478" s="9"/>
    </row>
    <row r="9479" spans="2:25" x14ac:dyDescent="0.2">
      <c r="B9479" s="2"/>
      <c r="H9479" s="2"/>
      <c r="I9479" s="2"/>
      <c r="J9479" s="2"/>
      <c r="N9479" s="9"/>
      <c r="O9479" s="5"/>
      <c r="P9479" s="2"/>
      <c r="Q9479" s="39"/>
      <c r="R9479" s="9"/>
      <c r="T9479" s="9"/>
      <c r="U9479" s="2"/>
      <c r="X9479" s="40"/>
      <c r="Y9479" s="9"/>
    </row>
    <row r="9480" spans="2:25" x14ac:dyDescent="0.2">
      <c r="B9480" s="2"/>
      <c r="H9480" s="2"/>
      <c r="I9480" s="2"/>
      <c r="J9480" s="2"/>
      <c r="N9480" s="9"/>
      <c r="O9480" s="5"/>
      <c r="P9480" s="2"/>
      <c r="Q9480" s="39"/>
      <c r="R9480" s="9"/>
      <c r="T9480" s="9"/>
      <c r="U9480" s="2"/>
      <c r="X9480" s="40"/>
      <c r="Y9480" s="9"/>
    </row>
    <row r="9481" spans="2:25" x14ac:dyDescent="0.2">
      <c r="B9481" s="2"/>
      <c r="H9481" s="2"/>
      <c r="I9481" s="2"/>
      <c r="J9481" s="2"/>
      <c r="N9481" s="9"/>
      <c r="O9481" s="5"/>
      <c r="P9481" s="2"/>
      <c r="Q9481" s="39"/>
      <c r="R9481" s="9"/>
      <c r="T9481" s="9"/>
      <c r="U9481" s="2"/>
      <c r="X9481" s="40"/>
      <c r="Y9481" s="9"/>
    </row>
    <row r="9482" spans="2:25" x14ac:dyDescent="0.2">
      <c r="B9482" s="2"/>
      <c r="H9482" s="2"/>
      <c r="I9482" s="2"/>
      <c r="J9482" s="2"/>
      <c r="N9482" s="9"/>
      <c r="O9482" s="5"/>
      <c r="P9482" s="2"/>
      <c r="Q9482" s="39"/>
      <c r="R9482" s="9"/>
      <c r="T9482" s="9"/>
      <c r="U9482" s="2"/>
      <c r="X9482" s="40"/>
      <c r="Y9482" s="9"/>
    </row>
    <row r="9483" spans="2:25" x14ac:dyDescent="0.2">
      <c r="B9483" s="2"/>
      <c r="H9483" s="2"/>
      <c r="I9483" s="2"/>
      <c r="J9483" s="2"/>
      <c r="N9483" s="9"/>
      <c r="O9483" s="5"/>
      <c r="P9483" s="2"/>
      <c r="Q9483" s="39"/>
      <c r="R9483" s="9"/>
      <c r="T9483" s="9"/>
      <c r="U9483" s="2"/>
      <c r="X9483" s="40"/>
      <c r="Y9483" s="9"/>
    </row>
    <row r="9484" spans="2:25" x14ac:dyDescent="0.2">
      <c r="B9484" s="2"/>
      <c r="H9484" s="2"/>
      <c r="I9484" s="2"/>
      <c r="J9484" s="2"/>
      <c r="N9484" s="9"/>
      <c r="O9484" s="5"/>
      <c r="P9484" s="2"/>
      <c r="Q9484" s="39"/>
      <c r="R9484" s="9"/>
      <c r="T9484" s="9"/>
      <c r="U9484" s="2"/>
      <c r="X9484" s="40"/>
      <c r="Y9484" s="9"/>
    </row>
    <row r="9485" spans="2:25" x14ac:dyDescent="0.2">
      <c r="B9485" s="2"/>
      <c r="H9485" s="2"/>
      <c r="I9485" s="2"/>
      <c r="J9485" s="2"/>
      <c r="N9485" s="9"/>
      <c r="O9485" s="5"/>
      <c r="P9485" s="2"/>
      <c r="Q9485" s="39"/>
      <c r="R9485" s="9"/>
      <c r="T9485" s="9"/>
      <c r="U9485" s="2"/>
      <c r="X9485" s="40"/>
      <c r="Y9485" s="9"/>
    </row>
    <row r="9486" spans="2:25" x14ac:dyDescent="0.2">
      <c r="B9486" s="2"/>
      <c r="H9486" s="2"/>
      <c r="I9486" s="2"/>
      <c r="J9486" s="2"/>
      <c r="N9486" s="9"/>
      <c r="O9486" s="5"/>
      <c r="P9486" s="2"/>
      <c r="Q9486" s="39"/>
      <c r="R9486" s="9"/>
      <c r="T9486" s="9"/>
      <c r="U9486" s="2"/>
      <c r="X9486" s="40"/>
      <c r="Y9486" s="9"/>
    </row>
    <row r="9487" spans="2:25" x14ac:dyDescent="0.2">
      <c r="B9487" s="2"/>
      <c r="H9487" s="2"/>
      <c r="I9487" s="2"/>
      <c r="J9487" s="2"/>
      <c r="N9487" s="9"/>
      <c r="O9487" s="5"/>
      <c r="P9487" s="2"/>
      <c r="Q9487" s="39"/>
      <c r="R9487" s="9"/>
      <c r="T9487" s="9"/>
      <c r="U9487" s="2"/>
      <c r="X9487" s="40"/>
      <c r="Y9487" s="9"/>
    </row>
    <row r="9488" spans="2:25" x14ac:dyDescent="0.2">
      <c r="B9488" s="2"/>
      <c r="H9488" s="2"/>
      <c r="I9488" s="2"/>
      <c r="J9488" s="2"/>
      <c r="N9488" s="9"/>
      <c r="O9488" s="5"/>
      <c r="P9488" s="2"/>
      <c r="Q9488" s="39"/>
      <c r="R9488" s="9"/>
      <c r="T9488" s="9"/>
      <c r="U9488" s="2"/>
      <c r="X9488" s="40"/>
      <c r="Y9488" s="9"/>
    </row>
    <row r="9489" spans="2:25" x14ac:dyDescent="0.2">
      <c r="B9489" s="2"/>
      <c r="H9489" s="2"/>
      <c r="I9489" s="2"/>
      <c r="J9489" s="2"/>
      <c r="N9489" s="9"/>
      <c r="O9489" s="5"/>
      <c r="P9489" s="2"/>
      <c r="Q9489" s="39"/>
      <c r="R9489" s="9"/>
      <c r="T9489" s="9"/>
      <c r="U9489" s="2"/>
      <c r="X9489" s="40"/>
      <c r="Y9489" s="9"/>
    </row>
    <row r="9490" spans="2:25" x14ac:dyDescent="0.2">
      <c r="B9490" s="2"/>
      <c r="H9490" s="2"/>
      <c r="I9490" s="2"/>
      <c r="J9490" s="2"/>
      <c r="N9490" s="9"/>
      <c r="O9490" s="5"/>
      <c r="P9490" s="2"/>
      <c r="Q9490" s="39"/>
      <c r="R9490" s="9"/>
      <c r="T9490" s="9"/>
      <c r="U9490" s="2"/>
      <c r="X9490" s="40"/>
      <c r="Y9490" s="9"/>
    </row>
    <row r="9491" spans="2:25" x14ac:dyDescent="0.2">
      <c r="B9491" s="2"/>
      <c r="H9491" s="2"/>
      <c r="I9491" s="2"/>
      <c r="J9491" s="2"/>
      <c r="N9491" s="9"/>
      <c r="O9491" s="5"/>
      <c r="P9491" s="2"/>
      <c r="Q9491" s="39"/>
      <c r="R9491" s="9"/>
      <c r="T9491" s="9"/>
      <c r="U9491" s="2"/>
      <c r="X9491" s="40"/>
      <c r="Y9491" s="9"/>
    </row>
    <row r="9492" spans="2:25" x14ac:dyDescent="0.2">
      <c r="B9492" s="2"/>
      <c r="H9492" s="2"/>
      <c r="I9492" s="2"/>
      <c r="J9492" s="2"/>
      <c r="N9492" s="9"/>
      <c r="O9492" s="5"/>
      <c r="P9492" s="2"/>
      <c r="Q9492" s="39"/>
      <c r="R9492" s="9"/>
      <c r="T9492" s="9"/>
      <c r="U9492" s="2"/>
      <c r="X9492" s="40"/>
      <c r="Y9492" s="9"/>
    </row>
    <row r="9493" spans="2:25" x14ac:dyDescent="0.2">
      <c r="B9493" s="2"/>
      <c r="H9493" s="2"/>
      <c r="I9493" s="2"/>
      <c r="J9493" s="2"/>
      <c r="N9493" s="9"/>
      <c r="O9493" s="5"/>
      <c r="P9493" s="2"/>
      <c r="Q9493" s="39"/>
      <c r="R9493" s="9"/>
      <c r="T9493" s="9"/>
      <c r="U9493" s="2"/>
      <c r="X9493" s="40"/>
      <c r="Y9493" s="9"/>
    </row>
    <row r="9494" spans="2:25" x14ac:dyDescent="0.2">
      <c r="B9494" s="2"/>
      <c r="H9494" s="2"/>
      <c r="I9494" s="2"/>
      <c r="J9494" s="2"/>
      <c r="N9494" s="9"/>
      <c r="O9494" s="5"/>
      <c r="P9494" s="2"/>
      <c r="Q9494" s="39"/>
      <c r="R9494" s="9"/>
      <c r="T9494" s="9"/>
      <c r="U9494" s="2"/>
      <c r="X9494" s="40"/>
      <c r="Y9494" s="9"/>
    </row>
    <row r="9495" spans="2:25" x14ac:dyDescent="0.2">
      <c r="B9495" s="2"/>
      <c r="H9495" s="2"/>
      <c r="I9495" s="2"/>
      <c r="J9495" s="2"/>
      <c r="N9495" s="9"/>
      <c r="O9495" s="5"/>
      <c r="P9495" s="2"/>
      <c r="Q9495" s="39"/>
      <c r="R9495" s="9"/>
      <c r="T9495" s="9"/>
      <c r="U9495" s="2"/>
      <c r="X9495" s="40"/>
      <c r="Y9495" s="9"/>
    </row>
    <row r="9496" spans="2:25" x14ac:dyDescent="0.2">
      <c r="B9496" s="2"/>
      <c r="H9496" s="2"/>
      <c r="I9496" s="2"/>
      <c r="J9496" s="2"/>
      <c r="N9496" s="9"/>
      <c r="O9496" s="5"/>
      <c r="P9496" s="2"/>
      <c r="Q9496" s="39"/>
      <c r="R9496" s="9"/>
      <c r="T9496" s="9"/>
      <c r="U9496" s="2"/>
      <c r="X9496" s="40"/>
      <c r="Y9496" s="9"/>
    </row>
    <row r="9497" spans="2:25" x14ac:dyDescent="0.2">
      <c r="B9497" s="2"/>
      <c r="H9497" s="2"/>
      <c r="I9497" s="2"/>
      <c r="J9497" s="2"/>
      <c r="N9497" s="9"/>
      <c r="O9497" s="5"/>
      <c r="P9497" s="2"/>
      <c r="Q9497" s="39"/>
      <c r="R9497" s="9"/>
      <c r="T9497" s="9"/>
      <c r="U9497" s="2"/>
      <c r="X9497" s="40"/>
      <c r="Y9497" s="9"/>
    </row>
    <row r="9498" spans="2:25" x14ac:dyDescent="0.2">
      <c r="B9498" s="2"/>
      <c r="H9498" s="2"/>
      <c r="I9498" s="2"/>
      <c r="J9498" s="2"/>
      <c r="N9498" s="9"/>
      <c r="O9498" s="5"/>
      <c r="P9498" s="2"/>
      <c r="Q9498" s="39"/>
      <c r="R9498" s="9"/>
      <c r="T9498" s="9"/>
      <c r="U9498" s="2"/>
      <c r="X9498" s="40"/>
      <c r="Y9498" s="9"/>
    </row>
    <row r="9499" spans="2:25" x14ac:dyDescent="0.2">
      <c r="B9499" s="2"/>
      <c r="H9499" s="2"/>
      <c r="I9499" s="2"/>
      <c r="J9499" s="2"/>
      <c r="N9499" s="9"/>
      <c r="O9499" s="5"/>
      <c r="P9499" s="2"/>
      <c r="Q9499" s="39"/>
      <c r="R9499" s="9"/>
      <c r="T9499" s="9"/>
      <c r="U9499" s="2"/>
      <c r="X9499" s="40"/>
      <c r="Y9499" s="9"/>
    </row>
    <row r="9500" spans="2:25" x14ac:dyDescent="0.2">
      <c r="B9500" s="2"/>
      <c r="H9500" s="2"/>
      <c r="I9500" s="2"/>
      <c r="J9500" s="2"/>
      <c r="N9500" s="9"/>
      <c r="O9500" s="5"/>
      <c r="P9500" s="2"/>
      <c r="Q9500" s="39"/>
      <c r="R9500" s="9"/>
      <c r="T9500" s="9"/>
      <c r="U9500" s="2"/>
      <c r="X9500" s="40"/>
      <c r="Y9500" s="9"/>
    </row>
    <row r="9501" spans="2:25" x14ac:dyDescent="0.2">
      <c r="B9501" s="2"/>
      <c r="H9501" s="2"/>
      <c r="I9501" s="2"/>
      <c r="J9501" s="2"/>
      <c r="N9501" s="9"/>
      <c r="O9501" s="5"/>
      <c r="P9501" s="2"/>
      <c r="Q9501" s="39"/>
      <c r="R9501" s="9"/>
      <c r="T9501" s="9"/>
      <c r="U9501" s="2"/>
      <c r="X9501" s="40"/>
      <c r="Y9501" s="9"/>
    </row>
    <row r="9502" spans="2:25" x14ac:dyDescent="0.2">
      <c r="B9502" s="2"/>
      <c r="H9502" s="2"/>
      <c r="I9502" s="2"/>
      <c r="J9502" s="2"/>
      <c r="N9502" s="9"/>
      <c r="O9502" s="5"/>
      <c r="P9502" s="2"/>
      <c r="Q9502" s="39"/>
      <c r="R9502" s="9"/>
      <c r="T9502" s="9"/>
      <c r="U9502" s="2"/>
      <c r="X9502" s="40"/>
      <c r="Y9502" s="9"/>
    </row>
    <row r="9503" spans="2:25" x14ac:dyDescent="0.2">
      <c r="B9503" s="2"/>
      <c r="H9503" s="2"/>
      <c r="I9503" s="2"/>
      <c r="J9503" s="2"/>
      <c r="N9503" s="9"/>
      <c r="O9503" s="5"/>
      <c r="P9503" s="2"/>
      <c r="Q9503" s="39"/>
      <c r="R9503" s="9"/>
      <c r="T9503" s="9"/>
      <c r="U9503" s="2"/>
      <c r="X9503" s="40"/>
      <c r="Y9503" s="9"/>
    </row>
    <row r="9504" spans="2:25" x14ac:dyDescent="0.2">
      <c r="B9504" s="2"/>
      <c r="H9504" s="2"/>
      <c r="I9504" s="2"/>
      <c r="J9504" s="2"/>
      <c r="N9504" s="9"/>
      <c r="O9504" s="5"/>
      <c r="P9504" s="2"/>
      <c r="Q9504" s="39"/>
      <c r="R9504" s="9"/>
      <c r="T9504" s="9"/>
      <c r="U9504" s="2"/>
      <c r="X9504" s="40"/>
      <c r="Y9504" s="9"/>
    </row>
    <row r="9505" spans="2:25" x14ac:dyDescent="0.2">
      <c r="B9505" s="2"/>
      <c r="H9505" s="2"/>
      <c r="I9505" s="2"/>
      <c r="J9505" s="2"/>
      <c r="N9505" s="9"/>
      <c r="O9505" s="5"/>
      <c r="P9505" s="2"/>
      <c r="Q9505" s="39"/>
      <c r="R9505" s="9"/>
      <c r="T9505" s="9"/>
      <c r="U9505" s="2"/>
      <c r="X9505" s="40"/>
      <c r="Y9505" s="9"/>
    </row>
    <row r="9506" spans="2:25" x14ac:dyDescent="0.2">
      <c r="B9506" s="2"/>
      <c r="H9506" s="2"/>
      <c r="I9506" s="2"/>
      <c r="J9506" s="2"/>
      <c r="N9506" s="9"/>
      <c r="O9506" s="5"/>
      <c r="P9506" s="2"/>
      <c r="Q9506" s="39"/>
      <c r="R9506" s="9"/>
      <c r="T9506" s="9"/>
      <c r="U9506" s="2"/>
      <c r="X9506" s="40"/>
      <c r="Y9506" s="9"/>
    </row>
    <row r="9507" spans="2:25" x14ac:dyDescent="0.2">
      <c r="B9507" s="2"/>
      <c r="H9507" s="2"/>
      <c r="I9507" s="2"/>
      <c r="J9507" s="2"/>
      <c r="N9507" s="9"/>
      <c r="O9507" s="5"/>
      <c r="P9507" s="2"/>
      <c r="Q9507" s="39"/>
      <c r="R9507" s="9"/>
      <c r="T9507" s="9"/>
      <c r="U9507" s="2"/>
      <c r="X9507" s="40"/>
      <c r="Y9507" s="9"/>
    </row>
    <row r="9508" spans="2:25" x14ac:dyDescent="0.2">
      <c r="B9508" s="2"/>
      <c r="H9508" s="2"/>
      <c r="I9508" s="2"/>
      <c r="J9508" s="2"/>
      <c r="N9508" s="9"/>
      <c r="O9508" s="5"/>
      <c r="P9508" s="2"/>
      <c r="Q9508" s="39"/>
      <c r="R9508" s="9"/>
      <c r="T9508" s="9"/>
      <c r="U9508" s="2"/>
      <c r="X9508" s="40"/>
      <c r="Y9508" s="9"/>
    </row>
    <row r="9509" spans="2:25" x14ac:dyDescent="0.2">
      <c r="B9509" s="2"/>
      <c r="H9509" s="2"/>
      <c r="I9509" s="2"/>
      <c r="J9509" s="2"/>
      <c r="N9509" s="9"/>
      <c r="O9509" s="5"/>
      <c r="P9509" s="2"/>
      <c r="Q9509" s="39"/>
      <c r="R9509" s="9"/>
      <c r="T9509" s="9"/>
      <c r="U9509" s="2"/>
      <c r="X9509" s="40"/>
      <c r="Y9509" s="9"/>
    </row>
    <row r="9510" spans="2:25" x14ac:dyDescent="0.2">
      <c r="B9510" s="2"/>
      <c r="H9510" s="2"/>
      <c r="I9510" s="2"/>
      <c r="J9510" s="2"/>
      <c r="N9510" s="9"/>
      <c r="O9510" s="5"/>
      <c r="P9510" s="2"/>
      <c r="Q9510" s="39"/>
      <c r="R9510" s="9"/>
      <c r="T9510" s="9"/>
      <c r="U9510" s="2"/>
      <c r="X9510" s="40"/>
      <c r="Y9510" s="9"/>
    </row>
    <row r="9511" spans="2:25" x14ac:dyDescent="0.2">
      <c r="B9511" s="2"/>
      <c r="H9511" s="2"/>
      <c r="I9511" s="2"/>
      <c r="J9511" s="2"/>
      <c r="N9511" s="9"/>
      <c r="O9511" s="5"/>
      <c r="P9511" s="2"/>
      <c r="Q9511" s="39"/>
      <c r="R9511" s="9"/>
      <c r="T9511" s="9"/>
      <c r="U9511" s="2"/>
      <c r="X9511" s="40"/>
      <c r="Y9511" s="9"/>
    </row>
    <row r="9512" spans="2:25" x14ac:dyDescent="0.2">
      <c r="B9512" s="2"/>
      <c r="H9512" s="2"/>
      <c r="I9512" s="2"/>
      <c r="J9512" s="2"/>
      <c r="N9512" s="9"/>
      <c r="O9512" s="5"/>
      <c r="P9512" s="2"/>
      <c r="Q9512" s="39"/>
      <c r="R9512" s="9"/>
      <c r="T9512" s="9"/>
      <c r="U9512" s="2"/>
      <c r="X9512" s="40"/>
      <c r="Y9512" s="9"/>
    </row>
    <row r="9513" spans="2:25" x14ac:dyDescent="0.2">
      <c r="B9513" s="2"/>
      <c r="H9513" s="2"/>
      <c r="I9513" s="2"/>
      <c r="J9513" s="2"/>
      <c r="N9513" s="9"/>
      <c r="O9513" s="5"/>
      <c r="P9513" s="2"/>
      <c r="Q9513" s="39"/>
      <c r="R9513" s="9"/>
      <c r="T9513" s="9"/>
      <c r="U9513" s="2"/>
      <c r="X9513" s="40"/>
      <c r="Y9513" s="9"/>
    </row>
    <row r="9514" spans="2:25" x14ac:dyDescent="0.2">
      <c r="B9514" s="2"/>
      <c r="H9514" s="2"/>
      <c r="I9514" s="2"/>
      <c r="J9514" s="2"/>
      <c r="N9514" s="9"/>
      <c r="O9514" s="5"/>
      <c r="P9514" s="2"/>
      <c r="Q9514" s="39"/>
      <c r="R9514" s="9"/>
      <c r="T9514" s="9"/>
      <c r="U9514" s="2"/>
      <c r="X9514" s="40"/>
      <c r="Y9514" s="9"/>
    </row>
    <row r="9515" spans="2:25" x14ac:dyDescent="0.2">
      <c r="B9515" s="2"/>
      <c r="H9515" s="2"/>
      <c r="I9515" s="2"/>
      <c r="J9515" s="2"/>
      <c r="N9515" s="9"/>
      <c r="O9515" s="5"/>
      <c r="P9515" s="2"/>
      <c r="Q9515" s="39"/>
      <c r="R9515" s="9"/>
      <c r="T9515" s="9"/>
      <c r="U9515" s="2"/>
      <c r="X9515" s="40"/>
      <c r="Y9515" s="9"/>
    </row>
    <row r="9516" spans="2:25" x14ac:dyDescent="0.2">
      <c r="B9516" s="2"/>
      <c r="H9516" s="2"/>
      <c r="I9516" s="2"/>
      <c r="J9516" s="2"/>
      <c r="N9516" s="9"/>
      <c r="O9516" s="5"/>
      <c r="P9516" s="2"/>
      <c r="Q9516" s="39"/>
      <c r="R9516" s="9"/>
      <c r="T9516" s="9"/>
      <c r="U9516" s="2"/>
      <c r="X9516" s="40"/>
      <c r="Y9516" s="9"/>
    </row>
    <row r="9517" spans="2:25" x14ac:dyDescent="0.2">
      <c r="B9517" s="2"/>
      <c r="H9517" s="2"/>
      <c r="I9517" s="2"/>
      <c r="J9517" s="2"/>
      <c r="N9517" s="9"/>
      <c r="O9517" s="5"/>
      <c r="P9517" s="2"/>
      <c r="Q9517" s="39"/>
      <c r="R9517" s="9"/>
      <c r="T9517" s="9"/>
      <c r="U9517" s="2"/>
      <c r="X9517" s="40"/>
      <c r="Y9517" s="9"/>
    </row>
    <row r="9518" spans="2:25" x14ac:dyDescent="0.2">
      <c r="B9518" s="2"/>
      <c r="H9518" s="2"/>
      <c r="I9518" s="2"/>
      <c r="J9518" s="2"/>
      <c r="N9518" s="9"/>
      <c r="O9518" s="5"/>
      <c r="P9518" s="2"/>
      <c r="Q9518" s="39"/>
      <c r="R9518" s="9"/>
      <c r="T9518" s="9"/>
      <c r="U9518" s="2"/>
      <c r="X9518" s="40"/>
      <c r="Y9518" s="9"/>
    </row>
    <row r="9519" spans="2:25" x14ac:dyDescent="0.2">
      <c r="B9519" s="2"/>
      <c r="H9519" s="2"/>
      <c r="I9519" s="2"/>
      <c r="J9519" s="2"/>
      <c r="N9519" s="9"/>
      <c r="O9519" s="5"/>
      <c r="P9519" s="2"/>
      <c r="Q9519" s="39"/>
      <c r="R9519" s="9"/>
      <c r="T9519" s="9"/>
      <c r="U9519" s="2"/>
      <c r="X9519" s="40"/>
      <c r="Y9519" s="9"/>
    </row>
    <row r="9520" spans="2:25" x14ac:dyDescent="0.2">
      <c r="B9520" s="2"/>
      <c r="H9520" s="2"/>
      <c r="I9520" s="2"/>
      <c r="J9520" s="2"/>
      <c r="N9520" s="9"/>
      <c r="O9520" s="5"/>
      <c r="P9520" s="2"/>
      <c r="Q9520" s="39"/>
      <c r="R9520" s="9"/>
      <c r="T9520" s="9"/>
      <c r="U9520" s="2"/>
      <c r="X9520" s="40"/>
      <c r="Y9520" s="9"/>
    </row>
    <row r="9521" spans="2:25" x14ac:dyDescent="0.2">
      <c r="B9521" s="2"/>
      <c r="H9521" s="2"/>
      <c r="I9521" s="2"/>
      <c r="J9521" s="2"/>
      <c r="N9521" s="9"/>
      <c r="O9521" s="5"/>
      <c r="P9521" s="2"/>
      <c r="Q9521" s="39"/>
      <c r="R9521" s="9"/>
      <c r="T9521" s="9"/>
      <c r="U9521" s="2"/>
      <c r="X9521" s="40"/>
      <c r="Y9521" s="9"/>
    </row>
    <row r="9522" spans="2:25" x14ac:dyDescent="0.2">
      <c r="B9522" s="2"/>
      <c r="H9522" s="2"/>
      <c r="I9522" s="2"/>
      <c r="J9522" s="2"/>
      <c r="N9522" s="9"/>
      <c r="O9522" s="5"/>
      <c r="P9522" s="2"/>
      <c r="Q9522" s="39"/>
      <c r="R9522" s="9"/>
      <c r="T9522" s="9"/>
      <c r="U9522" s="2"/>
      <c r="X9522" s="40"/>
      <c r="Y9522" s="9"/>
    </row>
    <row r="9523" spans="2:25" x14ac:dyDescent="0.2">
      <c r="B9523" s="2"/>
      <c r="H9523" s="2"/>
      <c r="I9523" s="2"/>
      <c r="J9523" s="2"/>
      <c r="N9523" s="9"/>
      <c r="O9523" s="5"/>
      <c r="P9523" s="2"/>
      <c r="Q9523" s="39"/>
      <c r="R9523" s="9"/>
      <c r="T9523" s="9"/>
      <c r="U9523" s="2"/>
      <c r="X9523" s="40"/>
      <c r="Y9523" s="9"/>
    </row>
    <row r="9524" spans="2:25" x14ac:dyDescent="0.2">
      <c r="B9524" s="2"/>
      <c r="H9524" s="2"/>
      <c r="I9524" s="2"/>
      <c r="J9524" s="2"/>
      <c r="N9524" s="9"/>
      <c r="O9524" s="5"/>
      <c r="P9524" s="2"/>
      <c r="Q9524" s="39"/>
      <c r="R9524" s="9"/>
      <c r="T9524" s="9"/>
      <c r="U9524" s="2"/>
      <c r="X9524" s="40"/>
      <c r="Y9524" s="9"/>
    </row>
    <row r="9525" spans="2:25" x14ac:dyDescent="0.2">
      <c r="B9525" s="2"/>
      <c r="H9525" s="2"/>
      <c r="I9525" s="2"/>
      <c r="J9525" s="2"/>
      <c r="N9525" s="9"/>
      <c r="O9525" s="5"/>
      <c r="P9525" s="2"/>
      <c r="Q9525" s="39"/>
      <c r="R9525" s="9"/>
      <c r="T9525" s="9"/>
      <c r="U9525" s="2"/>
      <c r="X9525" s="40"/>
      <c r="Y9525" s="9"/>
    </row>
    <row r="9526" spans="2:25" x14ac:dyDescent="0.2">
      <c r="B9526" s="2"/>
      <c r="H9526" s="2"/>
      <c r="I9526" s="2"/>
      <c r="J9526" s="2"/>
      <c r="N9526" s="9"/>
      <c r="O9526" s="5"/>
      <c r="P9526" s="2"/>
      <c r="Q9526" s="39"/>
      <c r="R9526" s="9"/>
      <c r="T9526" s="9"/>
      <c r="U9526" s="2"/>
      <c r="X9526" s="40"/>
      <c r="Y9526" s="9"/>
    </row>
    <row r="9527" spans="2:25" x14ac:dyDescent="0.2">
      <c r="B9527" s="2"/>
      <c r="H9527" s="2"/>
      <c r="I9527" s="2"/>
      <c r="J9527" s="2"/>
      <c r="N9527" s="9"/>
      <c r="O9527" s="5"/>
      <c r="P9527" s="2"/>
      <c r="Q9527" s="39"/>
      <c r="R9527" s="9"/>
      <c r="T9527" s="9"/>
      <c r="U9527" s="2"/>
      <c r="X9527" s="40"/>
      <c r="Y9527" s="9"/>
    </row>
    <row r="9528" spans="2:25" x14ac:dyDescent="0.2">
      <c r="B9528" s="2"/>
      <c r="H9528" s="2"/>
      <c r="I9528" s="2"/>
      <c r="J9528" s="2"/>
      <c r="N9528" s="9"/>
      <c r="O9528" s="5"/>
      <c r="P9528" s="2"/>
      <c r="Q9528" s="39"/>
      <c r="R9528" s="9"/>
      <c r="T9528" s="9"/>
      <c r="U9528" s="2"/>
      <c r="X9528" s="40"/>
      <c r="Y9528" s="9"/>
    </row>
    <row r="9529" spans="2:25" x14ac:dyDescent="0.2">
      <c r="B9529" s="2"/>
      <c r="H9529" s="2"/>
      <c r="I9529" s="2"/>
      <c r="J9529" s="2"/>
      <c r="N9529" s="9"/>
      <c r="O9529" s="5"/>
      <c r="P9529" s="2"/>
      <c r="Q9529" s="39"/>
      <c r="R9529" s="9"/>
      <c r="T9529" s="9"/>
      <c r="U9529" s="2"/>
      <c r="X9529" s="40"/>
      <c r="Y9529" s="9"/>
    </row>
    <row r="9530" spans="2:25" x14ac:dyDescent="0.2">
      <c r="B9530" s="2"/>
      <c r="H9530" s="2"/>
      <c r="I9530" s="2"/>
      <c r="J9530" s="2"/>
      <c r="N9530" s="9"/>
      <c r="O9530" s="5"/>
      <c r="P9530" s="2"/>
      <c r="Q9530" s="39"/>
      <c r="R9530" s="9"/>
      <c r="T9530" s="9"/>
      <c r="U9530" s="2"/>
      <c r="X9530" s="40"/>
      <c r="Y9530" s="9"/>
    </row>
    <row r="9531" spans="2:25" x14ac:dyDescent="0.2">
      <c r="B9531" s="2"/>
      <c r="H9531" s="2"/>
      <c r="I9531" s="2"/>
      <c r="J9531" s="2"/>
      <c r="N9531" s="9"/>
      <c r="O9531" s="5"/>
      <c r="P9531" s="2"/>
      <c r="Q9531" s="39"/>
      <c r="R9531" s="9"/>
      <c r="T9531" s="9"/>
      <c r="U9531" s="2"/>
      <c r="X9531" s="40"/>
      <c r="Y9531" s="9"/>
    </row>
    <row r="9532" spans="2:25" x14ac:dyDescent="0.2">
      <c r="B9532" s="2"/>
      <c r="H9532" s="2"/>
      <c r="I9532" s="2"/>
      <c r="J9532" s="2"/>
      <c r="N9532" s="9"/>
      <c r="O9532" s="5"/>
      <c r="P9532" s="2"/>
      <c r="Q9532" s="39"/>
      <c r="R9532" s="9"/>
      <c r="T9532" s="9"/>
      <c r="U9532" s="2"/>
      <c r="X9532" s="40"/>
      <c r="Y9532" s="9"/>
    </row>
    <row r="9533" spans="2:25" x14ac:dyDescent="0.2">
      <c r="B9533" s="2"/>
      <c r="H9533" s="2"/>
      <c r="I9533" s="2"/>
      <c r="J9533" s="2"/>
      <c r="N9533" s="9"/>
      <c r="O9533" s="5"/>
      <c r="P9533" s="2"/>
      <c r="Q9533" s="39"/>
      <c r="R9533" s="9"/>
      <c r="T9533" s="9"/>
      <c r="U9533" s="2"/>
      <c r="X9533" s="40"/>
      <c r="Y9533" s="9"/>
    </row>
    <row r="9534" spans="2:25" x14ac:dyDescent="0.2">
      <c r="B9534" s="2"/>
      <c r="H9534" s="2"/>
      <c r="I9534" s="2"/>
      <c r="J9534" s="2"/>
      <c r="N9534" s="9"/>
      <c r="O9534" s="5"/>
      <c r="P9534" s="2"/>
      <c r="Q9534" s="39"/>
      <c r="R9534" s="9"/>
      <c r="T9534" s="9"/>
      <c r="U9534" s="2"/>
      <c r="X9534" s="40"/>
      <c r="Y9534" s="9"/>
    </row>
    <row r="9535" spans="2:25" x14ac:dyDescent="0.2">
      <c r="B9535" s="2"/>
      <c r="H9535" s="2"/>
      <c r="I9535" s="2"/>
      <c r="J9535" s="2"/>
      <c r="N9535" s="9"/>
      <c r="O9535" s="5"/>
      <c r="P9535" s="2"/>
      <c r="Q9535" s="39"/>
      <c r="R9535" s="9"/>
      <c r="T9535" s="9"/>
      <c r="U9535" s="2"/>
      <c r="X9535" s="40"/>
      <c r="Y9535" s="9"/>
    </row>
    <row r="9536" spans="2:25" x14ac:dyDescent="0.2">
      <c r="B9536" s="2"/>
      <c r="H9536" s="2"/>
      <c r="I9536" s="2"/>
      <c r="J9536" s="2"/>
      <c r="N9536" s="9"/>
      <c r="O9536" s="5"/>
      <c r="P9536" s="2"/>
      <c r="Q9536" s="39"/>
      <c r="R9536" s="9"/>
      <c r="T9536" s="9"/>
      <c r="U9536" s="2"/>
      <c r="X9536" s="40"/>
      <c r="Y9536" s="9"/>
    </row>
    <row r="9537" spans="2:25" x14ac:dyDescent="0.2">
      <c r="B9537" s="2"/>
      <c r="H9537" s="2"/>
      <c r="I9537" s="2"/>
      <c r="J9537" s="2"/>
      <c r="N9537" s="9"/>
      <c r="O9537" s="5"/>
      <c r="P9537" s="2"/>
      <c r="Q9537" s="39"/>
      <c r="R9537" s="9"/>
      <c r="T9537" s="9"/>
      <c r="U9537" s="2"/>
      <c r="X9537" s="40"/>
      <c r="Y9537" s="9"/>
    </row>
    <row r="9538" spans="2:25" x14ac:dyDescent="0.2">
      <c r="B9538" s="2"/>
      <c r="H9538" s="2"/>
      <c r="I9538" s="2"/>
      <c r="J9538" s="2"/>
      <c r="N9538" s="9"/>
      <c r="O9538" s="5"/>
      <c r="P9538" s="2"/>
      <c r="Q9538" s="39"/>
      <c r="R9538" s="9"/>
      <c r="T9538" s="9"/>
      <c r="U9538" s="2"/>
      <c r="X9538" s="40"/>
      <c r="Y9538" s="9"/>
    </row>
    <row r="9539" spans="2:25" x14ac:dyDescent="0.2">
      <c r="B9539" s="2"/>
      <c r="H9539" s="2"/>
      <c r="I9539" s="2"/>
      <c r="J9539" s="2"/>
      <c r="N9539" s="9"/>
      <c r="O9539" s="5"/>
      <c r="P9539" s="2"/>
      <c r="Q9539" s="39"/>
      <c r="R9539" s="9"/>
      <c r="T9539" s="9"/>
      <c r="U9539" s="2"/>
      <c r="X9539" s="40"/>
      <c r="Y9539" s="9"/>
    </row>
    <row r="9540" spans="2:25" x14ac:dyDescent="0.2">
      <c r="B9540" s="2"/>
      <c r="H9540" s="2"/>
      <c r="I9540" s="2"/>
      <c r="J9540" s="2"/>
      <c r="N9540" s="9"/>
      <c r="O9540" s="5"/>
      <c r="P9540" s="2"/>
      <c r="Q9540" s="39"/>
      <c r="R9540" s="9"/>
      <c r="T9540" s="9"/>
      <c r="U9540" s="2"/>
      <c r="X9540" s="40"/>
      <c r="Y9540" s="9"/>
    </row>
    <row r="9541" spans="2:25" x14ac:dyDescent="0.2">
      <c r="B9541" s="2"/>
      <c r="H9541" s="2"/>
      <c r="I9541" s="2"/>
      <c r="J9541" s="2"/>
      <c r="N9541" s="9"/>
      <c r="O9541" s="5"/>
      <c r="P9541" s="2"/>
      <c r="Q9541" s="39"/>
      <c r="R9541" s="9"/>
      <c r="T9541" s="9"/>
      <c r="U9541" s="2"/>
      <c r="X9541" s="40"/>
      <c r="Y9541" s="9"/>
    </row>
    <row r="9542" spans="2:25" x14ac:dyDescent="0.2">
      <c r="B9542" s="2"/>
      <c r="H9542" s="2"/>
      <c r="I9542" s="2"/>
      <c r="J9542" s="2"/>
      <c r="N9542" s="9"/>
      <c r="O9542" s="5"/>
      <c r="P9542" s="2"/>
      <c r="Q9542" s="39"/>
      <c r="R9542" s="9"/>
      <c r="T9542" s="9"/>
      <c r="U9542" s="2"/>
      <c r="X9542" s="40"/>
      <c r="Y9542" s="9"/>
    </row>
    <row r="9543" spans="2:25" x14ac:dyDescent="0.2">
      <c r="B9543" s="2"/>
      <c r="H9543" s="2"/>
      <c r="I9543" s="2"/>
      <c r="J9543" s="2"/>
      <c r="N9543" s="9"/>
      <c r="O9543" s="5"/>
      <c r="P9543" s="2"/>
      <c r="Q9543" s="39"/>
      <c r="R9543" s="9"/>
      <c r="T9543" s="9"/>
      <c r="U9543" s="2"/>
      <c r="X9543" s="40"/>
      <c r="Y9543" s="9"/>
    </row>
    <row r="9544" spans="2:25" x14ac:dyDescent="0.2">
      <c r="B9544" s="2"/>
      <c r="H9544" s="2"/>
      <c r="I9544" s="2"/>
      <c r="J9544" s="2"/>
      <c r="N9544" s="9"/>
      <c r="O9544" s="5"/>
      <c r="P9544" s="2"/>
      <c r="Q9544" s="39"/>
      <c r="R9544" s="9"/>
      <c r="T9544" s="9"/>
      <c r="U9544" s="2"/>
      <c r="X9544" s="40"/>
      <c r="Y9544" s="9"/>
    </row>
    <row r="9545" spans="2:25" x14ac:dyDescent="0.2">
      <c r="B9545" s="2"/>
      <c r="H9545" s="2"/>
      <c r="I9545" s="2"/>
      <c r="J9545" s="2"/>
      <c r="N9545" s="9"/>
      <c r="O9545" s="5"/>
      <c r="P9545" s="2"/>
      <c r="Q9545" s="39"/>
      <c r="R9545" s="9"/>
      <c r="T9545" s="9"/>
      <c r="U9545" s="2"/>
      <c r="X9545" s="40"/>
      <c r="Y9545" s="9"/>
    </row>
    <row r="9546" spans="2:25" x14ac:dyDescent="0.2">
      <c r="B9546" s="2"/>
      <c r="H9546" s="2"/>
      <c r="I9546" s="2"/>
      <c r="J9546" s="2"/>
      <c r="N9546" s="9"/>
      <c r="O9546" s="5"/>
      <c r="P9546" s="2"/>
      <c r="Q9546" s="39"/>
      <c r="R9546" s="9"/>
      <c r="T9546" s="9"/>
      <c r="U9546" s="2"/>
      <c r="X9546" s="40"/>
      <c r="Y9546" s="9"/>
    </row>
    <row r="9547" spans="2:25" x14ac:dyDescent="0.2">
      <c r="B9547" s="2"/>
      <c r="H9547" s="2"/>
      <c r="I9547" s="2"/>
      <c r="J9547" s="2"/>
      <c r="N9547" s="9"/>
      <c r="O9547" s="5"/>
      <c r="P9547" s="2"/>
      <c r="Q9547" s="39"/>
      <c r="R9547" s="9"/>
      <c r="T9547" s="9"/>
      <c r="U9547" s="2"/>
      <c r="X9547" s="40"/>
      <c r="Y9547" s="9"/>
    </row>
    <row r="9548" spans="2:25" x14ac:dyDescent="0.2">
      <c r="B9548" s="2"/>
      <c r="H9548" s="2"/>
      <c r="I9548" s="2"/>
      <c r="J9548" s="2"/>
      <c r="N9548" s="9"/>
      <c r="O9548" s="5"/>
      <c r="P9548" s="2"/>
      <c r="Q9548" s="39"/>
      <c r="R9548" s="9"/>
      <c r="T9548" s="9"/>
      <c r="U9548" s="2"/>
      <c r="X9548" s="40"/>
      <c r="Y9548" s="9"/>
    </row>
    <row r="9549" spans="2:25" x14ac:dyDescent="0.2">
      <c r="B9549" s="2"/>
      <c r="H9549" s="2"/>
      <c r="I9549" s="2"/>
      <c r="J9549" s="2"/>
      <c r="N9549" s="9"/>
      <c r="O9549" s="5"/>
      <c r="P9549" s="2"/>
      <c r="Q9549" s="39"/>
      <c r="R9549" s="9"/>
      <c r="T9549" s="9"/>
      <c r="U9549" s="2"/>
      <c r="X9549" s="40"/>
      <c r="Y9549" s="9"/>
    </row>
    <row r="9550" spans="2:25" x14ac:dyDescent="0.2">
      <c r="B9550" s="2"/>
      <c r="H9550" s="2"/>
      <c r="I9550" s="2"/>
      <c r="J9550" s="2"/>
      <c r="N9550" s="9"/>
      <c r="O9550" s="5"/>
      <c r="P9550" s="2"/>
      <c r="Q9550" s="39"/>
      <c r="R9550" s="9"/>
      <c r="T9550" s="9"/>
      <c r="U9550" s="2"/>
      <c r="X9550" s="40"/>
      <c r="Y9550" s="9"/>
    </row>
    <row r="9551" spans="2:25" x14ac:dyDescent="0.2">
      <c r="B9551" s="2"/>
      <c r="H9551" s="2"/>
      <c r="I9551" s="2"/>
      <c r="J9551" s="2"/>
      <c r="N9551" s="9"/>
      <c r="O9551" s="5"/>
      <c r="P9551" s="2"/>
      <c r="Q9551" s="39"/>
      <c r="R9551" s="9"/>
      <c r="T9551" s="9"/>
      <c r="U9551" s="2"/>
      <c r="X9551" s="40"/>
      <c r="Y9551" s="9"/>
    </row>
    <row r="9552" spans="2:25" x14ac:dyDescent="0.2">
      <c r="B9552" s="2"/>
      <c r="H9552" s="2"/>
      <c r="I9552" s="2"/>
      <c r="J9552" s="2"/>
      <c r="N9552" s="9"/>
      <c r="O9552" s="5"/>
      <c r="P9552" s="2"/>
      <c r="Q9552" s="39"/>
      <c r="R9552" s="9"/>
      <c r="T9552" s="9"/>
      <c r="U9552" s="2"/>
      <c r="X9552" s="40"/>
      <c r="Y9552" s="9"/>
    </row>
    <row r="9553" spans="2:25" x14ac:dyDescent="0.2">
      <c r="B9553" s="2"/>
      <c r="H9553" s="2"/>
      <c r="I9553" s="2"/>
      <c r="J9553" s="2"/>
      <c r="N9553" s="9"/>
      <c r="O9553" s="5"/>
      <c r="P9553" s="2"/>
      <c r="Q9553" s="39"/>
      <c r="R9553" s="9"/>
      <c r="T9553" s="9"/>
      <c r="U9553" s="2"/>
      <c r="X9553" s="40"/>
      <c r="Y9553" s="9"/>
    </row>
    <row r="9554" spans="2:25" x14ac:dyDescent="0.2">
      <c r="B9554" s="2"/>
      <c r="H9554" s="2"/>
      <c r="I9554" s="2"/>
      <c r="J9554" s="2"/>
      <c r="N9554" s="9"/>
      <c r="O9554" s="5"/>
      <c r="P9554" s="2"/>
      <c r="Q9554" s="39"/>
      <c r="R9554" s="9"/>
      <c r="T9554" s="9"/>
      <c r="U9554" s="2"/>
      <c r="X9554" s="40"/>
      <c r="Y9554" s="9"/>
    </row>
    <row r="9555" spans="2:25" x14ac:dyDescent="0.2">
      <c r="B9555" s="2"/>
      <c r="H9555" s="2"/>
      <c r="I9555" s="2"/>
      <c r="J9555" s="2"/>
      <c r="N9555" s="9"/>
      <c r="O9555" s="5"/>
      <c r="P9555" s="2"/>
      <c r="Q9555" s="39"/>
      <c r="R9555" s="9"/>
      <c r="T9555" s="9"/>
      <c r="U9555" s="2"/>
      <c r="X9555" s="40"/>
      <c r="Y9555" s="9"/>
    </row>
    <row r="9556" spans="2:25" x14ac:dyDescent="0.2">
      <c r="B9556" s="2"/>
      <c r="H9556" s="2"/>
      <c r="I9556" s="2"/>
      <c r="J9556" s="2"/>
      <c r="N9556" s="9"/>
      <c r="O9556" s="5"/>
      <c r="P9556" s="2"/>
      <c r="Q9556" s="39"/>
      <c r="R9556" s="9"/>
      <c r="T9556" s="9"/>
      <c r="U9556" s="2"/>
      <c r="X9556" s="40"/>
      <c r="Y9556" s="9"/>
    </row>
    <row r="9557" spans="2:25" x14ac:dyDescent="0.2">
      <c r="B9557" s="2"/>
      <c r="H9557" s="2"/>
      <c r="I9557" s="2"/>
      <c r="J9557" s="2"/>
      <c r="N9557" s="9"/>
      <c r="O9557" s="5"/>
      <c r="P9557" s="2"/>
      <c r="Q9557" s="39"/>
      <c r="R9557" s="9"/>
      <c r="T9557" s="9"/>
      <c r="U9557" s="2"/>
      <c r="X9557" s="40"/>
      <c r="Y9557" s="9"/>
    </row>
    <row r="9558" spans="2:25" x14ac:dyDescent="0.2">
      <c r="B9558" s="2"/>
      <c r="H9558" s="2"/>
      <c r="I9558" s="2"/>
      <c r="J9558" s="2"/>
      <c r="N9558" s="9"/>
      <c r="O9558" s="5"/>
      <c r="P9558" s="2"/>
      <c r="Q9558" s="39"/>
      <c r="R9558" s="9"/>
      <c r="T9558" s="9"/>
      <c r="U9558" s="2"/>
      <c r="X9558" s="40"/>
      <c r="Y9558" s="9"/>
    </row>
    <row r="9559" spans="2:25" x14ac:dyDescent="0.2">
      <c r="B9559" s="2"/>
      <c r="H9559" s="2"/>
      <c r="I9559" s="2"/>
      <c r="J9559" s="2"/>
      <c r="N9559" s="9"/>
      <c r="O9559" s="5"/>
      <c r="P9559" s="2"/>
      <c r="Q9559" s="39"/>
      <c r="R9559" s="9"/>
      <c r="T9559" s="9"/>
      <c r="U9559" s="2"/>
      <c r="X9559" s="40"/>
      <c r="Y9559" s="9"/>
    </row>
    <row r="9560" spans="2:25" x14ac:dyDescent="0.2">
      <c r="B9560" s="2"/>
      <c r="H9560" s="2"/>
      <c r="I9560" s="2"/>
      <c r="J9560" s="2"/>
      <c r="N9560" s="9"/>
      <c r="O9560" s="5"/>
      <c r="P9560" s="2"/>
      <c r="Q9560" s="39"/>
      <c r="R9560" s="9"/>
      <c r="T9560" s="9"/>
      <c r="U9560" s="2"/>
      <c r="X9560" s="40"/>
      <c r="Y9560" s="9"/>
    </row>
    <row r="9561" spans="2:25" x14ac:dyDescent="0.2">
      <c r="B9561" s="2"/>
      <c r="H9561" s="2"/>
      <c r="I9561" s="2"/>
      <c r="J9561" s="2"/>
      <c r="N9561" s="9"/>
      <c r="O9561" s="5"/>
      <c r="P9561" s="2"/>
      <c r="Q9561" s="39"/>
      <c r="R9561" s="9"/>
      <c r="T9561" s="9"/>
      <c r="U9561" s="2"/>
      <c r="X9561" s="40"/>
      <c r="Y9561" s="9"/>
    </row>
    <row r="9562" spans="2:25" x14ac:dyDescent="0.2">
      <c r="B9562" s="2"/>
      <c r="H9562" s="2"/>
      <c r="I9562" s="2"/>
      <c r="J9562" s="2"/>
      <c r="N9562" s="9"/>
      <c r="O9562" s="5"/>
      <c r="P9562" s="2"/>
      <c r="Q9562" s="39"/>
      <c r="R9562" s="9"/>
      <c r="T9562" s="9"/>
      <c r="U9562" s="2"/>
      <c r="X9562" s="40"/>
      <c r="Y9562" s="9"/>
    </row>
    <row r="9563" spans="2:25" x14ac:dyDescent="0.2">
      <c r="B9563" s="2"/>
      <c r="H9563" s="2"/>
      <c r="I9563" s="2"/>
      <c r="J9563" s="2"/>
      <c r="N9563" s="9"/>
      <c r="O9563" s="5"/>
      <c r="P9563" s="2"/>
      <c r="Q9563" s="39"/>
      <c r="R9563" s="9"/>
      <c r="T9563" s="9"/>
      <c r="U9563" s="2"/>
      <c r="X9563" s="40"/>
      <c r="Y9563" s="9"/>
    </row>
    <row r="9564" spans="2:25" x14ac:dyDescent="0.2">
      <c r="B9564" s="2"/>
      <c r="H9564" s="2"/>
      <c r="I9564" s="2"/>
      <c r="J9564" s="2"/>
      <c r="N9564" s="9"/>
      <c r="O9564" s="5"/>
      <c r="P9564" s="2"/>
      <c r="Q9564" s="39"/>
      <c r="R9564" s="9"/>
      <c r="T9564" s="9"/>
      <c r="U9564" s="2"/>
      <c r="X9564" s="40"/>
      <c r="Y9564" s="9"/>
    </row>
    <row r="9565" spans="2:25" x14ac:dyDescent="0.2">
      <c r="B9565" s="2"/>
      <c r="H9565" s="2"/>
      <c r="I9565" s="2"/>
      <c r="J9565" s="2"/>
      <c r="N9565" s="9"/>
      <c r="O9565" s="5"/>
      <c r="P9565" s="2"/>
      <c r="Q9565" s="39"/>
      <c r="R9565" s="9"/>
      <c r="T9565" s="9"/>
      <c r="U9565" s="2"/>
      <c r="X9565" s="40"/>
      <c r="Y9565" s="9"/>
    </row>
    <row r="9566" spans="2:25" x14ac:dyDescent="0.2">
      <c r="B9566" s="2"/>
      <c r="H9566" s="2"/>
      <c r="I9566" s="2"/>
      <c r="J9566" s="2"/>
      <c r="N9566" s="9"/>
      <c r="O9566" s="5"/>
      <c r="P9566" s="2"/>
      <c r="Q9566" s="39"/>
      <c r="R9566" s="9"/>
      <c r="T9566" s="9"/>
      <c r="U9566" s="2"/>
      <c r="X9566" s="40"/>
      <c r="Y9566" s="9"/>
    </row>
    <row r="9567" spans="2:25" x14ac:dyDescent="0.2">
      <c r="B9567" s="2"/>
      <c r="H9567" s="2"/>
      <c r="I9567" s="2"/>
      <c r="J9567" s="2"/>
      <c r="N9567" s="9"/>
      <c r="O9567" s="5"/>
      <c r="P9567" s="2"/>
      <c r="Q9567" s="39"/>
      <c r="R9567" s="9"/>
      <c r="T9567" s="9"/>
      <c r="U9567" s="2"/>
      <c r="X9567" s="40"/>
      <c r="Y9567" s="9"/>
    </row>
    <row r="9568" spans="2:25" x14ac:dyDescent="0.2">
      <c r="B9568" s="2"/>
      <c r="H9568" s="2"/>
      <c r="I9568" s="2"/>
      <c r="J9568" s="2"/>
      <c r="N9568" s="9"/>
      <c r="O9568" s="5"/>
      <c r="P9568" s="2"/>
      <c r="Q9568" s="39"/>
      <c r="R9568" s="9"/>
      <c r="T9568" s="9"/>
      <c r="U9568" s="2"/>
      <c r="X9568" s="40"/>
      <c r="Y9568" s="9"/>
    </row>
    <row r="9569" spans="2:25" x14ac:dyDescent="0.2">
      <c r="B9569" s="2"/>
      <c r="H9569" s="2"/>
      <c r="I9569" s="2"/>
      <c r="J9569" s="2"/>
      <c r="N9569" s="9"/>
      <c r="O9569" s="5"/>
      <c r="P9569" s="2"/>
      <c r="Q9569" s="39"/>
      <c r="R9569" s="9"/>
      <c r="T9569" s="9"/>
      <c r="U9569" s="2"/>
      <c r="X9569" s="40"/>
      <c r="Y9569" s="9"/>
    </row>
    <row r="9570" spans="2:25" x14ac:dyDescent="0.2">
      <c r="B9570" s="2"/>
      <c r="H9570" s="2"/>
      <c r="I9570" s="2"/>
      <c r="J9570" s="2"/>
      <c r="N9570" s="9"/>
      <c r="O9570" s="5"/>
      <c r="P9570" s="2"/>
      <c r="Q9570" s="39"/>
      <c r="R9570" s="9"/>
      <c r="T9570" s="9"/>
      <c r="U9570" s="2"/>
      <c r="X9570" s="40"/>
      <c r="Y9570" s="9"/>
    </row>
    <row r="9571" spans="2:25" x14ac:dyDescent="0.2">
      <c r="B9571" s="2"/>
      <c r="H9571" s="2"/>
      <c r="I9571" s="2"/>
      <c r="J9571" s="2"/>
      <c r="N9571" s="9"/>
      <c r="O9571" s="5"/>
      <c r="P9571" s="2"/>
      <c r="Q9571" s="39"/>
      <c r="R9571" s="9"/>
      <c r="T9571" s="9"/>
      <c r="U9571" s="2"/>
      <c r="X9571" s="40"/>
      <c r="Y9571" s="9"/>
    </row>
    <row r="9572" spans="2:25" x14ac:dyDescent="0.2">
      <c r="B9572" s="2"/>
      <c r="H9572" s="2"/>
      <c r="I9572" s="2"/>
      <c r="J9572" s="2"/>
      <c r="N9572" s="9"/>
      <c r="O9572" s="5"/>
      <c r="P9572" s="2"/>
      <c r="Q9572" s="39"/>
      <c r="R9572" s="9"/>
      <c r="T9572" s="9"/>
      <c r="U9572" s="2"/>
      <c r="X9572" s="40"/>
      <c r="Y9572" s="9"/>
    </row>
    <row r="9573" spans="2:25" x14ac:dyDescent="0.2">
      <c r="B9573" s="2"/>
      <c r="H9573" s="2"/>
      <c r="I9573" s="2"/>
      <c r="J9573" s="2"/>
      <c r="N9573" s="9"/>
      <c r="O9573" s="5"/>
      <c r="P9573" s="2"/>
      <c r="Q9573" s="39"/>
      <c r="R9573" s="9"/>
      <c r="T9573" s="9"/>
      <c r="U9573" s="2"/>
      <c r="X9573" s="40"/>
      <c r="Y9573" s="9"/>
    </row>
    <row r="9574" spans="2:25" x14ac:dyDescent="0.2">
      <c r="B9574" s="2"/>
      <c r="H9574" s="2"/>
      <c r="I9574" s="2"/>
      <c r="J9574" s="2"/>
      <c r="N9574" s="9"/>
      <c r="O9574" s="5"/>
      <c r="P9574" s="2"/>
      <c r="Q9574" s="39"/>
      <c r="R9574" s="9"/>
      <c r="T9574" s="9"/>
      <c r="U9574" s="2"/>
      <c r="X9574" s="40"/>
      <c r="Y9574" s="9"/>
    </row>
    <row r="9575" spans="2:25" x14ac:dyDescent="0.2">
      <c r="B9575" s="2"/>
      <c r="H9575" s="2"/>
      <c r="I9575" s="2"/>
      <c r="J9575" s="2"/>
      <c r="N9575" s="9"/>
      <c r="O9575" s="5"/>
      <c r="P9575" s="2"/>
      <c r="Q9575" s="39"/>
      <c r="R9575" s="9"/>
      <c r="T9575" s="9"/>
      <c r="U9575" s="2"/>
      <c r="X9575" s="40"/>
      <c r="Y9575" s="9"/>
    </row>
    <row r="9576" spans="2:25" x14ac:dyDescent="0.2">
      <c r="B9576" s="2"/>
      <c r="H9576" s="2"/>
      <c r="I9576" s="2"/>
      <c r="J9576" s="2"/>
      <c r="N9576" s="9"/>
      <c r="O9576" s="5"/>
      <c r="P9576" s="2"/>
      <c r="Q9576" s="39"/>
      <c r="R9576" s="9"/>
      <c r="T9576" s="9"/>
      <c r="U9576" s="2"/>
      <c r="X9576" s="40"/>
      <c r="Y9576" s="9"/>
    </row>
    <row r="9577" spans="2:25" x14ac:dyDescent="0.2">
      <c r="B9577" s="2"/>
      <c r="H9577" s="2"/>
      <c r="I9577" s="2"/>
      <c r="J9577" s="2"/>
      <c r="N9577" s="9"/>
      <c r="O9577" s="5"/>
      <c r="P9577" s="2"/>
      <c r="Q9577" s="39"/>
      <c r="R9577" s="9"/>
      <c r="T9577" s="9"/>
      <c r="U9577" s="2"/>
      <c r="X9577" s="40"/>
      <c r="Y9577" s="9"/>
    </row>
    <row r="9578" spans="2:25" x14ac:dyDescent="0.2">
      <c r="B9578" s="2"/>
      <c r="H9578" s="2"/>
      <c r="I9578" s="2"/>
      <c r="J9578" s="2"/>
      <c r="N9578" s="9"/>
      <c r="O9578" s="5"/>
      <c r="P9578" s="2"/>
      <c r="Q9578" s="39"/>
      <c r="R9578" s="9"/>
      <c r="T9578" s="9"/>
      <c r="U9578" s="2"/>
      <c r="X9578" s="40"/>
      <c r="Y9578" s="9"/>
    </row>
    <row r="9579" spans="2:25" x14ac:dyDescent="0.2">
      <c r="B9579" s="2"/>
      <c r="H9579" s="2"/>
      <c r="I9579" s="2"/>
      <c r="J9579" s="2"/>
      <c r="N9579" s="9"/>
      <c r="O9579" s="5"/>
      <c r="P9579" s="2"/>
      <c r="Q9579" s="39"/>
      <c r="R9579" s="9"/>
      <c r="T9579" s="9"/>
      <c r="U9579" s="2"/>
      <c r="X9579" s="40"/>
      <c r="Y9579" s="9"/>
    </row>
    <row r="9580" spans="2:25" x14ac:dyDescent="0.2">
      <c r="B9580" s="2"/>
      <c r="H9580" s="2"/>
      <c r="I9580" s="2"/>
      <c r="J9580" s="2"/>
      <c r="N9580" s="9"/>
      <c r="O9580" s="5"/>
      <c r="P9580" s="2"/>
      <c r="Q9580" s="39"/>
      <c r="R9580" s="9"/>
      <c r="T9580" s="9"/>
      <c r="U9580" s="2"/>
      <c r="X9580" s="40"/>
      <c r="Y9580" s="9"/>
    </row>
    <row r="9581" spans="2:25" x14ac:dyDescent="0.2">
      <c r="B9581" s="2"/>
      <c r="H9581" s="2"/>
      <c r="I9581" s="2"/>
      <c r="J9581" s="2"/>
      <c r="N9581" s="9"/>
      <c r="O9581" s="5"/>
      <c r="P9581" s="2"/>
      <c r="Q9581" s="39"/>
      <c r="R9581" s="9"/>
      <c r="T9581" s="9"/>
      <c r="U9581" s="2"/>
      <c r="X9581" s="40"/>
      <c r="Y9581" s="9"/>
    </row>
    <row r="9582" spans="2:25" x14ac:dyDescent="0.2">
      <c r="B9582" s="2"/>
      <c r="H9582" s="2"/>
      <c r="I9582" s="2"/>
      <c r="J9582" s="2"/>
      <c r="N9582" s="9"/>
      <c r="O9582" s="5"/>
      <c r="P9582" s="2"/>
      <c r="Q9582" s="39"/>
      <c r="R9582" s="9"/>
      <c r="T9582" s="9"/>
      <c r="U9582" s="2"/>
      <c r="X9582" s="40"/>
      <c r="Y9582" s="9"/>
    </row>
    <row r="9583" spans="2:25" x14ac:dyDescent="0.2">
      <c r="B9583" s="2"/>
      <c r="H9583" s="2"/>
      <c r="I9583" s="2"/>
      <c r="J9583" s="2"/>
      <c r="N9583" s="9"/>
      <c r="O9583" s="5"/>
      <c r="P9583" s="2"/>
      <c r="Q9583" s="39"/>
      <c r="R9583" s="9"/>
      <c r="T9583" s="9"/>
      <c r="U9583" s="2"/>
      <c r="X9583" s="40"/>
      <c r="Y9583" s="9"/>
    </row>
    <row r="9584" spans="2:25" x14ac:dyDescent="0.2">
      <c r="B9584" s="2"/>
      <c r="H9584" s="2"/>
      <c r="I9584" s="2"/>
      <c r="J9584" s="2"/>
      <c r="N9584" s="9"/>
      <c r="O9584" s="5"/>
      <c r="P9584" s="2"/>
      <c r="Q9584" s="39"/>
      <c r="R9584" s="9"/>
      <c r="T9584" s="9"/>
      <c r="U9584" s="2"/>
      <c r="X9584" s="40"/>
      <c r="Y9584" s="9"/>
    </row>
    <row r="9585" spans="2:25" x14ac:dyDescent="0.2">
      <c r="B9585" s="2"/>
      <c r="H9585" s="2"/>
      <c r="I9585" s="2"/>
      <c r="J9585" s="2"/>
      <c r="N9585" s="9"/>
      <c r="O9585" s="5"/>
      <c r="P9585" s="2"/>
      <c r="Q9585" s="39"/>
      <c r="R9585" s="9"/>
      <c r="T9585" s="9"/>
      <c r="U9585" s="2"/>
      <c r="X9585" s="40"/>
      <c r="Y9585" s="9"/>
    </row>
    <row r="9586" spans="2:25" x14ac:dyDescent="0.2">
      <c r="B9586" s="2"/>
      <c r="H9586" s="2"/>
      <c r="I9586" s="2"/>
      <c r="J9586" s="2"/>
      <c r="N9586" s="9"/>
      <c r="O9586" s="5"/>
      <c r="P9586" s="2"/>
      <c r="Q9586" s="39"/>
      <c r="R9586" s="9"/>
      <c r="T9586" s="9"/>
      <c r="U9586" s="2"/>
      <c r="X9586" s="40"/>
      <c r="Y9586" s="9"/>
    </row>
    <row r="9587" spans="2:25" x14ac:dyDescent="0.2">
      <c r="B9587" s="2"/>
      <c r="H9587" s="2"/>
      <c r="I9587" s="2"/>
      <c r="J9587" s="2"/>
      <c r="N9587" s="9"/>
      <c r="O9587" s="5"/>
      <c r="P9587" s="2"/>
      <c r="Q9587" s="39"/>
      <c r="R9587" s="9"/>
      <c r="T9587" s="9"/>
      <c r="U9587" s="2"/>
      <c r="X9587" s="40"/>
      <c r="Y9587" s="9"/>
    </row>
    <row r="9588" spans="2:25" x14ac:dyDescent="0.2">
      <c r="B9588" s="2"/>
      <c r="H9588" s="2"/>
      <c r="I9588" s="2"/>
      <c r="J9588" s="2"/>
      <c r="N9588" s="9"/>
      <c r="O9588" s="5"/>
      <c r="P9588" s="2"/>
      <c r="Q9588" s="39"/>
      <c r="R9588" s="9"/>
      <c r="T9588" s="9"/>
      <c r="U9588" s="2"/>
      <c r="X9588" s="40"/>
      <c r="Y9588" s="9"/>
    </row>
    <row r="9589" spans="2:25" x14ac:dyDescent="0.2">
      <c r="B9589" s="2"/>
      <c r="H9589" s="2"/>
      <c r="I9589" s="2"/>
      <c r="J9589" s="2"/>
      <c r="N9589" s="9"/>
      <c r="O9589" s="5"/>
      <c r="P9589" s="2"/>
      <c r="Q9589" s="39"/>
      <c r="R9589" s="9"/>
      <c r="T9589" s="9"/>
      <c r="U9589" s="2"/>
      <c r="X9589" s="40"/>
      <c r="Y9589" s="9"/>
    </row>
    <row r="9590" spans="2:25" x14ac:dyDescent="0.2">
      <c r="B9590" s="2"/>
      <c r="H9590" s="2"/>
      <c r="I9590" s="2"/>
      <c r="J9590" s="2"/>
      <c r="N9590" s="9"/>
      <c r="O9590" s="5"/>
      <c r="P9590" s="2"/>
      <c r="Q9590" s="39"/>
      <c r="R9590" s="9"/>
      <c r="T9590" s="9"/>
      <c r="U9590" s="2"/>
      <c r="X9590" s="40"/>
      <c r="Y9590" s="9"/>
    </row>
    <row r="9591" spans="2:25" x14ac:dyDescent="0.2">
      <c r="B9591" s="2"/>
      <c r="H9591" s="2"/>
      <c r="I9591" s="2"/>
      <c r="J9591" s="2"/>
      <c r="N9591" s="9"/>
      <c r="O9591" s="5"/>
      <c r="P9591" s="2"/>
      <c r="Q9591" s="39"/>
      <c r="R9591" s="9"/>
      <c r="T9591" s="9"/>
      <c r="U9591" s="2"/>
      <c r="X9591" s="40"/>
      <c r="Y9591" s="9"/>
    </row>
    <row r="9592" spans="2:25" x14ac:dyDescent="0.2">
      <c r="B9592" s="2"/>
      <c r="H9592" s="2"/>
      <c r="I9592" s="2"/>
      <c r="J9592" s="2"/>
      <c r="N9592" s="9"/>
      <c r="O9592" s="5"/>
      <c r="P9592" s="2"/>
      <c r="Q9592" s="39"/>
      <c r="R9592" s="9"/>
      <c r="T9592" s="9"/>
      <c r="U9592" s="2"/>
      <c r="X9592" s="40"/>
      <c r="Y9592" s="9"/>
    </row>
    <row r="9593" spans="2:25" x14ac:dyDescent="0.2">
      <c r="B9593" s="2"/>
      <c r="H9593" s="2"/>
      <c r="I9593" s="2"/>
      <c r="J9593" s="2"/>
      <c r="N9593" s="9"/>
      <c r="O9593" s="5"/>
      <c r="P9593" s="2"/>
      <c r="Q9593" s="39"/>
      <c r="R9593" s="9"/>
      <c r="T9593" s="9"/>
      <c r="U9593" s="2"/>
      <c r="X9593" s="40"/>
      <c r="Y9593" s="9"/>
    </row>
    <row r="9594" spans="2:25" x14ac:dyDescent="0.2">
      <c r="B9594" s="2"/>
      <c r="H9594" s="2"/>
      <c r="I9594" s="2"/>
      <c r="J9594" s="2"/>
      <c r="N9594" s="9"/>
      <c r="O9594" s="5"/>
      <c r="P9594" s="2"/>
      <c r="Q9594" s="39"/>
      <c r="R9594" s="9"/>
      <c r="T9594" s="9"/>
      <c r="U9594" s="2"/>
      <c r="X9594" s="40"/>
      <c r="Y9594" s="9"/>
    </row>
    <row r="9595" spans="2:25" x14ac:dyDescent="0.2">
      <c r="B9595" s="2"/>
      <c r="H9595" s="2"/>
      <c r="I9595" s="2"/>
      <c r="J9595" s="2"/>
      <c r="N9595" s="9"/>
      <c r="O9595" s="5"/>
      <c r="P9595" s="2"/>
      <c r="Q9595" s="39"/>
      <c r="R9595" s="9"/>
      <c r="T9595" s="9"/>
      <c r="U9595" s="2"/>
      <c r="X9595" s="40"/>
      <c r="Y9595" s="9"/>
    </row>
    <row r="9596" spans="2:25" x14ac:dyDescent="0.2">
      <c r="B9596" s="2"/>
      <c r="H9596" s="2"/>
      <c r="I9596" s="2"/>
      <c r="J9596" s="2"/>
      <c r="N9596" s="9"/>
      <c r="O9596" s="5"/>
      <c r="P9596" s="2"/>
      <c r="Q9596" s="39"/>
      <c r="R9596" s="9"/>
      <c r="T9596" s="9"/>
      <c r="U9596" s="2"/>
      <c r="X9596" s="40"/>
      <c r="Y9596" s="9"/>
    </row>
    <row r="9597" spans="2:25" x14ac:dyDescent="0.2">
      <c r="B9597" s="2"/>
      <c r="H9597" s="2"/>
      <c r="I9597" s="2"/>
      <c r="J9597" s="2"/>
      <c r="N9597" s="9"/>
      <c r="O9597" s="5"/>
      <c r="P9597" s="2"/>
      <c r="Q9597" s="39"/>
      <c r="R9597" s="9"/>
      <c r="T9597" s="9"/>
      <c r="U9597" s="2"/>
      <c r="X9597" s="40"/>
      <c r="Y9597" s="9"/>
    </row>
    <row r="9598" spans="2:25" x14ac:dyDescent="0.2">
      <c r="B9598" s="2"/>
      <c r="H9598" s="2"/>
      <c r="I9598" s="2"/>
      <c r="J9598" s="2"/>
      <c r="N9598" s="9"/>
      <c r="O9598" s="5"/>
      <c r="P9598" s="2"/>
      <c r="Q9598" s="39"/>
      <c r="R9598" s="9"/>
      <c r="T9598" s="9"/>
      <c r="U9598" s="2"/>
      <c r="X9598" s="40"/>
      <c r="Y9598" s="9"/>
    </row>
    <row r="9599" spans="2:25" x14ac:dyDescent="0.2">
      <c r="B9599" s="2"/>
      <c r="H9599" s="2"/>
      <c r="I9599" s="2"/>
      <c r="J9599" s="2"/>
      <c r="N9599" s="9"/>
      <c r="O9599" s="5"/>
      <c r="P9599" s="2"/>
      <c r="Q9599" s="39"/>
      <c r="R9599" s="9"/>
      <c r="T9599" s="9"/>
      <c r="U9599" s="2"/>
      <c r="X9599" s="40"/>
      <c r="Y9599" s="9"/>
    </row>
    <row r="9600" spans="2:25" x14ac:dyDescent="0.2">
      <c r="B9600" s="2"/>
      <c r="H9600" s="2"/>
      <c r="I9600" s="2"/>
      <c r="J9600" s="2"/>
      <c r="N9600" s="9"/>
      <c r="O9600" s="5"/>
      <c r="P9600" s="2"/>
      <c r="Q9600" s="39"/>
      <c r="R9600" s="9"/>
      <c r="T9600" s="9"/>
      <c r="U9600" s="2"/>
      <c r="X9600" s="40"/>
      <c r="Y9600" s="9"/>
    </row>
    <row r="9601" spans="2:25" x14ac:dyDescent="0.2">
      <c r="B9601" s="2"/>
      <c r="H9601" s="2"/>
      <c r="I9601" s="2"/>
      <c r="J9601" s="2"/>
      <c r="N9601" s="9"/>
      <c r="O9601" s="5"/>
      <c r="P9601" s="2"/>
      <c r="Q9601" s="39"/>
      <c r="R9601" s="9"/>
      <c r="T9601" s="9"/>
      <c r="U9601" s="2"/>
      <c r="X9601" s="40"/>
      <c r="Y9601" s="9"/>
    </row>
    <row r="9602" spans="2:25" x14ac:dyDescent="0.2">
      <c r="B9602" s="2"/>
      <c r="H9602" s="2"/>
      <c r="I9602" s="2"/>
      <c r="J9602" s="2"/>
      <c r="N9602" s="9"/>
      <c r="O9602" s="5"/>
      <c r="P9602" s="2"/>
      <c r="Q9602" s="39"/>
      <c r="R9602" s="9"/>
      <c r="T9602" s="9"/>
      <c r="U9602" s="2"/>
      <c r="X9602" s="40"/>
      <c r="Y9602" s="9"/>
    </row>
    <row r="9603" spans="2:25" x14ac:dyDescent="0.2">
      <c r="B9603" s="2"/>
      <c r="H9603" s="2"/>
      <c r="I9603" s="2"/>
      <c r="J9603" s="2"/>
      <c r="N9603" s="9"/>
      <c r="O9603" s="5"/>
      <c r="P9603" s="2"/>
      <c r="Q9603" s="39"/>
      <c r="R9603" s="9"/>
      <c r="T9603" s="9"/>
      <c r="U9603" s="2"/>
      <c r="X9603" s="40"/>
      <c r="Y9603" s="9"/>
    </row>
    <row r="9604" spans="2:25" x14ac:dyDescent="0.2">
      <c r="B9604" s="2"/>
      <c r="H9604" s="2"/>
      <c r="I9604" s="2"/>
      <c r="J9604" s="2"/>
      <c r="N9604" s="9"/>
      <c r="O9604" s="5"/>
      <c r="P9604" s="2"/>
      <c r="Q9604" s="39"/>
      <c r="R9604" s="9"/>
      <c r="T9604" s="9"/>
      <c r="U9604" s="2"/>
      <c r="X9604" s="40"/>
      <c r="Y9604" s="9"/>
    </row>
    <row r="9605" spans="2:25" x14ac:dyDescent="0.2">
      <c r="B9605" s="2"/>
      <c r="H9605" s="2"/>
      <c r="I9605" s="2"/>
      <c r="J9605" s="2"/>
      <c r="N9605" s="9"/>
      <c r="O9605" s="5"/>
      <c r="P9605" s="2"/>
      <c r="Q9605" s="39"/>
      <c r="R9605" s="9"/>
      <c r="T9605" s="9"/>
      <c r="U9605" s="2"/>
      <c r="X9605" s="40"/>
      <c r="Y9605" s="9"/>
    </row>
    <row r="9606" spans="2:25" x14ac:dyDescent="0.2">
      <c r="B9606" s="2"/>
      <c r="H9606" s="2"/>
      <c r="I9606" s="2"/>
      <c r="J9606" s="2"/>
      <c r="N9606" s="9"/>
      <c r="O9606" s="5"/>
      <c r="P9606" s="2"/>
      <c r="Q9606" s="39"/>
      <c r="R9606" s="9"/>
      <c r="T9606" s="9"/>
      <c r="U9606" s="2"/>
      <c r="X9606" s="40"/>
      <c r="Y9606" s="9"/>
    </row>
    <row r="9607" spans="2:25" x14ac:dyDescent="0.2">
      <c r="B9607" s="2"/>
      <c r="H9607" s="2"/>
      <c r="I9607" s="2"/>
      <c r="J9607" s="2"/>
      <c r="N9607" s="9"/>
      <c r="O9607" s="5"/>
      <c r="P9607" s="2"/>
      <c r="Q9607" s="39"/>
      <c r="R9607" s="9"/>
      <c r="T9607" s="9"/>
      <c r="U9607" s="2"/>
      <c r="X9607" s="40"/>
      <c r="Y9607" s="9"/>
    </row>
    <row r="9608" spans="2:25" x14ac:dyDescent="0.2">
      <c r="B9608" s="2"/>
      <c r="H9608" s="2"/>
      <c r="I9608" s="2"/>
      <c r="J9608" s="2"/>
      <c r="N9608" s="9"/>
      <c r="O9608" s="5"/>
      <c r="P9608" s="2"/>
      <c r="Q9608" s="39"/>
      <c r="R9608" s="9"/>
      <c r="T9608" s="9"/>
      <c r="U9608" s="2"/>
      <c r="X9608" s="40"/>
      <c r="Y9608" s="9"/>
    </row>
    <row r="9609" spans="2:25" x14ac:dyDescent="0.2">
      <c r="B9609" s="2"/>
      <c r="H9609" s="2"/>
      <c r="I9609" s="2"/>
      <c r="J9609" s="2"/>
      <c r="N9609" s="9"/>
      <c r="O9609" s="5"/>
      <c r="P9609" s="2"/>
      <c r="Q9609" s="39"/>
      <c r="R9609" s="9"/>
      <c r="T9609" s="9"/>
      <c r="U9609" s="2"/>
      <c r="X9609" s="40"/>
      <c r="Y9609" s="9"/>
    </row>
    <row r="9610" spans="2:25" x14ac:dyDescent="0.2">
      <c r="B9610" s="2"/>
      <c r="H9610" s="2"/>
      <c r="I9610" s="2"/>
      <c r="J9610" s="2"/>
      <c r="N9610" s="9"/>
      <c r="O9610" s="5"/>
      <c r="P9610" s="2"/>
      <c r="Q9610" s="39"/>
      <c r="R9610" s="9"/>
      <c r="T9610" s="9"/>
      <c r="U9610" s="2"/>
      <c r="X9610" s="40"/>
      <c r="Y9610" s="9"/>
    </row>
    <row r="9611" spans="2:25" x14ac:dyDescent="0.2">
      <c r="B9611" s="2"/>
      <c r="H9611" s="2"/>
      <c r="I9611" s="2"/>
      <c r="J9611" s="2"/>
      <c r="N9611" s="9"/>
      <c r="O9611" s="5"/>
      <c r="P9611" s="2"/>
      <c r="Q9611" s="39"/>
      <c r="R9611" s="9"/>
      <c r="T9611" s="9"/>
      <c r="U9611" s="2"/>
      <c r="X9611" s="40"/>
      <c r="Y9611" s="9"/>
    </row>
    <row r="9612" spans="2:25" x14ac:dyDescent="0.2">
      <c r="B9612" s="2"/>
      <c r="H9612" s="2"/>
      <c r="I9612" s="2"/>
      <c r="J9612" s="2"/>
      <c r="N9612" s="9"/>
      <c r="O9612" s="5"/>
      <c r="P9612" s="2"/>
      <c r="Q9612" s="39"/>
      <c r="R9612" s="9"/>
      <c r="T9612" s="9"/>
      <c r="U9612" s="2"/>
      <c r="X9612" s="40"/>
      <c r="Y9612" s="9"/>
    </row>
    <row r="9613" spans="2:25" x14ac:dyDescent="0.2">
      <c r="B9613" s="2"/>
      <c r="H9613" s="2"/>
      <c r="I9613" s="2"/>
      <c r="J9613" s="2"/>
      <c r="N9613" s="9"/>
      <c r="O9613" s="5"/>
      <c r="P9613" s="2"/>
      <c r="Q9613" s="39"/>
      <c r="R9613" s="9"/>
      <c r="T9613" s="9"/>
      <c r="U9613" s="2"/>
      <c r="X9613" s="40"/>
      <c r="Y9613" s="9"/>
    </row>
    <row r="9614" spans="2:25" x14ac:dyDescent="0.2">
      <c r="B9614" s="2"/>
      <c r="H9614" s="2"/>
      <c r="I9614" s="2"/>
      <c r="J9614" s="2"/>
      <c r="N9614" s="9"/>
      <c r="O9614" s="5"/>
      <c r="P9614" s="2"/>
      <c r="Q9614" s="39"/>
      <c r="R9614" s="9"/>
      <c r="T9614" s="9"/>
      <c r="U9614" s="2"/>
      <c r="X9614" s="40"/>
      <c r="Y9614" s="9"/>
    </row>
    <row r="9615" spans="2:25" x14ac:dyDescent="0.2">
      <c r="B9615" s="2"/>
      <c r="H9615" s="2"/>
      <c r="I9615" s="2"/>
      <c r="J9615" s="2"/>
      <c r="N9615" s="9"/>
      <c r="O9615" s="5"/>
      <c r="P9615" s="2"/>
      <c r="Q9615" s="39"/>
      <c r="R9615" s="9"/>
      <c r="T9615" s="9"/>
      <c r="U9615" s="2"/>
      <c r="X9615" s="40"/>
      <c r="Y9615" s="9"/>
    </row>
    <row r="9616" spans="2:25" x14ac:dyDescent="0.2">
      <c r="B9616" s="2"/>
      <c r="H9616" s="2"/>
      <c r="I9616" s="2"/>
      <c r="J9616" s="2"/>
      <c r="N9616" s="9"/>
      <c r="O9616" s="5"/>
      <c r="P9616" s="2"/>
      <c r="Q9616" s="39"/>
      <c r="R9616" s="9"/>
      <c r="T9616" s="9"/>
      <c r="U9616" s="2"/>
      <c r="X9616" s="40"/>
      <c r="Y9616" s="9"/>
    </row>
    <row r="9617" spans="2:25" x14ac:dyDescent="0.2">
      <c r="B9617" s="2"/>
      <c r="H9617" s="2"/>
      <c r="I9617" s="2"/>
      <c r="J9617" s="2"/>
      <c r="N9617" s="9"/>
      <c r="O9617" s="5"/>
      <c r="P9617" s="2"/>
      <c r="Q9617" s="39"/>
      <c r="R9617" s="9"/>
      <c r="T9617" s="9"/>
      <c r="U9617" s="2"/>
      <c r="X9617" s="40"/>
      <c r="Y9617" s="9"/>
    </row>
    <row r="9618" spans="2:25" x14ac:dyDescent="0.2">
      <c r="B9618" s="2"/>
      <c r="H9618" s="2"/>
      <c r="I9618" s="2"/>
      <c r="J9618" s="2"/>
      <c r="N9618" s="9"/>
      <c r="O9618" s="5"/>
      <c r="P9618" s="2"/>
      <c r="Q9618" s="39"/>
      <c r="R9618" s="9"/>
      <c r="T9618" s="9"/>
      <c r="U9618" s="2"/>
      <c r="X9618" s="40"/>
      <c r="Y9618" s="9"/>
    </row>
    <row r="9619" spans="2:25" x14ac:dyDescent="0.2">
      <c r="B9619" s="2"/>
      <c r="H9619" s="2"/>
      <c r="I9619" s="2"/>
      <c r="J9619" s="2"/>
      <c r="N9619" s="9"/>
      <c r="O9619" s="5"/>
      <c r="P9619" s="2"/>
      <c r="Q9619" s="39"/>
      <c r="R9619" s="9"/>
      <c r="T9619" s="9"/>
      <c r="U9619" s="2"/>
      <c r="X9619" s="40"/>
      <c r="Y9619" s="9"/>
    </row>
    <row r="9620" spans="2:25" x14ac:dyDescent="0.2">
      <c r="B9620" s="2"/>
      <c r="H9620" s="2"/>
      <c r="I9620" s="2"/>
      <c r="J9620" s="2"/>
      <c r="N9620" s="9"/>
      <c r="O9620" s="5"/>
      <c r="P9620" s="2"/>
      <c r="Q9620" s="39"/>
      <c r="R9620" s="9"/>
      <c r="T9620" s="9"/>
      <c r="U9620" s="2"/>
      <c r="X9620" s="40"/>
      <c r="Y9620" s="9"/>
    </row>
    <row r="9621" spans="2:25" x14ac:dyDescent="0.2">
      <c r="B9621" s="2"/>
      <c r="H9621" s="2"/>
      <c r="I9621" s="2"/>
      <c r="J9621" s="2"/>
      <c r="N9621" s="9"/>
      <c r="O9621" s="5"/>
      <c r="P9621" s="2"/>
      <c r="Q9621" s="39"/>
      <c r="R9621" s="9"/>
      <c r="T9621" s="9"/>
      <c r="U9621" s="2"/>
      <c r="X9621" s="40"/>
      <c r="Y9621" s="9"/>
    </row>
    <row r="9622" spans="2:25" x14ac:dyDescent="0.2">
      <c r="B9622" s="2"/>
      <c r="H9622" s="2"/>
      <c r="I9622" s="2"/>
      <c r="J9622" s="2"/>
      <c r="N9622" s="9"/>
      <c r="O9622" s="5"/>
      <c r="P9622" s="2"/>
      <c r="Q9622" s="39"/>
      <c r="R9622" s="9"/>
      <c r="T9622" s="9"/>
      <c r="U9622" s="2"/>
      <c r="X9622" s="40"/>
      <c r="Y9622" s="9"/>
    </row>
    <row r="9623" spans="2:25" x14ac:dyDescent="0.2">
      <c r="B9623" s="2"/>
      <c r="H9623" s="2"/>
      <c r="I9623" s="2"/>
      <c r="J9623" s="2"/>
      <c r="N9623" s="9"/>
      <c r="O9623" s="5"/>
      <c r="P9623" s="2"/>
      <c r="Q9623" s="39"/>
      <c r="R9623" s="9"/>
      <c r="T9623" s="9"/>
      <c r="U9623" s="2"/>
      <c r="X9623" s="40"/>
      <c r="Y9623" s="9"/>
    </row>
    <row r="9624" spans="2:25" x14ac:dyDescent="0.2">
      <c r="B9624" s="2"/>
      <c r="H9624" s="2"/>
      <c r="I9624" s="2"/>
      <c r="J9624" s="2"/>
      <c r="N9624" s="9"/>
      <c r="O9624" s="5"/>
      <c r="P9624" s="2"/>
      <c r="Q9624" s="39"/>
      <c r="R9624" s="9"/>
      <c r="T9624" s="9"/>
      <c r="U9624" s="2"/>
      <c r="X9624" s="40"/>
      <c r="Y9624" s="9"/>
    </row>
    <row r="9625" spans="2:25" x14ac:dyDescent="0.2">
      <c r="B9625" s="2"/>
      <c r="H9625" s="2"/>
      <c r="I9625" s="2"/>
      <c r="J9625" s="2"/>
      <c r="N9625" s="9"/>
      <c r="O9625" s="5"/>
      <c r="P9625" s="2"/>
      <c r="Q9625" s="39"/>
      <c r="R9625" s="9"/>
      <c r="T9625" s="9"/>
      <c r="U9625" s="2"/>
      <c r="X9625" s="40"/>
      <c r="Y9625" s="9"/>
    </row>
    <row r="9626" spans="2:25" x14ac:dyDescent="0.2">
      <c r="B9626" s="2"/>
      <c r="H9626" s="2"/>
      <c r="I9626" s="2"/>
      <c r="J9626" s="2"/>
      <c r="N9626" s="9"/>
      <c r="O9626" s="5"/>
      <c r="P9626" s="2"/>
      <c r="Q9626" s="39"/>
      <c r="R9626" s="9"/>
      <c r="T9626" s="9"/>
      <c r="U9626" s="2"/>
      <c r="X9626" s="40"/>
      <c r="Y9626" s="9"/>
    </row>
    <row r="9627" spans="2:25" x14ac:dyDescent="0.2">
      <c r="B9627" s="2"/>
      <c r="H9627" s="2"/>
      <c r="I9627" s="2"/>
      <c r="J9627" s="2"/>
      <c r="N9627" s="9"/>
      <c r="O9627" s="5"/>
      <c r="P9627" s="2"/>
      <c r="Q9627" s="39"/>
      <c r="R9627" s="9"/>
      <c r="T9627" s="9"/>
      <c r="U9627" s="2"/>
      <c r="X9627" s="40"/>
      <c r="Y9627" s="9"/>
    </row>
    <row r="9628" spans="2:25" x14ac:dyDescent="0.2">
      <c r="B9628" s="2"/>
      <c r="H9628" s="2"/>
      <c r="I9628" s="2"/>
      <c r="J9628" s="2"/>
      <c r="N9628" s="9"/>
      <c r="O9628" s="5"/>
      <c r="P9628" s="2"/>
      <c r="Q9628" s="39"/>
      <c r="R9628" s="9"/>
      <c r="T9628" s="9"/>
      <c r="U9628" s="2"/>
      <c r="X9628" s="40"/>
      <c r="Y9628" s="9"/>
    </row>
    <row r="9629" spans="2:25" x14ac:dyDescent="0.2">
      <c r="B9629" s="2"/>
      <c r="H9629" s="2"/>
      <c r="I9629" s="2"/>
      <c r="J9629" s="2"/>
      <c r="N9629" s="9"/>
      <c r="O9629" s="5"/>
      <c r="P9629" s="2"/>
      <c r="Q9629" s="39"/>
      <c r="R9629" s="9"/>
      <c r="T9629" s="9"/>
      <c r="U9629" s="2"/>
      <c r="X9629" s="40"/>
      <c r="Y9629" s="9"/>
    </row>
    <row r="9630" spans="2:25" x14ac:dyDescent="0.2">
      <c r="B9630" s="2"/>
      <c r="H9630" s="2"/>
      <c r="I9630" s="2"/>
      <c r="J9630" s="2"/>
      <c r="N9630" s="9"/>
      <c r="O9630" s="5"/>
      <c r="P9630" s="2"/>
      <c r="Q9630" s="39"/>
      <c r="R9630" s="9"/>
      <c r="T9630" s="9"/>
      <c r="U9630" s="2"/>
      <c r="X9630" s="40"/>
      <c r="Y9630" s="9"/>
    </row>
    <row r="9631" spans="2:25" x14ac:dyDescent="0.2">
      <c r="B9631" s="2"/>
      <c r="H9631" s="2"/>
      <c r="I9631" s="2"/>
      <c r="J9631" s="2"/>
      <c r="N9631" s="9"/>
      <c r="O9631" s="5"/>
      <c r="P9631" s="2"/>
      <c r="Q9631" s="39"/>
      <c r="R9631" s="9"/>
      <c r="T9631" s="9"/>
      <c r="U9631" s="2"/>
      <c r="X9631" s="40"/>
      <c r="Y9631" s="9"/>
    </row>
    <row r="9632" spans="2:25" x14ac:dyDescent="0.2">
      <c r="B9632" s="2"/>
      <c r="H9632" s="2"/>
      <c r="I9632" s="2"/>
      <c r="J9632" s="2"/>
      <c r="N9632" s="9"/>
      <c r="O9632" s="5"/>
      <c r="P9632" s="2"/>
      <c r="Q9632" s="39"/>
      <c r="R9632" s="9"/>
      <c r="T9632" s="9"/>
      <c r="U9632" s="2"/>
      <c r="X9632" s="40"/>
      <c r="Y9632" s="9"/>
    </row>
    <row r="9633" spans="2:25" x14ac:dyDescent="0.2">
      <c r="B9633" s="2"/>
      <c r="H9633" s="2"/>
      <c r="I9633" s="2"/>
      <c r="J9633" s="2"/>
      <c r="N9633" s="9"/>
      <c r="O9633" s="5"/>
      <c r="P9633" s="2"/>
      <c r="Q9633" s="39"/>
      <c r="R9633" s="9"/>
      <c r="T9633" s="9"/>
      <c r="U9633" s="2"/>
      <c r="X9633" s="40"/>
      <c r="Y9633" s="9"/>
    </row>
    <row r="9634" spans="2:25" x14ac:dyDescent="0.2">
      <c r="B9634" s="2"/>
      <c r="H9634" s="2"/>
      <c r="I9634" s="2"/>
      <c r="J9634" s="2"/>
      <c r="N9634" s="9"/>
      <c r="O9634" s="5"/>
      <c r="P9634" s="2"/>
      <c r="Q9634" s="39"/>
      <c r="R9634" s="9"/>
      <c r="T9634" s="9"/>
      <c r="U9634" s="2"/>
      <c r="X9634" s="40"/>
      <c r="Y9634" s="9"/>
    </row>
    <row r="9635" spans="2:25" x14ac:dyDescent="0.2">
      <c r="B9635" s="2"/>
      <c r="H9635" s="2"/>
      <c r="I9635" s="2"/>
      <c r="J9635" s="2"/>
      <c r="N9635" s="9"/>
      <c r="O9635" s="5"/>
      <c r="P9635" s="2"/>
      <c r="Q9635" s="39"/>
      <c r="R9635" s="9"/>
      <c r="T9635" s="9"/>
      <c r="U9635" s="2"/>
      <c r="X9635" s="40"/>
      <c r="Y9635" s="9"/>
    </row>
    <row r="9636" spans="2:25" x14ac:dyDescent="0.2">
      <c r="B9636" s="2"/>
      <c r="H9636" s="2"/>
      <c r="I9636" s="2"/>
      <c r="J9636" s="2"/>
      <c r="N9636" s="9"/>
      <c r="O9636" s="5"/>
      <c r="P9636" s="2"/>
      <c r="Q9636" s="39"/>
      <c r="R9636" s="9"/>
      <c r="T9636" s="9"/>
      <c r="U9636" s="2"/>
      <c r="X9636" s="40"/>
      <c r="Y9636" s="9"/>
    </row>
    <row r="9637" spans="2:25" x14ac:dyDescent="0.2">
      <c r="B9637" s="2"/>
      <c r="H9637" s="2"/>
      <c r="I9637" s="2"/>
      <c r="J9637" s="2"/>
      <c r="N9637" s="9"/>
      <c r="O9637" s="5"/>
      <c r="P9637" s="2"/>
      <c r="Q9637" s="39"/>
      <c r="R9637" s="9"/>
      <c r="T9637" s="9"/>
      <c r="U9637" s="2"/>
      <c r="X9637" s="40"/>
      <c r="Y9637" s="9"/>
    </row>
    <row r="9638" spans="2:25" x14ac:dyDescent="0.2">
      <c r="B9638" s="2"/>
      <c r="H9638" s="2"/>
      <c r="I9638" s="2"/>
      <c r="J9638" s="2"/>
      <c r="N9638" s="9"/>
      <c r="O9638" s="5"/>
      <c r="P9638" s="2"/>
      <c r="Q9638" s="39"/>
      <c r="R9638" s="9"/>
      <c r="T9638" s="9"/>
      <c r="U9638" s="2"/>
      <c r="X9638" s="40"/>
      <c r="Y9638" s="9"/>
    </row>
    <row r="9639" spans="2:25" x14ac:dyDescent="0.2">
      <c r="B9639" s="2"/>
      <c r="H9639" s="2"/>
      <c r="I9639" s="2"/>
      <c r="J9639" s="2"/>
      <c r="N9639" s="9"/>
      <c r="O9639" s="5"/>
      <c r="P9639" s="2"/>
      <c r="Q9639" s="39"/>
      <c r="R9639" s="9"/>
      <c r="T9639" s="9"/>
      <c r="U9639" s="2"/>
      <c r="X9639" s="40"/>
      <c r="Y9639" s="9"/>
    </row>
    <row r="9640" spans="2:25" x14ac:dyDescent="0.2">
      <c r="B9640" s="2"/>
      <c r="H9640" s="2"/>
      <c r="I9640" s="2"/>
      <c r="J9640" s="2"/>
      <c r="N9640" s="9"/>
      <c r="O9640" s="5"/>
      <c r="P9640" s="2"/>
      <c r="Q9640" s="39"/>
      <c r="R9640" s="9"/>
      <c r="T9640" s="9"/>
      <c r="U9640" s="2"/>
      <c r="X9640" s="40"/>
      <c r="Y9640" s="9"/>
    </row>
    <row r="9641" spans="2:25" x14ac:dyDescent="0.2">
      <c r="B9641" s="2"/>
      <c r="H9641" s="2"/>
      <c r="I9641" s="2"/>
      <c r="J9641" s="2"/>
      <c r="N9641" s="9"/>
      <c r="O9641" s="5"/>
      <c r="P9641" s="2"/>
      <c r="Q9641" s="39"/>
      <c r="R9641" s="9"/>
      <c r="T9641" s="9"/>
      <c r="U9641" s="2"/>
      <c r="X9641" s="40"/>
      <c r="Y9641" s="9"/>
    </row>
    <row r="9642" spans="2:25" x14ac:dyDescent="0.2">
      <c r="B9642" s="2"/>
      <c r="H9642" s="2"/>
      <c r="I9642" s="2"/>
      <c r="J9642" s="2"/>
      <c r="N9642" s="9"/>
      <c r="O9642" s="5"/>
      <c r="P9642" s="2"/>
      <c r="Q9642" s="39"/>
      <c r="R9642" s="9"/>
      <c r="T9642" s="9"/>
      <c r="U9642" s="2"/>
      <c r="X9642" s="40"/>
      <c r="Y9642" s="9"/>
    </row>
    <row r="9643" spans="2:25" x14ac:dyDescent="0.2">
      <c r="B9643" s="2"/>
      <c r="H9643" s="2"/>
      <c r="I9643" s="2"/>
      <c r="J9643" s="2"/>
      <c r="N9643" s="9"/>
      <c r="O9643" s="5"/>
      <c r="P9643" s="2"/>
      <c r="Q9643" s="39"/>
      <c r="R9643" s="9"/>
      <c r="T9643" s="9"/>
      <c r="U9643" s="2"/>
      <c r="X9643" s="40"/>
      <c r="Y9643" s="9"/>
    </row>
    <row r="9644" spans="2:25" x14ac:dyDescent="0.2">
      <c r="B9644" s="2"/>
      <c r="H9644" s="2"/>
      <c r="I9644" s="2"/>
      <c r="J9644" s="2"/>
      <c r="N9644" s="9"/>
      <c r="O9644" s="5"/>
      <c r="P9644" s="2"/>
      <c r="Q9644" s="39"/>
      <c r="R9644" s="9"/>
      <c r="T9644" s="9"/>
      <c r="U9644" s="2"/>
      <c r="X9644" s="40"/>
      <c r="Y9644" s="9"/>
    </row>
    <row r="9645" spans="2:25" x14ac:dyDescent="0.2">
      <c r="B9645" s="2"/>
      <c r="H9645" s="2"/>
      <c r="I9645" s="2"/>
      <c r="J9645" s="2"/>
      <c r="N9645" s="9"/>
      <c r="O9645" s="5"/>
      <c r="P9645" s="2"/>
      <c r="Q9645" s="39"/>
      <c r="R9645" s="9"/>
      <c r="T9645" s="9"/>
      <c r="U9645" s="2"/>
      <c r="X9645" s="40"/>
      <c r="Y9645" s="9"/>
    </row>
    <row r="9646" spans="2:25" x14ac:dyDescent="0.2">
      <c r="B9646" s="2"/>
      <c r="H9646" s="2"/>
      <c r="I9646" s="2"/>
      <c r="J9646" s="2"/>
      <c r="N9646" s="9"/>
      <c r="O9646" s="5"/>
      <c r="P9646" s="2"/>
      <c r="Q9646" s="39"/>
      <c r="R9646" s="9"/>
      <c r="T9646" s="9"/>
      <c r="U9646" s="2"/>
      <c r="X9646" s="40"/>
      <c r="Y9646" s="9"/>
    </row>
    <row r="9647" spans="2:25" x14ac:dyDescent="0.2">
      <c r="B9647" s="2"/>
      <c r="H9647" s="2"/>
      <c r="I9647" s="2"/>
      <c r="J9647" s="2"/>
      <c r="N9647" s="9"/>
      <c r="O9647" s="5"/>
      <c r="P9647" s="2"/>
      <c r="Q9647" s="39"/>
      <c r="R9647" s="9"/>
      <c r="T9647" s="9"/>
      <c r="U9647" s="2"/>
      <c r="X9647" s="40"/>
      <c r="Y9647" s="9"/>
    </row>
    <row r="9648" spans="2:25" x14ac:dyDescent="0.2">
      <c r="B9648" s="2"/>
      <c r="H9648" s="2"/>
      <c r="I9648" s="2"/>
      <c r="J9648" s="2"/>
      <c r="N9648" s="9"/>
      <c r="O9648" s="5"/>
      <c r="P9648" s="2"/>
      <c r="Q9648" s="39"/>
      <c r="R9648" s="9"/>
      <c r="T9648" s="9"/>
      <c r="U9648" s="2"/>
      <c r="X9648" s="40"/>
      <c r="Y9648" s="9"/>
    </row>
    <row r="9649" spans="2:25" x14ac:dyDescent="0.2">
      <c r="B9649" s="2"/>
      <c r="H9649" s="2"/>
      <c r="I9649" s="2"/>
      <c r="J9649" s="2"/>
      <c r="N9649" s="9"/>
      <c r="O9649" s="5"/>
      <c r="P9649" s="2"/>
      <c r="Q9649" s="39"/>
      <c r="R9649" s="9"/>
      <c r="T9649" s="9"/>
      <c r="U9649" s="2"/>
      <c r="X9649" s="40"/>
      <c r="Y9649" s="9"/>
    </row>
    <row r="9650" spans="2:25" x14ac:dyDescent="0.2">
      <c r="B9650" s="2"/>
      <c r="H9650" s="2"/>
      <c r="I9650" s="2"/>
      <c r="J9650" s="2"/>
      <c r="N9650" s="9"/>
      <c r="O9650" s="5"/>
      <c r="P9650" s="2"/>
      <c r="Q9650" s="39"/>
      <c r="R9650" s="9"/>
      <c r="T9650" s="9"/>
      <c r="U9650" s="2"/>
      <c r="X9650" s="40"/>
      <c r="Y9650" s="9"/>
    </row>
    <row r="9651" spans="2:25" x14ac:dyDescent="0.2">
      <c r="B9651" s="2"/>
      <c r="H9651" s="2"/>
      <c r="I9651" s="2"/>
      <c r="J9651" s="2"/>
      <c r="N9651" s="9"/>
      <c r="O9651" s="5"/>
      <c r="P9651" s="2"/>
      <c r="Q9651" s="39"/>
      <c r="R9651" s="9"/>
      <c r="T9651" s="9"/>
      <c r="U9651" s="2"/>
      <c r="X9651" s="40"/>
      <c r="Y9651" s="9"/>
    </row>
    <row r="9652" spans="2:25" x14ac:dyDescent="0.2">
      <c r="B9652" s="2"/>
      <c r="H9652" s="2"/>
      <c r="I9652" s="2"/>
      <c r="J9652" s="2"/>
      <c r="N9652" s="9"/>
      <c r="O9652" s="5"/>
      <c r="P9652" s="2"/>
      <c r="Q9652" s="39"/>
      <c r="R9652" s="9"/>
      <c r="T9652" s="9"/>
      <c r="U9652" s="2"/>
      <c r="X9652" s="40"/>
      <c r="Y9652" s="9"/>
    </row>
    <row r="9653" spans="2:25" x14ac:dyDescent="0.2">
      <c r="B9653" s="2"/>
      <c r="H9653" s="2"/>
      <c r="I9653" s="2"/>
      <c r="J9653" s="2"/>
      <c r="N9653" s="9"/>
      <c r="O9653" s="5"/>
      <c r="P9653" s="2"/>
      <c r="Q9653" s="39"/>
      <c r="R9653" s="9"/>
      <c r="T9653" s="9"/>
      <c r="U9653" s="2"/>
      <c r="X9653" s="40"/>
      <c r="Y9653" s="9"/>
    </row>
    <row r="9654" spans="2:25" x14ac:dyDescent="0.2">
      <c r="B9654" s="2"/>
      <c r="H9654" s="2"/>
      <c r="I9654" s="2"/>
      <c r="J9654" s="2"/>
      <c r="N9654" s="9"/>
      <c r="O9654" s="5"/>
      <c r="P9654" s="2"/>
      <c r="Q9654" s="39"/>
      <c r="R9654" s="9"/>
      <c r="T9654" s="9"/>
      <c r="U9654" s="2"/>
      <c r="X9654" s="40"/>
      <c r="Y9654" s="9"/>
    </row>
    <row r="9655" spans="2:25" x14ac:dyDescent="0.2">
      <c r="B9655" s="2"/>
      <c r="H9655" s="2"/>
      <c r="I9655" s="2"/>
      <c r="J9655" s="2"/>
      <c r="N9655" s="9"/>
      <c r="O9655" s="5"/>
      <c r="P9655" s="2"/>
      <c r="Q9655" s="39"/>
      <c r="R9655" s="9"/>
      <c r="T9655" s="9"/>
      <c r="U9655" s="2"/>
      <c r="X9655" s="40"/>
      <c r="Y9655" s="9"/>
    </row>
    <row r="9656" spans="2:25" x14ac:dyDescent="0.2">
      <c r="B9656" s="2"/>
      <c r="H9656" s="2"/>
      <c r="I9656" s="2"/>
      <c r="J9656" s="2"/>
      <c r="N9656" s="9"/>
      <c r="O9656" s="5"/>
      <c r="P9656" s="2"/>
      <c r="Q9656" s="39"/>
      <c r="R9656" s="9"/>
      <c r="T9656" s="9"/>
      <c r="U9656" s="2"/>
      <c r="X9656" s="40"/>
      <c r="Y9656" s="9"/>
    </row>
    <row r="9657" spans="2:25" x14ac:dyDescent="0.2">
      <c r="B9657" s="2"/>
      <c r="H9657" s="2"/>
      <c r="I9657" s="2"/>
      <c r="J9657" s="2"/>
      <c r="N9657" s="9"/>
      <c r="O9657" s="5"/>
      <c r="P9657" s="2"/>
      <c r="Q9657" s="39"/>
      <c r="R9657" s="9"/>
      <c r="T9657" s="9"/>
      <c r="U9657" s="2"/>
      <c r="X9657" s="40"/>
      <c r="Y9657" s="9"/>
    </row>
    <row r="9658" spans="2:25" x14ac:dyDescent="0.2">
      <c r="B9658" s="2"/>
      <c r="H9658" s="2"/>
      <c r="I9658" s="2"/>
      <c r="J9658" s="2"/>
      <c r="N9658" s="9"/>
      <c r="O9658" s="5"/>
      <c r="P9658" s="2"/>
      <c r="Q9658" s="39"/>
      <c r="R9658" s="9"/>
      <c r="T9658" s="9"/>
      <c r="U9658" s="2"/>
      <c r="X9658" s="40"/>
      <c r="Y9658" s="9"/>
    </row>
    <row r="9659" spans="2:25" x14ac:dyDescent="0.2">
      <c r="B9659" s="2"/>
      <c r="H9659" s="2"/>
      <c r="I9659" s="2"/>
      <c r="J9659" s="2"/>
      <c r="N9659" s="9"/>
      <c r="O9659" s="5"/>
      <c r="P9659" s="2"/>
      <c r="Q9659" s="39"/>
      <c r="R9659" s="9"/>
      <c r="T9659" s="9"/>
      <c r="U9659" s="2"/>
      <c r="X9659" s="40"/>
      <c r="Y9659" s="9"/>
    </row>
    <row r="9660" spans="2:25" x14ac:dyDescent="0.2">
      <c r="B9660" s="2"/>
      <c r="H9660" s="2"/>
      <c r="I9660" s="2"/>
      <c r="J9660" s="2"/>
      <c r="N9660" s="9"/>
      <c r="O9660" s="5"/>
      <c r="P9660" s="2"/>
      <c r="Q9660" s="39"/>
      <c r="R9660" s="9"/>
      <c r="T9660" s="9"/>
      <c r="U9660" s="2"/>
      <c r="X9660" s="40"/>
      <c r="Y9660" s="9"/>
    </row>
    <row r="9661" spans="2:25" x14ac:dyDescent="0.2">
      <c r="B9661" s="2"/>
      <c r="H9661" s="2"/>
      <c r="I9661" s="2"/>
      <c r="J9661" s="2"/>
      <c r="N9661" s="9"/>
      <c r="O9661" s="5"/>
      <c r="P9661" s="2"/>
      <c r="Q9661" s="39"/>
      <c r="R9661" s="9"/>
      <c r="T9661" s="9"/>
      <c r="U9661" s="2"/>
      <c r="X9661" s="40"/>
      <c r="Y9661" s="9"/>
    </row>
    <row r="9662" spans="2:25" x14ac:dyDescent="0.2">
      <c r="B9662" s="2"/>
      <c r="H9662" s="2"/>
      <c r="I9662" s="2"/>
      <c r="J9662" s="2"/>
      <c r="N9662" s="9"/>
      <c r="O9662" s="5"/>
      <c r="P9662" s="2"/>
      <c r="Q9662" s="39"/>
      <c r="R9662" s="9"/>
      <c r="T9662" s="9"/>
      <c r="U9662" s="2"/>
      <c r="X9662" s="40"/>
      <c r="Y9662" s="9"/>
    </row>
    <row r="9663" spans="2:25" x14ac:dyDescent="0.2">
      <c r="B9663" s="2"/>
      <c r="H9663" s="2"/>
      <c r="I9663" s="2"/>
      <c r="J9663" s="2"/>
      <c r="N9663" s="9"/>
      <c r="O9663" s="5"/>
      <c r="P9663" s="2"/>
      <c r="Q9663" s="39"/>
      <c r="R9663" s="9"/>
      <c r="T9663" s="9"/>
      <c r="U9663" s="2"/>
      <c r="X9663" s="40"/>
      <c r="Y9663" s="9"/>
    </row>
    <row r="9664" spans="2:25" x14ac:dyDescent="0.2">
      <c r="B9664" s="2"/>
      <c r="H9664" s="2"/>
      <c r="I9664" s="2"/>
      <c r="J9664" s="2"/>
      <c r="N9664" s="9"/>
      <c r="O9664" s="5"/>
      <c r="P9664" s="2"/>
      <c r="Q9664" s="39"/>
      <c r="R9664" s="9"/>
      <c r="T9664" s="9"/>
      <c r="U9664" s="2"/>
      <c r="X9664" s="40"/>
      <c r="Y9664" s="9"/>
    </row>
    <row r="9665" spans="2:25" x14ac:dyDescent="0.2">
      <c r="B9665" s="2"/>
      <c r="H9665" s="2"/>
      <c r="I9665" s="2"/>
      <c r="J9665" s="2"/>
      <c r="N9665" s="9"/>
      <c r="O9665" s="5"/>
      <c r="P9665" s="2"/>
      <c r="Q9665" s="39"/>
      <c r="R9665" s="9"/>
      <c r="T9665" s="9"/>
      <c r="U9665" s="2"/>
      <c r="X9665" s="40"/>
      <c r="Y9665" s="9"/>
    </row>
    <row r="9666" spans="2:25" x14ac:dyDescent="0.2">
      <c r="B9666" s="2"/>
      <c r="H9666" s="2"/>
      <c r="I9666" s="2"/>
      <c r="J9666" s="2"/>
      <c r="N9666" s="9"/>
      <c r="O9666" s="5"/>
      <c r="P9666" s="2"/>
      <c r="Q9666" s="39"/>
      <c r="R9666" s="9"/>
      <c r="T9666" s="9"/>
      <c r="U9666" s="2"/>
      <c r="X9666" s="40"/>
      <c r="Y9666" s="9"/>
    </row>
    <row r="9667" spans="2:25" x14ac:dyDescent="0.2">
      <c r="B9667" s="2"/>
      <c r="H9667" s="2"/>
      <c r="I9667" s="2"/>
      <c r="J9667" s="2"/>
      <c r="N9667" s="9"/>
      <c r="O9667" s="5"/>
      <c r="P9667" s="2"/>
      <c r="Q9667" s="39"/>
      <c r="R9667" s="9"/>
      <c r="T9667" s="9"/>
      <c r="U9667" s="2"/>
      <c r="X9667" s="40"/>
      <c r="Y9667" s="9"/>
    </row>
    <row r="9668" spans="2:25" x14ac:dyDescent="0.2">
      <c r="B9668" s="2"/>
      <c r="H9668" s="2"/>
      <c r="I9668" s="2"/>
      <c r="J9668" s="2"/>
      <c r="N9668" s="9"/>
      <c r="O9668" s="5"/>
      <c r="P9668" s="2"/>
      <c r="Q9668" s="39"/>
      <c r="R9668" s="9"/>
      <c r="T9668" s="9"/>
      <c r="U9668" s="2"/>
      <c r="X9668" s="40"/>
      <c r="Y9668" s="9"/>
    </row>
    <row r="9669" spans="2:25" x14ac:dyDescent="0.2">
      <c r="B9669" s="2"/>
      <c r="H9669" s="2"/>
      <c r="I9669" s="2"/>
      <c r="J9669" s="2"/>
      <c r="N9669" s="9"/>
      <c r="O9669" s="5"/>
      <c r="P9669" s="2"/>
      <c r="Q9669" s="39"/>
      <c r="R9669" s="9"/>
      <c r="T9669" s="9"/>
      <c r="U9669" s="2"/>
      <c r="X9669" s="40"/>
      <c r="Y9669" s="9"/>
    </row>
    <row r="9670" spans="2:25" x14ac:dyDescent="0.2">
      <c r="B9670" s="2"/>
      <c r="H9670" s="2"/>
      <c r="I9670" s="2"/>
      <c r="J9670" s="2"/>
      <c r="N9670" s="9"/>
      <c r="O9670" s="5"/>
      <c r="P9670" s="2"/>
      <c r="Q9670" s="39"/>
      <c r="R9670" s="9"/>
      <c r="T9670" s="9"/>
      <c r="U9670" s="2"/>
      <c r="X9670" s="40"/>
      <c r="Y9670" s="9"/>
    </row>
    <row r="9671" spans="2:25" x14ac:dyDescent="0.2">
      <c r="B9671" s="2"/>
      <c r="H9671" s="2"/>
      <c r="I9671" s="2"/>
      <c r="J9671" s="2"/>
      <c r="N9671" s="9"/>
      <c r="O9671" s="5"/>
      <c r="P9671" s="2"/>
      <c r="Q9671" s="39"/>
      <c r="R9671" s="9"/>
      <c r="T9671" s="9"/>
      <c r="U9671" s="2"/>
      <c r="X9671" s="40"/>
      <c r="Y9671" s="9"/>
    </row>
    <row r="9672" spans="2:25" x14ac:dyDescent="0.2">
      <c r="B9672" s="2"/>
      <c r="H9672" s="2"/>
      <c r="I9672" s="2"/>
      <c r="J9672" s="2"/>
      <c r="N9672" s="9"/>
      <c r="O9672" s="5"/>
      <c r="P9672" s="2"/>
      <c r="Q9672" s="39"/>
      <c r="R9672" s="9"/>
      <c r="T9672" s="9"/>
      <c r="U9672" s="2"/>
      <c r="X9672" s="40"/>
      <c r="Y9672" s="9"/>
    </row>
    <row r="9673" spans="2:25" x14ac:dyDescent="0.2">
      <c r="B9673" s="2"/>
      <c r="H9673" s="2"/>
      <c r="I9673" s="2"/>
      <c r="J9673" s="2"/>
      <c r="N9673" s="9"/>
      <c r="O9673" s="5"/>
      <c r="P9673" s="2"/>
      <c r="Q9673" s="39"/>
      <c r="R9673" s="9"/>
      <c r="T9673" s="9"/>
      <c r="U9673" s="2"/>
      <c r="X9673" s="40"/>
      <c r="Y9673" s="9"/>
    </row>
    <row r="9674" spans="2:25" x14ac:dyDescent="0.2">
      <c r="B9674" s="2"/>
      <c r="H9674" s="2"/>
      <c r="I9674" s="2"/>
      <c r="J9674" s="2"/>
      <c r="N9674" s="9"/>
      <c r="O9674" s="5"/>
      <c r="P9674" s="2"/>
      <c r="Q9674" s="39"/>
      <c r="R9674" s="9"/>
      <c r="T9674" s="9"/>
      <c r="U9674" s="2"/>
      <c r="X9674" s="40"/>
      <c r="Y9674" s="9"/>
    </row>
    <row r="9675" spans="2:25" x14ac:dyDescent="0.2">
      <c r="B9675" s="2"/>
      <c r="H9675" s="2"/>
      <c r="I9675" s="2"/>
      <c r="J9675" s="2"/>
      <c r="N9675" s="9"/>
      <c r="O9675" s="5"/>
      <c r="P9675" s="2"/>
      <c r="Q9675" s="39"/>
      <c r="R9675" s="9"/>
      <c r="T9675" s="9"/>
      <c r="U9675" s="2"/>
      <c r="X9675" s="40"/>
      <c r="Y9675" s="9"/>
    </row>
    <row r="9676" spans="2:25" x14ac:dyDescent="0.2">
      <c r="B9676" s="2"/>
      <c r="H9676" s="2"/>
      <c r="I9676" s="2"/>
      <c r="J9676" s="2"/>
      <c r="N9676" s="9"/>
      <c r="O9676" s="5"/>
      <c r="P9676" s="2"/>
      <c r="Q9676" s="39"/>
      <c r="R9676" s="9"/>
      <c r="T9676" s="9"/>
      <c r="U9676" s="2"/>
      <c r="X9676" s="40"/>
      <c r="Y9676" s="9"/>
    </row>
    <row r="9677" spans="2:25" x14ac:dyDescent="0.2">
      <c r="B9677" s="2"/>
      <c r="H9677" s="2"/>
      <c r="I9677" s="2"/>
      <c r="J9677" s="2"/>
      <c r="N9677" s="9"/>
      <c r="O9677" s="5"/>
      <c r="P9677" s="2"/>
      <c r="Q9677" s="39"/>
      <c r="R9677" s="9"/>
      <c r="T9677" s="9"/>
      <c r="U9677" s="2"/>
      <c r="X9677" s="40"/>
      <c r="Y9677" s="9"/>
    </row>
    <row r="9678" spans="2:25" x14ac:dyDescent="0.2">
      <c r="B9678" s="2"/>
      <c r="H9678" s="2"/>
      <c r="I9678" s="2"/>
      <c r="J9678" s="2"/>
      <c r="N9678" s="9"/>
      <c r="O9678" s="5"/>
      <c r="P9678" s="2"/>
      <c r="Q9678" s="39"/>
      <c r="R9678" s="9"/>
      <c r="T9678" s="9"/>
      <c r="U9678" s="2"/>
      <c r="X9678" s="40"/>
      <c r="Y9678" s="9"/>
    </row>
    <row r="9679" spans="2:25" x14ac:dyDescent="0.2">
      <c r="B9679" s="2"/>
      <c r="H9679" s="2"/>
      <c r="I9679" s="2"/>
      <c r="J9679" s="2"/>
      <c r="N9679" s="9"/>
      <c r="O9679" s="5"/>
      <c r="P9679" s="2"/>
      <c r="Q9679" s="39"/>
      <c r="R9679" s="9"/>
      <c r="T9679" s="9"/>
      <c r="U9679" s="2"/>
      <c r="X9679" s="40"/>
      <c r="Y9679" s="9"/>
    </row>
    <row r="9680" spans="2:25" x14ac:dyDescent="0.2">
      <c r="B9680" s="2"/>
      <c r="H9680" s="2"/>
      <c r="I9680" s="2"/>
      <c r="J9680" s="2"/>
      <c r="N9680" s="9"/>
      <c r="O9680" s="5"/>
      <c r="P9680" s="2"/>
      <c r="Q9680" s="39"/>
      <c r="R9680" s="9"/>
      <c r="T9680" s="9"/>
      <c r="U9680" s="2"/>
      <c r="X9680" s="40"/>
      <c r="Y9680" s="9"/>
    </row>
    <row r="9681" spans="2:25" x14ac:dyDescent="0.2">
      <c r="B9681" s="2"/>
      <c r="H9681" s="2"/>
      <c r="I9681" s="2"/>
      <c r="J9681" s="2"/>
      <c r="N9681" s="9"/>
      <c r="O9681" s="5"/>
      <c r="P9681" s="2"/>
      <c r="Q9681" s="39"/>
      <c r="R9681" s="9"/>
      <c r="T9681" s="9"/>
      <c r="U9681" s="2"/>
      <c r="X9681" s="40"/>
      <c r="Y9681" s="9"/>
    </row>
    <row r="9682" spans="2:25" x14ac:dyDescent="0.2">
      <c r="B9682" s="2"/>
      <c r="H9682" s="2"/>
      <c r="I9682" s="2"/>
      <c r="J9682" s="2"/>
      <c r="N9682" s="9"/>
      <c r="O9682" s="5"/>
      <c r="P9682" s="2"/>
      <c r="Q9682" s="39"/>
      <c r="R9682" s="9"/>
      <c r="T9682" s="9"/>
      <c r="U9682" s="2"/>
      <c r="X9682" s="40"/>
      <c r="Y9682" s="9"/>
    </row>
    <row r="9683" spans="2:25" x14ac:dyDescent="0.2">
      <c r="B9683" s="2"/>
      <c r="H9683" s="2"/>
      <c r="I9683" s="2"/>
      <c r="J9683" s="2"/>
      <c r="N9683" s="9"/>
      <c r="O9683" s="5"/>
      <c r="P9683" s="2"/>
      <c r="Q9683" s="39"/>
      <c r="R9683" s="9"/>
      <c r="T9683" s="9"/>
      <c r="U9683" s="2"/>
      <c r="X9683" s="40"/>
      <c r="Y9683" s="9"/>
    </row>
    <row r="9684" spans="2:25" x14ac:dyDescent="0.2">
      <c r="B9684" s="2"/>
      <c r="H9684" s="2"/>
      <c r="I9684" s="2"/>
      <c r="J9684" s="2"/>
      <c r="N9684" s="9"/>
      <c r="O9684" s="5"/>
      <c r="P9684" s="2"/>
      <c r="Q9684" s="39"/>
      <c r="R9684" s="9"/>
      <c r="T9684" s="9"/>
      <c r="U9684" s="2"/>
      <c r="X9684" s="40"/>
      <c r="Y9684" s="9"/>
    </row>
    <row r="9685" spans="2:25" x14ac:dyDescent="0.2">
      <c r="B9685" s="2"/>
      <c r="H9685" s="2"/>
      <c r="I9685" s="2"/>
      <c r="J9685" s="2"/>
      <c r="N9685" s="9"/>
      <c r="O9685" s="5"/>
      <c r="P9685" s="2"/>
      <c r="Q9685" s="39"/>
      <c r="R9685" s="9"/>
      <c r="T9685" s="9"/>
      <c r="U9685" s="2"/>
      <c r="X9685" s="40"/>
      <c r="Y9685" s="9"/>
    </row>
    <row r="9686" spans="2:25" x14ac:dyDescent="0.2">
      <c r="B9686" s="2"/>
      <c r="H9686" s="2"/>
      <c r="I9686" s="2"/>
      <c r="J9686" s="2"/>
      <c r="N9686" s="9"/>
      <c r="O9686" s="5"/>
      <c r="P9686" s="2"/>
      <c r="Q9686" s="39"/>
      <c r="R9686" s="9"/>
      <c r="T9686" s="9"/>
      <c r="U9686" s="2"/>
      <c r="X9686" s="40"/>
      <c r="Y9686" s="9"/>
    </row>
    <row r="9687" spans="2:25" x14ac:dyDescent="0.2">
      <c r="B9687" s="2"/>
      <c r="H9687" s="2"/>
      <c r="I9687" s="2"/>
      <c r="J9687" s="2"/>
      <c r="N9687" s="9"/>
      <c r="O9687" s="5"/>
      <c r="P9687" s="2"/>
      <c r="Q9687" s="39"/>
      <c r="R9687" s="9"/>
      <c r="T9687" s="9"/>
      <c r="U9687" s="2"/>
      <c r="X9687" s="40"/>
      <c r="Y9687" s="9"/>
    </row>
    <row r="9688" spans="2:25" x14ac:dyDescent="0.2">
      <c r="B9688" s="2"/>
      <c r="H9688" s="2"/>
      <c r="I9688" s="2"/>
      <c r="J9688" s="2"/>
      <c r="N9688" s="9"/>
      <c r="O9688" s="5"/>
      <c r="P9688" s="2"/>
      <c r="Q9688" s="39"/>
      <c r="R9688" s="9"/>
      <c r="T9688" s="9"/>
      <c r="U9688" s="2"/>
      <c r="X9688" s="40"/>
      <c r="Y9688" s="9"/>
    </row>
    <row r="9689" spans="2:25" x14ac:dyDescent="0.2">
      <c r="B9689" s="2"/>
      <c r="H9689" s="2"/>
      <c r="I9689" s="2"/>
      <c r="J9689" s="2"/>
      <c r="N9689" s="9"/>
      <c r="O9689" s="5"/>
      <c r="P9689" s="2"/>
      <c r="Q9689" s="39"/>
      <c r="R9689" s="9"/>
      <c r="T9689" s="9"/>
      <c r="U9689" s="2"/>
      <c r="X9689" s="40"/>
      <c r="Y9689" s="9"/>
    </row>
    <row r="9690" spans="2:25" x14ac:dyDescent="0.2">
      <c r="B9690" s="2"/>
      <c r="H9690" s="2"/>
      <c r="I9690" s="2"/>
      <c r="J9690" s="2"/>
      <c r="N9690" s="9"/>
      <c r="O9690" s="5"/>
      <c r="P9690" s="2"/>
      <c r="Q9690" s="39"/>
      <c r="R9690" s="9"/>
      <c r="T9690" s="9"/>
      <c r="U9690" s="2"/>
      <c r="X9690" s="40"/>
      <c r="Y9690" s="9"/>
    </row>
    <row r="9691" spans="2:25" x14ac:dyDescent="0.2">
      <c r="B9691" s="2"/>
      <c r="H9691" s="2"/>
      <c r="I9691" s="2"/>
      <c r="J9691" s="2"/>
      <c r="N9691" s="9"/>
      <c r="O9691" s="5"/>
      <c r="P9691" s="2"/>
      <c r="Q9691" s="39"/>
      <c r="R9691" s="9"/>
      <c r="T9691" s="9"/>
      <c r="U9691" s="2"/>
      <c r="X9691" s="40"/>
      <c r="Y9691" s="9"/>
    </row>
    <row r="9692" spans="2:25" x14ac:dyDescent="0.2">
      <c r="B9692" s="2"/>
      <c r="H9692" s="2"/>
      <c r="I9692" s="2"/>
      <c r="J9692" s="2"/>
      <c r="N9692" s="9"/>
      <c r="O9692" s="5"/>
      <c r="P9692" s="2"/>
      <c r="Q9692" s="39"/>
      <c r="R9692" s="9"/>
      <c r="T9692" s="9"/>
      <c r="U9692" s="2"/>
      <c r="X9692" s="40"/>
      <c r="Y9692" s="9"/>
    </row>
    <row r="9693" spans="2:25" x14ac:dyDescent="0.2">
      <c r="B9693" s="2"/>
      <c r="H9693" s="2"/>
      <c r="I9693" s="2"/>
      <c r="J9693" s="2"/>
      <c r="N9693" s="9"/>
      <c r="O9693" s="5"/>
      <c r="P9693" s="2"/>
      <c r="Q9693" s="39"/>
      <c r="R9693" s="9"/>
      <c r="T9693" s="9"/>
      <c r="U9693" s="2"/>
      <c r="X9693" s="40"/>
      <c r="Y9693" s="9"/>
    </row>
    <row r="9694" spans="2:25" x14ac:dyDescent="0.2">
      <c r="B9694" s="2"/>
      <c r="H9694" s="2"/>
      <c r="I9694" s="2"/>
      <c r="J9694" s="2"/>
      <c r="N9694" s="9"/>
      <c r="O9694" s="5"/>
      <c r="P9694" s="2"/>
      <c r="Q9694" s="39"/>
      <c r="R9694" s="9"/>
      <c r="T9694" s="9"/>
      <c r="U9694" s="2"/>
      <c r="X9694" s="40"/>
      <c r="Y9694" s="9"/>
    </row>
    <row r="9695" spans="2:25" x14ac:dyDescent="0.2">
      <c r="B9695" s="2"/>
      <c r="H9695" s="2"/>
      <c r="I9695" s="2"/>
      <c r="J9695" s="2"/>
      <c r="N9695" s="9"/>
      <c r="O9695" s="5"/>
      <c r="P9695" s="2"/>
      <c r="Q9695" s="39"/>
      <c r="R9695" s="9"/>
      <c r="T9695" s="9"/>
      <c r="U9695" s="2"/>
      <c r="X9695" s="40"/>
      <c r="Y9695" s="9"/>
    </row>
    <row r="9696" spans="2:25" x14ac:dyDescent="0.2">
      <c r="B9696" s="2"/>
      <c r="H9696" s="2"/>
      <c r="I9696" s="2"/>
      <c r="J9696" s="2"/>
      <c r="N9696" s="9"/>
      <c r="O9696" s="5"/>
      <c r="P9696" s="2"/>
      <c r="Q9696" s="39"/>
      <c r="R9696" s="9"/>
      <c r="T9696" s="9"/>
      <c r="U9696" s="2"/>
      <c r="X9696" s="40"/>
      <c r="Y9696" s="9"/>
    </row>
    <row r="9697" spans="2:25" x14ac:dyDescent="0.2">
      <c r="B9697" s="2"/>
      <c r="H9697" s="2"/>
      <c r="I9697" s="2"/>
      <c r="J9697" s="2"/>
      <c r="N9697" s="9"/>
      <c r="O9697" s="5"/>
      <c r="P9697" s="2"/>
      <c r="Q9697" s="39"/>
      <c r="R9697" s="9"/>
      <c r="T9697" s="9"/>
      <c r="U9697" s="2"/>
      <c r="X9697" s="40"/>
      <c r="Y9697" s="9"/>
    </row>
    <row r="9698" spans="2:25" x14ac:dyDescent="0.2">
      <c r="B9698" s="2"/>
      <c r="H9698" s="2"/>
      <c r="I9698" s="2"/>
      <c r="J9698" s="2"/>
      <c r="N9698" s="9"/>
      <c r="O9698" s="5"/>
      <c r="P9698" s="2"/>
      <c r="Q9698" s="39"/>
      <c r="R9698" s="9"/>
      <c r="T9698" s="9"/>
      <c r="U9698" s="2"/>
      <c r="X9698" s="40"/>
      <c r="Y9698" s="9"/>
    </row>
    <row r="9699" spans="2:25" x14ac:dyDescent="0.2">
      <c r="B9699" s="2"/>
      <c r="H9699" s="2"/>
      <c r="I9699" s="2"/>
      <c r="J9699" s="2"/>
      <c r="N9699" s="9"/>
      <c r="O9699" s="5"/>
      <c r="P9699" s="2"/>
      <c r="Q9699" s="39"/>
      <c r="R9699" s="9"/>
      <c r="T9699" s="9"/>
      <c r="U9699" s="2"/>
      <c r="X9699" s="40"/>
      <c r="Y9699" s="9"/>
    </row>
    <row r="9700" spans="2:25" x14ac:dyDescent="0.2">
      <c r="B9700" s="2"/>
      <c r="H9700" s="2"/>
      <c r="I9700" s="2"/>
      <c r="J9700" s="2"/>
      <c r="N9700" s="9"/>
      <c r="O9700" s="5"/>
      <c r="P9700" s="2"/>
      <c r="Q9700" s="39"/>
      <c r="R9700" s="9"/>
      <c r="T9700" s="9"/>
      <c r="U9700" s="2"/>
      <c r="X9700" s="40"/>
      <c r="Y9700" s="9"/>
    </row>
    <row r="9701" spans="2:25" x14ac:dyDescent="0.2">
      <c r="B9701" s="2"/>
      <c r="H9701" s="2"/>
      <c r="I9701" s="2"/>
      <c r="J9701" s="2"/>
      <c r="N9701" s="9"/>
      <c r="O9701" s="5"/>
      <c r="P9701" s="2"/>
      <c r="Q9701" s="39"/>
      <c r="R9701" s="9"/>
      <c r="T9701" s="9"/>
      <c r="U9701" s="2"/>
      <c r="X9701" s="40"/>
      <c r="Y9701" s="9"/>
    </row>
    <row r="9702" spans="2:25" x14ac:dyDescent="0.2">
      <c r="B9702" s="2"/>
      <c r="H9702" s="2"/>
      <c r="I9702" s="2"/>
      <c r="J9702" s="2"/>
      <c r="N9702" s="9"/>
      <c r="O9702" s="5"/>
      <c r="P9702" s="2"/>
      <c r="Q9702" s="39"/>
      <c r="R9702" s="9"/>
      <c r="T9702" s="9"/>
      <c r="U9702" s="2"/>
      <c r="X9702" s="40"/>
      <c r="Y9702" s="9"/>
    </row>
    <row r="9703" spans="2:25" x14ac:dyDescent="0.2">
      <c r="B9703" s="2"/>
      <c r="H9703" s="2"/>
      <c r="I9703" s="2"/>
      <c r="J9703" s="2"/>
      <c r="N9703" s="9"/>
      <c r="O9703" s="5"/>
      <c r="P9703" s="2"/>
      <c r="Q9703" s="39"/>
      <c r="R9703" s="9"/>
      <c r="T9703" s="9"/>
      <c r="U9703" s="2"/>
      <c r="X9703" s="40"/>
      <c r="Y9703" s="9"/>
    </row>
    <row r="9704" spans="2:25" x14ac:dyDescent="0.2">
      <c r="B9704" s="2"/>
      <c r="H9704" s="2"/>
      <c r="I9704" s="2"/>
      <c r="J9704" s="2"/>
      <c r="N9704" s="9"/>
      <c r="O9704" s="5"/>
      <c r="P9704" s="2"/>
      <c r="Q9704" s="39"/>
      <c r="R9704" s="9"/>
      <c r="T9704" s="9"/>
      <c r="U9704" s="2"/>
      <c r="X9704" s="40"/>
      <c r="Y9704" s="9"/>
    </row>
    <row r="9705" spans="2:25" x14ac:dyDescent="0.2">
      <c r="B9705" s="2"/>
      <c r="H9705" s="2"/>
      <c r="I9705" s="2"/>
      <c r="J9705" s="2"/>
      <c r="N9705" s="9"/>
      <c r="O9705" s="5"/>
      <c r="P9705" s="2"/>
      <c r="Q9705" s="39"/>
      <c r="R9705" s="9"/>
      <c r="T9705" s="9"/>
      <c r="U9705" s="2"/>
      <c r="X9705" s="40"/>
      <c r="Y9705" s="9"/>
    </row>
    <row r="9706" spans="2:25" x14ac:dyDescent="0.2">
      <c r="B9706" s="2"/>
      <c r="H9706" s="2"/>
      <c r="I9706" s="2"/>
      <c r="J9706" s="2"/>
      <c r="N9706" s="9"/>
      <c r="O9706" s="5"/>
      <c r="P9706" s="2"/>
      <c r="Q9706" s="39"/>
      <c r="R9706" s="9"/>
      <c r="T9706" s="9"/>
      <c r="U9706" s="2"/>
      <c r="X9706" s="40"/>
      <c r="Y9706" s="9"/>
    </row>
    <row r="9707" spans="2:25" x14ac:dyDescent="0.2">
      <c r="B9707" s="2"/>
      <c r="H9707" s="2"/>
      <c r="I9707" s="2"/>
      <c r="J9707" s="2"/>
      <c r="N9707" s="9"/>
      <c r="O9707" s="5"/>
      <c r="P9707" s="2"/>
      <c r="Q9707" s="39"/>
      <c r="R9707" s="9"/>
      <c r="T9707" s="9"/>
      <c r="U9707" s="2"/>
      <c r="X9707" s="40"/>
      <c r="Y9707" s="9"/>
    </row>
    <row r="9708" spans="2:25" x14ac:dyDescent="0.2">
      <c r="B9708" s="2"/>
      <c r="H9708" s="2"/>
      <c r="I9708" s="2"/>
      <c r="J9708" s="2"/>
      <c r="N9708" s="9"/>
      <c r="O9708" s="5"/>
      <c r="P9708" s="2"/>
      <c r="Q9708" s="39"/>
      <c r="R9708" s="9"/>
      <c r="T9708" s="9"/>
      <c r="U9708" s="2"/>
      <c r="X9708" s="40"/>
      <c r="Y9708" s="9"/>
    </row>
    <row r="9709" spans="2:25" x14ac:dyDescent="0.2">
      <c r="B9709" s="2"/>
      <c r="H9709" s="2"/>
      <c r="I9709" s="2"/>
      <c r="J9709" s="2"/>
      <c r="N9709" s="9"/>
      <c r="O9709" s="5"/>
      <c r="P9709" s="2"/>
      <c r="Q9709" s="39"/>
      <c r="R9709" s="9"/>
      <c r="T9709" s="9"/>
      <c r="U9709" s="2"/>
      <c r="X9709" s="40"/>
      <c r="Y9709" s="9"/>
    </row>
    <row r="9710" spans="2:25" x14ac:dyDescent="0.2">
      <c r="B9710" s="2"/>
      <c r="H9710" s="2"/>
      <c r="I9710" s="2"/>
      <c r="J9710" s="2"/>
      <c r="N9710" s="9"/>
      <c r="O9710" s="5"/>
      <c r="P9710" s="2"/>
      <c r="Q9710" s="39"/>
      <c r="R9710" s="9"/>
      <c r="T9710" s="9"/>
      <c r="U9710" s="2"/>
      <c r="X9710" s="40"/>
      <c r="Y9710" s="9"/>
    </row>
    <row r="9711" spans="2:25" x14ac:dyDescent="0.2">
      <c r="B9711" s="2"/>
      <c r="H9711" s="2"/>
      <c r="I9711" s="2"/>
      <c r="J9711" s="2"/>
      <c r="N9711" s="9"/>
      <c r="O9711" s="5"/>
      <c r="P9711" s="2"/>
      <c r="Q9711" s="39"/>
      <c r="R9711" s="9"/>
      <c r="T9711" s="9"/>
      <c r="U9711" s="2"/>
      <c r="X9711" s="40"/>
      <c r="Y9711" s="9"/>
    </row>
    <row r="9712" spans="2:25" x14ac:dyDescent="0.2">
      <c r="B9712" s="2"/>
      <c r="H9712" s="2"/>
      <c r="I9712" s="2"/>
      <c r="J9712" s="2"/>
      <c r="N9712" s="9"/>
      <c r="O9712" s="5"/>
      <c r="P9712" s="2"/>
      <c r="Q9712" s="39"/>
      <c r="R9712" s="9"/>
      <c r="T9712" s="9"/>
      <c r="U9712" s="2"/>
      <c r="X9712" s="40"/>
      <c r="Y9712" s="9"/>
    </row>
    <row r="9713" spans="2:25" x14ac:dyDescent="0.2">
      <c r="B9713" s="2"/>
      <c r="H9713" s="2"/>
      <c r="I9713" s="2"/>
      <c r="J9713" s="2"/>
      <c r="N9713" s="9"/>
      <c r="O9713" s="5"/>
      <c r="P9713" s="2"/>
      <c r="Q9713" s="39"/>
      <c r="R9713" s="9"/>
      <c r="T9713" s="9"/>
      <c r="U9713" s="2"/>
      <c r="X9713" s="40"/>
      <c r="Y9713" s="9"/>
    </row>
    <row r="9714" spans="2:25" x14ac:dyDescent="0.2">
      <c r="B9714" s="2"/>
      <c r="H9714" s="2"/>
      <c r="I9714" s="2"/>
      <c r="J9714" s="2"/>
      <c r="N9714" s="9"/>
      <c r="O9714" s="5"/>
      <c r="P9714" s="2"/>
      <c r="Q9714" s="39"/>
      <c r="R9714" s="9"/>
      <c r="T9714" s="9"/>
      <c r="U9714" s="2"/>
      <c r="X9714" s="40"/>
      <c r="Y9714" s="9"/>
    </row>
    <row r="9715" spans="2:25" x14ac:dyDescent="0.2">
      <c r="B9715" s="2"/>
      <c r="H9715" s="2"/>
      <c r="I9715" s="2"/>
      <c r="J9715" s="2"/>
      <c r="N9715" s="9"/>
      <c r="O9715" s="5"/>
      <c r="P9715" s="2"/>
      <c r="Q9715" s="39"/>
      <c r="R9715" s="9"/>
      <c r="T9715" s="9"/>
      <c r="U9715" s="2"/>
      <c r="X9715" s="40"/>
      <c r="Y9715" s="9"/>
    </row>
    <row r="9716" spans="2:25" x14ac:dyDescent="0.2">
      <c r="B9716" s="2"/>
      <c r="H9716" s="2"/>
      <c r="I9716" s="2"/>
      <c r="J9716" s="2"/>
      <c r="N9716" s="9"/>
      <c r="O9716" s="5"/>
      <c r="P9716" s="2"/>
      <c r="Q9716" s="39"/>
      <c r="R9716" s="9"/>
      <c r="T9716" s="9"/>
      <c r="U9716" s="2"/>
      <c r="X9716" s="40"/>
      <c r="Y9716" s="9"/>
    </row>
    <row r="9717" spans="2:25" x14ac:dyDescent="0.2">
      <c r="B9717" s="2"/>
      <c r="H9717" s="2"/>
      <c r="I9717" s="2"/>
      <c r="J9717" s="2"/>
      <c r="N9717" s="9"/>
      <c r="O9717" s="5"/>
      <c r="P9717" s="2"/>
      <c r="Q9717" s="39"/>
      <c r="R9717" s="9"/>
      <c r="T9717" s="9"/>
      <c r="U9717" s="2"/>
      <c r="X9717" s="40"/>
      <c r="Y9717" s="9"/>
    </row>
    <row r="9718" spans="2:25" x14ac:dyDescent="0.2">
      <c r="B9718" s="2"/>
      <c r="H9718" s="2"/>
      <c r="I9718" s="2"/>
      <c r="J9718" s="2"/>
      <c r="N9718" s="9"/>
      <c r="O9718" s="5"/>
      <c r="P9718" s="2"/>
      <c r="Q9718" s="39"/>
      <c r="R9718" s="9"/>
      <c r="T9718" s="9"/>
      <c r="U9718" s="2"/>
      <c r="X9718" s="40"/>
      <c r="Y9718" s="9"/>
    </row>
    <row r="9719" spans="2:25" x14ac:dyDescent="0.2">
      <c r="B9719" s="2"/>
      <c r="H9719" s="2"/>
      <c r="I9719" s="2"/>
      <c r="J9719" s="2"/>
      <c r="N9719" s="9"/>
      <c r="O9719" s="5"/>
      <c r="P9719" s="2"/>
      <c r="Q9719" s="39"/>
      <c r="R9719" s="9"/>
      <c r="T9719" s="9"/>
      <c r="U9719" s="2"/>
      <c r="X9719" s="40"/>
      <c r="Y9719" s="9"/>
    </row>
    <row r="9720" spans="2:25" x14ac:dyDescent="0.2">
      <c r="B9720" s="2"/>
      <c r="H9720" s="2"/>
      <c r="I9720" s="2"/>
      <c r="J9720" s="2"/>
      <c r="N9720" s="9"/>
      <c r="O9720" s="5"/>
      <c r="P9720" s="2"/>
      <c r="Q9720" s="39"/>
      <c r="R9720" s="9"/>
      <c r="T9720" s="9"/>
      <c r="U9720" s="2"/>
      <c r="X9720" s="40"/>
      <c r="Y9720" s="9"/>
    </row>
    <row r="9721" spans="2:25" x14ac:dyDescent="0.2">
      <c r="B9721" s="2"/>
      <c r="H9721" s="2"/>
      <c r="I9721" s="2"/>
      <c r="J9721" s="2"/>
      <c r="N9721" s="9"/>
      <c r="O9721" s="5"/>
      <c r="P9721" s="2"/>
      <c r="Q9721" s="39"/>
      <c r="R9721" s="9"/>
      <c r="T9721" s="9"/>
      <c r="U9721" s="2"/>
      <c r="X9721" s="40"/>
      <c r="Y9721" s="9"/>
    </row>
    <row r="9722" spans="2:25" x14ac:dyDescent="0.2">
      <c r="B9722" s="2"/>
      <c r="H9722" s="2"/>
      <c r="I9722" s="2"/>
      <c r="J9722" s="2"/>
      <c r="N9722" s="9"/>
      <c r="O9722" s="5"/>
      <c r="P9722" s="2"/>
      <c r="Q9722" s="39"/>
      <c r="R9722" s="9"/>
      <c r="T9722" s="9"/>
      <c r="U9722" s="2"/>
      <c r="X9722" s="40"/>
      <c r="Y9722" s="9"/>
    </row>
    <row r="9723" spans="2:25" x14ac:dyDescent="0.2">
      <c r="B9723" s="2"/>
      <c r="H9723" s="2"/>
      <c r="I9723" s="2"/>
      <c r="J9723" s="2"/>
      <c r="N9723" s="9"/>
      <c r="O9723" s="5"/>
      <c r="P9723" s="2"/>
      <c r="Q9723" s="39"/>
      <c r="R9723" s="9"/>
      <c r="T9723" s="9"/>
      <c r="U9723" s="2"/>
      <c r="X9723" s="40"/>
      <c r="Y9723" s="9"/>
    </row>
    <row r="9724" spans="2:25" x14ac:dyDescent="0.2">
      <c r="B9724" s="2"/>
      <c r="H9724" s="2"/>
      <c r="I9724" s="2"/>
      <c r="J9724" s="2"/>
      <c r="N9724" s="9"/>
      <c r="O9724" s="5"/>
      <c r="P9724" s="2"/>
      <c r="Q9724" s="39"/>
      <c r="R9724" s="9"/>
      <c r="T9724" s="9"/>
      <c r="U9724" s="2"/>
      <c r="X9724" s="40"/>
      <c r="Y9724" s="9"/>
    </row>
    <row r="9725" spans="2:25" x14ac:dyDescent="0.2">
      <c r="B9725" s="2"/>
      <c r="H9725" s="2"/>
      <c r="I9725" s="2"/>
      <c r="J9725" s="2"/>
      <c r="N9725" s="9"/>
      <c r="O9725" s="5"/>
      <c r="P9725" s="2"/>
      <c r="Q9725" s="39"/>
      <c r="R9725" s="9"/>
      <c r="T9725" s="9"/>
      <c r="U9725" s="2"/>
      <c r="X9725" s="40"/>
      <c r="Y9725" s="9"/>
    </row>
    <row r="9726" spans="2:25" x14ac:dyDescent="0.2">
      <c r="B9726" s="2"/>
      <c r="H9726" s="2"/>
      <c r="I9726" s="2"/>
      <c r="J9726" s="2"/>
      <c r="N9726" s="9"/>
      <c r="O9726" s="5"/>
      <c r="P9726" s="2"/>
      <c r="Q9726" s="39"/>
      <c r="R9726" s="9"/>
      <c r="T9726" s="9"/>
      <c r="U9726" s="2"/>
      <c r="X9726" s="40"/>
      <c r="Y9726" s="9"/>
    </row>
    <row r="9727" spans="2:25" x14ac:dyDescent="0.2">
      <c r="B9727" s="2"/>
      <c r="H9727" s="2"/>
      <c r="I9727" s="2"/>
      <c r="J9727" s="2"/>
      <c r="N9727" s="9"/>
      <c r="O9727" s="5"/>
      <c r="P9727" s="2"/>
      <c r="Q9727" s="39"/>
      <c r="R9727" s="9"/>
      <c r="T9727" s="9"/>
      <c r="U9727" s="2"/>
      <c r="X9727" s="40"/>
      <c r="Y9727" s="9"/>
    </row>
    <row r="9728" spans="2:25" x14ac:dyDescent="0.2">
      <c r="B9728" s="2"/>
      <c r="H9728" s="2"/>
      <c r="I9728" s="2"/>
      <c r="J9728" s="2"/>
      <c r="N9728" s="9"/>
      <c r="O9728" s="5"/>
      <c r="P9728" s="2"/>
      <c r="Q9728" s="39"/>
      <c r="R9728" s="9"/>
      <c r="T9728" s="9"/>
      <c r="U9728" s="2"/>
      <c r="X9728" s="40"/>
      <c r="Y9728" s="9"/>
    </row>
    <row r="9729" spans="2:25" x14ac:dyDescent="0.2">
      <c r="B9729" s="2"/>
      <c r="H9729" s="2"/>
      <c r="I9729" s="2"/>
      <c r="J9729" s="2"/>
      <c r="N9729" s="9"/>
      <c r="O9729" s="5"/>
      <c r="P9729" s="2"/>
      <c r="Q9729" s="39"/>
      <c r="R9729" s="9"/>
      <c r="T9729" s="9"/>
      <c r="U9729" s="2"/>
      <c r="X9729" s="40"/>
      <c r="Y9729" s="9"/>
    </row>
    <row r="9730" spans="2:25" x14ac:dyDescent="0.2">
      <c r="B9730" s="2"/>
      <c r="H9730" s="2"/>
      <c r="I9730" s="2"/>
      <c r="J9730" s="2"/>
      <c r="N9730" s="9"/>
      <c r="O9730" s="5"/>
      <c r="P9730" s="2"/>
      <c r="Q9730" s="39"/>
      <c r="R9730" s="9"/>
      <c r="T9730" s="9"/>
      <c r="U9730" s="2"/>
      <c r="X9730" s="40"/>
      <c r="Y9730" s="9"/>
    </row>
    <row r="9731" spans="2:25" x14ac:dyDescent="0.2">
      <c r="B9731" s="2"/>
      <c r="H9731" s="2"/>
      <c r="I9731" s="2"/>
      <c r="J9731" s="2"/>
      <c r="N9731" s="9"/>
      <c r="O9731" s="5"/>
      <c r="P9731" s="2"/>
      <c r="Q9731" s="39"/>
      <c r="R9731" s="9"/>
      <c r="T9731" s="9"/>
      <c r="U9731" s="2"/>
      <c r="X9731" s="40"/>
      <c r="Y9731" s="9"/>
    </row>
    <row r="9732" spans="2:25" x14ac:dyDescent="0.2">
      <c r="B9732" s="2"/>
      <c r="H9732" s="2"/>
      <c r="I9732" s="2"/>
      <c r="J9732" s="2"/>
      <c r="N9732" s="9"/>
      <c r="O9732" s="5"/>
      <c r="P9732" s="2"/>
      <c r="Q9732" s="39"/>
      <c r="R9732" s="9"/>
      <c r="T9732" s="9"/>
      <c r="U9732" s="2"/>
      <c r="X9732" s="40"/>
      <c r="Y9732" s="9"/>
    </row>
    <row r="9733" spans="2:25" x14ac:dyDescent="0.2">
      <c r="B9733" s="2"/>
      <c r="H9733" s="2"/>
      <c r="I9733" s="2"/>
      <c r="J9733" s="2"/>
      <c r="N9733" s="9"/>
      <c r="O9733" s="5"/>
      <c r="P9733" s="2"/>
      <c r="Q9733" s="39"/>
      <c r="R9733" s="9"/>
      <c r="T9733" s="9"/>
      <c r="U9733" s="2"/>
      <c r="X9733" s="40"/>
      <c r="Y9733" s="9"/>
    </row>
    <row r="9734" spans="2:25" x14ac:dyDescent="0.2">
      <c r="B9734" s="2"/>
      <c r="H9734" s="2"/>
      <c r="I9734" s="2"/>
      <c r="J9734" s="2"/>
      <c r="N9734" s="9"/>
      <c r="O9734" s="5"/>
      <c r="P9734" s="2"/>
      <c r="Q9734" s="39"/>
      <c r="R9734" s="9"/>
      <c r="T9734" s="9"/>
      <c r="U9734" s="2"/>
      <c r="X9734" s="40"/>
      <c r="Y9734" s="9"/>
    </row>
    <row r="9735" spans="2:25" x14ac:dyDescent="0.2">
      <c r="B9735" s="2"/>
      <c r="H9735" s="2"/>
      <c r="I9735" s="2"/>
      <c r="J9735" s="2"/>
      <c r="N9735" s="9"/>
      <c r="O9735" s="5"/>
      <c r="P9735" s="2"/>
      <c r="Q9735" s="39"/>
      <c r="R9735" s="9"/>
      <c r="T9735" s="9"/>
      <c r="U9735" s="2"/>
      <c r="X9735" s="40"/>
      <c r="Y9735" s="9"/>
    </row>
    <row r="9736" spans="2:25" x14ac:dyDescent="0.2">
      <c r="B9736" s="2"/>
      <c r="H9736" s="2"/>
      <c r="I9736" s="2"/>
      <c r="J9736" s="2"/>
      <c r="N9736" s="9"/>
      <c r="O9736" s="5"/>
      <c r="P9736" s="2"/>
      <c r="Q9736" s="39"/>
      <c r="R9736" s="9"/>
      <c r="T9736" s="9"/>
      <c r="U9736" s="2"/>
      <c r="X9736" s="40"/>
      <c r="Y9736" s="9"/>
    </row>
    <row r="9737" spans="2:25" x14ac:dyDescent="0.2">
      <c r="B9737" s="2"/>
      <c r="H9737" s="2"/>
      <c r="I9737" s="2"/>
      <c r="J9737" s="2"/>
      <c r="N9737" s="9"/>
      <c r="O9737" s="5"/>
      <c r="P9737" s="2"/>
      <c r="Q9737" s="39"/>
      <c r="R9737" s="9"/>
      <c r="T9737" s="9"/>
      <c r="U9737" s="2"/>
      <c r="X9737" s="40"/>
      <c r="Y9737" s="9"/>
    </row>
    <row r="9738" spans="2:25" x14ac:dyDescent="0.2">
      <c r="B9738" s="2"/>
      <c r="H9738" s="2"/>
      <c r="I9738" s="2"/>
      <c r="J9738" s="2"/>
      <c r="N9738" s="9"/>
      <c r="O9738" s="5"/>
      <c r="P9738" s="2"/>
      <c r="Q9738" s="39"/>
      <c r="R9738" s="9"/>
      <c r="T9738" s="9"/>
      <c r="U9738" s="2"/>
      <c r="X9738" s="40"/>
      <c r="Y9738" s="9"/>
    </row>
    <row r="9739" spans="2:25" x14ac:dyDescent="0.2">
      <c r="B9739" s="2"/>
      <c r="H9739" s="2"/>
      <c r="I9739" s="2"/>
      <c r="J9739" s="2"/>
      <c r="N9739" s="9"/>
      <c r="O9739" s="5"/>
      <c r="P9739" s="2"/>
      <c r="Q9739" s="39"/>
      <c r="R9739" s="9"/>
      <c r="T9739" s="9"/>
      <c r="U9739" s="2"/>
      <c r="X9739" s="40"/>
      <c r="Y9739" s="9"/>
    </row>
    <row r="9740" spans="2:25" x14ac:dyDescent="0.2">
      <c r="B9740" s="2"/>
      <c r="H9740" s="2"/>
      <c r="I9740" s="2"/>
      <c r="J9740" s="2"/>
      <c r="N9740" s="9"/>
      <c r="O9740" s="5"/>
      <c r="P9740" s="2"/>
      <c r="Q9740" s="39"/>
      <c r="R9740" s="9"/>
      <c r="T9740" s="9"/>
      <c r="U9740" s="2"/>
      <c r="X9740" s="40"/>
      <c r="Y9740" s="9"/>
    </row>
    <row r="9741" spans="2:25" x14ac:dyDescent="0.2">
      <c r="B9741" s="2"/>
      <c r="H9741" s="2"/>
      <c r="I9741" s="2"/>
      <c r="J9741" s="2"/>
      <c r="N9741" s="9"/>
      <c r="O9741" s="5"/>
      <c r="P9741" s="2"/>
      <c r="Q9741" s="39"/>
      <c r="R9741" s="9"/>
      <c r="T9741" s="9"/>
      <c r="U9741" s="2"/>
      <c r="X9741" s="40"/>
      <c r="Y9741" s="9"/>
    </row>
    <row r="9742" spans="2:25" x14ac:dyDescent="0.2">
      <c r="B9742" s="2"/>
      <c r="H9742" s="2"/>
      <c r="I9742" s="2"/>
      <c r="J9742" s="2"/>
      <c r="N9742" s="9"/>
      <c r="O9742" s="5"/>
      <c r="P9742" s="2"/>
      <c r="Q9742" s="39"/>
      <c r="R9742" s="9"/>
      <c r="T9742" s="9"/>
      <c r="U9742" s="2"/>
      <c r="X9742" s="40"/>
      <c r="Y9742" s="9"/>
    </row>
    <row r="9743" spans="2:25" x14ac:dyDescent="0.2">
      <c r="B9743" s="2"/>
      <c r="H9743" s="2"/>
      <c r="I9743" s="2"/>
      <c r="J9743" s="2"/>
      <c r="N9743" s="9"/>
      <c r="O9743" s="5"/>
      <c r="P9743" s="2"/>
      <c r="Q9743" s="39"/>
      <c r="R9743" s="9"/>
      <c r="T9743" s="9"/>
      <c r="U9743" s="2"/>
      <c r="X9743" s="40"/>
      <c r="Y9743" s="9"/>
    </row>
    <row r="9744" spans="2:25" x14ac:dyDescent="0.2">
      <c r="B9744" s="2"/>
      <c r="H9744" s="2"/>
      <c r="I9744" s="2"/>
      <c r="J9744" s="2"/>
      <c r="N9744" s="9"/>
      <c r="O9744" s="5"/>
      <c r="P9744" s="2"/>
      <c r="Q9744" s="39"/>
      <c r="R9744" s="9"/>
      <c r="T9744" s="9"/>
      <c r="U9744" s="2"/>
      <c r="X9744" s="40"/>
      <c r="Y9744" s="9"/>
    </row>
    <row r="9745" spans="2:25" x14ac:dyDescent="0.2">
      <c r="B9745" s="2"/>
      <c r="H9745" s="2"/>
      <c r="I9745" s="2"/>
      <c r="J9745" s="2"/>
      <c r="N9745" s="9"/>
      <c r="O9745" s="5"/>
      <c r="P9745" s="2"/>
      <c r="Q9745" s="39"/>
      <c r="R9745" s="9"/>
      <c r="T9745" s="9"/>
      <c r="U9745" s="2"/>
      <c r="X9745" s="40"/>
      <c r="Y9745" s="9"/>
    </row>
    <row r="9746" spans="2:25" x14ac:dyDescent="0.2">
      <c r="B9746" s="2"/>
      <c r="H9746" s="2"/>
      <c r="I9746" s="2"/>
      <c r="J9746" s="2"/>
      <c r="N9746" s="9"/>
      <c r="O9746" s="5"/>
      <c r="P9746" s="2"/>
      <c r="Q9746" s="39"/>
      <c r="R9746" s="9"/>
      <c r="T9746" s="9"/>
      <c r="U9746" s="2"/>
      <c r="X9746" s="40"/>
      <c r="Y9746" s="9"/>
    </row>
    <row r="9747" spans="2:25" x14ac:dyDescent="0.2">
      <c r="B9747" s="2"/>
      <c r="H9747" s="2"/>
      <c r="I9747" s="2"/>
      <c r="J9747" s="2"/>
      <c r="N9747" s="9"/>
      <c r="O9747" s="5"/>
      <c r="P9747" s="2"/>
      <c r="Q9747" s="39"/>
      <c r="R9747" s="9"/>
      <c r="T9747" s="9"/>
      <c r="U9747" s="2"/>
      <c r="X9747" s="40"/>
      <c r="Y9747" s="9"/>
    </row>
    <row r="9748" spans="2:25" x14ac:dyDescent="0.2">
      <c r="B9748" s="2"/>
      <c r="H9748" s="2"/>
      <c r="I9748" s="2"/>
      <c r="J9748" s="2"/>
      <c r="N9748" s="9"/>
      <c r="O9748" s="5"/>
      <c r="P9748" s="2"/>
      <c r="Q9748" s="39"/>
      <c r="R9748" s="9"/>
      <c r="T9748" s="9"/>
      <c r="U9748" s="2"/>
      <c r="X9748" s="40"/>
      <c r="Y9748" s="9"/>
    </row>
    <row r="9749" spans="2:25" x14ac:dyDescent="0.2">
      <c r="B9749" s="2"/>
      <c r="H9749" s="2"/>
      <c r="I9749" s="2"/>
      <c r="J9749" s="2"/>
      <c r="N9749" s="9"/>
      <c r="O9749" s="5"/>
      <c r="P9749" s="2"/>
      <c r="Q9749" s="39"/>
      <c r="R9749" s="9"/>
      <c r="T9749" s="9"/>
      <c r="U9749" s="2"/>
      <c r="X9749" s="40"/>
      <c r="Y9749" s="9"/>
    </row>
    <row r="9750" spans="2:25" x14ac:dyDescent="0.2">
      <c r="B9750" s="2"/>
      <c r="H9750" s="2"/>
      <c r="I9750" s="2"/>
      <c r="J9750" s="2"/>
      <c r="N9750" s="9"/>
      <c r="O9750" s="5"/>
      <c r="P9750" s="2"/>
      <c r="Q9750" s="39"/>
      <c r="R9750" s="9"/>
      <c r="T9750" s="9"/>
      <c r="U9750" s="2"/>
      <c r="X9750" s="40"/>
      <c r="Y9750" s="9"/>
    </row>
    <row r="9751" spans="2:25" x14ac:dyDescent="0.2">
      <c r="B9751" s="2"/>
      <c r="H9751" s="2"/>
      <c r="I9751" s="2"/>
      <c r="J9751" s="2"/>
      <c r="N9751" s="9"/>
      <c r="O9751" s="5"/>
      <c r="P9751" s="2"/>
      <c r="Q9751" s="39"/>
      <c r="R9751" s="9"/>
      <c r="T9751" s="9"/>
      <c r="U9751" s="2"/>
      <c r="X9751" s="40"/>
      <c r="Y9751" s="9"/>
    </row>
    <row r="9752" spans="2:25" x14ac:dyDescent="0.2">
      <c r="B9752" s="2"/>
      <c r="H9752" s="2"/>
      <c r="I9752" s="2"/>
      <c r="J9752" s="2"/>
      <c r="N9752" s="9"/>
      <c r="O9752" s="5"/>
      <c r="P9752" s="2"/>
      <c r="Q9752" s="39"/>
      <c r="R9752" s="9"/>
      <c r="T9752" s="9"/>
      <c r="U9752" s="2"/>
      <c r="X9752" s="40"/>
      <c r="Y9752" s="9"/>
    </row>
    <row r="9753" spans="2:25" x14ac:dyDescent="0.2">
      <c r="B9753" s="2"/>
      <c r="H9753" s="2"/>
      <c r="I9753" s="2"/>
      <c r="J9753" s="2"/>
      <c r="N9753" s="9"/>
      <c r="O9753" s="5"/>
      <c r="P9753" s="2"/>
      <c r="Q9753" s="39"/>
      <c r="R9753" s="9"/>
      <c r="T9753" s="9"/>
      <c r="U9753" s="2"/>
      <c r="X9753" s="40"/>
      <c r="Y9753" s="9"/>
    </row>
    <row r="9754" spans="2:25" x14ac:dyDescent="0.2">
      <c r="B9754" s="2"/>
      <c r="H9754" s="2"/>
      <c r="I9754" s="2"/>
      <c r="J9754" s="2"/>
      <c r="N9754" s="9"/>
      <c r="O9754" s="5"/>
      <c r="P9754" s="2"/>
      <c r="Q9754" s="39"/>
      <c r="R9754" s="9"/>
      <c r="T9754" s="9"/>
      <c r="U9754" s="2"/>
      <c r="X9754" s="40"/>
      <c r="Y9754" s="9"/>
    </row>
    <row r="9755" spans="2:25" x14ac:dyDescent="0.2">
      <c r="B9755" s="2"/>
      <c r="H9755" s="2"/>
      <c r="I9755" s="2"/>
      <c r="J9755" s="2"/>
      <c r="N9755" s="9"/>
      <c r="O9755" s="5"/>
      <c r="P9755" s="2"/>
      <c r="Q9755" s="39"/>
      <c r="R9755" s="9"/>
      <c r="T9755" s="9"/>
      <c r="U9755" s="2"/>
      <c r="X9755" s="40"/>
      <c r="Y9755" s="9"/>
    </row>
    <row r="9756" spans="2:25" x14ac:dyDescent="0.2">
      <c r="B9756" s="2"/>
      <c r="H9756" s="2"/>
      <c r="I9756" s="2"/>
      <c r="J9756" s="2"/>
      <c r="N9756" s="9"/>
      <c r="O9756" s="5"/>
      <c r="P9756" s="2"/>
      <c r="Q9756" s="39"/>
      <c r="R9756" s="9"/>
      <c r="T9756" s="9"/>
      <c r="U9756" s="2"/>
      <c r="X9756" s="40"/>
      <c r="Y9756" s="9"/>
    </row>
    <row r="9757" spans="2:25" x14ac:dyDescent="0.2">
      <c r="B9757" s="2"/>
      <c r="H9757" s="2"/>
      <c r="I9757" s="2"/>
      <c r="J9757" s="2"/>
      <c r="N9757" s="9"/>
      <c r="O9757" s="5"/>
      <c r="P9757" s="2"/>
      <c r="Q9757" s="39"/>
      <c r="R9757" s="9"/>
      <c r="T9757" s="9"/>
      <c r="U9757" s="2"/>
      <c r="X9757" s="40"/>
      <c r="Y9757" s="9"/>
    </row>
    <row r="9758" spans="2:25" x14ac:dyDescent="0.2">
      <c r="B9758" s="2"/>
      <c r="H9758" s="2"/>
      <c r="I9758" s="2"/>
      <c r="J9758" s="2"/>
      <c r="N9758" s="9"/>
      <c r="O9758" s="5"/>
      <c r="P9758" s="2"/>
      <c r="Q9758" s="39"/>
      <c r="R9758" s="9"/>
      <c r="T9758" s="9"/>
      <c r="U9758" s="2"/>
      <c r="X9758" s="40"/>
      <c r="Y9758" s="9"/>
    </row>
    <row r="9759" spans="2:25" x14ac:dyDescent="0.2">
      <c r="B9759" s="2"/>
      <c r="H9759" s="2"/>
      <c r="I9759" s="2"/>
      <c r="J9759" s="2"/>
      <c r="N9759" s="9"/>
      <c r="O9759" s="5"/>
      <c r="P9759" s="2"/>
      <c r="Q9759" s="39"/>
      <c r="R9759" s="9"/>
      <c r="T9759" s="9"/>
      <c r="U9759" s="2"/>
      <c r="X9759" s="40"/>
      <c r="Y9759" s="9"/>
    </row>
    <row r="9760" spans="2:25" x14ac:dyDescent="0.2">
      <c r="B9760" s="2"/>
      <c r="H9760" s="2"/>
      <c r="I9760" s="2"/>
      <c r="J9760" s="2"/>
      <c r="N9760" s="9"/>
      <c r="O9760" s="5"/>
      <c r="P9760" s="2"/>
      <c r="Q9760" s="39"/>
      <c r="R9760" s="9"/>
      <c r="T9760" s="9"/>
      <c r="U9760" s="2"/>
      <c r="X9760" s="40"/>
      <c r="Y9760" s="9"/>
    </row>
    <row r="9761" spans="2:25" x14ac:dyDescent="0.2">
      <c r="B9761" s="2"/>
      <c r="H9761" s="2"/>
      <c r="I9761" s="2"/>
      <c r="J9761" s="2"/>
      <c r="N9761" s="9"/>
      <c r="O9761" s="5"/>
      <c r="P9761" s="2"/>
      <c r="Q9761" s="39"/>
      <c r="R9761" s="9"/>
      <c r="T9761" s="9"/>
      <c r="U9761" s="2"/>
      <c r="X9761" s="40"/>
      <c r="Y9761" s="9"/>
    </row>
    <row r="9762" spans="2:25" x14ac:dyDescent="0.2">
      <c r="B9762" s="2"/>
      <c r="H9762" s="2"/>
      <c r="I9762" s="2"/>
      <c r="J9762" s="2"/>
      <c r="N9762" s="9"/>
      <c r="O9762" s="5"/>
      <c r="P9762" s="2"/>
      <c r="Q9762" s="39"/>
      <c r="R9762" s="9"/>
      <c r="T9762" s="9"/>
      <c r="U9762" s="2"/>
      <c r="X9762" s="40"/>
      <c r="Y9762" s="9"/>
    </row>
    <row r="9763" spans="2:25" x14ac:dyDescent="0.2">
      <c r="B9763" s="2"/>
      <c r="H9763" s="2"/>
      <c r="I9763" s="2"/>
      <c r="J9763" s="2"/>
      <c r="N9763" s="9"/>
      <c r="O9763" s="5"/>
      <c r="P9763" s="2"/>
      <c r="Q9763" s="39"/>
      <c r="R9763" s="9"/>
      <c r="T9763" s="9"/>
      <c r="U9763" s="2"/>
      <c r="X9763" s="40"/>
      <c r="Y9763" s="9"/>
    </row>
    <row r="9764" spans="2:25" x14ac:dyDescent="0.2">
      <c r="B9764" s="2"/>
      <c r="H9764" s="2"/>
      <c r="I9764" s="2"/>
      <c r="J9764" s="2"/>
      <c r="N9764" s="9"/>
      <c r="O9764" s="5"/>
      <c r="P9764" s="2"/>
      <c r="Q9764" s="39"/>
      <c r="R9764" s="9"/>
      <c r="T9764" s="9"/>
      <c r="U9764" s="2"/>
      <c r="X9764" s="40"/>
      <c r="Y9764" s="9"/>
    </row>
    <row r="9765" spans="2:25" x14ac:dyDescent="0.2">
      <c r="B9765" s="2"/>
      <c r="H9765" s="2"/>
      <c r="I9765" s="2"/>
      <c r="J9765" s="2"/>
      <c r="N9765" s="9"/>
      <c r="O9765" s="5"/>
      <c r="P9765" s="2"/>
      <c r="Q9765" s="39"/>
      <c r="R9765" s="9"/>
      <c r="T9765" s="9"/>
      <c r="U9765" s="2"/>
      <c r="X9765" s="40"/>
      <c r="Y9765" s="9"/>
    </row>
    <row r="9766" spans="2:25" x14ac:dyDescent="0.2">
      <c r="B9766" s="2"/>
      <c r="H9766" s="2"/>
      <c r="I9766" s="2"/>
      <c r="J9766" s="2"/>
      <c r="N9766" s="9"/>
      <c r="O9766" s="5"/>
      <c r="P9766" s="2"/>
      <c r="Q9766" s="39"/>
      <c r="R9766" s="9"/>
      <c r="T9766" s="9"/>
      <c r="U9766" s="2"/>
      <c r="X9766" s="40"/>
      <c r="Y9766" s="9"/>
    </row>
    <row r="9767" spans="2:25" x14ac:dyDescent="0.2">
      <c r="B9767" s="2"/>
      <c r="H9767" s="2"/>
      <c r="I9767" s="2"/>
      <c r="J9767" s="2"/>
      <c r="N9767" s="9"/>
      <c r="O9767" s="5"/>
      <c r="P9767" s="2"/>
      <c r="Q9767" s="39"/>
      <c r="R9767" s="9"/>
      <c r="T9767" s="9"/>
      <c r="U9767" s="2"/>
      <c r="X9767" s="40"/>
      <c r="Y9767" s="9"/>
    </row>
    <row r="9768" spans="2:25" x14ac:dyDescent="0.2">
      <c r="B9768" s="2"/>
      <c r="H9768" s="2"/>
      <c r="I9768" s="2"/>
      <c r="J9768" s="2"/>
      <c r="N9768" s="9"/>
      <c r="O9768" s="5"/>
      <c r="P9768" s="2"/>
      <c r="Q9768" s="39"/>
      <c r="R9768" s="9"/>
      <c r="T9768" s="9"/>
      <c r="U9768" s="2"/>
      <c r="X9768" s="40"/>
      <c r="Y9768" s="9"/>
    </row>
    <row r="9769" spans="2:25" x14ac:dyDescent="0.2">
      <c r="B9769" s="2"/>
      <c r="H9769" s="2"/>
      <c r="I9769" s="2"/>
      <c r="J9769" s="2"/>
      <c r="N9769" s="9"/>
      <c r="O9769" s="5"/>
      <c r="P9769" s="2"/>
      <c r="Q9769" s="39"/>
      <c r="R9769" s="9"/>
      <c r="T9769" s="9"/>
      <c r="U9769" s="2"/>
      <c r="X9769" s="40"/>
      <c r="Y9769" s="9"/>
    </row>
    <row r="9770" spans="2:25" x14ac:dyDescent="0.2">
      <c r="B9770" s="2"/>
      <c r="H9770" s="2"/>
      <c r="I9770" s="2"/>
      <c r="J9770" s="2"/>
      <c r="N9770" s="9"/>
      <c r="O9770" s="5"/>
      <c r="P9770" s="2"/>
      <c r="Q9770" s="39"/>
      <c r="R9770" s="9"/>
      <c r="T9770" s="9"/>
      <c r="U9770" s="2"/>
      <c r="X9770" s="40"/>
      <c r="Y9770" s="9"/>
    </row>
    <row r="9771" spans="2:25" x14ac:dyDescent="0.2">
      <c r="B9771" s="2"/>
      <c r="H9771" s="2"/>
      <c r="I9771" s="2"/>
      <c r="J9771" s="2"/>
      <c r="N9771" s="9"/>
      <c r="O9771" s="5"/>
      <c r="P9771" s="2"/>
      <c r="Q9771" s="39"/>
      <c r="R9771" s="9"/>
      <c r="T9771" s="9"/>
      <c r="U9771" s="2"/>
      <c r="X9771" s="40"/>
      <c r="Y9771" s="9"/>
    </row>
    <row r="9772" spans="2:25" x14ac:dyDescent="0.2">
      <c r="B9772" s="2"/>
      <c r="H9772" s="2"/>
      <c r="I9772" s="2"/>
      <c r="J9772" s="2"/>
      <c r="N9772" s="9"/>
      <c r="O9772" s="5"/>
      <c r="P9772" s="2"/>
      <c r="Q9772" s="39"/>
      <c r="R9772" s="9"/>
      <c r="T9772" s="9"/>
      <c r="U9772" s="2"/>
      <c r="X9772" s="40"/>
      <c r="Y9772" s="9"/>
    </row>
    <row r="9773" spans="2:25" x14ac:dyDescent="0.2">
      <c r="B9773" s="2"/>
      <c r="H9773" s="2"/>
      <c r="I9773" s="2"/>
      <c r="J9773" s="2"/>
      <c r="N9773" s="9"/>
      <c r="O9773" s="5"/>
      <c r="P9773" s="2"/>
      <c r="Q9773" s="39"/>
      <c r="R9773" s="9"/>
      <c r="T9773" s="9"/>
      <c r="U9773" s="2"/>
      <c r="X9773" s="40"/>
      <c r="Y9773" s="9"/>
    </row>
    <row r="9774" spans="2:25" x14ac:dyDescent="0.2">
      <c r="B9774" s="2"/>
      <c r="H9774" s="2"/>
      <c r="I9774" s="2"/>
      <c r="J9774" s="2"/>
      <c r="N9774" s="9"/>
      <c r="O9774" s="5"/>
      <c r="P9774" s="2"/>
      <c r="Q9774" s="39"/>
      <c r="R9774" s="9"/>
      <c r="T9774" s="9"/>
      <c r="U9774" s="2"/>
      <c r="X9774" s="40"/>
      <c r="Y9774" s="9"/>
    </row>
    <row r="9775" spans="2:25" x14ac:dyDescent="0.2">
      <c r="B9775" s="2"/>
      <c r="H9775" s="2"/>
      <c r="I9775" s="2"/>
      <c r="J9775" s="2"/>
      <c r="N9775" s="9"/>
      <c r="O9775" s="5"/>
      <c r="P9775" s="2"/>
      <c r="Q9775" s="39"/>
      <c r="R9775" s="9"/>
      <c r="T9775" s="9"/>
      <c r="U9775" s="2"/>
      <c r="X9775" s="40"/>
      <c r="Y9775" s="9"/>
    </row>
    <row r="9776" spans="2:25" x14ac:dyDescent="0.2">
      <c r="B9776" s="2"/>
      <c r="H9776" s="2"/>
      <c r="I9776" s="2"/>
      <c r="J9776" s="2"/>
      <c r="N9776" s="9"/>
      <c r="O9776" s="5"/>
      <c r="P9776" s="2"/>
      <c r="Q9776" s="39"/>
      <c r="R9776" s="9"/>
      <c r="T9776" s="9"/>
      <c r="U9776" s="2"/>
      <c r="X9776" s="40"/>
      <c r="Y9776" s="9"/>
    </row>
    <row r="9777" spans="2:25" x14ac:dyDescent="0.2">
      <c r="B9777" s="2"/>
      <c r="H9777" s="2"/>
      <c r="I9777" s="2"/>
      <c r="J9777" s="2"/>
      <c r="N9777" s="9"/>
      <c r="O9777" s="5"/>
      <c r="P9777" s="2"/>
      <c r="Q9777" s="39"/>
      <c r="R9777" s="9"/>
      <c r="T9777" s="9"/>
      <c r="U9777" s="2"/>
      <c r="X9777" s="40"/>
      <c r="Y9777" s="9"/>
    </row>
    <row r="9778" spans="2:25" x14ac:dyDescent="0.2">
      <c r="B9778" s="2"/>
      <c r="H9778" s="2"/>
      <c r="I9778" s="2"/>
      <c r="J9778" s="2"/>
      <c r="N9778" s="9"/>
      <c r="O9778" s="5"/>
      <c r="P9778" s="2"/>
      <c r="Q9778" s="39"/>
      <c r="R9778" s="9"/>
      <c r="T9778" s="9"/>
      <c r="U9778" s="2"/>
      <c r="X9778" s="40"/>
      <c r="Y9778" s="9"/>
    </row>
    <row r="9779" spans="2:25" x14ac:dyDescent="0.2">
      <c r="B9779" s="2"/>
      <c r="H9779" s="2"/>
      <c r="I9779" s="2"/>
      <c r="J9779" s="2"/>
      <c r="N9779" s="9"/>
      <c r="O9779" s="5"/>
      <c r="P9779" s="2"/>
      <c r="Q9779" s="39"/>
      <c r="R9779" s="9"/>
      <c r="T9779" s="9"/>
      <c r="U9779" s="2"/>
      <c r="X9779" s="40"/>
      <c r="Y9779" s="9"/>
    </row>
    <row r="9780" spans="2:25" x14ac:dyDescent="0.2">
      <c r="B9780" s="2"/>
      <c r="H9780" s="2"/>
      <c r="I9780" s="2"/>
      <c r="J9780" s="2"/>
      <c r="N9780" s="9"/>
      <c r="O9780" s="5"/>
      <c r="P9780" s="2"/>
      <c r="Q9780" s="39"/>
      <c r="R9780" s="9"/>
      <c r="T9780" s="9"/>
      <c r="U9780" s="2"/>
      <c r="X9780" s="40"/>
      <c r="Y9780" s="9"/>
    </row>
    <row r="9781" spans="2:25" x14ac:dyDescent="0.2">
      <c r="B9781" s="2"/>
      <c r="H9781" s="2"/>
      <c r="I9781" s="2"/>
      <c r="J9781" s="2"/>
      <c r="N9781" s="9"/>
      <c r="O9781" s="5"/>
      <c r="P9781" s="2"/>
      <c r="Q9781" s="39"/>
      <c r="R9781" s="9"/>
      <c r="T9781" s="9"/>
      <c r="U9781" s="2"/>
      <c r="X9781" s="40"/>
      <c r="Y9781" s="9"/>
    </row>
    <row r="9782" spans="2:25" x14ac:dyDescent="0.2">
      <c r="B9782" s="2"/>
      <c r="H9782" s="2"/>
      <c r="I9782" s="2"/>
      <c r="J9782" s="2"/>
      <c r="N9782" s="9"/>
      <c r="O9782" s="5"/>
      <c r="P9782" s="2"/>
      <c r="Q9782" s="39"/>
      <c r="R9782" s="9"/>
      <c r="T9782" s="9"/>
      <c r="U9782" s="2"/>
      <c r="X9782" s="40"/>
      <c r="Y9782" s="9"/>
    </row>
    <row r="9783" spans="2:25" x14ac:dyDescent="0.2">
      <c r="B9783" s="2"/>
      <c r="H9783" s="2"/>
      <c r="I9783" s="2"/>
      <c r="J9783" s="2"/>
      <c r="N9783" s="9"/>
      <c r="O9783" s="5"/>
      <c r="P9783" s="2"/>
      <c r="Q9783" s="39"/>
      <c r="R9783" s="9"/>
      <c r="T9783" s="9"/>
      <c r="U9783" s="2"/>
      <c r="X9783" s="40"/>
      <c r="Y9783" s="9"/>
    </row>
    <row r="9784" spans="2:25" x14ac:dyDescent="0.2">
      <c r="B9784" s="2"/>
      <c r="H9784" s="2"/>
      <c r="I9784" s="2"/>
      <c r="J9784" s="2"/>
      <c r="N9784" s="9"/>
      <c r="O9784" s="5"/>
      <c r="P9784" s="2"/>
      <c r="Q9784" s="39"/>
      <c r="R9784" s="9"/>
      <c r="T9784" s="9"/>
      <c r="U9784" s="2"/>
      <c r="X9784" s="40"/>
      <c r="Y9784" s="9"/>
    </row>
    <row r="9785" spans="2:25" x14ac:dyDescent="0.2">
      <c r="B9785" s="2"/>
      <c r="H9785" s="2"/>
      <c r="I9785" s="2"/>
      <c r="J9785" s="2"/>
      <c r="N9785" s="9"/>
      <c r="O9785" s="5"/>
      <c r="P9785" s="2"/>
      <c r="Q9785" s="39"/>
      <c r="R9785" s="9"/>
      <c r="T9785" s="9"/>
      <c r="U9785" s="2"/>
      <c r="X9785" s="40"/>
      <c r="Y9785" s="9"/>
    </row>
    <row r="9786" spans="2:25" x14ac:dyDescent="0.2">
      <c r="B9786" s="2"/>
      <c r="H9786" s="2"/>
      <c r="I9786" s="2"/>
      <c r="J9786" s="2"/>
      <c r="N9786" s="9"/>
      <c r="O9786" s="5"/>
      <c r="P9786" s="2"/>
      <c r="Q9786" s="39"/>
      <c r="R9786" s="9"/>
      <c r="T9786" s="9"/>
      <c r="U9786" s="2"/>
      <c r="X9786" s="40"/>
      <c r="Y9786" s="9"/>
    </row>
    <row r="9787" spans="2:25" x14ac:dyDescent="0.2">
      <c r="B9787" s="2"/>
      <c r="H9787" s="2"/>
      <c r="I9787" s="2"/>
      <c r="J9787" s="2"/>
      <c r="N9787" s="9"/>
      <c r="O9787" s="5"/>
      <c r="P9787" s="2"/>
      <c r="Q9787" s="39"/>
      <c r="R9787" s="9"/>
      <c r="T9787" s="9"/>
      <c r="U9787" s="2"/>
      <c r="X9787" s="40"/>
      <c r="Y9787" s="9"/>
    </row>
    <row r="9788" spans="2:25" x14ac:dyDescent="0.2">
      <c r="B9788" s="2"/>
      <c r="H9788" s="2"/>
      <c r="I9788" s="2"/>
      <c r="J9788" s="2"/>
      <c r="N9788" s="9"/>
      <c r="O9788" s="5"/>
      <c r="P9788" s="2"/>
      <c r="Q9788" s="39"/>
      <c r="R9788" s="9"/>
      <c r="T9788" s="9"/>
      <c r="U9788" s="2"/>
      <c r="X9788" s="40"/>
      <c r="Y9788" s="9"/>
    </row>
    <row r="9789" spans="2:25" x14ac:dyDescent="0.2">
      <c r="B9789" s="2"/>
      <c r="H9789" s="2"/>
      <c r="I9789" s="2"/>
      <c r="J9789" s="2"/>
      <c r="N9789" s="9"/>
      <c r="O9789" s="5"/>
      <c r="P9789" s="2"/>
      <c r="Q9789" s="39"/>
      <c r="R9789" s="9"/>
      <c r="T9789" s="9"/>
      <c r="U9789" s="2"/>
      <c r="X9789" s="40"/>
      <c r="Y9789" s="9"/>
    </row>
    <row r="9790" spans="2:25" x14ac:dyDescent="0.2">
      <c r="B9790" s="2"/>
      <c r="H9790" s="2"/>
      <c r="I9790" s="2"/>
      <c r="J9790" s="2"/>
      <c r="N9790" s="9"/>
      <c r="O9790" s="5"/>
      <c r="P9790" s="2"/>
      <c r="Q9790" s="39"/>
      <c r="R9790" s="9"/>
      <c r="T9790" s="9"/>
      <c r="U9790" s="2"/>
      <c r="X9790" s="40"/>
      <c r="Y9790" s="9"/>
    </row>
    <row r="9791" spans="2:25" x14ac:dyDescent="0.2">
      <c r="B9791" s="2"/>
      <c r="H9791" s="2"/>
      <c r="I9791" s="2"/>
      <c r="J9791" s="2"/>
      <c r="N9791" s="9"/>
      <c r="O9791" s="5"/>
      <c r="P9791" s="2"/>
      <c r="Q9791" s="39"/>
      <c r="R9791" s="9"/>
      <c r="T9791" s="9"/>
      <c r="U9791" s="2"/>
      <c r="X9791" s="40"/>
      <c r="Y9791" s="9"/>
    </row>
    <row r="9792" spans="2:25" x14ac:dyDescent="0.2">
      <c r="B9792" s="2"/>
      <c r="H9792" s="2"/>
      <c r="I9792" s="2"/>
      <c r="J9792" s="2"/>
      <c r="N9792" s="9"/>
      <c r="O9792" s="5"/>
      <c r="P9792" s="2"/>
      <c r="Q9792" s="39"/>
      <c r="R9792" s="9"/>
      <c r="T9792" s="9"/>
      <c r="U9792" s="2"/>
      <c r="X9792" s="40"/>
      <c r="Y9792" s="9"/>
    </row>
    <row r="9793" spans="2:25" x14ac:dyDescent="0.2">
      <c r="B9793" s="2"/>
      <c r="H9793" s="2"/>
      <c r="I9793" s="2"/>
      <c r="J9793" s="2"/>
      <c r="N9793" s="9"/>
      <c r="O9793" s="5"/>
      <c r="P9793" s="2"/>
      <c r="Q9793" s="39"/>
      <c r="R9793" s="9"/>
      <c r="T9793" s="9"/>
      <c r="U9793" s="2"/>
      <c r="X9793" s="40"/>
      <c r="Y9793" s="9"/>
    </row>
    <row r="9794" spans="2:25" x14ac:dyDescent="0.2">
      <c r="B9794" s="2"/>
      <c r="H9794" s="2"/>
      <c r="I9794" s="2"/>
      <c r="J9794" s="2"/>
      <c r="N9794" s="9"/>
      <c r="O9794" s="5"/>
      <c r="P9794" s="2"/>
      <c r="Q9794" s="39"/>
      <c r="R9794" s="9"/>
      <c r="T9794" s="9"/>
      <c r="U9794" s="2"/>
      <c r="X9794" s="40"/>
      <c r="Y9794" s="9"/>
    </row>
    <row r="9795" spans="2:25" x14ac:dyDescent="0.2">
      <c r="B9795" s="2"/>
      <c r="H9795" s="2"/>
      <c r="I9795" s="2"/>
      <c r="J9795" s="2"/>
      <c r="N9795" s="9"/>
      <c r="O9795" s="5"/>
      <c r="P9795" s="2"/>
      <c r="Q9795" s="39"/>
      <c r="R9795" s="9"/>
      <c r="T9795" s="9"/>
      <c r="U9795" s="2"/>
      <c r="X9795" s="40"/>
      <c r="Y9795" s="9"/>
    </row>
    <row r="9796" spans="2:25" x14ac:dyDescent="0.2">
      <c r="B9796" s="2"/>
      <c r="H9796" s="2"/>
      <c r="I9796" s="2"/>
      <c r="J9796" s="2"/>
      <c r="N9796" s="9"/>
      <c r="O9796" s="5"/>
      <c r="P9796" s="2"/>
      <c r="Q9796" s="39"/>
      <c r="R9796" s="9"/>
      <c r="T9796" s="9"/>
      <c r="U9796" s="2"/>
      <c r="X9796" s="40"/>
      <c r="Y9796" s="9"/>
    </row>
    <row r="9797" spans="2:25" x14ac:dyDescent="0.2">
      <c r="B9797" s="2"/>
      <c r="H9797" s="2"/>
      <c r="I9797" s="2"/>
      <c r="J9797" s="2"/>
      <c r="N9797" s="9"/>
      <c r="O9797" s="5"/>
      <c r="P9797" s="2"/>
      <c r="Q9797" s="39"/>
      <c r="R9797" s="9"/>
      <c r="T9797" s="9"/>
      <c r="U9797" s="2"/>
      <c r="X9797" s="40"/>
      <c r="Y9797" s="9"/>
    </row>
    <row r="9798" spans="2:25" x14ac:dyDescent="0.2">
      <c r="B9798" s="2"/>
      <c r="H9798" s="2"/>
      <c r="I9798" s="2"/>
      <c r="J9798" s="2"/>
      <c r="N9798" s="9"/>
      <c r="O9798" s="5"/>
      <c r="P9798" s="2"/>
      <c r="Q9798" s="39"/>
      <c r="R9798" s="9"/>
      <c r="T9798" s="9"/>
      <c r="U9798" s="2"/>
      <c r="X9798" s="40"/>
      <c r="Y9798" s="9"/>
    </row>
    <row r="9799" spans="2:25" x14ac:dyDescent="0.2">
      <c r="B9799" s="2"/>
      <c r="H9799" s="2"/>
      <c r="I9799" s="2"/>
      <c r="J9799" s="2"/>
      <c r="N9799" s="9"/>
      <c r="O9799" s="5"/>
      <c r="P9799" s="2"/>
      <c r="Q9799" s="39"/>
      <c r="R9799" s="9"/>
      <c r="T9799" s="9"/>
      <c r="U9799" s="2"/>
      <c r="X9799" s="40"/>
      <c r="Y9799" s="9"/>
    </row>
    <row r="9800" spans="2:25" x14ac:dyDescent="0.2">
      <c r="B9800" s="2"/>
      <c r="H9800" s="2"/>
      <c r="I9800" s="2"/>
      <c r="J9800" s="2"/>
      <c r="N9800" s="9"/>
      <c r="O9800" s="5"/>
      <c r="P9800" s="2"/>
      <c r="Q9800" s="39"/>
      <c r="R9800" s="9"/>
      <c r="T9800" s="9"/>
      <c r="U9800" s="2"/>
      <c r="X9800" s="40"/>
      <c r="Y9800" s="9"/>
    </row>
    <row r="9801" spans="2:25" x14ac:dyDescent="0.2">
      <c r="B9801" s="2"/>
      <c r="H9801" s="2"/>
      <c r="I9801" s="2"/>
      <c r="J9801" s="2"/>
      <c r="N9801" s="9"/>
      <c r="O9801" s="5"/>
      <c r="P9801" s="2"/>
      <c r="Q9801" s="39"/>
      <c r="R9801" s="9"/>
      <c r="T9801" s="9"/>
      <c r="U9801" s="2"/>
      <c r="X9801" s="40"/>
      <c r="Y9801" s="9"/>
    </row>
    <row r="9802" spans="2:25" x14ac:dyDescent="0.2">
      <c r="B9802" s="2"/>
      <c r="H9802" s="2"/>
      <c r="I9802" s="2"/>
      <c r="J9802" s="2"/>
      <c r="N9802" s="9"/>
      <c r="O9802" s="5"/>
      <c r="P9802" s="2"/>
      <c r="Q9802" s="39"/>
      <c r="R9802" s="9"/>
      <c r="T9802" s="9"/>
      <c r="U9802" s="2"/>
      <c r="X9802" s="40"/>
      <c r="Y9802" s="9"/>
    </row>
    <row r="9803" spans="2:25" x14ac:dyDescent="0.2">
      <c r="B9803" s="2"/>
      <c r="H9803" s="2"/>
      <c r="I9803" s="2"/>
      <c r="J9803" s="2"/>
      <c r="N9803" s="9"/>
      <c r="O9803" s="5"/>
      <c r="P9803" s="2"/>
      <c r="Q9803" s="39"/>
      <c r="R9803" s="9"/>
      <c r="T9803" s="9"/>
      <c r="U9803" s="2"/>
      <c r="X9803" s="40"/>
      <c r="Y9803" s="9"/>
    </row>
    <row r="9804" spans="2:25" x14ac:dyDescent="0.2">
      <c r="B9804" s="2"/>
      <c r="H9804" s="2"/>
      <c r="I9804" s="2"/>
      <c r="J9804" s="2"/>
      <c r="N9804" s="9"/>
      <c r="O9804" s="5"/>
      <c r="P9804" s="2"/>
      <c r="Q9804" s="39"/>
      <c r="R9804" s="9"/>
      <c r="T9804" s="9"/>
      <c r="U9804" s="2"/>
      <c r="X9804" s="40"/>
      <c r="Y9804" s="9"/>
    </row>
    <row r="9805" spans="2:25" x14ac:dyDescent="0.2">
      <c r="B9805" s="2"/>
      <c r="H9805" s="2"/>
      <c r="I9805" s="2"/>
      <c r="J9805" s="2"/>
      <c r="N9805" s="9"/>
      <c r="O9805" s="5"/>
      <c r="P9805" s="2"/>
      <c r="Q9805" s="39"/>
      <c r="R9805" s="9"/>
      <c r="T9805" s="9"/>
      <c r="U9805" s="2"/>
      <c r="X9805" s="40"/>
      <c r="Y9805" s="9"/>
    </row>
    <row r="9806" spans="2:25" x14ac:dyDescent="0.2">
      <c r="B9806" s="2"/>
      <c r="H9806" s="2"/>
      <c r="I9806" s="2"/>
      <c r="J9806" s="2"/>
      <c r="N9806" s="9"/>
      <c r="O9806" s="5"/>
      <c r="P9806" s="2"/>
      <c r="Q9806" s="39"/>
      <c r="R9806" s="9"/>
      <c r="T9806" s="9"/>
      <c r="U9806" s="2"/>
      <c r="X9806" s="40"/>
      <c r="Y9806" s="9"/>
    </row>
    <row r="9807" spans="2:25" x14ac:dyDescent="0.2">
      <c r="B9807" s="2"/>
      <c r="H9807" s="2"/>
      <c r="I9807" s="2"/>
      <c r="J9807" s="2"/>
      <c r="N9807" s="9"/>
      <c r="O9807" s="5"/>
      <c r="P9807" s="2"/>
      <c r="Q9807" s="39"/>
      <c r="R9807" s="9"/>
      <c r="T9807" s="9"/>
      <c r="U9807" s="2"/>
      <c r="X9807" s="40"/>
      <c r="Y9807" s="9"/>
    </row>
    <row r="9808" spans="2:25" x14ac:dyDescent="0.2">
      <c r="B9808" s="2"/>
      <c r="H9808" s="2"/>
      <c r="I9808" s="2"/>
      <c r="J9808" s="2"/>
      <c r="N9808" s="9"/>
      <c r="O9808" s="5"/>
      <c r="P9808" s="2"/>
      <c r="Q9808" s="39"/>
      <c r="R9808" s="9"/>
      <c r="T9808" s="9"/>
      <c r="U9808" s="2"/>
      <c r="X9808" s="40"/>
      <c r="Y9808" s="9"/>
    </row>
    <row r="9809" spans="2:25" x14ac:dyDescent="0.2">
      <c r="B9809" s="2"/>
      <c r="H9809" s="2"/>
      <c r="I9809" s="2"/>
      <c r="J9809" s="2"/>
      <c r="N9809" s="9"/>
      <c r="O9809" s="5"/>
      <c r="P9809" s="2"/>
      <c r="Q9809" s="39"/>
      <c r="R9809" s="9"/>
      <c r="T9809" s="9"/>
      <c r="U9809" s="2"/>
      <c r="X9809" s="40"/>
      <c r="Y9809" s="9"/>
    </row>
    <row r="9810" spans="2:25" x14ac:dyDescent="0.2">
      <c r="B9810" s="2"/>
      <c r="H9810" s="2"/>
      <c r="I9810" s="2"/>
      <c r="J9810" s="2"/>
      <c r="N9810" s="9"/>
      <c r="O9810" s="5"/>
      <c r="P9810" s="2"/>
      <c r="Q9810" s="39"/>
      <c r="R9810" s="9"/>
      <c r="T9810" s="9"/>
      <c r="U9810" s="2"/>
      <c r="X9810" s="40"/>
      <c r="Y9810" s="9"/>
    </row>
    <row r="9811" spans="2:25" x14ac:dyDescent="0.2">
      <c r="B9811" s="2"/>
      <c r="H9811" s="2"/>
      <c r="I9811" s="2"/>
      <c r="J9811" s="2"/>
      <c r="N9811" s="9"/>
      <c r="O9811" s="5"/>
      <c r="P9811" s="2"/>
      <c r="Q9811" s="39"/>
      <c r="R9811" s="9"/>
      <c r="T9811" s="9"/>
      <c r="U9811" s="2"/>
      <c r="X9811" s="40"/>
      <c r="Y9811" s="9"/>
    </row>
    <row r="9812" spans="2:25" x14ac:dyDescent="0.2">
      <c r="B9812" s="2"/>
      <c r="H9812" s="2"/>
      <c r="I9812" s="2"/>
      <c r="J9812" s="2"/>
      <c r="N9812" s="9"/>
      <c r="O9812" s="5"/>
      <c r="P9812" s="2"/>
      <c r="Q9812" s="39"/>
      <c r="R9812" s="9"/>
      <c r="T9812" s="9"/>
      <c r="U9812" s="2"/>
      <c r="X9812" s="40"/>
      <c r="Y9812" s="9"/>
    </row>
    <row r="9813" spans="2:25" x14ac:dyDescent="0.2">
      <c r="B9813" s="2"/>
      <c r="H9813" s="2"/>
      <c r="I9813" s="2"/>
      <c r="J9813" s="2"/>
      <c r="N9813" s="9"/>
      <c r="O9813" s="5"/>
      <c r="P9813" s="2"/>
      <c r="Q9813" s="39"/>
      <c r="R9813" s="9"/>
      <c r="T9813" s="9"/>
      <c r="U9813" s="2"/>
      <c r="X9813" s="40"/>
      <c r="Y9813" s="9"/>
    </row>
    <row r="9814" spans="2:25" x14ac:dyDescent="0.2">
      <c r="B9814" s="2"/>
      <c r="H9814" s="2"/>
      <c r="I9814" s="2"/>
      <c r="J9814" s="2"/>
      <c r="N9814" s="9"/>
      <c r="O9814" s="5"/>
      <c r="P9814" s="2"/>
      <c r="Q9814" s="39"/>
      <c r="R9814" s="9"/>
      <c r="T9814" s="9"/>
      <c r="U9814" s="2"/>
      <c r="X9814" s="40"/>
      <c r="Y9814" s="9"/>
    </row>
    <row r="9815" spans="2:25" x14ac:dyDescent="0.2">
      <c r="B9815" s="2"/>
      <c r="H9815" s="2"/>
      <c r="I9815" s="2"/>
      <c r="J9815" s="2"/>
      <c r="N9815" s="9"/>
      <c r="O9815" s="5"/>
      <c r="P9815" s="2"/>
      <c r="Q9815" s="39"/>
      <c r="R9815" s="9"/>
      <c r="T9815" s="9"/>
      <c r="U9815" s="2"/>
      <c r="X9815" s="40"/>
      <c r="Y9815" s="9"/>
    </row>
    <row r="9816" spans="2:25" x14ac:dyDescent="0.2">
      <c r="B9816" s="2"/>
      <c r="H9816" s="2"/>
      <c r="I9816" s="2"/>
      <c r="J9816" s="2"/>
      <c r="N9816" s="9"/>
      <c r="O9816" s="5"/>
      <c r="P9816" s="2"/>
      <c r="Q9816" s="39"/>
      <c r="R9816" s="9"/>
      <c r="T9816" s="9"/>
      <c r="U9816" s="2"/>
      <c r="X9816" s="40"/>
      <c r="Y9816" s="9"/>
    </row>
    <row r="9817" spans="2:25" x14ac:dyDescent="0.2">
      <c r="B9817" s="2"/>
      <c r="H9817" s="2"/>
      <c r="I9817" s="2"/>
      <c r="J9817" s="2"/>
      <c r="N9817" s="9"/>
      <c r="O9817" s="5"/>
      <c r="P9817" s="2"/>
      <c r="Q9817" s="39"/>
      <c r="R9817" s="9"/>
      <c r="T9817" s="9"/>
      <c r="U9817" s="2"/>
      <c r="X9817" s="40"/>
      <c r="Y9817" s="9"/>
    </row>
    <row r="9818" spans="2:25" x14ac:dyDescent="0.2">
      <c r="B9818" s="2"/>
      <c r="H9818" s="2"/>
      <c r="I9818" s="2"/>
      <c r="J9818" s="2"/>
      <c r="N9818" s="9"/>
      <c r="O9818" s="5"/>
      <c r="P9818" s="2"/>
      <c r="Q9818" s="39"/>
      <c r="R9818" s="9"/>
      <c r="T9818" s="9"/>
      <c r="U9818" s="2"/>
      <c r="X9818" s="40"/>
      <c r="Y9818" s="9"/>
    </row>
    <row r="9819" spans="2:25" x14ac:dyDescent="0.2">
      <c r="B9819" s="2"/>
      <c r="H9819" s="2"/>
      <c r="I9819" s="2"/>
      <c r="J9819" s="2"/>
      <c r="N9819" s="9"/>
      <c r="O9819" s="5"/>
      <c r="P9819" s="2"/>
      <c r="Q9819" s="39"/>
      <c r="R9819" s="9"/>
      <c r="T9819" s="9"/>
      <c r="U9819" s="2"/>
      <c r="X9819" s="40"/>
      <c r="Y9819" s="9"/>
    </row>
    <row r="9820" spans="2:25" x14ac:dyDescent="0.2">
      <c r="B9820" s="2"/>
      <c r="H9820" s="2"/>
      <c r="I9820" s="2"/>
      <c r="J9820" s="2"/>
      <c r="N9820" s="9"/>
      <c r="O9820" s="5"/>
      <c r="P9820" s="2"/>
      <c r="Q9820" s="39"/>
      <c r="R9820" s="9"/>
      <c r="T9820" s="9"/>
      <c r="U9820" s="2"/>
      <c r="X9820" s="40"/>
      <c r="Y9820" s="9"/>
    </row>
    <row r="9821" spans="2:25" x14ac:dyDescent="0.2">
      <c r="B9821" s="2"/>
      <c r="H9821" s="2"/>
      <c r="I9821" s="2"/>
      <c r="J9821" s="2"/>
      <c r="N9821" s="9"/>
      <c r="O9821" s="5"/>
      <c r="P9821" s="2"/>
      <c r="Q9821" s="39"/>
      <c r="R9821" s="9"/>
      <c r="T9821" s="9"/>
      <c r="U9821" s="2"/>
      <c r="X9821" s="40"/>
      <c r="Y9821" s="9"/>
    </row>
    <row r="9822" spans="2:25" x14ac:dyDescent="0.2">
      <c r="B9822" s="2"/>
      <c r="H9822" s="2"/>
      <c r="I9822" s="2"/>
      <c r="J9822" s="2"/>
      <c r="N9822" s="9"/>
      <c r="O9822" s="5"/>
      <c r="P9822" s="2"/>
      <c r="Q9822" s="39"/>
      <c r="R9822" s="9"/>
      <c r="T9822" s="9"/>
      <c r="U9822" s="2"/>
      <c r="X9822" s="40"/>
      <c r="Y9822" s="9"/>
    </row>
    <row r="9823" spans="2:25" x14ac:dyDescent="0.2">
      <c r="B9823" s="2"/>
      <c r="H9823" s="2"/>
      <c r="I9823" s="2"/>
      <c r="J9823" s="2"/>
      <c r="N9823" s="9"/>
      <c r="O9823" s="5"/>
      <c r="P9823" s="2"/>
      <c r="Q9823" s="39"/>
      <c r="R9823" s="9"/>
      <c r="T9823" s="9"/>
      <c r="U9823" s="2"/>
      <c r="X9823" s="40"/>
      <c r="Y9823" s="9"/>
    </row>
    <row r="9824" spans="2:25" x14ac:dyDescent="0.2">
      <c r="B9824" s="2"/>
      <c r="H9824" s="2"/>
      <c r="I9824" s="2"/>
      <c r="J9824" s="2"/>
      <c r="N9824" s="9"/>
      <c r="O9824" s="5"/>
      <c r="P9824" s="2"/>
      <c r="Q9824" s="39"/>
      <c r="R9824" s="9"/>
      <c r="T9824" s="9"/>
      <c r="U9824" s="2"/>
      <c r="X9824" s="40"/>
      <c r="Y9824" s="9"/>
    </row>
    <row r="9825" spans="2:25" x14ac:dyDescent="0.2">
      <c r="B9825" s="2"/>
      <c r="H9825" s="2"/>
      <c r="I9825" s="2"/>
      <c r="J9825" s="2"/>
      <c r="N9825" s="9"/>
      <c r="O9825" s="5"/>
      <c r="P9825" s="2"/>
      <c r="Q9825" s="39"/>
      <c r="R9825" s="9"/>
      <c r="T9825" s="9"/>
      <c r="U9825" s="2"/>
      <c r="X9825" s="40"/>
      <c r="Y9825" s="9"/>
    </row>
    <row r="9826" spans="2:25" x14ac:dyDescent="0.2">
      <c r="B9826" s="2"/>
      <c r="H9826" s="2"/>
      <c r="I9826" s="2"/>
      <c r="J9826" s="2"/>
      <c r="N9826" s="9"/>
      <c r="O9826" s="5"/>
      <c r="P9826" s="2"/>
      <c r="Q9826" s="39"/>
      <c r="R9826" s="9"/>
      <c r="T9826" s="9"/>
      <c r="U9826" s="2"/>
      <c r="X9826" s="40"/>
      <c r="Y9826" s="9"/>
    </row>
    <row r="9827" spans="2:25" x14ac:dyDescent="0.2">
      <c r="B9827" s="2"/>
      <c r="H9827" s="2"/>
      <c r="I9827" s="2"/>
      <c r="J9827" s="2"/>
      <c r="N9827" s="9"/>
      <c r="O9827" s="5"/>
      <c r="P9827" s="2"/>
      <c r="Q9827" s="39"/>
      <c r="R9827" s="9"/>
      <c r="T9827" s="9"/>
      <c r="U9827" s="2"/>
      <c r="X9827" s="40"/>
      <c r="Y9827" s="9"/>
    </row>
    <row r="9828" spans="2:25" x14ac:dyDescent="0.2">
      <c r="B9828" s="2"/>
      <c r="H9828" s="2"/>
      <c r="I9828" s="2"/>
      <c r="J9828" s="2"/>
      <c r="N9828" s="9"/>
      <c r="O9828" s="5"/>
      <c r="P9828" s="2"/>
      <c r="Q9828" s="39"/>
      <c r="R9828" s="9"/>
      <c r="T9828" s="9"/>
      <c r="U9828" s="2"/>
      <c r="X9828" s="40"/>
      <c r="Y9828" s="9"/>
    </row>
    <row r="9829" spans="2:25" x14ac:dyDescent="0.2">
      <c r="B9829" s="2"/>
      <c r="H9829" s="2"/>
      <c r="I9829" s="2"/>
      <c r="J9829" s="2"/>
      <c r="N9829" s="9"/>
      <c r="O9829" s="5"/>
      <c r="P9829" s="2"/>
      <c r="Q9829" s="39"/>
      <c r="R9829" s="9"/>
      <c r="T9829" s="9"/>
      <c r="U9829" s="2"/>
      <c r="X9829" s="40"/>
      <c r="Y9829" s="9"/>
    </row>
    <row r="9830" spans="2:25" x14ac:dyDescent="0.2">
      <c r="B9830" s="2"/>
      <c r="H9830" s="2"/>
      <c r="I9830" s="2"/>
      <c r="J9830" s="2"/>
      <c r="N9830" s="9"/>
      <c r="O9830" s="5"/>
      <c r="P9830" s="2"/>
      <c r="Q9830" s="39"/>
      <c r="R9830" s="9"/>
      <c r="T9830" s="9"/>
      <c r="U9830" s="2"/>
      <c r="X9830" s="40"/>
      <c r="Y9830" s="9"/>
    </row>
    <row r="9831" spans="2:25" x14ac:dyDescent="0.2">
      <c r="B9831" s="2"/>
      <c r="H9831" s="2"/>
      <c r="I9831" s="2"/>
      <c r="J9831" s="2"/>
      <c r="N9831" s="9"/>
      <c r="O9831" s="5"/>
      <c r="P9831" s="2"/>
      <c r="Q9831" s="39"/>
      <c r="R9831" s="9"/>
      <c r="T9831" s="9"/>
      <c r="U9831" s="2"/>
      <c r="X9831" s="40"/>
      <c r="Y9831" s="9"/>
    </row>
    <row r="9832" spans="2:25" x14ac:dyDescent="0.2">
      <c r="B9832" s="2"/>
      <c r="H9832" s="2"/>
      <c r="I9832" s="2"/>
      <c r="J9832" s="2"/>
      <c r="N9832" s="9"/>
      <c r="O9832" s="5"/>
      <c r="P9832" s="2"/>
      <c r="Q9832" s="39"/>
      <c r="R9832" s="9"/>
      <c r="T9832" s="9"/>
      <c r="U9832" s="2"/>
      <c r="X9832" s="40"/>
      <c r="Y9832" s="9"/>
    </row>
    <row r="9833" spans="2:25" x14ac:dyDescent="0.2">
      <c r="B9833" s="2"/>
      <c r="H9833" s="2"/>
      <c r="I9833" s="2"/>
      <c r="J9833" s="2"/>
      <c r="N9833" s="9"/>
      <c r="O9833" s="5"/>
      <c r="P9833" s="2"/>
      <c r="Q9833" s="39"/>
      <c r="R9833" s="9"/>
      <c r="T9833" s="9"/>
      <c r="U9833" s="2"/>
      <c r="X9833" s="40"/>
      <c r="Y9833" s="9"/>
    </row>
    <row r="9834" spans="2:25" x14ac:dyDescent="0.2">
      <c r="B9834" s="2"/>
      <c r="H9834" s="2"/>
      <c r="I9834" s="2"/>
      <c r="J9834" s="2"/>
      <c r="N9834" s="9"/>
      <c r="O9834" s="5"/>
      <c r="P9834" s="2"/>
      <c r="Q9834" s="39"/>
      <c r="R9834" s="9"/>
      <c r="T9834" s="9"/>
      <c r="U9834" s="2"/>
      <c r="X9834" s="40"/>
      <c r="Y9834" s="9"/>
    </row>
    <row r="9835" spans="2:25" x14ac:dyDescent="0.2">
      <c r="B9835" s="2"/>
      <c r="H9835" s="2"/>
      <c r="I9835" s="2"/>
      <c r="J9835" s="2"/>
      <c r="N9835" s="9"/>
      <c r="O9835" s="5"/>
      <c r="P9835" s="2"/>
      <c r="Q9835" s="39"/>
      <c r="R9835" s="9"/>
      <c r="T9835" s="9"/>
      <c r="U9835" s="2"/>
      <c r="X9835" s="40"/>
      <c r="Y9835" s="9"/>
    </row>
    <row r="9836" spans="2:25" x14ac:dyDescent="0.2">
      <c r="B9836" s="2"/>
      <c r="H9836" s="2"/>
      <c r="I9836" s="2"/>
      <c r="J9836" s="2"/>
      <c r="N9836" s="9"/>
      <c r="O9836" s="5"/>
      <c r="P9836" s="2"/>
      <c r="Q9836" s="39"/>
      <c r="R9836" s="9"/>
      <c r="T9836" s="9"/>
      <c r="U9836" s="2"/>
      <c r="X9836" s="40"/>
      <c r="Y9836" s="9"/>
    </row>
    <row r="9837" spans="2:25" x14ac:dyDescent="0.2">
      <c r="B9837" s="2"/>
      <c r="H9837" s="2"/>
      <c r="I9837" s="2"/>
      <c r="J9837" s="2"/>
      <c r="N9837" s="9"/>
      <c r="O9837" s="5"/>
      <c r="P9837" s="2"/>
      <c r="Q9837" s="39"/>
      <c r="R9837" s="9"/>
      <c r="T9837" s="9"/>
      <c r="U9837" s="2"/>
      <c r="X9837" s="40"/>
      <c r="Y9837" s="9"/>
    </row>
    <row r="9838" spans="2:25" x14ac:dyDescent="0.2">
      <c r="B9838" s="2"/>
      <c r="H9838" s="2"/>
      <c r="I9838" s="2"/>
      <c r="J9838" s="2"/>
      <c r="N9838" s="9"/>
      <c r="O9838" s="5"/>
      <c r="P9838" s="2"/>
      <c r="Q9838" s="39"/>
      <c r="R9838" s="9"/>
      <c r="T9838" s="9"/>
      <c r="U9838" s="2"/>
      <c r="X9838" s="40"/>
      <c r="Y9838" s="9"/>
    </row>
    <row r="9839" spans="2:25" x14ac:dyDescent="0.2">
      <c r="B9839" s="2"/>
      <c r="H9839" s="2"/>
      <c r="I9839" s="2"/>
      <c r="J9839" s="2"/>
      <c r="N9839" s="9"/>
      <c r="O9839" s="5"/>
      <c r="P9839" s="2"/>
      <c r="Q9839" s="39"/>
      <c r="R9839" s="9"/>
      <c r="T9839" s="9"/>
      <c r="U9839" s="2"/>
      <c r="X9839" s="40"/>
      <c r="Y9839" s="9"/>
    </row>
    <row r="9840" spans="2:25" x14ac:dyDescent="0.2">
      <c r="B9840" s="2"/>
      <c r="H9840" s="2"/>
      <c r="I9840" s="2"/>
      <c r="J9840" s="2"/>
      <c r="N9840" s="9"/>
      <c r="O9840" s="5"/>
      <c r="P9840" s="2"/>
      <c r="Q9840" s="39"/>
      <c r="R9840" s="9"/>
      <c r="T9840" s="9"/>
      <c r="U9840" s="2"/>
      <c r="X9840" s="40"/>
      <c r="Y9840" s="9"/>
    </row>
    <row r="9841" spans="2:25" x14ac:dyDescent="0.2">
      <c r="B9841" s="2"/>
      <c r="H9841" s="2"/>
      <c r="I9841" s="2"/>
      <c r="J9841" s="2"/>
      <c r="N9841" s="9"/>
      <c r="O9841" s="5"/>
      <c r="P9841" s="2"/>
      <c r="Q9841" s="39"/>
      <c r="R9841" s="9"/>
      <c r="T9841" s="9"/>
      <c r="U9841" s="2"/>
      <c r="X9841" s="40"/>
      <c r="Y9841" s="9"/>
    </row>
    <row r="9842" spans="2:25" x14ac:dyDescent="0.2">
      <c r="B9842" s="2"/>
      <c r="H9842" s="2"/>
      <c r="I9842" s="2"/>
      <c r="J9842" s="2"/>
      <c r="N9842" s="9"/>
      <c r="O9842" s="5"/>
      <c r="P9842" s="2"/>
      <c r="Q9842" s="39"/>
      <c r="R9842" s="9"/>
      <c r="T9842" s="9"/>
      <c r="U9842" s="2"/>
      <c r="X9842" s="40"/>
      <c r="Y9842" s="9"/>
    </row>
    <row r="9843" spans="2:25" x14ac:dyDescent="0.2">
      <c r="B9843" s="2"/>
      <c r="H9843" s="2"/>
      <c r="I9843" s="2"/>
      <c r="J9843" s="2"/>
      <c r="N9843" s="9"/>
      <c r="O9843" s="5"/>
      <c r="P9843" s="2"/>
      <c r="Q9843" s="39"/>
      <c r="R9843" s="9"/>
      <c r="T9843" s="9"/>
      <c r="U9843" s="2"/>
      <c r="X9843" s="40"/>
      <c r="Y9843" s="9"/>
    </row>
    <row r="9844" spans="2:25" x14ac:dyDescent="0.2">
      <c r="B9844" s="2"/>
      <c r="H9844" s="2"/>
      <c r="I9844" s="2"/>
      <c r="J9844" s="2"/>
      <c r="N9844" s="9"/>
      <c r="O9844" s="5"/>
      <c r="P9844" s="2"/>
      <c r="Q9844" s="39"/>
      <c r="R9844" s="9"/>
      <c r="T9844" s="9"/>
      <c r="U9844" s="2"/>
      <c r="X9844" s="40"/>
      <c r="Y9844" s="9"/>
    </row>
    <row r="9845" spans="2:25" x14ac:dyDescent="0.2">
      <c r="B9845" s="2"/>
      <c r="H9845" s="2"/>
      <c r="I9845" s="2"/>
      <c r="J9845" s="2"/>
      <c r="N9845" s="9"/>
      <c r="O9845" s="5"/>
      <c r="P9845" s="2"/>
      <c r="Q9845" s="39"/>
      <c r="R9845" s="9"/>
      <c r="T9845" s="9"/>
      <c r="U9845" s="2"/>
      <c r="X9845" s="40"/>
      <c r="Y9845" s="9"/>
    </row>
    <row r="9846" spans="2:25" x14ac:dyDescent="0.2">
      <c r="B9846" s="2"/>
      <c r="H9846" s="2"/>
      <c r="I9846" s="2"/>
      <c r="J9846" s="2"/>
      <c r="N9846" s="9"/>
      <c r="O9846" s="5"/>
      <c r="P9846" s="2"/>
      <c r="Q9846" s="39"/>
      <c r="R9846" s="9"/>
      <c r="T9846" s="9"/>
      <c r="U9846" s="2"/>
      <c r="X9846" s="40"/>
      <c r="Y9846" s="9"/>
    </row>
    <row r="9847" spans="2:25" x14ac:dyDescent="0.2">
      <c r="B9847" s="2"/>
      <c r="H9847" s="2"/>
      <c r="I9847" s="2"/>
      <c r="J9847" s="2"/>
      <c r="N9847" s="9"/>
      <c r="O9847" s="5"/>
      <c r="P9847" s="2"/>
      <c r="Q9847" s="39"/>
      <c r="R9847" s="9"/>
      <c r="T9847" s="9"/>
      <c r="U9847" s="2"/>
      <c r="X9847" s="40"/>
      <c r="Y9847" s="9"/>
    </row>
    <row r="9848" spans="2:25" x14ac:dyDescent="0.2">
      <c r="B9848" s="2"/>
      <c r="H9848" s="2"/>
      <c r="I9848" s="2"/>
      <c r="J9848" s="2"/>
      <c r="N9848" s="9"/>
      <c r="O9848" s="5"/>
      <c r="P9848" s="2"/>
      <c r="Q9848" s="39"/>
      <c r="R9848" s="9"/>
      <c r="T9848" s="9"/>
      <c r="U9848" s="2"/>
      <c r="X9848" s="40"/>
      <c r="Y9848" s="9"/>
    </row>
    <row r="9849" spans="2:25" x14ac:dyDescent="0.2">
      <c r="B9849" s="2"/>
      <c r="H9849" s="2"/>
      <c r="I9849" s="2"/>
      <c r="J9849" s="2"/>
      <c r="N9849" s="9"/>
      <c r="O9849" s="5"/>
      <c r="P9849" s="2"/>
      <c r="Q9849" s="39"/>
      <c r="R9849" s="9"/>
      <c r="T9849" s="9"/>
      <c r="U9849" s="2"/>
      <c r="X9849" s="40"/>
      <c r="Y9849" s="9"/>
    </row>
    <row r="9850" spans="2:25" x14ac:dyDescent="0.2">
      <c r="B9850" s="2"/>
      <c r="H9850" s="2"/>
      <c r="I9850" s="2"/>
      <c r="J9850" s="2"/>
      <c r="N9850" s="9"/>
      <c r="O9850" s="5"/>
      <c r="P9850" s="2"/>
      <c r="Q9850" s="39"/>
      <c r="R9850" s="9"/>
      <c r="T9850" s="9"/>
      <c r="U9850" s="2"/>
      <c r="X9850" s="40"/>
      <c r="Y9850" s="9"/>
    </row>
    <row r="9851" spans="2:25" x14ac:dyDescent="0.2">
      <c r="B9851" s="2"/>
      <c r="H9851" s="2"/>
      <c r="I9851" s="2"/>
      <c r="J9851" s="2"/>
      <c r="N9851" s="9"/>
      <c r="O9851" s="5"/>
      <c r="P9851" s="2"/>
      <c r="Q9851" s="39"/>
      <c r="R9851" s="9"/>
      <c r="T9851" s="9"/>
      <c r="U9851" s="2"/>
      <c r="X9851" s="40"/>
      <c r="Y9851" s="9"/>
    </row>
    <row r="9852" spans="2:25" x14ac:dyDescent="0.2">
      <c r="B9852" s="2"/>
      <c r="H9852" s="2"/>
      <c r="I9852" s="2"/>
      <c r="J9852" s="2"/>
      <c r="N9852" s="9"/>
      <c r="O9852" s="5"/>
      <c r="P9852" s="2"/>
      <c r="Q9852" s="39"/>
      <c r="R9852" s="9"/>
      <c r="T9852" s="9"/>
      <c r="U9852" s="2"/>
      <c r="X9852" s="40"/>
      <c r="Y9852" s="9"/>
    </row>
    <row r="9853" spans="2:25" x14ac:dyDescent="0.2">
      <c r="B9853" s="2"/>
      <c r="H9853" s="2"/>
      <c r="I9853" s="2"/>
      <c r="J9853" s="2"/>
      <c r="N9853" s="9"/>
      <c r="O9853" s="5"/>
      <c r="P9853" s="2"/>
      <c r="Q9853" s="39"/>
      <c r="R9853" s="9"/>
      <c r="T9853" s="9"/>
      <c r="U9853" s="2"/>
      <c r="X9853" s="40"/>
      <c r="Y9853" s="9"/>
    </row>
    <row r="9854" spans="2:25" x14ac:dyDescent="0.2">
      <c r="B9854" s="2"/>
      <c r="H9854" s="2"/>
      <c r="I9854" s="2"/>
      <c r="J9854" s="2"/>
      <c r="N9854" s="9"/>
      <c r="O9854" s="5"/>
      <c r="P9854" s="2"/>
      <c r="Q9854" s="39"/>
      <c r="R9854" s="9"/>
      <c r="T9854" s="9"/>
      <c r="U9854" s="2"/>
      <c r="X9854" s="40"/>
      <c r="Y9854" s="9"/>
    </row>
    <row r="9855" spans="2:25" x14ac:dyDescent="0.2">
      <c r="B9855" s="2"/>
      <c r="H9855" s="2"/>
      <c r="I9855" s="2"/>
      <c r="J9855" s="2"/>
      <c r="N9855" s="9"/>
      <c r="O9855" s="5"/>
      <c r="P9855" s="2"/>
      <c r="Q9855" s="39"/>
      <c r="R9855" s="9"/>
      <c r="T9855" s="9"/>
      <c r="U9855" s="2"/>
      <c r="X9855" s="40"/>
      <c r="Y9855" s="9"/>
    </row>
    <row r="9856" spans="2:25" x14ac:dyDescent="0.2">
      <c r="B9856" s="2"/>
      <c r="H9856" s="2"/>
      <c r="I9856" s="2"/>
      <c r="J9856" s="2"/>
      <c r="N9856" s="9"/>
      <c r="O9856" s="5"/>
      <c r="P9856" s="2"/>
      <c r="Q9856" s="39"/>
      <c r="R9856" s="9"/>
      <c r="T9856" s="9"/>
      <c r="U9856" s="2"/>
      <c r="X9856" s="40"/>
      <c r="Y9856" s="9"/>
    </row>
    <row r="9857" spans="2:25" x14ac:dyDescent="0.2">
      <c r="B9857" s="2"/>
      <c r="H9857" s="2"/>
      <c r="I9857" s="2"/>
      <c r="J9857" s="2"/>
      <c r="N9857" s="9"/>
      <c r="O9857" s="5"/>
      <c r="P9857" s="2"/>
      <c r="Q9857" s="39"/>
      <c r="R9857" s="9"/>
      <c r="T9857" s="9"/>
      <c r="U9857" s="2"/>
      <c r="X9857" s="40"/>
      <c r="Y9857" s="9"/>
    </row>
    <row r="9858" spans="2:25" x14ac:dyDescent="0.2">
      <c r="B9858" s="2"/>
      <c r="H9858" s="2"/>
      <c r="I9858" s="2"/>
      <c r="J9858" s="2"/>
      <c r="N9858" s="9"/>
      <c r="O9858" s="5"/>
      <c r="P9858" s="2"/>
      <c r="Q9858" s="39"/>
      <c r="R9858" s="9"/>
      <c r="T9858" s="9"/>
      <c r="U9858" s="2"/>
      <c r="X9858" s="40"/>
      <c r="Y9858" s="9"/>
    </row>
    <row r="9859" spans="2:25" x14ac:dyDescent="0.2">
      <c r="B9859" s="2"/>
      <c r="H9859" s="2"/>
      <c r="I9859" s="2"/>
      <c r="J9859" s="2"/>
      <c r="N9859" s="9"/>
      <c r="O9859" s="5"/>
      <c r="P9859" s="2"/>
      <c r="Q9859" s="39"/>
      <c r="R9859" s="9"/>
      <c r="T9859" s="9"/>
      <c r="U9859" s="2"/>
      <c r="X9859" s="40"/>
      <c r="Y9859" s="9"/>
    </row>
    <row r="9860" spans="2:25" x14ac:dyDescent="0.2">
      <c r="B9860" s="2"/>
      <c r="H9860" s="2"/>
      <c r="I9860" s="2"/>
      <c r="J9860" s="2"/>
      <c r="N9860" s="9"/>
      <c r="O9860" s="5"/>
      <c r="P9860" s="2"/>
      <c r="Q9860" s="39"/>
      <c r="R9860" s="9"/>
      <c r="T9860" s="9"/>
      <c r="U9860" s="2"/>
      <c r="X9860" s="40"/>
      <c r="Y9860" s="9"/>
    </row>
    <row r="9861" spans="2:25" x14ac:dyDescent="0.2">
      <c r="B9861" s="2"/>
      <c r="H9861" s="2"/>
      <c r="I9861" s="2"/>
      <c r="J9861" s="2"/>
      <c r="N9861" s="9"/>
      <c r="O9861" s="5"/>
      <c r="P9861" s="2"/>
      <c r="Q9861" s="39"/>
      <c r="R9861" s="9"/>
      <c r="T9861" s="9"/>
      <c r="U9861" s="2"/>
      <c r="X9861" s="40"/>
      <c r="Y9861" s="9"/>
    </row>
    <row r="9862" spans="2:25" x14ac:dyDescent="0.2">
      <c r="B9862" s="2"/>
      <c r="H9862" s="2"/>
      <c r="I9862" s="2"/>
      <c r="J9862" s="2"/>
      <c r="N9862" s="9"/>
      <c r="O9862" s="5"/>
      <c r="P9862" s="2"/>
      <c r="Q9862" s="39"/>
      <c r="R9862" s="9"/>
      <c r="T9862" s="9"/>
      <c r="U9862" s="2"/>
      <c r="X9862" s="40"/>
      <c r="Y9862" s="9"/>
    </row>
    <row r="9863" spans="2:25" x14ac:dyDescent="0.2">
      <c r="B9863" s="2"/>
      <c r="H9863" s="2"/>
      <c r="I9863" s="2"/>
      <c r="J9863" s="2"/>
      <c r="N9863" s="9"/>
      <c r="O9863" s="5"/>
      <c r="P9863" s="2"/>
      <c r="Q9863" s="39"/>
      <c r="R9863" s="9"/>
      <c r="T9863" s="9"/>
      <c r="U9863" s="2"/>
      <c r="X9863" s="40"/>
      <c r="Y9863" s="9"/>
    </row>
    <row r="9864" spans="2:25" x14ac:dyDescent="0.2">
      <c r="B9864" s="2"/>
      <c r="H9864" s="2"/>
      <c r="I9864" s="2"/>
      <c r="J9864" s="2"/>
      <c r="N9864" s="9"/>
      <c r="O9864" s="5"/>
      <c r="P9864" s="2"/>
      <c r="Q9864" s="39"/>
      <c r="R9864" s="9"/>
      <c r="T9864" s="9"/>
      <c r="U9864" s="2"/>
      <c r="X9864" s="40"/>
      <c r="Y9864" s="9"/>
    </row>
    <row r="9865" spans="2:25" x14ac:dyDescent="0.2">
      <c r="B9865" s="2"/>
      <c r="H9865" s="2"/>
      <c r="I9865" s="2"/>
      <c r="J9865" s="2"/>
      <c r="N9865" s="9"/>
      <c r="O9865" s="5"/>
      <c r="P9865" s="2"/>
      <c r="Q9865" s="39"/>
      <c r="R9865" s="9"/>
      <c r="T9865" s="9"/>
      <c r="U9865" s="2"/>
      <c r="X9865" s="40"/>
      <c r="Y9865" s="9"/>
    </row>
    <row r="9866" spans="2:25" x14ac:dyDescent="0.2">
      <c r="B9866" s="2"/>
      <c r="H9866" s="2"/>
      <c r="I9866" s="2"/>
      <c r="J9866" s="2"/>
      <c r="N9866" s="9"/>
      <c r="O9866" s="5"/>
      <c r="P9866" s="2"/>
      <c r="Q9866" s="39"/>
      <c r="R9866" s="9"/>
      <c r="T9866" s="9"/>
      <c r="U9866" s="2"/>
      <c r="X9866" s="40"/>
      <c r="Y9866" s="9"/>
    </row>
    <row r="9867" spans="2:25" x14ac:dyDescent="0.2">
      <c r="B9867" s="2"/>
      <c r="H9867" s="2"/>
      <c r="I9867" s="2"/>
      <c r="J9867" s="2"/>
      <c r="N9867" s="9"/>
      <c r="O9867" s="5"/>
      <c r="P9867" s="2"/>
      <c r="Q9867" s="39"/>
      <c r="R9867" s="9"/>
      <c r="T9867" s="9"/>
      <c r="U9867" s="2"/>
      <c r="X9867" s="40"/>
      <c r="Y9867" s="9"/>
    </row>
    <row r="9868" spans="2:25" x14ac:dyDescent="0.2">
      <c r="B9868" s="2"/>
      <c r="H9868" s="2"/>
      <c r="I9868" s="2"/>
      <c r="J9868" s="2"/>
      <c r="N9868" s="9"/>
      <c r="O9868" s="5"/>
      <c r="P9868" s="2"/>
      <c r="Q9868" s="39"/>
      <c r="R9868" s="9"/>
      <c r="T9868" s="9"/>
      <c r="U9868" s="2"/>
      <c r="X9868" s="40"/>
      <c r="Y9868" s="9"/>
    </row>
    <row r="9869" spans="2:25" x14ac:dyDescent="0.2">
      <c r="B9869" s="2"/>
      <c r="H9869" s="2"/>
      <c r="I9869" s="2"/>
      <c r="J9869" s="2"/>
      <c r="N9869" s="9"/>
      <c r="O9869" s="5"/>
      <c r="P9869" s="2"/>
      <c r="Q9869" s="39"/>
      <c r="R9869" s="9"/>
      <c r="T9869" s="9"/>
      <c r="U9869" s="2"/>
      <c r="X9869" s="40"/>
      <c r="Y9869" s="9"/>
    </row>
    <row r="9870" spans="2:25" x14ac:dyDescent="0.2">
      <c r="B9870" s="2"/>
      <c r="H9870" s="2"/>
      <c r="I9870" s="2"/>
      <c r="J9870" s="2"/>
      <c r="N9870" s="9"/>
      <c r="O9870" s="5"/>
      <c r="P9870" s="2"/>
      <c r="Q9870" s="39"/>
      <c r="R9870" s="9"/>
      <c r="T9870" s="9"/>
      <c r="U9870" s="2"/>
      <c r="X9870" s="40"/>
      <c r="Y9870" s="9"/>
    </row>
    <row r="9871" spans="2:25" x14ac:dyDescent="0.2">
      <c r="B9871" s="2"/>
      <c r="H9871" s="2"/>
      <c r="I9871" s="2"/>
      <c r="J9871" s="2"/>
      <c r="N9871" s="9"/>
      <c r="O9871" s="5"/>
      <c r="P9871" s="2"/>
      <c r="Q9871" s="39"/>
      <c r="R9871" s="9"/>
      <c r="T9871" s="9"/>
      <c r="U9871" s="2"/>
      <c r="X9871" s="40"/>
      <c r="Y9871" s="9"/>
    </row>
    <row r="9872" spans="2:25" x14ac:dyDescent="0.2">
      <c r="B9872" s="2"/>
      <c r="H9872" s="2"/>
      <c r="I9872" s="2"/>
      <c r="J9872" s="2"/>
      <c r="N9872" s="9"/>
      <c r="O9872" s="5"/>
      <c r="P9872" s="2"/>
      <c r="Q9872" s="39"/>
      <c r="R9872" s="9"/>
      <c r="T9872" s="9"/>
      <c r="U9872" s="2"/>
      <c r="X9872" s="40"/>
      <c r="Y9872" s="9"/>
    </row>
    <row r="9873" spans="2:25" x14ac:dyDescent="0.2">
      <c r="B9873" s="2"/>
      <c r="H9873" s="2"/>
      <c r="I9873" s="2"/>
      <c r="J9873" s="2"/>
      <c r="N9873" s="9"/>
      <c r="O9873" s="5"/>
      <c r="P9873" s="2"/>
      <c r="Q9873" s="39"/>
      <c r="R9873" s="9"/>
      <c r="T9873" s="9"/>
      <c r="U9873" s="2"/>
      <c r="X9873" s="40"/>
      <c r="Y9873" s="9"/>
    </row>
    <row r="9874" spans="2:25" x14ac:dyDescent="0.2">
      <c r="B9874" s="2"/>
      <c r="H9874" s="2"/>
      <c r="I9874" s="2"/>
      <c r="J9874" s="2"/>
      <c r="N9874" s="9"/>
      <c r="O9874" s="5"/>
      <c r="P9874" s="2"/>
      <c r="Q9874" s="39"/>
      <c r="R9874" s="9"/>
      <c r="T9874" s="9"/>
      <c r="U9874" s="2"/>
      <c r="X9874" s="40"/>
      <c r="Y9874" s="9"/>
    </row>
    <row r="9875" spans="2:25" x14ac:dyDescent="0.2">
      <c r="B9875" s="2"/>
      <c r="H9875" s="2"/>
      <c r="I9875" s="2"/>
      <c r="J9875" s="2"/>
      <c r="N9875" s="9"/>
      <c r="O9875" s="5"/>
      <c r="P9875" s="2"/>
      <c r="Q9875" s="39"/>
      <c r="R9875" s="9"/>
      <c r="T9875" s="9"/>
      <c r="U9875" s="2"/>
      <c r="X9875" s="40"/>
      <c r="Y9875" s="9"/>
    </row>
    <row r="9876" spans="2:25" x14ac:dyDescent="0.2">
      <c r="B9876" s="2"/>
      <c r="H9876" s="2"/>
      <c r="I9876" s="2"/>
      <c r="J9876" s="2"/>
      <c r="N9876" s="9"/>
      <c r="O9876" s="5"/>
      <c r="P9876" s="2"/>
      <c r="Q9876" s="39"/>
      <c r="R9876" s="9"/>
      <c r="T9876" s="9"/>
      <c r="U9876" s="2"/>
      <c r="X9876" s="40"/>
      <c r="Y9876" s="9"/>
    </row>
    <row r="9877" spans="2:25" x14ac:dyDescent="0.2">
      <c r="B9877" s="2"/>
      <c r="H9877" s="2"/>
      <c r="I9877" s="2"/>
      <c r="J9877" s="2"/>
      <c r="N9877" s="9"/>
      <c r="O9877" s="5"/>
      <c r="P9877" s="2"/>
      <c r="Q9877" s="39"/>
      <c r="R9877" s="9"/>
      <c r="T9877" s="9"/>
      <c r="U9877" s="2"/>
      <c r="X9877" s="40"/>
      <c r="Y9877" s="9"/>
    </row>
    <row r="9878" spans="2:25" x14ac:dyDescent="0.2">
      <c r="B9878" s="2"/>
      <c r="H9878" s="2"/>
      <c r="I9878" s="2"/>
      <c r="J9878" s="2"/>
      <c r="N9878" s="9"/>
      <c r="O9878" s="5"/>
      <c r="P9878" s="2"/>
      <c r="Q9878" s="39"/>
      <c r="R9878" s="9"/>
      <c r="T9878" s="9"/>
      <c r="U9878" s="2"/>
      <c r="X9878" s="40"/>
      <c r="Y9878" s="9"/>
    </row>
    <row r="9879" spans="2:25" x14ac:dyDescent="0.2">
      <c r="B9879" s="2"/>
      <c r="H9879" s="2"/>
      <c r="I9879" s="2"/>
      <c r="J9879" s="2"/>
      <c r="N9879" s="9"/>
      <c r="O9879" s="5"/>
      <c r="P9879" s="2"/>
      <c r="Q9879" s="39"/>
      <c r="R9879" s="9"/>
      <c r="T9879" s="9"/>
      <c r="U9879" s="2"/>
      <c r="X9879" s="40"/>
      <c r="Y9879" s="9"/>
    </row>
    <row r="9880" spans="2:25" x14ac:dyDescent="0.2">
      <c r="B9880" s="2"/>
      <c r="H9880" s="2"/>
      <c r="I9880" s="2"/>
      <c r="J9880" s="2"/>
      <c r="N9880" s="9"/>
      <c r="O9880" s="5"/>
      <c r="P9880" s="2"/>
      <c r="Q9880" s="39"/>
      <c r="R9880" s="9"/>
      <c r="T9880" s="9"/>
      <c r="U9880" s="2"/>
      <c r="X9880" s="40"/>
      <c r="Y9880" s="9"/>
    </row>
    <row r="9881" spans="2:25" x14ac:dyDescent="0.2">
      <c r="B9881" s="2"/>
      <c r="H9881" s="2"/>
      <c r="I9881" s="2"/>
      <c r="J9881" s="2"/>
      <c r="N9881" s="9"/>
      <c r="O9881" s="5"/>
      <c r="P9881" s="2"/>
      <c r="Q9881" s="39"/>
      <c r="R9881" s="9"/>
      <c r="T9881" s="9"/>
      <c r="U9881" s="2"/>
      <c r="X9881" s="40"/>
      <c r="Y9881" s="9"/>
    </row>
    <row r="9882" spans="2:25" x14ac:dyDescent="0.2">
      <c r="B9882" s="2"/>
      <c r="H9882" s="2"/>
      <c r="I9882" s="2"/>
      <c r="J9882" s="2"/>
      <c r="N9882" s="9"/>
      <c r="O9882" s="5"/>
      <c r="P9882" s="2"/>
      <c r="Q9882" s="39"/>
      <c r="R9882" s="9"/>
      <c r="T9882" s="9"/>
      <c r="U9882" s="2"/>
      <c r="X9882" s="40"/>
      <c r="Y9882" s="9"/>
    </row>
    <row r="9883" spans="2:25" x14ac:dyDescent="0.2">
      <c r="B9883" s="2"/>
      <c r="H9883" s="2"/>
      <c r="I9883" s="2"/>
      <c r="J9883" s="2"/>
      <c r="N9883" s="9"/>
      <c r="O9883" s="5"/>
      <c r="P9883" s="2"/>
      <c r="Q9883" s="39"/>
      <c r="R9883" s="9"/>
      <c r="T9883" s="9"/>
      <c r="U9883" s="2"/>
      <c r="X9883" s="40"/>
      <c r="Y9883" s="9"/>
    </row>
    <row r="9884" spans="2:25" x14ac:dyDescent="0.2">
      <c r="B9884" s="2"/>
      <c r="H9884" s="2"/>
      <c r="I9884" s="2"/>
      <c r="J9884" s="2"/>
      <c r="N9884" s="9"/>
      <c r="O9884" s="5"/>
      <c r="P9884" s="2"/>
      <c r="Q9884" s="39"/>
      <c r="R9884" s="9"/>
      <c r="T9884" s="9"/>
      <c r="U9884" s="2"/>
      <c r="X9884" s="40"/>
      <c r="Y9884" s="9"/>
    </row>
    <row r="9885" spans="2:25" x14ac:dyDescent="0.2">
      <c r="B9885" s="2"/>
      <c r="H9885" s="2"/>
      <c r="I9885" s="2"/>
      <c r="J9885" s="2"/>
      <c r="N9885" s="9"/>
      <c r="O9885" s="5"/>
      <c r="P9885" s="2"/>
      <c r="Q9885" s="39"/>
      <c r="R9885" s="9"/>
      <c r="T9885" s="9"/>
      <c r="U9885" s="2"/>
      <c r="X9885" s="40"/>
      <c r="Y9885" s="9"/>
    </row>
    <row r="9886" spans="2:25" x14ac:dyDescent="0.2">
      <c r="B9886" s="2"/>
      <c r="H9886" s="2"/>
      <c r="I9886" s="2"/>
      <c r="J9886" s="2"/>
      <c r="N9886" s="9"/>
      <c r="O9886" s="5"/>
      <c r="P9886" s="2"/>
      <c r="Q9886" s="39"/>
      <c r="R9886" s="9"/>
      <c r="T9886" s="9"/>
      <c r="U9886" s="2"/>
      <c r="X9886" s="40"/>
      <c r="Y9886" s="9"/>
    </row>
    <row r="9887" spans="2:25" x14ac:dyDescent="0.2">
      <c r="B9887" s="2"/>
      <c r="H9887" s="2"/>
      <c r="I9887" s="2"/>
      <c r="J9887" s="2"/>
      <c r="N9887" s="9"/>
      <c r="O9887" s="5"/>
      <c r="P9887" s="2"/>
      <c r="Q9887" s="39"/>
      <c r="R9887" s="9"/>
      <c r="T9887" s="9"/>
      <c r="U9887" s="2"/>
      <c r="X9887" s="40"/>
      <c r="Y9887" s="9"/>
    </row>
    <row r="9888" spans="2:25" x14ac:dyDescent="0.2">
      <c r="B9888" s="2"/>
      <c r="H9888" s="2"/>
      <c r="I9888" s="2"/>
      <c r="J9888" s="2"/>
      <c r="N9888" s="9"/>
      <c r="O9888" s="5"/>
      <c r="P9888" s="2"/>
      <c r="Q9888" s="39"/>
      <c r="R9888" s="9"/>
      <c r="T9888" s="9"/>
      <c r="U9888" s="2"/>
      <c r="X9888" s="40"/>
      <c r="Y9888" s="9"/>
    </row>
    <row r="9889" spans="2:25" x14ac:dyDescent="0.2">
      <c r="B9889" s="2"/>
      <c r="H9889" s="2"/>
      <c r="I9889" s="2"/>
      <c r="J9889" s="2"/>
      <c r="N9889" s="9"/>
      <c r="O9889" s="5"/>
      <c r="P9889" s="2"/>
      <c r="Q9889" s="39"/>
      <c r="R9889" s="9"/>
      <c r="T9889" s="9"/>
      <c r="U9889" s="2"/>
      <c r="X9889" s="40"/>
      <c r="Y9889" s="9"/>
    </row>
    <row r="9890" spans="2:25" x14ac:dyDescent="0.2">
      <c r="B9890" s="2"/>
      <c r="H9890" s="2"/>
      <c r="I9890" s="2"/>
      <c r="J9890" s="2"/>
      <c r="N9890" s="9"/>
      <c r="O9890" s="5"/>
      <c r="P9890" s="2"/>
      <c r="Q9890" s="39"/>
      <c r="R9890" s="9"/>
      <c r="T9890" s="9"/>
      <c r="U9890" s="2"/>
      <c r="X9890" s="40"/>
      <c r="Y9890" s="9"/>
    </row>
    <row r="9891" spans="2:25" x14ac:dyDescent="0.2">
      <c r="B9891" s="2"/>
      <c r="H9891" s="2"/>
      <c r="I9891" s="2"/>
      <c r="J9891" s="2"/>
      <c r="N9891" s="9"/>
      <c r="O9891" s="5"/>
      <c r="P9891" s="2"/>
      <c r="Q9891" s="39"/>
      <c r="R9891" s="9"/>
      <c r="T9891" s="9"/>
      <c r="U9891" s="2"/>
      <c r="X9891" s="40"/>
      <c r="Y9891" s="9"/>
    </row>
    <row r="9892" spans="2:25" x14ac:dyDescent="0.2">
      <c r="B9892" s="2"/>
      <c r="H9892" s="2"/>
      <c r="I9892" s="2"/>
      <c r="J9892" s="2"/>
      <c r="N9892" s="9"/>
      <c r="O9892" s="5"/>
      <c r="P9892" s="2"/>
      <c r="Q9892" s="39"/>
      <c r="R9892" s="9"/>
      <c r="T9892" s="9"/>
      <c r="U9892" s="2"/>
      <c r="X9892" s="40"/>
      <c r="Y9892" s="9"/>
    </row>
    <row r="9893" spans="2:25" x14ac:dyDescent="0.2">
      <c r="B9893" s="2"/>
      <c r="H9893" s="2"/>
      <c r="I9893" s="2"/>
      <c r="J9893" s="2"/>
      <c r="N9893" s="9"/>
      <c r="O9893" s="5"/>
      <c r="P9893" s="2"/>
      <c r="Q9893" s="39"/>
      <c r="R9893" s="9"/>
      <c r="T9893" s="9"/>
      <c r="U9893" s="2"/>
      <c r="X9893" s="40"/>
      <c r="Y9893" s="9"/>
    </row>
    <row r="9894" spans="2:25" x14ac:dyDescent="0.2">
      <c r="B9894" s="2"/>
      <c r="H9894" s="2"/>
      <c r="I9894" s="2"/>
      <c r="J9894" s="2"/>
      <c r="N9894" s="9"/>
      <c r="O9894" s="5"/>
      <c r="P9894" s="2"/>
      <c r="Q9894" s="39"/>
      <c r="R9894" s="9"/>
      <c r="T9894" s="9"/>
      <c r="U9894" s="2"/>
      <c r="X9894" s="40"/>
      <c r="Y9894" s="9"/>
    </row>
    <row r="9895" spans="2:25" x14ac:dyDescent="0.2">
      <c r="B9895" s="2"/>
      <c r="H9895" s="2"/>
      <c r="I9895" s="2"/>
      <c r="J9895" s="2"/>
      <c r="N9895" s="9"/>
      <c r="O9895" s="5"/>
      <c r="P9895" s="2"/>
      <c r="Q9895" s="39"/>
      <c r="R9895" s="9"/>
      <c r="T9895" s="9"/>
      <c r="U9895" s="2"/>
      <c r="X9895" s="40"/>
      <c r="Y9895" s="9"/>
    </row>
    <row r="9896" spans="2:25" x14ac:dyDescent="0.2">
      <c r="B9896" s="2"/>
      <c r="H9896" s="2"/>
      <c r="I9896" s="2"/>
      <c r="J9896" s="2"/>
      <c r="N9896" s="9"/>
      <c r="O9896" s="5"/>
      <c r="P9896" s="2"/>
      <c r="Q9896" s="39"/>
      <c r="R9896" s="9"/>
      <c r="T9896" s="9"/>
      <c r="U9896" s="2"/>
      <c r="X9896" s="40"/>
      <c r="Y9896" s="9"/>
    </row>
    <row r="9897" spans="2:25" x14ac:dyDescent="0.2">
      <c r="B9897" s="2"/>
      <c r="H9897" s="2"/>
      <c r="I9897" s="2"/>
      <c r="J9897" s="2"/>
      <c r="N9897" s="9"/>
      <c r="O9897" s="5"/>
      <c r="P9897" s="2"/>
      <c r="Q9897" s="39"/>
      <c r="R9897" s="9"/>
      <c r="T9897" s="9"/>
      <c r="U9897" s="2"/>
      <c r="X9897" s="40"/>
      <c r="Y9897" s="9"/>
    </row>
    <row r="9898" spans="2:25" x14ac:dyDescent="0.2">
      <c r="B9898" s="2"/>
      <c r="H9898" s="2"/>
      <c r="I9898" s="2"/>
      <c r="J9898" s="2"/>
      <c r="N9898" s="9"/>
      <c r="O9898" s="5"/>
      <c r="P9898" s="2"/>
      <c r="Q9898" s="39"/>
      <c r="R9898" s="9"/>
      <c r="T9898" s="9"/>
      <c r="U9898" s="2"/>
      <c r="X9898" s="40"/>
      <c r="Y9898" s="9"/>
    </row>
    <row r="9899" spans="2:25" x14ac:dyDescent="0.2">
      <c r="B9899" s="2"/>
      <c r="H9899" s="2"/>
      <c r="I9899" s="2"/>
      <c r="J9899" s="2"/>
      <c r="N9899" s="9"/>
      <c r="O9899" s="5"/>
      <c r="P9899" s="2"/>
      <c r="Q9899" s="39"/>
      <c r="R9899" s="9"/>
      <c r="T9899" s="9"/>
      <c r="U9899" s="2"/>
      <c r="X9899" s="40"/>
      <c r="Y9899" s="9"/>
    </row>
    <row r="9900" spans="2:25" x14ac:dyDescent="0.2">
      <c r="B9900" s="2"/>
      <c r="H9900" s="2"/>
      <c r="I9900" s="2"/>
      <c r="J9900" s="2"/>
      <c r="N9900" s="9"/>
      <c r="O9900" s="5"/>
      <c r="P9900" s="2"/>
      <c r="Q9900" s="39"/>
      <c r="R9900" s="9"/>
      <c r="T9900" s="9"/>
      <c r="U9900" s="2"/>
      <c r="X9900" s="40"/>
      <c r="Y9900" s="9"/>
    </row>
    <row r="9901" spans="2:25" x14ac:dyDescent="0.2">
      <c r="B9901" s="2"/>
      <c r="H9901" s="2"/>
      <c r="I9901" s="2"/>
      <c r="J9901" s="2"/>
      <c r="N9901" s="9"/>
      <c r="O9901" s="5"/>
      <c r="P9901" s="2"/>
      <c r="Q9901" s="39"/>
      <c r="R9901" s="9"/>
      <c r="T9901" s="9"/>
      <c r="U9901" s="2"/>
      <c r="X9901" s="40"/>
      <c r="Y9901" s="9"/>
    </row>
    <row r="9902" spans="2:25" x14ac:dyDescent="0.2">
      <c r="B9902" s="2"/>
      <c r="H9902" s="2"/>
      <c r="I9902" s="2"/>
      <c r="J9902" s="2"/>
      <c r="N9902" s="9"/>
      <c r="O9902" s="5"/>
      <c r="P9902" s="2"/>
      <c r="Q9902" s="39"/>
      <c r="R9902" s="9"/>
      <c r="T9902" s="9"/>
      <c r="U9902" s="2"/>
      <c r="X9902" s="40"/>
      <c r="Y9902" s="9"/>
    </row>
    <row r="9903" spans="2:25" x14ac:dyDescent="0.2">
      <c r="B9903" s="2"/>
      <c r="H9903" s="2"/>
      <c r="I9903" s="2"/>
      <c r="J9903" s="2"/>
      <c r="N9903" s="9"/>
      <c r="O9903" s="5"/>
      <c r="P9903" s="2"/>
      <c r="Q9903" s="39"/>
      <c r="R9903" s="9"/>
      <c r="T9903" s="9"/>
      <c r="U9903" s="2"/>
      <c r="X9903" s="40"/>
      <c r="Y9903" s="9"/>
    </row>
    <row r="9904" spans="2:25" x14ac:dyDescent="0.2">
      <c r="B9904" s="2"/>
      <c r="H9904" s="2"/>
      <c r="I9904" s="2"/>
      <c r="J9904" s="2"/>
      <c r="N9904" s="9"/>
      <c r="O9904" s="5"/>
      <c r="P9904" s="2"/>
      <c r="Q9904" s="39"/>
      <c r="R9904" s="9"/>
      <c r="T9904" s="9"/>
      <c r="U9904" s="2"/>
      <c r="X9904" s="40"/>
      <c r="Y9904" s="9"/>
    </row>
    <row r="9905" spans="2:25" x14ac:dyDescent="0.2">
      <c r="B9905" s="2"/>
      <c r="H9905" s="2"/>
      <c r="I9905" s="2"/>
      <c r="J9905" s="2"/>
      <c r="N9905" s="9"/>
      <c r="O9905" s="5"/>
      <c r="P9905" s="2"/>
      <c r="Q9905" s="39"/>
      <c r="R9905" s="9"/>
      <c r="T9905" s="9"/>
      <c r="U9905" s="2"/>
      <c r="X9905" s="40"/>
      <c r="Y9905" s="9"/>
    </row>
    <row r="9906" spans="2:25" x14ac:dyDescent="0.2">
      <c r="B9906" s="2"/>
      <c r="H9906" s="2"/>
      <c r="I9906" s="2"/>
      <c r="J9906" s="2"/>
      <c r="N9906" s="9"/>
      <c r="O9906" s="5"/>
      <c r="P9906" s="2"/>
      <c r="Q9906" s="39"/>
      <c r="R9906" s="9"/>
      <c r="T9906" s="9"/>
      <c r="U9906" s="2"/>
      <c r="X9906" s="40"/>
      <c r="Y9906" s="9"/>
    </row>
    <row r="9907" spans="2:25" x14ac:dyDescent="0.2">
      <c r="B9907" s="2"/>
      <c r="H9907" s="2"/>
      <c r="I9907" s="2"/>
      <c r="J9907" s="2"/>
      <c r="N9907" s="9"/>
      <c r="O9907" s="5"/>
      <c r="P9907" s="2"/>
      <c r="Q9907" s="39"/>
      <c r="R9907" s="9"/>
      <c r="T9907" s="9"/>
      <c r="U9907" s="2"/>
      <c r="X9907" s="40"/>
      <c r="Y9907" s="9"/>
    </row>
    <row r="9908" spans="2:25" x14ac:dyDescent="0.2">
      <c r="B9908" s="2"/>
      <c r="H9908" s="2"/>
      <c r="I9908" s="2"/>
      <c r="J9908" s="2"/>
      <c r="N9908" s="9"/>
      <c r="O9908" s="5"/>
      <c r="P9908" s="2"/>
      <c r="Q9908" s="39"/>
      <c r="R9908" s="9"/>
      <c r="T9908" s="9"/>
      <c r="U9908" s="2"/>
      <c r="X9908" s="40"/>
      <c r="Y9908" s="9"/>
    </row>
    <row r="9909" spans="2:25" x14ac:dyDescent="0.2">
      <c r="B9909" s="2"/>
      <c r="H9909" s="2"/>
      <c r="I9909" s="2"/>
      <c r="J9909" s="2"/>
      <c r="N9909" s="9"/>
      <c r="O9909" s="5"/>
      <c r="P9909" s="2"/>
      <c r="Q9909" s="39"/>
      <c r="R9909" s="9"/>
      <c r="T9909" s="9"/>
      <c r="U9909" s="2"/>
      <c r="X9909" s="40"/>
      <c r="Y9909" s="9"/>
    </row>
    <row r="9910" spans="2:25" x14ac:dyDescent="0.2">
      <c r="B9910" s="2"/>
      <c r="H9910" s="2"/>
      <c r="I9910" s="2"/>
      <c r="J9910" s="2"/>
      <c r="N9910" s="9"/>
      <c r="O9910" s="5"/>
      <c r="P9910" s="2"/>
      <c r="Q9910" s="39"/>
      <c r="R9910" s="9"/>
      <c r="T9910" s="9"/>
      <c r="U9910" s="2"/>
      <c r="X9910" s="40"/>
      <c r="Y9910" s="9"/>
    </row>
    <row r="9911" spans="2:25" x14ac:dyDescent="0.2">
      <c r="B9911" s="2"/>
      <c r="H9911" s="2"/>
      <c r="I9911" s="2"/>
      <c r="J9911" s="2"/>
      <c r="N9911" s="9"/>
      <c r="O9911" s="5"/>
      <c r="P9911" s="2"/>
      <c r="Q9911" s="39"/>
      <c r="R9911" s="9"/>
      <c r="T9911" s="9"/>
      <c r="U9911" s="2"/>
      <c r="X9911" s="40"/>
      <c r="Y9911" s="9"/>
    </row>
    <row r="9912" spans="2:25" x14ac:dyDescent="0.2">
      <c r="B9912" s="2"/>
      <c r="H9912" s="2"/>
      <c r="I9912" s="2"/>
      <c r="J9912" s="2"/>
      <c r="N9912" s="9"/>
      <c r="O9912" s="5"/>
      <c r="P9912" s="2"/>
      <c r="Q9912" s="39"/>
      <c r="R9912" s="9"/>
      <c r="T9912" s="9"/>
      <c r="U9912" s="2"/>
      <c r="X9912" s="40"/>
      <c r="Y9912" s="9"/>
    </row>
    <row r="9913" spans="2:25" x14ac:dyDescent="0.2">
      <c r="B9913" s="2"/>
      <c r="H9913" s="2"/>
      <c r="I9913" s="2"/>
      <c r="J9913" s="2"/>
      <c r="N9913" s="9"/>
      <c r="O9913" s="5"/>
      <c r="P9913" s="2"/>
      <c r="Q9913" s="39"/>
      <c r="R9913" s="9"/>
      <c r="T9913" s="9"/>
      <c r="U9913" s="2"/>
      <c r="X9913" s="40"/>
      <c r="Y9913" s="9"/>
    </row>
    <row r="9914" spans="2:25" x14ac:dyDescent="0.2">
      <c r="B9914" s="2"/>
      <c r="H9914" s="2"/>
      <c r="I9914" s="2"/>
      <c r="J9914" s="2"/>
      <c r="N9914" s="9"/>
      <c r="O9914" s="5"/>
      <c r="P9914" s="2"/>
      <c r="Q9914" s="39"/>
      <c r="R9914" s="9"/>
      <c r="T9914" s="9"/>
      <c r="U9914" s="2"/>
      <c r="X9914" s="40"/>
      <c r="Y9914" s="9"/>
    </row>
    <row r="9915" spans="2:25" x14ac:dyDescent="0.2">
      <c r="B9915" s="2"/>
      <c r="H9915" s="2"/>
      <c r="I9915" s="2"/>
      <c r="J9915" s="2"/>
      <c r="N9915" s="9"/>
      <c r="O9915" s="5"/>
      <c r="P9915" s="2"/>
      <c r="Q9915" s="39"/>
      <c r="R9915" s="9"/>
      <c r="T9915" s="9"/>
      <c r="U9915" s="2"/>
      <c r="X9915" s="40"/>
      <c r="Y9915" s="9"/>
    </row>
    <row r="9916" spans="2:25" x14ac:dyDescent="0.2">
      <c r="B9916" s="2"/>
      <c r="H9916" s="2"/>
      <c r="I9916" s="2"/>
      <c r="J9916" s="2"/>
      <c r="N9916" s="9"/>
      <c r="O9916" s="5"/>
      <c r="P9916" s="2"/>
      <c r="Q9916" s="39"/>
      <c r="R9916" s="9"/>
      <c r="T9916" s="9"/>
      <c r="U9916" s="2"/>
      <c r="X9916" s="40"/>
      <c r="Y9916" s="9"/>
    </row>
    <row r="9917" spans="2:25" x14ac:dyDescent="0.2">
      <c r="B9917" s="2"/>
      <c r="H9917" s="2"/>
      <c r="I9917" s="2"/>
      <c r="J9917" s="2"/>
      <c r="N9917" s="9"/>
      <c r="O9917" s="5"/>
      <c r="P9917" s="2"/>
      <c r="Q9917" s="39"/>
      <c r="R9917" s="9"/>
      <c r="T9917" s="9"/>
      <c r="U9917" s="2"/>
      <c r="X9917" s="40"/>
      <c r="Y9917" s="9"/>
    </row>
    <row r="9918" spans="2:25" x14ac:dyDescent="0.2">
      <c r="B9918" s="2"/>
      <c r="H9918" s="2"/>
      <c r="I9918" s="2"/>
      <c r="J9918" s="2"/>
      <c r="N9918" s="9"/>
      <c r="O9918" s="5"/>
      <c r="P9918" s="2"/>
      <c r="Q9918" s="39"/>
      <c r="R9918" s="9"/>
      <c r="T9918" s="9"/>
      <c r="U9918" s="2"/>
      <c r="X9918" s="40"/>
      <c r="Y9918" s="9"/>
    </row>
    <row r="9919" spans="2:25" x14ac:dyDescent="0.2">
      <c r="B9919" s="2"/>
      <c r="H9919" s="2"/>
      <c r="I9919" s="2"/>
      <c r="J9919" s="2"/>
      <c r="N9919" s="9"/>
      <c r="O9919" s="5"/>
      <c r="P9919" s="2"/>
      <c r="Q9919" s="39"/>
      <c r="R9919" s="9"/>
      <c r="T9919" s="9"/>
      <c r="U9919" s="2"/>
      <c r="X9919" s="40"/>
      <c r="Y9919" s="9"/>
    </row>
    <row r="9920" spans="2:25" x14ac:dyDescent="0.2">
      <c r="B9920" s="2"/>
      <c r="H9920" s="2"/>
      <c r="I9920" s="2"/>
      <c r="J9920" s="2"/>
      <c r="N9920" s="9"/>
      <c r="O9920" s="5"/>
      <c r="P9920" s="2"/>
      <c r="Q9920" s="39"/>
      <c r="R9920" s="9"/>
      <c r="T9920" s="9"/>
      <c r="U9920" s="2"/>
      <c r="X9920" s="40"/>
      <c r="Y9920" s="9"/>
    </row>
    <row r="9921" spans="2:25" x14ac:dyDescent="0.2">
      <c r="B9921" s="2"/>
      <c r="H9921" s="2"/>
      <c r="I9921" s="2"/>
      <c r="J9921" s="2"/>
      <c r="N9921" s="9"/>
      <c r="O9921" s="5"/>
      <c r="P9921" s="2"/>
      <c r="Q9921" s="39"/>
      <c r="R9921" s="9"/>
      <c r="T9921" s="9"/>
      <c r="U9921" s="2"/>
      <c r="X9921" s="40"/>
      <c r="Y9921" s="9"/>
    </row>
    <row r="9922" spans="2:25" x14ac:dyDescent="0.2">
      <c r="B9922" s="2"/>
      <c r="H9922" s="2"/>
      <c r="I9922" s="2"/>
      <c r="J9922" s="2"/>
      <c r="N9922" s="9"/>
      <c r="O9922" s="5"/>
      <c r="P9922" s="2"/>
      <c r="Q9922" s="39"/>
      <c r="R9922" s="9"/>
      <c r="T9922" s="9"/>
      <c r="U9922" s="2"/>
      <c r="X9922" s="40"/>
      <c r="Y9922" s="9"/>
    </row>
    <row r="9923" spans="2:25" x14ac:dyDescent="0.2">
      <c r="B9923" s="2"/>
      <c r="H9923" s="2"/>
      <c r="I9923" s="2"/>
      <c r="J9923" s="2"/>
      <c r="N9923" s="9"/>
      <c r="O9923" s="5"/>
      <c r="P9923" s="2"/>
      <c r="Q9923" s="39"/>
      <c r="R9923" s="9"/>
      <c r="T9923" s="9"/>
      <c r="U9923" s="2"/>
      <c r="X9923" s="40"/>
      <c r="Y9923" s="9"/>
    </row>
    <row r="9924" spans="2:25" x14ac:dyDescent="0.2">
      <c r="B9924" s="2"/>
      <c r="H9924" s="2"/>
      <c r="I9924" s="2"/>
      <c r="J9924" s="2"/>
      <c r="N9924" s="9"/>
      <c r="O9924" s="5"/>
      <c r="P9924" s="2"/>
      <c r="Q9924" s="39"/>
      <c r="R9924" s="9"/>
      <c r="T9924" s="9"/>
      <c r="U9924" s="2"/>
      <c r="X9924" s="40"/>
      <c r="Y9924" s="9"/>
    </row>
    <row r="9925" spans="2:25" x14ac:dyDescent="0.2">
      <c r="B9925" s="2"/>
      <c r="H9925" s="2"/>
      <c r="I9925" s="2"/>
      <c r="J9925" s="2"/>
      <c r="N9925" s="9"/>
      <c r="O9925" s="5"/>
      <c r="P9925" s="2"/>
      <c r="Q9925" s="39"/>
      <c r="R9925" s="9"/>
      <c r="T9925" s="9"/>
      <c r="U9925" s="2"/>
      <c r="X9925" s="40"/>
      <c r="Y9925" s="9"/>
    </row>
    <row r="9926" spans="2:25" x14ac:dyDescent="0.2">
      <c r="B9926" s="2"/>
      <c r="H9926" s="2"/>
      <c r="I9926" s="2"/>
      <c r="J9926" s="2"/>
      <c r="N9926" s="9"/>
      <c r="O9926" s="5"/>
      <c r="P9926" s="2"/>
      <c r="Q9926" s="39"/>
      <c r="R9926" s="9"/>
      <c r="T9926" s="9"/>
      <c r="U9926" s="2"/>
      <c r="X9926" s="40"/>
      <c r="Y9926" s="9"/>
    </row>
    <row r="9927" spans="2:25" x14ac:dyDescent="0.2">
      <c r="B9927" s="2"/>
      <c r="H9927" s="2"/>
      <c r="I9927" s="2"/>
      <c r="J9927" s="2"/>
      <c r="N9927" s="9"/>
      <c r="O9927" s="5"/>
      <c r="P9927" s="2"/>
      <c r="Q9927" s="39"/>
      <c r="R9927" s="9"/>
      <c r="T9927" s="9"/>
      <c r="U9927" s="2"/>
      <c r="X9927" s="40"/>
      <c r="Y9927" s="9"/>
    </row>
    <row r="9928" spans="2:25" x14ac:dyDescent="0.2">
      <c r="B9928" s="2"/>
      <c r="H9928" s="2"/>
      <c r="I9928" s="2"/>
      <c r="J9928" s="2"/>
      <c r="N9928" s="9"/>
      <c r="O9928" s="5"/>
      <c r="P9928" s="2"/>
      <c r="Q9928" s="39"/>
      <c r="R9928" s="9"/>
      <c r="T9928" s="9"/>
      <c r="U9928" s="2"/>
      <c r="X9928" s="40"/>
      <c r="Y9928" s="9"/>
    </row>
    <row r="9929" spans="2:25" x14ac:dyDescent="0.2">
      <c r="B9929" s="2"/>
      <c r="H9929" s="2"/>
      <c r="I9929" s="2"/>
      <c r="J9929" s="2"/>
      <c r="N9929" s="9"/>
      <c r="O9929" s="5"/>
      <c r="P9929" s="2"/>
      <c r="Q9929" s="39"/>
      <c r="R9929" s="9"/>
      <c r="T9929" s="9"/>
      <c r="U9929" s="2"/>
      <c r="X9929" s="40"/>
      <c r="Y9929" s="9"/>
    </row>
    <row r="9930" spans="2:25" x14ac:dyDescent="0.2">
      <c r="B9930" s="2"/>
      <c r="H9930" s="2"/>
      <c r="I9930" s="2"/>
      <c r="J9930" s="2"/>
      <c r="N9930" s="9"/>
      <c r="O9930" s="5"/>
      <c r="P9930" s="2"/>
      <c r="Q9930" s="39"/>
      <c r="R9930" s="9"/>
      <c r="T9930" s="9"/>
      <c r="U9930" s="2"/>
      <c r="X9930" s="40"/>
      <c r="Y9930" s="9"/>
    </row>
    <row r="9931" spans="2:25" x14ac:dyDescent="0.2">
      <c r="B9931" s="2"/>
      <c r="H9931" s="2"/>
      <c r="I9931" s="2"/>
      <c r="J9931" s="2"/>
      <c r="N9931" s="9"/>
      <c r="O9931" s="5"/>
      <c r="P9931" s="2"/>
      <c r="Q9931" s="39"/>
      <c r="R9931" s="9"/>
      <c r="T9931" s="9"/>
      <c r="U9931" s="2"/>
      <c r="X9931" s="40"/>
      <c r="Y9931" s="9"/>
    </row>
    <row r="9932" spans="2:25" x14ac:dyDescent="0.2">
      <c r="B9932" s="2"/>
      <c r="H9932" s="2"/>
      <c r="I9932" s="2"/>
      <c r="J9932" s="2"/>
      <c r="N9932" s="9"/>
      <c r="O9932" s="5"/>
      <c r="P9932" s="2"/>
      <c r="Q9932" s="39"/>
      <c r="R9932" s="9"/>
      <c r="T9932" s="9"/>
      <c r="U9932" s="2"/>
      <c r="X9932" s="40"/>
      <c r="Y9932" s="9"/>
    </row>
    <row r="9933" spans="2:25" x14ac:dyDescent="0.2">
      <c r="B9933" s="2"/>
      <c r="H9933" s="2"/>
      <c r="I9933" s="2"/>
      <c r="J9933" s="2"/>
      <c r="N9933" s="9"/>
      <c r="O9933" s="5"/>
      <c r="P9933" s="2"/>
      <c r="Q9933" s="39"/>
      <c r="R9933" s="9"/>
      <c r="T9933" s="9"/>
      <c r="U9933" s="2"/>
      <c r="X9933" s="40"/>
      <c r="Y9933" s="9"/>
    </row>
    <row r="9934" spans="2:25" x14ac:dyDescent="0.2">
      <c r="B9934" s="2"/>
      <c r="H9934" s="2"/>
      <c r="I9934" s="2"/>
      <c r="J9934" s="2"/>
      <c r="N9934" s="9"/>
      <c r="O9934" s="5"/>
      <c r="P9934" s="2"/>
      <c r="Q9934" s="39"/>
      <c r="R9934" s="9"/>
      <c r="T9934" s="9"/>
      <c r="U9934" s="2"/>
      <c r="X9934" s="40"/>
      <c r="Y9934" s="9"/>
    </row>
    <row r="9935" spans="2:25" x14ac:dyDescent="0.2">
      <c r="B9935" s="2"/>
      <c r="H9935" s="2"/>
      <c r="I9935" s="2"/>
      <c r="J9935" s="2"/>
      <c r="N9935" s="9"/>
      <c r="O9935" s="5"/>
      <c r="P9935" s="2"/>
      <c r="Q9935" s="39"/>
      <c r="R9935" s="9"/>
      <c r="T9935" s="9"/>
      <c r="U9935" s="2"/>
      <c r="X9935" s="40"/>
      <c r="Y9935" s="9"/>
    </row>
    <row r="9936" spans="2:25" x14ac:dyDescent="0.2">
      <c r="B9936" s="2"/>
      <c r="H9936" s="2"/>
      <c r="I9936" s="2"/>
      <c r="J9936" s="2"/>
      <c r="N9936" s="9"/>
      <c r="O9936" s="5"/>
      <c r="P9936" s="2"/>
      <c r="Q9936" s="39"/>
      <c r="R9936" s="9"/>
      <c r="T9936" s="9"/>
      <c r="U9936" s="2"/>
      <c r="X9936" s="40"/>
      <c r="Y9936" s="9"/>
    </row>
    <row r="9937" spans="2:25" x14ac:dyDescent="0.2">
      <c r="B9937" s="2"/>
      <c r="H9937" s="2"/>
      <c r="I9937" s="2"/>
      <c r="J9937" s="2"/>
      <c r="N9937" s="9"/>
      <c r="O9937" s="5"/>
      <c r="P9937" s="2"/>
      <c r="Q9937" s="39"/>
      <c r="R9937" s="9"/>
      <c r="T9937" s="9"/>
      <c r="U9937" s="2"/>
      <c r="X9937" s="40"/>
      <c r="Y9937" s="9"/>
    </row>
    <row r="9938" spans="2:25" x14ac:dyDescent="0.2">
      <c r="B9938" s="2"/>
      <c r="H9938" s="2"/>
      <c r="I9938" s="2"/>
      <c r="J9938" s="2"/>
      <c r="N9938" s="9"/>
      <c r="O9938" s="5"/>
      <c r="P9938" s="2"/>
      <c r="Q9938" s="39"/>
      <c r="R9938" s="9"/>
      <c r="T9938" s="9"/>
      <c r="U9938" s="2"/>
      <c r="X9938" s="40"/>
      <c r="Y9938" s="9"/>
    </row>
    <row r="9939" spans="2:25" x14ac:dyDescent="0.2">
      <c r="B9939" s="2"/>
      <c r="H9939" s="2"/>
      <c r="I9939" s="2"/>
      <c r="J9939" s="2"/>
      <c r="N9939" s="9"/>
      <c r="O9939" s="5"/>
      <c r="P9939" s="2"/>
      <c r="Q9939" s="39"/>
      <c r="R9939" s="9"/>
      <c r="T9939" s="9"/>
      <c r="U9939" s="2"/>
      <c r="X9939" s="40"/>
      <c r="Y9939" s="9"/>
    </row>
    <row r="9940" spans="2:25" x14ac:dyDescent="0.2">
      <c r="B9940" s="2"/>
      <c r="H9940" s="2"/>
      <c r="I9940" s="2"/>
      <c r="J9940" s="2"/>
      <c r="N9940" s="9"/>
      <c r="O9940" s="5"/>
      <c r="P9940" s="2"/>
      <c r="Q9940" s="39"/>
      <c r="R9940" s="9"/>
      <c r="T9940" s="9"/>
      <c r="U9940" s="2"/>
      <c r="X9940" s="40"/>
      <c r="Y9940" s="9"/>
    </row>
    <row r="9941" spans="2:25" x14ac:dyDescent="0.2">
      <c r="B9941" s="2"/>
      <c r="H9941" s="2"/>
      <c r="I9941" s="2"/>
      <c r="J9941" s="2"/>
      <c r="N9941" s="9"/>
      <c r="O9941" s="5"/>
      <c r="P9941" s="2"/>
      <c r="Q9941" s="39"/>
      <c r="R9941" s="9"/>
      <c r="T9941" s="9"/>
      <c r="U9941" s="2"/>
      <c r="X9941" s="40"/>
      <c r="Y9941" s="9"/>
    </row>
    <row r="9942" spans="2:25" x14ac:dyDescent="0.2">
      <c r="B9942" s="2"/>
      <c r="H9942" s="2"/>
      <c r="I9942" s="2"/>
      <c r="J9942" s="2"/>
      <c r="N9942" s="9"/>
      <c r="O9942" s="5"/>
      <c r="P9942" s="2"/>
      <c r="Q9942" s="39"/>
      <c r="R9942" s="9"/>
      <c r="T9942" s="9"/>
      <c r="U9942" s="2"/>
      <c r="X9942" s="40"/>
      <c r="Y9942" s="9"/>
    </row>
    <row r="9943" spans="2:25" x14ac:dyDescent="0.2">
      <c r="B9943" s="2"/>
      <c r="H9943" s="2"/>
      <c r="I9943" s="2"/>
      <c r="J9943" s="2"/>
      <c r="N9943" s="9"/>
      <c r="O9943" s="5"/>
      <c r="P9943" s="2"/>
      <c r="Q9943" s="39"/>
      <c r="R9943" s="9"/>
      <c r="T9943" s="9"/>
      <c r="U9943" s="2"/>
      <c r="X9943" s="40"/>
      <c r="Y9943" s="9"/>
    </row>
    <row r="9944" spans="2:25" x14ac:dyDescent="0.2">
      <c r="B9944" s="2"/>
      <c r="H9944" s="2"/>
      <c r="I9944" s="2"/>
      <c r="J9944" s="2"/>
      <c r="N9944" s="9"/>
      <c r="O9944" s="5"/>
      <c r="P9944" s="2"/>
      <c r="Q9944" s="39"/>
      <c r="R9944" s="9"/>
      <c r="T9944" s="9"/>
      <c r="U9944" s="2"/>
      <c r="X9944" s="40"/>
      <c r="Y9944" s="9"/>
    </row>
    <row r="9945" spans="2:25" x14ac:dyDescent="0.2">
      <c r="B9945" s="2"/>
      <c r="H9945" s="2"/>
      <c r="I9945" s="2"/>
      <c r="J9945" s="2"/>
      <c r="N9945" s="9"/>
      <c r="O9945" s="5"/>
      <c r="P9945" s="2"/>
      <c r="Q9945" s="39"/>
      <c r="R9945" s="9"/>
      <c r="T9945" s="9"/>
      <c r="U9945" s="2"/>
      <c r="X9945" s="40"/>
      <c r="Y9945" s="9"/>
    </row>
    <row r="9946" spans="2:25" x14ac:dyDescent="0.2">
      <c r="B9946" s="2"/>
      <c r="H9946" s="2"/>
      <c r="I9946" s="2"/>
      <c r="J9946" s="2"/>
      <c r="N9946" s="9"/>
      <c r="O9946" s="5"/>
      <c r="P9946" s="2"/>
      <c r="Q9946" s="39"/>
      <c r="R9946" s="9"/>
      <c r="T9946" s="9"/>
      <c r="U9946" s="2"/>
      <c r="X9946" s="40"/>
      <c r="Y9946" s="9"/>
    </row>
    <row r="9947" spans="2:25" x14ac:dyDescent="0.2">
      <c r="B9947" s="2"/>
      <c r="H9947" s="2"/>
      <c r="I9947" s="2"/>
      <c r="J9947" s="2"/>
      <c r="N9947" s="9"/>
      <c r="O9947" s="5"/>
      <c r="P9947" s="2"/>
      <c r="Q9947" s="39"/>
      <c r="R9947" s="9"/>
      <c r="T9947" s="9"/>
      <c r="U9947" s="2"/>
      <c r="X9947" s="40"/>
      <c r="Y9947" s="9"/>
    </row>
    <row r="9948" spans="2:25" x14ac:dyDescent="0.2">
      <c r="B9948" s="2"/>
      <c r="H9948" s="2"/>
      <c r="I9948" s="2"/>
      <c r="J9948" s="2"/>
      <c r="N9948" s="9"/>
      <c r="O9948" s="5"/>
      <c r="P9948" s="2"/>
      <c r="Q9948" s="39"/>
      <c r="R9948" s="9"/>
      <c r="T9948" s="9"/>
      <c r="U9948" s="2"/>
      <c r="X9948" s="40"/>
      <c r="Y9948" s="9"/>
    </row>
    <row r="9949" spans="2:25" x14ac:dyDescent="0.2">
      <c r="B9949" s="2"/>
      <c r="H9949" s="2"/>
      <c r="I9949" s="2"/>
      <c r="J9949" s="2"/>
      <c r="N9949" s="9"/>
      <c r="O9949" s="5"/>
      <c r="P9949" s="2"/>
      <c r="Q9949" s="39"/>
      <c r="R9949" s="9"/>
      <c r="T9949" s="9"/>
      <c r="U9949" s="2"/>
      <c r="X9949" s="40"/>
      <c r="Y9949" s="9"/>
    </row>
    <row r="9950" spans="2:25" x14ac:dyDescent="0.2">
      <c r="B9950" s="2"/>
      <c r="H9950" s="2"/>
      <c r="I9950" s="2"/>
      <c r="J9950" s="2"/>
      <c r="N9950" s="9"/>
      <c r="O9950" s="5"/>
      <c r="P9950" s="2"/>
      <c r="Q9950" s="39"/>
      <c r="R9950" s="9"/>
      <c r="T9950" s="9"/>
      <c r="U9950" s="2"/>
      <c r="X9950" s="40"/>
      <c r="Y9950" s="9"/>
    </row>
    <row r="9951" spans="2:25" x14ac:dyDescent="0.2">
      <c r="B9951" s="2"/>
      <c r="H9951" s="2"/>
      <c r="I9951" s="2"/>
      <c r="J9951" s="2"/>
      <c r="N9951" s="9"/>
      <c r="O9951" s="5"/>
      <c r="P9951" s="2"/>
      <c r="Q9951" s="39"/>
      <c r="R9951" s="9"/>
      <c r="T9951" s="9"/>
      <c r="U9951" s="2"/>
      <c r="X9951" s="40"/>
      <c r="Y9951" s="9"/>
    </row>
    <row r="9952" spans="2:25" x14ac:dyDescent="0.2">
      <c r="B9952" s="2"/>
      <c r="H9952" s="2"/>
      <c r="I9952" s="2"/>
      <c r="J9952" s="2"/>
      <c r="N9952" s="9"/>
      <c r="O9952" s="5"/>
      <c r="P9952" s="2"/>
      <c r="Q9952" s="39"/>
      <c r="R9952" s="9"/>
      <c r="T9952" s="9"/>
      <c r="U9952" s="2"/>
      <c r="X9952" s="40"/>
      <c r="Y9952" s="9"/>
    </row>
    <row r="9953" spans="2:25" x14ac:dyDescent="0.2">
      <c r="B9953" s="2"/>
      <c r="H9953" s="2"/>
      <c r="I9953" s="2"/>
      <c r="J9953" s="2"/>
      <c r="N9953" s="9"/>
      <c r="O9953" s="5"/>
      <c r="P9953" s="2"/>
      <c r="Q9953" s="39"/>
      <c r="R9953" s="9"/>
      <c r="T9953" s="9"/>
      <c r="U9953" s="2"/>
      <c r="X9953" s="40"/>
      <c r="Y9953" s="9"/>
    </row>
    <row r="9954" spans="2:25" x14ac:dyDescent="0.2">
      <c r="B9954" s="2"/>
      <c r="H9954" s="2"/>
      <c r="I9954" s="2"/>
      <c r="J9954" s="2"/>
      <c r="N9954" s="9"/>
      <c r="O9954" s="5"/>
      <c r="P9954" s="2"/>
      <c r="Q9954" s="39"/>
      <c r="R9954" s="9"/>
      <c r="T9954" s="9"/>
      <c r="U9954" s="2"/>
      <c r="X9954" s="40"/>
      <c r="Y9954" s="9"/>
    </row>
    <row r="9955" spans="2:25" x14ac:dyDescent="0.2">
      <c r="B9955" s="2"/>
      <c r="H9955" s="2"/>
      <c r="I9955" s="2"/>
      <c r="J9955" s="2"/>
      <c r="N9955" s="9"/>
      <c r="O9955" s="5"/>
      <c r="P9955" s="2"/>
      <c r="Q9955" s="39"/>
      <c r="R9955" s="9"/>
      <c r="T9955" s="9"/>
      <c r="U9955" s="2"/>
      <c r="X9955" s="40"/>
      <c r="Y9955" s="9"/>
    </row>
    <row r="9956" spans="2:25" x14ac:dyDescent="0.2">
      <c r="B9956" s="2"/>
      <c r="H9956" s="2"/>
      <c r="I9956" s="2"/>
      <c r="J9956" s="2"/>
      <c r="N9956" s="9"/>
      <c r="O9956" s="5"/>
      <c r="P9956" s="2"/>
      <c r="Q9956" s="39"/>
      <c r="R9956" s="9"/>
      <c r="T9956" s="9"/>
      <c r="U9956" s="2"/>
      <c r="X9956" s="40"/>
      <c r="Y9956" s="9"/>
    </row>
    <row r="9957" spans="2:25" x14ac:dyDescent="0.2">
      <c r="B9957" s="2"/>
      <c r="H9957" s="2"/>
      <c r="I9957" s="2"/>
      <c r="J9957" s="2"/>
      <c r="N9957" s="9"/>
      <c r="O9957" s="5"/>
      <c r="P9957" s="2"/>
      <c r="Q9957" s="39"/>
      <c r="R9957" s="9"/>
      <c r="T9957" s="9"/>
      <c r="U9957" s="2"/>
      <c r="X9957" s="40"/>
      <c r="Y9957" s="9"/>
    </row>
    <row r="9958" spans="2:25" x14ac:dyDescent="0.2">
      <c r="B9958" s="2"/>
      <c r="H9958" s="2"/>
      <c r="I9958" s="2"/>
      <c r="J9958" s="2"/>
      <c r="N9958" s="9"/>
      <c r="O9958" s="5"/>
      <c r="P9958" s="2"/>
      <c r="Q9958" s="39"/>
      <c r="R9958" s="9"/>
      <c r="T9958" s="9"/>
      <c r="U9958" s="2"/>
      <c r="X9958" s="40"/>
      <c r="Y9958" s="9"/>
    </row>
    <row r="9959" spans="2:25" x14ac:dyDescent="0.2">
      <c r="B9959" s="2"/>
      <c r="H9959" s="2"/>
      <c r="I9959" s="2"/>
      <c r="J9959" s="2"/>
      <c r="N9959" s="9"/>
      <c r="O9959" s="5"/>
      <c r="P9959" s="2"/>
      <c r="Q9959" s="39"/>
      <c r="R9959" s="9"/>
      <c r="T9959" s="9"/>
      <c r="U9959" s="2"/>
      <c r="X9959" s="40"/>
      <c r="Y9959" s="9"/>
    </row>
    <row r="9960" spans="2:25" x14ac:dyDescent="0.2">
      <c r="B9960" s="2"/>
      <c r="H9960" s="2"/>
      <c r="I9960" s="2"/>
      <c r="J9960" s="2"/>
      <c r="N9960" s="9"/>
      <c r="O9960" s="5"/>
      <c r="P9960" s="2"/>
      <c r="Q9960" s="39"/>
      <c r="R9960" s="9"/>
      <c r="T9960" s="9"/>
      <c r="U9960" s="2"/>
      <c r="X9960" s="40"/>
      <c r="Y9960" s="9"/>
    </row>
    <row r="9961" spans="2:25" x14ac:dyDescent="0.2">
      <c r="B9961" s="2"/>
      <c r="H9961" s="2"/>
      <c r="I9961" s="2"/>
      <c r="J9961" s="2"/>
      <c r="N9961" s="9"/>
      <c r="O9961" s="5"/>
      <c r="P9961" s="2"/>
      <c r="Q9961" s="39"/>
      <c r="R9961" s="9"/>
      <c r="T9961" s="9"/>
      <c r="U9961" s="2"/>
      <c r="X9961" s="40"/>
      <c r="Y9961" s="9"/>
    </row>
    <row r="9962" spans="2:25" x14ac:dyDescent="0.2">
      <c r="B9962" s="2"/>
      <c r="H9962" s="2"/>
      <c r="I9962" s="2"/>
      <c r="J9962" s="2"/>
      <c r="N9962" s="9"/>
      <c r="O9962" s="5"/>
      <c r="P9962" s="2"/>
      <c r="Q9962" s="39"/>
      <c r="R9962" s="9"/>
      <c r="T9962" s="9"/>
      <c r="U9962" s="2"/>
      <c r="X9962" s="40"/>
      <c r="Y9962" s="9"/>
    </row>
    <row r="9963" spans="2:25" x14ac:dyDescent="0.2">
      <c r="B9963" s="2"/>
      <c r="H9963" s="2"/>
      <c r="I9963" s="2"/>
      <c r="J9963" s="2"/>
      <c r="N9963" s="9"/>
      <c r="O9963" s="5"/>
      <c r="P9963" s="2"/>
      <c r="Q9963" s="39"/>
      <c r="R9963" s="9"/>
      <c r="T9963" s="9"/>
      <c r="U9963" s="2"/>
      <c r="X9963" s="40"/>
      <c r="Y9963" s="9"/>
    </row>
    <row r="9964" spans="2:25" x14ac:dyDescent="0.2">
      <c r="B9964" s="2"/>
      <c r="H9964" s="2"/>
      <c r="I9964" s="2"/>
      <c r="J9964" s="2"/>
      <c r="N9964" s="9"/>
      <c r="O9964" s="5"/>
      <c r="P9964" s="2"/>
      <c r="Q9964" s="39"/>
      <c r="R9964" s="9"/>
      <c r="T9964" s="9"/>
      <c r="U9964" s="2"/>
      <c r="X9964" s="40"/>
      <c r="Y9964" s="9"/>
    </row>
    <row r="9965" spans="2:25" x14ac:dyDescent="0.2">
      <c r="B9965" s="2"/>
      <c r="H9965" s="2"/>
      <c r="I9965" s="2"/>
      <c r="J9965" s="2"/>
      <c r="N9965" s="9"/>
      <c r="O9965" s="5"/>
      <c r="P9965" s="2"/>
      <c r="Q9965" s="39"/>
      <c r="R9965" s="9"/>
      <c r="T9965" s="9"/>
      <c r="U9965" s="2"/>
      <c r="X9965" s="40"/>
      <c r="Y9965" s="9"/>
    </row>
    <row r="9966" spans="2:25" x14ac:dyDescent="0.2">
      <c r="B9966" s="2"/>
      <c r="H9966" s="2"/>
      <c r="I9966" s="2"/>
      <c r="J9966" s="2"/>
      <c r="N9966" s="9"/>
      <c r="O9966" s="5"/>
      <c r="P9966" s="2"/>
      <c r="Q9966" s="39"/>
      <c r="R9966" s="9"/>
      <c r="T9966" s="9"/>
      <c r="U9966" s="2"/>
      <c r="X9966" s="40"/>
      <c r="Y9966" s="9"/>
    </row>
    <row r="9967" spans="2:25" x14ac:dyDescent="0.2">
      <c r="B9967" s="2"/>
      <c r="H9967" s="2"/>
      <c r="I9967" s="2"/>
      <c r="J9967" s="2"/>
      <c r="N9967" s="9"/>
      <c r="O9967" s="5"/>
      <c r="P9967" s="2"/>
      <c r="Q9967" s="39"/>
      <c r="R9967" s="9"/>
      <c r="T9967" s="9"/>
      <c r="U9967" s="2"/>
      <c r="X9967" s="40"/>
      <c r="Y9967" s="9"/>
    </row>
    <row r="9968" spans="2:25" x14ac:dyDescent="0.2">
      <c r="B9968" s="2"/>
      <c r="H9968" s="2"/>
      <c r="I9968" s="2"/>
      <c r="J9968" s="2"/>
      <c r="N9968" s="9"/>
      <c r="O9968" s="5"/>
      <c r="P9968" s="2"/>
      <c r="Q9968" s="39"/>
      <c r="R9968" s="9"/>
      <c r="T9968" s="9"/>
      <c r="U9968" s="2"/>
      <c r="X9968" s="40"/>
      <c r="Y9968" s="9"/>
    </row>
    <row r="9969" spans="2:25" x14ac:dyDescent="0.2">
      <c r="B9969" s="2"/>
      <c r="H9969" s="2"/>
      <c r="I9969" s="2"/>
      <c r="J9969" s="2"/>
      <c r="N9969" s="9"/>
      <c r="O9969" s="5"/>
      <c r="P9969" s="2"/>
      <c r="Q9969" s="39"/>
      <c r="R9969" s="9"/>
      <c r="T9969" s="9"/>
      <c r="U9969" s="2"/>
      <c r="X9969" s="40"/>
      <c r="Y9969" s="9"/>
    </row>
    <row r="9970" spans="2:25" x14ac:dyDescent="0.2">
      <c r="B9970" s="2"/>
      <c r="H9970" s="2"/>
      <c r="I9970" s="2"/>
      <c r="J9970" s="2"/>
      <c r="N9970" s="9"/>
      <c r="O9970" s="5"/>
      <c r="P9970" s="2"/>
      <c r="Q9970" s="39"/>
      <c r="R9970" s="9"/>
      <c r="T9970" s="9"/>
      <c r="U9970" s="2"/>
      <c r="X9970" s="40"/>
      <c r="Y9970" s="9"/>
    </row>
    <row r="9971" spans="2:25" x14ac:dyDescent="0.2">
      <c r="B9971" s="2"/>
      <c r="H9971" s="2"/>
      <c r="I9971" s="2"/>
      <c r="J9971" s="2"/>
      <c r="N9971" s="9"/>
      <c r="O9971" s="5"/>
      <c r="P9971" s="2"/>
      <c r="Q9971" s="39"/>
      <c r="R9971" s="9"/>
      <c r="T9971" s="9"/>
      <c r="U9971" s="2"/>
      <c r="X9971" s="40"/>
      <c r="Y9971" s="9"/>
    </row>
    <row r="9972" spans="2:25" x14ac:dyDescent="0.2">
      <c r="B9972" s="2"/>
      <c r="H9972" s="2"/>
      <c r="I9972" s="2"/>
      <c r="J9972" s="2"/>
      <c r="N9972" s="9"/>
      <c r="O9972" s="5"/>
      <c r="P9972" s="2"/>
      <c r="Q9972" s="39"/>
      <c r="R9972" s="9"/>
      <c r="T9972" s="9"/>
      <c r="U9972" s="2"/>
      <c r="X9972" s="40"/>
      <c r="Y9972" s="9"/>
    </row>
    <row r="9973" spans="2:25" x14ac:dyDescent="0.2">
      <c r="B9973" s="2"/>
      <c r="H9973" s="2"/>
      <c r="I9973" s="2"/>
      <c r="J9973" s="2"/>
      <c r="N9973" s="9"/>
      <c r="O9973" s="5"/>
      <c r="P9973" s="2"/>
      <c r="Q9973" s="39"/>
      <c r="R9973" s="9"/>
      <c r="T9973" s="9"/>
      <c r="U9973" s="2"/>
      <c r="X9973" s="40"/>
      <c r="Y9973" s="9"/>
    </row>
    <row r="9974" spans="2:25" x14ac:dyDescent="0.2">
      <c r="B9974" s="2"/>
      <c r="H9974" s="2"/>
      <c r="I9974" s="2"/>
      <c r="J9974" s="2"/>
      <c r="N9974" s="9"/>
      <c r="O9974" s="5"/>
      <c r="P9974" s="2"/>
      <c r="Q9974" s="39"/>
      <c r="R9974" s="9"/>
      <c r="T9974" s="9"/>
      <c r="U9974" s="2"/>
      <c r="X9974" s="40"/>
      <c r="Y9974" s="9"/>
    </row>
    <row r="9975" spans="2:25" x14ac:dyDescent="0.2">
      <c r="B9975" s="2"/>
      <c r="H9975" s="2"/>
      <c r="I9975" s="2"/>
      <c r="J9975" s="2"/>
      <c r="N9975" s="9"/>
      <c r="O9975" s="5"/>
      <c r="P9975" s="2"/>
      <c r="Q9975" s="39"/>
      <c r="R9975" s="9"/>
      <c r="T9975" s="9"/>
      <c r="U9975" s="2"/>
      <c r="X9975" s="40"/>
      <c r="Y9975" s="9"/>
    </row>
    <row r="9976" spans="2:25" x14ac:dyDescent="0.2">
      <c r="B9976" s="2"/>
      <c r="H9976" s="2"/>
      <c r="I9976" s="2"/>
      <c r="J9976" s="2"/>
      <c r="N9976" s="9"/>
      <c r="O9976" s="5"/>
      <c r="P9976" s="2"/>
      <c r="Q9976" s="39"/>
      <c r="R9976" s="9"/>
      <c r="T9976" s="9"/>
      <c r="U9976" s="2"/>
      <c r="X9976" s="40"/>
      <c r="Y9976" s="9"/>
    </row>
    <row r="9977" spans="2:25" x14ac:dyDescent="0.2">
      <c r="B9977" s="2"/>
      <c r="H9977" s="2"/>
      <c r="I9977" s="2"/>
      <c r="J9977" s="2"/>
      <c r="N9977" s="9"/>
      <c r="O9977" s="5"/>
      <c r="P9977" s="2"/>
      <c r="Q9977" s="39"/>
      <c r="R9977" s="9"/>
      <c r="T9977" s="9"/>
      <c r="U9977" s="2"/>
      <c r="X9977" s="40"/>
      <c r="Y9977" s="9"/>
    </row>
    <row r="9978" spans="2:25" x14ac:dyDescent="0.2">
      <c r="B9978" s="2"/>
      <c r="H9978" s="2"/>
      <c r="I9978" s="2"/>
      <c r="J9978" s="2"/>
      <c r="N9978" s="9"/>
      <c r="O9978" s="5"/>
      <c r="P9978" s="2"/>
      <c r="Q9978" s="39"/>
      <c r="R9978" s="9"/>
      <c r="T9978" s="9"/>
      <c r="U9978" s="2"/>
      <c r="X9978" s="40"/>
      <c r="Y9978" s="9"/>
    </row>
    <row r="9979" spans="2:25" x14ac:dyDescent="0.2">
      <c r="B9979" s="2"/>
      <c r="H9979" s="2"/>
      <c r="I9979" s="2"/>
      <c r="J9979" s="2"/>
      <c r="N9979" s="9"/>
      <c r="O9979" s="5"/>
      <c r="P9979" s="2"/>
      <c r="Q9979" s="39"/>
      <c r="R9979" s="9"/>
      <c r="T9979" s="9"/>
      <c r="U9979" s="2"/>
      <c r="X9979" s="40"/>
      <c r="Y9979" s="9"/>
    </row>
    <row r="9980" spans="2:25" x14ac:dyDescent="0.2">
      <c r="B9980" s="2"/>
      <c r="H9980" s="2"/>
      <c r="I9980" s="2"/>
      <c r="J9980" s="2"/>
      <c r="N9980" s="9"/>
      <c r="O9980" s="5"/>
      <c r="P9980" s="2"/>
      <c r="Q9980" s="39"/>
      <c r="R9980" s="9"/>
      <c r="T9980" s="9"/>
      <c r="U9980" s="2"/>
      <c r="X9980" s="40"/>
      <c r="Y9980" s="9"/>
    </row>
    <row r="9981" spans="2:25" x14ac:dyDescent="0.2">
      <c r="B9981" s="2"/>
      <c r="H9981" s="2"/>
      <c r="I9981" s="2"/>
      <c r="J9981" s="2"/>
      <c r="N9981" s="9"/>
      <c r="O9981" s="5"/>
      <c r="P9981" s="2"/>
      <c r="Q9981" s="39"/>
      <c r="R9981" s="9"/>
      <c r="T9981" s="9"/>
      <c r="U9981" s="2"/>
      <c r="X9981" s="40"/>
      <c r="Y9981" s="9"/>
    </row>
    <row r="9982" spans="2:25" x14ac:dyDescent="0.2">
      <c r="B9982" s="2"/>
      <c r="H9982" s="2"/>
      <c r="I9982" s="2"/>
      <c r="J9982" s="2"/>
      <c r="N9982" s="9"/>
      <c r="O9982" s="5"/>
      <c r="P9982" s="2"/>
      <c r="Q9982" s="39"/>
      <c r="R9982" s="9"/>
      <c r="T9982" s="9"/>
      <c r="U9982" s="2"/>
      <c r="X9982" s="40"/>
      <c r="Y9982" s="9"/>
    </row>
    <row r="9983" spans="2:25" x14ac:dyDescent="0.2">
      <c r="B9983" s="2"/>
      <c r="H9983" s="2"/>
      <c r="I9983" s="2"/>
      <c r="J9983" s="2"/>
      <c r="N9983" s="9"/>
      <c r="O9983" s="5"/>
      <c r="P9983" s="2"/>
      <c r="Q9983" s="39"/>
      <c r="R9983" s="9"/>
      <c r="T9983" s="9"/>
      <c r="U9983" s="2"/>
      <c r="X9983" s="40"/>
      <c r="Y9983" s="9"/>
    </row>
    <row r="9984" spans="2:25" x14ac:dyDescent="0.2">
      <c r="B9984" s="2"/>
      <c r="H9984" s="2"/>
      <c r="I9984" s="2"/>
      <c r="J9984" s="2"/>
      <c r="N9984" s="9"/>
      <c r="O9984" s="5"/>
      <c r="P9984" s="2"/>
      <c r="Q9984" s="39"/>
      <c r="R9984" s="9"/>
      <c r="T9984" s="9"/>
      <c r="U9984" s="2"/>
      <c r="X9984" s="40"/>
      <c r="Y9984" s="9"/>
    </row>
    <row r="9985" spans="2:25" x14ac:dyDescent="0.2">
      <c r="B9985" s="2"/>
      <c r="H9985" s="2"/>
      <c r="I9985" s="2"/>
      <c r="J9985" s="2"/>
      <c r="N9985" s="9"/>
      <c r="O9985" s="5"/>
      <c r="P9985" s="2"/>
      <c r="Q9985" s="39"/>
      <c r="R9985" s="9"/>
      <c r="T9985" s="9"/>
      <c r="U9985" s="2"/>
      <c r="X9985" s="40"/>
      <c r="Y9985" s="9"/>
    </row>
    <row r="9986" spans="2:25" x14ac:dyDescent="0.2">
      <c r="B9986" s="2"/>
      <c r="H9986" s="2"/>
      <c r="I9986" s="2"/>
      <c r="J9986" s="2"/>
      <c r="N9986" s="9"/>
      <c r="O9986" s="5"/>
      <c r="P9986" s="2"/>
      <c r="Q9986" s="39"/>
      <c r="R9986" s="9"/>
      <c r="T9986" s="9"/>
      <c r="U9986" s="2"/>
      <c r="X9986" s="40"/>
      <c r="Y9986" s="9"/>
    </row>
    <row r="9987" spans="2:25" x14ac:dyDescent="0.2">
      <c r="B9987" s="2"/>
      <c r="H9987" s="2"/>
      <c r="I9987" s="2"/>
      <c r="J9987" s="2"/>
      <c r="N9987" s="9"/>
      <c r="O9987" s="5"/>
      <c r="P9987" s="2"/>
      <c r="Q9987" s="39"/>
      <c r="R9987" s="9"/>
      <c r="T9987" s="9"/>
      <c r="U9987" s="2"/>
      <c r="X9987" s="40"/>
      <c r="Y9987" s="9"/>
    </row>
    <row r="9988" spans="2:25" x14ac:dyDescent="0.2">
      <c r="B9988" s="2"/>
      <c r="H9988" s="2"/>
      <c r="I9988" s="2"/>
      <c r="J9988" s="2"/>
      <c r="N9988" s="9"/>
      <c r="O9988" s="5"/>
      <c r="P9988" s="2"/>
      <c r="Q9988" s="39"/>
      <c r="R9988" s="9"/>
      <c r="T9988" s="9"/>
      <c r="U9988" s="2"/>
      <c r="X9988" s="40"/>
      <c r="Y9988" s="9"/>
    </row>
    <row r="9989" spans="2:25" x14ac:dyDescent="0.2">
      <c r="B9989" s="2"/>
      <c r="H9989" s="2"/>
      <c r="I9989" s="2"/>
      <c r="J9989" s="2"/>
      <c r="N9989" s="9"/>
      <c r="O9989" s="5"/>
      <c r="P9989" s="2"/>
      <c r="Q9989" s="39"/>
      <c r="R9989" s="9"/>
      <c r="T9989" s="9"/>
      <c r="U9989" s="2"/>
      <c r="X9989" s="40"/>
      <c r="Y9989" s="9"/>
    </row>
    <row r="9990" spans="2:25" x14ac:dyDescent="0.2">
      <c r="B9990" s="2"/>
      <c r="H9990" s="2"/>
      <c r="I9990" s="2"/>
      <c r="J9990" s="2"/>
      <c r="N9990" s="9"/>
      <c r="O9990" s="5"/>
      <c r="P9990" s="2"/>
      <c r="Q9990" s="39"/>
      <c r="R9990" s="9"/>
      <c r="T9990" s="9"/>
      <c r="U9990" s="2"/>
      <c r="X9990" s="40"/>
      <c r="Y9990" s="9"/>
    </row>
    <row r="9991" spans="2:25" x14ac:dyDescent="0.2">
      <c r="B9991" s="2"/>
      <c r="H9991" s="2"/>
      <c r="I9991" s="2"/>
      <c r="J9991" s="2"/>
      <c r="N9991" s="9"/>
      <c r="O9991" s="5"/>
      <c r="P9991" s="2"/>
      <c r="Q9991" s="39"/>
      <c r="R9991" s="9"/>
      <c r="T9991" s="9"/>
      <c r="U9991" s="2"/>
      <c r="X9991" s="40"/>
      <c r="Y9991" s="9"/>
    </row>
    <row r="9992" spans="2:25" x14ac:dyDescent="0.2">
      <c r="B9992" s="2"/>
      <c r="H9992" s="2"/>
      <c r="I9992" s="2"/>
      <c r="J9992" s="2"/>
      <c r="N9992" s="9"/>
      <c r="O9992" s="5"/>
      <c r="P9992" s="2"/>
      <c r="Q9992" s="39"/>
      <c r="R9992" s="9"/>
      <c r="T9992" s="9"/>
      <c r="U9992" s="2"/>
      <c r="X9992" s="40"/>
      <c r="Y9992" s="9"/>
    </row>
    <row r="9993" spans="2:25" x14ac:dyDescent="0.2">
      <c r="B9993" s="2"/>
      <c r="H9993" s="2"/>
      <c r="I9993" s="2"/>
      <c r="J9993" s="2"/>
      <c r="N9993" s="9"/>
      <c r="O9993" s="5"/>
      <c r="P9993" s="2"/>
      <c r="Q9993" s="39"/>
      <c r="R9993" s="9"/>
      <c r="T9993" s="9"/>
      <c r="U9993" s="2"/>
      <c r="X9993" s="40"/>
      <c r="Y9993" s="9"/>
    </row>
    <row r="9994" spans="2:25" x14ac:dyDescent="0.2">
      <c r="B9994" s="2"/>
      <c r="H9994" s="2"/>
      <c r="I9994" s="2"/>
      <c r="J9994" s="2"/>
      <c r="N9994" s="9"/>
      <c r="O9994" s="5"/>
      <c r="P9994" s="2"/>
      <c r="Q9994" s="39"/>
      <c r="R9994" s="9"/>
      <c r="T9994" s="9"/>
      <c r="U9994" s="2"/>
      <c r="X9994" s="40"/>
      <c r="Y9994" s="9"/>
    </row>
    <row r="9995" spans="2:25" x14ac:dyDescent="0.2">
      <c r="B9995" s="2"/>
      <c r="H9995" s="2"/>
      <c r="I9995" s="2"/>
      <c r="J9995" s="2"/>
      <c r="N9995" s="9"/>
      <c r="O9995" s="5"/>
      <c r="P9995" s="2"/>
      <c r="Q9995" s="39"/>
      <c r="R9995" s="9"/>
      <c r="T9995" s="9"/>
      <c r="U9995" s="2"/>
      <c r="X9995" s="40"/>
      <c r="Y9995" s="9"/>
    </row>
    <row r="9996" spans="2:25" x14ac:dyDescent="0.2">
      <c r="B9996" s="2"/>
      <c r="H9996" s="2"/>
      <c r="I9996" s="2"/>
      <c r="J9996" s="2"/>
      <c r="N9996" s="9"/>
      <c r="O9996" s="5"/>
      <c r="P9996" s="2"/>
      <c r="Q9996" s="39"/>
      <c r="R9996" s="9"/>
      <c r="T9996" s="9"/>
      <c r="U9996" s="2"/>
      <c r="X9996" s="40"/>
      <c r="Y9996" s="9"/>
    </row>
    <row r="9997" spans="2:25" x14ac:dyDescent="0.2">
      <c r="B9997" s="2"/>
      <c r="H9997" s="2"/>
      <c r="I9997" s="2"/>
      <c r="J9997" s="2"/>
      <c r="N9997" s="9"/>
      <c r="O9997" s="5"/>
      <c r="P9997" s="2"/>
      <c r="Q9997" s="39"/>
      <c r="R9997" s="9"/>
      <c r="T9997" s="9"/>
      <c r="U9997" s="2"/>
      <c r="X9997" s="40"/>
    </row>
    <row r="9998" spans="2:25" x14ac:dyDescent="0.2">
      <c r="B9998" s="2"/>
      <c r="H9998" s="2"/>
      <c r="I9998" s="2"/>
      <c r="J9998" s="2"/>
      <c r="N9998" s="9"/>
      <c r="O9998" s="5"/>
      <c r="P9998" s="2"/>
      <c r="Q9998" s="39"/>
      <c r="R9998" s="9"/>
      <c r="T9998" s="9"/>
      <c r="U9998" s="2"/>
      <c r="X9998" s="40"/>
    </row>
    <row r="9999" spans="2:25" x14ac:dyDescent="0.2">
      <c r="B9999" s="2"/>
      <c r="H9999" s="2"/>
      <c r="I9999" s="2"/>
      <c r="J9999" s="2"/>
      <c r="N9999" s="9"/>
      <c r="O9999" s="5"/>
      <c r="P9999" s="2"/>
      <c r="Q9999" s="39"/>
      <c r="R9999" s="9"/>
      <c r="T9999" s="9"/>
      <c r="U9999" s="2"/>
      <c r="X9999" s="40"/>
    </row>
    <row r="10000" spans="2:25" x14ac:dyDescent="0.2">
      <c r="B10000" s="2"/>
      <c r="H10000" s="2"/>
      <c r="I10000" s="2"/>
      <c r="J10000" s="2"/>
      <c r="N10000" s="9"/>
      <c r="O10000" s="5"/>
      <c r="P10000" s="2"/>
      <c r="Q10000" s="39"/>
      <c r="R10000" s="9"/>
      <c r="T10000" s="9"/>
      <c r="U10000" s="2"/>
      <c r="X10000" s="40"/>
    </row>
    <row r="10001" spans="2:24" x14ac:dyDescent="0.2">
      <c r="B10001" s="2"/>
      <c r="I10001" s="2"/>
      <c r="J10001" s="2"/>
      <c r="P10001" s="5"/>
      <c r="Q10001" s="2"/>
      <c r="R10001" s="9"/>
      <c r="X10001" s="32"/>
    </row>
  </sheetData>
  <mergeCells count="6">
    <mergeCell ref="M3:Q3"/>
    <mergeCell ref="R3:X3"/>
    <mergeCell ref="A1:X1"/>
    <mergeCell ref="A2:X2"/>
    <mergeCell ref="A3:G3"/>
    <mergeCell ref="H3:L3"/>
  </mergeCells>
  <dataValidations count="8">
    <dataValidation type="list" allowBlank="1" showInputMessage="1" showErrorMessage="1" sqref="G201:G1999 G2001:G10001" xr:uid="{76E0B41B-6A28-2A48-A639-2FAF1157C4E3}">
      <formula1>rng_Fuentes</formula1>
    </dataValidation>
    <dataValidation type="list" allowBlank="1" showInputMessage="1" showErrorMessage="1" sqref="H201:H10001" xr:uid="{28150C75-0BD8-3C45-94BE-573B649F5E9A}">
      <formula1>rng_Stands</formula1>
    </dataValidation>
    <dataValidation type="list" allowBlank="1" showInputMessage="1" showErrorMessage="1" sqref="K201:K10001" xr:uid="{EF45A937-0963-CA43-BD3D-93AF65E037CE}">
      <formula1>rng_Vendedores</formula1>
    </dataValidation>
    <dataValidation type="whole" allowBlank="1" showInputMessage="1" showErrorMessage="1" sqref="M201:M10001 K5" xr:uid="{6C96EC4D-2265-1542-B51E-A830D5031ECB}">
      <formula1>1</formula1>
      <formula2>5</formula2>
    </dataValidation>
    <dataValidation type="list" allowBlank="1" showInputMessage="1" showErrorMessage="1" sqref="N201:N10001" xr:uid="{A5919702-5ECC-2B40-8AEC-5AB0AE9C5D07}">
      <formula1>"Sí,No,Pendiente"</formula1>
    </dataValidation>
    <dataValidation type="list" allowBlank="1" showInputMessage="1" showErrorMessage="1" sqref="S201:S10001" xr:uid="{3442F67A-7B43-204C-9F02-8268C6432AC6}">
      <formula1>rng_Fases</formula1>
    </dataValidation>
    <dataValidation type="list" allowBlank="1" showInputMessage="1" showErrorMessage="1" sqref="L5" xr:uid="{27DF1B57-9BCE-A04A-9B02-687B2A3E7705}">
      <formula1>"Si,No,Pendiente"</formula1>
    </dataValidation>
    <dataValidation type="list" allowBlank="1" showInputMessage="1" showErrorMessage="1" sqref="M5" xr:uid="{2F90D781-D25A-0849-AC78-2C4447A37AF5}">
      <formula1>"Vendido,No Vendido,En Negociacion,Pendiente"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A5E5C1E-FA42-EF43-AFDC-650DE7708982}">
          <x14:formula1>
            <xm:f>Catalogos!$C$5:$C$11</xm:f>
          </x14:formula1>
          <xm:sqref>G5</xm:sqref>
        </x14:dataValidation>
        <x14:dataValidation type="list" allowBlank="1" showInputMessage="1" showErrorMessage="1" xr:uid="{347FC685-3DD4-8A4F-B40E-3E48108FD551}">
          <x14:formula1>
            <xm:f>Vendedores!$A$5:$A$200</xm:f>
          </x14:formula1>
          <xm:sqref>J5</xm:sqref>
        </x14:dataValidation>
        <x14:dataValidation type="list" allowBlank="1" showInputMessage="1" showErrorMessage="1" xr:uid="{7ACBF12E-C346-6748-B43D-81C561A7D467}">
          <x14:formula1>
            <xm:f>Catalogos!$E$4:$E$8</xm:f>
          </x14:formula1>
          <xm:sqref>R5</xm:sqref>
        </x14:dataValidation>
        <x14:dataValidation type="list" allowBlank="1" showInputMessage="1" showErrorMessage="1" xr:uid="{63A66083-0C98-BC4E-859F-D961A0EBDCAB}">
          <x14:formula1>
            <xm:f>Catalogos!$I$4:$I$12</xm:f>
          </x14:formula1>
          <xm:sqref>S5</xm:sqref>
        </x14:dataValidation>
        <x14:dataValidation type="list" allowBlank="1" showInputMessage="1" showErrorMessage="1" xr:uid="{B603A94E-574D-EB48-AF8F-476631C70C6E}">
          <x14:formula1>
            <xm:f>Catalogos!$K$4:$K$12</xm:f>
          </x14:formula1>
          <xm:sqref>T5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913A8-D454-6B4D-BE51-5726A6E5980A}">
  <sheetPr codeName="Hoja2">
    <tabColor rgb="FFFFC000"/>
  </sheetPr>
  <dimension ref="A1:I2000"/>
  <sheetViews>
    <sheetView workbookViewId="0">
      <pane ySplit="4" topLeftCell="A5" activePane="bottomLeft" state="frozen"/>
      <selection pane="bottomLeft" activeCell="F22" sqref="F22"/>
    </sheetView>
  </sheetViews>
  <sheetFormatPr baseColWidth="10" defaultRowHeight="16" x14ac:dyDescent="0.2"/>
  <cols>
    <col min="1" max="2" width="21.6640625" customWidth="1"/>
    <col min="3" max="3" width="15.83203125" customWidth="1"/>
    <col min="4" max="4" width="13.33203125" customWidth="1"/>
    <col min="5" max="5" width="25" customWidth="1"/>
    <col min="6" max="6" width="21.6640625" customWidth="1"/>
    <col min="7" max="7" width="24.5" bestFit="1" customWidth="1"/>
    <col min="8" max="8" width="26.33203125" customWidth="1"/>
    <col min="9" max="9" width="50" customWidth="1"/>
  </cols>
  <sheetData>
    <row r="1" spans="1:9" ht="28" customHeight="1" x14ac:dyDescent="0.25">
      <c r="A1" s="117" t="s">
        <v>417</v>
      </c>
      <c r="B1" s="55"/>
      <c r="C1" s="55"/>
      <c r="D1" s="55"/>
      <c r="E1" s="55"/>
      <c r="F1" s="55"/>
      <c r="G1" s="55"/>
      <c r="H1" s="55"/>
      <c r="I1" s="55"/>
    </row>
    <row r="2" spans="1:9" x14ac:dyDescent="0.2">
      <c r="A2" s="118" t="s">
        <v>418</v>
      </c>
      <c r="B2" s="55"/>
      <c r="C2" s="55"/>
      <c r="D2" s="55"/>
      <c r="E2" s="55"/>
      <c r="F2" s="55"/>
      <c r="G2" s="55"/>
      <c r="H2" s="55"/>
      <c r="I2" s="55"/>
    </row>
    <row r="4" spans="1:9" ht="28" customHeight="1" x14ac:dyDescent="0.2">
      <c r="A4" s="41" t="s">
        <v>419</v>
      </c>
      <c r="B4" s="41" t="s">
        <v>335</v>
      </c>
      <c r="C4" s="41" t="s">
        <v>420</v>
      </c>
      <c r="D4" s="41" t="s">
        <v>421</v>
      </c>
      <c r="E4" s="41" t="s">
        <v>422</v>
      </c>
      <c r="F4" s="41" t="s">
        <v>423</v>
      </c>
      <c r="G4" s="41" t="s">
        <v>390</v>
      </c>
      <c r="H4" s="41" t="s">
        <v>424</v>
      </c>
      <c r="I4" s="41" t="s">
        <v>345</v>
      </c>
    </row>
    <row r="5" spans="1:9" x14ac:dyDescent="0.2">
      <c r="C5" s="2"/>
      <c r="D5" s="42"/>
      <c r="H5" s="2"/>
      <c r="I5" s="9"/>
    </row>
    <row r="6" spans="1:9" x14ac:dyDescent="0.2">
      <c r="C6" s="2"/>
      <c r="D6" s="42"/>
      <c r="H6" s="2"/>
      <c r="I6" s="9"/>
    </row>
    <row r="7" spans="1:9" x14ac:dyDescent="0.2">
      <c r="C7" s="2"/>
      <c r="D7" s="42"/>
      <c r="H7" s="2"/>
      <c r="I7" s="9"/>
    </row>
    <row r="8" spans="1:9" x14ac:dyDescent="0.2">
      <c r="C8" s="2"/>
      <c r="D8" s="42"/>
      <c r="H8" s="2"/>
      <c r="I8" s="9"/>
    </row>
    <row r="9" spans="1:9" x14ac:dyDescent="0.2">
      <c r="C9" s="2"/>
      <c r="D9" s="42"/>
      <c r="H9" s="2"/>
      <c r="I9" s="9"/>
    </row>
    <row r="10" spans="1:9" x14ac:dyDescent="0.2">
      <c r="C10" s="2"/>
      <c r="D10" s="42"/>
      <c r="H10" s="2"/>
      <c r="I10" s="9"/>
    </row>
    <row r="11" spans="1:9" x14ac:dyDescent="0.2">
      <c r="C11" s="2"/>
      <c r="D11" s="42"/>
      <c r="H11" s="2"/>
      <c r="I11" s="9"/>
    </row>
    <row r="12" spans="1:9" x14ac:dyDescent="0.2">
      <c r="C12" s="2"/>
      <c r="D12" s="42"/>
      <c r="H12" s="2"/>
      <c r="I12" s="9"/>
    </row>
    <row r="13" spans="1:9" x14ac:dyDescent="0.2">
      <c r="C13" s="2"/>
      <c r="D13" s="42"/>
      <c r="H13" s="2"/>
      <c r="I13" s="9"/>
    </row>
    <row r="14" spans="1:9" x14ac:dyDescent="0.2">
      <c r="C14" s="2"/>
      <c r="D14" s="42"/>
      <c r="H14" s="2"/>
      <c r="I14" s="9"/>
    </row>
    <row r="15" spans="1:9" x14ac:dyDescent="0.2">
      <c r="C15" s="2"/>
      <c r="D15" s="42"/>
      <c r="H15" s="2"/>
      <c r="I15" s="9"/>
    </row>
    <row r="16" spans="1:9" x14ac:dyDescent="0.2">
      <c r="C16" s="2"/>
      <c r="D16" s="42"/>
      <c r="H16" s="2"/>
      <c r="I16" s="9"/>
    </row>
    <row r="17" spans="3:9" x14ac:dyDescent="0.2">
      <c r="C17" s="2"/>
      <c r="D17" s="42"/>
      <c r="H17" s="2"/>
      <c r="I17" s="9"/>
    </row>
    <row r="18" spans="3:9" x14ac:dyDescent="0.2">
      <c r="C18" s="2"/>
      <c r="D18" s="42"/>
      <c r="H18" s="2"/>
      <c r="I18" s="9"/>
    </row>
    <row r="19" spans="3:9" x14ac:dyDescent="0.2">
      <c r="C19" s="2"/>
      <c r="D19" s="42"/>
      <c r="H19" s="2"/>
      <c r="I19" s="9"/>
    </row>
    <row r="20" spans="3:9" x14ac:dyDescent="0.2">
      <c r="C20" s="2"/>
      <c r="D20" s="42"/>
      <c r="H20" s="2"/>
      <c r="I20" s="9"/>
    </row>
    <row r="21" spans="3:9" x14ac:dyDescent="0.2">
      <c r="C21" s="2"/>
      <c r="D21" s="42"/>
      <c r="H21" s="2"/>
      <c r="I21" s="9"/>
    </row>
    <row r="22" spans="3:9" x14ac:dyDescent="0.2">
      <c r="C22" s="2"/>
      <c r="D22" s="42"/>
      <c r="H22" s="2"/>
      <c r="I22" s="9"/>
    </row>
    <row r="23" spans="3:9" x14ac:dyDescent="0.2">
      <c r="C23" s="2"/>
      <c r="D23" s="42"/>
      <c r="H23" s="2"/>
      <c r="I23" s="9"/>
    </row>
    <row r="24" spans="3:9" x14ac:dyDescent="0.2">
      <c r="C24" s="2"/>
      <c r="D24" s="42"/>
      <c r="H24" s="2"/>
      <c r="I24" s="9"/>
    </row>
    <row r="25" spans="3:9" x14ac:dyDescent="0.2">
      <c r="C25" s="2"/>
      <c r="D25" s="42"/>
      <c r="H25" s="2"/>
      <c r="I25" s="9"/>
    </row>
    <row r="26" spans="3:9" x14ac:dyDescent="0.2">
      <c r="C26" s="2"/>
      <c r="D26" s="42"/>
      <c r="H26" s="2"/>
      <c r="I26" s="9"/>
    </row>
    <row r="27" spans="3:9" x14ac:dyDescent="0.2">
      <c r="C27" s="2"/>
      <c r="D27" s="42"/>
      <c r="H27" s="2"/>
      <c r="I27" s="9"/>
    </row>
    <row r="28" spans="3:9" x14ac:dyDescent="0.2">
      <c r="C28" s="2"/>
      <c r="D28" s="42"/>
      <c r="H28" s="2"/>
      <c r="I28" s="9"/>
    </row>
    <row r="29" spans="3:9" x14ac:dyDescent="0.2">
      <c r="C29" s="2"/>
      <c r="D29" s="42"/>
      <c r="H29" s="2"/>
      <c r="I29" s="9"/>
    </row>
    <row r="30" spans="3:9" x14ac:dyDescent="0.2">
      <c r="C30" s="2"/>
      <c r="D30" s="42"/>
      <c r="H30" s="2"/>
      <c r="I30" s="9"/>
    </row>
    <row r="31" spans="3:9" x14ac:dyDescent="0.2">
      <c r="C31" s="2"/>
      <c r="D31" s="42"/>
      <c r="H31" s="2"/>
      <c r="I31" s="9"/>
    </row>
    <row r="32" spans="3:9" x14ac:dyDescent="0.2">
      <c r="C32" s="2"/>
      <c r="D32" s="42"/>
      <c r="H32" s="2"/>
      <c r="I32" s="9"/>
    </row>
    <row r="33" spans="3:9" x14ac:dyDescent="0.2">
      <c r="C33" s="2"/>
      <c r="D33" s="42"/>
      <c r="H33" s="2"/>
      <c r="I33" s="9"/>
    </row>
    <row r="34" spans="3:9" x14ac:dyDescent="0.2">
      <c r="C34" s="2"/>
      <c r="D34" s="42"/>
      <c r="H34" s="2"/>
      <c r="I34" s="9"/>
    </row>
    <row r="35" spans="3:9" x14ac:dyDescent="0.2">
      <c r="C35" s="2"/>
      <c r="D35" s="42"/>
      <c r="H35" s="2"/>
      <c r="I35" s="9"/>
    </row>
    <row r="36" spans="3:9" x14ac:dyDescent="0.2">
      <c r="C36" s="2"/>
      <c r="D36" s="42"/>
      <c r="H36" s="2"/>
      <c r="I36" s="9"/>
    </row>
    <row r="37" spans="3:9" x14ac:dyDescent="0.2">
      <c r="C37" s="2"/>
      <c r="D37" s="42"/>
      <c r="H37" s="2"/>
      <c r="I37" s="9"/>
    </row>
    <row r="38" spans="3:9" x14ac:dyDescent="0.2">
      <c r="C38" s="2"/>
      <c r="D38" s="42"/>
      <c r="H38" s="2"/>
      <c r="I38" s="9"/>
    </row>
    <row r="39" spans="3:9" x14ac:dyDescent="0.2">
      <c r="C39" s="2"/>
      <c r="D39" s="42"/>
      <c r="H39" s="2"/>
      <c r="I39" s="9"/>
    </row>
    <row r="40" spans="3:9" x14ac:dyDescent="0.2">
      <c r="C40" s="2"/>
      <c r="D40" s="42"/>
      <c r="H40" s="2"/>
      <c r="I40" s="9"/>
    </row>
    <row r="41" spans="3:9" x14ac:dyDescent="0.2">
      <c r="C41" s="2"/>
      <c r="D41" s="42"/>
      <c r="H41" s="2"/>
      <c r="I41" s="9"/>
    </row>
    <row r="42" spans="3:9" x14ac:dyDescent="0.2">
      <c r="C42" s="2"/>
      <c r="D42" s="42"/>
      <c r="H42" s="2"/>
      <c r="I42" s="9"/>
    </row>
    <row r="43" spans="3:9" x14ac:dyDescent="0.2">
      <c r="C43" s="2"/>
      <c r="D43" s="42"/>
      <c r="H43" s="2"/>
      <c r="I43" s="9"/>
    </row>
    <row r="44" spans="3:9" x14ac:dyDescent="0.2">
      <c r="C44" s="2"/>
      <c r="D44" s="42"/>
      <c r="H44" s="2"/>
      <c r="I44" s="9"/>
    </row>
    <row r="45" spans="3:9" x14ac:dyDescent="0.2">
      <c r="C45" s="2"/>
      <c r="D45" s="42"/>
      <c r="H45" s="2"/>
      <c r="I45" s="9"/>
    </row>
    <row r="46" spans="3:9" x14ac:dyDescent="0.2">
      <c r="C46" s="2"/>
      <c r="D46" s="42"/>
      <c r="H46" s="2"/>
      <c r="I46" s="9"/>
    </row>
    <row r="47" spans="3:9" x14ac:dyDescent="0.2">
      <c r="C47" s="2"/>
      <c r="D47" s="42"/>
      <c r="H47" s="2"/>
      <c r="I47" s="9"/>
    </row>
    <row r="48" spans="3:9" x14ac:dyDescent="0.2">
      <c r="C48" s="2"/>
      <c r="D48" s="42"/>
      <c r="H48" s="2"/>
      <c r="I48" s="9"/>
    </row>
    <row r="49" spans="3:9" x14ac:dyDescent="0.2">
      <c r="C49" s="2"/>
      <c r="D49" s="42"/>
      <c r="H49" s="2"/>
      <c r="I49" s="9"/>
    </row>
    <row r="50" spans="3:9" x14ac:dyDescent="0.2">
      <c r="C50" s="2"/>
      <c r="D50" s="42"/>
      <c r="H50" s="2"/>
      <c r="I50" s="9"/>
    </row>
    <row r="51" spans="3:9" x14ac:dyDescent="0.2">
      <c r="C51" s="2"/>
      <c r="D51" s="42"/>
      <c r="H51" s="2"/>
      <c r="I51" s="9"/>
    </row>
    <row r="52" spans="3:9" x14ac:dyDescent="0.2">
      <c r="C52" s="2"/>
      <c r="D52" s="42"/>
      <c r="H52" s="2"/>
      <c r="I52" s="9"/>
    </row>
    <row r="53" spans="3:9" x14ac:dyDescent="0.2">
      <c r="C53" s="2"/>
      <c r="D53" s="42"/>
      <c r="H53" s="2"/>
      <c r="I53" s="9"/>
    </row>
    <row r="54" spans="3:9" x14ac:dyDescent="0.2">
      <c r="C54" s="2"/>
      <c r="D54" s="42"/>
      <c r="H54" s="2"/>
      <c r="I54" s="9"/>
    </row>
    <row r="55" spans="3:9" x14ac:dyDescent="0.2">
      <c r="C55" s="2"/>
      <c r="D55" s="42"/>
      <c r="H55" s="2"/>
      <c r="I55" s="9"/>
    </row>
    <row r="56" spans="3:9" x14ac:dyDescent="0.2">
      <c r="C56" s="2"/>
      <c r="D56" s="42"/>
      <c r="H56" s="2"/>
      <c r="I56" s="9"/>
    </row>
    <row r="57" spans="3:9" x14ac:dyDescent="0.2">
      <c r="C57" s="2"/>
      <c r="D57" s="42"/>
      <c r="H57" s="2"/>
      <c r="I57" s="9"/>
    </row>
    <row r="58" spans="3:9" x14ac:dyDescent="0.2">
      <c r="C58" s="2"/>
      <c r="D58" s="42"/>
      <c r="H58" s="2"/>
      <c r="I58" s="9"/>
    </row>
    <row r="59" spans="3:9" x14ac:dyDescent="0.2">
      <c r="C59" s="2"/>
      <c r="D59" s="42"/>
      <c r="H59" s="2"/>
      <c r="I59" s="9"/>
    </row>
    <row r="60" spans="3:9" x14ac:dyDescent="0.2">
      <c r="C60" s="2"/>
      <c r="D60" s="42"/>
      <c r="H60" s="2"/>
      <c r="I60" s="9"/>
    </row>
    <row r="61" spans="3:9" x14ac:dyDescent="0.2">
      <c r="C61" s="2"/>
      <c r="D61" s="42"/>
      <c r="H61" s="2"/>
      <c r="I61" s="9"/>
    </row>
    <row r="62" spans="3:9" x14ac:dyDescent="0.2">
      <c r="C62" s="2"/>
      <c r="D62" s="42"/>
      <c r="H62" s="2"/>
      <c r="I62" s="9"/>
    </row>
    <row r="63" spans="3:9" x14ac:dyDescent="0.2">
      <c r="C63" s="2"/>
      <c r="D63" s="42"/>
      <c r="H63" s="2"/>
      <c r="I63" s="9"/>
    </row>
    <row r="64" spans="3:9" x14ac:dyDescent="0.2">
      <c r="C64" s="2"/>
      <c r="D64" s="42"/>
      <c r="H64" s="2"/>
      <c r="I64" s="9"/>
    </row>
    <row r="65" spans="3:9" x14ac:dyDescent="0.2">
      <c r="C65" s="2"/>
      <c r="D65" s="42"/>
      <c r="H65" s="2"/>
      <c r="I65" s="9"/>
    </row>
    <row r="66" spans="3:9" x14ac:dyDescent="0.2">
      <c r="C66" s="2"/>
      <c r="D66" s="42"/>
      <c r="H66" s="2"/>
      <c r="I66" s="9"/>
    </row>
    <row r="67" spans="3:9" x14ac:dyDescent="0.2">
      <c r="C67" s="2"/>
      <c r="D67" s="42"/>
      <c r="H67" s="2"/>
      <c r="I67" s="9"/>
    </row>
    <row r="68" spans="3:9" x14ac:dyDescent="0.2">
      <c r="C68" s="2"/>
      <c r="D68" s="42"/>
      <c r="H68" s="2"/>
      <c r="I68" s="9"/>
    </row>
    <row r="69" spans="3:9" x14ac:dyDescent="0.2">
      <c r="C69" s="2"/>
      <c r="D69" s="42"/>
      <c r="H69" s="2"/>
      <c r="I69" s="9"/>
    </row>
    <row r="70" spans="3:9" x14ac:dyDescent="0.2">
      <c r="C70" s="2"/>
      <c r="D70" s="42"/>
      <c r="H70" s="2"/>
      <c r="I70" s="9"/>
    </row>
    <row r="71" spans="3:9" x14ac:dyDescent="0.2">
      <c r="C71" s="2"/>
      <c r="D71" s="42"/>
      <c r="H71" s="2"/>
      <c r="I71" s="9"/>
    </row>
    <row r="72" spans="3:9" x14ac:dyDescent="0.2">
      <c r="C72" s="2"/>
      <c r="D72" s="42"/>
      <c r="H72" s="2"/>
      <c r="I72" s="9"/>
    </row>
    <row r="73" spans="3:9" x14ac:dyDescent="0.2">
      <c r="C73" s="2"/>
      <c r="D73" s="42"/>
      <c r="H73" s="2"/>
      <c r="I73" s="9"/>
    </row>
    <row r="74" spans="3:9" x14ac:dyDescent="0.2">
      <c r="C74" s="2"/>
      <c r="D74" s="42"/>
      <c r="H74" s="2"/>
      <c r="I74" s="9"/>
    </row>
    <row r="75" spans="3:9" x14ac:dyDescent="0.2">
      <c r="C75" s="2"/>
      <c r="D75" s="42"/>
      <c r="H75" s="2"/>
      <c r="I75" s="9"/>
    </row>
    <row r="76" spans="3:9" x14ac:dyDescent="0.2">
      <c r="C76" s="2"/>
      <c r="D76" s="42"/>
      <c r="H76" s="2"/>
      <c r="I76" s="9"/>
    </row>
    <row r="77" spans="3:9" x14ac:dyDescent="0.2">
      <c r="C77" s="2"/>
      <c r="D77" s="42"/>
      <c r="H77" s="2"/>
      <c r="I77" s="9"/>
    </row>
    <row r="78" spans="3:9" x14ac:dyDescent="0.2">
      <c r="C78" s="2"/>
      <c r="D78" s="42"/>
      <c r="H78" s="2"/>
      <c r="I78" s="9"/>
    </row>
    <row r="79" spans="3:9" x14ac:dyDescent="0.2">
      <c r="C79" s="2"/>
      <c r="D79" s="42"/>
      <c r="H79" s="2"/>
      <c r="I79" s="9"/>
    </row>
    <row r="80" spans="3:9" x14ac:dyDescent="0.2">
      <c r="C80" s="2"/>
      <c r="D80" s="42"/>
      <c r="H80" s="2"/>
      <c r="I80" s="9"/>
    </row>
    <row r="81" spans="3:9" x14ac:dyDescent="0.2">
      <c r="C81" s="2"/>
      <c r="D81" s="42"/>
      <c r="H81" s="2"/>
      <c r="I81" s="9"/>
    </row>
    <row r="82" spans="3:9" x14ac:dyDescent="0.2">
      <c r="C82" s="2"/>
      <c r="D82" s="42"/>
      <c r="H82" s="2"/>
      <c r="I82" s="9"/>
    </row>
    <row r="83" spans="3:9" x14ac:dyDescent="0.2">
      <c r="C83" s="2"/>
      <c r="D83" s="42"/>
      <c r="H83" s="2"/>
      <c r="I83" s="9"/>
    </row>
    <row r="84" spans="3:9" x14ac:dyDescent="0.2">
      <c r="C84" s="2"/>
      <c r="D84" s="42"/>
      <c r="H84" s="2"/>
      <c r="I84" s="9"/>
    </row>
    <row r="85" spans="3:9" x14ac:dyDescent="0.2">
      <c r="C85" s="2"/>
      <c r="D85" s="42"/>
      <c r="H85" s="2"/>
      <c r="I85" s="9"/>
    </row>
    <row r="86" spans="3:9" x14ac:dyDescent="0.2">
      <c r="C86" s="2"/>
      <c r="D86" s="42"/>
      <c r="H86" s="2"/>
      <c r="I86" s="9"/>
    </row>
    <row r="87" spans="3:9" x14ac:dyDescent="0.2">
      <c r="C87" s="2"/>
      <c r="D87" s="42"/>
      <c r="H87" s="2"/>
      <c r="I87" s="9"/>
    </row>
    <row r="88" spans="3:9" x14ac:dyDescent="0.2">
      <c r="C88" s="2"/>
      <c r="D88" s="42"/>
      <c r="H88" s="2"/>
      <c r="I88" s="9"/>
    </row>
    <row r="89" spans="3:9" x14ac:dyDescent="0.2">
      <c r="C89" s="2"/>
      <c r="D89" s="42"/>
      <c r="H89" s="2"/>
      <c r="I89" s="9"/>
    </row>
    <row r="90" spans="3:9" x14ac:dyDescent="0.2">
      <c r="C90" s="2"/>
      <c r="D90" s="42"/>
      <c r="H90" s="2"/>
      <c r="I90" s="9"/>
    </row>
    <row r="91" spans="3:9" x14ac:dyDescent="0.2">
      <c r="C91" s="2"/>
      <c r="D91" s="42"/>
      <c r="H91" s="2"/>
      <c r="I91" s="9"/>
    </row>
    <row r="92" spans="3:9" x14ac:dyDescent="0.2">
      <c r="C92" s="2"/>
      <c r="D92" s="42"/>
      <c r="H92" s="2"/>
      <c r="I92" s="9"/>
    </row>
    <row r="93" spans="3:9" x14ac:dyDescent="0.2">
      <c r="C93" s="2"/>
      <c r="D93" s="42"/>
      <c r="H93" s="2"/>
      <c r="I93" s="9"/>
    </row>
    <row r="94" spans="3:9" x14ac:dyDescent="0.2">
      <c r="C94" s="2"/>
      <c r="D94" s="42"/>
      <c r="H94" s="2"/>
      <c r="I94" s="9"/>
    </row>
    <row r="95" spans="3:9" x14ac:dyDescent="0.2">
      <c r="C95" s="2"/>
      <c r="D95" s="42"/>
      <c r="H95" s="2"/>
      <c r="I95" s="9"/>
    </row>
    <row r="96" spans="3:9" x14ac:dyDescent="0.2">
      <c r="C96" s="2"/>
      <c r="D96" s="42"/>
      <c r="H96" s="2"/>
      <c r="I96" s="9"/>
    </row>
    <row r="97" spans="3:9" x14ac:dyDescent="0.2">
      <c r="C97" s="2"/>
      <c r="D97" s="42"/>
      <c r="H97" s="2"/>
      <c r="I97" s="9"/>
    </row>
    <row r="98" spans="3:9" x14ac:dyDescent="0.2">
      <c r="C98" s="2"/>
      <c r="D98" s="42"/>
      <c r="H98" s="2"/>
      <c r="I98" s="9"/>
    </row>
    <row r="99" spans="3:9" x14ac:dyDescent="0.2">
      <c r="C99" s="2"/>
      <c r="D99" s="42"/>
      <c r="H99" s="2"/>
      <c r="I99" s="9"/>
    </row>
    <row r="100" spans="3:9" x14ac:dyDescent="0.2">
      <c r="C100" s="2"/>
      <c r="D100" s="42"/>
      <c r="H100" s="2"/>
      <c r="I100" s="9"/>
    </row>
    <row r="101" spans="3:9" x14ac:dyDescent="0.2">
      <c r="C101" s="2"/>
      <c r="D101" s="42"/>
      <c r="H101" s="2"/>
      <c r="I101" s="9"/>
    </row>
    <row r="102" spans="3:9" x14ac:dyDescent="0.2">
      <c r="C102" s="2"/>
      <c r="D102" s="42"/>
      <c r="H102" s="2"/>
      <c r="I102" s="9"/>
    </row>
    <row r="103" spans="3:9" x14ac:dyDescent="0.2">
      <c r="C103" s="2"/>
      <c r="D103" s="42"/>
      <c r="H103" s="2"/>
      <c r="I103" s="9"/>
    </row>
    <row r="104" spans="3:9" x14ac:dyDescent="0.2">
      <c r="C104" s="2"/>
      <c r="D104" s="42"/>
      <c r="H104" s="2"/>
      <c r="I104" s="9"/>
    </row>
    <row r="105" spans="3:9" x14ac:dyDescent="0.2">
      <c r="C105" s="2"/>
      <c r="D105" s="42"/>
      <c r="H105" s="2"/>
      <c r="I105" s="9"/>
    </row>
    <row r="106" spans="3:9" x14ac:dyDescent="0.2">
      <c r="C106" s="2"/>
      <c r="D106" s="42"/>
      <c r="H106" s="2"/>
      <c r="I106" s="9"/>
    </row>
    <row r="107" spans="3:9" x14ac:dyDescent="0.2">
      <c r="C107" s="2"/>
      <c r="D107" s="42"/>
      <c r="H107" s="2"/>
      <c r="I107" s="9"/>
    </row>
    <row r="108" spans="3:9" x14ac:dyDescent="0.2">
      <c r="C108" s="2"/>
      <c r="D108" s="42"/>
      <c r="H108" s="2"/>
      <c r="I108" s="9"/>
    </row>
    <row r="109" spans="3:9" x14ac:dyDescent="0.2">
      <c r="C109" s="2"/>
      <c r="D109" s="42"/>
      <c r="H109" s="2"/>
      <c r="I109" s="9"/>
    </row>
    <row r="110" spans="3:9" x14ac:dyDescent="0.2">
      <c r="C110" s="2"/>
      <c r="D110" s="42"/>
      <c r="H110" s="2"/>
      <c r="I110" s="9"/>
    </row>
    <row r="111" spans="3:9" x14ac:dyDescent="0.2">
      <c r="C111" s="2"/>
      <c r="D111" s="42"/>
      <c r="H111" s="2"/>
      <c r="I111" s="9"/>
    </row>
    <row r="112" spans="3:9" x14ac:dyDescent="0.2">
      <c r="C112" s="2"/>
      <c r="D112" s="42"/>
      <c r="H112" s="2"/>
      <c r="I112" s="9"/>
    </row>
    <row r="113" spans="3:9" x14ac:dyDescent="0.2">
      <c r="C113" s="2"/>
      <c r="D113" s="42"/>
      <c r="H113" s="2"/>
      <c r="I113" s="9"/>
    </row>
    <row r="114" spans="3:9" x14ac:dyDescent="0.2">
      <c r="C114" s="2"/>
      <c r="D114" s="42"/>
      <c r="H114" s="2"/>
      <c r="I114" s="9"/>
    </row>
    <row r="115" spans="3:9" x14ac:dyDescent="0.2">
      <c r="C115" s="2"/>
      <c r="D115" s="42"/>
      <c r="H115" s="2"/>
      <c r="I115" s="9"/>
    </row>
    <row r="116" spans="3:9" x14ac:dyDescent="0.2">
      <c r="C116" s="2"/>
      <c r="D116" s="42"/>
      <c r="H116" s="2"/>
      <c r="I116" s="9"/>
    </row>
    <row r="117" spans="3:9" x14ac:dyDescent="0.2">
      <c r="C117" s="2"/>
      <c r="D117" s="42"/>
      <c r="H117" s="2"/>
      <c r="I117" s="9"/>
    </row>
    <row r="118" spans="3:9" x14ac:dyDescent="0.2">
      <c r="C118" s="2"/>
      <c r="D118" s="42"/>
      <c r="H118" s="2"/>
      <c r="I118" s="9"/>
    </row>
    <row r="119" spans="3:9" x14ac:dyDescent="0.2">
      <c r="C119" s="2"/>
      <c r="D119" s="42"/>
      <c r="H119" s="2"/>
      <c r="I119" s="9"/>
    </row>
    <row r="120" spans="3:9" x14ac:dyDescent="0.2">
      <c r="C120" s="2"/>
      <c r="D120" s="42"/>
      <c r="H120" s="2"/>
      <c r="I120" s="9"/>
    </row>
    <row r="121" spans="3:9" x14ac:dyDescent="0.2">
      <c r="C121" s="2"/>
      <c r="D121" s="42"/>
      <c r="H121" s="2"/>
      <c r="I121" s="9"/>
    </row>
    <row r="122" spans="3:9" x14ac:dyDescent="0.2">
      <c r="C122" s="2"/>
      <c r="D122" s="42"/>
      <c r="H122" s="2"/>
      <c r="I122" s="9"/>
    </row>
    <row r="123" spans="3:9" x14ac:dyDescent="0.2">
      <c r="C123" s="2"/>
      <c r="D123" s="42"/>
      <c r="H123" s="2"/>
      <c r="I123" s="9"/>
    </row>
    <row r="124" spans="3:9" x14ac:dyDescent="0.2">
      <c r="C124" s="2"/>
      <c r="D124" s="42"/>
      <c r="H124" s="2"/>
      <c r="I124" s="9"/>
    </row>
    <row r="125" spans="3:9" x14ac:dyDescent="0.2">
      <c r="C125" s="2"/>
      <c r="D125" s="42"/>
      <c r="H125" s="2"/>
      <c r="I125" s="9"/>
    </row>
    <row r="126" spans="3:9" x14ac:dyDescent="0.2">
      <c r="C126" s="2"/>
      <c r="D126" s="42"/>
      <c r="H126" s="2"/>
      <c r="I126" s="9"/>
    </row>
    <row r="127" spans="3:9" x14ac:dyDescent="0.2">
      <c r="C127" s="2"/>
      <c r="D127" s="42"/>
      <c r="H127" s="2"/>
      <c r="I127" s="9"/>
    </row>
    <row r="128" spans="3:9" x14ac:dyDescent="0.2">
      <c r="C128" s="2"/>
      <c r="D128" s="42"/>
      <c r="H128" s="2"/>
      <c r="I128" s="9"/>
    </row>
    <row r="129" spans="3:9" x14ac:dyDescent="0.2">
      <c r="C129" s="2"/>
      <c r="D129" s="42"/>
      <c r="H129" s="2"/>
      <c r="I129" s="9"/>
    </row>
    <row r="130" spans="3:9" x14ac:dyDescent="0.2">
      <c r="C130" s="2"/>
      <c r="D130" s="42"/>
      <c r="H130" s="2"/>
      <c r="I130" s="9"/>
    </row>
    <row r="131" spans="3:9" x14ac:dyDescent="0.2">
      <c r="C131" s="2"/>
      <c r="D131" s="42"/>
      <c r="H131" s="2"/>
      <c r="I131" s="9"/>
    </row>
    <row r="132" spans="3:9" x14ac:dyDescent="0.2">
      <c r="C132" s="2"/>
      <c r="D132" s="42"/>
      <c r="H132" s="2"/>
      <c r="I132" s="9"/>
    </row>
    <row r="133" spans="3:9" x14ac:dyDescent="0.2">
      <c r="C133" s="2"/>
      <c r="D133" s="42"/>
      <c r="H133" s="2"/>
      <c r="I133" s="9"/>
    </row>
    <row r="134" spans="3:9" x14ac:dyDescent="0.2">
      <c r="C134" s="2"/>
      <c r="D134" s="42"/>
      <c r="H134" s="2"/>
      <c r="I134" s="9"/>
    </row>
    <row r="135" spans="3:9" x14ac:dyDescent="0.2">
      <c r="C135" s="2"/>
      <c r="D135" s="42"/>
      <c r="H135" s="2"/>
      <c r="I135" s="9"/>
    </row>
    <row r="136" spans="3:9" x14ac:dyDescent="0.2">
      <c r="C136" s="2"/>
      <c r="D136" s="42"/>
      <c r="H136" s="2"/>
      <c r="I136" s="9"/>
    </row>
    <row r="137" spans="3:9" x14ac:dyDescent="0.2">
      <c r="C137" s="2"/>
      <c r="D137" s="42"/>
      <c r="H137" s="2"/>
      <c r="I137" s="9"/>
    </row>
    <row r="138" spans="3:9" x14ac:dyDescent="0.2">
      <c r="C138" s="2"/>
      <c r="D138" s="42"/>
      <c r="H138" s="2"/>
      <c r="I138" s="9"/>
    </row>
    <row r="139" spans="3:9" x14ac:dyDescent="0.2">
      <c r="C139" s="2"/>
      <c r="D139" s="42"/>
      <c r="H139" s="2"/>
      <c r="I139" s="9"/>
    </row>
    <row r="140" spans="3:9" x14ac:dyDescent="0.2">
      <c r="C140" s="2"/>
      <c r="D140" s="42"/>
      <c r="H140" s="2"/>
      <c r="I140" s="9"/>
    </row>
    <row r="141" spans="3:9" x14ac:dyDescent="0.2">
      <c r="C141" s="2"/>
      <c r="D141" s="42"/>
      <c r="H141" s="2"/>
      <c r="I141" s="9"/>
    </row>
    <row r="142" spans="3:9" x14ac:dyDescent="0.2">
      <c r="C142" s="2"/>
      <c r="D142" s="42"/>
      <c r="H142" s="2"/>
      <c r="I142" s="9"/>
    </row>
    <row r="143" spans="3:9" x14ac:dyDescent="0.2">
      <c r="C143" s="2"/>
      <c r="D143" s="42"/>
      <c r="H143" s="2"/>
      <c r="I143" s="9"/>
    </row>
    <row r="144" spans="3:9" x14ac:dyDescent="0.2">
      <c r="C144" s="2"/>
      <c r="D144" s="42"/>
      <c r="H144" s="2"/>
      <c r="I144" s="9"/>
    </row>
    <row r="145" spans="3:9" x14ac:dyDescent="0.2">
      <c r="C145" s="2"/>
      <c r="D145" s="42"/>
      <c r="H145" s="2"/>
      <c r="I145" s="9"/>
    </row>
    <row r="146" spans="3:9" x14ac:dyDescent="0.2">
      <c r="C146" s="2"/>
      <c r="D146" s="42"/>
      <c r="H146" s="2"/>
      <c r="I146" s="9"/>
    </row>
    <row r="147" spans="3:9" x14ac:dyDescent="0.2">
      <c r="C147" s="2"/>
      <c r="D147" s="42"/>
      <c r="H147" s="2"/>
      <c r="I147" s="9"/>
    </row>
    <row r="148" spans="3:9" x14ac:dyDescent="0.2">
      <c r="C148" s="2"/>
      <c r="D148" s="42"/>
      <c r="H148" s="2"/>
      <c r="I148" s="9"/>
    </row>
    <row r="149" spans="3:9" x14ac:dyDescent="0.2">
      <c r="C149" s="2"/>
      <c r="D149" s="42"/>
      <c r="H149" s="2"/>
      <c r="I149" s="9"/>
    </row>
    <row r="150" spans="3:9" x14ac:dyDescent="0.2">
      <c r="C150" s="2"/>
      <c r="D150" s="42"/>
      <c r="H150" s="2"/>
      <c r="I150" s="9"/>
    </row>
    <row r="151" spans="3:9" x14ac:dyDescent="0.2">
      <c r="C151" s="2"/>
      <c r="D151" s="42"/>
      <c r="H151" s="2"/>
      <c r="I151" s="9"/>
    </row>
    <row r="152" spans="3:9" x14ac:dyDescent="0.2">
      <c r="C152" s="2"/>
      <c r="D152" s="42"/>
      <c r="H152" s="2"/>
      <c r="I152" s="9"/>
    </row>
    <row r="153" spans="3:9" x14ac:dyDescent="0.2">
      <c r="C153" s="2"/>
      <c r="D153" s="42"/>
      <c r="H153" s="2"/>
      <c r="I153" s="9"/>
    </row>
    <row r="154" spans="3:9" x14ac:dyDescent="0.2">
      <c r="C154" s="2"/>
      <c r="D154" s="42"/>
      <c r="H154" s="2"/>
      <c r="I154" s="9"/>
    </row>
    <row r="155" spans="3:9" x14ac:dyDescent="0.2">
      <c r="C155" s="2"/>
      <c r="D155" s="42"/>
      <c r="H155" s="2"/>
      <c r="I155" s="9"/>
    </row>
    <row r="156" spans="3:9" x14ac:dyDescent="0.2">
      <c r="C156" s="2"/>
      <c r="D156" s="42"/>
      <c r="H156" s="2"/>
      <c r="I156" s="9"/>
    </row>
    <row r="157" spans="3:9" x14ac:dyDescent="0.2">
      <c r="C157" s="2"/>
      <c r="D157" s="42"/>
      <c r="H157" s="2"/>
      <c r="I157" s="9"/>
    </row>
    <row r="158" spans="3:9" x14ac:dyDescent="0.2">
      <c r="C158" s="2"/>
      <c r="D158" s="42"/>
      <c r="H158" s="2"/>
      <c r="I158" s="9"/>
    </row>
    <row r="159" spans="3:9" x14ac:dyDescent="0.2">
      <c r="C159" s="2"/>
      <c r="D159" s="42"/>
      <c r="H159" s="2"/>
      <c r="I159" s="9"/>
    </row>
    <row r="160" spans="3:9" x14ac:dyDescent="0.2">
      <c r="C160" s="2"/>
      <c r="D160" s="42"/>
      <c r="H160" s="2"/>
      <c r="I160" s="9"/>
    </row>
    <row r="161" spans="3:9" x14ac:dyDescent="0.2">
      <c r="C161" s="2"/>
      <c r="D161" s="42"/>
      <c r="H161" s="2"/>
      <c r="I161" s="9"/>
    </row>
    <row r="162" spans="3:9" x14ac:dyDescent="0.2">
      <c r="C162" s="2"/>
      <c r="D162" s="42"/>
      <c r="H162" s="2"/>
      <c r="I162" s="9"/>
    </row>
    <row r="163" spans="3:9" x14ac:dyDescent="0.2">
      <c r="C163" s="2"/>
      <c r="D163" s="42"/>
      <c r="H163" s="2"/>
      <c r="I163" s="9"/>
    </row>
    <row r="164" spans="3:9" x14ac:dyDescent="0.2">
      <c r="C164" s="2"/>
      <c r="D164" s="42"/>
      <c r="H164" s="2"/>
      <c r="I164" s="9"/>
    </row>
    <row r="165" spans="3:9" x14ac:dyDescent="0.2">
      <c r="C165" s="2"/>
      <c r="D165" s="42"/>
      <c r="H165" s="2"/>
      <c r="I165" s="9"/>
    </row>
    <row r="166" spans="3:9" x14ac:dyDescent="0.2">
      <c r="C166" s="2"/>
      <c r="D166" s="42"/>
      <c r="H166" s="2"/>
      <c r="I166" s="9"/>
    </row>
    <row r="167" spans="3:9" x14ac:dyDescent="0.2">
      <c r="C167" s="2"/>
      <c r="D167" s="42"/>
      <c r="H167" s="2"/>
      <c r="I167" s="9"/>
    </row>
    <row r="168" spans="3:9" x14ac:dyDescent="0.2">
      <c r="C168" s="2"/>
      <c r="D168" s="42"/>
      <c r="H168" s="2"/>
      <c r="I168" s="9"/>
    </row>
    <row r="169" spans="3:9" x14ac:dyDescent="0.2">
      <c r="C169" s="2"/>
      <c r="D169" s="42"/>
      <c r="H169" s="2"/>
      <c r="I169" s="9"/>
    </row>
    <row r="170" spans="3:9" x14ac:dyDescent="0.2">
      <c r="C170" s="2"/>
      <c r="D170" s="42"/>
      <c r="H170" s="2"/>
      <c r="I170" s="9"/>
    </row>
    <row r="171" spans="3:9" x14ac:dyDescent="0.2">
      <c r="C171" s="2"/>
      <c r="D171" s="42"/>
      <c r="H171" s="2"/>
      <c r="I171" s="9"/>
    </row>
    <row r="172" spans="3:9" x14ac:dyDescent="0.2">
      <c r="C172" s="2"/>
      <c r="D172" s="42"/>
      <c r="H172" s="2"/>
      <c r="I172" s="9"/>
    </row>
    <row r="173" spans="3:9" x14ac:dyDescent="0.2">
      <c r="C173" s="2"/>
      <c r="D173" s="42"/>
      <c r="H173" s="2"/>
      <c r="I173" s="9"/>
    </row>
    <row r="174" spans="3:9" x14ac:dyDescent="0.2">
      <c r="C174" s="2"/>
      <c r="D174" s="42"/>
      <c r="H174" s="2"/>
      <c r="I174" s="9"/>
    </row>
    <row r="175" spans="3:9" x14ac:dyDescent="0.2">
      <c r="C175" s="2"/>
      <c r="D175" s="42"/>
      <c r="H175" s="2"/>
      <c r="I175" s="9"/>
    </row>
    <row r="176" spans="3:9" x14ac:dyDescent="0.2">
      <c r="C176" s="2"/>
      <c r="D176" s="42"/>
      <c r="H176" s="2"/>
      <c r="I176" s="9"/>
    </row>
    <row r="177" spans="3:9" x14ac:dyDescent="0.2">
      <c r="C177" s="2"/>
      <c r="D177" s="42"/>
      <c r="H177" s="2"/>
      <c r="I177" s="9"/>
    </row>
    <row r="178" spans="3:9" x14ac:dyDescent="0.2">
      <c r="C178" s="2"/>
      <c r="D178" s="42"/>
      <c r="H178" s="2"/>
      <c r="I178" s="9"/>
    </row>
    <row r="179" spans="3:9" x14ac:dyDescent="0.2">
      <c r="C179" s="2"/>
      <c r="D179" s="42"/>
      <c r="H179" s="2"/>
      <c r="I179" s="9"/>
    </row>
    <row r="180" spans="3:9" x14ac:dyDescent="0.2">
      <c r="C180" s="2"/>
      <c r="D180" s="42"/>
      <c r="H180" s="2"/>
      <c r="I180" s="9"/>
    </row>
    <row r="181" spans="3:9" x14ac:dyDescent="0.2">
      <c r="C181" s="2"/>
      <c r="D181" s="42"/>
      <c r="H181" s="2"/>
      <c r="I181" s="9"/>
    </row>
    <row r="182" spans="3:9" x14ac:dyDescent="0.2">
      <c r="C182" s="2"/>
      <c r="D182" s="42"/>
      <c r="H182" s="2"/>
      <c r="I182" s="9"/>
    </row>
    <row r="183" spans="3:9" x14ac:dyDescent="0.2">
      <c r="C183" s="2"/>
      <c r="D183" s="42"/>
      <c r="H183" s="2"/>
      <c r="I183" s="9"/>
    </row>
    <row r="184" spans="3:9" x14ac:dyDescent="0.2">
      <c r="C184" s="2"/>
      <c r="D184" s="42"/>
      <c r="H184" s="2"/>
      <c r="I184" s="9"/>
    </row>
    <row r="185" spans="3:9" x14ac:dyDescent="0.2">
      <c r="C185" s="2"/>
      <c r="D185" s="42"/>
      <c r="H185" s="2"/>
      <c r="I185" s="9"/>
    </row>
    <row r="186" spans="3:9" x14ac:dyDescent="0.2">
      <c r="C186" s="2"/>
      <c r="D186" s="42"/>
      <c r="H186" s="2"/>
      <c r="I186" s="9"/>
    </row>
    <row r="187" spans="3:9" x14ac:dyDescent="0.2">
      <c r="C187" s="2"/>
      <c r="D187" s="42"/>
      <c r="H187" s="2"/>
      <c r="I187" s="9"/>
    </row>
    <row r="188" spans="3:9" x14ac:dyDescent="0.2">
      <c r="C188" s="2"/>
      <c r="D188" s="42"/>
      <c r="H188" s="2"/>
      <c r="I188" s="9"/>
    </row>
    <row r="189" spans="3:9" x14ac:dyDescent="0.2">
      <c r="C189" s="2"/>
      <c r="D189" s="42"/>
      <c r="H189" s="2"/>
      <c r="I189" s="9"/>
    </row>
    <row r="190" spans="3:9" x14ac:dyDescent="0.2">
      <c r="C190" s="2"/>
      <c r="D190" s="42"/>
      <c r="H190" s="2"/>
      <c r="I190" s="9"/>
    </row>
    <row r="191" spans="3:9" x14ac:dyDescent="0.2">
      <c r="C191" s="2"/>
      <c r="D191" s="42"/>
      <c r="H191" s="2"/>
      <c r="I191" s="9"/>
    </row>
    <row r="192" spans="3:9" x14ac:dyDescent="0.2">
      <c r="C192" s="2"/>
      <c r="D192" s="42"/>
      <c r="H192" s="2"/>
      <c r="I192" s="9"/>
    </row>
    <row r="193" spans="3:9" x14ac:dyDescent="0.2">
      <c r="C193" s="2"/>
      <c r="D193" s="42"/>
      <c r="H193" s="2"/>
      <c r="I193" s="9"/>
    </row>
    <row r="194" spans="3:9" x14ac:dyDescent="0.2">
      <c r="C194" s="2"/>
      <c r="D194" s="42"/>
      <c r="H194" s="2"/>
      <c r="I194" s="9"/>
    </row>
    <row r="195" spans="3:9" x14ac:dyDescent="0.2">
      <c r="C195" s="2"/>
      <c r="D195" s="42"/>
      <c r="H195" s="2"/>
      <c r="I195" s="9"/>
    </row>
    <row r="196" spans="3:9" x14ac:dyDescent="0.2">
      <c r="C196" s="2"/>
      <c r="D196" s="42"/>
      <c r="H196" s="2"/>
      <c r="I196" s="9"/>
    </row>
    <row r="197" spans="3:9" x14ac:dyDescent="0.2">
      <c r="C197" s="2"/>
      <c r="D197" s="42"/>
      <c r="H197" s="2"/>
      <c r="I197" s="9"/>
    </row>
    <row r="198" spans="3:9" x14ac:dyDescent="0.2">
      <c r="C198" s="2"/>
      <c r="D198" s="42"/>
      <c r="H198" s="2"/>
      <c r="I198" s="9"/>
    </row>
    <row r="199" spans="3:9" x14ac:dyDescent="0.2">
      <c r="C199" s="2"/>
      <c r="D199" s="42"/>
      <c r="H199" s="2"/>
      <c r="I199" s="9"/>
    </row>
    <row r="200" spans="3:9" x14ac:dyDescent="0.2">
      <c r="C200" s="2"/>
      <c r="D200" s="42"/>
      <c r="H200" s="2"/>
      <c r="I200" s="9"/>
    </row>
    <row r="201" spans="3:9" x14ac:dyDescent="0.2">
      <c r="C201" s="2"/>
      <c r="D201" s="42"/>
      <c r="H201" s="2"/>
      <c r="I201" s="9"/>
    </row>
    <row r="202" spans="3:9" x14ac:dyDescent="0.2">
      <c r="C202" s="2"/>
      <c r="D202" s="42"/>
      <c r="H202" s="2"/>
      <c r="I202" s="9"/>
    </row>
    <row r="203" spans="3:9" x14ac:dyDescent="0.2">
      <c r="C203" s="2"/>
      <c r="D203" s="42"/>
      <c r="H203" s="2"/>
      <c r="I203" s="9"/>
    </row>
    <row r="204" spans="3:9" x14ac:dyDescent="0.2">
      <c r="C204" s="2"/>
      <c r="D204" s="42"/>
      <c r="H204" s="2"/>
      <c r="I204" s="9"/>
    </row>
    <row r="205" spans="3:9" x14ac:dyDescent="0.2">
      <c r="C205" s="2"/>
      <c r="D205" s="42"/>
      <c r="H205" s="2"/>
      <c r="I205" s="9"/>
    </row>
    <row r="206" spans="3:9" x14ac:dyDescent="0.2">
      <c r="C206" s="2"/>
      <c r="D206" s="42"/>
      <c r="H206" s="2"/>
      <c r="I206" s="9"/>
    </row>
    <row r="207" spans="3:9" x14ac:dyDescent="0.2">
      <c r="C207" s="2"/>
      <c r="D207" s="42"/>
      <c r="H207" s="2"/>
      <c r="I207" s="9"/>
    </row>
    <row r="208" spans="3:9" x14ac:dyDescent="0.2">
      <c r="C208" s="2"/>
      <c r="D208" s="42"/>
      <c r="H208" s="2"/>
      <c r="I208" s="9"/>
    </row>
    <row r="209" spans="3:9" x14ac:dyDescent="0.2">
      <c r="C209" s="2"/>
      <c r="D209" s="42"/>
      <c r="H209" s="2"/>
      <c r="I209" s="9"/>
    </row>
    <row r="210" spans="3:9" x14ac:dyDescent="0.2">
      <c r="C210" s="2"/>
      <c r="D210" s="42"/>
      <c r="H210" s="2"/>
      <c r="I210" s="9"/>
    </row>
    <row r="211" spans="3:9" x14ac:dyDescent="0.2">
      <c r="C211" s="2"/>
      <c r="D211" s="42"/>
      <c r="H211" s="2"/>
      <c r="I211" s="9"/>
    </row>
    <row r="212" spans="3:9" x14ac:dyDescent="0.2">
      <c r="C212" s="2"/>
      <c r="D212" s="42"/>
      <c r="H212" s="2"/>
      <c r="I212" s="9"/>
    </row>
    <row r="213" spans="3:9" x14ac:dyDescent="0.2">
      <c r="C213" s="2"/>
      <c r="D213" s="42"/>
      <c r="H213" s="2"/>
      <c r="I213" s="9"/>
    </row>
    <row r="214" spans="3:9" x14ac:dyDescent="0.2">
      <c r="C214" s="2"/>
      <c r="D214" s="42"/>
      <c r="H214" s="2"/>
      <c r="I214" s="9"/>
    </row>
    <row r="215" spans="3:9" x14ac:dyDescent="0.2">
      <c r="C215" s="2"/>
      <c r="D215" s="42"/>
      <c r="H215" s="2"/>
      <c r="I215" s="9"/>
    </row>
    <row r="216" spans="3:9" x14ac:dyDescent="0.2">
      <c r="C216" s="2"/>
      <c r="D216" s="42"/>
      <c r="H216" s="2"/>
      <c r="I216" s="9"/>
    </row>
    <row r="217" spans="3:9" x14ac:dyDescent="0.2">
      <c r="C217" s="2"/>
      <c r="D217" s="42"/>
      <c r="H217" s="2"/>
      <c r="I217" s="9"/>
    </row>
    <row r="218" spans="3:9" x14ac:dyDescent="0.2">
      <c r="C218" s="2"/>
      <c r="D218" s="42"/>
      <c r="H218" s="2"/>
      <c r="I218" s="9"/>
    </row>
    <row r="219" spans="3:9" x14ac:dyDescent="0.2">
      <c r="C219" s="2"/>
      <c r="D219" s="42"/>
      <c r="H219" s="2"/>
      <c r="I219" s="9"/>
    </row>
    <row r="220" spans="3:9" x14ac:dyDescent="0.2">
      <c r="C220" s="2"/>
      <c r="D220" s="42"/>
      <c r="H220" s="2"/>
      <c r="I220" s="9"/>
    </row>
    <row r="221" spans="3:9" x14ac:dyDescent="0.2">
      <c r="C221" s="2"/>
      <c r="D221" s="42"/>
      <c r="H221" s="2"/>
      <c r="I221" s="9"/>
    </row>
    <row r="222" spans="3:9" x14ac:dyDescent="0.2">
      <c r="C222" s="2"/>
      <c r="D222" s="42"/>
      <c r="H222" s="2"/>
      <c r="I222" s="9"/>
    </row>
    <row r="223" spans="3:9" x14ac:dyDescent="0.2">
      <c r="C223" s="2"/>
      <c r="D223" s="42"/>
      <c r="H223" s="2"/>
      <c r="I223" s="9"/>
    </row>
    <row r="224" spans="3:9" x14ac:dyDescent="0.2">
      <c r="C224" s="2"/>
      <c r="D224" s="42"/>
      <c r="H224" s="2"/>
      <c r="I224" s="9"/>
    </row>
    <row r="225" spans="3:9" x14ac:dyDescent="0.2">
      <c r="C225" s="2"/>
      <c r="D225" s="42"/>
      <c r="H225" s="2"/>
      <c r="I225" s="9"/>
    </row>
    <row r="226" spans="3:9" x14ac:dyDescent="0.2">
      <c r="C226" s="2"/>
      <c r="D226" s="42"/>
      <c r="H226" s="2"/>
      <c r="I226" s="9"/>
    </row>
    <row r="227" spans="3:9" x14ac:dyDescent="0.2">
      <c r="C227" s="2"/>
      <c r="D227" s="42"/>
      <c r="H227" s="2"/>
      <c r="I227" s="9"/>
    </row>
    <row r="228" spans="3:9" x14ac:dyDescent="0.2">
      <c r="C228" s="2"/>
      <c r="D228" s="42"/>
      <c r="H228" s="2"/>
      <c r="I228" s="9"/>
    </row>
    <row r="229" spans="3:9" x14ac:dyDescent="0.2">
      <c r="C229" s="2"/>
      <c r="D229" s="42"/>
      <c r="H229" s="2"/>
      <c r="I229" s="9"/>
    </row>
    <row r="230" spans="3:9" x14ac:dyDescent="0.2">
      <c r="C230" s="2"/>
      <c r="D230" s="42"/>
      <c r="H230" s="2"/>
      <c r="I230" s="9"/>
    </row>
    <row r="231" spans="3:9" x14ac:dyDescent="0.2">
      <c r="C231" s="2"/>
      <c r="D231" s="42"/>
      <c r="H231" s="2"/>
      <c r="I231" s="9"/>
    </row>
    <row r="232" spans="3:9" x14ac:dyDescent="0.2">
      <c r="C232" s="2"/>
      <c r="D232" s="42"/>
      <c r="H232" s="2"/>
      <c r="I232" s="9"/>
    </row>
    <row r="233" spans="3:9" x14ac:dyDescent="0.2">
      <c r="C233" s="2"/>
      <c r="D233" s="42"/>
      <c r="H233" s="2"/>
      <c r="I233" s="9"/>
    </row>
    <row r="234" spans="3:9" x14ac:dyDescent="0.2">
      <c r="C234" s="2"/>
      <c r="D234" s="42"/>
      <c r="H234" s="2"/>
      <c r="I234" s="9"/>
    </row>
    <row r="235" spans="3:9" x14ac:dyDescent="0.2">
      <c r="C235" s="2"/>
      <c r="D235" s="42"/>
      <c r="H235" s="2"/>
      <c r="I235" s="9"/>
    </row>
    <row r="236" spans="3:9" x14ac:dyDescent="0.2">
      <c r="C236" s="2"/>
      <c r="D236" s="42"/>
      <c r="H236" s="2"/>
      <c r="I236" s="9"/>
    </row>
    <row r="237" spans="3:9" x14ac:dyDescent="0.2">
      <c r="C237" s="2"/>
      <c r="D237" s="42"/>
      <c r="H237" s="2"/>
      <c r="I237" s="9"/>
    </row>
    <row r="238" spans="3:9" x14ac:dyDescent="0.2">
      <c r="C238" s="2"/>
      <c r="D238" s="42"/>
      <c r="H238" s="2"/>
      <c r="I238" s="9"/>
    </row>
    <row r="239" spans="3:9" x14ac:dyDescent="0.2">
      <c r="C239" s="2"/>
      <c r="D239" s="42"/>
      <c r="H239" s="2"/>
      <c r="I239" s="9"/>
    </row>
    <row r="240" spans="3:9" x14ac:dyDescent="0.2">
      <c r="C240" s="2"/>
      <c r="D240" s="42"/>
      <c r="H240" s="2"/>
      <c r="I240" s="9"/>
    </row>
    <row r="241" spans="3:9" x14ac:dyDescent="0.2">
      <c r="C241" s="2"/>
      <c r="D241" s="42"/>
      <c r="H241" s="2"/>
      <c r="I241" s="9"/>
    </row>
    <row r="242" spans="3:9" x14ac:dyDescent="0.2">
      <c r="C242" s="2"/>
      <c r="D242" s="42"/>
      <c r="H242" s="2"/>
      <c r="I242" s="9"/>
    </row>
    <row r="243" spans="3:9" x14ac:dyDescent="0.2">
      <c r="C243" s="2"/>
      <c r="D243" s="42"/>
      <c r="H243" s="2"/>
      <c r="I243" s="9"/>
    </row>
    <row r="244" spans="3:9" x14ac:dyDescent="0.2">
      <c r="C244" s="2"/>
      <c r="D244" s="42"/>
      <c r="H244" s="2"/>
      <c r="I244" s="9"/>
    </row>
    <row r="245" spans="3:9" x14ac:dyDescent="0.2">
      <c r="C245" s="2"/>
      <c r="D245" s="42"/>
      <c r="H245" s="2"/>
      <c r="I245" s="9"/>
    </row>
    <row r="246" spans="3:9" x14ac:dyDescent="0.2">
      <c r="C246" s="2"/>
      <c r="D246" s="42"/>
      <c r="H246" s="2"/>
      <c r="I246" s="9"/>
    </row>
    <row r="247" spans="3:9" x14ac:dyDescent="0.2">
      <c r="C247" s="2"/>
      <c r="D247" s="42"/>
      <c r="H247" s="2"/>
      <c r="I247" s="9"/>
    </row>
    <row r="248" spans="3:9" x14ac:dyDescent="0.2">
      <c r="C248" s="2"/>
      <c r="D248" s="42"/>
      <c r="H248" s="2"/>
      <c r="I248" s="9"/>
    </row>
    <row r="249" spans="3:9" x14ac:dyDescent="0.2">
      <c r="C249" s="2"/>
      <c r="D249" s="42"/>
      <c r="H249" s="2"/>
      <c r="I249" s="9"/>
    </row>
    <row r="250" spans="3:9" x14ac:dyDescent="0.2">
      <c r="C250" s="2"/>
      <c r="D250" s="42"/>
      <c r="H250" s="2"/>
      <c r="I250" s="9"/>
    </row>
    <row r="251" spans="3:9" x14ac:dyDescent="0.2">
      <c r="C251" s="2"/>
      <c r="D251" s="42"/>
      <c r="H251" s="2"/>
      <c r="I251" s="9"/>
    </row>
    <row r="252" spans="3:9" x14ac:dyDescent="0.2">
      <c r="C252" s="2"/>
      <c r="D252" s="42"/>
      <c r="H252" s="2"/>
      <c r="I252" s="9"/>
    </row>
    <row r="253" spans="3:9" x14ac:dyDescent="0.2">
      <c r="C253" s="2"/>
      <c r="D253" s="42"/>
      <c r="H253" s="2"/>
      <c r="I253" s="9"/>
    </row>
    <row r="254" spans="3:9" x14ac:dyDescent="0.2">
      <c r="C254" s="2"/>
      <c r="D254" s="42"/>
      <c r="H254" s="2"/>
      <c r="I254" s="9"/>
    </row>
    <row r="255" spans="3:9" x14ac:dyDescent="0.2">
      <c r="C255" s="2"/>
      <c r="D255" s="42"/>
      <c r="H255" s="2"/>
      <c r="I255" s="9"/>
    </row>
    <row r="256" spans="3:9" x14ac:dyDescent="0.2">
      <c r="C256" s="2"/>
      <c r="D256" s="42"/>
      <c r="H256" s="2"/>
      <c r="I256" s="9"/>
    </row>
    <row r="257" spans="3:9" x14ac:dyDescent="0.2">
      <c r="C257" s="2"/>
      <c r="D257" s="42"/>
      <c r="H257" s="2"/>
      <c r="I257" s="9"/>
    </row>
    <row r="258" spans="3:9" x14ac:dyDescent="0.2">
      <c r="C258" s="2"/>
      <c r="D258" s="42"/>
      <c r="H258" s="2"/>
      <c r="I258" s="9"/>
    </row>
    <row r="259" spans="3:9" x14ac:dyDescent="0.2">
      <c r="C259" s="2"/>
      <c r="D259" s="42"/>
      <c r="H259" s="2"/>
      <c r="I259" s="9"/>
    </row>
    <row r="260" spans="3:9" x14ac:dyDescent="0.2">
      <c r="C260" s="2"/>
      <c r="D260" s="42"/>
      <c r="H260" s="2"/>
      <c r="I260" s="9"/>
    </row>
    <row r="261" spans="3:9" x14ac:dyDescent="0.2">
      <c r="C261" s="2"/>
      <c r="D261" s="42"/>
      <c r="H261" s="2"/>
      <c r="I261" s="9"/>
    </row>
    <row r="262" spans="3:9" x14ac:dyDescent="0.2">
      <c r="C262" s="2"/>
      <c r="D262" s="42"/>
      <c r="H262" s="2"/>
      <c r="I262" s="9"/>
    </row>
    <row r="263" spans="3:9" x14ac:dyDescent="0.2">
      <c r="C263" s="2"/>
      <c r="D263" s="42"/>
      <c r="H263" s="2"/>
      <c r="I263" s="9"/>
    </row>
    <row r="264" spans="3:9" x14ac:dyDescent="0.2">
      <c r="C264" s="2"/>
      <c r="D264" s="42"/>
      <c r="H264" s="2"/>
      <c r="I264" s="9"/>
    </row>
    <row r="265" spans="3:9" x14ac:dyDescent="0.2">
      <c r="C265" s="2"/>
      <c r="D265" s="42"/>
      <c r="H265" s="2"/>
      <c r="I265" s="9"/>
    </row>
    <row r="266" spans="3:9" x14ac:dyDescent="0.2">
      <c r="C266" s="2"/>
      <c r="D266" s="42"/>
      <c r="H266" s="2"/>
      <c r="I266" s="9"/>
    </row>
    <row r="267" spans="3:9" x14ac:dyDescent="0.2">
      <c r="C267" s="2"/>
      <c r="D267" s="42"/>
      <c r="H267" s="2"/>
      <c r="I267" s="9"/>
    </row>
    <row r="268" spans="3:9" x14ac:dyDescent="0.2">
      <c r="C268" s="2"/>
      <c r="D268" s="42"/>
      <c r="H268" s="2"/>
      <c r="I268" s="9"/>
    </row>
    <row r="269" spans="3:9" x14ac:dyDescent="0.2">
      <c r="C269" s="2"/>
      <c r="D269" s="42"/>
      <c r="H269" s="2"/>
      <c r="I269" s="9"/>
    </row>
    <row r="270" spans="3:9" x14ac:dyDescent="0.2">
      <c r="C270" s="2"/>
      <c r="D270" s="42"/>
      <c r="H270" s="2"/>
      <c r="I270" s="9"/>
    </row>
    <row r="271" spans="3:9" x14ac:dyDescent="0.2">
      <c r="C271" s="2"/>
      <c r="D271" s="42"/>
      <c r="H271" s="2"/>
      <c r="I271" s="9"/>
    </row>
    <row r="272" spans="3:9" x14ac:dyDescent="0.2">
      <c r="C272" s="2"/>
      <c r="D272" s="42"/>
      <c r="H272" s="2"/>
      <c r="I272" s="9"/>
    </row>
    <row r="273" spans="3:9" x14ac:dyDescent="0.2">
      <c r="C273" s="2"/>
      <c r="D273" s="42"/>
      <c r="H273" s="2"/>
      <c r="I273" s="9"/>
    </row>
    <row r="274" spans="3:9" x14ac:dyDescent="0.2">
      <c r="C274" s="2"/>
      <c r="D274" s="42"/>
      <c r="H274" s="2"/>
      <c r="I274" s="9"/>
    </row>
    <row r="275" spans="3:9" x14ac:dyDescent="0.2">
      <c r="C275" s="2"/>
      <c r="D275" s="42"/>
      <c r="H275" s="2"/>
      <c r="I275" s="9"/>
    </row>
    <row r="276" spans="3:9" x14ac:dyDescent="0.2">
      <c r="C276" s="2"/>
      <c r="D276" s="42"/>
      <c r="H276" s="2"/>
      <c r="I276" s="9"/>
    </row>
    <row r="277" spans="3:9" x14ac:dyDescent="0.2">
      <c r="C277" s="2"/>
      <c r="D277" s="42"/>
      <c r="H277" s="2"/>
      <c r="I277" s="9"/>
    </row>
    <row r="278" spans="3:9" x14ac:dyDescent="0.2">
      <c r="C278" s="2"/>
      <c r="D278" s="42"/>
      <c r="H278" s="2"/>
      <c r="I278" s="9"/>
    </row>
    <row r="279" spans="3:9" x14ac:dyDescent="0.2">
      <c r="C279" s="2"/>
      <c r="D279" s="42"/>
      <c r="H279" s="2"/>
      <c r="I279" s="9"/>
    </row>
    <row r="280" spans="3:9" x14ac:dyDescent="0.2">
      <c r="C280" s="2"/>
      <c r="D280" s="42"/>
      <c r="H280" s="2"/>
      <c r="I280" s="9"/>
    </row>
    <row r="281" spans="3:9" x14ac:dyDescent="0.2">
      <c r="C281" s="2"/>
      <c r="D281" s="42"/>
      <c r="H281" s="2"/>
      <c r="I281" s="9"/>
    </row>
    <row r="282" spans="3:9" x14ac:dyDescent="0.2">
      <c r="C282" s="2"/>
      <c r="D282" s="42"/>
      <c r="H282" s="2"/>
      <c r="I282" s="9"/>
    </row>
    <row r="283" spans="3:9" x14ac:dyDescent="0.2">
      <c r="C283" s="2"/>
      <c r="D283" s="42"/>
      <c r="H283" s="2"/>
      <c r="I283" s="9"/>
    </row>
    <row r="284" spans="3:9" x14ac:dyDescent="0.2">
      <c r="C284" s="2"/>
      <c r="D284" s="42"/>
      <c r="H284" s="2"/>
      <c r="I284" s="9"/>
    </row>
    <row r="285" spans="3:9" x14ac:dyDescent="0.2">
      <c r="C285" s="2"/>
      <c r="D285" s="42"/>
      <c r="H285" s="2"/>
      <c r="I285" s="9"/>
    </row>
    <row r="286" spans="3:9" x14ac:dyDescent="0.2">
      <c r="C286" s="2"/>
      <c r="D286" s="42"/>
      <c r="H286" s="2"/>
      <c r="I286" s="9"/>
    </row>
    <row r="287" spans="3:9" x14ac:dyDescent="0.2">
      <c r="C287" s="2"/>
      <c r="D287" s="42"/>
      <c r="H287" s="2"/>
      <c r="I287" s="9"/>
    </row>
    <row r="288" spans="3:9" x14ac:dyDescent="0.2">
      <c r="C288" s="2"/>
      <c r="D288" s="42"/>
      <c r="H288" s="2"/>
      <c r="I288" s="9"/>
    </row>
    <row r="289" spans="3:9" x14ac:dyDescent="0.2">
      <c r="C289" s="2"/>
      <c r="D289" s="42"/>
      <c r="H289" s="2"/>
      <c r="I289" s="9"/>
    </row>
    <row r="290" spans="3:9" x14ac:dyDescent="0.2">
      <c r="C290" s="2"/>
      <c r="D290" s="42"/>
      <c r="H290" s="2"/>
      <c r="I290" s="9"/>
    </row>
    <row r="291" spans="3:9" x14ac:dyDescent="0.2">
      <c r="C291" s="2"/>
      <c r="D291" s="42"/>
      <c r="H291" s="2"/>
      <c r="I291" s="9"/>
    </row>
    <row r="292" spans="3:9" x14ac:dyDescent="0.2">
      <c r="C292" s="2"/>
      <c r="D292" s="42"/>
      <c r="H292" s="2"/>
      <c r="I292" s="9"/>
    </row>
    <row r="293" spans="3:9" x14ac:dyDescent="0.2">
      <c r="C293" s="2"/>
      <c r="D293" s="42"/>
      <c r="H293" s="2"/>
      <c r="I293" s="9"/>
    </row>
    <row r="294" spans="3:9" x14ac:dyDescent="0.2">
      <c r="C294" s="2"/>
      <c r="D294" s="42"/>
      <c r="H294" s="2"/>
      <c r="I294" s="9"/>
    </row>
    <row r="295" spans="3:9" x14ac:dyDescent="0.2">
      <c r="C295" s="2"/>
      <c r="D295" s="42"/>
      <c r="H295" s="2"/>
      <c r="I295" s="9"/>
    </row>
    <row r="296" spans="3:9" x14ac:dyDescent="0.2">
      <c r="C296" s="2"/>
      <c r="D296" s="42"/>
      <c r="H296" s="2"/>
      <c r="I296" s="9"/>
    </row>
    <row r="297" spans="3:9" x14ac:dyDescent="0.2">
      <c r="C297" s="2"/>
      <c r="D297" s="42"/>
      <c r="H297" s="2"/>
      <c r="I297" s="9"/>
    </row>
    <row r="298" spans="3:9" x14ac:dyDescent="0.2">
      <c r="C298" s="2"/>
      <c r="D298" s="42"/>
      <c r="H298" s="2"/>
      <c r="I298" s="9"/>
    </row>
    <row r="299" spans="3:9" x14ac:dyDescent="0.2">
      <c r="C299" s="2"/>
      <c r="D299" s="42"/>
      <c r="H299" s="2"/>
      <c r="I299" s="9"/>
    </row>
    <row r="300" spans="3:9" x14ac:dyDescent="0.2">
      <c r="C300" s="2"/>
      <c r="D300" s="42"/>
      <c r="H300" s="2"/>
      <c r="I300" s="9"/>
    </row>
    <row r="301" spans="3:9" x14ac:dyDescent="0.2">
      <c r="C301" s="2"/>
      <c r="D301" s="42"/>
      <c r="H301" s="2"/>
      <c r="I301" s="9"/>
    </row>
    <row r="302" spans="3:9" x14ac:dyDescent="0.2">
      <c r="C302" s="2"/>
      <c r="D302" s="42"/>
      <c r="H302" s="2"/>
      <c r="I302" s="9"/>
    </row>
    <row r="303" spans="3:9" x14ac:dyDescent="0.2">
      <c r="C303" s="2"/>
      <c r="D303" s="42"/>
      <c r="H303" s="2"/>
      <c r="I303" s="9"/>
    </row>
    <row r="304" spans="3:9" x14ac:dyDescent="0.2">
      <c r="C304" s="2"/>
      <c r="D304" s="42"/>
      <c r="H304" s="2"/>
      <c r="I304" s="9"/>
    </row>
    <row r="305" spans="3:9" x14ac:dyDescent="0.2">
      <c r="C305" s="2"/>
      <c r="D305" s="42"/>
      <c r="H305" s="2"/>
      <c r="I305" s="9"/>
    </row>
    <row r="306" spans="3:9" x14ac:dyDescent="0.2">
      <c r="C306" s="2"/>
      <c r="D306" s="42"/>
      <c r="H306" s="2"/>
      <c r="I306" s="9"/>
    </row>
    <row r="307" spans="3:9" x14ac:dyDescent="0.2">
      <c r="C307" s="2"/>
      <c r="D307" s="42"/>
      <c r="H307" s="2"/>
      <c r="I307" s="9"/>
    </row>
    <row r="308" spans="3:9" x14ac:dyDescent="0.2">
      <c r="C308" s="2"/>
      <c r="D308" s="42"/>
      <c r="H308" s="2"/>
      <c r="I308" s="9"/>
    </row>
    <row r="309" spans="3:9" x14ac:dyDescent="0.2">
      <c r="C309" s="2"/>
      <c r="D309" s="42"/>
      <c r="H309" s="2"/>
      <c r="I309" s="9"/>
    </row>
    <row r="310" spans="3:9" x14ac:dyDescent="0.2">
      <c r="C310" s="2"/>
      <c r="D310" s="42"/>
      <c r="H310" s="2"/>
      <c r="I310" s="9"/>
    </row>
    <row r="311" spans="3:9" x14ac:dyDescent="0.2">
      <c r="C311" s="2"/>
      <c r="D311" s="42"/>
      <c r="H311" s="2"/>
      <c r="I311" s="9"/>
    </row>
    <row r="312" spans="3:9" x14ac:dyDescent="0.2">
      <c r="C312" s="2"/>
      <c r="D312" s="42"/>
      <c r="H312" s="2"/>
      <c r="I312" s="9"/>
    </row>
    <row r="313" spans="3:9" x14ac:dyDescent="0.2">
      <c r="C313" s="2"/>
      <c r="D313" s="42"/>
      <c r="H313" s="2"/>
      <c r="I313" s="9"/>
    </row>
    <row r="314" spans="3:9" x14ac:dyDescent="0.2">
      <c r="C314" s="2"/>
      <c r="D314" s="42"/>
      <c r="H314" s="2"/>
      <c r="I314" s="9"/>
    </row>
    <row r="315" spans="3:9" x14ac:dyDescent="0.2">
      <c r="C315" s="2"/>
      <c r="D315" s="42"/>
      <c r="H315" s="2"/>
      <c r="I315" s="9"/>
    </row>
    <row r="316" spans="3:9" x14ac:dyDescent="0.2">
      <c r="C316" s="2"/>
      <c r="D316" s="42"/>
      <c r="H316" s="2"/>
      <c r="I316" s="9"/>
    </row>
    <row r="317" spans="3:9" x14ac:dyDescent="0.2">
      <c r="C317" s="2"/>
      <c r="D317" s="42"/>
      <c r="H317" s="2"/>
      <c r="I317" s="9"/>
    </row>
    <row r="318" spans="3:9" x14ac:dyDescent="0.2">
      <c r="C318" s="2"/>
      <c r="D318" s="42"/>
      <c r="H318" s="2"/>
      <c r="I318" s="9"/>
    </row>
    <row r="319" spans="3:9" x14ac:dyDescent="0.2">
      <c r="C319" s="2"/>
      <c r="D319" s="42"/>
      <c r="H319" s="2"/>
      <c r="I319" s="9"/>
    </row>
    <row r="320" spans="3:9" x14ac:dyDescent="0.2">
      <c r="C320" s="2"/>
      <c r="D320" s="42"/>
      <c r="H320" s="2"/>
      <c r="I320" s="9"/>
    </row>
    <row r="321" spans="3:9" x14ac:dyDescent="0.2">
      <c r="C321" s="2"/>
      <c r="D321" s="42"/>
      <c r="H321" s="2"/>
      <c r="I321" s="9"/>
    </row>
    <row r="322" spans="3:9" x14ac:dyDescent="0.2">
      <c r="C322" s="2"/>
      <c r="D322" s="42"/>
      <c r="H322" s="2"/>
      <c r="I322" s="9"/>
    </row>
    <row r="323" spans="3:9" x14ac:dyDescent="0.2">
      <c r="C323" s="2"/>
      <c r="D323" s="42"/>
      <c r="H323" s="2"/>
      <c r="I323" s="9"/>
    </row>
    <row r="324" spans="3:9" x14ac:dyDescent="0.2">
      <c r="C324" s="2"/>
      <c r="D324" s="42"/>
      <c r="H324" s="2"/>
      <c r="I324" s="9"/>
    </row>
    <row r="325" spans="3:9" x14ac:dyDescent="0.2">
      <c r="C325" s="2"/>
      <c r="D325" s="42"/>
      <c r="H325" s="2"/>
      <c r="I325" s="9"/>
    </row>
    <row r="326" spans="3:9" x14ac:dyDescent="0.2">
      <c r="C326" s="2"/>
      <c r="D326" s="42"/>
      <c r="H326" s="2"/>
      <c r="I326" s="9"/>
    </row>
    <row r="327" spans="3:9" x14ac:dyDescent="0.2">
      <c r="C327" s="2"/>
      <c r="D327" s="42"/>
      <c r="H327" s="2"/>
      <c r="I327" s="9"/>
    </row>
    <row r="328" spans="3:9" x14ac:dyDescent="0.2">
      <c r="C328" s="2"/>
      <c r="D328" s="42"/>
      <c r="H328" s="2"/>
      <c r="I328" s="9"/>
    </row>
    <row r="329" spans="3:9" x14ac:dyDescent="0.2">
      <c r="C329" s="2"/>
      <c r="D329" s="42"/>
      <c r="H329" s="2"/>
      <c r="I329" s="9"/>
    </row>
    <row r="330" spans="3:9" x14ac:dyDescent="0.2">
      <c r="C330" s="2"/>
      <c r="D330" s="42"/>
      <c r="H330" s="2"/>
      <c r="I330" s="9"/>
    </row>
    <row r="331" spans="3:9" x14ac:dyDescent="0.2">
      <c r="C331" s="2"/>
      <c r="D331" s="42"/>
      <c r="H331" s="2"/>
      <c r="I331" s="9"/>
    </row>
    <row r="332" spans="3:9" x14ac:dyDescent="0.2">
      <c r="C332" s="2"/>
      <c r="D332" s="42"/>
      <c r="H332" s="2"/>
      <c r="I332" s="9"/>
    </row>
    <row r="333" spans="3:9" x14ac:dyDescent="0.2">
      <c r="C333" s="2"/>
      <c r="D333" s="42"/>
      <c r="H333" s="2"/>
      <c r="I333" s="9"/>
    </row>
    <row r="334" spans="3:9" x14ac:dyDescent="0.2">
      <c r="C334" s="2"/>
      <c r="D334" s="42"/>
      <c r="H334" s="2"/>
      <c r="I334" s="9"/>
    </row>
    <row r="335" spans="3:9" x14ac:dyDescent="0.2">
      <c r="C335" s="2"/>
      <c r="D335" s="42"/>
      <c r="H335" s="2"/>
      <c r="I335" s="9"/>
    </row>
    <row r="336" spans="3:9" x14ac:dyDescent="0.2">
      <c r="C336" s="2"/>
      <c r="D336" s="42"/>
      <c r="H336" s="2"/>
      <c r="I336" s="9"/>
    </row>
    <row r="337" spans="3:9" x14ac:dyDescent="0.2">
      <c r="C337" s="2"/>
      <c r="D337" s="42"/>
      <c r="H337" s="2"/>
      <c r="I337" s="9"/>
    </row>
    <row r="338" spans="3:9" x14ac:dyDescent="0.2">
      <c r="C338" s="2"/>
      <c r="D338" s="42"/>
      <c r="H338" s="2"/>
      <c r="I338" s="9"/>
    </row>
    <row r="339" spans="3:9" x14ac:dyDescent="0.2">
      <c r="C339" s="2"/>
      <c r="D339" s="42"/>
      <c r="H339" s="2"/>
      <c r="I339" s="9"/>
    </row>
    <row r="340" spans="3:9" x14ac:dyDescent="0.2">
      <c r="C340" s="2"/>
      <c r="D340" s="42"/>
      <c r="H340" s="2"/>
      <c r="I340" s="9"/>
    </row>
    <row r="341" spans="3:9" x14ac:dyDescent="0.2">
      <c r="C341" s="2"/>
      <c r="D341" s="42"/>
      <c r="H341" s="2"/>
      <c r="I341" s="9"/>
    </row>
    <row r="342" spans="3:9" x14ac:dyDescent="0.2">
      <c r="C342" s="2"/>
      <c r="D342" s="42"/>
      <c r="H342" s="2"/>
      <c r="I342" s="9"/>
    </row>
    <row r="343" spans="3:9" x14ac:dyDescent="0.2">
      <c r="C343" s="2"/>
      <c r="D343" s="42"/>
      <c r="H343" s="2"/>
      <c r="I343" s="9"/>
    </row>
    <row r="344" spans="3:9" x14ac:dyDescent="0.2">
      <c r="C344" s="2"/>
      <c r="D344" s="42"/>
      <c r="H344" s="2"/>
      <c r="I344" s="9"/>
    </row>
    <row r="345" spans="3:9" x14ac:dyDescent="0.2">
      <c r="C345" s="2"/>
      <c r="D345" s="42"/>
      <c r="H345" s="2"/>
      <c r="I345" s="9"/>
    </row>
    <row r="346" spans="3:9" x14ac:dyDescent="0.2">
      <c r="C346" s="2"/>
      <c r="D346" s="42"/>
      <c r="H346" s="2"/>
      <c r="I346" s="9"/>
    </row>
    <row r="347" spans="3:9" x14ac:dyDescent="0.2">
      <c r="C347" s="2"/>
      <c r="D347" s="42"/>
      <c r="H347" s="2"/>
      <c r="I347" s="9"/>
    </row>
    <row r="348" spans="3:9" x14ac:dyDescent="0.2">
      <c r="C348" s="2"/>
      <c r="D348" s="42"/>
      <c r="H348" s="2"/>
      <c r="I348" s="9"/>
    </row>
    <row r="349" spans="3:9" x14ac:dyDescent="0.2">
      <c r="C349" s="2"/>
      <c r="D349" s="42"/>
      <c r="H349" s="2"/>
      <c r="I349" s="9"/>
    </row>
    <row r="350" spans="3:9" x14ac:dyDescent="0.2">
      <c r="C350" s="2"/>
      <c r="D350" s="42"/>
      <c r="H350" s="2"/>
      <c r="I350" s="9"/>
    </row>
    <row r="351" spans="3:9" x14ac:dyDescent="0.2">
      <c r="C351" s="2"/>
      <c r="D351" s="42"/>
      <c r="H351" s="2"/>
      <c r="I351" s="9"/>
    </row>
    <row r="352" spans="3:9" x14ac:dyDescent="0.2">
      <c r="C352" s="2"/>
      <c r="D352" s="42"/>
      <c r="H352" s="2"/>
      <c r="I352" s="9"/>
    </row>
    <row r="353" spans="3:9" x14ac:dyDescent="0.2">
      <c r="C353" s="2"/>
      <c r="D353" s="42"/>
      <c r="H353" s="2"/>
      <c r="I353" s="9"/>
    </row>
    <row r="354" spans="3:9" x14ac:dyDescent="0.2">
      <c r="C354" s="2"/>
      <c r="D354" s="42"/>
      <c r="H354" s="2"/>
      <c r="I354" s="9"/>
    </row>
    <row r="355" spans="3:9" x14ac:dyDescent="0.2">
      <c r="C355" s="2"/>
      <c r="D355" s="42"/>
      <c r="H355" s="2"/>
      <c r="I355" s="9"/>
    </row>
    <row r="356" spans="3:9" x14ac:dyDescent="0.2">
      <c r="C356" s="2"/>
      <c r="D356" s="42"/>
      <c r="H356" s="2"/>
      <c r="I356" s="9"/>
    </row>
    <row r="357" spans="3:9" x14ac:dyDescent="0.2">
      <c r="C357" s="2"/>
      <c r="D357" s="42"/>
      <c r="H357" s="2"/>
      <c r="I357" s="9"/>
    </row>
    <row r="358" spans="3:9" x14ac:dyDescent="0.2">
      <c r="C358" s="2"/>
      <c r="D358" s="42"/>
      <c r="H358" s="2"/>
      <c r="I358" s="9"/>
    </row>
    <row r="359" spans="3:9" x14ac:dyDescent="0.2">
      <c r="C359" s="2"/>
      <c r="D359" s="42"/>
      <c r="H359" s="2"/>
      <c r="I359" s="9"/>
    </row>
    <row r="360" spans="3:9" x14ac:dyDescent="0.2">
      <c r="C360" s="2"/>
      <c r="D360" s="42"/>
      <c r="H360" s="2"/>
      <c r="I360" s="9"/>
    </row>
    <row r="361" spans="3:9" x14ac:dyDescent="0.2">
      <c r="C361" s="2"/>
      <c r="D361" s="42"/>
      <c r="H361" s="2"/>
      <c r="I361" s="9"/>
    </row>
    <row r="362" spans="3:9" x14ac:dyDescent="0.2">
      <c r="C362" s="2"/>
      <c r="D362" s="42"/>
      <c r="H362" s="2"/>
      <c r="I362" s="9"/>
    </row>
    <row r="363" spans="3:9" x14ac:dyDescent="0.2">
      <c r="C363" s="2"/>
      <c r="D363" s="42"/>
      <c r="H363" s="2"/>
      <c r="I363" s="9"/>
    </row>
    <row r="364" spans="3:9" x14ac:dyDescent="0.2">
      <c r="C364" s="2"/>
      <c r="D364" s="42"/>
      <c r="H364" s="2"/>
      <c r="I364" s="9"/>
    </row>
    <row r="365" spans="3:9" x14ac:dyDescent="0.2">
      <c r="C365" s="2"/>
      <c r="D365" s="42"/>
      <c r="H365" s="2"/>
      <c r="I365" s="9"/>
    </row>
    <row r="366" spans="3:9" x14ac:dyDescent="0.2">
      <c r="C366" s="2"/>
      <c r="D366" s="42"/>
      <c r="H366" s="2"/>
      <c r="I366" s="9"/>
    </row>
    <row r="367" spans="3:9" x14ac:dyDescent="0.2">
      <c r="C367" s="2"/>
      <c r="D367" s="42"/>
      <c r="H367" s="2"/>
      <c r="I367" s="9"/>
    </row>
    <row r="368" spans="3:9" x14ac:dyDescent="0.2">
      <c r="C368" s="2"/>
      <c r="D368" s="42"/>
      <c r="H368" s="2"/>
      <c r="I368" s="9"/>
    </row>
    <row r="369" spans="3:9" x14ac:dyDescent="0.2">
      <c r="C369" s="2"/>
      <c r="D369" s="42"/>
      <c r="H369" s="2"/>
      <c r="I369" s="9"/>
    </row>
    <row r="370" spans="3:9" x14ac:dyDescent="0.2">
      <c r="C370" s="2"/>
      <c r="D370" s="42"/>
      <c r="H370" s="2"/>
      <c r="I370" s="9"/>
    </row>
    <row r="371" spans="3:9" x14ac:dyDescent="0.2">
      <c r="C371" s="2"/>
      <c r="D371" s="42"/>
      <c r="H371" s="2"/>
      <c r="I371" s="9"/>
    </row>
    <row r="372" spans="3:9" x14ac:dyDescent="0.2">
      <c r="C372" s="2"/>
      <c r="D372" s="42"/>
      <c r="H372" s="2"/>
      <c r="I372" s="9"/>
    </row>
    <row r="373" spans="3:9" x14ac:dyDescent="0.2">
      <c r="C373" s="2"/>
      <c r="D373" s="42"/>
      <c r="H373" s="2"/>
      <c r="I373" s="9"/>
    </row>
    <row r="374" spans="3:9" x14ac:dyDescent="0.2">
      <c r="C374" s="2"/>
      <c r="D374" s="42"/>
      <c r="H374" s="2"/>
      <c r="I374" s="9"/>
    </row>
    <row r="375" spans="3:9" x14ac:dyDescent="0.2">
      <c r="C375" s="2"/>
      <c r="D375" s="42"/>
      <c r="H375" s="2"/>
      <c r="I375" s="9"/>
    </row>
    <row r="376" spans="3:9" x14ac:dyDescent="0.2">
      <c r="C376" s="2"/>
      <c r="D376" s="42"/>
      <c r="H376" s="2"/>
      <c r="I376" s="9"/>
    </row>
    <row r="377" spans="3:9" x14ac:dyDescent="0.2">
      <c r="C377" s="2"/>
      <c r="D377" s="42"/>
      <c r="H377" s="2"/>
      <c r="I377" s="9"/>
    </row>
    <row r="378" spans="3:9" x14ac:dyDescent="0.2">
      <c r="C378" s="2"/>
      <c r="D378" s="42"/>
      <c r="H378" s="2"/>
      <c r="I378" s="9"/>
    </row>
    <row r="379" spans="3:9" x14ac:dyDescent="0.2">
      <c r="C379" s="2"/>
      <c r="D379" s="42"/>
      <c r="H379" s="2"/>
      <c r="I379" s="9"/>
    </row>
    <row r="380" spans="3:9" x14ac:dyDescent="0.2">
      <c r="C380" s="2"/>
      <c r="D380" s="42"/>
      <c r="H380" s="2"/>
      <c r="I380" s="9"/>
    </row>
    <row r="381" spans="3:9" x14ac:dyDescent="0.2">
      <c r="C381" s="2"/>
      <c r="D381" s="42"/>
      <c r="H381" s="2"/>
      <c r="I381" s="9"/>
    </row>
    <row r="382" spans="3:9" x14ac:dyDescent="0.2">
      <c r="C382" s="2"/>
      <c r="D382" s="42"/>
      <c r="H382" s="2"/>
      <c r="I382" s="9"/>
    </row>
    <row r="383" spans="3:9" x14ac:dyDescent="0.2">
      <c r="C383" s="2"/>
      <c r="D383" s="42"/>
      <c r="H383" s="2"/>
      <c r="I383" s="9"/>
    </row>
    <row r="384" spans="3:9" x14ac:dyDescent="0.2">
      <c r="C384" s="2"/>
      <c r="D384" s="42"/>
      <c r="H384" s="2"/>
      <c r="I384" s="9"/>
    </row>
    <row r="385" spans="3:9" x14ac:dyDescent="0.2">
      <c r="C385" s="2"/>
      <c r="D385" s="42"/>
      <c r="H385" s="2"/>
      <c r="I385" s="9"/>
    </row>
    <row r="386" spans="3:9" x14ac:dyDescent="0.2">
      <c r="C386" s="2"/>
      <c r="D386" s="42"/>
      <c r="H386" s="2"/>
      <c r="I386" s="9"/>
    </row>
    <row r="387" spans="3:9" x14ac:dyDescent="0.2">
      <c r="C387" s="2"/>
      <c r="D387" s="42"/>
      <c r="H387" s="2"/>
      <c r="I387" s="9"/>
    </row>
    <row r="388" spans="3:9" x14ac:dyDescent="0.2">
      <c r="C388" s="2"/>
      <c r="D388" s="42"/>
      <c r="H388" s="2"/>
      <c r="I388" s="9"/>
    </row>
    <row r="389" spans="3:9" x14ac:dyDescent="0.2">
      <c r="C389" s="2"/>
      <c r="D389" s="42"/>
      <c r="H389" s="2"/>
      <c r="I389" s="9"/>
    </row>
    <row r="390" spans="3:9" x14ac:dyDescent="0.2">
      <c r="C390" s="2"/>
      <c r="D390" s="42"/>
      <c r="H390" s="2"/>
      <c r="I390" s="9"/>
    </row>
    <row r="391" spans="3:9" x14ac:dyDescent="0.2">
      <c r="C391" s="2"/>
      <c r="D391" s="42"/>
      <c r="H391" s="2"/>
      <c r="I391" s="9"/>
    </row>
    <row r="392" spans="3:9" x14ac:dyDescent="0.2">
      <c r="C392" s="2"/>
      <c r="D392" s="42"/>
      <c r="H392" s="2"/>
      <c r="I392" s="9"/>
    </row>
    <row r="393" spans="3:9" x14ac:dyDescent="0.2">
      <c r="C393" s="2"/>
      <c r="D393" s="42"/>
      <c r="H393" s="2"/>
      <c r="I393" s="9"/>
    </row>
    <row r="394" spans="3:9" x14ac:dyDescent="0.2">
      <c r="C394" s="2"/>
      <c r="D394" s="42"/>
      <c r="H394" s="2"/>
      <c r="I394" s="9"/>
    </row>
    <row r="395" spans="3:9" x14ac:dyDescent="0.2">
      <c r="C395" s="2"/>
      <c r="D395" s="42"/>
      <c r="H395" s="2"/>
      <c r="I395" s="9"/>
    </row>
    <row r="396" spans="3:9" x14ac:dyDescent="0.2">
      <c r="C396" s="2"/>
      <c r="D396" s="42"/>
      <c r="H396" s="2"/>
      <c r="I396" s="9"/>
    </row>
    <row r="397" spans="3:9" x14ac:dyDescent="0.2">
      <c r="C397" s="2"/>
      <c r="D397" s="42"/>
      <c r="H397" s="2"/>
      <c r="I397" s="9"/>
    </row>
    <row r="398" spans="3:9" x14ac:dyDescent="0.2">
      <c r="C398" s="2"/>
      <c r="D398" s="42"/>
      <c r="H398" s="2"/>
      <c r="I398" s="9"/>
    </row>
    <row r="399" spans="3:9" x14ac:dyDescent="0.2">
      <c r="C399" s="2"/>
      <c r="D399" s="42"/>
      <c r="H399" s="2"/>
      <c r="I399" s="9"/>
    </row>
    <row r="400" spans="3:9" x14ac:dyDescent="0.2">
      <c r="C400" s="2"/>
      <c r="D400" s="42"/>
      <c r="H400" s="2"/>
      <c r="I400" s="9"/>
    </row>
    <row r="401" spans="3:9" x14ac:dyDescent="0.2">
      <c r="C401" s="2"/>
      <c r="D401" s="42"/>
      <c r="H401" s="2"/>
      <c r="I401" s="9"/>
    </row>
    <row r="402" spans="3:9" x14ac:dyDescent="0.2">
      <c r="C402" s="2"/>
      <c r="D402" s="42"/>
      <c r="H402" s="2"/>
      <c r="I402" s="9"/>
    </row>
    <row r="403" spans="3:9" x14ac:dyDescent="0.2">
      <c r="C403" s="2"/>
      <c r="D403" s="42"/>
      <c r="H403" s="2"/>
      <c r="I403" s="9"/>
    </row>
    <row r="404" spans="3:9" x14ac:dyDescent="0.2">
      <c r="C404" s="2"/>
      <c r="D404" s="42"/>
      <c r="H404" s="2"/>
      <c r="I404" s="9"/>
    </row>
    <row r="405" spans="3:9" x14ac:dyDescent="0.2">
      <c r="C405" s="2"/>
      <c r="D405" s="42"/>
      <c r="H405" s="2"/>
      <c r="I405" s="9"/>
    </row>
    <row r="406" spans="3:9" x14ac:dyDescent="0.2">
      <c r="C406" s="2"/>
      <c r="D406" s="42"/>
      <c r="H406" s="2"/>
      <c r="I406" s="9"/>
    </row>
    <row r="407" spans="3:9" x14ac:dyDescent="0.2">
      <c r="C407" s="2"/>
      <c r="D407" s="42"/>
      <c r="H407" s="2"/>
      <c r="I407" s="9"/>
    </row>
    <row r="408" spans="3:9" x14ac:dyDescent="0.2">
      <c r="C408" s="2"/>
      <c r="D408" s="42"/>
      <c r="H408" s="2"/>
      <c r="I408" s="9"/>
    </row>
    <row r="409" spans="3:9" x14ac:dyDescent="0.2">
      <c r="C409" s="2"/>
      <c r="D409" s="42"/>
      <c r="H409" s="2"/>
      <c r="I409" s="9"/>
    </row>
    <row r="410" spans="3:9" x14ac:dyDescent="0.2">
      <c r="C410" s="2"/>
      <c r="D410" s="42"/>
      <c r="H410" s="2"/>
      <c r="I410" s="9"/>
    </row>
    <row r="411" spans="3:9" x14ac:dyDescent="0.2">
      <c r="C411" s="2"/>
      <c r="D411" s="42"/>
      <c r="H411" s="2"/>
      <c r="I411" s="9"/>
    </row>
    <row r="412" spans="3:9" x14ac:dyDescent="0.2">
      <c r="C412" s="2"/>
      <c r="D412" s="42"/>
      <c r="H412" s="2"/>
      <c r="I412" s="9"/>
    </row>
    <row r="413" spans="3:9" x14ac:dyDescent="0.2">
      <c r="C413" s="2"/>
      <c r="D413" s="42"/>
      <c r="H413" s="2"/>
      <c r="I413" s="9"/>
    </row>
    <row r="414" spans="3:9" x14ac:dyDescent="0.2">
      <c r="C414" s="2"/>
      <c r="D414" s="42"/>
      <c r="H414" s="2"/>
      <c r="I414" s="9"/>
    </row>
    <row r="415" spans="3:9" x14ac:dyDescent="0.2">
      <c r="C415" s="2"/>
      <c r="D415" s="42"/>
      <c r="H415" s="2"/>
      <c r="I415" s="9"/>
    </row>
    <row r="416" spans="3:9" x14ac:dyDescent="0.2">
      <c r="C416" s="2"/>
      <c r="D416" s="42"/>
      <c r="H416" s="2"/>
      <c r="I416" s="9"/>
    </row>
    <row r="417" spans="3:9" x14ac:dyDescent="0.2">
      <c r="C417" s="2"/>
      <c r="D417" s="42"/>
      <c r="H417" s="2"/>
      <c r="I417" s="9"/>
    </row>
    <row r="418" spans="3:9" x14ac:dyDescent="0.2">
      <c r="C418" s="2"/>
      <c r="D418" s="42"/>
      <c r="H418" s="2"/>
      <c r="I418" s="9"/>
    </row>
    <row r="419" spans="3:9" x14ac:dyDescent="0.2">
      <c r="C419" s="2"/>
      <c r="D419" s="42"/>
      <c r="H419" s="2"/>
      <c r="I419" s="9"/>
    </row>
    <row r="420" spans="3:9" x14ac:dyDescent="0.2">
      <c r="C420" s="2"/>
      <c r="D420" s="42"/>
      <c r="H420" s="2"/>
      <c r="I420" s="9"/>
    </row>
    <row r="421" spans="3:9" x14ac:dyDescent="0.2">
      <c r="C421" s="2"/>
      <c r="D421" s="42"/>
      <c r="H421" s="2"/>
      <c r="I421" s="9"/>
    </row>
    <row r="422" spans="3:9" x14ac:dyDescent="0.2">
      <c r="C422" s="2"/>
      <c r="D422" s="42"/>
      <c r="H422" s="2"/>
      <c r="I422" s="9"/>
    </row>
    <row r="423" spans="3:9" x14ac:dyDescent="0.2">
      <c r="C423" s="2"/>
      <c r="D423" s="42"/>
      <c r="H423" s="2"/>
      <c r="I423" s="9"/>
    </row>
    <row r="424" spans="3:9" x14ac:dyDescent="0.2">
      <c r="C424" s="2"/>
      <c r="D424" s="42"/>
      <c r="H424" s="2"/>
      <c r="I424" s="9"/>
    </row>
    <row r="425" spans="3:9" x14ac:dyDescent="0.2">
      <c r="C425" s="2"/>
      <c r="D425" s="42"/>
      <c r="H425" s="2"/>
      <c r="I425" s="9"/>
    </row>
    <row r="426" spans="3:9" x14ac:dyDescent="0.2">
      <c r="C426" s="2"/>
      <c r="D426" s="42"/>
      <c r="H426" s="2"/>
      <c r="I426" s="9"/>
    </row>
    <row r="427" spans="3:9" x14ac:dyDescent="0.2">
      <c r="C427" s="2"/>
      <c r="D427" s="42"/>
      <c r="H427" s="2"/>
      <c r="I427" s="9"/>
    </row>
    <row r="428" spans="3:9" x14ac:dyDescent="0.2">
      <c r="C428" s="2"/>
      <c r="D428" s="42"/>
      <c r="H428" s="2"/>
      <c r="I428" s="9"/>
    </row>
    <row r="429" spans="3:9" x14ac:dyDescent="0.2">
      <c r="C429" s="2"/>
      <c r="D429" s="42"/>
      <c r="H429" s="2"/>
      <c r="I429" s="9"/>
    </row>
    <row r="430" spans="3:9" x14ac:dyDescent="0.2">
      <c r="C430" s="2"/>
      <c r="D430" s="42"/>
      <c r="H430" s="2"/>
      <c r="I430" s="9"/>
    </row>
    <row r="431" spans="3:9" x14ac:dyDescent="0.2">
      <c r="C431" s="2"/>
      <c r="D431" s="42"/>
      <c r="H431" s="2"/>
      <c r="I431" s="9"/>
    </row>
    <row r="432" spans="3:9" x14ac:dyDescent="0.2">
      <c r="C432" s="2"/>
      <c r="D432" s="42"/>
      <c r="H432" s="2"/>
      <c r="I432" s="9"/>
    </row>
    <row r="433" spans="3:9" x14ac:dyDescent="0.2">
      <c r="C433" s="2"/>
      <c r="D433" s="42"/>
      <c r="H433" s="2"/>
      <c r="I433" s="9"/>
    </row>
    <row r="434" spans="3:9" x14ac:dyDescent="0.2">
      <c r="C434" s="2"/>
      <c r="D434" s="42"/>
      <c r="H434" s="2"/>
      <c r="I434" s="9"/>
    </row>
    <row r="435" spans="3:9" x14ac:dyDescent="0.2">
      <c r="C435" s="2"/>
      <c r="D435" s="42"/>
      <c r="H435" s="2"/>
      <c r="I435" s="9"/>
    </row>
    <row r="436" spans="3:9" x14ac:dyDescent="0.2">
      <c r="C436" s="2"/>
      <c r="D436" s="42"/>
      <c r="H436" s="2"/>
      <c r="I436" s="9"/>
    </row>
    <row r="437" spans="3:9" x14ac:dyDescent="0.2">
      <c r="C437" s="2"/>
      <c r="D437" s="42"/>
      <c r="H437" s="2"/>
      <c r="I437" s="9"/>
    </row>
    <row r="438" spans="3:9" x14ac:dyDescent="0.2">
      <c r="C438" s="2"/>
      <c r="D438" s="42"/>
      <c r="H438" s="2"/>
      <c r="I438" s="9"/>
    </row>
    <row r="439" spans="3:9" x14ac:dyDescent="0.2">
      <c r="C439" s="2"/>
      <c r="D439" s="42"/>
      <c r="H439" s="2"/>
      <c r="I439" s="9"/>
    </row>
    <row r="440" spans="3:9" x14ac:dyDescent="0.2">
      <c r="C440" s="2"/>
      <c r="D440" s="42"/>
      <c r="H440" s="2"/>
      <c r="I440" s="9"/>
    </row>
    <row r="441" spans="3:9" x14ac:dyDescent="0.2">
      <c r="C441" s="2"/>
      <c r="D441" s="42"/>
      <c r="H441" s="2"/>
      <c r="I441" s="9"/>
    </row>
    <row r="442" spans="3:9" x14ac:dyDescent="0.2">
      <c r="C442" s="2"/>
      <c r="D442" s="42"/>
      <c r="H442" s="2"/>
      <c r="I442" s="9"/>
    </row>
    <row r="443" spans="3:9" x14ac:dyDescent="0.2">
      <c r="C443" s="2"/>
      <c r="D443" s="42"/>
      <c r="H443" s="2"/>
      <c r="I443" s="9"/>
    </row>
    <row r="444" spans="3:9" x14ac:dyDescent="0.2">
      <c r="C444" s="2"/>
      <c r="D444" s="42"/>
      <c r="H444" s="2"/>
      <c r="I444" s="9"/>
    </row>
    <row r="445" spans="3:9" x14ac:dyDescent="0.2">
      <c r="C445" s="2"/>
      <c r="D445" s="42"/>
      <c r="H445" s="2"/>
      <c r="I445" s="9"/>
    </row>
    <row r="446" spans="3:9" x14ac:dyDescent="0.2">
      <c r="C446" s="2"/>
      <c r="D446" s="42"/>
      <c r="H446" s="2"/>
      <c r="I446" s="9"/>
    </row>
    <row r="447" spans="3:9" x14ac:dyDescent="0.2">
      <c r="C447" s="2"/>
      <c r="D447" s="42"/>
      <c r="H447" s="2"/>
      <c r="I447" s="9"/>
    </row>
    <row r="448" spans="3:9" x14ac:dyDescent="0.2">
      <c r="C448" s="2"/>
      <c r="D448" s="42"/>
      <c r="H448" s="2"/>
      <c r="I448" s="9"/>
    </row>
    <row r="449" spans="3:9" x14ac:dyDescent="0.2">
      <c r="C449" s="2"/>
      <c r="D449" s="42"/>
      <c r="H449" s="2"/>
      <c r="I449" s="9"/>
    </row>
    <row r="450" spans="3:9" x14ac:dyDescent="0.2">
      <c r="C450" s="2"/>
      <c r="D450" s="42"/>
      <c r="H450" s="2"/>
      <c r="I450" s="9"/>
    </row>
    <row r="451" spans="3:9" x14ac:dyDescent="0.2">
      <c r="C451" s="2"/>
      <c r="D451" s="42"/>
      <c r="H451" s="2"/>
      <c r="I451" s="9"/>
    </row>
    <row r="452" spans="3:9" x14ac:dyDescent="0.2">
      <c r="C452" s="2"/>
      <c r="D452" s="42"/>
      <c r="H452" s="2"/>
      <c r="I452" s="9"/>
    </row>
    <row r="453" spans="3:9" x14ac:dyDescent="0.2">
      <c r="C453" s="2"/>
      <c r="D453" s="42"/>
      <c r="H453" s="2"/>
      <c r="I453" s="9"/>
    </row>
    <row r="454" spans="3:9" x14ac:dyDescent="0.2">
      <c r="C454" s="2"/>
      <c r="D454" s="42"/>
      <c r="H454" s="2"/>
      <c r="I454" s="9"/>
    </row>
    <row r="455" spans="3:9" x14ac:dyDescent="0.2">
      <c r="C455" s="2"/>
      <c r="D455" s="42"/>
      <c r="H455" s="2"/>
      <c r="I455" s="9"/>
    </row>
    <row r="456" spans="3:9" x14ac:dyDescent="0.2">
      <c r="C456" s="2"/>
      <c r="D456" s="42"/>
      <c r="H456" s="2"/>
      <c r="I456" s="9"/>
    </row>
    <row r="457" spans="3:9" x14ac:dyDescent="0.2">
      <c r="C457" s="2"/>
      <c r="D457" s="42"/>
      <c r="H457" s="2"/>
      <c r="I457" s="9"/>
    </row>
    <row r="458" spans="3:9" x14ac:dyDescent="0.2">
      <c r="C458" s="2"/>
      <c r="D458" s="42"/>
      <c r="H458" s="2"/>
      <c r="I458" s="9"/>
    </row>
    <row r="459" spans="3:9" x14ac:dyDescent="0.2">
      <c r="C459" s="2"/>
      <c r="D459" s="42"/>
      <c r="H459" s="2"/>
      <c r="I459" s="9"/>
    </row>
    <row r="460" spans="3:9" x14ac:dyDescent="0.2">
      <c r="C460" s="2"/>
      <c r="D460" s="42"/>
      <c r="H460" s="2"/>
      <c r="I460" s="9"/>
    </row>
    <row r="461" spans="3:9" x14ac:dyDescent="0.2">
      <c r="C461" s="2"/>
      <c r="D461" s="42"/>
      <c r="H461" s="2"/>
      <c r="I461" s="9"/>
    </row>
    <row r="462" spans="3:9" x14ac:dyDescent="0.2">
      <c r="C462" s="2"/>
      <c r="D462" s="42"/>
      <c r="H462" s="2"/>
      <c r="I462" s="9"/>
    </row>
    <row r="463" spans="3:9" x14ac:dyDescent="0.2">
      <c r="C463" s="2"/>
      <c r="D463" s="42"/>
      <c r="H463" s="2"/>
      <c r="I463" s="9"/>
    </row>
    <row r="464" spans="3:9" x14ac:dyDescent="0.2">
      <c r="C464" s="2"/>
      <c r="D464" s="42"/>
      <c r="H464" s="2"/>
      <c r="I464" s="9"/>
    </row>
    <row r="465" spans="3:9" x14ac:dyDescent="0.2">
      <c r="C465" s="2"/>
      <c r="D465" s="42"/>
      <c r="H465" s="2"/>
      <c r="I465" s="9"/>
    </row>
    <row r="466" spans="3:9" x14ac:dyDescent="0.2">
      <c r="C466" s="2"/>
      <c r="D466" s="42"/>
      <c r="H466" s="2"/>
      <c r="I466" s="9"/>
    </row>
    <row r="467" spans="3:9" x14ac:dyDescent="0.2">
      <c r="C467" s="2"/>
      <c r="D467" s="42"/>
      <c r="H467" s="2"/>
      <c r="I467" s="9"/>
    </row>
    <row r="468" spans="3:9" x14ac:dyDescent="0.2">
      <c r="C468" s="2"/>
      <c r="D468" s="42"/>
      <c r="H468" s="2"/>
      <c r="I468" s="9"/>
    </row>
    <row r="469" spans="3:9" x14ac:dyDescent="0.2">
      <c r="C469" s="2"/>
      <c r="D469" s="42"/>
      <c r="H469" s="2"/>
      <c r="I469" s="9"/>
    </row>
    <row r="470" spans="3:9" x14ac:dyDescent="0.2">
      <c r="C470" s="2"/>
      <c r="D470" s="42"/>
      <c r="H470" s="2"/>
      <c r="I470" s="9"/>
    </row>
    <row r="471" spans="3:9" x14ac:dyDescent="0.2">
      <c r="C471" s="2"/>
      <c r="D471" s="42"/>
      <c r="H471" s="2"/>
      <c r="I471" s="9"/>
    </row>
    <row r="472" spans="3:9" x14ac:dyDescent="0.2">
      <c r="C472" s="2"/>
      <c r="D472" s="42"/>
      <c r="H472" s="2"/>
      <c r="I472" s="9"/>
    </row>
    <row r="473" spans="3:9" x14ac:dyDescent="0.2">
      <c r="C473" s="2"/>
      <c r="D473" s="42"/>
      <c r="H473" s="2"/>
      <c r="I473" s="9"/>
    </row>
    <row r="474" spans="3:9" x14ac:dyDescent="0.2">
      <c r="C474" s="2"/>
      <c r="D474" s="42"/>
      <c r="H474" s="2"/>
      <c r="I474" s="9"/>
    </row>
    <row r="475" spans="3:9" x14ac:dyDescent="0.2">
      <c r="C475" s="2"/>
      <c r="D475" s="42"/>
      <c r="H475" s="2"/>
      <c r="I475" s="9"/>
    </row>
    <row r="476" spans="3:9" x14ac:dyDescent="0.2">
      <c r="C476" s="2"/>
      <c r="D476" s="42"/>
      <c r="H476" s="2"/>
      <c r="I476" s="9"/>
    </row>
    <row r="477" spans="3:9" x14ac:dyDescent="0.2">
      <c r="C477" s="2"/>
      <c r="D477" s="42"/>
      <c r="H477" s="2"/>
      <c r="I477" s="9"/>
    </row>
    <row r="478" spans="3:9" x14ac:dyDescent="0.2">
      <c r="C478" s="2"/>
      <c r="D478" s="42"/>
      <c r="H478" s="2"/>
      <c r="I478" s="9"/>
    </row>
    <row r="479" spans="3:9" x14ac:dyDescent="0.2">
      <c r="C479" s="2"/>
      <c r="D479" s="42"/>
      <c r="H479" s="2"/>
      <c r="I479" s="9"/>
    </row>
    <row r="480" spans="3:9" x14ac:dyDescent="0.2">
      <c r="C480" s="2"/>
      <c r="D480" s="42"/>
      <c r="H480" s="2"/>
      <c r="I480" s="9"/>
    </row>
    <row r="481" spans="3:9" x14ac:dyDescent="0.2">
      <c r="C481" s="2"/>
      <c r="D481" s="42"/>
      <c r="H481" s="2"/>
      <c r="I481" s="9"/>
    </row>
    <row r="482" spans="3:9" x14ac:dyDescent="0.2">
      <c r="C482" s="2"/>
      <c r="D482" s="42"/>
      <c r="H482" s="2"/>
      <c r="I482" s="9"/>
    </row>
    <row r="483" spans="3:9" x14ac:dyDescent="0.2">
      <c r="C483" s="2"/>
      <c r="D483" s="42"/>
      <c r="H483" s="2"/>
      <c r="I483" s="9"/>
    </row>
    <row r="484" spans="3:9" x14ac:dyDescent="0.2">
      <c r="C484" s="2"/>
      <c r="D484" s="42"/>
      <c r="H484" s="2"/>
      <c r="I484" s="9"/>
    </row>
    <row r="485" spans="3:9" x14ac:dyDescent="0.2">
      <c r="C485" s="2"/>
      <c r="D485" s="42"/>
      <c r="H485" s="2"/>
      <c r="I485" s="9"/>
    </row>
    <row r="486" spans="3:9" x14ac:dyDescent="0.2">
      <c r="C486" s="2"/>
      <c r="D486" s="42"/>
      <c r="H486" s="2"/>
      <c r="I486" s="9"/>
    </row>
    <row r="487" spans="3:9" x14ac:dyDescent="0.2">
      <c r="C487" s="2"/>
      <c r="D487" s="42"/>
      <c r="H487" s="2"/>
      <c r="I487" s="9"/>
    </row>
    <row r="488" spans="3:9" x14ac:dyDescent="0.2">
      <c r="C488" s="2"/>
      <c r="D488" s="42"/>
      <c r="H488" s="2"/>
      <c r="I488" s="9"/>
    </row>
    <row r="489" spans="3:9" x14ac:dyDescent="0.2">
      <c r="C489" s="2"/>
      <c r="D489" s="42"/>
      <c r="H489" s="2"/>
      <c r="I489" s="9"/>
    </row>
    <row r="490" spans="3:9" x14ac:dyDescent="0.2">
      <c r="C490" s="2"/>
      <c r="D490" s="42"/>
      <c r="H490" s="2"/>
      <c r="I490" s="9"/>
    </row>
    <row r="491" spans="3:9" x14ac:dyDescent="0.2">
      <c r="C491" s="2"/>
      <c r="D491" s="42"/>
      <c r="H491" s="2"/>
      <c r="I491" s="9"/>
    </row>
    <row r="492" spans="3:9" x14ac:dyDescent="0.2">
      <c r="C492" s="2"/>
      <c r="D492" s="42"/>
      <c r="H492" s="2"/>
      <c r="I492" s="9"/>
    </row>
    <row r="493" spans="3:9" x14ac:dyDescent="0.2">
      <c r="C493" s="2"/>
      <c r="D493" s="42"/>
      <c r="H493" s="2"/>
      <c r="I493" s="9"/>
    </row>
    <row r="494" spans="3:9" x14ac:dyDescent="0.2">
      <c r="C494" s="2"/>
      <c r="D494" s="42"/>
      <c r="H494" s="2"/>
      <c r="I494" s="9"/>
    </row>
    <row r="495" spans="3:9" x14ac:dyDescent="0.2">
      <c r="C495" s="2"/>
      <c r="D495" s="42"/>
      <c r="H495" s="2"/>
      <c r="I495" s="9"/>
    </row>
    <row r="496" spans="3:9" x14ac:dyDescent="0.2">
      <c r="C496" s="2"/>
      <c r="D496" s="42"/>
      <c r="H496" s="2"/>
      <c r="I496" s="9"/>
    </row>
    <row r="497" spans="3:9" x14ac:dyDescent="0.2">
      <c r="C497" s="2"/>
      <c r="D497" s="42"/>
      <c r="H497" s="2"/>
      <c r="I497" s="9"/>
    </row>
    <row r="498" spans="3:9" x14ac:dyDescent="0.2">
      <c r="C498" s="2"/>
      <c r="D498" s="42"/>
      <c r="H498" s="2"/>
      <c r="I498" s="9"/>
    </row>
    <row r="499" spans="3:9" x14ac:dyDescent="0.2">
      <c r="C499" s="2"/>
      <c r="D499" s="42"/>
      <c r="H499" s="2"/>
      <c r="I499" s="9"/>
    </row>
    <row r="500" spans="3:9" x14ac:dyDescent="0.2">
      <c r="C500" s="2"/>
      <c r="D500" s="42"/>
      <c r="H500" s="2"/>
      <c r="I500" s="9"/>
    </row>
    <row r="501" spans="3:9" x14ac:dyDescent="0.2">
      <c r="C501" s="2"/>
      <c r="D501" s="42"/>
      <c r="H501" s="2"/>
      <c r="I501" s="9"/>
    </row>
    <row r="502" spans="3:9" x14ac:dyDescent="0.2">
      <c r="C502" s="2"/>
      <c r="D502" s="42"/>
      <c r="H502" s="2"/>
      <c r="I502" s="9"/>
    </row>
    <row r="503" spans="3:9" x14ac:dyDescent="0.2">
      <c r="C503" s="2"/>
      <c r="D503" s="42"/>
      <c r="H503" s="2"/>
      <c r="I503" s="9"/>
    </row>
    <row r="504" spans="3:9" x14ac:dyDescent="0.2">
      <c r="C504" s="2"/>
      <c r="D504" s="42"/>
      <c r="H504" s="2"/>
      <c r="I504" s="9"/>
    </row>
    <row r="505" spans="3:9" x14ac:dyDescent="0.2">
      <c r="C505" s="2"/>
      <c r="D505" s="42"/>
      <c r="H505" s="2"/>
      <c r="I505" s="9"/>
    </row>
    <row r="506" spans="3:9" x14ac:dyDescent="0.2">
      <c r="C506" s="2"/>
      <c r="D506" s="42"/>
      <c r="H506" s="2"/>
      <c r="I506" s="9"/>
    </row>
    <row r="507" spans="3:9" x14ac:dyDescent="0.2">
      <c r="C507" s="2"/>
      <c r="D507" s="42"/>
      <c r="H507" s="2"/>
      <c r="I507" s="9"/>
    </row>
    <row r="508" spans="3:9" x14ac:dyDescent="0.2">
      <c r="C508" s="2"/>
      <c r="D508" s="42"/>
      <c r="H508" s="2"/>
      <c r="I508" s="9"/>
    </row>
    <row r="509" spans="3:9" x14ac:dyDescent="0.2">
      <c r="C509" s="2"/>
      <c r="D509" s="42"/>
      <c r="H509" s="2"/>
      <c r="I509" s="9"/>
    </row>
    <row r="510" spans="3:9" x14ac:dyDescent="0.2">
      <c r="C510" s="2"/>
      <c r="D510" s="42"/>
      <c r="H510" s="2"/>
      <c r="I510" s="9"/>
    </row>
    <row r="511" spans="3:9" x14ac:dyDescent="0.2">
      <c r="C511" s="2"/>
      <c r="D511" s="42"/>
      <c r="H511" s="2"/>
      <c r="I511" s="9"/>
    </row>
    <row r="512" spans="3:9" x14ac:dyDescent="0.2">
      <c r="C512" s="2"/>
      <c r="D512" s="42"/>
      <c r="H512" s="2"/>
      <c r="I512" s="9"/>
    </row>
    <row r="513" spans="3:9" x14ac:dyDescent="0.2">
      <c r="C513" s="2"/>
      <c r="D513" s="42"/>
      <c r="H513" s="2"/>
      <c r="I513" s="9"/>
    </row>
    <row r="514" spans="3:9" x14ac:dyDescent="0.2">
      <c r="C514" s="2"/>
      <c r="D514" s="42"/>
      <c r="H514" s="2"/>
      <c r="I514" s="9"/>
    </row>
    <row r="515" spans="3:9" x14ac:dyDescent="0.2">
      <c r="C515" s="2"/>
      <c r="D515" s="42"/>
      <c r="H515" s="2"/>
      <c r="I515" s="9"/>
    </row>
    <row r="516" spans="3:9" x14ac:dyDescent="0.2">
      <c r="C516" s="2"/>
      <c r="D516" s="42"/>
      <c r="H516" s="2"/>
      <c r="I516" s="9"/>
    </row>
    <row r="517" spans="3:9" x14ac:dyDescent="0.2">
      <c r="C517" s="2"/>
      <c r="D517" s="42"/>
      <c r="H517" s="2"/>
      <c r="I517" s="9"/>
    </row>
    <row r="518" spans="3:9" x14ac:dyDescent="0.2">
      <c r="C518" s="2"/>
      <c r="D518" s="42"/>
      <c r="H518" s="2"/>
      <c r="I518" s="9"/>
    </row>
    <row r="519" spans="3:9" x14ac:dyDescent="0.2">
      <c r="C519" s="2"/>
      <c r="D519" s="42"/>
      <c r="H519" s="2"/>
      <c r="I519" s="9"/>
    </row>
    <row r="520" spans="3:9" x14ac:dyDescent="0.2">
      <c r="C520" s="2"/>
      <c r="D520" s="42"/>
      <c r="H520" s="2"/>
      <c r="I520" s="9"/>
    </row>
    <row r="521" spans="3:9" x14ac:dyDescent="0.2">
      <c r="C521" s="2"/>
      <c r="D521" s="42"/>
      <c r="H521" s="2"/>
      <c r="I521" s="9"/>
    </row>
    <row r="522" spans="3:9" x14ac:dyDescent="0.2">
      <c r="C522" s="2"/>
      <c r="D522" s="42"/>
      <c r="H522" s="2"/>
      <c r="I522" s="9"/>
    </row>
    <row r="523" spans="3:9" x14ac:dyDescent="0.2">
      <c r="C523" s="2"/>
      <c r="D523" s="42"/>
      <c r="H523" s="2"/>
      <c r="I523" s="9"/>
    </row>
    <row r="524" spans="3:9" x14ac:dyDescent="0.2">
      <c r="C524" s="2"/>
      <c r="D524" s="42"/>
      <c r="H524" s="2"/>
      <c r="I524" s="9"/>
    </row>
    <row r="525" spans="3:9" x14ac:dyDescent="0.2">
      <c r="C525" s="2"/>
      <c r="D525" s="42"/>
      <c r="H525" s="2"/>
      <c r="I525" s="9"/>
    </row>
    <row r="526" spans="3:9" x14ac:dyDescent="0.2">
      <c r="C526" s="2"/>
      <c r="D526" s="42"/>
      <c r="H526" s="2"/>
      <c r="I526" s="9"/>
    </row>
    <row r="527" spans="3:9" x14ac:dyDescent="0.2">
      <c r="C527" s="2"/>
      <c r="D527" s="42"/>
      <c r="H527" s="2"/>
      <c r="I527" s="9"/>
    </row>
    <row r="528" spans="3:9" x14ac:dyDescent="0.2">
      <c r="C528" s="2"/>
      <c r="D528" s="42"/>
      <c r="H528" s="2"/>
      <c r="I528" s="9"/>
    </row>
    <row r="529" spans="3:9" x14ac:dyDescent="0.2">
      <c r="C529" s="2"/>
      <c r="D529" s="42"/>
      <c r="H529" s="2"/>
      <c r="I529" s="9"/>
    </row>
    <row r="530" spans="3:9" x14ac:dyDescent="0.2">
      <c r="C530" s="2"/>
      <c r="D530" s="42"/>
      <c r="H530" s="2"/>
      <c r="I530" s="9"/>
    </row>
    <row r="531" spans="3:9" x14ac:dyDescent="0.2">
      <c r="C531" s="2"/>
      <c r="D531" s="42"/>
      <c r="H531" s="2"/>
      <c r="I531" s="9"/>
    </row>
    <row r="532" spans="3:9" x14ac:dyDescent="0.2">
      <c r="C532" s="2"/>
      <c r="D532" s="42"/>
      <c r="H532" s="2"/>
      <c r="I532" s="9"/>
    </row>
    <row r="533" spans="3:9" x14ac:dyDescent="0.2">
      <c r="C533" s="2"/>
      <c r="D533" s="42"/>
      <c r="H533" s="2"/>
      <c r="I533" s="9"/>
    </row>
    <row r="534" spans="3:9" x14ac:dyDescent="0.2">
      <c r="C534" s="2"/>
      <c r="D534" s="42"/>
      <c r="H534" s="2"/>
      <c r="I534" s="9"/>
    </row>
    <row r="535" spans="3:9" x14ac:dyDescent="0.2">
      <c r="C535" s="2"/>
      <c r="D535" s="42"/>
      <c r="H535" s="2"/>
      <c r="I535" s="9"/>
    </row>
    <row r="536" spans="3:9" x14ac:dyDescent="0.2">
      <c r="C536" s="2"/>
      <c r="D536" s="42"/>
      <c r="H536" s="2"/>
      <c r="I536" s="9"/>
    </row>
    <row r="537" spans="3:9" x14ac:dyDescent="0.2">
      <c r="C537" s="2"/>
      <c r="D537" s="42"/>
      <c r="H537" s="2"/>
      <c r="I537" s="9"/>
    </row>
    <row r="538" spans="3:9" x14ac:dyDescent="0.2">
      <c r="C538" s="2"/>
      <c r="D538" s="42"/>
      <c r="H538" s="2"/>
      <c r="I538" s="9"/>
    </row>
    <row r="539" spans="3:9" x14ac:dyDescent="0.2">
      <c r="C539" s="2"/>
      <c r="D539" s="42"/>
      <c r="H539" s="2"/>
      <c r="I539" s="9"/>
    </row>
    <row r="540" spans="3:9" x14ac:dyDescent="0.2">
      <c r="C540" s="2"/>
      <c r="D540" s="42"/>
      <c r="H540" s="2"/>
      <c r="I540" s="9"/>
    </row>
    <row r="541" spans="3:9" x14ac:dyDescent="0.2">
      <c r="C541" s="2"/>
      <c r="D541" s="42"/>
      <c r="H541" s="2"/>
      <c r="I541" s="9"/>
    </row>
    <row r="542" spans="3:9" x14ac:dyDescent="0.2">
      <c r="C542" s="2"/>
      <c r="D542" s="42"/>
      <c r="H542" s="2"/>
      <c r="I542" s="9"/>
    </row>
    <row r="543" spans="3:9" x14ac:dyDescent="0.2">
      <c r="C543" s="2"/>
      <c r="D543" s="42"/>
      <c r="H543" s="2"/>
      <c r="I543" s="9"/>
    </row>
    <row r="544" spans="3:9" x14ac:dyDescent="0.2">
      <c r="C544" s="2"/>
      <c r="D544" s="42"/>
      <c r="H544" s="2"/>
      <c r="I544" s="9"/>
    </row>
    <row r="545" spans="3:9" x14ac:dyDescent="0.2">
      <c r="C545" s="2"/>
      <c r="D545" s="42"/>
      <c r="H545" s="2"/>
      <c r="I545" s="9"/>
    </row>
    <row r="546" spans="3:9" x14ac:dyDescent="0.2">
      <c r="C546" s="2"/>
      <c r="D546" s="42"/>
      <c r="H546" s="2"/>
      <c r="I546" s="9"/>
    </row>
    <row r="547" spans="3:9" x14ac:dyDescent="0.2">
      <c r="C547" s="2"/>
      <c r="D547" s="42"/>
      <c r="H547" s="2"/>
      <c r="I547" s="9"/>
    </row>
    <row r="548" spans="3:9" x14ac:dyDescent="0.2">
      <c r="C548" s="2"/>
      <c r="D548" s="42"/>
      <c r="H548" s="2"/>
      <c r="I548" s="9"/>
    </row>
    <row r="549" spans="3:9" x14ac:dyDescent="0.2">
      <c r="C549" s="2"/>
      <c r="D549" s="42"/>
      <c r="H549" s="2"/>
      <c r="I549" s="9"/>
    </row>
    <row r="550" spans="3:9" x14ac:dyDescent="0.2">
      <c r="C550" s="2"/>
      <c r="D550" s="42"/>
      <c r="H550" s="2"/>
      <c r="I550" s="9"/>
    </row>
    <row r="551" spans="3:9" x14ac:dyDescent="0.2">
      <c r="C551" s="2"/>
      <c r="D551" s="42"/>
      <c r="H551" s="2"/>
      <c r="I551" s="9"/>
    </row>
    <row r="552" spans="3:9" x14ac:dyDescent="0.2">
      <c r="C552" s="2"/>
      <c r="D552" s="42"/>
      <c r="H552" s="2"/>
      <c r="I552" s="9"/>
    </row>
    <row r="553" spans="3:9" x14ac:dyDescent="0.2">
      <c r="C553" s="2"/>
      <c r="D553" s="42"/>
      <c r="H553" s="2"/>
      <c r="I553" s="9"/>
    </row>
    <row r="554" spans="3:9" x14ac:dyDescent="0.2">
      <c r="C554" s="2"/>
      <c r="D554" s="42"/>
      <c r="H554" s="2"/>
      <c r="I554" s="9"/>
    </row>
    <row r="555" spans="3:9" x14ac:dyDescent="0.2">
      <c r="C555" s="2"/>
      <c r="D555" s="42"/>
      <c r="H555" s="2"/>
      <c r="I555" s="9"/>
    </row>
    <row r="556" spans="3:9" x14ac:dyDescent="0.2">
      <c r="C556" s="2"/>
      <c r="D556" s="42"/>
      <c r="H556" s="2"/>
      <c r="I556" s="9"/>
    </row>
    <row r="557" spans="3:9" x14ac:dyDescent="0.2">
      <c r="C557" s="2"/>
      <c r="D557" s="42"/>
      <c r="H557" s="2"/>
      <c r="I557" s="9"/>
    </row>
    <row r="558" spans="3:9" x14ac:dyDescent="0.2">
      <c r="C558" s="2"/>
      <c r="D558" s="42"/>
      <c r="H558" s="2"/>
      <c r="I558" s="9"/>
    </row>
    <row r="559" spans="3:9" x14ac:dyDescent="0.2">
      <c r="C559" s="2"/>
      <c r="D559" s="42"/>
      <c r="H559" s="2"/>
      <c r="I559" s="9"/>
    </row>
    <row r="560" spans="3:9" x14ac:dyDescent="0.2">
      <c r="C560" s="2"/>
      <c r="D560" s="42"/>
      <c r="H560" s="2"/>
      <c r="I560" s="9"/>
    </row>
    <row r="561" spans="3:9" x14ac:dyDescent="0.2">
      <c r="C561" s="2"/>
      <c r="D561" s="42"/>
      <c r="H561" s="2"/>
      <c r="I561" s="9"/>
    </row>
    <row r="562" spans="3:9" x14ac:dyDescent="0.2">
      <c r="C562" s="2"/>
      <c r="D562" s="42"/>
      <c r="H562" s="2"/>
      <c r="I562" s="9"/>
    </row>
    <row r="563" spans="3:9" x14ac:dyDescent="0.2">
      <c r="C563" s="2"/>
      <c r="D563" s="42"/>
      <c r="H563" s="2"/>
      <c r="I563" s="9"/>
    </row>
    <row r="564" spans="3:9" x14ac:dyDescent="0.2">
      <c r="C564" s="2"/>
      <c r="D564" s="42"/>
      <c r="H564" s="2"/>
      <c r="I564" s="9"/>
    </row>
    <row r="565" spans="3:9" x14ac:dyDescent="0.2">
      <c r="C565" s="2"/>
      <c r="D565" s="42"/>
      <c r="H565" s="2"/>
      <c r="I565" s="9"/>
    </row>
    <row r="566" spans="3:9" x14ac:dyDescent="0.2">
      <c r="C566" s="2"/>
      <c r="D566" s="42"/>
      <c r="H566" s="2"/>
      <c r="I566" s="9"/>
    </row>
    <row r="567" spans="3:9" x14ac:dyDescent="0.2">
      <c r="C567" s="2"/>
      <c r="D567" s="42"/>
      <c r="H567" s="2"/>
      <c r="I567" s="9"/>
    </row>
    <row r="568" spans="3:9" x14ac:dyDescent="0.2">
      <c r="C568" s="2"/>
      <c r="D568" s="42"/>
      <c r="H568" s="2"/>
      <c r="I568" s="9"/>
    </row>
    <row r="569" spans="3:9" x14ac:dyDescent="0.2">
      <c r="C569" s="2"/>
      <c r="D569" s="42"/>
      <c r="H569" s="2"/>
      <c r="I569" s="9"/>
    </row>
    <row r="570" spans="3:9" x14ac:dyDescent="0.2">
      <c r="C570" s="2"/>
      <c r="D570" s="42"/>
      <c r="H570" s="2"/>
      <c r="I570" s="9"/>
    </row>
    <row r="571" spans="3:9" x14ac:dyDescent="0.2">
      <c r="C571" s="2"/>
      <c r="D571" s="42"/>
      <c r="H571" s="2"/>
      <c r="I571" s="9"/>
    </row>
    <row r="572" spans="3:9" x14ac:dyDescent="0.2">
      <c r="C572" s="2"/>
      <c r="D572" s="42"/>
      <c r="H572" s="2"/>
      <c r="I572" s="9"/>
    </row>
    <row r="573" spans="3:9" x14ac:dyDescent="0.2">
      <c r="C573" s="2"/>
      <c r="D573" s="42"/>
      <c r="H573" s="2"/>
      <c r="I573" s="9"/>
    </row>
    <row r="574" spans="3:9" x14ac:dyDescent="0.2">
      <c r="C574" s="2"/>
      <c r="D574" s="42"/>
      <c r="H574" s="2"/>
      <c r="I574" s="9"/>
    </row>
    <row r="575" spans="3:9" x14ac:dyDescent="0.2">
      <c r="C575" s="2"/>
      <c r="D575" s="42"/>
      <c r="H575" s="2"/>
      <c r="I575" s="9"/>
    </row>
    <row r="576" spans="3:9" x14ac:dyDescent="0.2">
      <c r="C576" s="2"/>
      <c r="D576" s="42"/>
      <c r="H576" s="2"/>
      <c r="I576" s="9"/>
    </row>
    <row r="577" spans="3:9" x14ac:dyDescent="0.2">
      <c r="C577" s="2"/>
      <c r="D577" s="42"/>
      <c r="H577" s="2"/>
      <c r="I577" s="9"/>
    </row>
    <row r="578" spans="3:9" x14ac:dyDescent="0.2">
      <c r="C578" s="2"/>
      <c r="D578" s="42"/>
      <c r="H578" s="2"/>
      <c r="I578" s="9"/>
    </row>
    <row r="579" spans="3:9" x14ac:dyDescent="0.2">
      <c r="C579" s="2"/>
      <c r="D579" s="42"/>
      <c r="H579" s="2"/>
      <c r="I579" s="9"/>
    </row>
    <row r="580" spans="3:9" x14ac:dyDescent="0.2">
      <c r="C580" s="2"/>
      <c r="D580" s="42"/>
      <c r="H580" s="2"/>
      <c r="I580" s="9"/>
    </row>
    <row r="581" spans="3:9" x14ac:dyDescent="0.2">
      <c r="C581" s="2"/>
      <c r="D581" s="42"/>
      <c r="H581" s="2"/>
      <c r="I581" s="9"/>
    </row>
    <row r="582" spans="3:9" x14ac:dyDescent="0.2">
      <c r="C582" s="2"/>
      <c r="D582" s="42"/>
      <c r="H582" s="2"/>
      <c r="I582" s="9"/>
    </row>
    <row r="583" spans="3:9" x14ac:dyDescent="0.2">
      <c r="C583" s="2"/>
      <c r="D583" s="42"/>
      <c r="H583" s="2"/>
      <c r="I583" s="9"/>
    </row>
    <row r="584" spans="3:9" x14ac:dyDescent="0.2">
      <c r="C584" s="2"/>
      <c r="D584" s="42"/>
      <c r="H584" s="2"/>
      <c r="I584" s="9"/>
    </row>
    <row r="585" spans="3:9" x14ac:dyDescent="0.2">
      <c r="C585" s="2"/>
      <c r="D585" s="42"/>
      <c r="H585" s="2"/>
      <c r="I585" s="9"/>
    </row>
    <row r="586" spans="3:9" x14ac:dyDescent="0.2">
      <c r="C586" s="2"/>
      <c r="D586" s="42"/>
      <c r="H586" s="2"/>
      <c r="I586" s="9"/>
    </row>
    <row r="587" spans="3:9" x14ac:dyDescent="0.2">
      <c r="C587" s="2"/>
      <c r="D587" s="42"/>
      <c r="H587" s="2"/>
      <c r="I587" s="9"/>
    </row>
    <row r="588" spans="3:9" x14ac:dyDescent="0.2">
      <c r="C588" s="2"/>
      <c r="D588" s="42"/>
      <c r="H588" s="2"/>
      <c r="I588" s="9"/>
    </row>
    <row r="589" spans="3:9" x14ac:dyDescent="0.2">
      <c r="C589" s="2"/>
      <c r="D589" s="42"/>
      <c r="H589" s="2"/>
      <c r="I589" s="9"/>
    </row>
    <row r="590" spans="3:9" x14ac:dyDescent="0.2">
      <c r="C590" s="2"/>
      <c r="D590" s="42"/>
      <c r="H590" s="2"/>
      <c r="I590" s="9"/>
    </row>
    <row r="591" spans="3:9" x14ac:dyDescent="0.2">
      <c r="C591" s="2"/>
      <c r="D591" s="42"/>
      <c r="H591" s="2"/>
      <c r="I591" s="9"/>
    </row>
    <row r="592" spans="3:9" x14ac:dyDescent="0.2">
      <c r="C592" s="2"/>
      <c r="D592" s="42"/>
      <c r="H592" s="2"/>
      <c r="I592" s="9"/>
    </row>
    <row r="593" spans="3:9" x14ac:dyDescent="0.2">
      <c r="C593" s="2"/>
      <c r="D593" s="42"/>
      <c r="H593" s="2"/>
      <c r="I593" s="9"/>
    </row>
    <row r="594" spans="3:9" x14ac:dyDescent="0.2">
      <c r="C594" s="2"/>
      <c r="D594" s="42"/>
      <c r="H594" s="2"/>
      <c r="I594" s="9"/>
    </row>
    <row r="595" spans="3:9" x14ac:dyDescent="0.2">
      <c r="C595" s="2"/>
      <c r="D595" s="42"/>
      <c r="H595" s="2"/>
      <c r="I595" s="9"/>
    </row>
    <row r="596" spans="3:9" x14ac:dyDescent="0.2">
      <c r="C596" s="2"/>
      <c r="D596" s="42"/>
      <c r="H596" s="2"/>
      <c r="I596" s="9"/>
    </row>
    <row r="597" spans="3:9" x14ac:dyDescent="0.2">
      <c r="C597" s="2"/>
      <c r="D597" s="42"/>
      <c r="H597" s="2"/>
      <c r="I597" s="9"/>
    </row>
    <row r="598" spans="3:9" x14ac:dyDescent="0.2">
      <c r="C598" s="2"/>
      <c r="D598" s="42"/>
      <c r="H598" s="2"/>
      <c r="I598" s="9"/>
    </row>
    <row r="599" spans="3:9" x14ac:dyDescent="0.2">
      <c r="C599" s="2"/>
      <c r="D599" s="42"/>
      <c r="H599" s="2"/>
      <c r="I599" s="9"/>
    </row>
    <row r="600" spans="3:9" x14ac:dyDescent="0.2">
      <c r="C600" s="2"/>
      <c r="D600" s="42"/>
      <c r="H600" s="2"/>
      <c r="I600" s="9"/>
    </row>
    <row r="601" spans="3:9" x14ac:dyDescent="0.2">
      <c r="C601" s="2"/>
      <c r="D601" s="42"/>
      <c r="H601" s="2"/>
      <c r="I601" s="9"/>
    </row>
    <row r="602" spans="3:9" x14ac:dyDescent="0.2">
      <c r="C602" s="2"/>
      <c r="D602" s="42"/>
      <c r="H602" s="2"/>
      <c r="I602" s="9"/>
    </row>
    <row r="603" spans="3:9" x14ac:dyDescent="0.2">
      <c r="C603" s="2"/>
      <c r="D603" s="42"/>
      <c r="H603" s="2"/>
      <c r="I603" s="9"/>
    </row>
    <row r="604" spans="3:9" x14ac:dyDescent="0.2">
      <c r="C604" s="2"/>
      <c r="D604" s="42"/>
      <c r="H604" s="2"/>
      <c r="I604" s="9"/>
    </row>
    <row r="605" spans="3:9" x14ac:dyDescent="0.2">
      <c r="C605" s="2"/>
      <c r="D605" s="42"/>
      <c r="H605" s="2"/>
      <c r="I605" s="9"/>
    </row>
    <row r="606" spans="3:9" x14ac:dyDescent="0.2">
      <c r="C606" s="2"/>
      <c r="D606" s="42"/>
      <c r="H606" s="2"/>
      <c r="I606" s="9"/>
    </row>
    <row r="607" spans="3:9" x14ac:dyDescent="0.2">
      <c r="C607" s="2"/>
      <c r="D607" s="42"/>
      <c r="H607" s="2"/>
      <c r="I607" s="9"/>
    </row>
    <row r="608" spans="3:9" x14ac:dyDescent="0.2">
      <c r="C608" s="2"/>
      <c r="D608" s="42"/>
      <c r="H608" s="2"/>
      <c r="I608" s="9"/>
    </row>
    <row r="609" spans="3:9" x14ac:dyDescent="0.2">
      <c r="C609" s="2"/>
      <c r="D609" s="42"/>
      <c r="H609" s="2"/>
      <c r="I609" s="9"/>
    </row>
    <row r="610" spans="3:9" x14ac:dyDescent="0.2">
      <c r="C610" s="2"/>
      <c r="D610" s="42"/>
      <c r="H610" s="2"/>
      <c r="I610" s="9"/>
    </row>
    <row r="611" spans="3:9" x14ac:dyDescent="0.2">
      <c r="C611" s="2"/>
      <c r="D611" s="42"/>
      <c r="H611" s="2"/>
      <c r="I611" s="9"/>
    </row>
    <row r="612" spans="3:9" x14ac:dyDescent="0.2">
      <c r="C612" s="2"/>
      <c r="D612" s="42"/>
      <c r="H612" s="2"/>
      <c r="I612" s="9"/>
    </row>
    <row r="613" spans="3:9" x14ac:dyDescent="0.2">
      <c r="C613" s="2"/>
      <c r="D613" s="42"/>
      <c r="H613" s="2"/>
      <c r="I613" s="9"/>
    </row>
    <row r="614" spans="3:9" x14ac:dyDescent="0.2">
      <c r="C614" s="2"/>
      <c r="D614" s="42"/>
      <c r="H614" s="2"/>
      <c r="I614" s="9"/>
    </row>
    <row r="615" spans="3:9" x14ac:dyDescent="0.2">
      <c r="C615" s="2"/>
      <c r="D615" s="42"/>
      <c r="H615" s="2"/>
      <c r="I615" s="9"/>
    </row>
    <row r="616" spans="3:9" x14ac:dyDescent="0.2">
      <c r="C616" s="2"/>
      <c r="D616" s="42"/>
      <c r="H616" s="2"/>
      <c r="I616" s="9"/>
    </row>
    <row r="617" spans="3:9" x14ac:dyDescent="0.2">
      <c r="C617" s="2"/>
      <c r="D617" s="42"/>
      <c r="H617" s="2"/>
      <c r="I617" s="9"/>
    </row>
    <row r="618" spans="3:9" x14ac:dyDescent="0.2">
      <c r="C618" s="2"/>
      <c r="D618" s="42"/>
      <c r="H618" s="2"/>
      <c r="I618" s="9"/>
    </row>
    <row r="619" spans="3:9" x14ac:dyDescent="0.2">
      <c r="C619" s="2"/>
      <c r="D619" s="42"/>
      <c r="H619" s="2"/>
      <c r="I619" s="9"/>
    </row>
    <row r="620" spans="3:9" x14ac:dyDescent="0.2">
      <c r="C620" s="2"/>
      <c r="D620" s="42"/>
      <c r="H620" s="2"/>
      <c r="I620" s="9"/>
    </row>
    <row r="621" spans="3:9" x14ac:dyDescent="0.2">
      <c r="C621" s="2"/>
      <c r="D621" s="42"/>
      <c r="H621" s="2"/>
      <c r="I621" s="9"/>
    </row>
    <row r="622" spans="3:9" x14ac:dyDescent="0.2">
      <c r="C622" s="2"/>
      <c r="D622" s="42"/>
      <c r="H622" s="2"/>
      <c r="I622" s="9"/>
    </row>
    <row r="623" spans="3:9" x14ac:dyDescent="0.2">
      <c r="C623" s="2"/>
      <c r="D623" s="42"/>
      <c r="H623" s="2"/>
      <c r="I623" s="9"/>
    </row>
    <row r="624" spans="3:9" x14ac:dyDescent="0.2">
      <c r="C624" s="2"/>
      <c r="D624" s="42"/>
      <c r="H624" s="2"/>
      <c r="I624" s="9"/>
    </row>
    <row r="625" spans="3:9" x14ac:dyDescent="0.2">
      <c r="C625" s="2"/>
      <c r="D625" s="42"/>
      <c r="H625" s="2"/>
      <c r="I625" s="9"/>
    </row>
    <row r="626" spans="3:9" x14ac:dyDescent="0.2">
      <c r="C626" s="2"/>
      <c r="D626" s="42"/>
      <c r="H626" s="2"/>
      <c r="I626" s="9"/>
    </row>
    <row r="627" spans="3:9" x14ac:dyDescent="0.2">
      <c r="C627" s="2"/>
      <c r="D627" s="42"/>
      <c r="H627" s="2"/>
      <c r="I627" s="9"/>
    </row>
    <row r="628" spans="3:9" x14ac:dyDescent="0.2">
      <c r="C628" s="2"/>
      <c r="D628" s="42"/>
      <c r="H628" s="2"/>
      <c r="I628" s="9"/>
    </row>
    <row r="629" spans="3:9" x14ac:dyDescent="0.2">
      <c r="C629" s="2"/>
      <c r="D629" s="42"/>
      <c r="H629" s="2"/>
      <c r="I629" s="9"/>
    </row>
    <row r="630" spans="3:9" x14ac:dyDescent="0.2">
      <c r="C630" s="2"/>
      <c r="D630" s="42"/>
      <c r="H630" s="2"/>
      <c r="I630" s="9"/>
    </row>
    <row r="631" spans="3:9" x14ac:dyDescent="0.2">
      <c r="C631" s="2"/>
      <c r="D631" s="42"/>
      <c r="H631" s="2"/>
      <c r="I631" s="9"/>
    </row>
    <row r="632" spans="3:9" x14ac:dyDescent="0.2">
      <c r="C632" s="2"/>
      <c r="D632" s="42"/>
      <c r="H632" s="2"/>
      <c r="I632" s="9"/>
    </row>
    <row r="633" spans="3:9" x14ac:dyDescent="0.2">
      <c r="C633" s="2"/>
      <c r="D633" s="42"/>
      <c r="H633" s="2"/>
      <c r="I633" s="9"/>
    </row>
    <row r="634" spans="3:9" x14ac:dyDescent="0.2">
      <c r="C634" s="2"/>
      <c r="D634" s="42"/>
      <c r="H634" s="2"/>
      <c r="I634" s="9"/>
    </row>
    <row r="635" spans="3:9" x14ac:dyDescent="0.2">
      <c r="C635" s="2"/>
      <c r="D635" s="42"/>
      <c r="H635" s="2"/>
      <c r="I635" s="9"/>
    </row>
    <row r="636" spans="3:9" x14ac:dyDescent="0.2">
      <c r="C636" s="2"/>
      <c r="D636" s="42"/>
      <c r="H636" s="2"/>
      <c r="I636" s="9"/>
    </row>
    <row r="637" spans="3:9" x14ac:dyDescent="0.2">
      <c r="C637" s="2"/>
      <c r="D637" s="42"/>
      <c r="H637" s="2"/>
      <c r="I637" s="9"/>
    </row>
    <row r="638" spans="3:9" x14ac:dyDescent="0.2">
      <c r="C638" s="2"/>
      <c r="D638" s="42"/>
      <c r="H638" s="2"/>
      <c r="I638" s="9"/>
    </row>
    <row r="639" spans="3:9" x14ac:dyDescent="0.2">
      <c r="C639" s="2"/>
      <c r="D639" s="42"/>
      <c r="H639" s="2"/>
      <c r="I639" s="9"/>
    </row>
    <row r="640" spans="3:9" x14ac:dyDescent="0.2">
      <c r="C640" s="2"/>
      <c r="D640" s="42"/>
      <c r="H640" s="2"/>
      <c r="I640" s="9"/>
    </row>
    <row r="641" spans="3:9" x14ac:dyDescent="0.2">
      <c r="C641" s="2"/>
      <c r="D641" s="42"/>
      <c r="H641" s="2"/>
      <c r="I641" s="9"/>
    </row>
    <row r="642" spans="3:9" x14ac:dyDescent="0.2">
      <c r="C642" s="2"/>
      <c r="D642" s="42"/>
      <c r="H642" s="2"/>
      <c r="I642" s="9"/>
    </row>
    <row r="643" spans="3:9" x14ac:dyDescent="0.2">
      <c r="C643" s="2"/>
      <c r="D643" s="42"/>
      <c r="H643" s="2"/>
      <c r="I643" s="9"/>
    </row>
    <row r="644" spans="3:9" x14ac:dyDescent="0.2">
      <c r="C644" s="2"/>
      <c r="D644" s="42"/>
      <c r="H644" s="2"/>
      <c r="I644" s="9"/>
    </row>
    <row r="645" spans="3:9" x14ac:dyDescent="0.2">
      <c r="C645" s="2"/>
      <c r="D645" s="42"/>
      <c r="H645" s="2"/>
      <c r="I645" s="9"/>
    </row>
    <row r="646" spans="3:9" x14ac:dyDescent="0.2">
      <c r="C646" s="2"/>
      <c r="D646" s="42"/>
      <c r="H646" s="2"/>
      <c r="I646" s="9"/>
    </row>
    <row r="647" spans="3:9" x14ac:dyDescent="0.2">
      <c r="C647" s="2"/>
      <c r="D647" s="42"/>
      <c r="H647" s="2"/>
      <c r="I647" s="9"/>
    </row>
    <row r="648" spans="3:9" x14ac:dyDescent="0.2">
      <c r="C648" s="2"/>
      <c r="D648" s="42"/>
      <c r="H648" s="2"/>
      <c r="I648" s="9"/>
    </row>
    <row r="649" spans="3:9" x14ac:dyDescent="0.2">
      <c r="C649" s="2"/>
      <c r="D649" s="42"/>
      <c r="H649" s="2"/>
      <c r="I649" s="9"/>
    </row>
    <row r="650" spans="3:9" x14ac:dyDescent="0.2">
      <c r="C650" s="2"/>
      <c r="D650" s="42"/>
      <c r="H650" s="2"/>
      <c r="I650" s="9"/>
    </row>
    <row r="651" spans="3:9" x14ac:dyDescent="0.2">
      <c r="C651" s="2"/>
      <c r="D651" s="42"/>
      <c r="H651" s="2"/>
      <c r="I651" s="9"/>
    </row>
    <row r="652" spans="3:9" x14ac:dyDescent="0.2">
      <c r="C652" s="2"/>
      <c r="D652" s="42"/>
      <c r="H652" s="2"/>
      <c r="I652" s="9"/>
    </row>
    <row r="653" spans="3:9" x14ac:dyDescent="0.2">
      <c r="C653" s="2"/>
      <c r="D653" s="42"/>
      <c r="H653" s="2"/>
      <c r="I653" s="9"/>
    </row>
    <row r="654" spans="3:9" x14ac:dyDescent="0.2">
      <c r="C654" s="2"/>
      <c r="D654" s="42"/>
      <c r="H654" s="2"/>
      <c r="I654" s="9"/>
    </row>
    <row r="655" spans="3:9" x14ac:dyDescent="0.2">
      <c r="C655" s="2"/>
      <c r="D655" s="42"/>
      <c r="H655" s="2"/>
      <c r="I655" s="9"/>
    </row>
    <row r="656" spans="3:9" x14ac:dyDescent="0.2">
      <c r="C656" s="2"/>
      <c r="D656" s="42"/>
      <c r="H656" s="2"/>
      <c r="I656" s="9"/>
    </row>
    <row r="657" spans="3:9" x14ac:dyDescent="0.2">
      <c r="C657" s="2"/>
      <c r="D657" s="42"/>
      <c r="H657" s="2"/>
      <c r="I657" s="9"/>
    </row>
    <row r="658" spans="3:9" x14ac:dyDescent="0.2">
      <c r="C658" s="2"/>
      <c r="D658" s="42"/>
      <c r="H658" s="2"/>
      <c r="I658" s="9"/>
    </row>
    <row r="659" spans="3:9" x14ac:dyDescent="0.2">
      <c r="C659" s="2"/>
      <c r="D659" s="42"/>
      <c r="H659" s="2"/>
      <c r="I659" s="9"/>
    </row>
    <row r="660" spans="3:9" x14ac:dyDescent="0.2">
      <c r="C660" s="2"/>
      <c r="D660" s="42"/>
      <c r="H660" s="2"/>
      <c r="I660" s="9"/>
    </row>
    <row r="661" spans="3:9" x14ac:dyDescent="0.2">
      <c r="C661" s="2"/>
      <c r="D661" s="42"/>
      <c r="H661" s="2"/>
      <c r="I661" s="9"/>
    </row>
    <row r="662" spans="3:9" x14ac:dyDescent="0.2">
      <c r="C662" s="2"/>
      <c r="D662" s="42"/>
      <c r="H662" s="2"/>
      <c r="I662" s="9"/>
    </row>
    <row r="663" spans="3:9" x14ac:dyDescent="0.2">
      <c r="C663" s="2"/>
      <c r="D663" s="42"/>
      <c r="H663" s="2"/>
      <c r="I663" s="9"/>
    </row>
    <row r="664" spans="3:9" x14ac:dyDescent="0.2">
      <c r="C664" s="2"/>
      <c r="D664" s="42"/>
      <c r="H664" s="2"/>
      <c r="I664" s="9"/>
    </row>
    <row r="665" spans="3:9" x14ac:dyDescent="0.2">
      <c r="C665" s="2"/>
      <c r="D665" s="42"/>
      <c r="H665" s="2"/>
      <c r="I665" s="9"/>
    </row>
    <row r="666" spans="3:9" x14ac:dyDescent="0.2">
      <c r="C666" s="2"/>
      <c r="D666" s="42"/>
      <c r="H666" s="2"/>
      <c r="I666" s="9"/>
    </row>
    <row r="667" spans="3:9" x14ac:dyDescent="0.2">
      <c r="C667" s="2"/>
      <c r="D667" s="42"/>
      <c r="H667" s="2"/>
      <c r="I667" s="9"/>
    </row>
    <row r="668" spans="3:9" x14ac:dyDescent="0.2">
      <c r="C668" s="2"/>
      <c r="D668" s="42"/>
      <c r="H668" s="2"/>
      <c r="I668" s="9"/>
    </row>
    <row r="669" spans="3:9" x14ac:dyDescent="0.2">
      <c r="C669" s="2"/>
      <c r="D669" s="42"/>
      <c r="H669" s="2"/>
      <c r="I669" s="9"/>
    </row>
    <row r="670" spans="3:9" x14ac:dyDescent="0.2">
      <c r="C670" s="2"/>
      <c r="D670" s="42"/>
      <c r="H670" s="2"/>
      <c r="I670" s="9"/>
    </row>
    <row r="671" spans="3:9" x14ac:dyDescent="0.2">
      <c r="C671" s="2"/>
      <c r="D671" s="42"/>
      <c r="H671" s="2"/>
      <c r="I671" s="9"/>
    </row>
    <row r="672" spans="3:9" x14ac:dyDescent="0.2">
      <c r="C672" s="2"/>
      <c r="D672" s="42"/>
      <c r="H672" s="2"/>
      <c r="I672" s="9"/>
    </row>
    <row r="673" spans="3:9" x14ac:dyDescent="0.2">
      <c r="C673" s="2"/>
      <c r="D673" s="42"/>
      <c r="H673" s="2"/>
      <c r="I673" s="9"/>
    </row>
    <row r="674" spans="3:9" x14ac:dyDescent="0.2">
      <c r="C674" s="2"/>
      <c r="D674" s="42"/>
      <c r="H674" s="2"/>
      <c r="I674" s="9"/>
    </row>
    <row r="675" spans="3:9" x14ac:dyDescent="0.2">
      <c r="C675" s="2"/>
      <c r="D675" s="42"/>
      <c r="H675" s="2"/>
      <c r="I675" s="9"/>
    </row>
    <row r="676" spans="3:9" x14ac:dyDescent="0.2">
      <c r="C676" s="2"/>
      <c r="D676" s="42"/>
      <c r="H676" s="2"/>
      <c r="I676" s="9"/>
    </row>
    <row r="677" spans="3:9" x14ac:dyDescent="0.2">
      <c r="C677" s="2"/>
      <c r="D677" s="42"/>
      <c r="H677" s="2"/>
      <c r="I677" s="9"/>
    </row>
    <row r="678" spans="3:9" x14ac:dyDescent="0.2">
      <c r="C678" s="2"/>
      <c r="D678" s="42"/>
      <c r="H678" s="2"/>
      <c r="I678" s="9"/>
    </row>
    <row r="679" spans="3:9" x14ac:dyDescent="0.2">
      <c r="C679" s="2"/>
      <c r="D679" s="42"/>
      <c r="H679" s="2"/>
      <c r="I679" s="9"/>
    </row>
    <row r="680" spans="3:9" x14ac:dyDescent="0.2">
      <c r="C680" s="2"/>
      <c r="D680" s="42"/>
      <c r="H680" s="2"/>
      <c r="I680" s="9"/>
    </row>
    <row r="681" spans="3:9" x14ac:dyDescent="0.2">
      <c r="C681" s="2"/>
      <c r="D681" s="42"/>
      <c r="H681" s="2"/>
      <c r="I681" s="9"/>
    </row>
    <row r="682" spans="3:9" x14ac:dyDescent="0.2">
      <c r="C682" s="2"/>
      <c r="D682" s="42"/>
      <c r="H682" s="2"/>
      <c r="I682" s="9"/>
    </row>
    <row r="683" spans="3:9" x14ac:dyDescent="0.2">
      <c r="C683" s="2"/>
      <c r="D683" s="42"/>
      <c r="H683" s="2"/>
      <c r="I683" s="9"/>
    </row>
    <row r="684" spans="3:9" x14ac:dyDescent="0.2">
      <c r="C684" s="2"/>
      <c r="D684" s="42"/>
      <c r="H684" s="2"/>
      <c r="I684" s="9"/>
    </row>
    <row r="685" spans="3:9" x14ac:dyDescent="0.2">
      <c r="C685" s="2"/>
      <c r="D685" s="42"/>
      <c r="H685" s="2"/>
      <c r="I685" s="9"/>
    </row>
    <row r="686" spans="3:9" x14ac:dyDescent="0.2">
      <c r="C686" s="2"/>
      <c r="D686" s="42"/>
      <c r="H686" s="2"/>
      <c r="I686" s="9"/>
    </row>
    <row r="687" spans="3:9" x14ac:dyDescent="0.2">
      <c r="C687" s="2"/>
      <c r="D687" s="42"/>
      <c r="H687" s="2"/>
      <c r="I687" s="9"/>
    </row>
    <row r="688" spans="3:9" x14ac:dyDescent="0.2">
      <c r="C688" s="2"/>
      <c r="D688" s="42"/>
      <c r="H688" s="2"/>
      <c r="I688" s="9"/>
    </row>
    <row r="689" spans="3:9" x14ac:dyDescent="0.2">
      <c r="C689" s="2"/>
      <c r="D689" s="42"/>
      <c r="H689" s="2"/>
      <c r="I689" s="9"/>
    </row>
    <row r="690" spans="3:9" x14ac:dyDescent="0.2">
      <c r="C690" s="2"/>
      <c r="D690" s="42"/>
      <c r="H690" s="2"/>
      <c r="I690" s="9"/>
    </row>
    <row r="691" spans="3:9" x14ac:dyDescent="0.2">
      <c r="C691" s="2"/>
      <c r="D691" s="42"/>
      <c r="H691" s="2"/>
      <c r="I691" s="9"/>
    </row>
    <row r="692" spans="3:9" x14ac:dyDescent="0.2">
      <c r="C692" s="2"/>
      <c r="D692" s="42"/>
      <c r="H692" s="2"/>
      <c r="I692" s="9"/>
    </row>
    <row r="693" spans="3:9" x14ac:dyDescent="0.2">
      <c r="C693" s="2"/>
      <c r="D693" s="42"/>
      <c r="H693" s="2"/>
      <c r="I693" s="9"/>
    </row>
    <row r="694" spans="3:9" x14ac:dyDescent="0.2">
      <c r="C694" s="2"/>
      <c r="D694" s="42"/>
      <c r="H694" s="2"/>
      <c r="I694" s="9"/>
    </row>
    <row r="695" spans="3:9" x14ac:dyDescent="0.2">
      <c r="C695" s="2"/>
      <c r="D695" s="42"/>
      <c r="H695" s="2"/>
      <c r="I695" s="9"/>
    </row>
    <row r="696" spans="3:9" x14ac:dyDescent="0.2">
      <c r="C696" s="2"/>
      <c r="D696" s="42"/>
      <c r="H696" s="2"/>
      <c r="I696" s="9"/>
    </row>
    <row r="697" spans="3:9" x14ac:dyDescent="0.2">
      <c r="C697" s="2"/>
      <c r="D697" s="42"/>
      <c r="H697" s="2"/>
      <c r="I697" s="9"/>
    </row>
    <row r="698" spans="3:9" x14ac:dyDescent="0.2">
      <c r="C698" s="2"/>
      <c r="D698" s="42"/>
      <c r="H698" s="2"/>
      <c r="I698" s="9"/>
    </row>
    <row r="699" spans="3:9" x14ac:dyDescent="0.2">
      <c r="C699" s="2"/>
      <c r="D699" s="42"/>
      <c r="H699" s="2"/>
      <c r="I699" s="9"/>
    </row>
    <row r="700" spans="3:9" x14ac:dyDescent="0.2">
      <c r="C700" s="2"/>
      <c r="D700" s="42"/>
      <c r="H700" s="2"/>
      <c r="I700" s="9"/>
    </row>
    <row r="701" spans="3:9" x14ac:dyDescent="0.2">
      <c r="C701" s="2"/>
      <c r="D701" s="42"/>
      <c r="H701" s="2"/>
      <c r="I701" s="9"/>
    </row>
    <row r="702" spans="3:9" x14ac:dyDescent="0.2">
      <c r="C702" s="2"/>
      <c r="D702" s="42"/>
      <c r="H702" s="2"/>
      <c r="I702" s="9"/>
    </row>
    <row r="703" spans="3:9" x14ac:dyDescent="0.2">
      <c r="C703" s="2"/>
      <c r="D703" s="42"/>
      <c r="H703" s="2"/>
      <c r="I703" s="9"/>
    </row>
    <row r="704" spans="3:9" x14ac:dyDescent="0.2">
      <c r="C704" s="2"/>
      <c r="D704" s="42"/>
      <c r="H704" s="2"/>
      <c r="I704" s="9"/>
    </row>
    <row r="705" spans="3:9" x14ac:dyDescent="0.2">
      <c r="C705" s="2"/>
      <c r="D705" s="42"/>
      <c r="H705" s="2"/>
      <c r="I705" s="9"/>
    </row>
    <row r="706" spans="3:9" x14ac:dyDescent="0.2">
      <c r="C706" s="2"/>
      <c r="D706" s="42"/>
      <c r="H706" s="2"/>
      <c r="I706" s="9"/>
    </row>
    <row r="707" spans="3:9" x14ac:dyDescent="0.2">
      <c r="C707" s="2"/>
      <c r="D707" s="42"/>
      <c r="H707" s="2"/>
      <c r="I707" s="9"/>
    </row>
    <row r="708" spans="3:9" x14ac:dyDescent="0.2">
      <c r="C708" s="2"/>
      <c r="D708" s="42"/>
      <c r="H708" s="2"/>
      <c r="I708" s="9"/>
    </row>
    <row r="709" spans="3:9" x14ac:dyDescent="0.2">
      <c r="C709" s="2"/>
      <c r="D709" s="42"/>
      <c r="H709" s="2"/>
      <c r="I709" s="9"/>
    </row>
    <row r="710" spans="3:9" x14ac:dyDescent="0.2">
      <c r="C710" s="2"/>
      <c r="D710" s="42"/>
      <c r="H710" s="2"/>
      <c r="I710" s="9"/>
    </row>
    <row r="711" spans="3:9" x14ac:dyDescent="0.2">
      <c r="C711" s="2"/>
      <c r="D711" s="42"/>
      <c r="H711" s="2"/>
      <c r="I711" s="9"/>
    </row>
    <row r="712" spans="3:9" x14ac:dyDescent="0.2">
      <c r="C712" s="2"/>
      <c r="D712" s="42"/>
      <c r="H712" s="2"/>
      <c r="I712" s="9"/>
    </row>
    <row r="713" spans="3:9" x14ac:dyDescent="0.2">
      <c r="C713" s="2"/>
      <c r="D713" s="42"/>
      <c r="H713" s="2"/>
      <c r="I713" s="9"/>
    </row>
    <row r="714" spans="3:9" x14ac:dyDescent="0.2">
      <c r="C714" s="2"/>
      <c r="D714" s="42"/>
      <c r="H714" s="2"/>
      <c r="I714" s="9"/>
    </row>
    <row r="715" spans="3:9" x14ac:dyDescent="0.2">
      <c r="C715" s="2"/>
      <c r="D715" s="42"/>
      <c r="H715" s="2"/>
      <c r="I715" s="9"/>
    </row>
    <row r="716" spans="3:9" x14ac:dyDescent="0.2">
      <c r="C716" s="2"/>
      <c r="D716" s="42"/>
      <c r="H716" s="2"/>
      <c r="I716" s="9"/>
    </row>
    <row r="717" spans="3:9" x14ac:dyDescent="0.2">
      <c r="C717" s="2"/>
      <c r="D717" s="42"/>
      <c r="H717" s="2"/>
      <c r="I717" s="9"/>
    </row>
    <row r="718" spans="3:9" x14ac:dyDescent="0.2">
      <c r="C718" s="2"/>
      <c r="D718" s="42"/>
      <c r="H718" s="2"/>
      <c r="I718" s="9"/>
    </row>
    <row r="719" spans="3:9" x14ac:dyDescent="0.2">
      <c r="C719" s="2"/>
      <c r="D719" s="42"/>
      <c r="H719" s="2"/>
      <c r="I719" s="9"/>
    </row>
    <row r="720" spans="3:9" x14ac:dyDescent="0.2">
      <c r="C720" s="2"/>
      <c r="D720" s="42"/>
      <c r="H720" s="2"/>
      <c r="I720" s="9"/>
    </row>
    <row r="721" spans="3:9" x14ac:dyDescent="0.2">
      <c r="C721" s="2"/>
      <c r="D721" s="42"/>
      <c r="H721" s="2"/>
      <c r="I721" s="9"/>
    </row>
    <row r="722" spans="3:9" x14ac:dyDescent="0.2">
      <c r="C722" s="2"/>
      <c r="D722" s="42"/>
      <c r="H722" s="2"/>
      <c r="I722" s="9"/>
    </row>
    <row r="723" spans="3:9" x14ac:dyDescent="0.2">
      <c r="C723" s="2"/>
      <c r="D723" s="42"/>
      <c r="H723" s="2"/>
      <c r="I723" s="9"/>
    </row>
    <row r="724" spans="3:9" x14ac:dyDescent="0.2">
      <c r="C724" s="2"/>
      <c r="D724" s="42"/>
      <c r="H724" s="2"/>
      <c r="I724" s="9"/>
    </row>
    <row r="725" spans="3:9" x14ac:dyDescent="0.2">
      <c r="C725" s="2"/>
      <c r="D725" s="42"/>
      <c r="H725" s="2"/>
      <c r="I725" s="9"/>
    </row>
    <row r="726" spans="3:9" x14ac:dyDescent="0.2">
      <c r="C726" s="2"/>
      <c r="D726" s="42"/>
      <c r="H726" s="2"/>
      <c r="I726" s="9"/>
    </row>
    <row r="727" spans="3:9" x14ac:dyDescent="0.2">
      <c r="C727" s="2"/>
      <c r="D727" s="42"/>
      <c r="H727" s="2"/>
      <c r="I727" s="9"/>
    </row>
    <row r="728" spans="3:9" x14ac:dyDescent="0.2">
      <c r="C728" s="2"/>
      <c r="D728" s="42"/>
      <c r="H728" s="2"/>
      <c r="I728" s="9"/>
    </row>
    <row r="729" spans="3:9" x14ac:dyDescent="0.2">
      <c r="C729" s="2"/>
      <c r="D729" s="42"/>
      <c r="H729" s="2"/>
      <c r="I729" s="9"/>
    </row>
    <row r="730" spans="3:9" x14ac:dyDescent="0.2">
      <c r="C730" s="2"/>
      <c r="D730" s="42"/>
      <c r="H730" s="2"/>
      <c r="I730" s="9"/>
    </row>
    <row r="731" spans="3:9" x14ac:dyDescent="0.2">
      <c r="C731" s="2"/>
      <c r="D731" s="42"/>
      <c r="H731" s="2"/>
      <c r="I731" s="9"/>
    </row>
    <row r="732" spans="3:9" x14ac:dyDescent="0.2">
      <c r="C732" s="2"/>
      <c r="D732" s="42"/>
      <c r="H732" s="2"/>
      <c r="I732" s="9"/>
    </row>
    <row r="733" spans="3:9" x14ac:dyDescent="0.2">
      <c r="C733" s="2"/>
      <c r="D733" s="42"/>
      <c r="H733" s="2"/>
      <c r="I733" s="9"/>
    </row>
    <row r="734" spans="3:9" x14ac:dyDescent="0.2">
      <c r="C734" s="2"/>
      <c r="D734" s="42"/>
      <c r="H734" s="2"/>
      <c r="I734" s="9"/>
    </row>
    <row r="735" spans="3:9" x14ac:dyDescent="0.2">
      <c r="C735" s="2"/>
      <c r="D735" s="42"/>
      <c r="H735" s="2"/>
      <c r="I735" s="9"/>
    </row>
    <row r="736" spans="3:9" x14ac:dyDescent="0.2">
      <c r="C736" s="2"/>
      <c r="D736" s="42"/>
      <c r="H736" s="2"/>
      <c r="I736" s="9"/>
    </row>
    <row r="737" spans="3:9" x14ac:dyDescent="0.2">
      <c r="C737" s="2"/>
      <c r="D737" s="42"/>
      <c r="H737" s="2"/>
      <c r="I737" s="9"/>
    </row>
    <row r="738" spans="3:9" x14ac:dyDescent="0.2">
      <c r="C738" s="2"/>
      <c r="D738" s="42"/>
      <c r="H738" s="2"/>
      <c r="I738" s="9"/>
    </row>
    <row r="739" spans="3:9" x14ac:dyDescent="0.2">
      <c r="C739" s="2"/>
      <c r="D739" s="42"/>
      <c r="H739" s="2"/>
      <c r="I739" s="9"/>
    </row>
    <row r="740" spans="3:9" x14ac:dyDescent="0.2">
      <c r="C740" s="2"/>
      <c r="D740" s="42"/>
      <c r="H740" s="2"/>
      <c r="I740" s="9"/>
    </row>
    <row r="741" spans="3:9" x14ac:dyDescent="0.2">
      <c r="C741" s="2"/>
      <c r="D741" s="42"/>
      <c r="H741" s="2"/>
      <c r="I741" s="9"/>
    </row>
    <row r="742" spans="3:9" x14ac:dyDescent="0.2">
      <c r="C742" s="2"/>
      <c r="D742" s="42"/>
      <c r="H742" s="2"/>
      <c r="I742" s="9"/>
    </row>
    <row r="743" spans="3:9" x14ac:dyDescent="0.2">
      <c r="C743" s="2"/>
      <c r="D743" s="42"/>
      <c r="H743" s="2"/>
      <c r="I743" s="9"/>
    </row>
    <row r="744" spans="3:9" x14ac:dyDescent="0.2">
      <c r="C744" s="2"/>
      <c r="D744" s="42"/>
      <c r="H744" s="2"/>
      <c r="I744" s="9"/>
    </row>
    <row r="745" spans="3:9" x14ac:dyDescent="0.2">
      <c r="C745" s="2"/>
      <c r="D745" s="42"/>
      <c r="H745" s="2"/>
      <c r="I745" s="9"/>
    </row>
    <row r="746" spans="3:9" x14ac:dyDescent="0.2">
      <c r="C746" s="2"/>
      <c r="D746" s="42"/>
      <c r="H746" s="2"/>
      <c r="I746" s="9"/>
    </row>
    <row r="747" spans="3:9" x14ac:dyDescent="0.2">
      <c r="C747" s="2"/>
      <c r="D747" s="42"/>
      <c r="H747" s="2"/>
      <c r="I747" s="9"/>
    </row>
    <row r="748" spans="3:9" x14ac:dyDescent="0.2">
      <c r="C748" s="2"/>
      <c r="D748" s="42"/>
      <c r="H748" s="2"/>
      <c r="I748" s="9"/>
    </row>
    <row r="749" spans="3:9" x14ac:dyDescent="0.2">
      <c r="C749" s="2"/>
      <c r="D749" s="42"/>
      <c r="H749" s="2"/>
      <c r="I749" s="9"/>
    </row>
    <row r="750" spans="3:9" x14ac:dyDescent="0.2">
      <c r="C750" s="2"/>
      <c r="D750" s="42"/>
      <c r="H750" s="2"/>
      <c r="I750" s="9"/>
    </row>
    <row r="751" spans="3:9" x14ac:dyDescent="0.2">
      <c r="C751" s="2"/>
      <c r="D751" s="42"/>
      <c r="H751" s="2"/>
      <c r="I751" s="9"/>
    </row>
    <row r="752" spans="3:9" x14ac:dyDescent="0.2">
      <c r="C752" s="2"/>
      <c r="D752" s="42"/>
      <c r="H752" s="2"/>
      <c r="I752" s="9"/>
    </row>
    <row r="753" spans="3:9" x14ac:dyDescent="0.2">
      <c r="C753" s="2"/>
      <c r="D753" s="42"/>
      <c r="H753" s="2"/>
      <c r="I753" s="9"/>
    </row>
    <row r="754" spans="3:9" x14ac:dyDescent="0.2">
      <c r="C754" s="2"/>
      <c r="D754" s="42"/>
      <c r="H754" s="2"/>
      <c r="I754" s="9"/>
    </row>
    <row r="755" spans="3:9" x14ac:dyDescent="0.2">
      <c r="C755" s="2"/>
      <c r="D755" s="42"/>
      <c r="H755" s="2"/>
      <c r="I755" s="9"/>
    </row>
    <row r="756" spans="3:9" x14ac:dyDescent="0.2">
      <c r="C756" s="2"/>
      <c r="D756" s="42"/>
      <c r="H756" s="2"/>
      <c r="I756" s="9"/>
    </row>
    <row r="757" spans="3:9" x14ac:dyDescent="0.2">
      <c r="C757" s="2"/>
      <c r="D757" s="42"/>
      <c r="H757" s="2"/>
      <c r="I757" s="9"/>
    </row>
    <row r="758" spans="3:9" x14ac:dyDescent="0.2">
      <c r="C758" s="2"/>
      <c r="D758" s="42"/>
      <c r="H758" s="2"/>
      <c r="I758" s="9"/>
    </row>
    <row r="759" spans="3:9" x14ac:dyDescent="0.2">
      <c r="C759" s="2"/>
      <c r="D759" s="42"/>
      <c r="H759" s="2"/>
      <c r="I759" s="9"/>
    </row>
    <row r="760" spans="3:9" x14ac:dyDescent="0.2">
      <c r="C760" s="2"/>
      <c r="D760" s="42"/>
      <c r="H760" s="2"/>
      <c r="I760" s="9"/>
    </row>
    <row r="761" spans="3:9" x14ac:dyDescent="0.2">
      <c r="C761" s="2"/>
      <c r="D761" s="42"/>
      <c r="H761" s="2"/>
      <c r="I761" s="9"/>
    </row>
    <row r="762" spans="3:9" x14ac:dyDescent="0.2">
      <c r="C762" s="2"/>
      <c r="D762" s="42"/>
      <c r="H762" s="2"/>
      <c r="I762" s="9"/>
    </row>
    <row r="763" spans="3:9" x14ac:dyDescent="0.2">
      <c r="C763" s="2"/>
      <c r="D763" s="42"/>
      <c r="H763" s="2"/>
      <c r="I763" s="9"/>
    </row>
    <row r="764" spans="3:9" x14ac:dyDescent="0.2">
      <c r="C764" s="2"/>
      <c r="D764" s="42"/>
      <c r="H764" s="2"/>
      <c r="I764" s="9"/>
    </row>
    <row r="765" spans="3:9" x14ac:dyDescent="0.2">
      <c r="C765" s="2"/>
      <c r="D765" s="42"/>
      <c r="H765" s="2"/>
      <c r="I765" s="9"/>
    </row>
    <row r="766" spans="3:9" x14ac:dyDescent="0.2">
      <c r="C766" s="2"/>
      <c r="D766" s="42"/>
      <c r="H766" s="2"/>
      <c r="I766" s="9"/>
    </row>
    <row r="767" spans="3:9" x14ac:dyDescent="0.2">
      <c r="C767" s="2"/>
      <c r="D767" s="42"/>
      <c r="H767" s="2"/>
      <c r="I767" s="9"/>
    </row>
    <row r="768" spans="3:9" x14ac:dyDescent="0.2">
      <c r="C768" s="2"/>
      <c r="D768" s="42"/>
      <c r="H768" s="2"/>
      <c r="I768" s="9"/>
    </row>
    <row r="769" spans="3:9" x14ac:dyDescent="0.2">
      <c r="C769" s="2"/>
      <c r="D769" s="42"/>
      <c r="H769" s="2"/>
      <c r="I769" s="9"/>
    </row>
    <row r="770" spans="3:9" x14ac:dyDescent="0.2">
      <c r="C770" s="2"/>
      <c r="D770" s="42"/>
      <c r="H770" s="2"/>
      <c r="I770" s="9"/>
    </row>
    <row r="771" spans="3:9" x14ac:dyDescent="0.2">
      <c r="C771" s="2"/>
      <c r="D771" s="42"/>
      <c r="H771" s="2"/>
      <c r="I771" s="9"/>
    </row>
    <row r="772" spans="3:9" x14ac:dyDescent="0.2">
      <c r="C772" s="2"/>
      <c r="D772" s="42"/>
      <c r="H772" s="2"/>
      <c r="I772" s="9"/>
    </row>
    <row r="773" spans="3:9" x14ac:dyDescent="0.2">
      <c r="C773" s="2"/>
      <c r="D773" s="42"/>
      <c r="H773" s="2"/>
      <c r="I773" s="9"/>
    </row>
    <row r="774" spans="3:9" x14ac:dyDescent="0.2">
      <c r="C774" s="2"/>
      <c r="D774" s="42"/>
      <c r="H774" s="2"/>
      <c r="I774" s="9"/>
    </row>
    <row r="775" spans="3:9" x14ac:dyDescent="0.2">
      <c r="C775" s="2"/>
      <c r="D775" s="42"/>
      <c r="H775" s="2"/>
      <c r="I775" s="9"/>
    </row>
    <row r="776" spans="3:9" x14ac:dyDescent="0.2">
      <c r="C776" s="2"/>
      <c r="D776" s="42"/>
      <c r="H776" s="2"/>
      <c r="I776" s="9"/>
    </row>
    <row r="777" spans="3:9" x14ac:dyDescent="0.2">
      <c r="C777" s="2"/>
      <c r="D777" s="42"/>
      <c r="H777" s="2"/>
      <c r="I777" s="9"/>
    </row>
    <row r="778" spans="3:9" x14ac:dyDescent="0.2">
      <c r="C778" s="2"/>
      <c r="D778" s="42"/>
      <c r="H778" s="2"/>
      <c r="I778" s="9"/>
    </row>
    <row r="779" spans="3:9" x14ac:dyDescent="0.2">
      <c r="C779" s="2"/>
      <c r="D779" s="42"/>
      <c r="H779" s="2"/>
      <c r="I779" s="9"/>
    </row>
    <row r="780" spans="3:9" x14ac:dyDescent="0.2">
      <c r="C780" s="2"/>
      <c r="D780" s="42"/>
      <c r="H780" s="2"/>
      <c r="I780" s="9"/>
    </row>
    <row r="781" spans="3:9" x14ac:dyDescent="0.2">
      <c r="C781" s="2"/>
      <c r="D781" s="42"/>
      <c r="H781" s="2"/>
      <c r="I781" s="9"/>
    </row>
    <row r="782" spans="3:9" x14ac:dyDescent="0.2">
      <c r="C782" s="2"/>
      <c r="D782" s="42"/>
      <c r="H782" s="2"/>
      <c r="I782" s="9"/>
    </row>
    <row r="783" spans="3:9" x14ac:dyDescent="0.2">
      <c r="C783" s="2"/>
      <c r="D783" s="42"/>
      <c r="H783" s="2"/>
      <c r="I783" s="9"/>
    </row>
    <row r="784" spans="3:9" x14ac:dyDescent="0.2">
      <c r="C784" s="2"/>
      <c r="D784" s="42"/>
      <c r="H784" s="2"/>
      <c r="I784" s="9"/>
    </row>
    <row r="785" spans="3:9" x14ac:dyDescent="0.2">
      <c r="C785" s="2"/>
      <c r="D785" s="42"/>
      <c r="H785" s="2"/>
      <c r="I785" s="9"/>
    </row>
    <row r="786" spans="3:9" x14ac:dyDescent="0.2">
      <c r="C786" s="2"/>
      <c r="D786" s="42"/>
      <c r="H786" s="2"/>
      <c r="I786" s="9"/>
    </row>
    <row r="787" spans="3:9" x14ac:dyDescent="0.2">
      <c r="C787" s="2"/>
      <c r="D787" s="42"/>
      <c r="H787" s="2"/>
      <c r="I787" s="9"/>
    </row>
    <row r="788" spans="3:9" x14ac:dyDescent="0.2">
      <c r="C788" s="2"/>
      <c r="D788" s="42"/>
      <c r="H788" s="2"/>
      <c r="I788" s="9"/>
    </row>
    <row r="789" spans="3:9" x14ac:dyDescent="0.2">
      <c r="C789" s="2"/>
      <c r="D789" s="42"/>
      <c r="H789" s="2"/>
      <c r="I789" s="9"/>
    </row>
    <row r="790" spans="3:9" x14ac:dyDescent="0.2">
      <c r="C790" s="2"/>
      <c r="D790" s="42"/>
      <c r="H790" s="2"/>
      <c r="I790" s="9"/>
    </row>
    <row r="791" spans="3:9" x14ac:dyDescent="0.2">
      <c r="C791" s="2"/>
      <c r="D791" s="42"/>
      <c r="H791" s="2"/>
      <c r="I791" s="9"/>
    </row>
    <row r="792" spans="3:9" x14ac:dyDescent="0.2">
      <c r="C792" s="2"/>
      <c r="D792" s="42"/>
      <c r="H792" s="2"/>
      <c r="I792" s="9"/>
    </row>
    <row r="793" spans="3:9" x14ac:dyDescent="0.2">
      <c r="C793" s="2"/>
      <c r="D793" s="42"/>
      <c r="H793" s="2"/>
      <c r="I793" s="9"/>
    </row>
    <row r="794" spans="3:9" x14ac:dyDescent="0.2">
      <c r="C794" s="2"/>
      <c r="D794" s="42"/>
      <c r="H794" s="2"/>
      <c r="I794" s="9"/>
    </row>
    <row r="795" spans="3:9" x14ac:dyDescent="0.2">
      <c r="C795" s="2"/>
      <c r="D795" s="42"/>
      <c r="H795" s="2"/>
      <c r="I795" s="9"/>
    </row>
    <row r="796" spans="3:9" x14ac:dyDescent="0.2">
      <c r="C796" s="2"/>
      <c r="D796" s="42"/>
      <c r="H796" s="2"/>
      <c r="I796" s="9"/>
    </row>
    <row r="797" spans="3:9" x14ac:dyDescent="0.2">
      <c r="C797" s="2"/>
      <c r="D797" s="42"/>
      <c r="H797" s="2"/>
      <c r="I797" s="9"/>
    </row>
    <row r="798" spans="3:9" x14ac:dyDescent="0.2">
      <c r="C798" s="2"/>
      <c r="D798" s="42"/>
      <c r="H798" s="2"/>
      <c r="I798" s="9"/>
    </row>
    <row r="799" spans="3:9" x14ac:dyDescent="0.2">
      <c r="C799" s="2"/>
      <c r="D799" s="42"/>
      <c r="H799" s="2"/>
      <c r="I799" s="9"/>
    </row>
    <row r="800" spans="3:9" x14ac:dyDescent="0.2">
      <c r="C800" s="2"/>
      <c r="D800" s="42"/>
      <c r="H800" s="2"/>
      <c r="I800" s="9"/>
    </row>
    <row r="801" spans="3:9" x14ac:dyDescent="0.2">
      <c r="C801" s="2"/>
      <c r="D801" s="42"/>
      <c r="H801" s="2"/>
      <c r="I801" s="9"/>
    </row>
    <row r="802" spans="3:9" x14ac:dyDescent="0.2">
      <c r="C802" s="2"/>
      <c r="D802" s="42"/>
      <c r="H802" s="2"/>
      <c r="I802" s="9"/>
    </row>
    <row r="803" spans="3:9" x14ac:dyDescent="0.2">
      <c r="C803" s="2"/>
      <c r="D803" s="42"/>
      <c r="H803" s="2"/>
      <c r="I803" s="9"/>
    </row>
    <row r="804" spans="3:9" x14ac:dyDescent="0.2">
      <c r="C804" s="2"/>
      <c r="D804" s="42"/>
      <c r="H804" s="2"/>
      <c r="I804" s="9"/>
    </row>
    <row r="805" spans="3:9" x14ac:dyDescent="0.2">
      <c r="C805" s="2"/>
      <c r="D805" s="42"/>
      <c r="H805" s="2"/>
      <c r="I805" s="9"/>
    </row>
    <row r="806" spans="3:9" x14ac:dyDescent="0.2">
      <c r="C806" s="2"/>
      <c r="D806" s="42"/>
      <c r="H806" s="2"/>
      <c r="I806" s="9"/>
    </row>
    <row r="807" spans="3:9" x14ac:dyDescent="0.2">
      <c r="C807" s="2"/>
      <c r="D807" s="42"/>
      <c r="H807" s="2"/>
      <c r="I807" s="9"/>
    </row>
    <row r="808" spans="3:9" x14ac:dyDescent="0.2">
      <c r="C808" s="2"/>
      <c r="D808" s="42"/>
      <c r="H808" s="2"/>
      <c r="I808" s="9"/>
    </row>
    <row r="809" spans="3:9" x14ac:dyDescent="0.2">
      <c r="C809" s="2"/>
      <c r="D809" s="42"/>
      <c r="H809" s="2"/>
      <c r="I809" s="9"/>
    </row>
    <row r="810" spans="3:9" x14ac:dyDescent="0.2">
      <c r="C810" s="2"/>
      <c r="D810" s="42"/>
      <c r="H810" s="2"/>
      <c r="I810" s="9"/>
    </row>
    <row r="811" spans="3:9" x14ac:dyDescent="0.2">
      <c r="C811" s="2"/>
      <c r="D811" s="42"/>
      <c r="H811" s="2"/>
      <c r="I811" s="9"/>
    </row>
    <row r="812" spans="3:9" x14ac:dyDescent="0.2">
      <c r="C812" s="2"/>
      <c r="D812" s="42"/>
      <c r="H812" s="2"/>
      <c r="I812" s="9"/>
    </row>
    <row r="813" spans="3:9" x14ac:dyDescent="0.2">
      <c r="C813" s="2"/>
      <c r="D813" s="42"/>
      <c r="H813" s="2"/>
      <c r="I813" s="9"/>
    </row>
    <row r="814" spans="3:9" x14ac:dyDescent="0.2">
      <c r="C814" s="2"/>
      <c r="D814" s="42"/>
      <c r="H814" s="2"/>
      <c r="I814" s="9"/>
    </row>
    <row r="815" spans="3:9" x14ac:dyDescent="0.2">
      <c r="C815" s="2"/>
      <c r="D815" s="42"/>
      <c r="H815" s="2"/>
      <c r="I815" s="9"/>
    </row>
    <row r="816" spans="3:9" x14ac:dyDescent="0.2">
      <c r="C816" s="2"/>
      <c r="D816" s="42"/>
      <c r="H816" s="2"/>
      <c r="I816" s="9"/>
    </row>
    <row r="817" spans="3:9" x14ac:dyDescent="0.2">
      <c r="C817" s="2"/>
      <c r="D817" s="42"/>
      <c r="H817" s="2"/>
      <c r="I817" s="9"/>
    </row>
    <row r="818" spans="3:9" x14ac:dyDescent="0.2">
      <c r="C818" s="2"/>
      <c r="D818" s="42"/>
      <c r="H818" s="2"/>
      <c r="I818" s="9"/>
    </row>
    <row r="819" spans="3:9" x14ac:dyDescent="0.2">
      <c r="C819" s="2"/>
      <c r="D819" s="42"/>
      <c r="H819" s="2"/>
      <c r="I819" s="9"/>
    </row>
    <row r="820" spans="3:9" x14ac:dyDescent="0.2">
      <c r="C820" s="2"/>
      <c r="D820" s="42"/>
      <c r="H820" s="2"/>
      <c r="I820" s="9"/>
    </row>
    <row r="821" spans="3:9" x14ac:dyDescent="0.2">
      <c r="C821" s="2"/>
      <c r="D821" s="42"/>
      <c r="H821" s="2"/>
      <c r="I821" s="9"/>
    </row>
    <row r="822" spans="3:9" x14ac:dyDescent="0.2">
      <c r="C822" s="2"/>
      <c r="D822" s="42"/>
      <c r="H822" s="2"/>
      <c r="I822" s="9"/>
    </row>
    <row r="823" spans="3:9" x14ac:dyDescent="0.2">
      <c r="C823" s="2"/>
      <c r="D823" s="42"/>
      <c r="H823" s="2"/>
      <c r="I823" s="9"/>
    </row>
    <row r="824" spans="3:9" x14ac:dyDescent="0.2">
      <c r="C824" s="2"/>
      <c r="D824" s="42"/>
      <c r="H824" s="2"/>
      <c r="I824" s="9"/>
    </row>
    <row r="825" spans="3:9" x14ac:dyDescent="0.2">
      <c r="C825" s="2"/>
      <c r="D825" s="42"/>
      <c r="H825" s="2"/>
      <c r="I825" s="9"/>
    </row>
    <row r="826" spans="3:9" x14ac:dyDescent="0.2">
      <c r="C826" s="2"/>
      <c r="D826" s="42"/>
      <c r="H826" s="2"/>
      <c r="I826" s="9"/>
    </row>
    <row r="827" spans="3:9" x14ac:dyDescent="0.2">
      <c r="C827" s="2"/>
      <c r="D827" s="42"/>
      <c r="H827" s="2"/>
      <c r="I827" s="9"/>
    </row>
    <row r="828" spans="3:9" x14ac:dyDescent="0.2">
      <c r="C828" s="2"/>
      <c r="D828" s="42"/>
      <c r="H828" s="2"/>
      <c r="I828" s="9"/>
    </row>
    <row r="829" spans="3:9" x14ac:dyDescent="0.2">
      <c r="C829" s="2"/>
      <c r="D829" s="42"/>
      <c r="H829" s="2"/>
      <c r="I829" s="9"/>
    </row>
    <row r="830" spans="3:9" x14ac:dyDescent="0.2">
      <c r="C830" s="2"/>
      <c r="D830" s="42"/>
      <c r="H830" s="2"/>
      <c r="I830" s="9"/>
    </row>
    <row r="831" spans="3:9" x14ac:dyDescent="0.2">
      <c r="C831" s="2"/>
      <c r="D831" s="42"/>
      <c r="H831" s="2"/>
      <c r="I831" s="9"/>
    </row>
    <row r="832" spans="3:9" x14ac:dyDescent="0.2">
      <c r="C832" s="2"/>
      <c r="D832" s="42"/>
      <c r="H832" s="2"/>
      <c r="I832" s="9"/>
    </row>
    <row r="833" spans="3:9" x14ac:dyDescent="0.2">
      <c r="C833" s="2"/>
      <c r="D833" s="42"/>
      <c r="H833" s="2"/>
      <c r="I833" s="9"/>
    </row>
    <row r="834" spans="3:9" x14ac:dyDescent="0.2">
      <c r="C834" s="2"/>
      <c r="D834" s="42"/>
      <c r="H834" s="2"/>
      <c r="I834" s="9"/>
    </row>
    <row r="835" spans="3:9" x14ac:dyDescent="0.2">
      <c r="C835" s="2"/>
      <c r="D835" s="42"/>
      <c r="H835" s="2"/>
      <c r="I835" s="9"/>
    </row>
    <row r="836" spans="3:9" x14ac:dyDescent="0.2">
      <c r="C836" s="2"/>
      <c r="D836" s="42"/>
      <c r="H836" s="2"/>
      <c r="I836" s="9"/>
    </row>
    <row r="837" spans="3:9" x14ac:dyDescent="0.2">
      <c r="C837" s="2"/>
      <c r="D837" s="42"/>
      <c r="H837" s="2"/>
      <c r="I837" s="9"/>
    </row>
    <row r="838" spans="3:9" x14ac:dyDescent="0.2">
      <c r="C838" s="2"/>
      <c r="D838" s="42"/>
      <c r="H838" s="2"/>
      <c r="I838" s="9"/>
    </row>
    <row r="839" spans="3:9" x14ac:dyDescent="0.2">
      <c r="C839" s="2"/>
      <c r="D839" s="42"/>
      <c r="H839" s="2"/>
      <c r="I839" s="9"/>
    </row>
    <row r="840" spans="3:9" x14ac:dyDescent="0.2">
      <c r="C840" s="2"/>
      <c r="D840" s="42"/>
      <c r="H840" s="2"/>
      <c r="I840" s="9"/>
    </row>
    <row r="841" spans="3:9" x14ac:dyDescent="0.2">
      <c r="C841" s="2"/>
      <c r="D841" s="42"/>
      <c r="H841" s="2"/>
      <c r="I841" s="9"/>
    </row>
    <row r="842" spans="3:9" x14ac:dyDescent="0.2">
      <c r="C842" s="2"/>
      <c r="D842" s="42"/>
      <c r="H842" s="2"/>
      <c r="I842" s="9"/>
    </row>
    <row r="843" spans="3:9" x14ac:dyDescent="0.2">
      <c r="C843" s="2"/>
      <c r="D843" s="42"/>
      <c r="H843" s="2"/>
      <c r="I843" s="9"/>
    </row>
    <row r="844" spans="3:9" x14ac:dyDescent="0.2">
      <c r="C844" s="2"/>
      <c r="D844" s="42"/>
      <c r="H844" s="2"/>
      <c r="I844" s="9"/>
    </row>
    <row r="845" spans="3:9" x14ac:dyDescent="0.2">
      <c r="C845" s="2"/>
      <c r="D845" s="42"/>
      <c r="H845" s="2"/>
      <c r="I845" s="9"/>
    </row>
    <row r="846" spans="3:9" x14ac:dyDescent="0.2">
      <c r="C846" s="2"/>
      <c r="D846" s="42"/>
      <c r="H846" s="2"/>
      <c r="I846" s="9"/>
    </row>
    <row r="847" spans="3:9" x14ac:dyDescent="0.2">
      <c r="C847" s="2"/>
      <c r="D847" s="42"/>
      <c r="H847" s="2"/>
      <c r="I847" s="9"/>
    </row>
    <row r="848" spans="3:9" x14ac:dyDescent="0.2">
      <c r="C848" s="2"/>
      <c r="D848" s="42"/>
      <c r="H848" s="2"/>
      <c r="I848" s="9"/>
    </row>
    <row r="849" spans="3:9" x14ac:dyDescent="0.2">
      <c r="C849" s="2"/>
      <c r="D849" s="42"/>
      <c r="H849" s="2"/>
      <c r="I849" s="9"/>
    </row>
    <row r="850" spans="3:9" x14ac:dyDescent="0.2">
      <c r="C850" s="2"/>
      <c r="D850" s="42"/>
      <c r="H850" s="2"/>
      <c r="I850" s="9"/>
    </row>
    <row r="851" spans="3:9" x14ac:dyDescent="0.2">
      <c r="C851" s="2"/>
      <c r="D851" s="42"/>
      <c r="H851" s="2"/>
      <c r="I851" s="9"/>
    </row>
    <row r="852" spans="3:9" x14ac:dyDescent="0.2">
      <c r="C852" s="2"/>
      <c r="D852" s="42"/>
      <c r="H852" s="2"/>
      <c r="I852" s="9"/>
    </row>
    <row r="853" spans="3:9" x14ac:dyDescent="0.2">
      <c r="C853" s="2"/>
      <c r="D853" s="42"/>
      <c r="H853" s="2"/>
      <c r="I853" s="9"/>
    </row>
    <row r="854" spans="3:9" x14ac:dyDescent="0.2">
      <c r="C854" s="2"/>
      <c r="D854" s="42"/>
      <c r="H854" s="2"/>
      <c r="I854" s="9"/>
    </row>
    <row r="855" spans="3:9" x14ac:dyDescent="0.2">
      <c r="C855" s="2"/>
      <c r="D855" s="42"/>
      <c r="H855" s="2"/>
      <c r="I855" s="9"/>
    </row>
    <row r="856" spans="3:9" x14ac:dyDescent="0.2">
      <c r="C856" s="2"/>
      <c r="D856" s="42"/>
      <c r="H856" s="2"/>
      <c r="I856" s="9"/>
    </row>
    <row r="857" spans="3:9" x14ac:dyDescent="0.2">
      <c r="C857" s="2"/>
      <c r="D857" s="42"/>
      <c r="H857" s="2"/>
      <c r="I857" s="9"/>
    </row>
    <row r="858" spans="3:9" x14ac:dyDescent="0.2">
      <c r="C858" s="2"/>
      <c r="D858" s="42"/>
      <c r="H858" s="2"/>
      <c r="I858" s="9"/>
    </row>
    <row r="859" spans="3:9" x14ac:dyDescent="0.2">
      <c r="C859" s="2"/>
      <c r="D859" s="42"/>
      <c r="H859" s="2"/>
      <c r="I859" s="9"/>
    </row>
    <row r="860" spans="3:9" x14ac:dyDescent="0.2">
      <c r="C860" s="2"/>
      <c r="D860" s="42"/>
      <c r="H860" s="2"/>
      <c r="I860" s="9"/>
    </row>
    <row r="861" spans="3:9" x14ac:dyDescent="0.2">
      <c r="C861" s="2"/>
      <c r="D861" s="42"/>
      <c r="H861" s="2"/>
      <c r="I861" s="9"/>
    </row>
    <row r="862" spans="3:9" x14ac:dyDescent="0.2">
      <c r="C862" s="2"/>
      <c r="D862" s="42"/>
      <c r="H862" s="2"/>
      <c r="I862" s="9"/>
    </row>
    <row r="863" spans="3:9" x14ac:dyDescent="0.2">
      <c r="C863" s="2"/>
      <c r="D863" s="42"/>
      <c r="H863" s="2"/>
      <c r="I863" s="9"/>
    </row>
    <row r="864" spans="3:9" x14ac:dyDescent="0.2">
      <c r="C864" s="2"/>
      <c r="D864" s="42"/>
      <c r="H864" s="2"/>
      <c r="I864" s="9"/>
    </row>
    <row r="865" spans="3:9" x14ac:dyDescent="0.2">
      <c r="C865" s="2"/>
      <c r="D865" s="42"/>
      <c r="H865" s="2"/>
      <c r="I865" s="9"/>
    </row>
    <row r="866" spans="3:9" x14ac:dyDescent="0.2">
      <c r="C866" s="2"/>
      <c r="D866" s="42"/>
      <c r="H866" s="2"/>
      <c r="I866" s="9"/>
    </row>
    <row r="867" spans="3:9" x14ac:dyDescent="0.2">
      <c r="C867" s="2"/>
      <c r="D867" s="42"/>
      <c r="H867" s="2"/>
      <c r="I867" s="9"/>
    </row>
    <row r="868" spans="3:9" x14ac:dyDescent="0.2">
      <c r="C868" s="2"/>
      <c r="D868" s="42"/>
      <c r="H868" s="2"/>
      <c r="I868" s="9"/>
    </row>
    <row r="869" spans="3:9" x14ac:dyDescent="0.2">
      <c r="C869" s="2"/>
      <c r="D869" s="42"/>
      <c r="H869" s="2"/>
      <c r="I869" s="9"/>
    </row>
    <row r="870" spans="3:9" x14ac:dyDescent="0.2">
      <c r="C870" s="2"/>
      <c r="D870" s="42"/>
      <c r="H870" s="2"/>
      <c r="I870" s="9"/>
    </row>
    <row r="871" spans="3:9" x14ac:dyDescent="0.2">
      <c r="C871" s="2"/>
      <c r="D871" s="42"/>
      <c r="H871" s="2"/>
      <c r="I871" s="9"/>
    </row>
    <row r="872" spans="3:9" x14ac:dyDescent="0.2">
      <c r="C872" s="2"/>
      <c r="D872" s="42"/>
      <c r="H872" s="2"/>
      <c r="I872" s="9"/>
    </row>
    <row r="873" spans="3:9" x14ac:dyDescent="0.2">
      <c r="C873" s="2"/>
      <c r="D873" s="42"/>
      <c r="H873" s="2"/>
      <c r="I873" s="9"/>
    </row>
    <row r="874" spans="3:9" x14ac:dyDescent="0.2">
      <c r="C874" s="2"/>
      <c r="D874" s="42"/>
      <c r="H874" s="2"/>
      <c r="I874" s="9"/>
    </row>
    <row r="875" spans="3:9" x14ac:dyDescent="0.2">
      <c r="C875" s="2"/>
      <c r="D875" s="42"/>
      <c r="H875" s="2"/>
      <c r="I875" s="9"/>
    </row>
    <row r="876" spans="3:9" x14ac:dyDescent="0.2">
      <c r="C876" s="2"/>
      <c r="D876" s="42"/>
      <c r="H876" s="2"/>
      <c r="I876" s="9"/>
    </row>
    <row r="877" spans="3:9" x14ac:dyDescent="0.2">
      <c r="C877" s="2"/>
      <c r="D877" s="42"/>
      <c r="H877" s="2"/>
      <c r="I877" s="9"/>
    </row>
    <row r="878" spans="3:9" x14ac:dyDescent="0.2">
      <c r="C878" s="2"/>
      <c r="D878" s="42"/>
      <c r="H878" s="2"/>
      <c r="I878" s="9"/>
    </row>
    <row r="879" spans="3:9" x14ac:dyDescent="0.2">
      <c r="C879" s="2"/>
      <c r="D879" s="42"/>
      <c r="H879" s="2"/>
      <c r="I879" s="9"/>
    </row>
    <row r="880" spans="3:9" x14ac:dyDescent="0.2">
      <c r="C880" s="2"/>
      <c r="D880" s="42"/>
      <c r="H880" s="2"/>
      <c r="I880" s="9"/>
    </row>
    <row r="881" spans="3:9" x14ac:dyDescent="0.2">
      <c r="C881" s="2"/>
      <c r="D881" s="42"/>
      <c r="H881" s="2"/>
      <c r="I881" s="9"/>
    </row>
    <row r="882" spans="3:9" x14ac:dyDescent="0.2">
      <c r="C882" s="2"/>
      <c r="D882" s="42"/>
      <c r="H882" s="2"/>
      <c r="I882" s="9"/>
    </row>
    <row r="883" spans="3:9" x14ac:dyDescent="0.2">
      <c r="C883" s="2"/>
      <c r="D883" s="42"/>
      <c r="H883" s="2"/>
      <c r="I883" s="9"/>
    </row>
    <row r="884" spans="3:9" x14ac:dyDescent="0.2">
      <c r="C884" s="2"/>
      <c r="D884" s="42"/>
      <c r="H884" s="2"/>
      <c r="I884" s="9"/>
    </row>
    <row r="885" spans="3:9" x14ac:dyDescent="0.2">
      <c r="C885" s="2"/>
      <c r="D885" s="42"/>
      <c r="H885" s="2"/>
      <c r="I885" s="9"/>
    </row>
    <row r="886" spans="3:9" x14ac:dyDescent="0.2">
      <c r="C886" s="2"/>
      <c r="D886" s="42"/>
      <c r="H886" s="2"/>
      <c r="I886" s="9"/>
    </row>
    <row r="887" spans="3:9" x14ac:dyDescent="0.2">
      <c r="C887" s="2"/>
      <c r="D887" s="42"/>
      <c r="H887" s="2"/>
      <c r="I887" s="9"/>
    </row>
    <row r="888" spans="3:9" x14ac:dyDescent="0.2">
      <c r="C888" s="2"/>
      <c r="D888" s="42"/>
      <c r="H888" s="2"/>
      <c r="I888" s="9"/>
    </row>
    <row r="889" spans="3:9" x14ac:dyDescent="0.2">
      <c r="C889" s="2"/>
      <c r="D889" s="42"/>
      <c r="H889" s="2"/>
      <c r="I889" s="9"/>
    </row>
    <row r="890" spans="3:9" x14ac:dyDescent="0.2">
      <c r="C890" s="2"/>
      <c r="D890" s="42"/>
      <c r="H890" s="2"/>
      <c r="I890" s="9"/>
    </row>
    <row r="891" spans="3:9" x14ac:dyDescent="0.2">
      <c r="C891" s="2"/>
      <c r="D891" s="42"/>
      <c r="H891" s="2"/>
      <c r="I891" s="9"/>
    </row>
    <row r="892" spans="3:9" x14ac:dyDescent="0.2">
      <c r="C892" s="2"/>
      <c r="D892" s="42"/>
      <c r="H892" s="2"/>
      <c r="I892" s="9"/>
    </row>
    <row r="893" spans="3:9" x14ac:dyDescent="0.2">
      <c r="C893" s="2"/>
      <c r="D893" s="42"/>
      <c r="H893" s="2"/>
      <c r="I893" s="9"/>
    </row>
    <row r="894" spans="3:9" x14ac:dyDescent="0.2">
      <c r="C894" s="2"/>
      <c r="D894" s="42"/>
      <c r="H894" s="2"/>
      <c r="I894" s="9"/>
    </row>
    <row r="895" spans="3:9" x14ac:dyDescent="0.2">
      <c r="C895" s="2"/>
      <c r="D895" s="42"/>
      <c r="H895" s="2"/>
      <c r="I895" s="9"/>
    </row>
    <row r="896" spans="3:9" x14ac:dyDescent="0.2">
      <c r="C896" s="2"/>
      <c r="D896" s="42"/>
      <c r="H896" s="2"/>
      <c r="I896" s="9"/>
    </row>
    <row r="897" spans="3:9" x14ac:dyDescent="0.2">
      <c r="C897" s="2"/>
      <c r="D897" s="42"/>
      <c r="H897" s="2"/>
      <c r="I897" s="9"/>
    </row>
    <row r="898" spans="3:9" x14ac:dyDescent="0.2">
      <c r="C898" s="2"/>
      <c r="D898" s="42"/>
      <c r="H898" s="2"/>
      <c r="I898" s="9"/>
    </row>
    <row r="899" spans="3:9" x14ac:dyDescent="0.2">
      <c r="C899" s="2"/>
      <c r="D899" s="42"/>
      <c r="H899" s="2"/>
      <c r="I899" s="9"/>
    </row>
    <row r="900" spans="3:9" x14ac:dyDescent="0.2">
      <c r="C900" s="2"/>
      <c r="D900" s="42"/>
      <c r="H900" s="2"/>
      <c r="I900" s="9"/>
    </row>
    <row r="901" spans="3:9" x14ac:dyDescent="0.2">
      <c r="C901" s="2"/>
      <c r="D901" s="42"/>
      <c r="H901" s="2"/>
      <c r="I901" s="9"/>
    </row>
    <row r="902" spans="3:9" x14ac:dyDescent="0.2">
      <c r="C902" s="2"/>
      <c r="D902" s="42"/>
      <c r="H902" s="2"/>
      <c r="I902" s="9"/>
    </row>
    <row r="903" spans="3:9" x14ac:dyDescent="0.2">
      <c r="C903" s="2"/>
      <c r="D903" s="42"/>
      <c r="H903" s="2"/>
      <c r="I903" s="9"/>
    </row>
    <row r="904" spans="3:9" x14ac:dyDescent="0.2">
      <c r="C904" s="2"/>
      <c r="D904" s="42"/>
      <c r="H904" s="2"/>
      <c r="I904" s="9"/>
    </row>
    <row r="905" spans="3:9" x14ac:dyDescent="0.2">
      <c r="C905" s="2"/>
      <c r="D905" s="42"/>
      <c r="H905" s="2"/>
      <c r="I905" s="9"/>
    </row>
    <row r="906" spans="3:9" x14ac:dyDescent="0.2">
      <c r="C906" s="2"/>
      <c r="D906" s="42"/>
      <c r="H906" s="2"/>
      <c r="I906" s="9"/>
    </row>
    <row r="907" spans="3:9" x14ac:dyDescent="0.2">
      <c r="C907" s="2"/>
      <c r="D907" s="42"/>
      <c r="H907" s="2"/>
      <c r="I907" s="9"/>
    </row>
    <row r="908" spans="3:9" x14ac:dyDescent="0.2">
      <c r="C908" s="2"/>
      <c r="D908" s="42"/>
      <c r="H908" s="2"/>
      <c r="I908" s="9"/>
    </row>
    <row r="909" spans="3:9" x14ac:dyDescent="0.2">
      <c r="C909" s="2"/>
      <c r="D909" s="42"/>
      <c r="H909" s="2"/>
      <c r="I909" s="9"/>
    </row>
    <row r="910" spans="3:9" x14ac:dyDescent="0.2">
      <c r="C910" s="2"/>
      <c r="D910" s="42"/>
      <c r="H910" s="2"/>
      <c r="I910" s="9"/>
    </row>
    <row r="911" spans="3:9" x14ac:dyDescent="0.2">
      <c r="C911" s="2"/>
      <c r="D911" s="42"/>
      <c r="H911" s="2"/>
      <c r="I911" s="9"/>
    </row>
    <row r="912" spans="3:9" x14ac:dyDescent="0.2">
      <c r="C912" s="2"/>
      <c r="D912" s="42"/>
      <c r="H912" s="2"/>
      <c r="I912" s="9"/>
    </row>
    <row r="913" spans="3:9" x14ac:dyDescent="0.2">
      <c r="C913" s="2"/>
      <c r="D913" s="42"/>
      <c r="H913" s="2"/>
      <c r="I913" s="9"/>
    </row>
    <row r="914" spans="3:9" x14ac:dyDescent="0.2">
      <c r="C914" s="2"/>
      <c r="D914" s="42"/>
      <c r="H914" s="2"/>
      <c r="I914" s="9"/>
    </row>
    <row r="915" spans="3:9" x14ac:dyDescent="0.2">
      <c r="C915" s="2"/>
      <c r="D915" s="42"/>
      <c r="H915" s="2"/>
      <c r="I915" s="9"/>
    </row>
    <row r="916" spans="3:9" x14ac:dyDescent="0.2">
      <c r="C916" s="2"/>
      <c r="D916" s="42"/>
      <c r="H916" s="2"/>
      <c r="I916" s="9"/>
    </row>
    <row r="917" spans="3:9" x14ac:dyDescent="0.2">
      <c r="C917" s="2"/>
      <c r="D917" s="42"/>
      <c r="H917" s="2"/>
      <c r="I917" s="9"/>
    </row>
    <row r="918" spans="3:9" x14ac:dyDescent="0.2">
      <c r="C918" s="2"/>
      <c r="D918" s="42"/>
      <c r="H918" s="2"/>
      <c r="I918" s="9"/>
    </row>
    <row r="919" spans="3:9" x14ac:dyDescent="0.2">
      <c r="C919" s="2"/>
      <c r="D919" s="42"/>
      <c r="H919" s="2"/>
      <c r="I919" s="9"/>
    </row>
    <row r="920" spans="3:9" x14ac:dyDescent="0.2">
      <c r="C920" s="2"/>
      <c r="D920" s="42"/>
      <c r="H920" s="2"/>
      <c r="I920" s="9"/>
    </row>
    <row r="921" spans="3:9" x14ac:dyDescent="0.2">
      <c r="C921" s="2"/>
      <c r="D921" s="42"/>
      <c r="H921" s="2"/>
      <c r="I921" s="9"/>
    </row>
    <row r="922" spans="3:9" x14ac:dyDescent="0.2">
      <c r="C922" s="2"/>
      <c r="D922" s="42"/>
      <c r="H922" s="2"/>
      <c r="I922" s="9"/>
    </row>
    <row r="923" spans="3:9" x14ac:dyDescent="0.2">
      <c r="C923" s="2"/>
      <c r="D923" s="42"/>
      <c r="H923" s="2"/>
      <c r="I923" s="9"/>
    </row>
    <row r="924" spans="3:9" x14ac:dyDescent="0.2">
      <c r="C924" s="2"/>
      <c r="D924" s="42"/>
      <c r="H924" s="2"/>
      <c r="I924" s="9"/>
    </row>
    <row r="925" spans="3:9" x14ac:dyDescent="0.2">
      <c r="C925" s="2"/>
      <c r="D925" s="42"/>
      <c r="H925" s="2"/>
      <c r="I925" s="9"/>
    </row>
    <row r="926" spans="3:9" x14ac:dyDescent="0.2">
      <c r="C926" s="2"/>
      <c r="D926" s="42"/>
      <c r="H926" s="2"/>
      <c r="I926" s="9"/>
    </row>
    <row r="927" spans="3:9" x14ac:dyDescent="0.2">
      <c r="C927" s="2"/>
      <c r="D927" s="42"/>
      <c r="H927" s="2"/>
      <c r="I927" s="9"/>
    </row>
    <row r="928" spans="3:9" x14ac:dyDescent="0.2">
      <c r="C928" s="2"/>
      <c r="D928" s="42"/>
      <c r="H928" s="2"/>
      <c r="I928" s="9"/>
    </row>
    <row r="929" spans="3:9" x14ac:dyDescent="0.2">
      <c r="C929" s="2"/>
      <c r="D929" s="42"/>
      <c r="H929" s="2"/>
      <c r="I929" s="9"/>
    </row>
    <row r="930" spans="3:9" x14ac:dyDescent="0.2">
      <c r="C930" s="2"/>
      <c r="D930" s="42"/>
      <c r="H930" s="2"/>
      <c r="I930" s="9"/>
    </row>
    <row r="931" spans="3:9" x14ac:dyDescent="0.2">
      <c r="C931" s="2"/>
      <c r="D931" s="42"/>
      <c r="H931" s="2"/>
      <c r="I931" s="9"/>
    </row>
    <row r="932" spans="3:9" x14ac:dyDescent="0.2">
      <c r="C932" s="2"/>
      <c r="D932" s="42"/>
      <c r="H932" s="2"/>
      <c r="I932" s="9"/>
    </row>
    <row r="933" spans="3:9" x14ac:dyDescent="0.2">
      <c r="C933" s="2"/>
      <c r="D933" s="42"/>
      <c r="H933" s="2"/>
      <c r="I933" s="9"/>
    </row>
    <row r="934" spans="3:9" x14ac:dyDescent="0.2">
      <c r="C934" s="2"/>
      <c r="D934" s="42"/>
      <c r="H934" s="2"/>
      <c r="I934" s="9"/>
    </row>
    <row r="935" spans="3:9" x14ac:dyDescent="0.2">
      <c r="C935" s="2"/>
      <c r="D935" s="42"/>
      <c r="H935" s="2"/>
      <c r="I935" s="9"/>
    </row>
    <row r="936" spans="3:9" x14ac:dyDescent="0.2">
      <c r="C936" s="2"/>
      <c r="D936" s="42"/>
      <c r="H936" s="2"/>
      <c r="I936" s="9"/>
    </row>
    <row r="937" spans="3:9" x14ac:dyDescent="0.2">
      <c r="C937" s="2"/>
      <c r="D937" s="42"/>
      <c r="H937" s="2"/>
      <c r="I937" s="9"/>
    </row>
    <row r="938" spans="3:9" x14ac:dyDescent="0.2">
      <c r="C938" s="2"/>
      <c r="D938" s="42"/>
      <c r="H938" s="2"/>
      <c r="I938" s="9"/>
    </row>
    <row r="939" spans="3:9" x14ac:dyDescent="0.2">
      <c r="C939" s="2"/>
      <c r="D939" s="42"/>
      <c r="H939" s="2"/>
      <c r="I939" s="9"/>
    </row>
    <row r="940" spans="3:9" x14ac:dyDescent="0.2">
      <c r="C940" s="2"/>
      <c r="D940" s="42"/>
      <c r="H940" s="2"/>
      <c r="I940" s="9"/>
    </row>
    <row r="941" spans="3:9" x14ac:dyDescent="0.2">
      <c r="C941" s="2"/>
      <c r="D941" s="42"/>
      <c r="H941" s="2"/>
      <c r="I941" s="9"/>
    </row>
    <row r="942" spans="3:9" x14ac:dyDescent="0.2">
      <c r="C942" s="2"/>
      <c r="D942" s="42"/>
      <c r="H942" s="2"/>
      <c r="I942" s="9"/>
    </row>
    <row r="943" spans="3:9" x14ac:dyDescent="0.2">
      <c r="C943" s="2"/>
      <c r="D943" s="42"/>
      <c r="H943" s="2"/>
      <c r="I943" s="9"/>
    </row>
    <row r="944" spans="3:9" x14ac:dyDescent="0.2">
      <c r="C944" s="2"/>
      <c r="D944" s="42"/>
      <c r="H944" s="2"/>
      <c r="I944" s="9"/>
    </row>
    <row r="945" spans="3:9" x14ac:dyDescent="0.2">
      <c r="C945" s="2"/>
      <c r="D945" s="42"/>
      <c r="H945" s="2"/>
      <c r="I945" s="9"/>
    </row>
    <row r="946" spans="3:9" x14ac:dyDescent="0.2">
      <c r="C946" s="2"/>
      <c r="D946" s="42"/>
      <c r="H946" s="2"/>
      <c r="I946" s="9"/>
    </row>
    <row r="947" spans="3:9" x14ac:dyDescent="0.2">
      <c r="C947" s="2"/>
      <c r="D947" s="42"/>
      <c r="H947" s="2"/>
      <c r="I947" s="9"/>
    </row>
    <row r="948" spans="3:9" x14ac:dyDescent="0.2">
      <c r="C948" s="2"/>
      <c r="D948" s="42"/>
      <c r="H948" s="2"/>
      <c r="I948" s="9"/>
    </row>
    <row r="949" spans="3:9" x14ac:dyDescent="0.2">
      <c r="C949" s="2"/>
      <c r="D949" s="42"/>
      <c r="H949" s="2"/>
      <c r="I949" s="9"/>
    </row>
    <row r="950" spans="3:9" x14ac:dyDescent="0.2">
      <c r="C950" s="2"/>
      <c r="D950" s="42"/>
      <c r="H950" s="2"/>
      <c r="I950" s="9"/>
    </row>
    <row r="951" spans="3:9" x14ac:dyDescent="0.2">
      <c r="C951" s="2"/>
      <c r="D951" s="42"/>
      <c r="H951" s="2"/>
      <c r="I951" s="9"/>
    </row>
    <row r="952" spans="3:9" x14ac:dyDescent="0.2">
      <c r="C952" s="2"/>
      <c r="D952" s="42"/>
      <c r="H952" s="2"/>
      <c r="I952" s="9"/>
    </row>
    <row r="953" spans="3:9" x14ac:dyDescent="0.2">
      <c r="C953" s="2"/>
      <c r="D953" s="42"/>
      <c r="H953" s="2"/>
      <c r="I953" s="9"/>
    </row>
    <row r="954" spans="3:9" x14ac:dyDescent="0.2">
      <c r="C954" s="2"/>
      <c r="D954" s="42"/>
      <c r="H954" s="2"/>
      <c r="I954" s="9"/>
    </row>
    <row r="955" spans="3:9" x14ac:dyDescent="0.2">
      <c r="C955" s="2"/>
      <c r="D955" s="42"/>
      <c r="H955" s="2"/>
      <c r="I955" s="9"/>
    </row>
    <row r="956" spans="3:9" x14ac:dyDescent="0.2">
      <c r="C956" s="2"/>
      <c r="D956" s="42"/>
      <c r="H956" s="2"/>
      <c r="I956" s="9"/>
    </row>
    <row r="957" spans="3:9" x14ac:dyDescent="0.2">
      <c r="C957" s="2"/>
      <c r="D957" s="42"/>
      <c r="H957" s="2"/>
      <c r="I957" s="9"/>
    </row>
    <row r="958" spans="3:9" x14ac:dyDescent="0.2">
      <c r="C958" s="2"/>
      <c r="D958" s="42"/>
      <c r="H958" s="2"/>
      <c r="I958" s="9"/>
    </row>
    <row r="959" spans="3:9" x14ac:dyDescent="0.2">
      <c r="C959" s="2"/>
      <c r="D959" s="42"/>
      <c r="H959" s="2"/>
      <c r="I959" s="9"/>
    </row>
    <row r="960" spans="3:9" x14ac:dyDescent="0.2">
      <c r="C960" s="2"/>
      <c r="D960" s="42"/>
      <c r="H960" s="2"/>
      <c r="I960" s="9"/>
    </row>
    <row r="961" spans="3:9" x14ac:dyDescent="0.2">
      <c r="C961" s="2"/>
      <c r="D961" s="42"/>
      <c r="H961" s="2"/>
      <c r="I961" s="9"/>
    </row>
    <row r="962" spans="3:9" x14ac:dyDescent="0.2">
      <c r="C962" s="2"/>
      <c r="D962" s="42"/>
      <c r="H962" s="2"/>
      <c r="I962" s="9"/>
    </row>
    <row r="963" spans="3:9" x14ac:dyDescent="0.2">
      <c r="C963" s="2"/>
      <c r="D963" s="42"/>
      <c r="H963" s="2"/>
      <c r="I963" s="9"/>
    </row>
    <row r="964" spans="3:9" x14ac:dyDescent="0.2">
      <c r="C964" s="2"/>
      <c r="D964" s="42"/>
      <c r="H964" s="2"/>
      <c r="I964" s="9"/>
    </row>
    <row r="965" spans="3:9" x14ac:dyDescent="0.2">
      <c r="C965" s="2"/>
      <c r="D965" s="42"/>
      <c r="H965" s="2"/>
      <c r="I965" s="9"/>
    </row>
    <row r="966" spans="3:9" x14ac:dyDescent="0.2">
      <c r="C966" s="2"/>
      <c r="D966" s="42"/>
      <c r="H966" s="2"/>
      <c r="I966" s="9"/>
    </row>
    <row r="967" spans="3:9" x14ac:dyDescent="0.2">
      <c r="C967" s="2"/>
      <c r="D967" s="42"/>
      <c r="H967" s="2"/>
      <c r="I967" s="9"/>
    </row>
    <row r="968" spans="3:9" x14ac:dyDescent="0.2">
      <c r="C968" s="2"/>
      <c r="D968" s="42"/>
      <c r="H968" s="2"/>
      <c r="I968" s="9"/>
    </row>
    <row r="969" spans="3:9" x14ac:dyDescent="0.2">
      <c r="C969" s="2"/>
      <c r="D969" s="42"/>
      <c r="H969" s="2"/>
      <c r="I969" s="9"/>
    </row>
    <row r="970" spans="3:9" x14ac:dyDescent="0.2">
      <c r="C970" s="2"/>
      <c r="D970" s="42"/>
      <c r="H970" s="2"/>
      <c r="I970" s="9"/>
    </row>
    <row r="971" spans="3:9" x14ac:dyDescent="0.2">
      <c r="C971" s="2"/>
      <c r="D971" s="42"/>
      <c r="H971" s="2"/>
      <c r="I971" s="9"/>
    </row>
    <row r="972" spans="3:9" x14ac:dyDescent="0.2">
      <c r="C972" s="2"/>
      <c r="D972" s="42"/>
      <c r="H972" s="2"/>
      <c r="I972" s="9"/>
    </row>
    <row r="973" spans="3:9" x14ac:dyDescent="0.2">
      <c r="C973" s="2"/>
      <c r="D973" s="42"/>
      <c r="H973" s="2"/>
      <c r="I973" s="9"/>
    </row>
    <row r="974" spans="3:9" x14ac:dyDescent="0.2">
      <c r="C974" s="2"/>
      <c r="D974" s="42"/>
      <c r="H974" s="2"/>
      <c r="I974" s="9"/>
    </row>
    <row r="975" spans="3:9" x14ac:dyDescent="0.2">
      <c r="C975" s="2"/>
      <c r="D975" s="42"/>
      <c r="H975" s="2"/>
      <c r="I975" s="9"/>
    </row>
    <row r="976" spans="3:9" x14ac:dyDescent="0.2">
      <c r="C976" s="2"/>
      <c r="D976" s="42"/>
      <c r="H976" s="2"/>
      <c r="I976" s="9"/>
    </row>
    <row r="977" spans="3:9" x14ac:dyDescent="0.2">
      <c r="C977" s="2"/>
      <c r="D977" s="42"/>
      <c r="H977" s="2"/>
      <c r="I977" s="9"/>
    </row>
    <row r="978" spans="3:9" x14ac:dyDescent="0.2">
      <c r="C978" s="2"/>
      <c r="D978" s="42"/>
      <c r="H978" s="2"/>
      <c r="I978" s="9"/>
    </row>
    <row r="979" spans="3:9" x14ac:dyDescent="0.2">
      <c r="C979" s="2"/>
      <c r="D979" s="42"/>
      <c r="H979" s="2"/>
      <c r="I979" s="9"/>
    </row>
    <row r="980" spans="3:9" x14ac:dyDescent="0.2">
      <c r="C980" s="2"/>
      <c r="D980" s="42"/>
      <c r="H980" s="2"/>
      <c r="I980" s="9"/>
    </row>
    <row r="981" spans="3:9" x14ac:dyDescent="0.2">
      <c r="C981" s="2"/>
      <c r="D981" s="42"/>
      <c r="H981" s="2"/>
      <c r="I981" s="9"/>
    </row>
    <row r="982" spans="3:9" x14ac:dyDescent="0.2">
      <c r="C982" s="2"/>
      <c r="D982" s="42"/>
      <c r="H982" s="2"/>
      <c r="I982" s="9"/>
    </row>
    <row r="983" spans="3:9" x14ac:dyDescent="0.2">
      <c r="C983" s="2"/>
      <c r="D983" s="42"/>
      <c r="H983" s="2"/>
      <c r="I983" s="9"/>
    </row>
    <row r="984" spans="3:9" x14ac:dyDescent="0.2">
      <c r="C984" s="2"/>
      <c r="D984" s="42"/>
      <c r="H984" s="2"/>
      <c r="I984" s="9"/>
    </row>
    <row r="985" spans="3:9" x14ac:dyDescent="0.2">
      <c r="C985" s="2"/>
      <c r="D985" s="42"/>
      <c r="H985" s="2"/>
      <c r="I985" s="9"/>
    </row>
    <row r="986" spans="3:9" x14ac:dyDescent="0.2">
      <c r="C986" s="2"/>
      <c r="D986" s="42"/>
      <c r="H986" s="2"/>
      <c r="I986" s="9"/>
    </row>
    <row r="987" spans="3:9" x14ac:dyDescent="0.2">
      <c r="C987" s="2"/>
      <c r="D987" s="42"/>
      <c r="H987" s="2"/>
      <c r="I987" s="9"/>
    </row>
    <row r="988" spans="3:9" x14ac:dyDescent="0.2">
      <c r="C988" s="2"/>
      <c r="D988" s="42"/>
      <c r="H988" s="2"/>
      <c r="I988" s="9"/>
    </row>
    <row r="989" spans="3:9" x14ac:dyDescent="0.2">
      <c r="C989" s="2"/>
      <c r="D989" s="42"/>
      <c r="H989" s="2"/>
      <c r="I989" s="9"/>
    </row>
    <row r="990" spans="3:9" x14ac:dyDescent="0.2">
      <c r="C990" s="2"/>
      <c r="D990" s="42"/>
      <c r="H990" s="2"/>
      <c r="I990" s="9"/>
    </row>
    <row r="991" spans="3:9" x14ac:dyDescent="0.2">
      <c r="C991" s="2"/>
      <c r="D991" s="42"/>
      <c r="H991" s="2"/>
      <c r="I991" s="9"/>
    </row>
    <row r="992" spans="3:9" x14ac:dyDescent="0.2">
      <c r="C992" s="2"/>
      <c r="D992" s="42"/>
      <c r="H992" s="2"/>
      <c r="I992" s="9"/>
    </row>
    <row r="993" spans="3:9" x14ac:dyDescent="0.2">
      <c r="C993" s="2"/>
      <c r="D993" s="42"/>
      <c r="H993" s="2"/>
      <c r="I993" s="9"/>
    </row>
    <row r="994" spans="3:9" x14ac:dyDescent="0.2">
      <c r="C994" s="2"/>
      <c r="D994" s="42"/>
      <c r="H994" s="2"/>
      <c r="I994" s="9"/>
    </row>
    <row r="995" spans="3:9" x14ac:dyDescent="0.2">
      <c r="C995" s="2"/>
      <c r="D995" s="42"/>
      <c r="H995" s="2"/>
      <c r="I995" s="9"/>
    </row>
    <row r="996" spans="3:9" x14ac:dyDescent="0.2">
      <c r="C996" s="2"/>
      <c r="D996" s="42"/>
      <c r="H996" s="2"/>
      <c r="I996" s="9"/>
    </row>
    <row r="997" spans="3:9" x14ac:dyDescent="0.2">
      <c r="C997" s="2"/>
      <c r="D997" s="42"/>
      <c r="H997" s="2"/>
      <c r="I997" s="9"/>
    </row>
    <row r="998" spans="3:9" x14ac:dyDescent="0.2">
      <c r="C998" s="2"/>
      <c r="D998" s="42"/>
      <c r="H998" s="2"/>
      <c r="I998" s="9"/>
    </row>
    <row r="999" spans="3:9" x14ac:dyDescent="0.2">
      <c r="C999" s="2"/>
      <c r="D999" s="42"/>
      <c r="H999" s="2"/>
      <c r="I999" s="9"/>
    </row>
    <row r="1000" spans="3:9" x14ac:dyDescent="0.2">
      <c r="C1000" s="2"/>
      <c r="D1000" s="42"/>
      <c r="H1000" s="2"/>
      <c r="I1000" s="9"/>
    </row>
    <row r="1001" spans="3:9" x14ac:dyDescent="0.2">
      <c r="C1001" s="2"/>
      <c r="D1001" s="42"/>
      <c r="H1001" s="2"/>
      <c r="I1001" s="9"/>
    </row>
    <row r="1002" spans="3:9" x14ac:dyDescent="0.2">
      <c r="C1002" s="2"/>
      <c r="D1002" s="42"/>
      <c r="H1002" s="2"/>
      <c r="I1002" s="9"/>
    </row>
    <row r="1003" spans="3:9" x14ac:dyDescent="0.2">
      <c r="C1003" s="2"/>
      <c r="D1003" s="42"/>
      <c r="H1003" s="2"/>
      <c r="I1003" s="9"/>
    </row>
    <row r="1004" spans="3:9" x14ac:dyDescent="0.2">
      <c r="C1004" s="2"/>
      <c r="D1004" s="42"/>
      <c r="H1004" s="2"/>
      <c r="I1004" s="9"/>
    </row>
    <row r="1005" spans="3:9" x14ac:dyDescent="0.2">
      <c r="C1005" s="2"/>
      <c r="D1005" s="42"/>
      <c r="H1005" s="2"/>
      <c r="I1005" s="9"/>
    </row>
    <row r="1006" spans="3:9" x14ac:dyDescent="0.2">
      <c r="C1006" s="2"/>
      <c r="D1006" s="42"/>
      <c r="H1006" s="2"/>
      <c r="I1006" s="9"/>
    </row>
    <row r="1007" spans="3:9" x14ac:dyDescent="0.2">
      <c r="C1007" s="2"/>
      <c r="D1007" s="42"/>
      <c r="H1007" s="2"/>
      <c r="I1007" s="9"/>
    </row>
    <row r="1008" spans="3:9" x14ac:dyDescent="0.2">
      <c r="C1008" s="2"/>
      <c r="D1008" s="42"/>
      <c r="H1008" s="2"/>
      <c r="I1008" s="9"/>
    </row>
    <row r="1009" spans="3:9" x14ac:dyDescent="0.2">
      <c r="C1009" s="2"/>
      <c r="D1009" s="42"/>
      <c r="H1009" s="2"/>
      <c r="I1009" s="9"/>
    </row>
    <row r="1010" spans="3:9" x14ac:dyDescent="0.2">
      <c r="C1010" s="2"/>
      <c r="D1010" s="42"/>
      <c r="H1010" s="2"/>
      <c r="I1010" s="9"/>
    </row>
    <row r="1011" spans="3:9" x14ac:dyDescent="0.2">
      <c r="C1011" s="2"/>
      <c r="D1011" s="42"/>
      <c r="H1011" s="2"/>
      <c r="I1011" s="9"/>
    </row>
    <row r="1012" spans="3:9" x14ac:dyDescent="0.2">
      <c r="C1012" s="2"/>
      <c r="D1012" s="42"/>
      <c r="H1012" s="2"/>
      <c r="I1012" s="9"/>
    </row>
    <row r="1013" spans="3:9" x14ac:dyDescent="0.2">
      <c r="C1013" s="2"/>
      <c r="D1013" s="42"/>
      <c r="H1013" s="2"/>
      <c r="I1013" s="9"/>
    </row>
    <row r="1014" spans="3:9" x14ac:dyDescent="0.2">
      <c r="C1014" s="2"/>
      <c r="D1014" s="42"/>
      <c r="H1014" s="2"/>
      <c r="I1014" s="9"/>
    </row>
    <row r="1015" spans="3:9" x14ac:dyDescent="0.2">
      <c r="C1015" s="2"/>
      <c r="D1015" s="42"/>
      <c r="H1015" s="2"/>
      <c r="I1015" s="9"/>
    </row>
    <row r="1016" spans="3:9" x14ac:dyDescent="0.2">
      <c r="C1016" s="2"/>
      <c r="D1016" s="42"/>
      <c r="H1016" s="2"/>
      <c r="I1016" s="9"/>
    </row>
    <row r="1017" spans="3:9" x14ac:dyDescent="0.2">
      <c r="C1017" s="2"/>
      <c r="D1017" s="42"/>
      <c r="H1017" s="2"/>
      <c r="I1017" s="9"/>
    </row>
    <row r="1018" spans="3:9" x14ac:dyDescent="0.2">
      <c r="C1018" s="2"/>
      <c r="D1018" s="42"/>
      <c r="H1018" s="2"/>
      <c r="I1018" s="9"/>
    </row>
    <row r="1019" spans="3:9" x14ac:dyDescent="0.2">
      <c r="C1019" s="2"/>
      <c r="D1019" s="42"/>
      <c r="H1019" s="2"/>
      <c r="I1019" s="9"/>
    </row>
    <row r="1020" spans="3:9" x14ac:dyDescent="0.2">
      <c r="C1020" s="2"/>
      <c r="D1020" s="42"/>
      <c r="H1020" s="2"/>
      <c r="I1020" s="9"/>
    </row>
    <row r="1021" spans="3:9" x14ac:dyDescent="0.2">
      <c r="C1021" s="2"/>
      <c r="D1021" s="42"/>
      <c r="H1021" s="2"/>
      <c r="I1021" s="9"/>
    </row>
    <row r="1022" spans="3:9" x14ac:dyDescent="0.2">
      <c r="C1022" s="2"/>
      <c r="D1022" s="42"/>
      <c r="H1022" s="2"/>
      <c r="I1022" s="9"/>
    </row>
    <row r="1023" spans="3:9" x14ac:dyDescent="0.2">
      <c r="C1023" s="2"/>
      <c r="D1023" s="42"/>
      <c r="H1023" s="2"/>
      <c r="I1023" s="9"/>
    </row>
    <row r="1024" spans="3:9" x14ac:dyDescent="0.2">
      <c r="C1024" s="2"/>
      <c r="D1024" s="42"/>
      <c r="H1024" s="2"/>
      <c r="I1024" s="9"/>
    </row>
    <row r="1025" spans="3:9" x14ac:dyDescent="0.2">
      <c r="C1025" s="2"/>
      <c r="D1025" s="42"/>
      <c r="H1025" s="2"/>
      <c r="I1025" s="9"/>
    </row>
    <row r="1026" spans="3:9" x14ac:dyDescent="0.2">
      <c r="C1026" s="2"/>
      <c r="D1026" s="42"/>
      <c r="H1026" s="2"/>
      <c r="I1026" s="9"/>
    </row>
    <row r="1027" spans="3:9" x14ac:dyDescent="0.2">
      <c r="C1027" s="2"/>
      <c r="D1027" s="42"/>
      <c r="H1027" s="2"/>
      <c r="I1027" s="9"/>
    </row>
    <row r="1028" spans="3:9" x14ac:dyDescent="0.2">
      <c r="C1028" s="2"/>
      <c r="D1028" s="42"/>
      <c r="H1028" s="2"/>
      <c r="I1028" s="9"/>
    </row>
    <row r="1029" spans="3:9" x14ac:dyDescent="0.2">
      <c r="C1029" s="2"/>
      <c r="D1029" s="42"/>
      <c r="H1029" s="2"/>
      <c r="I1029" s="9"/>
    </row>
    <row r="1030" spans="3:9" x14ac:dyDescent="0.2">
      <c r="C1030" s="2"/>
      <c r="D1030" s="42"/>
      <c r="H1030" s="2"/>
      <c r="I1030" s="9"/>
    </row>
    <row r="1031" spans="3:9" x14ac:dyDescent="0.2">
      <c r="C1031" s="2"/>
      <c r="D1031" s="42"/>
      <c r="H1031" s="2"/>
      <c r="I1031" s="9"/>
    </row>
    <row r="1032" spans="3:9" x14ac:dyDescent="0.2">
      <c r="C1032" s="2"/>
      <c r="D1032" s="42"/>
      <c r="H1032" s="2"/>
      <c r="I1032" s="9"/>
    </row>
    <row r="1033" spans="3:9" x14ac:dyDescent="0.2">
      <c r="C1033" s="2"/>
      <c r="D1033" s="42"/>
      <c r="H1033" s="2"/>
      <c r="I1033" s="9"/>
    </row>
    <row r="1034" spans="3:9" x14ac:dyDescent="0.2">
      <c r="C1034" s="2"/>
      <c r="D1034" s="42"/>
      <c r="H1034" s="2"/>
      <c r="I1034" s="9"/>
    </row>
    <row r="1035" spans="3:9" x14ac:dyDescent="0.2">
      <c r="C1035" s="2"/>
      <c r="D1035" s="42"/>
      <c r="H1035" s="2"/>
      <c r="I1035" s="9"/>
    </row>
    <row r="1036" spans="3:9" x14ac:dyDescent="0.2">
      <c r="C1036" s="2"/>
      <c r="D1036" s="42"/>
      <c r="H1036" s="2"/>
      <c r="I1036" s="9"/>
    </row>
    <row r="1037" spans="3:9" x14ac:dyDescent="0.2">
      <c r="C1037" s="2"/>
      <c r="D1037" s="42"/>
      <c r="H1037" s="2"/>
      <c r="I1037" s="9"/>
    </row>
    <row r="1038" spans="3:9" x14ac:dyDescent="0.2">
      <c r="C1038" s="2"/>
      <c r="D1038" s="42"/>
      <c r="H1038" s="2"/>
      <c r="I1038" s="9"/>
    </row>
    <row r="1039" spans="3:9" x14ac:dyDescent="0.2">
      <c r="C1039" s="2"/>
      <c r="D1039" s="42"/>
      <c r="H1039" s="2"/>
      <c r="I1039" s="9"/>
    </row>
    <row r="1040" spans="3:9" x14ac:dyDescent="0.2">
      <c r="C1040" s="2"/>
      <c r="D1040" s="42"/>
      <c r="H1040" s="2"/>
      <c r="I1040" s="9"/>
    </row>
    <row r="1041" spans="3:9" x14ac:dyDescent="0.2">
      <c r="C1041" s="2"/>
      <c r="D1041" s="42"/>
      <c r="H1041" s="2"/>
      <c r="I1041" s="9"/>
    </row>
    <row r="1042" spans="3:9" x14ac:dyDescent="0.2">
      <c r="C1042" s="2"/>
      <c r="D1042" s="42"/>
      <c r="H1042" s="2"/>
      <c r="I1042" s="9"/>
    </row>
    <row r="1043" spans="3:9" x14ac:dyDescent="0.2">
      <c r="C1043" s="2"/>
      <c r="D1043" s="42"/>
      <c r="H1043" s="2"/>
      <c r="I1043" s="9"/>
    </row>
    <row r="1044" spans="3:9" x14ac:dyDescent="0.2">
      <c r="C1044" s="2"/>
      <c r="D1044" s="42"/>
      <c r="H1044" s="2"/>
      <c r="I1044" s="9"/>
    </row>
    <row r="1045" spans="3:9" x14ac:dyDescent="0.2">
      <c r="C1045" s="2"/>
      <c r="D1045" s="42"/>
      <c r="H1045" s="2"/>
      <c r="I1045" s="9"/>
    </row>
    <row r="1046" spans="3:9" x14ac:dyDescent="0.2">
      <c r="C1046" s="2"/>
      <c r="D1046" s="42"/>
      <c r="H1046" s="2"/>
      <c r="I1046" s="9"/>
    </row>
    <row r="1047" spans="3:9" x14ac:dyDescent="0.2">
      <c r="C1047" s="2"/>
      <c r="D1047" s="42"/>
      <c r="H1047" s="2"/>
      <c r="I1047" s="9"/>
    </row>
    <row r="1048" spans="3:9" x14ac:dyDescent="0.2">
      <c r="C1048" s="2"/>
      <c r="D1048" s="42"/>
      <c r="H1048" s="2"/>
      <c r="I1048" s="9"/>
    </row>
    <row r="1049" spans="3:9" x14ac:dyDescent="0.2">
      <c r="C1049" s="2"/>
      <c r="D1049" s="42"/>
      <c r="H1049" s="2"/>
      <c r="I1049" s="9"/>
    </row>
    <row r="1050" spans="3:9" x14ac:dyDescent="0.2">
      <c r="C1050" s="2"/>
      <c r="D1050" s="42"/>
      <c r="H1050" s="2"/>
      <c r="I1050" s="9"/>
    </row>
    <row r="1051" spans="3:9" x14ac:dyDescent="0.2">
      <c r="C1051" s="2"/>
      <c r="D1051" s="42"/>
      <c r="H1051" s="2"/>
      <c r="I1051" s="9"/>
    </row>
    <row r="1052" spans="3:9" x14ac:dyDescent="0.2">
      <c r="C1052" s="2"/>
      <c r="D1052" s="42"/>
      <c r="H1052" s="2"/>
      <c r="I1052" s="9"/>
    </row>
    <row r="1053" spans="3:9" x14ac:dyDescent="0.2">
      <c r="C1053" s="2"/>
      <c r="D1053" s="42"/>
      <c r="H1053" s="2"/>
      <c r="I1053" s="9"/>
    </row>
    <row r="1054" spans="3:9" x14ac:dyDescent="0.2">
      <c r="C1054" s="2"/>
      <c r="D1054" s="42"/>
      <c r="H1054" s="2"/>
      <c r="I1054" s="9"/>
    </row>
    <row r="1055" spans="3:9" x14ac:dyDescent="0.2">
      <c r="C1055" s="2"/>
      <c r="D1055" s="42"/>
      <c r="H1055" s="2"/>
      <c r="I1055" s="9"/>
    </row>
    <row r="1056" spans="3:9" x14ac:dyDescent="0.2">
      <c r="C1056" s="2"/>
      <c r="D1056" s="42"/>
      <c r="H1056" s="2"/>
      <c r="I1056" s="9"/>
    </row>
    <row r="1057" spans="3:9" x14ac:dyDescent="0.2">
      <c r="C1057" s="2"/>
      <c r="D1057" s="42"/>
      <c r="H1057" s="2"/>
      <c r="I1057" s="9"/>
    </row>
    <row r="1058" spans="3:9" x14ac:dyDescent="0.2">
      <c r="C1058" s="2"/>
      <c r="D1058" s="42"/>
      <c r="H1058" s="2"/>
      <c r="I1058" s="9"/>
    </row>
    <row r="1059" spans="3:9" x14ac:dyDescent="0.2">
      <c r="C1059" s="2"/>
      <c r="D1059" s="42"/>
      <c r="H1059" s="2"/>
      <c r="I1059" s="9"/>
    </row>
    <row r="1060" spans="3:9" x14ac:dyDescent="0.2">
      <c r="C1060" s="2"/>
      <c r="D1060" s="42"/>
      <c r="H1060" s="2"/>
      <c r="I1060" s="9"/>
    </row>
    <row r="1061" spans="3:9" x14ac:dyDescent="0.2">
      <c r="C1061" s="2"/>
      <c r="D1061" s="42"/>
      <c r="H1061" s="2"/>
      <c r="I1061" s="9"/>
    </row>
    <row r="1062" spans="3:9" x14ac:dyDescent="0.2">
      <c r="C1062" s="2"/>
      <c r="D1062" s="42"/>
      <c r="H1062" s="2"/>
      <c r="I1062" s="9"/>
    </row>
    <row r="1063" spans="3:9" x14ac:dyDescent="0.2">
      <c r="C1063" s="2"/>
      <c r="D1063" s="42"/>
      <c r="H1063" s="2"/>
      <c r="I1063" s="9"/>
    </row>
    <row r="1064" spans="3:9" x14ac:dyDescent="0.2">
      <c r="C1064" s="2"/>
      <c r="D1064" s="42"/>
      <c r="H1064" s="2"/>
      <c r="I1064" s="9"/>
    </row>
    <row r="1065" spans="3:9" x14ac:dyDescent="0.2">
      <c r="C1065" s="2"/>
      <c r="D1065" s="42"/>
      <c r="H1065" s="2"/>
      <c r="I1065" s="9"/>
    </row>
    <row r="1066" spans="3:9" x14ac:dyDescent="0.2">
      <c r="C1066" s="2"/>
      <c r="D1066" s="42"/>
      <c r="H1066" s="2"/>
      <c r="I1066" s="9"/>
    </row>
    <row r="1067" spans="3:9" x14ac:dyDescent="0.2">
      <c r="C1067" s="2"/>
      <c r="D1067" s="42"/>
      <c r="H1067" s="2"/>
      <c r="I1067" s="9"/>
    </row>
    <row r="1068" spans="3:9" x14ac:dyDescent="0.2">
      <c r="C1068" s="2"/>
      <c r="D1068" s="42"/>
      <c r="H1068" s="2"/>
      <c r="I1068" s="9"/>
    </row>
    <row r="1069" spans="3:9" x14ac:dyDescent="0.2">
      <c r="C1069" s="2"/>
      <c r="D1069" s="42"/>
      <c r="H1069" s="2"/>
      <c r="I1069" s="9"/>
    </row>
    <row r="1070" spans="3:9" x14ac:dyDescent="0.2">
      <c r="C1070" s="2"/>
      <c r="D1070" s="42"/>
      <c r="H1070" s="2"/>
      <c r="I1070" s="9"/>
    </row>
    <row r="1071" spans="3:9" x14ac:dyDescent="0.2">
      <c r="C1071" s="2"/>
      <c r="D1071" s="42"/>
      <c r="H1071" s="2"/>
      <c r="I1071" s="9"/>
    </row>
    <row r="1072" spans="3:9" x14ac:dyDescent="0.2">
      <c r="C1072" s="2"/>
      <c r="D1072" s="42"/>
      <c r="H1072" s="2"/>
      <c r="I1072" s="9"/>
    </row>
    <row r="1073" spans="3:9" x14ac:dyDescent="0.2">
      <c r="C1073" s="2"/>
      <c r="D1073" s="42"/>
      <c r="H1073" s="2"/>
      <c r="I1073" s="9"/>
    </row>
    <row r="1074" spans="3:9" x14ac:dyDescent="0.2">
      <c r="C1074" s="2"/>
      <c r="D1074" s="42"/>
      <c r="H1074" s="2"/>
      <c r="I1074" s="9"/>
    </row>
    <row r="1075" spans="3:9" x14ac:dyDescent="0.2">
      <c r="C1075" s="2"/>
      <c r="D1075" s="42"/>
      <c r="H1075" s="2"/>
      <c r="I1075" s="9"/>
    </row>
    <row r="1076" spans="3:9" x14ac:dyDescent="0.2">
      <c r="C1076" s="2"/>
      <c r="D1076" s="42"/>
      <c r="H1076" s="2"/>
      <c r="I1076" s="9"/>
    </row>
    <row r="1077" spans="3:9" x14ac:dyDescent="0.2">
      <c r="C1077" s="2"/>
      <c r="D1077" s="42"/>
      <c r="H1077" s="2"/>
      <c r="I1077" s="9"/>
    </row>
    <row r="1078" spans="3:9" x14ac:dyDescent="0.2">
      <c r="C1078" s="2"/>
      <c r="D1078" s="42"/>
      <c r="H1078" s="2"/>
      <c r="I1078" s="9"/>
    </row>
    <row r="1079" spans="3:9" x14ac:dyDescent="0.2">
      <c r="C1079" s="2"/>
      <c r="D1079" s="42"/>
      <c r="H1079" s="2"/>
      <c r="I1079" s="9"/>
    </row>
    <row r="1080" spans="3:9" x14ac:dyDescent="0.2">
      <c r="C1080" s="2"/>
      <c r="D1080" s="42"/>
      <c r="H1080" s="2"/>
      <c r="I1080" s="9"/>
    </row>
    <row r="1081" spans="3:9" x14ac:dyDescent="0.2">
      <c r="C1081" s="2"/>
      <c r="D1081" s="42"/>
      <c r="H1081" s="2"/>
      <c r="I1081" s="9"/>
    </row>
    <row r="1082" spans="3:9" x14ac:dyDescent="0.2">
      <c r="C1082" s="2"/>
      <c r="D1082" s="42"/>
      <c r="H1082" s="2"/>
      <c r="I1082" s="9"/>
    </row>
    <row r="1083" spans="3:9" x14ac:dyDescent="0.2">
      <c r="C1083" s="2"/>
      <c r="D1083" s="42"/>
      <c r="H1083" s="2"/>
      <c r="I1083" s="9"/>
    </row>
    <row r="1084" spans="3:9" x14ac:dyDescent="0.2">
      <c r="C1084" s="2"/>
      <c r="D1084" s="42"/>
      <c r="H1084" s="2"/>
      <c r="I1084" s="9"/>
    </row>
    <row r="1085" spans="3:9" x14ac:dyDescent="0.2">
      <c r="C1085" s="2"/>
      <c r="D1085" s="42"/>
      <c r="H1085" s="2"/>
      <c r="I1085" s="9"/>
    </row>
    <row r="1086" spans="3:9" x14ac:dyDescent="0.2">
      <c r="C1086" s="2"/>
      <c r="D1086" s="42"/>
      <c r="H1086" s="2"/>
      <c r="I1086" s="9"/>
    </row>
    <row r="1087" spans="3:9" x14ac:dyDescent="0.2">
      <c r="C1087" s="2"/>
      <c r="D1087" s="42"/>
      <c r="H1087" s="2"/>
      <c r="I1087" s="9"/>
    </row>
    <row r="1088" spans="3:9" x14ac:dyDescent="0.2">
      <c r="C1088" s="2"/>
      <c r="D1088" s="42"/>
      <c r="H1088" s="2"/>
      <c r="I1088" s="9"/>
    </row>
    <row r="1089" spans="3:9" x14ac:dyDescent="0.2">
      <c r="C1089" s="2"/>
      <c r="D1089" s="42"/>
      <c r="H1089" s="2"/>
      <c r="I1089" s="9"/>
    </row>
    <row r="1090" spans="3:9" x14ac:dyDescent="0.2">
      <c r="C1090" s="2"/>
      <c r="D1090" s="42"/>
      <c r="H1090" s="2"/>
      <c r="I1090" s="9"/>
    </row>
    <row r="1091" spans="3:9" x14ac:dyDescent="0.2">
      <c r="C1091" s="2"/>
      <c r="D1091" s="42"/>
      <c r="H1091" s="2"/>
      <c r="I1091" s="9"/>
    </row>
    <row r="1092" spans="3:9" x14ac:dyDescent="0.2">
      <c r="C1092" s="2"/>
      <c r="D1092" s="42"/>
      <c r="H1092" s="2"/>
      <c r="I1092" s="9"/>
    </row>
    <row r="1093" spans="3:9" x14ac:dyDescent="0.2">
      <c r="C1093" s="2"/>
      <c r="D1093" s="42"/>
      <c r="H1093" s="2"/>
      <c r="I1093" s="9"/>
    </row>
    <row r="1094" spans="3:9" x14ac:dyDescent="0.2">
      <c r="C1094" s="2"/>
      <c r="D1094" s="42"/>
      <c r="H1094" s="2"/>
      <c r="I1094" s="9"/>
    </row>
    <row r="1095" spans="3:9" x14ac:dyDescent="0.2">
      <c r="C1095" s="2"/>
      <c r="D1095" s="42"/>
      <c r="H1095" s="2"/>
      <c r="I1095" s="9"/>
    </row>
    <row r="1096" spans="3:9" x14ac:dyDescent="0.2">
      <c r="C1096" s="2"/>
      <c r="D1096" s="42"/>
      <c r="H1096" s="2"/>
      <c r="I1096" s="9"/>
    </row>
    <row r="1097" spans="3:9" x14ac:dyDescent="0.2">
      <c r="C1097" s="2"/>
      <c r="D1097" s="42"/>
      <c r="H1097" s="2"/>
      <c r="I1097" s="9"/>
    </row>
    <row r="1098" spans="3:9" x14ac:dyDescent="0.2">
      <c r="C1098" s="2"/>
      <c r="D1098" s="42"/>
      <c r="H1098" s="2"/>
      <c r="I1098" s="9"/>
    </row>
    <row r="1099" spans="3:9" x14ac:dyDescent="0.2">
      <c r="C1099" s="2"/>
      <c r="D1099" s="42"/>
      <c r="H1099" s="2"/>
      <c r="I1099" s="9"/>
    </row>
    <row r="1100" spans="3:9" x14ac:dyDescent="0.2">
      <c r="C1100" s="2"/>
      <c r="D1100" s="42"/>
      <c r="H1100" s="2"/>
      <c r="I1100" s="9"/>
    </row>
    <row r="1101" spans="3:9" x14ac:dyDescent="0.2">
      <c r="C1101" s="2"/>
      <c r="D1101" s="42"/>
      <c r="H1101" s="2"/>
      <c r="I1101" s="9"/>
    </row>
    <row r="1102" spans="3:9" x14ac:dyDescent="0.2">
      <c r="C1102" s="2"/>
      <c r="D1102" s="42"/>
      <c r="H1102" s="2"/>
      <c r="I1102" s="9"/>
    </row>
    <row r="1103" spans="3:9" x14ac:dyDescent="0.2">
      <c r="C1103" s="2"/>
      <c r="D1103" s="42"/>
      <c r="H1103" s="2"/>
      <c r="I1103" s="9"/>
    </row>
    <row r="1104" spans="3:9" x14ac:dyDescent="0.2">
      <c r="C1104" s="2"/>
      <c r="D1104" s="42"/>
      <c r="H1104" s="2"/>
      <c r="I1104" s="9"/>
    </row>
    <row r="1105" spans="3:9" x14ac:dyDescent="0.2">
      <c r="C1105" s="2"/>
      <c r="D1105" s="42"/>
      <c r="H1105" s="2"/>
      <c r="I1105" s="9"/>
    </row>
    <row r="1106" spans="3:9" x14ac:dyDescent="0.2">
      <c r="C1106" s="2"/>
      <c r="D1106" s="42"/>
      <c r="H1106" s="2"/>
      <c r="I1106" s="9"/>
    </row>
    <row r="1107" spans="3:9" x14ac:dyDescent="0.2">
      <c r="C1107" s="2"/>
      <c r="D1107" s="42"/>
      <c r="H1107" s="2"/>
      <c r="I1107" s="9"/>
    </row>
    <row r="1108" spans="3:9" x14ac:dyDescent="0.2">
      <c r="C1108" s="2"/>
      <c r="D1108" s="42"/>
      <c r="H1108" s="2"/>
      <c r="I1108" s="9"/>
    </row>
    <row r="1109" spans="3:9" x14ac:dyDescent="0.2">
      <c r="C1109" s="2"/>
      <c r="D1109" s="42"/>
      <c r="H1109" s="2"/>
      <c r="I1109" s="9"/>
    </row>
    <row r="1110" spans="3:9" x14ac:dyDescent="0.2">
      <c r="C1110" s="2"/>
      <c r="D1110" s="42"/>
      <c r="H1110" s="2"/>
      <c r="I1110" s="9"/>
    </row>
    <row r="1111" spans="3:9" x14ac:dyDescent="0.2">
      <c r="C1111" s="2"/>
      <c r="D1111" s="42"/>
      <c r="H1111" s="2"/>
      <c r="I1111" s="9"/>
    </row>
    <row r="1112" spans="3:9" x14ac:dyDescent="0.2">
      <c r="C1112" s="2"/>
      <c r="D1112" s="42"/>
      <c r="H1112" s="2"/>
      <c r="I1112" s="9"/>
    </row>
    <row r="1113" spans="3:9" x14ac:dyDescent="0.2">
      <c r="C1113" s="2"/>
      <c r="D1113" s="42"/>
      <c r="H1113" s="2"/>
      <c r="I1113" s="9"/>
    </row>
    <row r="1114" spans="3:9" x14ac:dyDescent="0.2">
      <c r="C1114" s="2"/>
      <c r="D1114" s="42"/>
      <c r="H1114" s="2"/>
      <c r="I1114" s="9"/>
    </row>
    <row r="1115" spans="3:9" x14ac:dyDescent="0.2">
      <c r="C1115" s="2"/>
      <c r="D1115" s="42"/>
      <c r="H1115" s="2"/>
      <c r="I1115" s="9"/>
    </row>
    <row r="1116" spans="3:9" x14ac:dyDescent="0.2">
      <c r="C1116" s="2"/>
      <c r="D1116" s="42"/>
      <c r="H1116" s="2"/>
      <c r="I1116" s="9"/>
    </row>
    <row r="1117" spans="3:9" x14ac:dyDescent="0.2">
      <c r="C1117" s="2"/>
      <c r="D1117" s="42"/>
      <c r="H1117" s="2"/>
      <c r="I1117" s="9"/>
    </row>
    <row r="1118" spans="3:9" x14ac:dyDescent="0.2">
      <c r="C1118" s="2"/>
      <c r="D1118" s="42"/>
      <c r="H1118" s="2"/>
      <c r="I1118" s="9"/>
    </row>
    <row r="1119" spans="3:9" x14ac:dyDescent="0.2">
      <c r="C1119" s="2"/>
      <c r="D1119" s="42"/>
      <c r="H1119" s="2"/>
      <c r="I1119" s="9"/>
    </row>
    <row r="1120" spans="3:9" x14ac:dyDescent="0.2">
      <c r="C1120" s="2"/>
      <c r="D1120" s="42"/>
      <c r="H1120" s="2"/>
      <c r="I1120" s="9"/>
    </row>
    <row r="1121" spans="3:9" x14ac:dyDescent="0.2">
      <c r="C1121" s="2"/>
      <c r="D1121" s="42"/>
      <c r="H1121" s="2"/>
      <c r="I1121" s="9"/>
    </row>
    <row r="1122" spans="3:9" x14ac:dyDescent="0.2">
      <c r="C1122" s="2"/>
      <c r="D1122" s="42"/>
      <c r="H1122" s="2"/>
      <c r="I1122" s="9"/>
    </row>
    <row r="1123" spans="3:9" x14ac:dyDescent="0.2">
      <c r="C1123" s="2"/>
      <c r="D1123" s="42"/>
      <c r="H1123" s="2"/>
      <c r="I1123" s="9"/>
    </row>
    <row r="1124" spans="3:9" x14ac:dyDescent="0.2">
      <c r="C1124" s="2"/>
      <c r="D1124" s="42"/>
      <c r="H1124" s="2"/>
      <c r="I1124" s="9"/>
    </row>
    <row r="1125" spans="3:9" x14ac:dyDescent="0.2">
      <c r="C1125" s="2"/>
      <c r="D1125" s="42"/>
      <c r="H1125" s="2"/>
      <c r="I1125" s="9"/>
    </row>
    <row r="1126" spans="3:9" x14ac:dyDescent="0.2">
      <c r="C1126" s="2"/>
      <c r="D1126" s="42"/>
      <c r="H1126" s="2"/>
      <c r="I1126" s="9"/>
    </row>
    <row r="1127" spans="3:9" x14ac:dyDescent="0.2">
      <c r="C1127" s="2"/>
      <c r="D1127" s="42"/>
      <c r="H1127" s="2"/>
      <c r="I1127" s="9"/>
    </row>
    <row r="1128" spans="3:9" x14ac:dyDescent="0.2">
      <c r="C1128" s="2"/>
      <c r="D1128" s="42"/>
      <c r="H1128" s="2"/>
      <c r="I1128" s="9"/>
    </row>
    <row r="1129" spans="3:9" x14ac:dyDescent="0.2">
      <c r="C1129" s="2"/>
      <c r="D1129" s="42"/>
      <c r="H1129" s="2"/>
      <c r="I1129" s="9"/>
    </row>
    <row r="1130" spans="3:9" x14ac:dyDescent="0.2">
      <c r="C1130" s="2"/>
      <c r="D1130" s="42"/>
      <c r="H1130" s="2"/>
      <c r="I1130" s="9"/>
    </row>
    <row r="1131" spans="3:9" x14ac:dyDescent="0.2">
      <c r="C1131" s="2"/>
      <c r="D1131" s="42"/>
      <c r="H1131" s="2"/>
      <c r="I1131" s="9"/>
    </row>
    <row r="1132" spans="3:9" x14ac:dyDescent="0.2">
      <c r="C1132" s="2"/>
      <c r="D1132" s="42"/>
      <c r="H1132" s="2"/>
      <c r="I1132" s="9"/>
    </row>
    <row r="1133" spans="3:9" x14ac:dyDescent="0.2">
      <c r="C1133" s="2"/>
      <c r="D1133" s="42"/>
      <c r="H1133" s="2"/>
      <c r="I1133" s="9"/>
    </row>
    <row r="1134" spans="3:9" x14ac:dyDescent="0.2">
      <c r="C1134" s="2"/>
      <c r="D1134" s="42"/>
      <c r="H1134" s="2"/>
      <c r="I1134" s="9"/>
    </row>
    <row r="1135" spans="3:9" x14ac:dyDescent="0.2">
      <c r="C1135" s="2"/>
      <c r="D1135" s="42"/>
      <c r="H1135" s="2"/>
      <c r="I1135" s="9"/>
    </row>
    <row r="1136" spans="3:9" x14ac:dyDescent="0.2">
      <c r="C1136" s="2"/>
      <c r="D1136" s="42"/>
      <c r="H1136" s="2"/>
      <c r="I1136" s="9"/>
    </row>
    <row r="1137" spans="3:9" x14ac:dyDescent="0.2">
      <c r="C1137" s="2"/>
      <c r="D1137" s="42"/>
      <c r="H1137" s="2"/>
      <c r="I1137" s="9"/>
    </row>
    <row r="1138" spans="3:9" x14ac:dyDescent="0.2">
      <c r="C1138" s="2"/>
      <c r="D1138" s="42"/>
      <c r="H1138" s="2"/>
      <c r="I1138" s="9"/>
    </row>
    <row r="1139" spans="3:9" x14ac:dyDescent="0.2">
      <c r="C1139" s="2"/>
      <c r="D1139" s="42"/>
      <c r="H1139" s="2"/>
      <c r="I1139" s="9"/>
    </row>
    <row r="1140" spans="3:9" x14ac:dyDescent="0.2">
      <c r="C1140" s="2"/>
      <c r="D1140" s="42"/>
      <c r="H1140" s="2"/>
      <c r="I1140" s="9"/>
    </row>
    <row r="1141" spans="3:9" x14ac:dyDescent="0.2">
      <c r="C1141" s="2"/>
      <c r="D1141" s="42"/>
      <c r="H1141" s="2"/>
      <c r="I1141" s="9"/>
    </row>
    <row r="1142" spans="3:9" x14ac:dyDescent="0.2">
      <c r="C1142" s="2"/>
      <c r="D1142" s="42"/>
      <c r="H1142" s="2"/>
      <c r="I1142" s="9"/>
    </row>
    <row r="1143" spans="3:9" x14ac:dyDescent="0.2">
      <c r="C1143" s="2"/>
      <c r="D1143" s="42"/>
      <c r="H1143" s="2"/>
      <c r="I1143" s="9"/>
    </row>
    <row r="1144" spans="3:9" x14ac:dyDescent="0.2">
      <c r="C1144" s="2"/>
      <c r="D1144" s="42"/>
      <c r="H1144" s="2"/>
      <c r="I1144" s="9"/>
    </row>
    <row r="1145" spans="3:9" x14ac:dyDescent="0.2">
      <c r="C1145" s="2"/>
      <c r="D1145" s="42"/>
      <c r="H1145" s="2"/>
      <c r="I1145" s="9"/>
    </row>
    <row r="1146" spans="3:9" x14ac:dyDescent="0.2">
      <c r="C1146" s="2"/>
      <c r="D1146" s="42"/>
      <c r="H1146" s="2"/>
      <c r="I1146" s="9"/>
    </row>
    <row r="1147" spans="3:9" x14ac:dyDescent="0.2">
      <c r="C1147" s="2"/>
      <c r="D1147" s="42"/>
      <c r="H1147" s="2"/>
      <c r="I1147" s="9"/>
    </row>
    <row r="1148" spans="3:9" x14ac:dyDescent="0.2">
      <c r="C1148" s="2"/>
      <c r="D1148" s="42"/>
      <c r="H1148" s="2"/>
      <c r="I1148" s="9"/>
    </row>
    <row r="1149" spans="3:9" x14ac:dyDescent="0.2">
      <c r="C1149" s="2"/>
      <c r="D1149" s="42"/>
      <c r="H1149" s="2"/>
      <c r="I1149" s="9"/>
    </row>
    <row r="1150" spans="3:9" x14ac:dyDescent="0.2">
      <c r="C1150" s="2"/>
      <c r="D1150" s="42"/>
      <c r="H1150" s="2"/>
      <c r="I1150" s="9"/>
    </row>
    <row r="1151" spans="3:9" x14ac:dyDescent="0.2">
      <c r="C1151" s="2"/>
      <c r="D1151" s="42"/>
      <c r="H1151" s="2"/>
      <c r="I1151" s="9"/>
    </row>
    <row r="1152" spans="3:9" x14ac:dyDescent="0.2">
      <c r="C1152" s="2"/>
      <c r="D1152" s="42"/>
      <c r="H1152" s="2"/>
      <c r="I1152" s="9"/>
    </row>
    <row r="1153" spans="3:9" x14ac:dyDescent="0.2">
      <c r="C1153" s="2"/>
      <c r="D1153" s="42"/>
      <c r="H1153" s="2"/>
      <c r="I1153" s="9"/>
    </row>
    <row r="1154" spans="3:9" x14ac:dyDescent="0.2">
      <c r="C1154" s="2"/>
      <c r="D1154" s="42"/>
      <c r="H1154" s="2"/>
      <c r="I1154" s="9"/>
    </row>
    <row r="1155" spans="3:9" x14ac:dyDescent="0.2">
      <c r="C1155" s="2"/>
      <c r="D1155" s="42"/>
      <c r="H1155" s="2"/>
      <c r="I1155" s="9"/>
    </row>
    <row r="1156" spans="3:9" x14ac:dyDescent="0.2">
      <c r="C1156" s="2"/>
      <c r="D1156" s="42"/>
      <c r="H1156" s="2"/>
      <c r="I1156" s="9"/>
    </row>
    <row r="1157" spans="3:9" x14ac:dyDescent="0.2">
      <c r="C1157" s="2"/>
      <c r="D1157" s="42"/>
      <c r="H1157" s="2"/>
      <c r="I1157" s="9"/>
    </row>
    <row r="1158" spans="3:9" x14ac:dyDescent="0.2">
      <c r="C1158" s="2"/>
      <c r="D1158" s="42"/>
      <c r="H1158" s="2"/>
      <c r="I1158" s="9"/>
    </row>
    <row r="1159" spans="3:9" x14ac:dyDescent="0.2">
      <c r="C1159" s="2"/>
      <c r="D1159" s="42"/>
      <c r="H1159" s="2"/>
      <c r="I1159" s="9"/>
    </row>
    <row r="1160" spans="3:9" x14ac:dyDescent="0.2">
      <c r="C1160" s="2"/>
      <c r="D1160" s="42"/>
      <c r="H1160" s="2"/>
      <c r="I1160" s="9"/>
    </row>
    <row r="1161" spans="3:9" x14ac:dyDescent="0.2">
      <c r="C1161" s="2"/>
      <c r="D1161" s="42"/>
      <c r="H1161" s="2"/>
      <c r="I1161" s="9"/>
    </row>
    <row r="1162" spans="3:9" x14ac:dyDescent="0.2">
      <c r="C1162" s="2"/>
      <c r="D1162" s="42"/>
      <c r="H1162" s="2"/>
      <c r="I1162" s="9"/>
    </row>
    <row r="1163" spans="3:9" x14ac:dyDescent="0.2">
      <c r="C1163" s="2"/>
      <c r="D1163" s="42"/>
      <c r="H1163" s="2"/>
      <c r="I1163" s="9"/>
    </row>
    <row r="1164" spans="3:9" x14ac:dyDescent="0.2">
      <c r="C1164" s="2"/>
      <c r="D1164" s="42"/>
      <c r="H1164" s="2"/>
      <c r="I1164" s="9"/>
    </row>
    <row r="1165" spans="3:9" x14ac:dyDescent="0.2">
      <c r="C1165" s="2"/>
      <c r="D1165" s="42"/>
      <c r="H1165" s="2"/>
      <c r="I1165" s="9"/>
    </row>
    <row r="1166" spans="3:9" x14ac:dyDescent="0.2">
      <c r="C1166" s="2"/>
      <c r="D1166" s="42"/>
      <c r="H1166" s="2"/>
      <c r="I1166" s="9"/>
    </row>
    <row r="1167" spans="3:9" x14ac:dyDescent="0.2">
      <c r="C1167" s="2"/>
      <c r="D1167" s="42"/>
      <c r="H1167" s="2"/>
      <c r="I1167" s="9"/>
    </row>
    <row r="1168" spans="3:9" x14ac:dyDescent="0.2">
      <c r="C1168" s="2"/>
      <c r="D1168" s="42"/>
      <c r="H1168" s="2"/>
      <c r="I1168" s="9"/>
    </row>
    <row r="1169" spans="3:9" x14ac:dyDescent="0.2">
      <c r="C1169" s="2"/>
      <c r="D1169" s="42"/>
      <c r="H1169" s="2"/>
      <c r="I1169" s="9"/>
    </row>
    <row r="1170" spans="3:9" x14ac:dyDescent="0.2">
      <c r="C1170" s="2"/>
      <c r="D1170" s="42"/>
      <c r="H1170" s="2"/>
      <c r="I1170" s="9"/>
    </row>
    <row r="1171" spans="3:9" x14ac:dyDescent="0.2">
      <c r="C1171" s="2"/>
      <c r="D1171" s="42"/>
      <c r="H1171" s="2"/>
      <c r="I1171" s="9"/>
    </row>
    <row r="1172" spans="3:9" x14ac:dyDescent="0.2">
      <c r="C1172" s="2"/>
      <c r="D1172" s="42"/>
      <c r="H1172" s="2"/>
      <c r="I1172" s="9"/>
    </row>
    <row r="1173" spans="3:9" x14ac:dyDescent="0.2">
      <c r="C1173" s="2"/>
      <c r="D1173" s="42"/>
      <c r="H1173" s="2"/>
      <c r="I1173" s="9"/>
    </row>
    <row r="1174" spans="3:9" x14ac:dyDescent="0.2">
      <c r="C1174" s="2"/>
      <c r="D1174" s="42"/>
      <c r="H1174" s="2"/>
      <c r="I1174" s="9"/>
    </row>
    <row r="1175" spans="3:9" x14ac:dyDescent="0.2">
      <c r="C1175" s="2"/>
      <c r="D1175" s="42"/>
      <c r="H1175" s="2"/>
      <c r="I1175" s="9"/>
    </row>
    <row r="1176" spans="3:9" x14ac:dyDescent="0.2">
      <c r="C1176" s="2"/>
      <c r="D1176" s="42"/>
      <c r="H1176" s="2"/>
      <c r="I1176" s="9"/>
    </row>
    <row r="1177" spans="3:9" x14ac:dyDescent="0.2">
      <c r="C1177" s="2"/>
      <c r="D1177" s="42"/>
      <c r="H1177" s="2"/>
      <c r="I1177" s="9"/>
    </row>
    <row r="1178" spans="3:9" x14ac:dyDescent="0.2">
      <c r="C1178" s="2"/>
      <c r="D1178" s="42"/>
      <c r="H1178" s="2"/>
      <c r="I1178" s="9"/>
    </row>
    <row r="1179" spans="3:9" x14ac:dyDescent="0.2">
      <c r="C1179" s="2"/>
      <c r="D1179" s="42"/>
      <c r="H1179" s="2"/>
      <c r="I1179" s="9"/>
    </row>
    <row r="1180" spans="3:9" x14ac:dyDescent="0.2">
      <c r="C1180" s="2"/>
      <c r="D1180" s="42"/>
      <c r="H1180" s="2"/>
      <c r="I1180" s="9"/>
    </row>
    <row r="1181" spans="3:9" x14ac:dyDescent="0.2">
      <c r="C1181" s="2"/>
      <c r="D1181" s="42"/>
      <c r="H1181" s="2"/>
      <c r="I1181" s="9"/>
    </row>
    <row r="1182" spans="3:9" x14ac:dyDescent="0.2">
      <c r="C1182" s="2"/>
      <c r="D1182" s="42"/>
      <c r="H1182" s="2"/>
      <c r="I1182" s="9"/>
    </row>
    <row r="1183" spans="3:9" x14ac:dyDescent="0.2">
      <c r="C1183" s="2"/>
      <c r="D1183" s="42"/>
      <c r="H1183" s="2"/>
      <c r="I1183" s="9"/>
    </row>
    <row r="1184" spans="3:9" x14ac:dyDescent="0.2">
      <c r="C1184" s="2"/>
      <c r="D1184" s="42"/>
      <c r="H1184" s="2"/>
      <c r="I1184" s="9"/>
    </row>
    <row r="1185" spans="3:9" x14ac:dyDescent="0.2">
      <c r="C1185" s="2"/>
      <c r="D1185" s="42"/>
      <c r="H1185" s="2"/>
      <c r="I1185" s="9"/>
    </row>
    <row r="1186" spans="3:9" x14ac:dyDescent="0.2">
      <c r="C1186" s="2"/>
      <c r="D1186" s="42"/>
      <c r="H1186" s="2"/>
      <c r="I1186" s="9"/>
    </row>
    <row r="1187" spans="3:9" x14ac:dyDescent="0.2">
      <c r="C1187" s="2"/>
      <c r="D1187" s="42"/>
      <c r="H1187" s="2"/>
      <c r="I1187" s="9"/>
    </row>
    <row r="1188" spans="3:9" x14ac:dyDescent="0.2">
      <c r="C1188" s="2"/>
      <c r="D1188" s="42"/>
      <c r="H1188" s="2"/>
      <c r="I1188" s="9"/>
    </row>
    <row r="1189" spans="3:9" x14ac:dyDescent="0.2">
      <c r="C1189" s="2"/>
      <c r="D1189" s="42"/>
      <c r="H1189" s="2"/>
      <c r="I1189" s="9"/>
    </row>
    <row r="1190" spans="3:9" x14ac:dyDescent="0.2">
      <c r="C1190" s="2"/>
      <c r="D1190" s="42"/>
      <c r="H1190" s="2"/>
      <c r="I1190" s="9"/>
    </row>
    <row r="1191" spans="3:9" x14ac:dyDescent="0.2">
      <c r="C1191" s="2"/>
      <c r="D1191" s="42"/>
      <c r="H1191" s="2"/>
      <c r="I1191" s="9"/>
    </row>
    <row r="1192" spans="3:9" x14ac:dyDescent="0.2">
      <c r="C1192" s="2"/>
      <c r="D1192" s="42"/>
      <c r="H1192" s="2"/>
      <c r="I1192" s="9"/>
    </row>
    <row r="1193" spans="3:9" x14ac:dyDescent="0.2">
      <c r="C1193" s="2"/>
      <c r="D1193" s="42"/>
      <c r="H1193" s="2"/>
      <c r="I1193" s="9"/>
    </row>
    <row r="1194" spans="3:9" x14ac:dyDescent="0.2">
      <c r="C1194" s="2"/>
      <c r="D1194" s="42"/>
      <c r="H1194" s="2"/>
      <c r="I1194" s="9"/>
    </row>
    <row r="1195" spans="3:9" x14ac:dyDescent="0.2">
      <c r="C1195" s="2"/>
      <c r="D1195" s="42"/>
      <c r="H1195" s="2"/>
      <c r="I1195" s="9"/>
    </row>
    <row r="1196" spans="3:9" x14ac:dyDescent="0.2">
      <c r="C1196" s="2"/>
      <c r="D1196" s="42"/>
      <c r="H1196" s="2"/>
      <c r="I1196" s="9"/>
    </row>
    <row r="1197" spans="3:9" x14ac:dyDescent="0.2">
      <c r="C1197" s="2"/>
      <c r="D1197" s="42"/>
      <c r="H1197" s="2"/>
      <c r="I1197" s="9"/>
    </row>
    <row r="1198" spans="3:9" x14ac:dyDescent="0.2">
      <c r="C1198" s="2"/>
      <c r="D1198" s="42"/>
      <c r="H1198" s="2"/>
      <c r="I1198" s="9"/>
    </row>
    <row r="1199" spans="3:9" x14ac:dyDescent="0.2">
      <c r="C1199" s="2"/>
      <c r="D1199" s="42"/>
      <c r="H1199" s="2"/>
      <c r="I1199" s="9"/>
    </row>
    <row r="1200" spans="3:9" x14ac:dyDescent="0.2">
      <c r="C1200" s="2"/>
      <c r="D1200" s="42"/>
      <c r="H1200" s="2"/>
      <c r="I1200" s="9"/>
    </row>
    <row r="1201" spans="3:9" x14ac:dyDescent="0.2">
      <c r="C1201" s="2"/>
      <c r="D1201" s="42"/>
      <c r="H1201" s="2"/>
      <c r="I1201" s="9"/>
    </row>
    <row r="1202" spans="3:9" x14ac:dyDescent="0.2">
      <c r="C1202" s="2"/>
      <c r="D1202" s="42"/>
      <c r="H1202" s="2"/>
      <c r="I1202" s="9"/>
    </row>
    <row r="1203" spans="3:9" x14ac:dyDescent="0.2">
      <c r="C1203" s="2"/>
      <c r="D1203" s="42"/>
      <c r="H1203" s="2"/>
      <c r="I1203" s="9"/>
    </row>
    <row r="1204" spans="3:9" x14ac:dyDescent="0.2">
      <c r="C1204" s="2"/>
      <c r="D1204" s="42"/>
      <c r="H1204" s="2"/>
      <c r="I1204" s="9"/>
    </row>
    <row r="1205" spans="3:9" x14ac:dyDescent="0.2">
      <c r="C1205" s="2"/>
      <c r="D1205" s="42"/>
      <c r="H1205" s="2"/>
      <c r="I1205" s="9"/>
    </row>
    <row r="1206" spans="3:9" x14ac:dyDescent="0.2">
      <c r="C1206" s="2"/>
      <c r="D1206" s="42"/>
      <c r="H1206" s="2"/>
      <c r="I1206" s="9"/>
    </row>
    <row r="1207" spans="3:9" x14ac:dyDescent="0.2">
      <c r="C1207" s="2"/>
      <c r="D1207" s="42"/>
      <c r="H1207" s="2"/>
      <c r="I1207" s="9"/>
    </row>
    <row r="1208" spans="3:9" x14ac:dyDescent="0.2">
      <c r="C1208" s="2"/>
      <c r="D1208" s="42"/>
      <c r="H1208" s="2"/>
      <c r="I1208" s="9"/>
    </row>
    <row r="1209" spans="3:9" x14ac:dyDescent="0.2">
      <c r="C1209" s="2"/>
      <c r="D1209" s="42"/>
      <c r="H1209" s="2"/>
      <c r="I1209" s="9"/>
    </row>
    <row r="1210" spans="3:9" x14ac:dyDescent="0.2">
      <c r="C1210" s="2"/>
      <c r="D1210" s="42"/>
      <c r="H1210" s="2"/>
      <c r="I1210" s="9"/>
    </row>
    <row r="1211" spans="3:9" x14ac:dyDescent="0.2">
      <c r="C1211" s="2"/>
      <c r="D1211" s="42"/>
      <c r="H1211" s="2"/>
      <c r="I1211" s="9"/>
    </row>
    <row r="1212" spans="3:9" x14ac:dyDescent="0.2">
      <c r="C1212" s="2"/>
      <c r="D1212" s="42"/>
      <c r="H1212" s="2"/>
      <c r="I1212" s="9"/>
    </row>
    <row r="1213" spans="3:9" x14ac:dyDescent="0.2">
      <c r="C1213" s="2"/>
      <c r="D1213" s="42"/>
      <c r="H1213" s="2"/>
      <c r="I1213" s="9"/>
    </row>
    <row r="1214" spans="3:9" x14ac:dyDescent="0.2">
      <c r="C1214" s="2"/>
      <c r="D1214" s="42"/>
      <c r="H1214" s="2"/>
      <c r="I1214" s="9"/>
    </row>
    <row r="1215" spans="3:9" x14ac:dyDescent="0.2">
      <c r="C1215" s="2"/>
      <c r="D1215" s="42"/>
      <c r="H1215" s="2"/>
      <c r="I1215" s="9"/>
    </row>
    <row r="1216" spans="3:9" x14ac:dyDescent="0.2">
      <c r="C1216" s="2"/>
      <c r="D1216" s="42"/>
      <c r="H1216" s="2"/>
      <c r="I1216" s="9"/>
    </row>
    <row r="1217" spans="3:9" x14ac:dyDescent="0.2">
      <c r="C1217" s="2"/>
      <c r="D1217" s="42"/>
      <c r="H1217" s="2"/>
      <c r="I1217" s="9"/>
    </row>
    <row r="1218" spans="3:9" x14ac:dyDescent="0.2">
      <c r="C1218" s="2"/>
      <c r="D1218" s="42"/>
      <c r="H1218" s="2"/>
      <c r="I1218" s="9"/>
    </row>
    <row r="1219" spans="3:9" x14ac:dyDescent="0.2">
      <c r="C1219" s="2"/>
      <c r="D1219" s="42"/>
      <c r="H1219" s="2"/>
      <c r="I1219" s="9"/>
    </row>
    <row r="1220" spans="3:9" x14ac:dyDescent="0.2">
      <c r="C1220" s="2"/>
      <c r="D1220" s="42"/>
      <c r="H1220" s="2"/>
      <c r="I1220" s="9"/>
    </row>
    <row r="1221" spans="3:9" x14ac:dyDescent="0.2">
      <c r="C1221" s="2"/>
      <c r="D1221" s="42"/>
      <c r="H1221" s="2"/>
      <c r="I1221" s="9"/>
    </row>
    <row r="1222" spans="3:9" x14ac:dyDescent="0.2">
      <c r="C1222" s="2"/>
      <c r="D1222" s="42"/>
      <c r="H1222" s="2"/>
      <c r="I1222" s="9"/>
    </row>
    <row r="1223" spans="3:9" x14ac:dyDescent="0.2">
      <c r="C1223" s="2"/>
      <c r="D1223" s="42"/>
      <c r="H1223" s="2"/>
      <c r="I1223" s="9"/>
    </row>
    <row r="1224" spans="3:9" x14ac:dyDescent="0.2">
      <c r="C1224" s="2"/>
      <c r="D1224" s="42"/>
      <c r="H1224" s="2"/>
      <c r="I1224" s="9"/>
    </row>
    <row r="1225" spans="3:9" x14ac:dyDescent="0.2">
      <c r="C1225" s="2"/>
      <c r="D1225" s="42"/>
      <c r="H1225" s="2"/>
      <c r="I1225" s="9"/>
    </row>
    <row r="1226" spans="3:9" x14ac:dyDescent="0.2">
      <c r="C1226" s="2"/>
      <c r="D1226" s="42"/>
      <c r="H1226" s="2"/>
      <c r="I1226" s="9"/>
    </row>
    <row r="1227" spans="3:9" x14ac:dyDescent="0.2">
      <c r="C1227" s="2"/>
      <c r="D1227" s="42"/>
      <c r="H1227" s="2"/>
      <c r="I1227" s="9"/>
    </row>
    <row r="1228" spans="3:9" x14ac:dyDescent="0.2">
      <c r="C1228" s="2"/>
      <c r="D1228" s="42"/>
      <c r="H1228" s="2"/>
      <c r="I1228" s="9"/>
    </row>
    <row r="1229" spans="3:9" x14ac:dyDescent="0.2">
      <c r="C1229" s="2"/>
      <c r="D1229" s="42"/>
      <c r="H1229" s="2"/>
      <c r="I1229" s="9"/>
    </row>
    <row r="1230" spans="3:9" x14ac:dyDescent="0.2">
      <c r="C1230" s="2"/>
      <c r="D1230" s="42"/>
      <c r="H1230" s="2"/>
      <c r="I1230" s="9"/>
    </row>
    <row r="1231" spans="3:9" x14ac:dyDescent="0.2">
      <c r="C1231" s="2"/>
      <c r="D1231" s="42"/>
      <c r="H1231" s="2"/>
      <c r="I1231" s="9"/>
    </row>
    <row r="1232" spans="3:9" x14ac:dyDescent="0.2">
      <c r="C1232" s="2"/>
      <c r="D1232" s="42"/>
      <c r="H1232" s="2"/>
      <c r="I1232" s="9"/>
    </row>
    <row r="1233" spans="3:9" x14ac:dyDescent="0.2">
      <c r="C1233" s="2"/>
      <c r="D1233" s="42"/>
      <c r="H1233" s="2"/>
      <c r="I1233" s="9"/>
    </row>
    <row r="1234" spans="3:9" x14ac:dyDescent="0.2">
      <c r="C1234" s="2"/>
      <c r="D1234" s="42"/>
      <c r="H1234" s="2"/>
      <c r="I1234" s="9"/>
    </row>
    <row r="1235" spans="3:9" x14ac:dyDescent="0.2">
      <c r="C1235" s="2"/>
      <c r="D1235" s="42"/>
      <c r="H1235" s="2"/>
      <c r="I1235" s="9"/>
    </row>
    <row r="1236" spans="3:9" x14ac:dyDescent="0.2">
      <c r="C1236" s="2"/>
      <c r="D1236" s="42"/>
      <c r="H1236" s="2"/>
      <c r="I1236" s="9"/>
    </row>
    <row r="1237" spans="3:9" x14ac:dyDescent="0.2">
      <c r="C1237" s="2"/>
      <c r="D1237" s="42"/>
      <c r="H1237" s="2"/>
      <c r="I1237" s="9"/>
    </row>
    <row r="1238" spans="3:9" x14ac:dyDescent="0.2">
      <c r="C1238" s="2"/>
      <c r="D1238" s="42"/>
      <c r="H1238" s="2"/>
      <c r="I1238" s="9"/>
    </row>
    <row r="1239" spans="3:9" x14ac:dyDescent="0.2">
      <c r="C1239" s="2"/>
      <c r="D1239" s="42"/>
      <c r="H1239" s="2"/>
      <c r="I1239" s="9"/>
    </row>
    <row r="1240" spans="3:9" x14ac:dyDescent="0.2">
      <c r="C1240" s="2"/>
      <c r="D1240" s="42"/>
      <c r="H1240" s="2"/>
      <c r="I1240" s="9"/>
    </row>
    <row r="1241" spans="3:9" x14ac:dyDescent="0.2">
      <c r="C1241" s="2"/>
      <c r="D1241" s="42"/>
      <c r="H1241" s="2"/>
      <c r="I1241" s="9"/>
    </row>
    <row r="1242" spans="3:9" x14ac:dyDescent="0.2">
      <c r="C1242" s="2"/>
      <c r="D1242" s="42"/>
      <c r="H1242" s="2"/>
      <c r="I1242" s="9"/>
    </row>
    <row r="1243" spans="3:9" x14ac:dyDescent="0.2">
      <c r="C1243" s="2"/>
      <c r="D1243" s="42"/>
      <c r="H1243" s="2"/>
      <c r="I1243" s="9"/>
    </row>
    <row r="1244" spans="3:9" x14ac:dyDescent="0.2">
      <c r="C1244" s="2"/>
      <c r="D1244" s="42"/>
      <c r="H1244" s="2"/>
      <c r="I1244" s="9"/>
    </row>
    <row r="1245" spans="3:9" x14ac:dyDescent="0.2">
      <c r="C1245" s="2"/>
      <c r="D1245" s="42"/>
      <c r="H1245" s="2"/>
      <c r="I1245" s="9"/>
    </row>
    <row r="1246" spans="3:9" x14ac:dyDescent="0.2">
      <c r="C1246" s="2"/>
      <c r="D1246" s="42"/>
      <c r="H1246" s="2"/>
      <c r="I1246" s="9"/>
    </row>
    <row r="1247" spans="3:9" x14ac:dyDescent="0.2">
      <c r="C1247" s="2"/>
      <c r="D1247" s="42"/>
      <c r="H1247" s="2"/>
      <c r="I1247" s="9"/>
    </row>
    <row r="1248" spans="3:9" x14ac:dyDescent="0.2">
      <c r="C1248" s="2"/>
      <c r="D1248" s="42"/>
      <c r="H1248" s="2"/>
      <c r="I1248" s="9"/>
    </row>
    <row r="1249" spans="3:9" x14ac:dyDescent="0.2">
      <c r="C1249" s="2"/>
      <c r="D1249" s="42"/>
      <c r="H1249" s="2"/>
      <c r="I1249" s="9"/>
    </row>
    <row r="1250" spans="3:9" x14ac:dyDescent="0.2">
      <c r="C1250" s="2"/>
      <c r="D1250" s="42"/>
      <c r="H1250" s="2"/>
      <c r="I1250" s="9"/>
    </row>
    <row r="1251" spans="3:9" x14ac:dyDescent="0.2">
      <c r="C1251" s="2"/>
      <c r="D1251" s="42"/>
      <c r="H1251" s="2"/>
      <c r="I1251" s="9"/>
    </row>
    <row r="1252" spans="3:9" x14ac:dyDescent="0.2">
      <c r="C1252" s="2"/>
      <c r="D1252" s="42"/>
      <c r="H1252" s="2"/>
      <c r="I1252" s="9"/>
    </row>
    <row r="1253" spans="3:9" x14ac:dyDescent="0.2">
      <c r="C1253" s="2"/>
      <c r="D1253" s="42"/>
      <c r="H1253" s="2"/>
      <c r="I1253" s="9"/>
    </row>
    <row r="1254" spans="3:9" x14ac:dyDescent="0.2">
      <c r="C1254" s="2"/>
      <c r="D1254" s="42"/>
      <c r="H1254" s="2"/>
      <c r="I1254" s="9"/>
    </row>
    <row r="1255" spans="3:9" x14ac:dyDescent="0.2">
      <c r="C1255" s="2"/>
      <c r="D1255" s="42"/>
      <c r="H1255" s="2"/>
      <c r="I1255" s="9"/>
    </row>
    <row r="1256" spans="3:9" x14ac:dyDescent="0.2">
      <c r="C1256" s="2"/>
      <c r="D1256" s="42"/>
      <c r="H1256" s="2"/>
      <c r="I1256" s="9"/>
    </row>
    <row r="1257" spans="3:9" x14ac:dyDescent="0.2">
      <c r="C1257" s="2"/>
      <c r="D1257" s="42"/>
      <c r="H1257" s="2"/>
      <c r="I1257" s="9"/>
    </row>
    <row r="1258" spans="3:9" x14ac:dyDescent="0.2">
      <c r="C1258" s="2"/>
      <c r="D1258" s="42"/>
      <c r="H1258" s="2"/>
      <c r="I1258" s="9"/>
    </row>
    <row r="1259" spans="3:9" x14ac:dyDescent="0.2">
      <c r="C1259" s="2"/>
      <c r="D1259" s="42"/>
      <c r="H1259" s="2"/>
      <c r="I1259" s="9"/>
    </row>
    <row r="1260" spans="3:9" x14ac:dyDescent="0.2">
      <c r="C1260" s="2"/>
      <c r="D1260" s="42"/>
      <c r="H1260" s="2"/>
      <c r="I1260" s="9"/>
    </row>
    <row r="1261" spans="3:9" x14ac:dyDescent="0.2">
      <c r="C1261" s="2"/>
      <c r="D1261" s="42"/>
      <c r="H1261" s="2"/>
      <c r="I1261" s="9"/>
    </row>
    <row r="1262" spans="3:9" x14ac:dyDescent="0.2">
      <c r="C1262" s="2"/>
      <c r="D1262" s="42"/>
      <c r="H1262" s="2"/>
      <c r="I1262" s="9"/>
    </row>
    <row r="1263" spans="3:9" x14ac:dyDescent="0.2">
      <c r="C1263" s="2"/>
      <c r="D1263" s="42"/>
      <c r="H1263" s="2"/>
      <c r="I1263" s="9"/>
    </row>
    <row r="1264" spans="3:9" x14ac:dyDescent="0.2">
      <c r="C1264" s="2"/>
      <c r="D1264" s="42"/>
      <c r="H1264" s="2"/>
      <c r="I1264" s="9"/>
    </row>
    <row r="1265" spans="3:9" x14ac:dyDescent="0.2">
      <c r="C1265" s="2"/>
      <c r="D1265" s="42"/>
      <c r="H1265" s="2"/>
      <c r="I1265" s="9"/>
    </row>
    <row r="1266" spans="3:9" x14ac:dyDescent="0.2">
      <c r="C1266" s="2"/>
      <c r="D1266" s="42"/>
      <c r="H1266" s="2"/>
      <c r="I1266" s="9"/>
    </row>
    <row r="1267" spans="3:9" x14ac:dyDescent="0.2">
      <c r="C1267" s="2"/>
      <c r="D1267" s="42"/>
      <c r="H1267" s="2"/>
      <c r="I1267" s="9"/>
    </row>
    <row r="1268" spans="3:9" x14ac:dyDescent="0.2">
      <c r="C1268" s="2"/>
      <c r="D1268" s="42"/>
      <c r="H1268" s="2"/>
      <c r="I1268" s="9"/>
    </row>
    <row r="1269" spans="3:9" x14ac:dyDescent="0.2">
      <c r="C1269" s="2"/>
      <c r="D1269" s="42"/>
      <c r="H1269" s="2"/>
      <c r="I1269" s="9"/>
    </row>
    <row r="1270" spans="3:9" x14ac:dyDescent="0.2">
      <c r="C1270" s="2"/>
      <c r="D1270" s="42"/>
      <c r="H1270" s="2"/>
      <c r="I1270" s="9"/>
    </row>
    <row r="1271" spans="3:9" x14ac:dyDescent="0.2">
      <c r="C1271" s="2"/>
      <c r="D1271" s="42"/>
      <c r="H1271" s="2"/>
      <c r="I1271" s="9"/>
    </row>
    <row r="1272" spans="3:9" x14ac:dyDescent="0.2">
      <c r="C1272" s="2"/>
      <c r="D1272" s="42"/>
      <c r="H1272" s="2"/>
      <c r="I1272" s="9"/>
    </row>
    <row r="1273" spans="3:9" x14ac:dyDescent="0.2">
      <c r="C1273" s="2"/>
      <c r="D1273" s="42"/>
      <c r="H1273" s="2"/>
      <c r="I1273" s="9"/>
    </row>
    <row r="1274" spans="3:9" x14ac:dyDescent="0.2">
      <c r="C1274" s="2"/>
      <c r="D1274" s="42"/>
      <c r="H1274" s="2"/>
      <c r="I1274" s="9"/>
    </row>
    <row r="1275" spans="3:9" x14ac:dyDescent="0.2">
      <c r="C1275" s="2"/>
      <c r="D1275" s="42"/>
      <c r="H1275" s="2"/>
      <c r="I1275" s="9"/>
    </row>
    <row r="1276" spans="3:9" x14ac:dyDescent="0.2">
      <c r="C1276" s="2"/>
      <c r="D1276" s="42"/>
      <c r="H1276" s="2"/>
      <c r="I1276" s="9"/>
    </row>
    <row r="1277" spans="3:9" x14ac:dyDescent="0.2">
      <c r="C1277" s="2"/>
      <c r="D1277" s="42"/>
      <c r="H1277" s="2"/>
      <c r="I1277" s="9"/>
    </row>
    <row r="1278" spans="3:9" x14ac:dyDescent="0.2">
      <c r="C1278" s="2"/>
      <c r="D1278" s="42"/>
      <c r="H1278" s="2"/>
      <c r="I1278" s="9"/>
    </row>
    <row r="1279" spans="3:9" x14ac:dyDescent="0.2">
      <c r="C1279" s="2"/>
      <c r="D1279" s="42"/>
      <c r="H1279" s="2"/>
      <c r="I1279" s="9"/>
    </row>
    <row r="1280" spans="3:9" x14ac:dyDescent="0.2">
      <c r="C1280" s="2"/>
      <c r="D1280" s="42"/>
      <c r="H1280" s="2"/>
      <c r="I1280" s="9"/>
    </row>
    <row r="1281" spans="3:9" x14ac:dyDescent="0.2">
      <c r="C1281" s="2"/>
      <c r="D1281" s="42"/>
      <c r="H1281" s="2"/>
      <c r="I1281" s="9"/>
    </row>
    <row r="1282" spans="3:9" x14ac:dyDescent="0.2">
      <c r="C1282" s="2"/>
      <c r="D1282" s="42"/>
      <c r="H1282" s="2"/>
      <c r="I1282" s="9"/>
    </row>
    <row r="1283" spans="3:9" x14ac:dyDescent="0.2">
      <c r="C1283" s="2"/>
      <c r="D1283" s="42"/>
      <c r="H1283" s="2"/>
      <c r="I1283" s="9"/>
    </row>
    <row r="1284" spans="3:9" x14ac:dyDescent="0.2">
      <c r="C1284" s="2"/>
      <c r="D1284" s="42"/>
      <c r="H1284" s="2"/>
      <c r="I1284" s="9"/>
    </row>
    <row r="1285" spans="3:9" x14ac:dyDescent="0.2">
      <c r="C1285" s="2"/>
      <c r="D1285" s="42"/>
      <c r="H1285" s="2"/>
      <c r="I1285" s="9"/>
    </row>
    <row r="1286" spans="3:9" x14ac:dyDescent="0.2">
      <c r="C1286" s="2"/>
      <c r="D1286" s="42"/>
      <c r="H1286" s="2"/>
      <c r="I1286" s="9"/>
    </row>
    <row r="1287" spans="3:9" x14ac:dyDescent="0.2">
      <c r="C1287" s="2"/>
      <c r="D1287" s="42"/>
      <c r="H1287" s="2"/>
      <c r="I1287" s="9"/>
    </row>
    <row r="1288" spans="3:9" x14ac:dyDescent="0.2">
      <c r="C1288" s="2"/>
      <c r="D1288" s="42"/>
      <c r="H1288" s="2"/>
      <c r="I1288" s="9"/>
    </row>
    <row r="1289" spans="3:9" x14ac:dyDescent="0.2">
      <c r="C1289" s="2"/>
      <c r="D1289" s="42"/>
      <c r="H1289" s="2"/>
      <c r="I1289" s="9"/>
    </row>
    <row r="1290" spans="3:9" x14ac:dyDescent="0.2">
      <c r="C1290" s="2"/>
      <c r="D1290" s="42"/>
      <c r="H1290" s="2"/>
      <c r="I1290" s="9"/>
    </row>
    <row r="1291" spans="3:9" x14ac:dyDescent="0.2">
      <c r="C1291" s="2"/>
      <c r="D1291" s="42"/>
      <c r="H1291" s="2"/>
      <c r="I1291" s="9"/>
    </row>
    <row r="1292" spans="3:9" x14ac:dyDescent="0.2">
      <c r="C1292" s="2"/>
      <c r="D1292" s="42"/>
      <c r="H1292" s="2"/>
      <c r="I1292" s="9"/>
    </row>
    <row r="1293" spans="3:9" x14ac:dyDescent="0.2">
      <c r="C1293" s="2"/>
      <c r="D1293" s="42"/>
      <c r="H1293" s="2"/>
      <c r="I1293" s="9"/>
    </row>
    <row r="1294" spans="3:9" x14ac:dyDescent="0.2">
      <c r="C1294" s="2"/>
      <c r="D1294" s="42"/>
      <c r="H1294" s="2"/>
      <c r="I1294" s="9"/>
    </row>
    <row r="1295" spans="3:9" x14ac:dyDescent="0.2">
      <c r="C1295" s="2"/>
      <c r="D1295" s="42"/>
      <c r="H1295" s="2"/>
      <c r="I1295" s="9"/>
    </row>
    <row r="1296" spans="3:9" x14ac:dyDescent="0.2">
      <c r="C1296" s="2"/>
      <c r="D1296" s="42"/>
      <c r="H1296" s="2"/>
      <c r="I1296" s="9"/>
    </row>
    <row r="1297" spans="3:9" x14ac:dyDescent="0.2">
      <c r="C1297" s="2"/>
      <c r="D1297" s="42"/>
      <c r="H1297" s="2"/>
      <c r="I1297" s="9"/>
    </row>
    <row r="1298" spans="3:9" x14ac:dyDescent="0.2">
      <c r="C1298" s="2"/>
      <c r="D1298" s="42"/>
      <c r="H1298" s="2"/>
      <c r="I1298" s="9"/>
    </row>
    <row r="1299" spans="3:9" x14ac:dyDescent="0.2">
      <c r="C1299" s="2"/>
      <c r="D1299" s="42"/>
      <c r="H1299" s="2"/>
      <c r="I1299" s="9"/>
    </row>
    <row r="1300" spans="3:9" x14ac:dyDescent="0.2">
      <c r="C1300" s="2"/>
      <c r="D1300" s="42"/>
      <c r="H1300" s="2"/>
      <c r="I1300" s="9"/>
    </row>
    <row r="1301" spans="3:9" x14ac:dyDescent="0.2">
      <c r="C1301" s="2"/>
      <c r="D1301" s="42"/>
      <c r="H1301" s="2"/>
      <c r="I1301" s="9"/>
    </row>
    <row r="1302" spans="3:9" x14ac:dyDescent="0.2">
      <c r="C1302" s="2"/>
      <c r="D1302" s="42"/>
      <c r="H1302" s="2"/>
      <c r="I1302" s="9"/>
    </row>
    <row r="1303" spans="3:9" x14ac:dyDescent="0.2">
      <c r="C1303" s="2"/>
      <c r="D1303" s="42"/>
      <c r="H1303" s="2"/>
      <c r="I1303" s="9"/>
    </row>
    <row r="1304" spans="3:9" x14ac:dyDescent="0.2">
      <c r="C1304" s="2"/>
      <c r="D1304" s="42"/>
      <c r="H1304" s="2"/>
      <c r="I1304" s="9"/>
    </row>
    <row r="1305" spans="3:9" x14ac:dyDescent="0.2">
      <c r="C1305" s="2"/>
      <c r="D1305" s="42"/>
      <c r="H1305" s="2"/>
      <c r="I1305" s="9"/>
    </row>
    <row r="1306" spans="3:9" x14ac:dyDescent="0.2">
      <c r="C1306" s="2"/>
      <c r="D1306" s="42"/>
      <c r="H1306" s="2"/>
      <c r="I1306" s="9"/>
    </row>
    <row r="1307" spans="3:9" x14ac:dyDescent="0.2">
      <c r="C1307" s="2"/>
      <c r="D1307" s="42"/>
      <c r="H1307" s="2"/>
      <c r="I1307" s="9"/>
    </row>
    <row r="1308" spans="3:9" x14ac:dyDescent="0.2">
      <c r="C1308" s="2"/>
      <c r="D1308" s="42"/>
      <c r="H1308" s="2"/>
      <c r="I1308" s="9"/>
    </row>
    <row r="1309" spans="3:9" x14ac:dyDescent="0.2">
      <c r="C1309" s="2"/>
      <c r="D1309" s="42"/>
      <c r="H1309" s="2"/>
      <c r="I1309" s="9"/>
    </row>
    <row r="1310" spans="3:9" x14ac:dyDescent="0.2">
      <c r="C1310" s="2"/>
      <c r="D1310" s="42"/>
      <c r="H1310" s="2"/>
      <c r="I1310" s="9"/>
    </row>
    <row r="1311" spans="3:9" x14ac:dyDescent="0.2">
      <c r="C1311" s="2"/>
      <c r="D1311" s="42"/>
      <c r="H1311" s="2"/>
      <c r="I1311" s="9"/>
    </row>
    <row r="1312" spans="3:9" x14ac:dyDescent="0.2">
      <c r="C1312" s="2"/>
      <c r="D1312" s="42"/>
      <c r="H1312" s="2"/>
      <c r="I1312" s="9"/>
    </row>
    <row r="1313" spans="3:9" x14ac:dyDescent="0.2">
      <c r="C1313" s="2"/>
      <c r="D1313" s="42"/>
      <c r="H1313" s="2"/>
      <c r="I1313" s="9"/>
    </row>
    <row r="1314" spans="3:9" x14ac:dyDescent="0.2">
      <c r="C1314" s="2"/>
      <c r="D1314" s="42"/>
      <c r="H1314" s="2"/>
      <c r="I1314" s="9"/>
    </row>
    <row r="1315" spans="3:9" x14ac:dyDescent="0.2">
      <c r="C1315" s="2"/>
      <c r="D1315" s="42"/>
      <c r="H1315" s="2"/>
      <c r="I1315" s="9"/>
    </row>
    <row r="1316" spans="3:9" x14ac:dyDescent="0.2">
      <c r="C1316" s="2"/>
      <c r="D1316" s="42"/>
      <c r="H1316" s="2"/>
      <c r="I1316" s="9"/>
    </row>
    <row r="1317" spans="3:9" x14ac:dyDescent="0.2">
      <c r="C1317" s="2"/>
      <c r="D1317" s="42"/>
      <c r="H1317" s="2"/>
      <c r="I1317" s="9"/>
    </row>
    <row r="1318" spans="3:9" x14ac:dyDescent="0.2">
      <c r="C1318" s="2"/>
      <c r="D1318" s="42"/>
      <c r="H1318" s="2"/>
      <c r="I1318" s="9"/>
    </row>
    <row r="1319" spans="3:9" x14ac:dyDescent="0.2">
      <c r="C1319" s="2"/>
      <c r="D1319" s="42"/>
      <c r="H1319" s="2"/>
      <c r="I1319" s="9"/>
    </row>
    <row r="1320" spans="3:9" x14ac:dyDescent="0.2">
      <c r="C1320" s="2"/>
      <c r="D1320" s="42"/>
      <c r="H1320" s="2"/>
      <c r="I1320" s="9"/>
    </row>
    <row r="1321" spans="3:9" x14ac:dyDescent="0.2">
      <c r="C1321" s="2"/>
      <c r="D1321" s="42"/>
      <c r="H1321" s="2"/>
      <c r="I1321" s="9"/>
    </row>
    <row r="1322" spans="3:9" x14ac:dyDescent="0.2">
      <c r="C1322" s="2"/>
      <c r="D1322" s="42"/>
      <c r="H1322" s="2"/>
      <c r="I1322" s="9"/>
    </row>
    <row r="1323" spans="3:9" x14ac:dyDescent="0.2">
      <c r="C1323" s="2"/>
      <c r="D1323" s="42"/>
      <c r="H1323" s="2"/>
      <c r="I1323" s="9"/>
    </row>
    <row r="1324" spans="3:9" x14ac:dyDescent="0.2">
      <c r="C1324" s="2"/>
      <c r="D1324" s="42"/>
      <c r="H1324" s="2"/>
      <c r="I1324" s="9"/>
    </row>
    <row r="1325" spans="3:9" x14ac:dyDescent="0.2">
      <c r="C1325" s="2"/>
      <c r="D1325" s="42"/>
      <c r="H1325" s="2"/>
      <c r="I1325" s="9"/>
    </row>
    <row r="1326" spans="3:9" x14ac:dyDescent="0.2">
      <c r="C1326" s="2"/>
      <c r="D1326" s="42"/>
      <c r="H1326" s="2"/>
      <c r="I1326" s="9"/>
    </row>
    <row r="1327" spans="3:9" x14ac:dyDescent="0.2">
      <c r="C1327" s="2"/>
      <c r="D1327" s="42"/>
      <c r="H1327" s="2"/>
      <c r="I1327" s="9"/>
    </row>
    <row r="1328" spans="3:9" x14ac:dyDescent="0.2">
      <c r="C1328" s="2"/>
      <c r="D1328" s="42"/>
      <c r="H1328" s="2"/>
      <c r="I1328" s="9"/>
    </row>
    <row r="1329" spans="3:9" x14ac:dyDescent="0.2">
      <c r="C1329" s="2"/>
      <c r="D1329" s="42"/>
      <c r="H1329" s="2"/>
      <c r="I1329" s="9"/>
    </row>
    <row r="1330" spans="3:9" x14ac:dyDescent="0.2">
      <c r="C1330" s="2"/>
      <c r="D1330" s="42"/>
      <c r="H1330" s="2"/>
      <c r="I1330" s="9"/>
    </row>
    <row r="1331" spans="3:9" x14ac:dyDescent="0.2">
      <c r="C1331" s="2"/>
      <c r="D1331" s="42"/>
      <c r="H1331" s="2"/>
      <c r="I1331" s="9"/>
    </row>
    <row r="1332" spans="3:9" x14ac:dyDescent="0.2">
      <c r="C1332" s="2"/>
      <c r="D1332" s="42"/>
      <c r="H1332" s="2"/>
      <c r="I1332" s="9"/>
    </row>
    <row r="1333" spans="3:9" x14ac:dyDescent="0.2">
      <c r="C1333" s="2"/>
      <c r="D1333" s="42"/>
      <c r="H1333" s="2"/>
      <c r="I1333" s="9"/>
    </row>
    <row r="1334" spans="3:9" x14ac:dyDescent="0.2">
      <c r="C1334" s="2"/>
      <c r="D1334" s="42"/>
      <c r="H1334" s="2"/>
      <c r="I1334" s="9"/>
    </row>
    <row r="1335" spans="3:9" x14ac:dyDescent="0.2">
      <c r="C1335" s="2"/>
      <c r="D1335" s="42"/>
      <c r="H1335" s="2"/>
      <c r="I1335" s="9"/>
    </row>
    <row r="1336" spans="3:9" x14ac:dyDescent="0.2">
      <c r="C1336" s="2"/>
      <c r="D1336" s="42"/>
      <c r="H1336" s="2"/>
      <c r="I1336" s="9"/>
    </row>
    <row r="1337" spans="3:9" x14ac:dyDescent="0.2">
      <c r="C1337" s="2"/>
      <c r="D1337" s="42"/>
      <c r="H1337" s="2"/>
      <c r="I1337" s="9"/>
    </row>
    <row r="1338" spans="3:9" x14ac:dyDescent="0.2">
      <c r="C1338" s="2"/>
      <c r="D1338" s="42"/>
      <c r="H1338" s="2"/>
      <c r="I1338" s="9"/>
    </row>
    <row r="1339" spans="3:9" x14ac:dyDescent="0.2">
      <c r="C1339" s="2"/>
      <c r="D1339" s="42"/>
      <c r="H1339" s="2"/>
      <c r="I1339" s="9"/>
    </row>
    <row r="1340" spans="3:9" x14ac:dyDescent="0.2">
      <c r="C1340" s="2"/>
      <c r="D1340" s="42"/>
      <c r="H1340" s="2"/>
      <c r="I1340" s="9"/>
    </row>
    <row r="1341" spans="3:9" x14ac:dyDescent="0.2">
      <c r="C1341" s="2"/>
      <c r="D1341" s="42"/>
      <c r="H1341" s="2"/>
      <c r="I1341" s="9"/>
    </row>
    <row r="1342" spans="3:9" x14ac:dyDescent="0.2">
      <c r="C1342" s="2"/>
      <c r="D1342" s="42"/>
      <c r="H1342" s="2"/>
      <c r="I1342" s="9"/>
    </row>
    <row r="1343" spans="3:9" x14ac:dyDescent="0.2">
      <c r="C1343" s="2"/>
      <c r="D1343" s="42"/>
      <c r="H1343" s="2"/>
      <c r="I1343" s="9"/>
    </row>
    <row r="1344" spans="3:9" x14ac:dyDescent="0.2">
      <c r="C1344" s="2"/>
      <c r="D1344" s="42"/>
      <c r="H1344" s="2"/>
      <c r="I1344" s="9"/>
    </row>
    <row r="1345" spans="3:9" x14ac:dyDescent="0.2">
      <c r="C1345" s="2"/>
      <c r="D1345" s="42"/>
      <c r="H1345" s="2"/>
      <c r="I1345" s="9"/>
    </row>
    <row r="1346" spans="3:9" x14ac:dyDescent="0.2">
      <c r="C1346" s="2"/>
      <c r="D1346" s="42"/>
      <c r="H1346" s="2"/>
      <c r="I1346" s="9"/>
    </row>
    <row r="1347" spans="3:9" x14ac:dyDescent="0.2">
      <c r="C1347" s="2"/>
      <c r="D1347" s="42"/>
      <c r="H1347" s="2"/>
      <c r="I1347" s="9"/>
    </row>
    <row r="1348" spans="3:9" x14ac:dyDescent="0.2">
      <c r="C1348" s="2"/>
      <c r="D1348" s="42"/>
      <c r="H1348" s="2"/>
      <c r="I1348" s="9"/>
    </row>
    <row r="1349" spans="3:9" x14ac:dyDescent="0.2">
      <c r="C1349" s="2"/>
      <c r="D1349" s="42"/>
      <c r="H1349" s="2"/>
      <c r="I1349" s="9"/>
    </row>
    <row r="1350" spans="3:9" x14ac:dyDescent="0.2">
      <c r="C1350" s="2"/>
      <c r="D1350" s="42"/>
      <c r="H1350" s="2"/>
      <c r="I1350" s="9"/>
    </row>
    <row r="1351" spans="3:9" x14ac:dyDescent="0.2">
      <c r="C1351" s="2"/>
      <c r="D1351" s="42"/>
      <c r="H1351" s="2"/>
      <c r="I1351" s="9"/>
    </row>
    <row r="1352" spans="3:9" x14ac:dyDescent="0.2">
      <c r="C1352" s="2"/>
      <c r="D1352" s="42"/>
      <c r="H1352" s="2"/>
      <c r="I1352" s="9"/>
    </row>
    <row r="1353" spans="3:9" x14ac:dyDescent="0.2">
      <c r="C1353" s="2"/>
      <c r="D1353" s="42"/>
      <c r="H1353" s="2"/>
      <c r="I1353" s="9"/>
    </row>
    <row r="1354" spans="3:9" x14ac:dyDescent="0.2">
      <c r="C1354" s="2"/>
      <c r="D1354" s="42"/>
      <c r="H1354" s="2"/>
      <c r="I1354" s="9"/>
    </row>
    <row r="1355" spans="3:9" x14ac:dyDescent="0.2">
      <c r="C1355" s="2"/>
      <c r="D1355" s="42"/>
      <c r="H1355" s="2"/>
      <c r="I1355" s="9"/>
    </row>
    <row r="1356" spans="3:9" x14ac:dyDescent="0.2">
      <c r="C1356" s="2"/>
      <c r="D1356" s="42"/>
      <c r="H1356" s="2"/>
      <c r="I1356" s="9"/>
    </row>
    <row r="1357" spans="3:9" x14ac:dyDescent="0.2">
      <c r="C1357" s="2"/>
      <c r="D1357" s="42"/>
      <c r="H1357" s="2"/>
      <c r="I1357" s="9"/>
    </row>
    <row r="1358" spans="3:9" x14ac:dyDescent="0.2">
      <c r="C1358" s="2"/>
      <c r="D1358" s="42"/>
      <c r="H1358" s="2"/>
      <c r="I1358" s="9"/>
    </row>
    <row r="1359" spans="3:9" x14ac:dyDescent="0.2">
      <c r="C1359" s="2"/>
      <c r="D1359" s="42"/>
      <c r="H1359" s="2"/>
      <c r="I1359" s="9"/>
    </row>
    <row r="1360" spans="3:9" x14ac:dyDescent="0.2">
      <c r="C1360" s="2"/>
      <c r="D1360" s="42"/>
      <c r="H1360" s="2"/>
      <c r="I1360" s="9"/>
    </row>
    <row r="1361" spans="3:9" x14ac:dyDescent="0.2">
      <c r="C1361" s="2"/>
      <c r="D1361" s="42"/>
      <c r="H1361" s="2"/>
      <c r="I1361" s="9"/>
    </row>
    <row r="1362" spans="3:9" x14ac:dyDescent="0.2">
      <c r="C1362" s="2"/>
      <c r="D1362" s="42"/>
      <c r="H1362" s="2"/>
      <c r="I1362" s="9"/>
    </row>
    <row r="1363" spans="3:9" x14ac:dyDescent="0.2">
      <c r="C1363" s="2"/>
      <c r="D1363" s="42"/>
      <c r="H1363" s="2"/>
      <c r="I1363" s="9"/>
    </row>
    <row r="1364" spans="3:9" x14ac:dyDescent="0.2">
      <c r="C1364" s="2"/>
      <c r="D1364" s="42"/>
      <c r="H1364" s="2"/>
      <c r="I1364" s="9"/>
    </row>
    <row r="1365" spans="3:9" x14ac:dyDescent="0.2">
      <c r="C1365" s="2"/>
      <c r="D1365" s="42"/>
      <c r="H1365" s="2"/>
      <c r="I1365" s="9"/>
    </row>
    <row r="1366" spans="3:9" x14ac:dyDescent="0.2">
      <c r="C1366" s="2"/>
      <c r="D1366" s="42"/>
      <c r="H1366" s="2"/>
      <c r="I1366" s="9"/>
    </row>
    <row r="1367" spans="3:9" x14ac:dyDescent="0.2">
      <c r="C1367" s="2"/>
      <c r="D1367" s="42"/>
      <c r="H1367" s="2"/>
      <c r="I1367" s="9"/>
    </row>
    <row r="1368" spans="3:9" x14ac:dyDescent="0.2">
      <c r="C1368" s="2"/>
      <c r="D1368" s="42"/>
      <c r="H1368" s="2"/>
      <c r="I1368" s="9"/>
    </row>
    <row r="1369" spans="3:9" x14ac:dyDescent="0.2">
      <c r="C1369" s="2"/>
      <c r="D1369" s="42"/>
      <c r="H1369" s="2"/>
      <c r="I1369" s="9"/>
    </row>
    <row r="1370" spans="3:9" x14ac:dyDescent="0.2">
      <c r="C1370" s="2"/>
      <c r="D1370" s="42"/>
      <c r="H1370" s="2"/>
      <c r="I1370" s="9"/>
    </row>
    <row r="1371" spans="3:9" x14ac:dyDescent="0.2">
      <c r="C1371" s="2"/>
      <c r="D1371" s="42"/>
      <c r="H1371" s="2"/>
      <c r="I1371" s="9"/>
    </row>
    <row r="1372" spans="3:9" x14ac:dyDescent="0.2">
      <c r="C1372" s="2"/>
      <c r="D1372" s="42"/>
      <c r="H1372" s="2"/>
      <c r="I1372" s="9"/>
    </row>
    <row r="1373" spans="3:9" x14ac:dyDescent="0.2">
      <c r="C1373" s="2"/>
      <c r="D1373" s="42"/>
      <c r="H1373" s="2"/>
      <c r="I1373" s="9"/>
    </row>
    <row r="1374" spans="3:9" x14ac:dyDescent="0.2">
      <c r="C1374" s="2"/>
      <c r="D1374" s="42"/>
      <c r="H1374" s="2"/>
      <c r="I1374" s="9"/>
    </row>
    <row r="1375" spans="3:9" x14ac:dyDescent="0.2">
      <c r="C1375" s="2"/>
      <c r="D1375" s="42"/>
      <c r="H1375" s="2"/>
      <c r="I1375" s="9"/>
    </row>
    <row r="1376" spans="3:9" x14ac:dyDescent="0.2">
      <c r="C1376" s="2"/>
      <c r="D1376" s="42"/>
      <c r="H1376" s="2"/>
      <c r="I1376" s="9"/>
    </row>
    <row r="1377" spans="3:9" x14ac:dyDescent="0.2">
      <c r="C1377" s="2"/>
      <c r="D1377" s="42"/>
      <c r="H1377" s="2"/>
      <c r="I1377" s="9"/>
    </row>
    <row r="1378" spans="3:9" x14ac:dyDescent="0.2">
      <c r="C1378" s="2"/>
      <c r="D1378" s="42"/>
      <c r="H1378" s="2"/>
      <c r="I1378" s="9"/>
    </row>
    <row r="1379" spans="3:9" x14ac:dyDescent="0.2">
      <c r="C1379" s="2"/>
      <c r="D1379" s="42"/>
      <c r="H1379" s="2"/>
      <c r="I1379" s="9"/>
    </row>
    <row r="1380" spans="3:9" x14ac:dyDescent="0.2">
      <c r="C1380" s="2"/>
      <c r="D1380" s="42"/>
      <c r="H1380" s="2"/>
      <c r="I1380" s="9"/>
    </row>
    <row r="1381" spans="3:9" x14ac:dyDescent="0.2">
      <c r="C1381" s="2"/>
      <c r="D1381" s="42"/>
      <c r="H1381" s="2"/>
      <c r="I1381" s="9"/>
    </row>
    <row r="1382" spans="3:9" x14ac:dyDescent="0.2">
      <c r="C1382" s="2"/>
      <c r="D1382" s="42"/>
      <c r="H1382" s="2"/>
      <c r="I1382" s="9"/>
    </row>
    <row r="1383" spans="3:9" x14ac:dyDescent="0.2">
      <c r="C1383" s="2"/>
      <c r="D1383" s="42"/>
      <c r="H1383" s="2"/>
      <c r="I1383" s="9"/>
    </row>
    <row r="1384" spans="3:9" x14ac:dyDescent="0.2">
      <c r="C1384" s="2"/>
      <c r="D1384" s="42"/>
      <c r="H1384" s="2"/>
      <c r="I1384" s="9"/>
    </row>
    <row r="1385" spans="3:9" x14ac:dyDescent="0.2">
      <c r="C1385" s="2"/>
      <c r="D1385" s="42"/>
      <c r="H1385" s="2"/>
      <c r="I1385" s="9"/>
    </row>
    <row r="1386" spans="3:9" x14ac:dyDescent="0.2">
      <c r="C1386" s="2"/>
      <c r="D1386" s="42"/>
      <c r="H1386" s="2"/>
      <c r="I1386" s="9"/>
    </row>
    <row r="1387" spans="3:9" x14ac:dyDescent="0.2">
      <c r="C1387" s="2"/>
      <c r="D1387" s="42"/>
      <c r="H1387" s="2"/>
      <c r="I1387" s="9"/>
    </row>
    <row r="1388" spans="3:9" x14ac:dyDescent="0.2">
      <c r="C1388" s="2"/>
      <c r="D1388" s="42"/>
      <c r="H1388" s="2"/>
      <c r="I1388" s="9"/>
    </row>
    <row r="1389" spans="3:9" x14ac:dyDescent="0.2">
      <c r="C1389" s="2"/>
      <c r="D1389" s="42"/>
      <c r="H1389" s="2"/>
      <c r="I1389" s="9"/>
    </row>
    <row r="1390" spans="3:9" x14ac:dyDescent="0.2">
      <c r="C1390" s="2"/>
      <c r="D1390" s="42"/>
      <c r="H1390" s="2"/>
      <c r="I1390" s="9"/>
    </row>
    <row r="1391" spans="3:9" x14ac:dyDescent="0.2">
      <c r="C1391" s="2"/>
      <c r="D1391" s="42"/>
      <c r="H1391" s="2"/>
      <c r="I1391" s="9"/>
    </row>
    <row r="1392" spans="3:9" x14ac:dyDescent="0.2">
      <c r="C1392" s="2"/>
      <c r="D1392" s="42"/>
      <c r="H1392" s="2"/>
      <c r="I1392" s="9"/>
    </row>
    <row r="1393" spans="3:9" x14ac:dyDescent="0.2">
      <c r="C1393" s="2"/>
      <c r="D1393" s="42"/>
      <c r="H1393" s="2"/>
      <c r="I1393" s="9"/>
    </row>
    <row r="1394" spans="3:9" x14ac:dyDescent="0.2">
      <c r="C1394" s="2"/>
      <c r="D1394" s="42"/>
      <c r="H1394" s="2"/>
      <c r="I1394" s="9"/>
    </row>
    <row r="1395" spans="3:9" x14ac:dyDescent="0.2">
      <c r="C1395" s="2"/>
      <c r="D1395" s="42"/>
      <c r="H1395" s="2"/>
      <c r="I1395" s="9"/>
    </row>
    <row r="1396" spans="3:9" x14ac:dyDescent="0.2">
      <c r="C1396" s="2"/>
      <c r="D1396" s="42"/>
      <c r="H1396" s="2"/>
      <c r="I1396" s="9"/>
    </row>
    <row r="1397" spans="3:9" x14ac:dyDescent="0.2">
      <c r="C1397" s="2"/>
      <c r="D1397" s="42"/>
      <c r="H1397" s="2"/>
      <c r="I1397" s="9"/>
    </row>
    <row r="1398" spans="3:9" x14ac:dyDescent="0.2">
      <c r="C1398" s="2"/>
      <c r="D1398" s="42"/>
      <c r="H1398" s="2"/>
      <c r="I1398" s="9"/>
    </row>
    <row r="1399" spans="3:9" x14ac:dyDescent="0.2">
      <c r="C1399" s="2"/>
      <c r="D1399" s="42"/>
      <c r="H1399" s="2"/>
      <c r="I1399" s="9"/>
    </row>
    <row r="1400" spans="3:9" x14ac:dyDescent="0.2">
      <c r="C1400" s="2"/>
      <c r="D1400" s="42"/>
      <c r="H1400" s="2"/>
      <c r="I1400" s="9"/>
    </row>
    <row r="1401" spans="3:9" x14ac:dyDescent="0.2">
      <c r="C1401" s="2"/>
      <c r="D1401" s="42"/>
      <c r="H1401" s="2"/>
      <c r="I1401" s="9"/>
    </row>
    <row r="1402" spans="3:9" x14ac:dyDescent="0.2">
      <c r="C1402" s="2"/>
      <c r="D1402" s="42"/>
      <c r="H1402" s="2"/>
      <c r="I1402" s="9"/>
    </row>
    <row r="1403" spans="3:9" x14ac:dyDescent="0.2">
      <c r="C1403" s="2"/>
      <c r="D1403" s="42"/>
      <c r="H1403" s="2"/>
      <c r="I1403" s="9"/>
    </row>
    <row r="1404" spans="3:9" x14ac:dyDescent="0.2">
      <c r="C1404" s="2"/>
      <c r="D1404" s="42"/>
      <c r="H1404" s="2"/>
      <c r="I1404" s="9"/>
    </row>
    <row r="1405" spans="3:9" x14ac:dyDescent="0.2">
      <c r="C1405" s="2"/>
      <c r="D1405" s="42"/>
      <c r="H1405" s="2"/>
      <c r="I1405" s="9"/>
    </row>
    <row r="1406" spans="3:9" x14ac:dyDescent="0.2">
      <c r="C1406" s="2"/>
      <c r="D1406" s="42"/>
      <c r="H1406" s="2"/>
      <c r="I1406" s="9"/>
    </row>
    <row r="1407" spans="3:9" x14ac:dyDescent="0.2">
      <c r="C1407" s="2"/>
      <c r="D1407" s="42"/>
      <c r="H1407" s="2"/>
      <c r="I1407" s="9"/>
    </row>
    <row r="1408" spans="3:9" x14ac:dyDescent="0.2">
      <c r="C1408" s="2"/>
      <c r="D1408" s="42"/>
      <c r="H1408" s="2"/>
      <c r="I1408" s="9"/>
    </row>
    <row r="1409" spans="3:9" x14ac:dyDescent="0.2">
      <c r="C1409" s="2"/>
      <c r="D1409" s="42"/>
      <c r="H1409" s="2"/>
      <c r="I1409" s="9"/>
    </row>
    <row r="1410" spans="3:9" x14ac:dyDescent="0.2">
      <c r="C1410" s="2"/>
      <c r="D1410" s="42"/>
      <c r="H1410" s="2"/>
      <c r="I1410" s="9"/>
    </row>
    <row r="1411" spans="3:9" x14ac:dyDescent="0.2">
      <c r="C1411" s="2"/>
      <c r="D1411" s="42"/>
      <c r="H1411" s="2"/>
      <c r="I1411" s="9"/>
    </row>
    <row r="1412" spans="3:9" x14ac:dyDescent="0.2">
      <c r="C1412" s="2"/>
      <c r="D1412" s="42"/>
      <c r="H1412" s="2"/>
      <c r="I1412" s="9"/>
    </row>
    <row r="1413" spans="3:9" x14ac:dyDescent="0.2">
      <c r="C1413" s="2"/>
      <c r="D1413" s="42"/>
      <c r="H1413" s="2"/>
      <c r="I1413" s="9"/>
    </row>
    <row r="1414" spans="3:9" x14ac:dyDescent="0.2">
      <c r="C1414" s="2"/>
      <c r="D1414" s="42"/>
      <c r="H1414" s="2"/>
      <c r="I1414" s="9"/>
    </row>
    <row r="1415" spans="3:9" x14ac:dyDescent="0.2">
      <c r="C1415" s="2"/>
      <c r="D1415" s="42"/>
      <c r="H1415" s="2"/>
      <c r="I1415" s="9"/>
    </row>
    <row r="1416" spans="3:9" x14ac:dyDescent="0.2">
      <c r="C1416" s="2"/>
      <c r="D1416" s="42"/>
      <c r="H1416" s="2"/>
      <c r="I1416" s="9"/>
    </row>
    <row r="1417" spans="3:9" x14ac:dyDescent="0.2">
      <c r="C1417" s="2"/>
      <c r="D1417" s="42"/>
      <c r="H1417" s="2"/>
      <c r="I1417" s="9"/>
    </row>
    <row r="1418" spans="3:9" x14ac:dyDescent="0.2">
      <c r="C1418" s="2"/>
      <c r="D1418" s="42"/>
      <c r="H1418" s="2"/>
      <c r="I1418" s="9"/>
    </row>
    <row r="1419" spans="3:9" x14ac:dyDescent="0.2">
      <c r="C1419" s="2"/>
      <c r="D1419" s="42"/>
      <c r="H1419" s="2"/>
      <c r="I1419" s="9"/>
    </row>
    <row r="1420" spans="3:9" x14ac:dyDescent="0.2">
      <c r="C1420" s="2"/>
      <c r="D1420" s="42"/>
      <c r="H1420" s="2"/>
      <c r="I1420" s="9"/>
    </row>
    <row r="1421" spans="3:9" x14ac:dyDescent="0.2">
      <c r="C1421" s="2"/>
      <c r="D1421" s="42"/>
      <c r="H1421" s="2"/>
      <c r="I1421" s="9"/>
    </row>
    <row r="1422" spans="3:9" x14ac:dyDescent="0.2">
      <c r="C1422" s="2"/>
      <c r="D1422" s="42"/>
      <c r="H1422" s="2"/>
      <c r="I1422" s="9"/>
    </row>
    <row r="1423" spans="3:9" x14ac:dyDescent="0.2">
      <c r="C1423" s="2"/>
      <c r="D1423" s="42"/>
      <c r="H1423" s="2"/>
      <c r="I1423" s="9"/>
    </row>
    <row r="1424" spans="3:9" x14ac:dyDescent="0.2">
      <c r="C1424" s="2"/>
      <c r="D1424" s="42"/>
      <c r="H1424" s="2"/>
      <c r="I1424" s="9"/>
    </row>
    <row r="1425" spans="3:9" x14ac:dyDescent="0.2">
      <c r="C1425" s="2"/>
      <c r="D1425" s="42"/>
      <c r="H1425" s="2"/>
      <c r="I1425" s="9"/>
    </row>
    <row r="1426" spans="3:9" x14ac:dyDescent="0.2">
      <c r="C1426" s="2"/>
      <c r="D1426" s="42"/>
      <c r="H1426" s="2"/>
      <c r="I1426" s="9"/>
    </row>
    <row r="1427" spans="3:9" x14ac:dyDescent="0.2">
      <c r="C1427" s="2"/>
      <c r="D1427" s="42"/>
      <c r="H1427" s="2"/>
      <c r="I1427" s="9"/>
    </row>
    <row r="1428" spans="3:9" x14ac:dyDescent="0.2">
      <c r="C1428" s="2"/>
      <c r="D1428" s="42"/>
      <c r="H1428" s="2"/>
      <c r="I1428" s="9"/>
    </row>
    <row r="1429" spans="3:9" x14ac:dyDescent="0.2">
      <c r="C1429" s="2"/>
      <c r="D1429" s="42"/>
      <c r="H1429" s="2"/>
      <c r="I1429" s="9"/>
    </row>
    <row r="1430" spans="3:9" x14ac:dyDescent="0.2">
      <c r="C1430" s="2"/>
      <c r="D1430" s="42"/>
      <c r="H1430" s="2"/>
      <c r="I1430" s="9"/>
    </row>
    <row r="1431" spans="3:9" x14ac:dyDescent="0.2">
      <c r="C1431" s="2"/>
      <c r="D1431" s="42"/>
      <c r="H1431" s="2"/>
      <c r="I1431" s="9"/>
    </row>
    <row r="1432" spans="3:9" x14ac:dyDescent="0.2">
      <c r="C1432" s="2"/>
      <c r="D1432" s="42"/>
      <c r="H1432" s="2"/>
      <c r="I1432" s="9"/>
    </row>
    <row r="1433" spans="3:9" x14ac:dyDescent="0.2">
      <c r="C1433" s="2"/>
      <c r="D1433" s="42"/>
      <c r="H1433" s="2"/>
      <c r="I1433" s="9"/>
    </row>
    <row r="1434" spans="3:9" x14ac:dyDescent="0.2">
      <c r="C1434" s="2"/>
      <c r="D1434" s="42"/>
      <c r="H1434" s="2"/>
      <c r="I1434" s="9"/>
    </row>
    <row r="1435" spans="3:9" x14ac:dyDescent="0.2">
      <c r="C1435" s="2"/>
      <c r="D1435" s="42"/>
      <c r="H1435" s="2"/>
      <c r="I1435" s="9"/>
    </row>
    <row r="1436" spans="3:9" x14ac:dyDescent="0.2">
      <c r="C1436" s="2"/>
      <c r="D1436" s="42"/>
      <c r="H1436" s="2"/>
      <c r="I1436" s="9"/>
    </row>
    <row r="1437" spans="3:9" x14ac:dyDescent="0.2">
      <c r="C1437" s="2"/>
      <c r="D1437" s="42"/>
      <c r="H1437" s="2"/>
      <c r="I1437" s="9"/>
    </row>
    <row r="1438" spans="3:9" x14ac:dyDescent="0.2">
      <c r="C1438" s="2"/>
      <c r="D1438" s="42"/>
      <c r="H1438" s="2"/>
      <c r="I1438" s="9"/>
    </row>
    <row r="1439" spans="3:9" x14ac:dyDescent="0.2">
      <c r="C1439" s="2"/>
      <c r="D1439" s="42"/>
      <c r="H1439" s="2"/>
      <c r="I1439" s="9"/>
    </row>
    <row r="1440" spans="3:9" x14ac:dyDescent="0.2">
      <c r="C1440" s="2"/>
      <c r="D1440" s="42"/>
      <c r="H1440" s="2"/>
      <c r="I1440" s="9"/>
    </row>
    <row r="1441" spans="3:9" x14ac:dyDescent="0.2">
      <c r="C1441" s="2"/>
      <c r="D1441" s="42"/>
      <c r="H1441" s="2"/>
      <c r="I1441" s="9"/>
    </row>
    <row r="1442" spans="3:9" x14ac:dyDescent="0.2">
      <c r="C1442" s="2"/>
      <c r="D1442" s="42"/>
      <c r="H1442" s="2"/>
      <c r="I1442" s="9"/>
    </row>
    <row r="1443" spans="3:9" x14ac:dyDescent="0.2">
      <c r="C1443" s="2"/>
      <c r="D1443" s="42"/>
      <c r="H1443" s="2"/>
      <c r="I1443" s="9"/>
    </row>
    <row r="1444" spans="3:9" x14ac:dyDescent="0.2">
      <c r="C1444" s="2"/>
      <c r="D1444" s="42"/>
      <c r="H1444" s="2"/>
      <c r="I1444" s="9"/>
    </row>
    <row r="1445" spans="3:9" x14ac:dyDescent="0.2">
      <c r="C1445" s="2"/>
      <c r="D1445" s="42"/>
      <c r="H1445" s="2"/>
      <c r="I1445" s="9"/>
    </row>
    <row r="1446" spans="3:9" x14ac:dyDescent="0.2">
      <c r="C1446" s="2"/>
      <c r="D1446" s="42"/>
      <c r="H1446" s="2"/>
      <c r="I1446" s="9"/>
    </row>
    <row r="1447" spans="3:9" x14ac:dyDescent="0.2">
      <c r="C1447" s="2"/>
      <c r="D1447" s="42"/>
      <c r="H1447" s="2"/>
      <c r="I1447" s="9"/>
    </row>
    <row r="1448" spans="3:9" x14ac:dyDescent="0.2">
      <c r="C1448" s="2"/>
      <c r="D1448" s="42"/>
      <c r="H1448" s="2"/>
      <c r="I1448" s="9"/>
    </row>
    <row r="1449" spans="3:9" x14ac:dyDescent="0.2">
      <c r="C1449" s="2"/>
      <c r="D1449" s="42"/>
      <c r="H1449" s="2"/>
      <c r="I1449" s="9"/>
    </row>
    <row r="1450" spans="3:9" x14ac:dyDescent="0.2">
      <c r="C1450" s="2"/>
      <c r="D1450" s="42"/>
      <c r="H1450" s="2"/>
      <c r="I1450" s="9"/>
    </row>
    <row r="1451" spans="3:9" x14ac:dyDescent="0.2">
      <c r="C1451" s="2"/>
      <c r="D1451" s="42"/>
      <c r="H1451" s="2"/>
      <c r="I1451" s="9"/>
    </row>
    <row r="1452" spans="3:9" x14ac:dyDescent="0.2">
      <c r="C1452" s="2"/>
      <c r="D1452" s="42"/>
      <c r="H1452" s="2"/>
      <c r="I1452" s="9"/>
    </row>
    <row r="1453" spans="3:9" x14ac:dyDescent="0.2">
      <c r="C1453" s="2"/>
      <c r="D1453" s="42"/>
      <c r="H1453" s="2"/>
      <c r="I1453" s="9"/>
    </row>
    <row r="1454" spans="3:9" x14ac:dyDescent="0.2">
      <c r="C1454" s="2"/>
      <c r="D1454" s="42"/>
      <c r="H1454" s="2"/>
      <c r="I1454" s="9"/>
    </row>
    <row r="1455" spans="3:9" x14ac:dyDescent="0.2">
      <c r="C1455" s="2"/>
      <c r="D1455" s="42"/>
      <c r="H1455" s="2"/>
      <c r="I1455" s="9"/>
    </row>
    <row r="1456" spans="3:9" x14ac:dyDescent="0.2">
      <c r="C1456" s="2"/>
      <c r="D1456" s="42"/>
      <c r="H1456" s="2"/>
      <c r="I1456" s="9"/>
    </row>
    <row r="1457" spans="3:9" x14ac:dyDescent="0.2">
      <c r="C1457" s="2"/>
      <c r="D1457" s="42"/>
      <c r="H1457" s="2"/>
      <c r="I1457" s="9"/>
    </row>
    <row r="1458" spans="3:9" x14ac:dyDescent="0.2">
      <c r="C1458" s="2"/>
      <c r="D1458" s="42"/>
      <c r="H1458" s="2"/>
      <c r="I1458" s="9"/>
    </row>
    <row r="1459" spans="3:9" x14ac:dyDescent="0.2">
      <c r="C1459" s="2"/>
      <c r="D1459" s="42"/>
      <c r="H1459" s="2"/>
      <c r="I1459" s="9"/>
    </row>
    <row r="1460" spans="3:9" x14ac:dyDescent="0.2">
      <c r="C1460" s="2"/>
      <c r="D1460" s="42"/>
      <c r="H1460" s="2"/>
      <c r="I1460" s="9"/>
    </row>
    <row r="1461" spans="3:9" x14ac:dyDescent="0.2">
      <c r="C1461" s="2"/>
      <c r="D1461" s="42"/>
      <c r="H1461" s="2"/>
      <c r="I1461" s="9"/>
    </row>
    <row r="1462" spans="3:9" x14ac:dyDescent="0.2">
      <c r="C1462" s="2"/>
      <c r="D1462" s="42"/>
      <c r="H1462" s="2"/>
      <c r="I1462" s="9"/>
    </row>
    <row r="1463" spans="3:9" x14ac:dyDescent="0.2">
      <c r="C1463" s="2"/>
      <c r="D1463" s="42"/>
      <c r="H1463" s="2"/>
      <c r="I1463" s="9"/>
    </row>
    <row r="1464" spans="3:9" x14ac:dyDescent="0.2">
      <c r="C1464" s="2"/>
      <c r="D1464" s="42"/>
      <c r="H1464" s="2"/>
      <c r="I1464" s="9"/>
    </row>
    <row r="1465" spans="3:9" x14ac:dyDescent="0.2">
      <c r="C1465" s="2"/>
      <c r="D1465" s="42"/>
      <c r="H1465" s="2"/>
      <c r="I1465" s="9"/>
    </row>
    <row r="1466" spans="3:9" x14ac:dyDescent="0.2">
      <c r="C1466" s="2"/>
      <c r="D1466" s="42"/>
      <c r="H1466" s="2"/>
      <c r="I1466" s="9"/>
    </row>
    <row r="1467" spans="3:9" x14ac:dyDescent="0.2">
      <c r="C1467" s="2"/>
      <c r="D1467" s="42"/>
      <c r="H1467" s="2"/>
      <c r="I1467" s="9"/>
    </row>
    <row r="1468" spans="3:9" x14ac:dyDescent="0.2">
      <c r="C1468" s="2"/>
      <c r="D1468" s="42"/>
      <c r="H1468" s="2"/>
      <c r="I1468" s="9"/>
    </row>
    <row r="1469" spans="3:9" x14ac:dyDescent="0.2">
      <c r="C1469" s="2"/>
      <c r="D1469" s="42"/>
      <c r="H1469" s="2"/>
      <c r="I1469" s="9"/>
    </row>
    <row r="1470" spans="3:9" x14ac:dyDescent="0.2">
      <c r="C1470" s="2"/>
      <c r="D1470" s="42"/>
      <c r="H1470" s="2"/>
      <c r="I1470" s="9"/>
    </row>
    <row r="1471" spans="3:9" x14ac:dyDescent="0.2">
      <c r="C1471" s="2"/>
      <c r="D1471" s="42"/>
      <c r="H1471" s="2"/>
      <c r="I1471" s="9"/>
    </row>
    <row r="1472" spans="3:9" x14ac:dyDescent="0.2">
      <c r="C1472" s="2"/>
      <c r="D1472" s="42"/>
      <c r="H1472" s="2"/>
      <c r="I1472" s="9"/>
    </row>
    <row r="1473" spans="3:9" x14ac:dyDescent="0.2">
      <c r="C1473" s="2"/>
      <c r="D1473" s="42"/>
      <c r="H1473" s="2"/>
      <c r="I1473" s="9"/>
    </row>
    <row r="1474" spans="3:9" x14ac:dyDescent="0.2">
      <c r="C1474" s="2"/>
      <c r="D1474" s="42"/>
      <c r="H1474" s="2"/>
      <c r="I1474" s="9"/>
    </row>
    <row r="1475" spans="3:9" x14ac:dyDescent="0.2">
      <c r="C1475" s="2"/>
      <c r="D1475" s="42"/>
      <c r="H1475" s="2"/>
      <c r="I1475" s="9"/>
    </row>
    <row r="1476" spans="3:9" x14ac:dyDescent="0.2">
      <c r="C1476" s="2"/>
      <c r="D1476" s="42"/>
      <c r="H1476" s="2"/>
      <c r="I1476" s="9"/>
    </row>
    <row r="1477" spans="3:9" x14ac:dyDescent="0.2">
      <c r="C1477" s="2"/>
      <c r="D1477" s="42"/>
      <c r="H1477" s="2"/>
      <c r="I1477" s="9"/>
    </row>
    <row r="1478" spans="3:9" x14ac:dyDescent="0.2">
      <c r="C1478" s="2"/>
      <c r="D1478" s="42"/>
      <c r="H1478" s="2"/>
      <c r="I1478" s="9"/>
    </row>
    <row r="1479" spans="3:9" x14ac:dyDescent="0.2">
      <c r="C1479" s="2"/>
      <c r="D1479" s="42"/>
      <c r="H1479" s="2"/>
      <c r="I1479" s="9"/>
    </row>
    <row r="1480" spans="3:9" x14ac:dyDescent="0.2">
      <c r="C1480" s="2"/>
      <c r="D1480" s="42"/>
      <c r="H1480" s="2"/>
      <c r="I1480" s="9"/>
    </row>
    <row r="1481" spans="3:9" x14ac:dyDescent="0.2">
      <c r="C1481" s="2"/>
      <c r="D1481" s="42"/>
      <c r="H1481" s="2"/>
      <c r="I1481" s="9"/>
    </row>
    <row r="1482" spans="3:9" x14ac:dyDescent="0.2">
      <c r="C1482" s="2"/>
      <c r="D1482" s="42"/>
      <c r="H1482" s="2"/>
      <c r="I1482" s="9"/>
    </row>
    <row r="1483" spans="3:9" x14ac:dyDescent="0.2">
      <c r="C1483" s="2"/>
      <c r="D1483" s="42"/>
      <c r="H1483" s="2"/>
      <c r="I1483" s="9"/>
    </row>
    <row r="1484" spans="3:9" x14ac:dyDescent="0.2">
      <c r="C1484" s="2"/>
      <c r="D1484" s="42"/>
      <c r="H1484" s="2"/>
      <c r="I1484" s="9"/>
    </row>
    <row r="1485" spans="3:9" x14ac:dyDescent="0.2">
      <c r="C1485" s="2"/>
      <c r="D1485" s="42"/>
      <c r="H1485" s="2"/>
      <c r="I1485" s="9"/>
    </row>
    <row r="1486" spans="3:9" x14ac:dyDescent="0.2">
      <c r="C1486" s="2"/>
      <c r="D1486" s="42"/>
      <c r="H1486" s="2"/>
      <c r="I1486" s="9"/>
    </row>
    <row r="1487" spans="3:9" x14ac:dyDescent="0.2">
      <c r="C1487" s="2"/>
      <c r="D1487" s="42"/>
      <c r="H1487" s="2"/>
      <c r="I1487" s="9"/>
    </row>
    <row r="1488" spans="3:9" x14ac:dyDescent="0.2">
      <c r="C1488" s="2"/>
      <c r="D1488" s="42"/>
      <c r="H1488" s="2"/>
      <c r="I1488" s="9"/>
    </row>
    <row r="1489" spans="3:9" x14ac:dyDescent="0.2">
      <c r="C1489" s="2"/>
      <c r="D1489" s="42"/>
      <c r="H1489" s="2"/>
      <c r="I1489" s="9"/>
    </row>
    <row r="1490" spans="3:9" x14ac:dyDescent="0.2">
      <c r="C1490" s="2"/>
      <c r="D1490" s="42"/>
      <c r="H1490" s="2"/>
      <c r="I1490" s="9"/>
    </row>
    <row r="1491" spans="3:9" x14ac:dyDescent="0.2">
      <c r="C1491" s="2"/>
      <c r="D1491" s="42"/>
      <c r="H1491" s="2"/>
      <c r="I1491" s="9"/>
    </row>
    <row r="1492" spans="3:9" x14ac:dyDescent="0.2">
      <c r="C1492" s="2"/>
      <c r="D1492" s="42"/>
      <c r="H1492" s="2"/>
      <c r="I1492" s="9"/>
    </row>
    <row r="1493" spans="3:9" x14ac:dyDescent="0.2">
      <c r="C1493" s="2"/>
      <c r="D1493" s="42"/>
      <c r="H1493" s="2"/>
      <c r="I1493" s="9"/>
    </row>
    <row r="1494" spans="3:9" x14ac:dyDescent="0.2">
      <c r="C1494" s="2"/>
      <c r="D1494" s="42"/>
      <c r="H1494" s="2"/>
      <c r="I1494" s="9"/>
    </row>
    <row r="1495" spans="3:9" x14ac:dyDescent="0.2">
      <c r="C1495" s="2"/>
      <c r="D1495" s="42"/>
      <c r="H1495" s="2"/>
      <c r="I1495" s="9"/>
    </row>
    <row r="1496" spans="3:9" x14ac:dyDescent="0.2">
      <c r="C1496" s="2"/>
      <c r="D1496" s="42"/>
      <c r="H1496" s="2"/>
      <c r="I1496" s="9"/>
    </row>
    <row r="1497" spans="3:9" x14ac:dyDescent="0.2">
      <c r="C1497" s="2"/>
      <c r="D1497" s="42"/>
      <c r="H1497" s="2"/>
      <c r="I1497" s="9"/>
    </row>
    <row r="1498" spans="3:9" x14ac:dyDescent="0.2">
      <c r="C1498" s="2"/>
      <c r="D1498" s="42"/>
      <c r="H1498" s="2"/>
      <c r="I1498" s="9"/>
    </row>
    <row r="1499" spans="3:9" x14ac:dyDescent="0.2">
      <c r="C1499" s="2"/>
      <c r="D1499" s="42"/>
      <c r="H1499" s="2"/>
      <c r="I1499" s="9"/>
    </row>
    <row r="1500" spans="3:9" x14ac:dyDescent="0.2">
      <c r="C1500" s="2"/>
      <c r="D1500" s="42"/>
      <c r="H1500" s="2"/>
      <c r="I1500" s="9"/>
    </row>
    <row r="1501" spans="3:9" x14ac:dyDescent="0.2">
      <c r="C1501" s="2"/>
      <c r="D1501" s="42"/>
      <c r="H1501" s="2"/>
      <c r="I1501" s="9"/>
    </row>
    <row r="1502" spans="3:9" x14ac:dyDescent="0.2">
      <c r="C1502" s="2"/>
      <c r="D1502" s="42"/>
      <c r="H1502" s="2"/>
      <c r="I1502" s="9"/>
    </row>
    <row r="1503" spans="3:9" x14ac:dyDescent="0.2">
      <c r="C1503" s="2"/>
      <c r="D1503" s="42"/>
      <c r="H1503" s="2"/>
      <c r="I1503" s="9"/>
    </row>
    <row r="1504" spans="3:9" x14ac:dyDescent="0.2">
      <c r="C1504" s="2"/>
      <c r="D1504" s="42"/>
      <c r="H1504" s="2"/>
      <c r="I1504" s="9"/>
    </row>
    <row r="1505" spans="3:9" x14ac:dyDescent="0.2">
      <c r="C1505" s="2"/>
      <c r="D1505" s="42"/>
      <c r="H1505" s="2"/>
      <c r="I1505" s="9"/>
    </row>
    <row r="1506" spans="3:9" x14ac:dyDescent="0.2">
      <c r="C1506" s="2"/>
      <c r="D1506" s="42"/>
      <c r="H1506" s="2"/>
      <c r="I1506" s="9"/>
    </row>
    <row r="1507" spans="3:9" x14ac:dyDescent="0.2">
      <c r="C1507" s="2"/>
      <c r="D1507" s="42"/>
      <c r="H1507" s="2"/>
      <c r="I1507" s="9"/>
    </row>
    <row r="1508" spans="3:9" x14ac:dyDescent="0.2">
      <c r="C1508" s="2"/>
      <c r="D1508" s="42"/>
      <c r="H1508" s="2"/>
      <c r="I1508" s="9"/>
    </row>
    <row r="1509" spans="3:9" x14ac:dyDescent="0.2">
      <c r="C1509" s="2"/>
      <c r="D1509" s="42"/>
      <c r="H1509" s="2"/>
      <c r="I1509" s="9"/>
    </row>
    <row r="1510" spans="3:9" x14ac:dyDescent="0.2">
      <c r="C1510" s="2"/>
      <c r="D1510" s="42"/>
      <c r="H1510" s="2"/>
      <c r="I1510" s="9"/>
    </row>
    <row r="1511" spans="3:9" x14ac:dyDescent="0.2">
      <c r="C1511" s="2"/>
      <c r="D1511" s="42"/>
      <c r="H1511" s="2"/>
      <c r="I1511" s="9"/>
    </row>
    <row r="1512" spans="3:9" x14ac:dyDescent="0.2">
      <c r="C1512" s="2"/>
      <c r="D1512" s="42"/>
      <c r="H1512" s="2"/>
      <c r="I1512" s="9"/>
    </row>
    <row r="1513" spans="3:9" x14ac:dyDescent="0.2">
      <c r="C1513" s="2"/>
      <c r="D1513" s="42"/>
      <c r="H1513" s="2"/>
      <c r="I1513" s="9"/>
    </row>
    <row r="1514" spans="3:9" x14ac:dyDescent="0.2">
      <c r="C1514" s="2"/>
      <c r="D1514" s="42"/>
      <c r="H1514" s="2"/>
      <c r="I1514" s="9"/>
    </row>
    <row r="1515" spans="3:9" x14ac:dyDescent="0.2">
      <c r="C1515" s="2"/>
      <c r="D1515" s="42"/>
      <c r="H1515" s="2"/>
      <c r="I1515" s="9"/>
    </row>
    <row r="1516" spans="3:9" x14ac:dyDescent="0.2">
      <c r="C1516" s="2"/>
      <c r="D1516" s="42"/>
      <c r="H1516" s="2"/>
      <c r="I1516" s="9"/>
    </row>
    <row r="1517" spans="3:9" x14ac:dyDescent="0.2">
      <c r="C1517" s="2"/>
      <c r="D1517" s="42"/>
      <c r="H1517" s="2"/>
      <c r="I1517" s="9"/>
    </row>
    <row r="1518" spans="3:9" x14ac:dyDescent="0.2">
      <c r="C1518" s="2"/>
      <c r="D1518" s="42"/>
      <c r="H1518" s="2"/>
      <c r="I1518" s="9"/>
    </row>
    <row r="1519" spans="3:9" x14ac:dyDescent="0.2">
      <c r="C1519" s="2"/>
      <c r="D1519" s="42"/>
      <c r="H1519" s="2"/>
      <c r="I1519" s="9"/>
    </row>
    <row r="1520" spans="3:9" x14ac:dyDescent="0.2">
      <c r="C1520" s="2"/>
      <c r="D1520" s="42"/>
      <c r="H1520" s="2"/>
      <c r="I1520" s="9"/>
    </row>
    <row r="1521" spans="3:9" x14ac:dyDescent="0.2">
      <c r="C1521" s="2"/>
      <c r="D1521" s="42"/>
      <c r="H1521" s="2"/>
      <c r="I1521" s="9"/>
    </row>
    <row r="1522" spans="3:9" x14ac:dyDescent="0.2">
      <c r="C1522" s="2"/>
      <c r="D1522" s="42"/>
      <c r="H1522" s="2"/>
      <c r="I1522" s="9"/>
    </row>
    <row r="1523" spans="3:9" x14ac:dyDescent="0.2">
      <c r="C1523" s="2"/>
      <c r="D1523" s="42"/>
      <c r="H1523" s="2"/>
      <c r="I1523" s="9"/>
    </row>
    <row r="1524" spans="3:9" x14ac:dyDescent="0.2">
      <c r="C1524" s="2"/>
      <c r="D1524" s="42"/>
      <c r="H1524" s="2"/>
      <c r="I1524" s="9"/>
    </row>
    <row r="1525" spans="3:9" x14ac:dyDescent="0.2">
      <c r="C1525" s="2"/>
      <c r="D1525" s="42"/>
      <c r="H1525" s="2"/>
      <c r="I1525" s="9"/>
    </row>
    <row r="1526" spans="3:9" x14ac:dyDescent="0.2">
      <c r="C1526" s="2"/>
      <c r="D1526" s="42"/>
      <c r="H1526" s="2"/>
      <c r="I1526" s="9"/>
    </row>
    <row r="1527" spans="3:9" x14ac:dyDescent="0.2">
      <c r="C1527" s="2"/>
      <c r="D1527" s="42"/>
      <c r="H1527" s="2"/>
      <c r="I1527" s="9"/>
    </row>
    <row r="1528" spans="3:9" x14ac:dyDescent="0.2">
      <c r="C1528" s="2"/>
      <c r="D1528" s="42"/>
      <c r="H1528" s="2"/>
      <c r="I1528" s="9"/>
    </row>
    <row r="1529" spans="3:9" x14ac:dyDescent="0.2">
      <c r="C1529" s="2"/>
      <c r="D1529" s="42"/>
      <c r="H1529" s="2"/>
      <c r="I1529" s="9"/>
    </row>
    <row r="1530" spans="3:9" x14ac:dyDescent="0.2">
      <c r="C1530" s="2"/>
      <c r="D1530" s="42"/>
      <c r="H1530" s="2"/>
      <c r="I1530" s="9"/>
    </row>
    <row r="1531" spans="3:9" x14ac:dyDescent="0.2">
      <c r="C1531" s="2"/>
      <c r="D1531" s="42"/>
      <c r="H1531" s="2"/>
      <c r="I1531" s="9"/>
    </row>
    <row r="1532" spans="3:9" x14ac:dyDescent="0.2">
      <c r="C1532" s="2"/>
      <c r="D1532" s="42"/>
      <c r="H1532" s="2"/>
      <c r="I1532" s="9"/>
    </row>
    <row r="1533" spans="3:9" x14ac:dyDescent="0.2">
      <c r="C1533" s="2"/>
      <c r="D1533" s="42"/>
      <c r="H1533" s="2"/>
      <c r="I1533" s="9"/>
    </row>
    <row r="1534" spans="3:9" x14ac:dyDescent="0.2">
      <c r="C1534" s="2"/>
      <c r="D1534" s="42"/>
      <c r="H1534" s="2"/>
      <c r="I1534" s="9"/>
    </row>
    <row r="1535" spans="3:9" x14ac:dyDescent="0.2">
      <c r="C1535" s="2"/>
      <c r="D1535" s="42"/>
      <c r="H1535" s="2"/>
      <c r="I1535" s="9"/>
    </row>
    <row r="1536" spans="3:9" x14ac:dyDescent="0.2">
      <c r="C1536" s="2"/>
      <c r="D1536" s="42"/>
      <c r="H1536" s="2"/>
      <c r="I1536" s="9"/>
    </row>
    <row r="1537" spans="3:9" x14ac:dyDescent="0.2">
      <c r="C1537" s="2"/>
      <c r="D1537" s="42"/>
      <c r="H1537" s="2"/>
      <c r="I1537" s="9"/>
    </row>
    <row r="1538" spans="3:9" x14ac:dyDescent="0.2">
      <c r="C1538" s="2"/>
      <c r="D1538" s="42"/>
      <c r="H1538" s="2"/>
      <c r="I1538" s="9"/>
    </row>
    <row r="1539" spans="3:9" x14ac:dyDescent="0.2">
      <c r="C1539" s="2"/>
      <c r="D1539" s="42"/>
      <c r="H1539" s="2"/>
      <c r="I1539" s="9"/>
    </row>
    <row r="1540" spans="3:9" x14ac:dyDescent="0.2">
      <c r="C1540" s="2"/>
      <c r="D1540" s="42"/>
      <c r="H1540" s="2"/>
      <c r="I1540" s="9"/>
    </row>
    <row r="1541" spans="3:9" x14ac:dyDescent="0.2">
      <c r="C1541" s="2"/>
      <c r="D1541" s="42"/>
      <c r="H1541" s="2"/>
      <c r="I1541" s="9"/>
    </row>
    <row r="1542" spans="3:9" x14ac:dyDescent="0.2">
      <c r="C1542" s="2"/>
      <c r="D1542" s="42"/>
      <c r="H1542" s="2"/>
      <c r="I1542" s="9"/>
    </row>
    <row r="1543" spans="3:9" x14ac:dyDescent="0.2">
      <c r="C1543" s="2"/>
      <c r="D1543" s="42"/>
      <c r="H1543" s="2"/>
      <c r="I1543" s="9"/>
    </row>
    <row r="1544" spans="3:9" x14ac:dyDescent="0.2">
      <c r="C1544" s="2"/>
      <c r="D1544" s="42"/>
      <c r="H1544" s="2"/>
      <c r="I1544" s="9"/>
    </row>
    <row r="1545" spans="3:9" x14ac:dyDescent="0.2">
      <c r="C1545" s="2"/>
      <c r="D1545" s="42"/>
      <c r="H1545" s="2"/>
      <c r="I1545" s="9"/>
    </row>
    <row r="1546" spans="3:9" x14ac:dyDescent="0.2">
      <c r="C1546" s="2"/>
      <c r="D1546" s="42"/>
      <c r="H1546" s="2"/>
      <c r="I1546" s="9"/>
    </row>
    <row r="1547" spans="3:9" x14ac:dyDescent="0.2">
      <c r="C1547" s="2"/>
      <c r="D1547" s="42"/>
      <c r="H1547" s="2"/>
      <c r="I1547" s="9"/>
    </row>
    <row r="1548" spans="3:9" x14ac:dyDescent="0.2">
      <c r="C1548" s="2"/>
      <c r="D1548" s="42"/>
      <c r="H1548" s="2"/>
      <c r="I1548" s="9"/>
    </row>
    <row r="1549" spans="3:9" x14ac:dyDescent="0.2">
      <c r="C1549" s="2"/>
      <c r="D1549" s="42"/>
      <c r="H1549" s="2"/>
      <c r="I1549" s="9"/>
    </row>
    <row r="1550" spans="3:9" x14ac:dyDescent="0.2">
      <c r="C1550" s="2"/>
      <c r="D1550" s="42"/>
      <c r="H1550" s="2"/>
      <c r="I1550" s="9"/>
    </row>
    <row r="1551" spans="3:9" x14ac:dyDescent="0.2">
      <c r="C1551" s="2"/>
      <c r="D1551" s="42"/>
      <c r="H1551" s="2"/>
      <c r="I1551" s="9"/>
    </row>
    <row r="1552" spans="3:9" x14ac:dyDescent="0.2">
      <c r="C1552" s="2"/>
      <c r="D1552" s="42"/>
      <c r="H1552" s="2"/>
      <c r="I1552" s="9"/>
    </row>
    <row r="1553" spans="3:9" x14ac:dyDescent="0.2">
      <c r="C1553" s="2"/>
      <c r="D1553" s="42"/>
      <c r="H1553" s="2"/>
      <c r="I1553" s="9"/>
    </row>
    <row r="1554" spans="3:9" x14ac:dyDescent="0.2">
      <c r="C1554" s="2"/>
      <c r="D1554" s="42"/>
      <c r="H1554" s="2"/>
      <c r="I1554" s="9"/>
    </row>
    <row r="1555" spans="3:9" x14ac:dyDescent="0.2">
      <c r="C1555" s="2"/>
      <c r="D1555" s="42"/>
      <c r="H1555" s="2"/>
      <c r="I1555" s="9"/>
    </row>
    <row r="1556" spans="3:9" x14ac:dyDescent="0.2">
      <c r="C1556" s="2"/>
      <c r="D1556" s="42"/>
      <c r="H1556" s="2"/>
      <c r="I1556" s="9"/>
    </row>
    <row r="1557" spans="3:9" x14ac:dyDescent="0.2">
      <c r="C1557" s="2"/>
      <c r="D1557" s="42"/>
      <c r="H1557" s="2"/>
      <c r="I1557" s="9"/>
    </row>
    <row r="1558" spans="3:9" x14ac:dyDescent="0.2">
      <c r="C1558" s="2"/>
      <c r="D1558" s="42"/>
      <c r="H1558" s="2"/>
      <c r="I1558" s="9"/>
    </row>
    <row r="1559" spans="3:9" x14ac:dyDescent="0.2">
      <c r="C1559" s="2"/>
      <c r="D1559" s="42"/>
      <c r="H1559" s="2"/>
      <c r="I1559" s="9"/>
    </row>
    <row r="1560" spans="3:9" x14ac:dyDescent="0.2">
      <c r="C1560" s="2"/>
      <c r="D1560" s="42"/>
      <c r="H1560" s="2"/>
      <c r="I1560" s="9"/>
    </row>
    <row r="1561" spans="3:9" x14ac:dyDescent="0.2">
      <c r="C1561" s="2"/>
      <c r="D1561" s="42"/>
      <c r="H1561" s="2"/>
      <c r="I1561" s="9"/>
    </row>
    <row r="1562" spans="3:9" x14ac:dyDescent="0.2">
      <c r="C1562" s="2"/>
      <c r="D1562" s="42"/>
      <c r="H1562" s="2"/>
      <c r="I1562" s="9"/>
    </row>
    <row r="1563" spans="3:9" x14ac:dyDescent="0.2">
      <c r="C1563" s="2"/>
      <c r="D1563" s="42"/>
      <c r="H1563" s="2"/>
      <c r="I1563" s="9"/>
    </row>
    <row r="1564" spans="3:9" x14ac:dyDescent="0.2">
      <c r="C1564" s="2"/>
      <c r="D1564" s="42"/>
      <c r="H1564" s="2"/>
      <c r="I1564" s="9"/>
    </row>
    <row r="1565" spans="3:9" x14ac:dyDescent="0.2">
      <c r="C1565" s="2"/>
      <c r="D1565" s="42"/>
      <c r="H1565" s="2"/>
      <c r="I1565" s="9"/>
    </row>
    <row r="1566" spans="3:9" x14ac:dyDescent="0.2">
      <c r="C1566" s="2"/>
      <c r="D1566" s="42"/>
      <c r="H1566" s="2"/>
      <c r="I1566" s="9"/>
    </row>
    <row r="1567" spans="3:9" x14ac:dyDescent="0.2">
      <c r="C1567" s="2"/>
      <c r="D1567" s="42"/>
      <c r="H1567" s="2"/>
      <c r="I1567" s="9"/>
    </row>
    <row r="1568" spans="3:9" x14ac:dyDescent="0.2">
      <c r="C1568" s="2"/>
      <c r="D1568" s="42"/>
      <c r="H1568" s="2"/>
      <c r="I1568" s="9"/>
    </row>
    <row r="1569" spans="3:9" x14ac:dyDescent="0.2">
      <c r="C1569" s="2"/>
      <c r="D1569" s="42"/>
      <c r="H1569" s="2"/>
      <c r="I1569" s="9"/>
    </row>
    <row r="1570" spans="3:9" x14ac:dyDescent="0.2">
      <c r="C1570" s="2"/>
      <c r="D1570" s="42"/>
      <c r="H1570" s="2"/>
      <c r="I1570" s="9"/>
    </row>
    <row r="1571" spans="3:9" x14ac:dyDescent="0.2">
      <c r="C1571" s="2"/>
      <c r="D1571" s="42"/>
      <c r="H1571" s="2"/>
      <c r="I1571" s="9"/>
    </row>
    <row r="1572" spans="3:9" x14ac:dyDescent="0.2">
      <c r="C1572" s="2"/>
      <c r="D1572" s="42"/>
      <c r="H1572" s="2"/>
      <c r="I1572" s="9"/>
    </row>
    <row r="1573" spans="3:9" x14ac:dyDescent="0.2">
      <c r="C1573" s="2"/>
      <c r="D1573" s="42"/>
      <c r="H1573" s="2"/>
      <c r="I1573" s="9"/>
    </row>
    <row r="1574" spans="3:9" x14ac:dyDescent="0.2">
      <c r="C1574" s="2"/>
      <c r="D1574" s="42"/>
      <c r="H1574" s="2"/>
      <c r="I1574" s="9"/>
    </row>
    <row r="1575" spans="3:9" x14ac:dyDescent="0.2">
      <c r="C1575" s="2"/>
      <c r="D1575" s="42"/>
      <c r="H1575" s="2"/>
      <c r="I1575" s="9"/>
    </row>
    <row r="1576" spans="3:9" x14ac:dyDescent="0.2">
      <c r="C1576" s="2"/>
      <c r="D1576" s="42"/>
      <c r="H1576" s="2"/>
      <c r="I1576" s="9"/>
    </row>
    <row r="1577" spans="3:9" x14ac:dyDescent="0.2">
      <c r="C1577" s="2"/>
      <c r="D1577" s="42"/>
      <c r="H1577" s="2"/>
      <c r="I1577" s="9"/>
    </row>
    <row r="1578" spans="3:9" x14ac:dyDescent="0.2">
      <c r="C1578" s="2"/>
      <c r="D1578" s="42"/>
      <c r="H1578" s="2"/>
      <c r="I1578" s="9"/>
    </row>
    <row r="1579" spans="3:9" x14ac:dyDescent="0.2">
      <c r="C1579" s="2"/>
      <c r="D1579" s="42"/>
      <c r="H1579" s="2"/>
      <c r="I1579" s="9"/>
    </row>
    <row r="1580" spans="3:9" x14ac:dyDescent="0.2">
      <c r="C1580" s="2"/>
      <c r="D1580" s="42"/>
      <c r="H1580" s="2"/>
      <c r="I1580" s="9"/>
    </row>
    <row r="1581" spans="3:9" x14ac:dyDescent="0.2">
      <c r="C1581" s="2"/>
      <c r="D1581" s="42"/>
      <c r="H1581" s="2"/>
      <c r="I1581" s="9"/>
    </row>
    <row r="1582" spans="3:9" x14ac:dyDescent="0.2">
      <c r="C1582" s="2"/>
      <c r="D1582" s="42"/>
      <c r="H1582" s="2"/>
      <c r="I1582" s="9"/>
    </row>
    <row r="1583" spans="3:9" x14ac:dyDescent="0.2">
      <c r="C1583" s="2"/>
      <c r="D1583" s="42"/>
      <c r="H1583" s="2"/>
      <c r="I1583" s="9"/>
    </row>
    <row r="1584" spans="3:9" x14ac:dyDescent="0.2">
      <c r="C1584" s="2"/>
      <c r="D1584" s="42"/>
      <c r="H1584" s="2"/>
      <c r="I1584" s="9"/>
    </row>
    <row r="1585" spans="3:9" x14ac:dyDescent="0.2">
      <c r="C1585" s="2"/>
      <c r="D1585" s="42"/>
      <c r="H1585" s="2"/>
      <c r="I1585" s="9"/>
    </row>
    <row r="1586" spans="3:9" x14ac:dyDescent="0.2">
      <c r="C1586" s="2"/>
      <c r="D1586" s="42"/>
      <c r="H1586" s="2"/>
      <c r="I1586" s="9"/>
    </row>
    <row r="1587" spans="3:9" x14ac:dyDescent="0.2">
      <c r="C1587" s="2"/>
      <c r="D1587" s="42"/>
      <c r="H1587" s="2"/>
      <c r="I1587" s="9"/>
    </row>
    <row r="1588" spans="3:9" x14ac:dyDescent="0.2">
      <c r="C1588" s="2"/>
      <c r="D1588" s="42"/>
      <c r="H1588" s="2"/>
      <c r="I1588" s="9"/>
    </row>
    <row r="1589" spans="3:9" x14ac:dyDescent="0.2">
      <c r="C1589" s="2"/>
      <c r="D1589" s="42"/>
      <c r="H1589" s="2"/>
      <c r="I1589" s="9"/>
    </row>
    <row r="1590" spans="3:9" x14ac:dyDescent="0.2">
      <c r="C1590" s="2"/>
      <c r="D1590" s="42"/>
      <c r="H1590" s="2"/>
      <c r="I1590" s="9"/>
    </row>
    <row r="1591" spans="3:9" x14ac:dyDescent="0.2">
      <c r="C1591" s="2"/>
      <c r="D1591" s="42"/>
      <c r="H1591" s="2"/>
      <c r="I1591" s="9"/>
    </row>
    <row r="1592" spans="3:9" x14ac:dyDescent="0.2">
      <c r="C1592" s="2"/>
      <c r="D1592" s="42"/>
      <c r="H1592" s="2"/>
      <c r="I1592" s="9"/>
    </row>
    <row r="1593" spans="3:9" x14ac:dyDescent="0.2">
      <c r="C1593" s="2"/>
      <c r="D1593" s="42"/>
      <c r="H1593" s="2"/>
      <c r="I1593" s="9"/>
    </row>
    <row r="1594" spans="3:9" x14ac:dyDescent="0.2">
      <c r="C1594" s="2"/>
      <c r="D1594" s="42"/>
      <c r="H1594" s="2"/>
      <c r="I1594" s="9"/>
    </row>
    <row r="1595" spans="3:9" x14ac:dyDescent="0.2">
      <c r="C1595" s="2"/>
      <c r="D1595" s="42"/>
      <c r="H1595" s="2"/>
      <c r="I1595" s="9"/>
    </row>
    <row r="1596" spans="3:9" x14ac:dyDescent="0.2">
      <c r="C1596" s="2"/>
      <c r="D1596" s="42"/>
      <c r="H1596" s="2"/>
      <c r="I1596" s="9"/>
    </row>
    <row r="1597" spans="3:9" x14ac:dyDescent="0.2">
      <c r="C1597" s="2"/>
      <c r="D1597" s="42"/>
      <c r="H1597" s="2"/>
      <c r="I1597" s="9"/>
    </row>
    <row r="1598" spans="3:9" x14ac:dyDescent="0.2">
      <c r="C1598" s="2"/>
      <c r="D1598" s="42"/>
      <c r="H1598" s="2"/>
      <c r="I1598" s="9"/>
    </row>
    <row r="1599" spans="3:9" x14ac:dyDescent="0.2">
      <c r="C1599" s="2"/>
      <c r="D1599" s="42"/>
      <c r="H1599" s="2"/>
      <c r="I1599" s="9"/>
    </row>
    <row r="1600" spans="3:9" x14ac:dyDescent="0.2">
      <c r="C1600" s="2"/>
      <c r="D1600" s="42"/>
      <c r="H1600" s="2"/>
      <c r="I1600" s="9"/>
    </row>
    <row r="1601" spans="3:9" x14ac:dyDescent="0.2">
      <c r="C1601" s="2"/>
      <c r="D1601" s="42"/>
      <c r="H1601" s="2"/>
      <c r="I1601" s="9"/>
    </row>
    <row r="1602" spans="3:9" x14ac:dyDescent="0.2">
      <c r="C1602" s="2"/>
      <c r="D1602" s="42"/>
      <c r="H1602" s="2"/>
      <c r="I1602" s="9"/>
    </row>
    <row r="1603" spans="3:9" x14ac:dyDescent="0.2">
      <c r="C1603" s="2"/>
      <c r="D1603" s="42"/>
      <c r="H1603" s="2"/>
      <c r="I1603" s="9"/>
    </row>
    <row r="1604" spans="3:9" x14ac:dyDescent="0.2">
      <c r="C1604" s="2"/>
      <c r="D1604" s="42"/>
      <c r="H1604" s="2"/>
      <c r="I1604" s="9"/>
    </row>
    <row r="1605" spans="3:9" x14ac:dyDescent="0.2">
      <c r="C1605" s="2"/>
      <c r="D1605" s="42"/>
      <c r="H1605" s="2"/>
      <c r="I1605" s="9"/>
    </row>
    <row r="1606" spans="3:9" x14ac:dyDescent="0.2">
      <c r="C1606" s="2"/>
      <c r="D1606" s="42"/>
      <c r="H1606" s="2"/>
      <c r="I1606" s="9"/>
    </row>
    <row r="1607" spans="3:9" x14ac:dyDescent="0.2">
      <c r="C1607" s="2"/>
      <c r="D1607" s="42"/>
      <c r="H1607" s="2"/>
      <c r="I1607" s="9"/>
    </row>
    <row r="1608" spans="3:9" x14ac:dyDescent="0.2">
      <c r="C1608" s="2"/>
      <c r="D1608" s="42"/>
      <c r="H1608" s="2"/>
      <c r="I1608" s="9"/>
    </row>
    <row r="1609" spans="3:9" x14ac:dyDescent="0.2">
      <c r="C1609" s="2"/>
      <c r="D1609" s="42"/>
      <c r="H1609" s="2"/>
      <c r="I1609" s="9"/>
    </row>
    <row r="1610" spans="3:9" x14ac:dyDescent="0.2">
      <c r="C1610" s="2"/>
      <c r="D1610" s="42"/>
      <c r="H1610" s="2"/>
      <c r="I1610" s="9"/>
    </row>
    <row r="1611" spans="3:9" x14ac:dyDescent="0.2">
      <c r="C1611" s="2"/>
      <c r="D1611" s="42"/>
      <c r="H1611" s="2"/>
      <c r="I1611" s="9"/>
    </row>
    <row r="1612" spans="3:9" x14ac:dyDescent="0.2">
      <c r="C1612" s="2"/>
      <c r="D1612" s="42"/>
      <c r="H1612" s="2"/>
      <c r="I1612" s="9"/>
    </row>
    <row r="1613" spans="3:9" x14ac:dyDescent="0.2">
      <c r="C1613" s="2"/>
      <c r="D1613" s="42"/>
      <c r="H1613" s="2"/>
      <c r="I1613" s="9"/>
    </row>
    <row r="1614" spans="3:9" x14ac:dyDescent="0.2">
      <c r="C1614" s="2"/>
      <c r="D1614" s="42"/>
      <c r="H1614" s="2"/>
      <c r="I1614" s="9"/>
    </row>
    <row r="1615" spans="3:9" x14ac:dyDescent="0.2">
      <c r="C1615" s="2"/>
      <c r="D1615" s="42"/>
      <c r="H1615" s="2"/>
      <c r="I1615" s="9"/>
    </row>
    <row r="1616" spans="3:9" x14ac:dyDescent="0.2">
      <c r="C1616" s="2"/>
      <c r="D1616" s="42"/>
      <c r="H1616" s="2"/>
      <c r="I1616" s="9"/>
    </row>
    <row r="1617" spans="3:9" x14ac:dyDescent="0.2">
      <c r="C1617" s="2"/>
      <c r="D1617" s="42"/>
      <c r="H1617" s="2"/>
      <c r="I1617" s="9"/>
    </row>
    <row r="1618" spans="3:9" x14ac:dyDescent="0.2">
      <c r="C1618" s="2"/>
      <c r="D1618" s="42"/>
      <c r="H1618" s="2"/>
      <c r="I1618" s="9"/>
    </row>
    <row r="1619" spans="3:9" x14ac:dyDescent="0.2">
      <c r="C1619" s="2"/>
      <c r="D1619" s="42"/>
      <c r="H1619" s="2"/>
      <c r="I1619" s="9"/>
    </row>
    <row r="1620" spans="3:9" x14ac:dyDescent="0.2">
      <c r="C1620" s="2"/>
      <c r="D1620" s="42"/>
      <c r="H1620" s="2"/>
      <c r="I1620" s="9"/>
    </row>
    <row r="1621" spans="3:9" x14ac:dyDescent="0.2">
      <c r="C1621" s="2"/>
      <c r="D1621" s="42"/>
      <c r="H1621" s="2"/>
      <c r="I1621" s="9"/>
    </row>
    <row r="1622" spans="3:9" x14ac:dyDescent="0.2">
      <c r="C1622" s="2"/>
      <c r="D1622" s="42"/>
      <c r="H1622" s="2"/>
      <c r="I1622" s="9"/>
    </row>
    <row r="1623" spans="3:9" x14ac:dyDescent="0.2">
      <c r="C1623" s="2"/>
      <c r="D1623" s="42"/>
      <c r="H1623" s="2"/>
      <c r="I1623" s="9"/>
    </row>
    <row r="1624" spans="3:9" x14ac:dyDescent="0.2">
      <c r="C1624" s="2"/>
      <c r="D1624" s="42"/>
      <c r="H1624" s="2"/>
      <c r="I1624" s="9"/>
    </row>
    <row r="1625" spans="3:9" x14ac:dyDescent="0.2">
      <c r="C1625" s="2"/>
      <c r="D1625" s="42"/>
      <c r="H1625" s="2"/>
      <c r="I1625" s="9"/>
    </row>
    <row r="1626" spans="3:9" x14ac:dyDescent="0.2">
      <c r="C1626" s="2"/>
      <c r="D1626" s="42"/>
      <c r="H1626" s="2"/>
      <c r="I1626" s="9"/>
    </row>
    <row r="1627" spans="3:9" x14ac:dyDescent="0.2">
      <c r="C1627" s="2"/>
      <c r="D1627" s="42"/>
      <c r="H1627" s="2"/>
      <c r="I1627" s="9"/>
    </row>
    <row r="1628" spans="3:9" x14ac:dyDescent="0.2">
      <c r="C1628" s="2"/>
      <c r="D1628" s="42"/>
      <c r="H1628" s="2"/>
      <c r="I1628" s="9"/>
    </row>
    <row r="1629" spans="3:9" x14ac:dyDescent="0.2">
      <c r="C1629" s="2"/>
      <c r="D1629" s="42"/>
      <c r="H1629" s="2"/>
      <c r="I1629" s="9"/>
    </row>
    <row r="1630" spans="3:9" x14ac:dyDescent="0.2">
      <c r="C1630" s="2"/>
      <c r="D1630" s="42"/>
      <c r="H1630" s="2"/>
      <c r="I1630" s="9"/>
    </row>
    <row r="1631" spans="3:9" x14ac:dyDescent="0.2">
      <c r="C1631" s="2"/>
      <c r="D1631" s="42"/>
      <c r="H1631" s="2"/>
      <c r="I1631" s="9"/>
    </row>
    <row r="1632" spans="3:9" x14ac:dyDescent="0.2">
      <c r="C1632" s="2"/>
      <c r="D1632" s="42"/>
      <c r="H1632" s="2"/>
      <c r="I1632" s="9"/>
    </row>
    <row r="1633" spans="3:9" x14ac:dyDescent="0.2">
      <c r="C1633" s="2"/>
      <c r="D1633" s="42"/>
      <c r="H1633" s="2"/>
      <c r="I1633" s="9"/>
    </row>
    <row r="1634" spans="3:9" x14ac:dyDescent="0.2">
      <c r="C1634" s="2"/>
      <c r="D1634" s="42"/>
      <c r="H1634" s="2"/>
      <c r="I1634" s="9"/>
    </row>
    <row r="1635" spans="3:9" x14ac:dyDescent="0.2">
      <c r="C1635" s="2"/>
      <c r="D1635" s="42"/>
      <c r="H1635" s="2"/>
      <c r="I1635" s="9"/>
    </row>
    <row r="1636" spans="3:9" x14ac:dyDescent="0.2">
      <c r="C1636" s="2"/>
      <c r="D1636" s="42"/>
      <c r="H1636" s="2"/>
      <c r="I1636" s="9"/>
    </row>
    <row r="1637" spans="3:9" x14ac:dyDescent="0.2">
      <c r="C1637" s="2"/>
      <c r="D1637" s="42"/>
      <c r="H1637" s="2"/>
      <c r="I1637" s="9"/>
    </row>
    <row r="1638" spans="3:9" x14ac:dyDescent="0.2">
      <c r="C1638" s="2"/>
      <c r="D1638" s="42"/>
      <c r="H1638" s="2"/>
      <c r="I1638" s="9"/>
    </row>
    <row r="1639" spans="3:9" x14ac:dyDescent="0.2">
      <c r="C1639" s="2"/>
      <c r="D1639" s="42"/>
      <c r="H1639" s="2"/>
      <c r="I1639" s="9"/>
    </row>
    <row r="1640" spans="3:9" x14ac:dyDescent="0.2">
      <c r="C1640" s="2"/>
      <c r="D1640" s="42"/>
      <c r="H1640" s="2"/>
      <c r="I1640" s="9"/>
    </row>
    <row r="1641" spans="3:9" x14ac:dyDescent="0.2">
      <c r="C1641" s="2"/>
      <c r="D1641" s="42"/>
      <c r="H1641" s="2"/>
      <c r="I1641" s="9"/>
    </row>
    <row r="1642" spans="3:9" x14ac:dyDescent="0.2">
      <c r="C1642" s="2"/>
      <c r="D1642" s="42"/>
      <c r="H1642" s="2"/>
      <c r="I1642" s="9"/>
    </row>
    <row r="1643" spans="3:9" x14ac:dyDescent="0.2">
      <c r="C1643" s="2"/>
      <c r="D1643" s="42"/>
      <c r="H1643" s="2"/>
      <c r="I1643" s="9"/>
    </row>
    <row r="1644" spans="3:9" x14ac:dyDescent="0.2">
      <c r="C1644" s="2"/>
      <c r="D1644" s="42"/>
      <c r="H1644" s="2"/>
      <c r="I1644" s="9"/>
    </row>
    <row r="1645" spans="3:9" x14ac:dyDescent="0.2">
      <c r="C1645" s="2"/>
      <c r="D1645" s="42"/>
      <c r="H1645" s="2"/>
      <c r="I1645" s="9"/>
    </row>
    <row r="1646" spans="3:9" x14ac:dyDescent="0.2">
      <c r="C1646" s="2"/>
      <c r="D1646" s="42"/>
      <c r="H1646" s="2"/>
      <c r="I1646" s="9"/>
    </row>
    <row r="1647" spans="3:9" x14ac:dyDescent="0.2">
      <c r="C1647" s="2"/>
      <c r="D1647" s="42"/>
      <c r="H1647" s="2"/>
      <c r="I1647" s="9"/>
    </row>
    <row r="1648" spans="3:9" x14ac:dyDescent="0.2">
      <c r="C1648" s="2"/>
      <c r="D1648" s="42"/>
      <c r="H1648" s="2"/>
      <c r="I1648" s="9"/>
    </row>
    <row r="1649" spans="3:9" x14ac:dyDescent="0.2">
      <c r="C1649" s="2"/>
      <c r="D1649" s="42"/>
      <c r="H1649" s="2"/>
      <c r="I1649" s="9"/>
    </row>
    <row r="1650" spans="3:9" x14ac:dyDescent="0.2">
      <c r="C1650" s="2"/>
      <c r="D1650" s="42"/>
      <c r="H1650" s="2"/>
      <c r="I1650" s="9"/>
    </row>
    <row r="1651" spans="3:9" x14ac:dyDescent="0.2">
      <c r="C1651" s="2"/>
      <c r="D1651" s="42"/>
      <c r="H1651" s="2"/>
      <c r="I1651" s="9"/>
    </row>
    <row r="1652" spans="3:9" x14ac:dyDescent="0.2">
      <c r="C1652" s="2"/>
      <c r="D1652" s="42"/>
      <c r="H1652" s="2"/>
      <c r="I1652" s="9"/>
    </row>
    <row r="1653" spans="3:9" x14ac:dyDescent="0.2">
      <c r="C1653" s="2"/>
      <c r="D1653" s="42"/>
      <c r="H1653" s="2"/>
      <c r="I1653" s="9"/>
    </row>
    <row r="1654" spans="3:9" x14ac:dyDescent="0.2">
      <c r="C1654" s="2"/>
      <c r="D1654" s="42"/>
      <c r="H1654" s="2"/>
      <c r="I1654" s="9"/>
    </row>
    <row r="1655" spans="3:9" x14ac:dyDescent="0.2">
      <c r="C1655" s="2"/>
      <c r="D1655" s="42"/>
      <c r="H1655" s="2"/>
      <c r="I1655" s="9"/>
    </row>
    <row r="1656" spans="3:9" x14ac:dyDescent="0.2">
      <c r="C1656" s="2"/>
      <c r="D1656" s="42"/>
      <c r="H1656" s="2"/>
      <c r="I1656" s="9"/>
    </row>
    <row r="1657" spans="3:9" x14ac:dyDescent="0.2">
      <c r="C1657" s="2"/>
      <c r="D1657" s="42"/>
      <c r="H1657" s="2"/>
      <c r="I1657" s="9"/>
    </row>
    <row r="1658" spans="3:9" x14ac:dyDescent="0.2">
      <c r="C1658" s="2"/>
      <c r="D1658" s="42"/>
      <c r="H1658" s="2"/>
      <c r="I1658" s="9"/>
    </row>
    <row r="1659" spans="3:9" x14ac:dyDescent="0.2">
      <c r="C1659" s="2"/>
      <c r="D1659" s="42"/>
      <c r="H1659" s="2"/>
      <c r="I1659" s="9"/>
    </row>
    <row r="1660" spans="3:9" x14ac:dyDescent="0.2">
      <c r="C1660" s="2"/>
      <c r="D1660" s="42"/>
      <c r="H1660" s="2"/>
      <c r="I1660" s="9"/>
    </row>
    <row r="1661" spans="3:9" x14ac:dyDescent="0.2">
      <c r="C1661" s="2"/>
      <c r="D1661" s="42"/>
      <c r="H1661" s="2"/>
      <c r="I1661" s="9"/>
    </row>
    <row r="1662" spans="3:9" x14ac:dyDescent="0.2">
      <c r="C1662" s="2"/>
      <c r="D1662" s="42"/>
      <c r="H1662" s="2"/>
      <c r="I1662" s="9"/>
    </row>
    <row r="1663" spans="3:9" x14ac:dyDescent="0.2">
      <c r="C1663" s="2"/>
      <c r="D1663" s="42"/>
      <c r="H1663" s="2"/>
      <c r="I1663" s="9"/>
    </row>
    <row r="1664" spans="3:9" x14ac:dyDescent="0.2">
      <c r="C1664" s="2"/>
      <c r="D1664" s="42"/>
      <c r="H1664" s="2"/>
      <c r="I1664" s="9"/>
    </row>
    <row r="1665" spans="3:9" x14ac:dyDescent="0.2">
      <c r="C1665" s="2"/>
      <c r="D1665" s="42"/>
      <c r="H1665" s="2"/>
      <c r="I1665" s="9"/>
    </row>
    <row r="1666" spans="3:9" x14ac:dyDescent="0.2">
      <c r="C1666" s="2"/>
      <c r="D1666" s="42"/>
      <c r="H1666" s="2"/>
      <c r="I1666" s="9"/>
    </row>
    <row r="1667" spans="3:9" x14ac:dyDescent="0.2">
      <c r="C1667" s="2"/>
      <c r="D1667" s="42"/>
      <c r="H1667" s="2"/>
      <c r="I1667" s="9"/>
    </row>
    <row r="1668" spans="3:9" x14ac:dyDescent="0.2">
      <c r="C1668" s="2"/>
      <c r="D1668" s="42"/>
      <c r="H1668" s="2"/>
      <c r="I1668" s="9"/>
    </row>
    <row r="1669" spans="3:9" x14ac:dyDescent="0.2">
      <c r="C1669" s="2"/>
      <c r="D1669" s="42"/>
      <c r="H1669" s="2"/>
      <c r="I1669" s="9"/>
    </row>
    <row r="1670" spans="3:9" x14ac:dyDescent="0.2">
      <c r="C1670" s="2"/>
      <c r="D1670" s="42"/>
      <c r="H1670" s="2"/>
      <c r="I1670" s="9"/>
    </row>
    <row r="1671" spans="3:9" x14ac:dyDescent="0.2">
      <c r="C1671" s="2"/>
      <c r="D1671" s="42"/>
      <c r="H1671" s="2"/>
      <c r="I1671" s="9"/>
    </row>
    <row r="1672" spans="3:9" x14ac:dyDescent="0.2">
      <c r="C1672" s="2"/>
      <c r="D1672" s="42"/>
      <c r="H1672" s="2"/>
      <c r="I1672" s="9"/>
    </row>
    <row r="1673" spans="3:9" x14ac:dyDescent="0.2">
      <c r="C1673" s="2"/>
      <c r="D1673" s="42"/>
      <c r="H1673" s="2"/>
      <c r="I1673" s="9"/>
    </row>
    <row r="1674" spans="3:9" x14ac:dyDescent="0.2">
      <c r="C1674" s="2"/>
      <c r="D1674" s="42"/>
      <c r="H1674" s="2"/>
      <c r="I1674" s="9"/>
    </row>
    <row r="1675" spans="3:9" x14ac:dyDescent="0.2">
      <c r="C1675" s="2"/>
      <c r="D1675" s="42"/>
      <c r="H1675" s="2"/>
      <c r="I1675" s="9"/>
    </row>
    <row r="1676" spans="3:9" x14ac:dyDescent="0.2">
      <c r="C1676" s="2"/>
      <c r="D1676" s="42"/>
      <c r="H1676" s="2"/>
      <c r="I1676" s="9"/>
    </row>
    <row r="1677" spans="3:9" x14ac:dyDescent="0.2">
      <c r="C1677" s="2"/>
      <c r="D1677" s="42"/>
      <c r="H1677" s="2"/>
      <c r="I1677" s="9"/>
    </row>
    <row r="1678" spans="3:9" x14ac:dyDescent="0.2">
      <c r="C1678" s="2"/>
      <c r="D1678" s="42"/>
      <c r="H1678" s="2"/>
      <c r="I1678" s="9"/>
    </row>
    <row r="1679" spans="3:9" x14ac:dyDescent="0.2">
      <c r="C1679" s="2"/>
      <c r="D1679" s="42"/>
      <c r="H1679" s="2"/>
      <c r="I1679" s="9"/>
    </row>
    <row r="1680" spans="3:9" x14ac:dyDescent="0.2">
      <c r="C1680" s="2"/>
      <c r="D1680" s="42"/>
      <c r="H1680" s="2"/>
      <c r="I1680" s="9"/>
    </row>
    <row r="1681" spans="3:9" x14ac:dyDescent="0.2">
      <c r="C1681" s="2"/>
      <c r="D1681" s="42"/>
      <c r="H1681" s="2"/>
      <c r="I1681" s="9"/>
    </row>
    <row r="1682" spans="3:9" x14ac:dyDescent="0.2">
      <c r="C1682" s="2"/>
      <c r="D1682" s="42"/>
      <c r="H1682" s="2"/>
      <c r="I1682" s="9"/>
    </row>
    <row r="1683" spans="3:9" x14ac:dyDescent="0.2">
      <c r="C1683" s="2"/>
      <c r="D1683" s="42"/>
      <c r="H1683" s="2"/>
      <c r="I1683" s="9"/>
    </row>
    <row r="1684" spans="3:9" x14ac:dyDescent="0.2">
      <c r="C1684" s="2"/>
      <c r="D1684" s="42"/>
      <c r="H1684" s="2"/>
      <c r="I1684" s="9"/>
    </row>
    <row r="1685" spans="3:9" x14ac:dyDescent="0.2">
      <c r="C1685" s="2"/>
      <c r="D1685" s="42"/>
      <c r="H1685" s="2"/>
      <c r="I1685" s="9"/>
    </row>
    <row r="1686" spans="3:9" x14ac:dyDescent="0.2">
      <c r="C1686" s="2"/>
      <c r="D1686" s="42"/>
      <c r="H1686" s="2"/>
      <c r="I1686" s="9"/>
    </row>
    <row r="1687" spans="3:9" x14ac:dyDescent="0.2">
      <c r="C1687" s="2"/>
      <c r="D1687" s="42"/>
      <c r="H1687" s="2"/>
      <c r="I1687" s="9"/>
    </row>
    <row r="1688" spans="3:9" x14ac:dyDescent="0.2">
      <c r="C1688" s="2"/>
      <c r="D1688" s="42"/>
      <c r="H1688" s="2"/>
      <c r="I1688" s="9"/>
    </row>
    <row r="1689" spans="3:9" x14ac:dyDescent="0.2">
      <c r="C1689" s="2"/>
      <c r="D1689" s="42"/>
      <c r="H1689" s="2"/>
      <c r="I1689" s="9"/>
    </row>
    <row r="1690" spans="3:9" x14ac:dyDescent="0.2">
      <c r="C1690" s="2"/>
      <c r="D1690" s="42"/>
      <c r="H1690" s="2"/>
      <c r="I1690" s="9"/>
    </row>
    <row r="1691" spans="3:9" x14ac:dyDescent="0.2">
      <c r="C1691" s="2"/>
      <c r="D1691" s="42"/>
      <c r="H1691" s="2"/>
      <c r="I1691" s="9"/>
    </row>
    <row r="1692" spans="3:9" x14ac:dyDescent="0.2">
      <c r="C1692" s="2"/>
      <c r="D1692" s="42"/>
      <c r="H1692" s="2"/>
      <c r="I1692" s="9"/>
    </row>
    <row r="1693" spans="3:9" x14ac:dyDescent="0.2">
      <c r="C1693" s="2"/>
      <c r="D1693" s="42"/>
      <c r="H1693" s="2"/>
      <c r="I1693" s="9"/>
    </row>
    <row r="1694" spans="3:9" x14ac:dyDescent="0.2">
      <c r="C1694" s="2"/>
      <c r="D1694" s="42"/>
      <c r="H1694" s="2"/>
      <c r="I1694" s="9"/>
    </row>
    <row r="1695" spans="3:9" x14ac:dyDescent="0.2">
      <c r="C1695" s="2"/>
      <c r="D1695" s="42"/>
      <c r="H1695" s="2"/>
      <c r="I1695" s="9"/>
    </row>
    <row r="1696" spans="3:9" x14ac:dyDescent="0.2">
      <c r="C1696" s="2"/>
      <c r="D1696" s="42"/>
      <c r="H1696" s="2"/>
      <c r="I1696" s="9"/>
    </row>
    <row r="1697" spans="3:9" x14ac:dyDescent="0.2">
      <c r="C1697" s="2"/>
      <c r="D1697" s="42"/>
      <c r="H1697" s="2"/>
      <c r="I1697" s="9"/>
    </row>
    <row r="1698" spans="3:9" x14ac:dyDescent="0.2">
      <c r="C1698" s="2"/>
      <c r="D1698" s="42"/>
      <c r="H1698" s="2"/>
      <c r="I1698" s="9"/>
    </row>
    <row r="1699" spans="3:9" x14ac:dyDescent="0.2">
      <c r="C1699" s="2"/>
      <c r="D1699" s="42"/>
      <c r="H1699" s="2"/>
      <c r="I1699" s="9"/>
    </row>
    <row r="1700" spans="3:9" x14ac:dyDescent="0.2">
      <c r="C1700" s="2"/>
      <c r="D1700" s="42"/>
      <c r="H1700" s="2"/>
      <c r="I1700" s="9"/>
    </row>
    <row r="1701" spans="3:9" x14ac:dyDescent="0.2">
      <c r="C1701" s="2"/>
      <c r="D1701" s="42"/>
      <c r="H1701" s="2"/>
      <c r="I1701" s="9"/>
    </row>
    <row r="1702" spans="3:9" x14ac:dyDescent="0.2">
      <c r="C1702" s="2"/>
      <c r="D1702" s="42"/>
      <c r="H1702" s="2"/>
      <c r="I1702" s="9"/>
    </row>
    <row r="1703" spans="3:9" x14ac:dyDescent="0.2">
      <c r="C1703" s="2"/>
      <c r="D1703" s="42"/>
      <c r="H1703" s="2"/>
      <c r="I1703" s="9"/>
    </row>
    <row r="1704" spans="3:9" x14ac:dyDescent="0.2">
      <c r="C1704" s="2"/>
      <c r="D1704" s="42"/>
      <c r="H1704" s="2"/>
      <c r="I1704" s="9"/>
    </row>
    <row r="1705" spans="3:9" x14ac:dyDescent="0.2">
      <c r="C1705" s="2"/>
      <c r="D1705" s="42"/>
      <c r="H1705" s="2"/>
      <c r="I1705" s="9"/>
    </row>
    <row r="1706" spans="3:9" x14ac:dyDescent="0.2">
      <c r="C1706" s="2"/>
      <c r="D1706" s="42"/>
      <c r="H1706" s="2"/>
      <c r="I1706" s="9"/>
    </row>
    <row r="1707" spans="3:9" x14ac:dyDescent="0.2">
      <c r="C1707" s="2"/>
      <c r="D1707" s="42"/>
      <c r="H1707" s="2"/>
      <c r="I1707" s="9"/>
    </row>
    <row r="1708" spans="3:9" x14ac:dyDescent="0.2">
      <c r="C1708" s="2"/>
      <c r="D1708" s="42"/>
      <c r="H1708" s="2"/>
      <c r="I1708" s="9"/>
    </row>
    <row r="1709" spans="3:9" x14ac:dyDescent="0.2">
      <c r="C1709" s="2"/>
      <c r="D1709" s="42"/>
      <c r="H1709" s="2"/>
      <c r="I1709" s="9"/>
    </row>
    <row r="1710" spans="3:9" x14ac:dyDescent="0.2">
      <c r="C1710" s="2"/>
      <c r="D1710" s="42"/>
      <c r="H1710" s="2"/>
      <c r="I1710" s="9"/>
    </row>
    <row r="1711" spans="3:9" x14ac:dyDescent="0.2">
      <c r="C1711" s="2"/>
      <c r="D1711" s="42"/>
      <c r="H1711" s="2"/>
      <c r="I1711" s="9"/>
    </row>
    <row r="1712" spans="3:9" x14ac:dyDescent="0.2">
      <c r="C1712" s="2"/>
      <c r="D1712" s="42"/>
      <c r="H1712" s="2"/>
      <c r="I1712" s="9"/>
    </row>
    <row r="1713" spans="3:9" x14ac:dyDescent="0.2">
      <c r="C1713" s="2"/>
      <c r="D1713" s="42"/>
      <c r="H1713" s="2"/>
      <c r="I1713" s="9"/>
    </row>
    <row r="1714" spans="3:9" x14ac:dyDescent="0.2">
      <c r="C1714" s="2"/>
      <c r="D1714" s="42"/>
      <c r="H1714" s="2"/>
      <c r="I1714" s="9"/>
    </row>
    <row r="1715" spans="3:9" x14ac:dyDescent="0.2">
      <c r="C1715" s="2"/>
      <c r="D1715" s="42"/>
      <c r="H1715" s="2"/>
      <c r="I1715" s="9"/>
    </row>
    <row r="1716" spans="3:9" x14ac:dyDescent="0.2">
      <c r="C1716" s="2"/>
      <c r="D1716" s="42"/>
      <c r="H1716" s="2"/>
      <c r="I1716" s="9"/>
    </row>
    <row r="1717" spans="3:9" x14ac:dyDescent="0.2">
      <c r="C1717" s="2"/>
      <c r="D1717" s="42"/>
      <c r="H1717" s="2"/>
      <c r="I1717" s="9"/>
    </row>
    <row r="1718" spans="3:9" x14ac:dyDescent="0.2">
      <c r="C1718" s="2"/>
      <c r="D1718" s="42"/>
      <c r="H1718" s="2"/>
      <c r="I1718" s="9"/>
    </row>
    <row r="1719" spans="3:9" x14ac:dyDescent="0.2">
      <c r="C1719" s="2"/>
      <c r="D1719" s="42"/>
      <c r="H1719" s="2"/>
      <c r="I1719" s="9"/>
    </row>
    <row r="1720" spans="3:9" x14ac:dyDescent="0.2">
      <c r="C1720" s="2"/>
      <c r="D1720" s="42"/>
      <c r="H1720" s="2"/>
      <c r="I1720" s="9"/>
    </row>
    <row r="1721" spans="3:9" x14ac:dyDescent="0.2">
      <c r="C1721" s="2"/>
      <c r="D1721" s="42"/>
      <c r="H1721" s="2"/>
      <c r="I1721" s="9"/>
    </row>
    <row r="1722" spans="3:9" x14ac:dyDescent="0.2">
      <c r="C1722" s="2"/>
      <c r="D1722" s="42"/>
      <c r="H1722" s="2"/>
      <c r="I1722" s="9"/>
    </row>
    <row r="1723" spans="3:9" x14ac:dyDescent="0.2">
      <c r="C1723" s="2"/>
      <c r="D1723" s="42"/>
      <c r="H1723" s="2"/>
      <c r="I1723" s="9"/>
    </row>
    <row r="1724" spans="3:9" x14ac:dyDescent="0.2">
      <c r="C1724" s="2"/>
      <c r="D1724" s="42"/>
      <c r="H1724" s="2"/>
      <c r="I1724" s="9"/>
    </row>
    <row r="1725" spans="3:9" x14ac:dyDescent="0.2">
      <c r="C1725" s="2"/>
      <c r="D1725" s="42"/>
      <c r="H1725" s="2"/>
      <c r="I1725" s="9"/>
    </row>
    <row r="1726" spans="3:9" x14ac:dyDescent="0.2">
      <c r="C1726" s="2"/>
      <c r="D1726" s="42"/>
      <c r="H1726" s="2"/>
      <c r="I1726" s="9"/>
    </row>
    <row r="1727" spans="3:9" x14ac:dyDescent="0.2">
      <c r="C1727" s="2"/>
      <c r="D1727" s="42"/>
      <c r="H1727" s="2"/>
      <c r="I1727" s="9"/>
    </row>
    <row r="1728" spans="3:9" x14ac:dyDescent="0.2">
      <c r="C1728" s="2"/>
      <c r="D1728" s="42"/>
      <c r="H1728" s="2"/>
      <c r="I1728" s="9"/>
    </row>
    <row r="1729" spans="3:9" x14ac:dyDescent="0.2">
      <c r="C1729" s="2"/>
      <c r="D1729" s="42"/>
      <c r="H1729" s="2"/>
      <c r="I1729" s="9"/>
    </row>
    <row r="1730" spans="3:9" x14ac:dyDescent="0.2">
      <c r="C1730" s="2"/>
      <c r="D1730" s="42"/>
      <c r="H1730" s="2"/>
      <c r="I1730" s="9"/>
    </row>
    <row r="1731" spans="3:9" x14ac:dyDescent="0.2">
      <c r="C1731" s="2"/>
      <c r="D1731" s="42"/>
      <c r="H1731" s="2"/>
      <c r="I1731" s="9"/>
    </row>
    <row r="1732" spans="3:9" x14ac:dyDescent="0.2">
      <c r="C1732" s="2"/>
      <c r="D1732" s="42"/>
      <c r="H1732" s="2"/>
      <c r="I1732" s="9"/>
    </row>
    <row r="1733" spans="3:9" x14ac:dyDescent="0.2">
      <c r="C1733" s="2"/>
      <c r="D1733" s="42"/>
      <c r="H1733" s="2"/>
      <c r="I1733" s="9"/>
    </row>
    <row r="1734" spans="3:9" x14ac:dyDescent="0.2">
      <c r="C1734" s="2"/>
      <c r="D1734" s="42"/>
      <c r="H1734" s="2"/>
      <c r="I1734" s="9"/>
    </row>
    <row r="1735" spans="3:9" x14ac:dyDescent="0.2">
      <c r="C1735" s="2"/>
      <c r="D1735" s="42"/>
      <c r="H1735" s="2"/>
      <c r="I1735" s="9"/>
    </row>
    <row r="1736" spans="3:9" x14ac:dyDescent="0.2">
      <c r="C1736" s="2"/>
      <c r="D1736" s="42"/>
      <c r="H1736" s="2"/>
      <c r="I1736" s="9"/>
    </row>
    <row r="1737" spans="3:9" x14ac:dyDescent="0.2">
      <c r="C1737" s="2"/>
      <c r="D1737" s="42"/>
      <c r="H1737" s="2"/>
      <c r="I1737" s="9"/>
    </row>
    <row r="1738" spans="3:9" x14ac:dyDescent="0.2">
      <c r="C1738" s="2"/>
      <c r="D1738" s="42"/>
      <c r="H1738" s="2"/>
      <c r="I1738" s="9"/>
    </row>
    <row r="1739" spans="3:9" x14ac:dyDescent="0.2">
      <c r="C1739" s="2"/>
      <c r="D1739" s="42"/>
      <c r="H1739" s="2"/>
      <c r="I1739" s="9"/>
    </row>
    <row r="1740" spans="3:9" x14ac:dyDescent="0.2">
      <c r="C1740" s="2"/>
      <c r="D1740" s="42"/>
      <c r="H1740" s="2"/>
      <c r="I1740" s="9"/>
    </row>
    <row r="1741" spans="3:9" x14ac:dyDescent="0.2">
      <c r="C1741" s="2"/>
      <c r="D1741" s="42"/>
      <c r="H1741" s="2"/>
      <c r="I1741" s="9"/>
    </row>
    <row r="1742" spans="3:9" x14ac:dyDescent="0.2">
      <c r="C1742" s="2"/>
      <c r="D1742" s="42"/>
      <c r="H1742" s="2"/>
      <c r="I1742" s="9"/>
    </row>
    <row r="1743" spans="3:9" x14ac:dyDescent="0.2">
      <c r="C1743" s="2"/>
      <c r="D1743" s="42"/>
      <c r="H1743" s="2"/>
      <c r="I1743" s="9"/>
    </row>
    <row r="1744" spans="3:9" x14ac:dyDescent="0.2">
      <c r="C1744" s="2"/>
      <c r="D1744" s="42"/>
      <c r="H1744" s="2"/>
      <c r="I1744" s="9"/>
    </row>
    <row r="1745" spans="3:9" x14ac:dyDescent="0.2">
      <c r="C1745" s="2"/>
      <c r="D1745" s="42"/>
      <c r="H1745" s="2"/>
      <c r="I1745" s="9"/>
    </row>
    <row r="1746" spans="3:9" x14ac:dyDescent="0.2">
      <c r="C1746" s="2"/>
      <c r="D1746" s="42"/>
      <c r="H1746" s="2"/>
      <c r="I1746" s="9"/>
    </row>
    <row r="1747" spans="3:9" x14ac:dyDescent="0.2">
      <c r="C1747" s="2"/>
      <c r="D1747" s="42"/>
      <c r="H1747" s="2"/>
      <c r="I1747" s="9"/>
    </row>
    <row r="1748" spans="3:9" x14ac:dyDescent="0.2">
      <c r="C1748" s="2"/>
      <c r="D1748" s="42"/>
      <c r="H1748" s="2"/>
      <c r="I1748" s="9"/>
    </row>
    <row r="1749" spans="3:9" x14ac:dyDescent="0.2">
      <c r="C1749" s="2"/>
      <c r="D1749" s="42"/>
      <c r="H1749" s="2"/>
      <c r="I1749" s="9"/>
    </row>
    <row r="1750" spans="3:9" x14ac:dyDescent="0.2">
      <c r="C1750" s="2"/>
      <c r="D1750" s="42"/>
      <c r="H1750" s="2"/>
      <c r="I1750" s="9"/>
    </row>
    <row r="1751" spans="3:9" x14ac:dyDescent="0.2">
      <c r="C1751" s="2"/>
      <c r="D1751" s="42"/>
      <c r="H1751" s="2"/>
      <c r="I1751" s="9"/>
    </row>
    <row r="1752" spans="3:9" x14ac:dyDescent="0.2">
      <c r="C1752" s="2"/>
      <c r="D1752" s="42"/>
      <c r="H1752" s="2"/>
      <c r="I1752" s="9"/>
    </row>
    <row r="1753" spans="3:9" x14ac:dyDescent="0.2">
      <c r="C1753" s="2"/>
      <c r="D1753" s="42"/>
      <c r="H1753" s="2"/>
      <c r="I1753" s="9"/>
    </row>
    <row r="1754" spans="3:9" x14ac:dyDescent="0.2">
      <c r="C1754" s="2"/>
      <c r="D1754" s="42"/>
      <c r="H1754" s="2"/>
      <c r="I1754" s="9"/>
    </row>
    <row r="1755" spans="3:9" x14ac:dyDescent="0.2">
      <c r="C1755" s="2"/>
      <c r="D1755" s="42"/>
      <c r="H1755" s="2"/>
      <c r="I1755" s="9"/>
    </row>
    <row r="1756" spans="3:9" x14ac:dyDescent="0.2">
      <c r="C1756" s="2"/>
      <c r="D1756" s="42"/>
      <c r="H1756" s="2"/>
      <c r="I1756" s="9"/>
    </row>
    <row r="1757" spans="3:9" x14ac:dyDescent="0.2">
      <c r="C1757" s="2"/>
      <c r="D1757" s="42"/>
      <c r="H1757" s="2"/>
      <c r="I1757" s="9"/>
    </row>
    <row r="1758" spans="3:9" x14ac:dyDescent="0.2">
      <c r="C1758" s="2"/>
      <c r="D1758" s="42"/>
      <c r="H1758" s="2"/>
      <c r="I1758" s="9"/>
    </row>
    <row r="1759" spans="3:9" x14ac:dyDescent="0.2">
      <c r="C1759" s="2"/>
      <c r="D1759" s="42"/>
      <c r="H1759" s="2"/>
      <c r="I1759" s="9"/>
    </row>
    <row r="1760" spans="3:9" x14ac:dyDescent="0.2">
      <c r="C1760" s="2"/>
      <c r="D1760" s="42"/>
      <c r="H1760" s="2"/>
      <c r="I1760" s="9"/>
    </row>
    <row r="1761" spans="3:9" x14ac:dyDescent="0.2">
      <c r="C1761" s="2"/>
      <c r="D1761" s="42"/>
      <c r="H1761" s="2"/>
      <c r="I1761" s="9"/>
    </row>
    <row r="1762" spans="3:9" x14ac:dyDescent="0.2">
      <c r="C1762" s="2"/>
      <c r="D1762" s="42"/>
      <c r="H1762" s="2"/>
      <c r="I1762" s="9"/>
    </row>
    <row r="1763" spans="3:9" x14ac:dyDescent="0.2">
      <c r="C1763" s="2"/>
      <c r="D1763" s="42"/>
      <c r="H1763" s="2"/>
      <c r="I1763" s="9"/>
    </row>
    <row r="1764" spans="3:9" x14ac:dyDescent="0.2">
      <c r="C1764" s="2"/>
      <c r="D1764" s="42"/>
      <c r="H1764" s="2"/>
      <c r="I1764" s="9"/>
    </row>
    <row r="1765" spans="3:9" x14ac:dyDescent="0.2">
      <c r="C1765" s="2"/>
      <c r="D1765" s="42"/>
      <c r="H1765" s="2"/>
      <c r="I1765" s="9"/>
    </row>
    <row r="1766" spans="3:9" x14ac:dyDescent="0.2">
      <c r="C1766" s="2"/>
      <c r="D1766" s="42"/>
      <c r="H1766" s="2"/>
      <c r="I1766" s="9"/>
    </row>
    <row r="1767" spans="3:9" x14ac:dyDescent="0.2">
      <c r="C1767" s="2"/>
      <c r="D1767" s="42"/>
      <c r="H1767" s="2"/>
      <c r="I1767" s="9"/>
    </row>
    <row r="1768" spans="3:9" x14ac:dyDescent="0.2">
      <c r="C1768" s="2"/>
      <c r="D1768" s="42"/>
      <c r="H1768" s="2"/>
      <c r="I1768" s="9"/>
    </row>
    <row r="1769" spans="3:9" x14ac:dyDescent="0.2">
      <c r="C1769" s="2"/>
      <c r="D1769" s="42"/>
      <c r="H1769" s="2"/>
      <c r="I1769" s="9"/>
    </row>
    <row r="1770" spans="3:9" x14ac:dyDescent="0.2">
      <c r="C1770" s="2"/>
      <c r="D1770" s="42"/>
      <c r="H1770" s="2"/>
      <c r="I1770" s="9"/>
    </row>
    <row r="1771" spans="3:9" x14ac:dyDescent="0.2">
      <c r="C1771" s="2"/>
      <c r="D1771" s="42"/>
      <c r="H1771" s="2"/>
      <c r="I1771" s="9"/>
    </row>
    <row r="1772" spans="3:9" x14ac:dyDescent="0.2">
      <c r="C1772" s="2"/>
      <c r="D1772" s="42"/>
      <c r="H1772" s="2"/>
      <c r="I1772" s="9"/>
    </row>
    <row r="1773" spans="3:9" x14ac:dyDescent="0.2">
      <c r="C1773" s="2"/>
      <c r="D1773" s="42"/>
      <c r="H1773" s="2"/>
      <c r="I1773" s="9"/>
    </row>
    <row r="1774" spans="3:9" x14ac:dyDescent="0.2">
      <c r="C1774" s="2"/>
      <c r="D1774" s="42"/>
      <c r="H1774" s="2"/>
      <c r="I1774" s="9"/>
    </row>
    <row r="1775" spans="3:9" x14ac:dyDescent="0.2">
      <c r="C1775" s="2"/>
      <c r="D1775" s="42"/>
      <c r="H1775" s="2"/>
      <c r="I1775" s="9"/>
    </row>
    <row r="1776" spans="3:9" x14ac:dyDescent="0.2">
      <c r="C1776" s="2"/>
      <c r="D1776" s="42"/>
      <c r="H1776" s="2"/>
      <c r="I1776" s="9"/>
    </row>
    <row r="1777" spans="3:9" x14ac:dyDescent="0.2">
      <c r="C1777" s="2"/>
      <c r="D1777" s="42"/>
      <c r="H1777" s="2"/>
      <c r="I1777" s="9"/>
    </row>
    <row r="1778" spans="3:9" x14ac:dyDescent="0.2">
      <c r="C1778" s="2"/>
      <c r="D1778" s="42"/>
      <c r="H1778" s="2"/>
      <c r="I1778" s="9"/>
    </row>
    <row r="1779" spans="3:9" x14ac:dyDescent="0.2">
      <c r="C1779" s="2"/>
      <c r="D1779" s="42"/>
      <c r="H1779" s="2"/>
      <c r="I1779" s="9"/>
    </row>
    <row r="1780" spans="3:9" x14ac:dyDescent="0.2">
      <c r="C1780" s="2"/>
      <c r="D1780" s="42"/>
      <c r="H1780" s="2"/>
      <c r="I1780" s="9"/>
    </row>
    <row r="1781" spans="3:9" x14ac:dyDescent="0.2">
      <c r="C1781" s="2"/>
      <c r="D1781" s="42"/>
      <c r="H1781" s="2"/>
      <c r="I1781" s="9"/>
    </row>
    <row r="1782" spans="3:9" x14ac:dyDescent="0.2">
      <c r="C1782" s="2"/>
      <c r="D1782" s="42"/>
      <c r="H1782" s="2"/>
      <c r="I1782" s="9"/>
    </row>
    <row r="1783" spans="3:9" x14ac:dyDescent="0.2">
      <c r="C1783" s="2"/>
      <c r="D1783" s="42"/>
      <c r="H1783" s="2"/>
      <c r="I1783" s="9"/>
    </row>
    <row r="1784" spans="3:9" x14ac:dyDescent="0.2">
      <c r="C1784" s="2"/>
      <c r="D1784" s="42"/>
      <c r="H1784" s="2"/>
      <c r="I1784" s="9"/>
    </row>
    <row r="1785" spans="3:9" x14ac:dyDescent="0.2">
      <c r="C1785" s="2"/>
      <c r="D1785" s="42"/>
      <c r="H1785" s="2"/>
      <c r="I1785" s="9"/>
    </row>
    <row r="1786" spans="3:9" x14ac:dyDescent="0.2">
      <c r="C1786" s="2"/>
      <c r="D1786" s="42"/>
      <c r="H1786" s="2"/>
      <c r="I1786" s="9"/>
    </row>
    <row r="1787" spans="3:9" x14ac:dyDescent="0.2">
      <c r="C1787" s="2"/>
      <c r="D1787" s="42"/>
      <c r="H1787" s="2"/>
      <c r="I1787" s="9"/>
    </row>
    <row r="1788" spans="3:9" x14ac:dyDescent="0.2">
      <c r="C1788" s="2"/>
      <c r="D1788" s="42"/>
      <c r="H1788" s="2"/>
      <c r="I1788" s="9"/>
    </row>
    <row r="1789" spans="3:9" x14ac:dyDescent="0.2">
      <c r="C1789" s="2"/>
      <c r="D1789" s="42"/>
      <c r="H1789" s="2"/>
      <c r="I1789" s="9"/>
    </row>
    <row r="1790" spans="3:9" x14ac:dyDescent="0.2">
      <c r="C1790" s="2"/>
      <c r="D1790" s="42"/>
      <c r="H1790" s="2"/>
      <c r="I1790" s="9"/>
    </row>
    <row r="1791" spans="3:9" x14ac:dyDescent="0.2">
      <c r="C1791" s="2"/>
      <c r="D1791" s="42"/>
      <c r="H1791" s="2"/>
      <c r="I1791" s="9"/>
    </row>
    <row r="1792" spans="3:9" x14ac:dyDescent="0.2">
      <c r="C1792" s="2"/>
      <c r="D1792" s="42"/>
      <c r="H1792" s="2"/>
      <c r="I1792" s="9"/>
    </row>
    <row r="1793" spans="3:9" x14ac:dyDescent="0.2">
      <c r="C1793" s="2"/>
      <c r="D1793" s="42"/>
      <c r="H1793" s="2"/>
      <c r="I1793" s="9"/>
    </row>
    <row r="1794" spans="3:9" x14ac:dyDescent="0.2">
      <c r="C1794" s="2"/>
      <c r="D1794" s="42"/>
      <c r="H1794" s="2"/>
      <c r="I1794" s="9"/>
    </row>
    <row r="1795" spans="3:9" x14ac:dyDescent="0.2">
      <c r="C1795" s="2"/>
      <c r="D1795" s="42"/>
      <c r="H1795" s="2"/>
      <c r="I1795" s="9"/>
    </row>
    <row r="1796" spans="3:9" x14ac:dyDescent="0.2">
      <c r="C1796" s="2"/>
      <c r="D1796" s="42"/>
      <c r="H1796" s="2"/>
      <c r="I1796" s="9"/>
    </row>
    <row r="1797" spans="3:9" x14ac:dyDescent="0.2">
      <c r="C1797" s="2"/>
      <c r="D1797" s="42"/>
      <c r="H1797" s="2"/>
      <c r="I1797" s="9"/>
    </row>
    <row r="1798" spans="3:9" x14ac:dyDescent="0.2">
      <c r="C1798" s="2"/>
      <c r="D1798" s="42"/>
      <c r="H1798" s="2"/>
      <c r="I1798" s="9"/>
    </row>
    <row r="1799" spans="3:9" x14ac:dyDescent="0.2">
      <c r="C1799" s="2"/>
      <c r="D1799" s="42"/>
      <c r="H1799" s="2"/>
      <c r="I1799" s="9"/>
    </row>
    <row r="1800" spans="3:9" x14ac:dyDescent="0.2">
      <c r="C1800" s="2"/>
      <c r="D1800" s="42"/>
      <c r="H1800" s="2"/>
      <c r="I1800" s="9"/>
    </row>
    <row r="1801" spans="3:9" x14ac:dyDescent="0.2">
      <c r="C1801" s="2"/>
      <c r="D1801" s="42"/>
      <c r="H1801" s="2"/>
      <c r="I1801" s="9"/>
    </row>
    <row r="1802" spans="3:9" x14ac:dyDescent="0.2">
      <c r="C1802" s="2"/>
      <c r="D1802" s="42"/>
      <c r="H1802" s="2"/>
      <c r="I1802" s="9"/>
    </row>
    <row r="1803" spans="3:9" x14ac:dyDescent="0.2">
      <c r="C1803" s="2"/>
      <c r="D1803" s="42"/>
      <c r="H1803" s="2"/>
      <c r="I1803" s="9"/>
    </row>
    <row r="1804" spans="3:9" x14ac:dyDescent="0.2">
      <c r="C1804" s="2"/>
      <c r="D1804" s="42"/>
      <c r="H1804" s="2"/>
      <c r="I1804" s="9"/>
    </row>
    <row r="1805" spans="3:9" x14ac:dyDescent="0.2">
      <c r="C1805" s="2"/>
      <c r="D1805" s="42"/>
      <c r="H1805" s="2"/>
      <c r="I1805" s="9"/>
    </row>
    <row r="1806" spans="3:9" x14ac:dyDescent="0.2">
      <c r="C1806" s="2"/>
      <c r="D1806" s="42"/>
      <c r="H1806" s="2"/>
      <c r="I1806" s="9"/>
    </row>
    <row r="1807" spans="3:9" x14ac:dyDescent="0.2">
      <c r="C1807" s="2"/>
      <c r="D1807" s="42"/>
      <c r="H1807" s="2"/>
      <c r="I1807" s="9"/>
    </row>
    <row r="1808" spans="3:9" x14ac:dyDescent="0.2">
      <c r="C1808" s="2"/>
      <c r="D1808" s="42"/>
      <c r="H1808" s="2"/>
      <c r="I1808" s="9"/>
    </row>
    <row r="1809" spans="3:9" x14ac:dyDescent="0.2">
      <c r="C1809" s="2"/>
      <c r="D1809" s="42"/>
      <c r="H1809" s="2"/>
      <c r="I1809" s="9"/>
    </row>
    <row r="1810" spans="3:9" x14ac:dyDescent="0.2">
      <c r="C1810" s="2"/>
      <c r="D1810" s="42"/>
      <c r="H1810" s="2"/>
      <c r="I1810" s="9"/>
    </row>
    <row r="1811" spans="3:9" x14ac:dyDescent="0.2">
      <c r="C1811" s="2"/>
      <c r="D1811" s="42"/>
      <c r="H1811" s="2"/>
      <c r="I1811" s="9"/>
    </row>
    <row r="1812" spans="3:9" x14ac:dyDescent="0.2">
      <c r="C1812" s="2"/>
      <c r="D1812" s="42"/>
      <c r="H1812" s="2"/>
      <c r="I1812" s="9"/>
    </row>
    <row r="1813" spans="3:9" x14ac:dyDescent="0.2">
      <c r="C1813" s="2"/>
      <c r="D1813" s="42"/>
      <c r="H1813" s="2"/>
      <c r="I1813" s="9"/>
    </row>
    <row r="1814" spans="3:9" x14ac:dyDescent="0.2">
      <c r="C1814" s="2"/>
      <c r="D1814" s="42"/>
      <c r="H1814" s="2"/>
      <c r="I1814" s="9"/>
    </row>
    <row r="1815" spans="3:9" x14ac:dyDescent="0.2">
      <c r="C1815" s="2"/>
      <c r="D1815" s="42"/>
      <c r="H1815" s="2"/>
      <c r="I1815" s="9"/>
    </row>
    <row r="1816" spans="3:9" x14ac:dyDescent="0.2">
      <c r="C1816" s="2"/>
      <c r="D1816" s="42"/>
      <c r="H1816" s="2"/>
      <c r="I1816" s="9"/>
    </row>
    <row r="1817" spans="3:9" x14ac:dyDescent="0.2">
      <c r="C1817" s="2"/>
      <c r="D1817" s="42"/>
      <c r="H1817" s="2"/>
      <c r="I1817" s="9"/>
    </row>
    <row r="1818" spans="3:9" x14ac:dyDescent="0.2">
      <c r="C1818" s="2"/>
      <c r="D1818" s="42"/>
      <c r="H1818" s="2"/>
      <c r="I1818" s="9"/>
    </row>
    <row r="1819" spans="3:9" x14ac:dyDescent="0.2">
      <c r="C1819" s="2"/>
      <c r="D1819" s="42"/>
      <c r="H1819" s="2"/>
      <c r="I1819" s="9"/>
    </row>
    <row r="1820" spans="3:9" x14ac:dyDescent="0.2">
      <c r="C1820" s="2"/>
      <c r="D1820" s="42"/>
      <c r="H1820" s="2"/>
      <c r="I1820" s="9"/>
    </row>
    <row r="1821" spans="3:9" x14ac:dyDescent="0.2">
      <c r="C1821" s="2"/>
      <c r="D1821" s="42"/>
      <c r="H1821" s="2"/>
      <c r="I1821" s="9"/>
    </row>
    <row r="1822" spans="3:9" x14ac:dyDescent="0.2">
      <c r="C1822" s="2"/>
      <c r="D1822" s="42"/>
      <c r="H1822" s="2"/>
      <c r="I1822" s="9"/>
    </row>
    <row r="1823" spans="3:9" x14ac:dyDescent="0.2">
      <c r="C1823" s="2"/>
      <c r="D1823" s="42"/>
      <c r="H1823" s="2"/>
      <c r="I1823" s="9"/>
    </row>
    <row r="1824" spans="3:9" x14ac:dyDescent="0.2">
      <c r="C1824" s="2"/>
      <c r="D1824" s="42"/>
      <c r="H1824" s="2"/>
      <c r="I1824" s="9"/>
    </row>
    <row r="1825" spans="3:9" x14ac:dyDescent="0.2">
      <c r="C1825" s="2"/>
      <c r="D1825" s="42"/>
      <c r="H1825" s="2"/>
      <c r="I1825" s="9"/>
    </row>
    <row r="1826" spans="3:9" x14ac:dyDescent="0.2">
      <c r="C1826" s="2"/>
      <c r="D1826" s="42"/>
      <c r="H1826" s="2"/>
      <c r="I1826" s="9"/>
    </row>
    <row r="1827" spans="3:9" x14ac:dyDescent="0.2">
      <c r="C1827" s="2"/>
      <c r="D1827" s="42"/>
      <c r="H1827" s="2"/>
      <c r="I1827" s="9"/>
    </row>
    <row r="1828" spans="3:9" x14ac:dyDescent="0.2">
      <c r="C1828" s="2"/>
      <c r="D1828" s="42"/>
      <c r="H1828" s="2"/>
      <c r="I1828" s="9"/>
    </row>
    <row r="1829" spans="3:9" x14ac:dyDescent="0.2">
      <c r="C1829" s="2"/>
      <c r="D1829" s="42"/>
      <c r="H1829" s="2"/>
      <c r="I1829" s="9"/>
    </row>
    <row r="1830" spans="3:9" x14ac:dyDescent="0.2">
      <c r="C1830" s="2"/>
      <c r="D1830" s="42"/>
      <c r="H1830" s="2"/>
      <c r="I1830" s="9"/>
    </row>
    <row r="1831" spans="3:9" x14ac:dyDescent="0.2">
      <c r="C1831" s="2"/>
      <c r="D1831" s="42"/>
      <c r="H1831" s="2"/>
      <c r="I1831" s="9"/>
    </row>
    <row r="1832" spans="3:9" x14ac:dyDescent="0.2">
      <c r="C1832" s="2"/>
      <c r="D1832" s="42"/>
      <c r="H1832" s="2"/>
      <c r="I1832" s="9"/>
    </row>
    <row r="1833" spans="3:9" x14ac:dyDescent="0.2">
      <c r="C1833" s="2"/>
      <c r="D1833" s="42"/>
      <c r="H1833" s="2"/>
      <c r="I1833" s="9"/>
    </row>
    <row r="1834" spans="3:9" x14ac:dyDescent="0.2">
      <c r="C1834" s="2"/>
      <c r="D1834" s="42"/>
      <c r="H1834" s="2"/>
      <c r="I1834" s="9"/>
    </row>
    <row r="1835" spans="3:9" x14ac:dyDescent="0.2">
      <c r="C1835" s="2"/>
      <c r="D1835" s="42"/>
      <c r="H1835" s="2"/>
      <c r="I1835" s="9"/>
    </row>
    <row r="1836" spans="3:9" x14ac:dyDescent="0.2">
      <c r="C1836" s="2"/>
      <c r="D1836" s="42"/>
      <c r="H1836" s="2"/>
      <c r="I1836" s="9"/>
    </row>
    <row r="1837" spans="3:9" x14ac:dyDescent="0.2">
      <c r="C1837" s="2"/>
      <c r="D1837" s="42"/>
      <c r="H1837" s="2"/>
      <c r="I1837" s="9"/>
    </row>
    <row r="1838" spans="3:9" x14ac:dyDescent="0.2">
      <c r="C1838" s="2"/>
      <c r="D1838" s="42"/>
      <c r="H1838" s="2"/>
      <c r="I1838" s="9"/>
    </row>
    <row r="1839" spans="3:9" x14ac:dyDescent="0.2">
      <c r="C1839" s="2"/>
      <c r="D1839" s="42"/>
      <c r="H1839" s="2"/>
      <c r="I1839" s="9"/>
    </row>
    <row r="1840" spans="3:9" x14ac:dyDescent="0.2">
      <c r="C1840" s="2"/>
      <c r="D1840" s="42"/>
      <c r="H1840" s="2"/>
      <c r="I1840" s="9"/>
    </row>
    <row r="1841" spans="3:9" x14ac:dyDescent="0.2">
      <c r="C1841" s="2"/>
      <c r="D1841" s="42"/>
      <c r="H1841" s="2"/>
      <c r="I1841" s="9"/>
    </row>
    <row r="1842" spans="3:9" x14ac:dyDescent="0.2">
      <c r="C1842" s="2"/>
      <c r="D1842" s="42"/>
      <c r="H1842" s="2"/>
      <c r="I1842" s="9"/>
    </row>
    <row r="1843" spans="3:9" x14ac:dyDescent="0.2">
      <c r="C1843" s="2"/>
      <c r="D1843" s="42"/>
      <c r="H1843" s="2"/>
      <c r="I1843" s="9"/>
    </row>
    <row r="1844" spans="3:9" x14ac:dyDescent="0.2">
      <c r="C1844" s="2"/>
      <c r="D1844" s="42"/>
      <c r="H1844" s="2"/>
      <c r="I1844" s="9"/>
    </row>
    <row r="1845" spans="3:9" x14ac:dyDescent="0.2">
      <c r="C1845" s="2"/>
      <c r="D1845" s="42"/>
      <c r="H1845" s="2"/>
      <c r="I1845" s="9"/>
    </row>
    <row r="1846" spans="3:9" x14ac:dyDescent="0.2">
      <c r="C1846" s="2"/>
      <c r="D1846" s="42"/>
      <c r="H1846" s="2"/>
      <c r="I1846" s="9"/>
    </row>
    <row r="1847" spans="3:9" x14ac:dyDescent="0.2">
      <c r="C1847" s="2"/>
      <c r="D1847" s="42"/>
      <c r="H1847" s="2"/>
      <c r="I1847" s="9"/>
    </row>
    <row r="1848" spans="3:9" x14ac:dyDescent="0.2">
      <c r="C1848" s="2"/>
      <c r="D1848" s="42"/>
      <c r="H1848" s="2"/>
      <c r="I1848" s="9"/>
    </row>
    <row r="1849" spans="3:9" x14ac:dyDescent="0.2">
      <c r="C1849" s="2"/>
      <c r="D1849" s="42"/>
      <c r="H1849" s="2"/>
      <c r="I1849" s="9"/>
    </row>
    <row r="1850" spans="3:9" x14ac:dyDescent="0.2">
      <c r="C1850" s="2"/>
      <c r="D1850" s="42"/>
      <c r="H1850" s="2"/>
      <c r="I1850" s="9"/>
    </row>
    <row r="1851" spans="3:9" x14ac:dyDescent="0.2">
      <c r="C1851" s="2"/>
      <c r="D1851" s="42"/>
      <c r="H1851" s="2"/>
      <c r="I1851" s="9"/>
    </row>
    <row r="1852" spans="3:9" x14ac:dyDescent="0.2">
      <c r="C1852" s="2"/>
      <c r="D1852" s="42"/>
      <c r="H1852" s="2"/>
      <c r="I1852" s="9"/>
    </row>
    <row r="1853" spans="3:9" x14ac:dyDescent="0.2">
      <c r="C1853" s="2"/>
      <c r="D1853" s="42"/>
      <c r="H1853" s="2"/>
      <c r="I1853" s="9"/>
    </row>
    <row r="1854" spans="3:9" x14ac:dyDescent="0.2">
      <c r="C1854" s="2"/>
      <c r="D1854" s="42"/>
      <c r="H1854" s="2"/>
      <c r="I1854" s="9"/>
    </row>
    <row r="1855" spans="3:9" x14ac:dyDescent="0.2">
      <c r="C1855" s="2"/>
      <c r="D1855" s="42"/>
      <c r="H1855" s="2"/>
      <c r="I1855" s="9"/>
    </row>
    <row r="1856" spans="3:9" x14ac:dyDescent="0.2">
      <c r="C1856" s="2"/>
      <c r="D1856" s="42"/>
      <c r="H1856" s="2"/>
      <c r="I1856" s="9"/>
    </row>
    <row r="1857" spans="3:9" x14ac:dyDescent="0.2">
      <c r="C1857" s="2"/>
      <c r="D1857" s="42"/>
      <c r="H1857" s="2"/>
      <c r="I1857" s="9"/>
    </row>
    <row r="1858" spans="3:9" x14ac:dyDescent="0.2">
      <c r="C1858" s="2"/>
      <c r="D1858" s="42"/>
      <c r="H1858" s="2"/>
      <c r="I1858" s="9"/>
    </row>
    <row r="1859" spans="3:9" x14ac:dyDescent="0.2">
      <c r="C1859" s="2"/>
      <c r="D1859" s="42"/>
      <c r="H1859" s="2"/>
      <c r="I1859" s="9"/>
    </row>
    <row r="1860" spans="3:9" x14ac:dyDescent="0.2">
      <c r="C1860" s="2"/>
      <c r="D1860" s="42"/>
      <c r="H1860" s="2"/>
      <c r="I1860" s="9"/>
    </row>
    <row r="1861" spans="3:9" x14ac:dyDescent="0.2">
      <c r="C1861" s="2"/>
      <c r="D1861" s="42"/>
      <c r="H1861" s="2"/>
      <c r="I1861" s="9"/>
    </row>
    <row r="1862" spans="3:9" x14ac:dyDescent="0.2">
      <c r="C1862" s="2"/>
      <c r="D1862" s="42"/>
      <c r="H1862" s="2"/>
      <c r="I1862" s="9"/>
    </row>
    <row r="1863" spans="3:9" x14ac:dyDescent="0.2">
      <c r="C1863" s="2"/>
      <c r="D1863" s="42"/>
      <c r="H1863" s="2"/>
      <c r="I1863" s="9"/>
    </row>
    <row r="1864" spans="3:9" x14ac:dyDescent="0.2">
      <c r="C1864" s="2"/>
      <c r="D1864" s="42"/>
      <c r="H1864" s="2"/>
      <c r="I1864" s="9"/>
    </row>
    <row r="1865" spans="3:9" x14ac:dyDescent="0.2">
      <c r="C1865" s="2"/>
      <c r="D1865" s="42"/>
      <c r="H1865" s="2"/>
      <c r="I1865" s="9"/>
    </row>
    <row r="1866" spans="3:9" x14ac:dyDescent="0.2">
      <c r="C1866" s="2"/>
      <c r="D1866" s="42"/>
      <c r="H1866" s="2"/>
      <c r="I1866" s="9"/>
    </row>
    <row r="1867" spans="3:9" x14ac:dyDescent="0.2">
      <c r="C1867" s="2"/>
      <c r="D1867" s="42"/>
      <c r="H1867" s="2"/>
      <c r="I1867" s="9"/>
    </row>
    <row r="1868" spans="3:9" x14ac:dyDescent="0.2">
      <c r="C1868" s="2"/>
      <c r="D1868" s="42"/>
      <c r="H1868" s="2"/>
      <c r="I1868" s="9"/>
    </row>
    <row r="1869" spans="3:9" x14ac:dyDescent="0.2">
      <c r="C1869" s="2"/>
      <c r="D1869" s="42"/>
      <c r="H1869" s="2"/>
      <c r="I1869" s="9"/>
    </row>
    <row r="1870" spans="3:9" x14ac:dyDescent="0.2">
      <c r="C1870" s="2"/>
      <c r="D1870" s="42"/>
      <c r="H1870" s="2"/>
      <c r="I1870" s="9"/>
    </row>
    <row r="1871" spans="3:9" x14ac:dyDescent="0.2">
      <c r="C1871" s="2"/>
      <c r="D1871" s="42"/>
      <c r="H1871" s="2"/>
      <c r="I1871" s="9"/>
    </row>
    <row r="1872" spans="3:9" x14ac:dyDescent="0.2">
      <c r="C1872" s="2"/>
      <c r="D1872" s="42"/>
      <c r="H1872" s="2"/>
      <c r="I1872" s="9"/>
    </row>
    <row r="1873" spans="3:9" x14ac:dyDescent="0.2">
      <c r="C1873" s="2"/>
      <c r="D1873" s="42"/>
      <c r="H1873" s="2"/>
      <c r="I1873" s="9"/>
    </row>
    <row r="1874" spans="3:9" x14ac:dyDescent="0.2">
      <c r="C1874" s="2"/>
      <c r="D1874" s="42"/>
      <c r="H1874" s="2"/>
      <c r="I1874" s="9"/>
    </row>
    <row r="1875" spans="3:9" x14ac:dyDescent="0.2">
      <c r="C1875" s="2"/>
      <c r="D1875" s="42"/>
      <c r="H1875" s="2"/>
      <c r="I1875" s="9"/>
    </row>
    <row r="1876" spans="3:9" x14ac:dyDescent="0.2">
      <c r="C1876" s="2"/>
      <c r="D1876" s="42"/>
      <c r="H1876" s="2"/>
      <c r="I1876" s="9"/>
    </row>
    <row r="1877" spans="3:9" x14ac:dyDescent="0.2">
      <c r="C1877" s="2"/>
      <c r="D1877" s="42"/>
      <c r="H1877" s="2"/>
      <c r="I1877" s="9"/>
    </row>
    <row r="1878" spans="3:9" x14ac:dyDescent="0.2">
      <c r="C1878" s="2"/>
      <c r="D1878" s="42"/>
      <c r="H1878" s="2"/>
      <c r="I1878" s="9"/>
    </row>
    <row r="1879" spans="3:9" x14ac:dyDescent="0.2">
      <c r="C1879" s="2"/>
      <c r="D1879" s="42"/>
      <c r="H1879" s="2"/>
      <c r="I1879" s="9"/>
    </row>
    <row r="1880" spans="3:9" x14ac:dyDescent="0.2">
      <c r="C1880" s="2"/>
      <c r="D1880" s="42"/>
      <c r="H1880" s="2"/>
      <c r="I1880" s="9"/>
    </row>
    <row r="1881" spans="3:9" x14ac:dyDescent="0.2">
      <c r="C1881" s="2"/>
      <c r="D1881" s="42"/>
      <c r="H1881" s="2"/>
      <c r="I1881" s="9"/>
    </row>
    <row r="1882" spans="3:9" x14ac:dyDescent="0.2">
      <c r="C1882" s="2"/>
      <c r="D1882" s="42"/>
      <c r="H1882" s="2"/>
      <c r="I1882" s="9"/>
    </row>
    <row r="1883" spans="3:9" x14ac:dyDescent="0.2">
      <c r="C1883" s="2"/>
      <c r="D1883" s="42"/>
      <c r="H1883" s="2"/>
      <c r="I1883" s="9"/>
    </row>
    <row r="1884" spans="3:9" x14ac:dyDescent="0.2">
      <c r="C1884" s="2"/>
      <c r="D1884" s="42"/>
      <c r="H1884" s="2"/>
      <c r="I1884" s="9"/>
    </row>
    <row r="1885" spans="3:9" x14ac:dyDescent="0.2">
      <c r="C1885" s="2"/>
      <c r="D1885" s="42"/>
      <c r="H1885" s="2"/>
      <c r="I1885" s="9"/>
    </row>
    <row r="1886" spans="3:9" x14ac:dyDescent="0.2">
      <c r="C1886" s="2"/>
      <c r="D1886" s="42"/>
      <c r="H1886" s="2"/>
      <c r="I1886" s="9"/>
    </row>
    <row r="1887" spans="3:9" x14ac:dyDescent="0.2">
      <c r="C1887" s="2"/>
      <c r="D1887" s="42"/>
      <c r="H1887" s="2"/>
      <c r="I1887" s="9"/>
    </row>
    <row r="1888" spans="3:9" x14ac:dyDescent="0.2">
      <c r="C1888" s="2"/>
      <c r="D1888" s="42"/>
      <c r="H1888" s="2"/>
      <c r="I1888" s="9"/>
    </row>
    <row r="1889" spans="3:9" x14ac:dyDescent="0.2">
      <c r="C1889" s="2"/>
      <c r="D1889" s="42"/>
      <c r="H1889" s="2"/>
      <c r="I1889" s="9"/>
    </row>
    <row r="1890" spans="3:9" x14ac:dyDescent="0.2">
      <c r="C1890" s="2"/>
      <c r="D1890" s="42"/>
      <c r="H1890" s="2"/>
      <c r="I1890" s="9"/>
    </row>
    <row r="1891" spans="3:9" x14ac:dyDescent="0.2">
      <c r="C1891" s="2"/>
      <c r="D1891" s="42"/>
      <c r="H1891" s="2"/>
      <c r="I1891" s="9"/>
    </row>
    <row r="1892" spans="3:9" x14ac:dyDescent="0.2">
      <c r="C1892" s="2"/>
      <c r="D1892" s="42"/>
      <c r="H1892" s="2"/>
      <c r="I1892" s="9"/>
    </row>
    <row r="1893" spans="3:9" x14ac:dyDescent="0.2">
      <c r="C1893" s="2"/>
      <c r="D1893" s="42"/>
      <c r="H1893" s="2"/>
      <c r="I1893" s="9"/>
    </row>
    <row r="1894" spans="3:9" x14ac:dyDescent="0.2">
      <c r="C1894" s="2"/>
      <c r="D1894" s="42"/>
      <c r="H1894" s="2"/>
      <c r="I1894" s="9"/>
    </row>
    <row r="1895" spans="3:9" x14ac:dyDescent="0.2">
      <c r="C1895" s="2"/>
      <c r="D1895" s="42"/>
      <c r="H1895" s="2"/>
      <c r="I1895" s="9"/>
    </row>
    <row r="1896" spans="3:9" x14ac:dyDescent="0.2">
      <c r="C1896" s="2"/>
      <c r="D1896" s="42"/>
      <c r="H1896" s="2"/>
      <c r="I1896" s="9"/>
    </row>
    <row r="1897" spans="3:9" x14ac:dyDescent="0.2">
      <c r="C1897" s="2"/>
      <c r="D1897" s="42"/>
      <c r="H1897" s="2"/>
      <c r="I1897" s="9"/>
    </row>
    <row r="1898" spans="3:9" x14ac:dyDescent="0.2">
      <c r="C1898" s="2"/>
      <c r="D1898" s="42"/>
      <c r="H1898" s="2"/>
      <c r="I1898" s="9"/>
    </row>
    <row r="1899" spans="3:9" x14ac:dyDescent="0.2">
      <c r="C1899" s="2"/>
      <c r="D1899" s="42"/>
      <c r="H1899" s="2"/>
      <c r="I1899" s="9"/>
    </row>
    <row r="1900" spans="3:9" x14ac:dyDescent="0.2">
      <c r="C1900" s="2"/>
      <c r="D1900" s="42"/>
      <c r="H1900" s="2"/>
      <c r="I1900" s="9"/>
    </row>
    <row r="1901" spans="3:9" x14ac:dyDescent="0.2">
      <c r="C1901" s="2"/>
      <c r="D1901" s="42"/>
      <c r="H1901" s="2"/>
      <c r="I1901" s="9"/>
    </row>
    <row r="1902" spans="3:9" x14ac:dyDescent="0.2">
      <c r="C1902" s="2"/>
      <c r="D1902" s="42"/>
      <c r="H1902" s="2"/>
      <c r="I1902" s="9"/>
    </row>
    <row r="1903" spans="3:9" x14ac:dyDescent="0.2">
      <c r="C1903" s="2"/>
      <c r="D1903" s="42"/>
      <c r="H1903" s="2"/>
      <c r="I1903" s="9"/>
    </row>
    <row r="1904" spans="3:9" x14ac:dyDescent="0.2">
      <c r="C1904" s="2"/>
      <c r="D1904" s="42"/>
      <c r="H1904" s="2"/>
      <c r="I1904" s="9"/>
    </row>
    <row r="1905" spans="3:9" x14ac:dyDescent="0.2">
      <c r="C1905" s="2"/>
      <c r="D1905" s="42"/>
      <c r="H1905" s="2"/>
      <c r="I1905" s="9"/>
    </row>
    <row r="1906" spans="3:9" x14ac:dyDescent="0.2">
      <c r="C1906" s="2"/>
      <c r="D1906" s="42"/>
      <c r="H1906" s="2"/>
      <c r="I1906" s="9"/>
    </row>
    <row r="1907" spans="3:9" x14ac:dyDescent="0.2">
      <c r="C1907" s="2"/>
      <c r="D1907" s="42"/>
      <c r="H1907" s="2"/>
      <c r="I1907" s="9"/>
    </row>
    <row r="1908" spans="3:9" x14ac:dyDescent="0.2">
      <c r="C1908" s="2"/>
      <c r="D1908" s="42"/>
      <c r="H1908" s="2"/>
      <c r="I1908" s="9"/>
    </row>
    <row r="1909" spans="3:9" x14ac:dyDescent="0.2">
      <c r="C1909" s="2"/>
      <c r="D1909" s="42"/>
      <c r="H1909" s="2"/>
      <c r="I1909" s="9"/>
    </row>
    <row r="1910" spans="3:9" x14ac:dyDescent="0.2">
      <c r="C1910" s="2"/>
      <c r="D1910" s="42"/>
      <c r="H1910" s="2"/>
      <c r="I1910" s="9"/>
    </row>
    <row r="1911" spans="3:9" x14ac:dyDescent="0.2">
      <c r="C1911" s="2"/>
      <c r="D1911" s="42"/>
      <c r="H1911" s="2"/>
      <c r="I1911" s="9"/>
    </row>
    <row r="1912" spans="3:9" x14ac:dyDescent="0.2">
      <c r="C1912" s="2"/>
      <c r="D1912" s="42"/>
      <c r="H1912" s="2"/>
      <c r="I1912" s="9"/>
    </row>
    <row r="1913" spans="3:9" x14ac:dyDescent="0.2">
      <c r="C1913" s="2"/>
      <c r="D1913" s="42"/>
      <c r="H1913" s="2"/>
      <c r="I1913" s="9"/>
    </row>
    <row r="1914" spans="3:9" x14ac:dyDescent="0.2">
      <c r="C1914" s="2"/>
      <c r="D1914" s="42"/>
      <c r="H1914" s="2"/>
      <c r="I1914" s="9"/>
    </row>
    <row r="1915" spans="3:9" x14ac:dyDescent="0.2">
      <c r="C1915" s="2"/>
      <c r="D1915" s="42"/>
      <c r="H1915" s="2"/>
      <c r="I1915" s="9"/>
    </row>
    <row r="1916" spans="3:9" x14ac:dyDescent="0.2">
      <c r="C1916" s="2"/>
      <c r="D1916" s="42"/>
      <c r="H1916" s="2"/>
      <c r="I1916" s="9"/>
    </row>
    <row r="1917" spans="3:9" x14ac:dyDescent="0.2">
      <c r="C1917" s="2"/>
      <c r="D1917" s="42"/>
      <c r="H1917" s="2"/>
      <c r="I1917" s="9"/>
    </row>
    <row r="1918" spans="3:9" x14ac:dyDescent="0.2">
      <c r="C1918" s="2"/>
      <c r="D1918" s="42"/>
      <c r="H1918" s="2"/>
      <c r="I1918" s="9"/>
    </row>
    <row r="1919" spans="3:9" x14ac:dyDescent="0.2">
      <c r="C1919" s="2"/>
      <c r="D1919" s="42"/>
      <c r="H1919" s="2"/>
      <c r="I1919" s="9"/>
    </row>
    <row r="1920" spans="3:9" x14ac:dyDescent="0.2">
      <c r="C1920" s="2"/>
      <c r="D1920" s="42"/>
      <c r="H1920" s="2"/>
      <c r="I1920" s="9"/>
    </row>
    <row r="1921" spans="3:9" x14ac:dyDescent="0.2">
      <c r="C1921" s="2"/>
      <c r="D1921" s="42"/>
      <c r="H1921" s="2"/>
      <c r="I1921" s="9"/>
    </row>
    <row r="1922" spans="3:9" x14ac:dyDescent="0.2">
      <c r="C1922" s="2"/>
      <c r="D1922" s="42"/>
      <c r="H1922" s="2"/>
      <c r="I1922" s="9"/>
    </row>
    <row r="1923" spans="3:9" x14ac:dyDescent="0.2">
      <c r="C1923" s="2"/>
      <c r="D1923" s="42"/>
      <c r="H1923" s="2"/>
      <c r="I1923" s="9"/>
    </row>
    <row r="1924" spans="3:9" x14ac:dyDescent="0.2">
      <c r="C1924" s="2"/>
      <c r="D1924" s="42"/>
      <c r="H1924" s="2"/>
      <c r="I1924" s="9"/>
    </row>
    <row r="1925" spans="3:9" x14ac:dyDescent="0.2">
      <c r="C1925" s="2"/>
      <c r="D1925" s="42"/>
      <c r="H1925" s="2"/>
      <c r="I1925" s="9"/>
    </row>
    <row r="1926" spans="3:9" x14ac:dyDescent="0.2">
      <c r="C1926" s="2"/>
      <c r="D1926" s="42"/>
      <c r="H1926" s="2"/>
      <c r="I1926" s="9"/>
    </row>
    <row r="1927" spans="3:9" x14ac:dyDescent="0.2">
      <c r="C1927" s="2"/>
      <c r="D1927" s="42"/>
      <c r="H1927" s="2"/>
      <c r="I1927" s="9"/>
    </row>
    <row r="1928" spans="3:9" x14ac:dyDescent="0.2">
      <c r="C1928" s="2"/>
      <c r="D1928" s="42"/>
      <c r="H1928" s="2"/>
      <c r="I1928" s="9"/>
    </row>
    <row r="1929" spans="3:9" x14ac:dyDescent="0.2">
      <c r="C1929" s="2"/>
      <c r="D1929" s="42"/>
      <c r="H1929" s="2"/>
      <c r="I1929" s="9"/>
    </row>
    <row r="1930" spans="3:9" x14ac:dyDescent="0.2">
      <c r="C1930" s="2"/>
      <c r="D1930" s="42"/>
      <c r="H1930" s="2"/>
      <c r="I1930" s="9"/>
    </row>
    <row r="1931" spans="3:9" x14ac:dyDescent="0.2">
      <c r="C1931" s="2"/>
      <c r="D1931" s="42"/>
      <c r="H1931" s="2"/>
      <c r="I1931" s="9"/>
    </row>
    <row r="1932" spans="3:9" x14ac:dyDescent="0.2">
      <c r="C1932" s="2"/>
      <c r="D1932" s="42"/>
      <c r="H1932" s="2"/>
      <c r="I1932" s="9"/>
    </row>
    <row r="1933" spans="3:9" x14ac:dyDescent="0.2">
      <c r="C1933" s="2"/>
      <c r="D1933" s="42"/>
      <c r="H1933" s="2"/>
      <c r="I1933" s="9"/>
    </row>
    <row r="1934" spans="3:9" x14ac:dyDescent="0.2">
      <c r="C1934" s="2"/>
      <c r="D1934" s="42"/>
      <c r="H1934" s="2"/>
      <c r="I1934" s="9"/>
    </row>
    <row r="1935" spans="3:9" x14ac:dyDescent="0.2">
      <c r="C1935" s="2"/>
      <c r="D1935" s="42"/>
      <c r="H1935" s="2"/>
      <c r="I1935" s="9"/>
    </row>
    <row r="1936" spans="3:9" x14ac:dyDescent="0.2">
      <c r="C1936" s="2"/>
      <c r="D1936" s="42"/>
      <c r="H1936" s="2"/>
      <c r="I1936" s="9"/>
    </row>
    <row r="1937" spans="3:9" x14ac:dyDescent="0.2">
      <c r="C1937" s="2"/>
      <c r="D1937" s="42"/>
      <c r="H1937" s="2"/>
      <c r="I1937" s="9"/>
    </row>
    <row r="1938" spans="3:9" x14ac:dyDescent="0.2">
      <c r="C1938" s="2"/>
      <c r="D1938" s="42"/>
      <c r="H1938" s="2"/>
      <c r="I1938" s="9"/>
    </row>
    <row r="1939" spans="3:9" x14ac:dyDescent="0.2">
      <c r="C1939" s="2"/>
      <c r="D1939" s="42"/>
      <c r="H1939" s="2"/>
      <c r="I1939" s="9"/>
    </row>
    <row r="1940" spans="3:9" x14ac:dyDescent="0.2">
      <c r="C1940" s="2"/>
      <c r="D1940" s="42"/>
      <c r="H1940" s="2"/>
      <c r="I1940" s="9"/>
    </row>
    <row r="1941" spans="3:9" x14ac:dyDescent="0.2">
      <c r="C1941" s="2"/>
      <c r="D1941" s="42"/>
      <c r="H1941" s="2"/>
      <c r="I1941" s="9"/>
    </row>
    <row r="1942" spans="3:9" x14ac:dyDescent="0.2">
      <c r="C1942" s="2"/>
      <c r="D1942" s="42"/>
      <c r="H1942" s="2"/>
      <c r="I1942" s="9"/>
    </row>
    <row r="1943" spans="3:9" x14ac:dyDescent="0.2">
      <c r="C1943" s="2"/>
      <c r="D1943" s="42"/>
      <c r="H1943" s="2"/>
      <c r="I1943" s="9"/>
    </row>
    <row r="1944" spans="3:9" x14ac:dyDescent="0.2">
      <c r="C1944" s="2"/>
      <c r="D1944" s="42"/>
      <c r="H1944" s="2"/>
      <c r="I1944" s="9"/>
    </row>
    <row r="1945" spans="3:9" x14ac:dyDescent="0.2">
      <c r="C1945" s="2"/>
      <c r="D1945" s="42"/>
      <c r="H1945" s="2"/>
      <c r="I1945" s="9"/>
    </row>
    <row r="1946" spans="3:9" x14ac:dyDescent="0.2">
      <c r="C1946" s="2"/>
      <c r="D1946" s="42"/>
      <c r="H1946" s="2"/>
      <c r="I1946" s="9"/>
    </row>
    <row r="1947" spans="3:9" x14ac:dyDescent="0.2">
      <c r="C1947" s="2"/>
      <c r="D1947" s="42"/>
      <c r="H1947" s="2"/>
      <c r="I1947" s="9"/>
    </row>
    <row r="1948" spans="3:9" x14ac:dyDescent="0.2">
      <c r="C1948" s="2"/>
      <c r="D1948" s="42"/>
      <c r="H1948" s="2"/>
      <c r="I1948" s="9"/>
    </row>
    <row r="1949" spans="3:9" x14ac:dyDescent="0.2">
      <c r="C1949" s="2"/>
      <c r="D1949" s="42"/>
      <c r="H1949" s="2"/>
      <c r="I1949" s="9"/>
    </row>
    <row r="1950" spans="3:9" x14ac:dyDescent="0.2">
      <c r="C1950" s="2"/>
      <c r="D1950" s="42"/>
      <c r="H1950" s="2"/>
      <c r="I1950" s="9"/>
    </row>
    <row r="1951" spans="3:9" x14ac:dyDescent="0.2">
      <c r="C1951" s="2"/>
      <c r="D1951" s="42"/>
      <c r="H1951" s="2"/>
      <c r="I1951" s="9"/>
    </row>
    <row r="1952" spans="3:9" x14ac:dyDescent="0.2">
      <c r="C1952" s="2"/>
      <c r="D1952" s="42"/>
      <c r="H1952" s="2"/>
      <c r="I1952" s="9"/>
    </row>
    <row r="1953" spans="3:9" x14ac:dyDescent="0.2">
      <c r="C1953" s="2"/>
      <c r="D1953" s="42"/>
      <c r="H1953" s="2"/>
      <c r="I1953" s="9"/>
    </row>
    <row r="1954" spans="3:9" x14ac:dyDescent="0.2">
      <c r="C1954" s="2"/>
      <c r="D1954" s="42"/>
      <c r="H1954" s="2"/>
      <c r="I1954" s="9"/>
    </row>
    <row r="1955" spans="3:9" x14ac:dyDescent="0.2">
      <c r="C1955" s="2"/>
      <c r="D1955" s="42"/>
      <c r="H1955" s="2"/>
      <c r="I1955" s="9"/>
    </row>
    <row r="1956" spans="3:9" x14ac:dyDescent="0.2">
      <c r="C1956" s="2"/>
      <c r="D1956" s="42"/>
      <c r="H1956" s="2"/>
      <c r="I1956" s="9"/>
    </row>
    <row r="1957" spans="3:9" x14ac:dyDescent="0.2">
      <c r="C1957" s="2"/>
      <c r="D1957" s="42"/>
      <c r="H1957" s="2"/>
      <c r="I1957" s="9"/>
    </row>
    <row r="1958" spans="3:9" x14ac:dyDescent="0.2">
      <c r="C1958" s="2"/>
      <c r="D1958" s="42"/>
      <c r="H1958" s="2"/>
      <c r="I1958" s="9"/>
    </row>
    <row r="1959" spans="3:9" x14ac:dyDescent="0.2">
      <c r="C1959" s="2"/>
      <c r="D1959" s="42"/>
      <c r="H1959" s="2"/>
      <c r="I1959" s="9"/>
    </row>
    <row r="1960" spans="3:9" x14ac:dyDescent="0.2">
      <c r="C1960" s="2"/>
      <c r="D1960" s="42"/>
      <c r="H1960" s="2"/>
      <c r="I1960" s="9"/>
    </row>
    <row r="1961" spans="3:9" x14ac:dyDescent="0.2">
      <c r="C1961" s="2"/>
      <c r="D1961" s="42"/>
      <c r="H1961" s="2"/>
      <c r="I1961" s="9"/>
    </row>
    <row r="1962" spans="3:9" x14ac:dyDescent="0.2">
      <c r="C1962" s="2"/>
      <c r="D1962" s="42"/>
      <c r="H1962" s="2"/>
      <c r="I1962" s="9"/>
    </row>
    <row r="1963" spans="3:9" x14ac:dyDescent="0.2">
      <c r="C1963" s="2"/>
      <c r="D1963" s="42"/>
      <c r="H1963" s="2"/>
      <c r="I1963" s="9"/>
    </row>
    <row r="1964" spans="3:9" x14ac:dyDescent="0.2">
      <c r="C1964" s="2"/>
      <c r="D1964" s="42"/>
      <c r="H1964" s="2"/>
      <c r="I1964" s="9"/>
    </row>
    <row r="1965" spans="3:9" x14ac:dyDescent="0.2">
      <c r="C1965" s="2"/>
      <c r="D1965" s="42"/>
      <c r="H1965" s="2"/>
      <c r="I1965" s="9"/>
    </row>
    <row r="1966" spans="3:9" x14ac:dyDescent="0.2">
      <c r="C1966" s="2"/>
      <c r="D1966" s="42"/>
      <c r="H1966" s="2"/>
      <c r="I1966" s="9"/>
    </row>
    <row r="1967" spans="3:9" x14ac:dyDescent="0.2">
      <c r="C1967" s="2"/>
      <c r="D1967" s="42"/>
      <c r="H1967" s="2"/>
      <c r="I1967" s="9"/>
    </row>
    <row r="1968" spans="3:9" x14ac:dyDescent="0.2">
      <c r="C1968" s="2"/>
      <c r="D1968" s="42"/>
      <c r="H1968" s="2"/>
      <c r="I1968" s="9"/>
    </row>
    <row r="1969" spans="3:9" x14ac:dyDescent="0.2">
      <c r="C1969" s="2"/>
      <c r="D1969" s="42"/>
      <c r="H1969" s="2"/>
      <c r="I1969" s="9"/>
    </row>
    <row r="1970" spans="3:9" x14ac:dyDescent="0.2">
      <c r="C1970" s="2"/>
      <c r="D1970" s="42"/>
      <c r="H1970" s="2"/>
      <c r="I1970" s="9"/>
    </row>
    <row r="1971" spans="3:9" x14ac:dyDescent="0.2">
      <c r="C1971" s="2"/>
      <c r="D1971" s="42"/>
      <c r="H1971" s="2"/>
      <c r="I1971" s="9"/>
    </row>
    <row r="1972" spans="3:9" x14ac:dyDescent="0.2">
      <c r="C1972" s="2"/>
      <c r="D1972" s="42"/>
      <c r="H1972" s="2"/>
      <c r="I1972" s="9"/>
    </row>
    <row r="1973" spans="3:9" x14ac:dyDescent="0.2">
      <c r="C1973" s="2"/>
      <c r="D1973" s="42"/>
      <c r="H1973" s="2"/>
      <c r="I1973" s="9"/>
    </row>
    <row r="1974" spans="3:9" x14ac:dyDescent="0.2">
      <c r="C1974" s="2"/>
      <c r="D1974" s="42"/>
      <c r="H1974" s="2"/>
      <c r="I1974" s="9"/>
    </row>
    <row r="1975" spans="3:9" x14ac:dyDescent="0.2">
      <c r="C1975" s="2"/>
      <c r="D1975" s="42"/>
      <c r="H1975" s="2"/>
      <c r="I1975" s="9"/>
    </row>
    <row r="1976" spans="3:9" x14ac:dyDescent="0.2">
      <c r="C1976" s="2"/>
      <c r="D1976" s="42"/>
      <c r="H1976" s="2"/>
      <c r="I1976" s="9"/>
    </row>
    <row r="1977" spans="3:9" x14ac:dyDescent="0.2">
      <c r="C1977" s="2"/>
      <c r="D1977" s="42"/>
      <c r="H1977" s="2"/>
      <c r="I1977" s="9"/>
    </row>
    <row r="1978" spans="3:9" x14ac:dyDescent="0.2">
      <c r="C1978" s="2"/>
      <c r="D1978" s="42"/>
      <c r="H1978" s="2"/>
      <c r="I1978" s="9"/>
    </row>
    <row r="1979" spans="3:9" x14ac:dyDescent="0.2">
      <c r="C1979" s="2"/>
      <c r="D1979" s="42"/>
      <c r="H1979" s="2"/>
      <c r="I1979" s="9"/>
    </row>
    <row r="1980" spans="3:9" x14ac:dyDescent="0.2">
      <c r="C1980" s="2"/>
      <c r="D1980" s="42"/>
      <c r="H1980" s="2"/>
      <c r="I1980" s="9"/>
    </row>
    <row r="1981" spans="3:9" x14ac:dyDescent="0.2">
      <c r="C1981" s="2"/>
      <c r="D1981" s="42"/>
      <c r="H1981" s="2"/>
      <c r="I1981" s="9"/>
    </row>
    <row r="1982" spans="3:9" x14ac:dyDescent="0.2">
      <c r="C1982" s="2"/>
      <c r="D1982" s="42"/>
      <c r="H1982" s="2"/>
      <c r="I1982" s="9"/>
    </row>
    <row r="1983" spans="3:9" x14ac:dyDescent="0.2">
      <c r="C1983" s="2"/>
      <c r="D1983" s="42"/>
      <c r="H1983" s="2"/>
      <c r="I1983" s="9"/>
    </row>
    <row r="1984" spans="3:9" x14ac:dyDescent="0.2">
      <c r="C1984" s="2"/>
      <c r="D1984" s="42"/>
      <c r="H1984" s="2"/>
      <c r="I1984" s="9"/>
    </row>
    <row r="1985" spans="3:9" x14ac:dyDescent="0.2">
      <c r="C1985" s="2"/>
      <c r="D1985" s="42"/>
      <c r="H1985" s="2"/>
      <c r="I1985" s="9"/>
    </row>
    <row r="1986" spans="3:9" x14ac:dyDescent="0.2">
      <c r="C1986" s="2"/>
      <c r="D1986" s="42"/>
      <c r="H1986" s="2"/>
      <c r="I1986" s="9"/>
    </row>
    <row r="1987" spans="3:9" x14ac:dyDescent="0.2">
      <c r="C1987" s="2"/>
      <c r="D1987" s="42"/>
      <c r="H1987" s="2"/>
      <c r="I1987" s="9"/>
    </row>
    <row r="1988" spans="3:9" x14ac:dyDescent="0.2">
      <c r="C1988" s="2"/>
      <c r="D1988" s="42"/>
      <c r="H1988" s="2"/>
      <c r="I1988" s="9"/>
    </row>
    <row r="1989" spans="3:9" x14ac:dyDescent="0.2">
      <c r="C1989" s="2"/>
      <c r="D1989" s="42"/>
      <c r="H1989" s="2"/>
      <c r="I1989" s="9"/>
    </row>
    <row r="1990" spans="3:9" x14ac:dyDescent="0.2">
      <c r="C1990" s="2"/>
      <c r="D1990" s="42"/>
      <c r="H1990" s="2"/>
      <c r="I1990" s="9"/>
    </row>
    <row r="1991" spans="3:9" x14ac:dyDescent="0.2">
      <c r="C1991" s="2"/>
      <c r="D1991" s="42"/>
      <c r="H1991" s="2"/>
      <c r="I1991" s="9"/>
    </row>
    <row r="1992" spans="3:9" x14ac:dyDescent="0.2">
      <c r="C1992" s="2"/>
      <c r="D1992" s="42"/>
      <c r="H1992" s="2"/>
      <c r="I1992" s="9"/>
    </row>
    <row r="1993" spans="3:9" x14ac:dyDescent="0.2">
      <c r="C1993" s="2"/>
      <c r="D1993" s="42"/>
      <c r="H1993" s="2"/>
      <c r="I1993" s="9"/>
    </row>
    <row r="1994" spans="3:9" x14ac:dyDescent="0.2">
      <c r="C1994" s="2"/>
      <c r="D1994" s="42"/>
      <c r="H1994" s="2"/>
      <c r="I1994" s="9"/>
    </row>
    <row r="1995" spans="3:9" x14ac:dyDescent="0.2">
      <c r="C1995" s="2"/>
      <c r="D1995" s="42"/>
      <c r="H1995" s="2"/>
      <c r="I1995" s="9"/>
    </row>
    <row r="1996" spans="3:9" x14ac:dyDescent="0.2">
      <c r="C1996" s="2"/>
      <c r="D1996" s="42"/>
      <c r="H1996" s="2"/>
      <c r="I1996" s="9"/>
    </row>
    <row r="1997" spans="3:9" x14ac:dyDescent="0.2">
      <c r="C1997" s="2"/>
      <c r="D1997" s="42"/>
      <c r="H1997" s="2"/>
      <c r="I1997" s="9"/>
    </row>
    <row r="1998" spans="3:9" x14ac:dyDescent="0.2">
      <c r="C1998" s="2"/>
      <c r="D1998" s="42"/>
      <c r="H1998" s="2"/>
      <c r="I1998" s="9"/>
    </row>
    <row r="1999" spans="3:9" x14ac:dyDescent="0.2">
      <c r="C1999" s="2"/>
      <c r="D1999" s="42"/>
      <c r="H1999" s="2"/>
      <c r="I1999" s="9"/>
    </row>
    <row r="2000" spans="3:9" x14ac:dyDescent="0.2">
      <c r="C2000" s="2"/>
      <c r="D2000" s="42"/>
      <c r="H2000" s="2"/>
      <c r="I2000" s="9"/>
    </row>
  </sheetData>
  <mergeCells count="2">
    <mergeCell ref="A1:I1"/>
    <mergeCell ref="A2:I2"/>
  </mergeCells>
  <dataValidations count="1">
    <dataValidation type="list" allowBlank="1" showInputMessage="1" showErrorMessage="1" sqref="F5" xr:uid="{70E779FA-8F17-DA4B-8FDB-9BB0F96E9CBD}">
      <formula1>"Contesto - Agendo demo,Contesto - No interesado,Contesto - Pidio mas info,Contesto - Reagendar llamada,No contesta,Numero erroneo,Buzon de voz"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17AE445-512B-7540-9C63-F19B953399EF}">
          <x14:formula1>
            <xm:f>Catalogos!$K$4:$K$12</xm:f>
          </x14:formula1>
          <xm:sqref>G5</xm:sqref>
        </x14:dataValidation>
        <x14:dataValidation type="list" allowBlank="1" showInputMessage="1" showErrorMessage="1" xr:uid="{63C54146-3B70-A44C-BBE6-728BDD8C691A}">
          <x14:formula1>
            <xm:f>Vendedores!$A$5:$A$200</xm:f>
          </x14:formula1>
          <xm:sqref>E5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13202-F0BD-2B46-ABA6-AC3DCBC27154}">
  <sheetPr codeName="Hoja13">
    <tabColor rgb="FFBF8F00"/>
  </sheetPr>
  <dimension ref="A1:T10010"/>
  <sheetViews>
    <sheetView workbookViewId="0">
      <pane ySplit="4" topLeftCell="A5" activePane="bottomLeft" state="frozen"/>
      <selection activeCell="K1" sqref="K1"/>
      <selection pane="bottomLeft" activeCell="D26" sqref="D26"/>
    </sheetView>
  </sheetViews>
  <sheetFormatPr baseColWidth="10" defaultRowHeight="16" x14ac:dyDescent="0.2"/>
  <cols>
    <col min="1" max="2" width="21.6640625" customWidth="1"/>
    <col min="3" max="3" width="23.1640625" bestFit="1" customWidth="1"/>
    <col min="4" max="4" width="30" customWidth="1"/>
    <col min="5" max="5" width="18.33203125" customWidth="1"/>
    <col min="6" max="6" width="30" customWidth="1"/>
    <col min="7" max="8" width="21.6640625" customWidth="1"/>
    <col min="9" max="9" width="18.6640625" customWidth="1"/>
    <col min="10" max="11" width="21.6640625" customWidth="1"/>
    <col min="12" max="12" width="25.83203125" customWidth="1"/>
    <col min="13" max="13" width="21.83203125" customWidth="1"/>
    <col min="14" max="14" width="33.33203125" customWidth="1"/>
    <col min="15" max="15" width="21.6640625" customWidth="1"/>
    <col min="16" max="16" width="19.5" customWidth="1"/>
    <col min="17" max="17" width="33.33203125" customWidth="1"/>
    <col min="18" max="18" width="41.6640625" customWidth="1"/>
    <col min="19" max="19" width="25" customWidth="1"/>
    <col min="20" max="20" width="21.6640625" customWidth="1"/>
  </cols>
  <sheetData>
    <row r="1" spans="1:19" ht="28" customHeight="1" x14ac:dyDescent="0.25">
      <c r="A1" s="119" t="s">
        <v>425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</row>
    <row r="2" spans="1:19" x14ac:dyDescent="0.2">
      <c r="A2" s="118" t="s">
        <v>426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</row>
    <row r="3" spans="1:19" x14ac:dyDescent="0.2">
      <c r="A3" s="120" t="s">
        <v>427</v>
      </c>
      <c r="B3" s="55"/>
      <c r="C3" s="55"/>
      <c r="D3" s="55"/>
      <c r="E3" s="55"/>
      <c r="F3" s="55"/>
      <c r="G3" s="55"/>
      <c r="H3" s="55"/>
      <c r="I3" s="116" t="s">
        <v>428</v>
      </c>
      <c r="J3" s="55"/>
      <c r="K3" s="55"/>
      <c r="L3" s="55"/>
      <c r="M3" s="55"/>
      <c r="N3" s="102" t="s">
        <v>429</v>
      </c>
      <c r="O3" s="55"/>
      <c r="P3" s="55"/>
      <c r="Q3" s="55"/>
      <c r="R3" s="55"/>
    </row>
    <row r="4" spans="1:19" ht="38" customHeight="1" x14ac:dyDescent="0.2">
      <c r="A4" s="43" t="s">
        <v>347</v>
      </c>
      <c r="B4" s="43" t="s">
        <v>344</v>
      </c>
      <c r="C4" s="43" t="s">
        <v>336</v>
      </c>
      <c r="D4" s="43" t="s">
        <v>323</v>
      </c>
      <c r="E4" s="43" t="s">
        <v>383</v>
      </c>
      <c r="F4" s="43" t="s">
        <v>382</v>
      </c>
      <c r="G4" s="43" t="s">
        <v>348</v>
      </c>
      <c r="H4" s="43" t="s">
        <v>430</v>
      </c>
      <c r="I4" s="43" t="s">
        <v>431</v>
      </c>
      <c r="J4" s="43" t="s">
        <v>432</v>
      </c>
      <c r="K4" s="43" t="s">
        <v>433</v>
      </c>
      <c r="L4" s="43" t="s">
        <v>434</v>
      </c>
      <c r="M4" s="43" t="s">
        <v>339</v>
      </c>
      <c r="N4" s="43" t="s">
        <v>387</v>
      </c>
      <c r="O4" s="43" t="s">
        <v>342</v>
      </c>
      <c r="P4" s="43" t="s">
        <v>341</v>
      </c>
      <c r="Q4" s="43" t="s">
        <v>340</v>
      </c>
      <c r="R4" s="43" t="s">
        <v>345</v>
      </c>
      <c r="S4" s="43" t="s">
        <v>484</v>
      </c>
    </row>
    <row r="5" spans="1:19" ht="17" x14ac:dyDescent="0.2">
      <c r="A5" t="s">
        <v>349</v>
      </c>
      <c r="B5" t="s">
        <v>346</v>
      </c>
      <c r="C5" s="2" t="s">
        <v>435</v>
      </c>
      <c r="D5" t="s">
        <v>436</v>
      </c>
      <c r="E5">
        <v>3001112222</v>
      </c>
      <c r="F5" s="9" t="s">
        <v>437</v>
      </c>
      <c r="G5" t="s">
        <v>438</v>
      </c>
      <c r="H5" t="s">
        <v>350</v>
      </c>
      <c r="I5">
        <v>3</v>
      </c>
      <c r="J5" t="s">
        <v>314</v>
      </c>
      <c r="K5" s="2"/>
      <c r="M5" s="2"/>
      <c r="N5" t="s">
        <v>0</v>
      </c>
      <c r="O5" s="2"/>
      <c r="P5" s="5">
        <v>0</v>
      </c>
      <c r="Q5" s="9"/>
      <c r="R5" s="9"/>
      <c r="S5" s="9"/>
    </row>
    <row r="6" spans="1:19" ht="17" x14ac:dyDescent="0.2">
      <c r="A6" t="s">
        <v>599</v>
      </c>
      <c r="B6" t="s">
        <v>595</v>
      </c>
      <c r="C6" s="2">
        <v>46168</v>
      </c>
      <c r="D6" t="s">
        <v>600</v>
      </c>
      <c r="E6">
        <v>3114851168</v>
      </c>
      <c r="F6" s="9" t="s">
        <v>601</v>
      </c>
      <c r="G6" t="s">
        <v>438</v>
      </c>
      <c r="H6" t="s">
        <v>602</v>
      </c>
      <c r="I6">
        <v>3</v>
      </c>
      <c r="J6" t="s">
        <v>314</v>
      </c>
      <c r="K6" s="2"/>
      <c r="M6" s="2"/>
      <c r="N6" t="s">
        <v>0</v>
      </c>
      <c r="O6" s="2"/>
      <c r="P6" s="5">
        <v>0</v>
      </c>
      <c r="Q6" s="9"/>
      <c r="R6" s="9"/>
      <c r="S6" s="9"/>
    </row>
    <row r="7" spans="1:19" ht="17" x14ac:dyDescent="0.2">
      <c r="A7" t="s">
        <v>603</v>
      </c>
      <c r="B7" t="s">
        <v>595</v>
      </c>
      <c r="C7" s="2">
        <v>46168</v>
      </c>
      <c r="D7" t="s">
        <v>604</v>
      </c>
      <c r="E7">
        <v>3142061988</v>
      </c>
      <c r="F7" s="9" t="s">
        <v>605</v>
      </c>
      <c r="G7" t="s">
        <v>438</v>
      </c>
      <c r="H7" t="s">
        <v>606</v>
      </c>
      <c r="I7">
        <v>3</v>
      </c>
      <c r="J7" t="s">
        <v>314</v>
      </c>
      <c r="K7" s="2"/>
      <c r="M7" s="2"/>
      <c r="N7" t="s">
        <v>0</v>
      </c>
      <c r="O7" s="2"/>
      <c r="P7" s="5">
        <v>0</v>
      </c>
      <c r="Q7" s="9"/>
      <c r="R7" s="9"/>
      <c r="S7" s="9"/>
    </row>
    <row r="8" spans="1:19" ht="34" x14ac:dyDescent="0.2">
      <c r="A8" t="s">
        <v>607</v>
      </c>
      <c r="B8" t="s">
        <v>595</v>
      </c>
      <c r="C8" s="2">
        <v>46168</v>
      </c>
      <c r="D8" t="s">
        <v>608</v>
      </c>
      <c r="E8">
        <v>3102990806</v>
      </c>
      <c r="F8" s="9" t="s">
        <v>609</v>
      </c>
      <c r="G8" t="s">
        <v>438</v>
      </c>
      <c r="H8" t="s">
        <v>610</v>
      </c>
      <c r="I8">
        <v>1</v>
      </c>
      <c r="J8" t="s">
        <v>314</v>
      </c>
      <c r="K8" s="2"/>
      <c r="M8" s="2"/>
      <c r="N8" t="s">
        <v>0</v>
      </c>
      <c r="O8" s="2"/>
      <c r="P8" s="5">
        <v>0</v>
      </c>
      <c r="Q8" s="9"/>
      <c r="R8" s="9"/>
      <c r="S8" s="9"/>
    </row>
    <row r="9" spans="1:19" ht="34" x14ac:dyDescent="0.2">
      <c r="A9" t="s">
        <v>611</v>
      </c>
      <c r="B9" t="s">
        <v>595</v>
      </c>
      <c r="C9" s="2">
        <v>46168</v>
      </c>
      <c r="D9" t="s">
        <v>612</v>
      </c>
      <c r="E9">
        <v>3125134595</v>
      </c>
      <c r="F9" s="9" t="s">
        <v>613</v>
      </c>
      <c r="G9" t="s">
        <v>438</v>
      </c>
      <c r="H9" t="s">
        <v>614</v>
      </c>
      <c r="I9">
        <v>1</v>
      </c>
      <c r="J9" t="s">
        <v>314</v>
      </c>
      <c r="K9" s="2"/>
      <c r="M9" s="2"/>
      <c r="N9" t="s">
        <v>0</v>
      </c>
      <c r="O9" s="2"/>
      <c r="P9" s="5">
        <v>0</v>
      </c>
      <c r="Q9" s="9"/>
      <c r="R9" s="9"/>
      <c r="S9" s="9"/>
    </row>
    <row r="10" spans="1:19" ht="17" x14ac:dyDescent="0.2">
      <c r="A10" t="s">
        <v>615</v>
      </c>
      <c r="B10" t="s">
        <v>595</v>
      </c>
      <c r="C10" s="2">
        <v>46168</v>
      </c>
      <c r="D10" t="s">
        <v>616</v>
      </c>
      <c r="E10">
        <v>3102422161</v>
      </c>
      <c r="F10" s="9" t="s">
        <v>617</v>
      </c>
      <c r="G10" t="s">
        <v>438</v>
      </c>
      <c r="H10" t="s">
        <v>618</v>
      </c>
      <c r="I10">
        <v>1</v>
      </c>
      <c r="J10" t="s">
        <v>314</v>
      </c>
      <c r="K10" s="2"/>
      <c r="M10" s="2"/>
      <c r="N10" t="s">
        <v>0</v>
      </c>
      <c r="O10" s="2"/>
      <c r="P10" s="5">
        <v>0</v>
      </c>
      <c r="Q10" s="9"/>
      <c r="R10" s="9"/>
      <c r="S10" s="9"/>
    </row>
    <row r="11" spans="1:19" ht="34" x14ac:dyDescent="0.2">
      <c r="A11" t="s">
        <v>619</v>
      </c>
      <c r="B11" t="s">
        <v>595</v>
      </c>
      <c r="C11" s="2">
        <v>46168</v>
      </c>
      <c r="D11" t="s">
        <v>620</v>
      </c>
      <c r="E11">
        <v>3213232994</v>
      </c>
      <c r="F11" s="9" t="s">
        <v>621</v>
      </c>
      <c r="G11" t="s">
        <v>438</v>
      </c>
      <c r="H11" t="s">
        <v>622</v>
      </c>
      <c r="I11">
        <v>1</v>
      </c>
      <c r="J11" t="s">
        <v>314</v>
      </c>
      <c r="K11" s="2"/>
      <c r="M11" s="2"/>
      <c r="N11" t="s">
        <v>0</v>
      </c>
      <c r="O11" s="2"/>
      <c r="P11" s="5">
        <v>0</v>
      </c>
      <c r="Q11" s="9"/>
      <c r="R11" s="9"/>
      <c r="S11" s="9"/>
    </row>
    <row r="12" spans="1:19" ht="34" x14ac:dyDescent="0.2">
      <c r="A12" t="s">
        <v>623</v>
      </c>
      <c r="B12" t="s">
        <v>595</v>
      </c>
      <c r="C12" s="2">
        <v>46168</v>
      </c>
      <c r="D12" t="s">
        <v>624</v>
      </c>
      <c r="E12">
        <v>3132579042</v>
      </c>
      <c r="F12" s="9" t="s">
        <v>625</v>
      </c>
      <c r="G12" t="s">
        <v>438</v>
      </c>
      <c r="H12" t="s">
        <v>626</v>
      </c>
      <c r="I12">
        <v>3</v>
      </c>
      <c r="J12" t="s">
        <v>314</v>
      </c>
      <c r="K12" s="2"/>
      <c r="M12" s="2"/>
      <c r="N12" t="s">
        <v>0</v>
      </c>
      <c r="O12" s="2"/>
      <c r="P12" s="5">
        <v>0</v>
      </c>
      <c r="Q12" s="9"/>
      <c r="R12" s="9"/>
      <c r="S12" s="9"/>
    </row>
    <row r="13" spans="1:19" ht="34" x14ac:dyDescent="0.2">
      <c r="A13" t="s">
        <v>627</v>
      </c>
      <c r="B13" t="s">
        <v>595</v>
      </c>
      <c r="C13" s="2">
        <v>46168</v>
      </c>
      <c r="D13" t="s">
        <v>628</v>
      </c>
      <c r="E13">
        <v>32220</v>
      </c>
      <c r="F13" s="9" t="s">
        <v>629</v>
      </c>
      <c r="G13" t="s">
        <v>438</v>
      </c>
      <c r="H13" t="s">
        <v>630</v>
      </c>
      <c r="I13">
        <v>3</v>
      </c>
      <c r="J13" t="s">
        <v>314</v>
      </c>
      <c r="K13" s="2"/>
      <c r="M13" s="2"/>
      <c r="N13" t="s">
        <v>0</v>
      </c>
      <c r="O13" s="2"/>
      <c r="P13" s="5">
        <v>0</v>
      </c>
      <c r="Q13" s="9"/>
      <c r="R13" s="9"/>
      <c r="S13" s="9"/>
    </row>
    <row r="14" spans="1:19" ht="17" x14ac:dyDescent="0.2">
      <c r="A14" t="s">
        <v>631</v>
      </c>
      <c r="B14" t="s">
        <v>595</v>
      </c>
      <c r="C14" s="2">
        <v>46168</v>
      </c>
      <c r="D14" t="s">
        <v>632</v>
      </c>
      <c r="E14">
        <v>3105837468</v>
      </c>
      <c r="F14" s="9" t="s">
        <v>633</v>
      </c>
      <c r="G14" t="s">
        <v>438</v>
      </c>
      <c r="H14" t="s">
        <v>634</v>
      </c>
      <c r="I14">
        <v>3</v>
      </c>
      <c r="J14" t="s">
        <v>314</v>
      </c>
      <c r="K14" s="2"/>
      <c r="M14" s="2"/>
      <c r="N14" t="s">
        <v>0</v>
      </c>
      <c r="O14" s="2"/>
      <c r="P14" s="5">
        <v>0</v>
      </c>
      <c r="Q14" s="9"/>
      <c r="R14" s="9"/>
      <c r="S14" s="9"/>
    </row>
    <row r="15" spans="1:19" ht="34" x14ac:dyDescent="0.2">
      <c r="A15" t="s">
        <v>635</v>
      </c>
      <c r="B15" t="s">
        <v>595</v>
      </c>
      <c r="C15" s="2">
        <v>46168</v>
      </c>
      <c r="D15" t="s">
        <v>636</v>
      </c>
      <c r="E15">
        <v>3104859411</v>
      </c>
      <c r="F15" s="9" t="s">
        <v>637</v>
      </c>
      <c r="G15" t="s">
        <v>438</v>
      </c>
      <c r="H15" t="s">
        <v>638</v>
      </c>
      <c r="I15">
        <v>3</v>
      </c>
      <c r="J15" t="s">
        <v>314</v>
      </c>
      <c r="K15" s="2"/>
      <c r="M15" s="2"/>
      <c r="N15" t="s">
        <v>0</v>
      </c>
      <c r="O15" s="2"/>
      <c r="P15" s="5">
        <v>0</v>
      </c>
      <c r="Q15" s="9"/>
      <c r="R15" s="9"/>
      <c r="S15" s="9"/>
    </row>
    <row r="16" spans="1:19" x14ac:dyDescent="0.2">
      <c r="C16" s="2"/>
      <c r="F16" s="9"/>
      <c r="K16" s="2"/>
      <c r="M16" s="2"/>
      <c r="O16" s="2"/>
      <c r="P16" s="5"/>
      <c r="Q16" s="9"/>
      <c r="R16" s="9"/>
    </row>
    <row r="17" spans="3:18" x14ac:dyDescent="0.2">
      <c r="C17" s="2"/>
      <c r="F17" s="9"/>
      <c r="K17" s="2"/>
      <c r="M17" s="2"/>
      <c r="O17" s="2"/>
      <c r="P17" s="5"/>
      <c r="Q17" s="9"/>
      <c r="R17" s="9"/>
    </row>
    <row r="18" spans="3:18" x14ac:dyDescent="0.2">
      <c r="C18" s="2"/>
      <c r="F18" s="9"/>
      <c r="K18" s="2"/>
      <c r="M18" s="2"/>
      <c r="O18" s="2"/>
      <c r="P18" s="5"/>
      <c r="Q18" s="9"/>
      <c r="R18" s="9"/>
    </row>
    <row r="19" spans="3:18" x14ac:dyDescent="0.2">
      <c r="C19" s="2"/>
      <c r="F19" s="9"/>
      <c r="K19" s="2"/>
      <c r="M19" s="2"/>
      <c r="O19" s="2"/>
      <c r="P19" s="5"/>
      <c r="Q19" s="9"/>
      <c r="R19" s="9"/>
    </row>
    <row r="20" spans="3:18" x14ac:dyDescent="0.2">
      <c r="C20" s="2"/>
      <c r="F20" s="9"/>
      <c r="K20" s="2"/>
      <c r="M20" s="2"/>
      <c r="O20" s="2"/>
      <c r="P20" s="5"/>
      <c r="Q20" s="9"/>
      <c r="R20" s="9"/>
    </row>
    <row r="21" spans="3:18" x14ac:dyDescent="0.2">
      <c r="C21" s="2"/>
      <c r="F21" s="9"/>
      <c r="K21" s="2"/>
      <c r="M21" s="2"/>
      <c r="O21" s="2"/>
      <c r="P21" s="5"/>
      <c r="Q21" s="9"/>
      <c r="R21" s="9"/>
    </row>
    <row r="22" spans="3:18" x14ac:dyDescent="0.2">
      <c r="C22" s="2"/>
      <c r="F22" s="9"/>
      <c r="K22" s="2"/>
      <c r="M22" s="2"/>
      <c r="O22" s="2"/>
      <c r="P22" s="5"/>
      <c r="Q22" s="9"/>
      <c r="R22" s="9"/>
    </row>
    <row r="23" spans="3:18" x14ac:dyDescent="0.2">
      <c r="C23" s="2"/>
      <c r="F23" s="9"/>
      <c r="K23" s="2"/>
      <c r="M23" s="2"/>
      <c r="O23" s="2"/>
      <c r="P23" s="5"/>
      <c r="Q23" s="9"/>
      <c r="R23" s="9"/>
    </row>
    <row r="24" spans="3:18" x14ac:dyDescent="0.2">
      <c r="C24" s="2"/>
      <c r="F24" s="9"/>
      <c r="K24" s="2"/>
      <c r="M24" s="2"/>
      <c r="O24" s="2"/>
      <c r="P24" s="5"/>
      <c r="Q24" s="9"/>
      <c r="R24" s="9"/>
    </row>
    <row r="25" spans="3:18" x14ac:dyDescent="0.2">
      <c r="C25" s="2"/>
      <c r="F25" s="9"/>
      <c r="K25" s="2"/>
      <c r="M25" s="2"/>
      <c r="O25" s="2"/>
      <c r="P25" s="5"/>
      <c r="Q25" s="9"/>
      <c r="R25" s="9"/>
    </row>
    <row r="26" spans="3:18" x14ac:dyDescent="0.2">
      <c r="C26" s="2"/>
      <c r="F26" s="9"/>
      <c r="K26" s="2"/>
      <c r="M26" s="2"/>
      <c r="O26" s="2"/>
      <c r="P26" s="5"/>
      <c r="Q26" s="9"/>
      <c r="R26" s="9"/>
    </row>
    <row r="27" spans="3:18" x14ac:dyDescent="0.2">
      <c r="C27" s="2"/>
      <c r="F27" s="9"/>
      <c r="K27" s="2"/>
      <c r="M27" s="2"/>
      <c r="O27" s="2"/>
      <c r="P27" s="5"/>
      <c r="Q27" s="9"/>
      <c r="R27" s="9"/>
    </row>
    <row r="28" spans="3:18" x14ac:dyDescent="0.2">
      <c r="C28" s="2"/>
      <c r="F28" s="9"/>
      <c r="K28" s="2"/>
      <c r="M28" s="2"/>
      <c r="O28" s="2"/>
      <c r="P28" s="5"/>
      <c r="Q28" s="9"/>
      <c r="R28" s="9"/>
    </row>
    <row r="29" spans="3:18" x14ac:dyDescent="0.2">
      <c r="C29" s="2"/>
      <c r="F29" s="9"/>
      <c r="K29" s="2"/>
      <c r="M29" s="2"/>
      <c r="O29" s="2"/>
      <c r="P29" s="5"/>
      <c r="Q29" s="9"/>
      <c r="R29" s="9"/>
    </row>
    <row r="30" spans="3:18" x14ac:dyDescent="0.2">
      <c r="C30" s="2"/>
      <c r="F30" s="9"/>
      <c r="K30" s="2"/>
      <c r="M30" s="2"/>
      <c r="O30" s="2"/>
      <c r="P30" s="5"/>
      <c r="Q30" s="9"/>
      <c r="R30" s="9"/>
    </row>
    <row r="31" spans="3:18" x14ac:dyDescent="0.2">
      <c r="C31" s="2"/>
      <c r="F31" s="9"/>
      <c r="K31" s="2"/>
      <c r="M31" s="2"/>
      <c r="O31" s="2"/>
      <c r="P31" s="5"/>
      <c r="Q31" s="9"/>
      <c r="R31" s="9"/>
    </row>
    <row r="32" spans="3:18" x14ac:dyDescent="0.2">
      <c r="C32" s="2"/>
      <c r="F32" s="9"/>
      <c r="K32" s="2"/>
      <c r="M32" s="2"/>
      <c r="O32" s="2"/>
      <c r="P32" s="5"/>
      <c r="Q32" s="9"/>
      <c r="R32" s="9"/>
    </row>
    <row r="33" spans="3:18" x14ac:dyDescent="0.2">
      <c r="C33" s="2"/>
      <c r="F33" s="9"/>
      <c r="K33" s="2"/>
      <c r="M33" s="2"/>
      <c r="O33" s="2"/>
      <c r="P33" s="5"/>
      <c r="Q33" s="9"/>
      <c r="R33" s="9"/>
    </row>
    <row r="34" spans="3:18" x14ac:dyDescent="0.2">
      <c r="C34" s="2"/>
      <c r="F34" s="9"/>
      <c r="K34" s="2"/>
      <c r="M34" s="2"/>
      <c r="O34" s="2"/>
      <c r="P34" s="5"/>
      <c r="Q34" s="9"/>
      <c r="R34" s="9"/>
    </row>
    <row r="35" spans="3:18" x14ac:dyDescent="0.2">
      <c r="C35" s="2"/>
      <c r="F35" s="9"/>
      <c r="K35" s="2"/>
      <c r="M35" s="2"/>
      <c r="O35" s="2"/>
      <c r="P35" s="5"/>
      <c r="Q35" s="9"/>
      <c r="R35" s="9"/>
    </row>
    <row r="36" spans="3:18" x14ac:dyDescent="0.2">
      <c r="C36" s="2"/>
      <c r="F36" s="9"/>
      <c r="K36" s="2"/>
      <c r="M36" s="2"/>
      <c r="O36" s="2"/>
      <c r="P36" s="5"/>
      <c r="Q36" s="9"/>
      <c r="R36" s="9"/>
    </row>
    <row r="37" spans="3:18" x14ac:dyDescent="0.2">
      <c r="C37" s="2"/>
      <c r="F37" s="9"/>
      <c r="K37" s="2"/>
      <c r="M37" s="2"/>
      <c r="O37" s="2"/>
      <c r="P37" s="5"/>
      <c r="Q37" s="9"/>
      <c r="R37" s="9"/>
    </row>
    <row r="38" spans="3:18" x14ac:dyDescent="0.2">
      <c r="C38" s="2"/>
      <c r="F38" s="9"/>
      <c r="K38" s="2"/>
      <c r="M38" s="2"/>
      <c r="O38" s="2"/>
      <c r="P38" s="5"/>
      <c r="Q38" s="9"/>
      <c r="R38" s="9"/>
    </row>
    <row r="39" spans="3:18" x14ac:dyDescent="0.2">
      <c r="C39" s="2"/>
      <c r="F39" s="9"/>
      <c r="K39" s="2"/>
      <c r="M39" s="2"/>
      <c r="O39" s="2"/>
      <c r="P39" s="5"/>
      <c r="Q39" s="9"/>
      <c r="R39" s="9"/>
    </row>
    <row r="40" spans="3:18" x14ac:dyDescent="0.2">
      <c r="C40" s="2"/>
      <c r="F40" s="9"/>
      <c r="K40" s="2"/>
      <c r="M40" s="2"/>
      <c r="O40" s="2"/>
      <c r="P40" s="5"/>
      <c r="Q40" s="9"/>
      <c r="R40" s="9"/>
    </row>
    <row r="41" spans="3:18" x14ac:dyDescent="0.2">
      <c r="C41" s="2"/>
      <c r="F41" s="9"/>
      <c r="K41" s="2"/>
      <c r="M41" s="2"/>
      <c r="O41" s="2"/>
      <c r="P41" s="5"/>
      <c r="Q41" s="9"/>
      <c r="R41" s="9"/>
    </row>
    <row r="42" spans="3:18" x14ac:dyDescent="0.2">
      <c r="C42" s="2"/>
      <c r="F42" s="9"/>
      <c r="K42" s="2"/>
      <c r="M42" s="2"/>
      <c r="O42" s="2"/>
      <c r="P42" s="5"/>
      <c r="Q42" s="9"/>
      <c r="R42" s="9"/>
    </row>
    <row r="43" spans="3:18" x14ac:dyDescent="0.2">
      <c r="C43" s="2"/>
      <c r="F43" s="9"/>
      <c r="K43" s="2"/>
      <c r="M43" s="2"/>
      <c r="O43" s="2"/>
      <c r="P43" s="5"/>
      <c r="Q43" s="9"/>
      <c r="R43" s="9"/>
    </row>
    <row r="44" spans="3:18" x14ac:dyDescent="0.2">
      <c r="C44" s="2"/>
      <c r="F44" s="9"/>
      <c r="K44" s="2"/>
      <c r="M44" s="2"/>
      <c r="O44" s="2"/>
      <c r="P44" s="5"/>
      <c r="Q44" s="9"/>
      <c r="R44" s="9"/>
    </row>
    <row r="45" spans="3:18" x14ac:dyDescent="0.2">
      <c r="C45" s="2"/>
      <c r="F45" s="9"/>
      <c r="K45" s="2"/>
      <c r="M45" s="2"/>
      <c r="O45" s="2"/>
      <c r="P45" s="5"/>
      <c r="Q45" s="9"/>
      <c r="R45" s="9"/>
    </row>
    <row r="46" spans="3:18" x14ac:dyDescent="0.2">
      <c r="C46" s="2"/>
      <c r="F46" s="9"/>
      <c r="K46" s="2"/>
      <c r="M46" s="2"/>
      <c r="O46" s="2"/>
      <c r="P46" s="5"/>
      <c r="Q46" s="9"/>
      <c r="R46" s="9"/>
    </row>
    <row r="47" spans="3:18" x14ac:dyDescent="0.2">
      <c r="C47" s="2"/>
      <c r="F47" s="9"/>
      <c r="K47" s="2"/>
      <c r="M47" s="2"/>
      <c r="O47" s="2"/>
      <c r="P47" s="5"/>
      <c r="Q47" s="9"/>
      <c r="R47" s="9"/>
    </row>
    <row r="48" spans="3:18" x14ac:dyDescent="0.2">
      <c r="C48" s="2"/>
      <c r="F48" s="9"/>
      <c r="K48" s="2"/>
      <c r="M48" s="2"/>
      <c r="O48" s="2"/>
      <c r="P48" s="5"/>
      <c r="Q48" s="9"/>
      <c r="R48" s="9"/>
    </row>
    <row r="49" spans="3:18" x14ac:dyDescent="0.2">
      <c r="C49" s="2"/>
      <c r="F49" s="9"/>
      <c r="K49" s="2"/>
      <c r="M49" s="2"/>
      <c r="O49" s="2"/>
      <c r="P49" s="5"/>
      <c r="Q49" s="9"/>
      <c r="R49" s="9"/>
    </row>
    <row r="50" spans="3:18" x14ac:dyDescent="0.2">
      <c r="C50" s="2"/>
      <c r="F50" s="9"/>
      <c r="K50" s="2"/>
      <c r="M50" s="2"/>
      <c r="O50" s="2"/>
      <c r="P50" s="5"/>
      <c r="Q50" s="9"/>
      <c r="R50" s="9"/>
    </row>
    <row r="51" spans="3:18" x14ac:dyDescent="0.2">
      <c r="C51" s="2"/>
      <c r="F51" s="9"/>
      <c r="K51" s="2"/>
      <c r="M51" s="2"/>
      <c r="O51" s="2"/>
      <c r="P51" s="5"/>
      <c r="Q51" s="9"/>
      <c r="R51" s="9"/>
    </row>
    <row r="52" spans="3:18" x14ac:dyDescent="0.2">
      <c r="C52" s="2"/>
      <c r="F52" s="9"/>
      <c r="K52" s="2"/>
      <c r="M52" s="2"/>
      <c r="O52" s="2"/>
      <c r="P52" s="5"/>
      <c r="Q52" s="9"/>
      <c r="R52" s="9"/>
    </row>
    <row r="53" spans="3:18" x14ac:dyDescent="0.2">
      <c r="C53" s="2"/>
      <c r="F53" s="9"/>
      <c r="K53" s="2"/>
      <c r="M53" s="2"/>
      <c r="O53" s="2"/>
      <c r="P53" s="5"/>
      <c r="Q53" s="9"/>
      <c r="R53" s="9"/>
    </row>
    <row r="54" spans="3:18" x14ac:dyDescent="0.2">
      <c r="C54" s="2"/>
      <c r="F54" s="9"/>
      <c r="K54" s="2"/>
      <c r="M54" s="2"/>
      <c r="O54" s="2"/>
      <c r="P54" s="5"/>
      <c r="Q54" s="9"/>
      <c r="R54" s="9"/>
    </row>
    <row r="55" spans="3:18" x14ac:dyDescent="0.2">
      <c r="C55" s="2"/>
      <c r="F55" s="9"/>
      <c r="K55" s="2"/>
      <c r="M55" s="2"/>
      <c r="O55" s="2"/>
      <c r="P55" s="5"/>
      <c r="Q55" s="9"/>
      <c r="R55" s="9"/>
    </row>
    <row r="56" spans="3:18" x14ac:dyDescent="0.2">
      <c r="C56" s="2"/>
      <c r="F56" s="9"/>
      <c r="K56" s="2"/>
      <c r="M56" s="2"/>
      <c r="O56" s="2"/>
      <c r="P56" s="5"/>
      <c r="Q56" s="9"/>
      <c r="R56" s="9"/>
    </row>
    <row r="57" spans="3:18" x14ac:dyDescent="0.2">
      <c r="C57" s="2"/>
      <c r="F57" s="9"/>
      <c r="K57" s="2"/>
      <c r="M57" s="2"/>
      <c r="O57" s="2"/>
      <c r="P57" s="5"/>
      <c r="Q57" s="9"/>
      <c r="R57" s="9"/>
    </row>
    <row r="58" spans="3:18" x14ac:dyDescent="0.2">
      <c r="C58" s="2"/>
      <c r="F58" s="9"/>
      <c r="K58" s="2"/>
      <c r="M58" s="2"/>
      <c r="O58" s="2"/>
      <c r="P58" s="5"/>
      <c r="Q58" s="9"/>
      <c r="R58" s="9"/>
    </row>
    <row r="59" spans="3:18" x14ac:dyDescent="0.2">
      <c r="C59" s="2"/>
      <c r="F59" s="9"/>
      <c r="K59" s="2"/>
      <c r="M59" s="2"/>
      <c r="O59" s="2"/>
      <c r="P59" s="5"/>
      <c r="Q59" s="9"/>
      <c r="R59" s="9"/>
    </row>
    <row r="60" spans="3:18" x14ac:dyDescent="0.2">
      <c r="C60" s="2"/>
      <c r="F60" s="9"/>
      <c r="K60" s="2"/>
      <c r="M60" s="2"/>
      <c r="O60" s="2"/>
      <c r="P60" s="5"/>
      <c r="Q60" s="9"/>
      <c r="R60" s="9"/>
    </row>
    <row r="61" spans="3:18" x14ac:dyDescent="0.2">
      <c r="C61" s="2"/>
      <c r="F61" s="9"/>
      <c r="K61" s="2"/>
      <c r="M61" s="2"/>
      <c r="O61" s="2"/>
      <c r="P61" s="5"/>
      <c r="Q61" s="9"/>
      <c r="R61" s="9"/>
    </row>
    <row r="62" spans="3:18" x14ac:dyDescent="0.2">
      <c r="C62" s="2"/>
      <c r="F62" s="9"/>
      <c r="K62" s="2"/>
      <c r="M62" s="2"/>
      <c r="O62" s="2"/>
      <c r="P62" s="5"/>
      <c r="Q62" s="9"/>
      <c r="R62" s="9"/>
    </row>
    <row r="63" spans="3:18" x14ac:dyDescent="0.2">
      <c r="C63" s="2"/>
      <c r="F63" s="9"/>
      <c r="K63" s="2"/>
      <c r="M63" s="2"/>
      <c r="O63" s="2"/>
      <c r="P63" s="5"/>
      <c r="Q63" s="9"/>
      <c r="R63" s="9"/>
    </row>
    <row r="64" spans="3:18" x14ac:dyDescent="0.2">
      <c r="C64" s="2"/>
      <c r="F64" s="9"/>
      <c r="K64" s="2"/>
      <c r="M64" s="2"/>
      <c r="O64" s="2"/>
      <c r="P64" s="5"/>
      <c r="Q64" s="9"/>
      <c r="R64" s="9"/>
    </row>
    <row r="65" spans="3:18" x14ac:dyDescent="0.2">
      <c r="C65" s="2"/>
      <c r="F65" s="9"/>
      <c r="K65" s="2"/>
      <c r="M65" s="2"/>
      <c r="O65" s="2"/>
      <c r="P65" s="5"/>
      <c r="Q65" s="9"/>
      <c r="R65" s="9"/>
    </row>
    <row r="66" spans="3:18" x14ac:dyDescent="0.2">
      <c r="C66" s="2"/>
      <c r="F66" s="9"/>
      <c r="K66" s="2"/>
      <c r="M66" s="2"/>
      <c r="O66" s="2"/>
      <c r="P66" s="5"/>
      <c r="Q66" s="9"/>
      <c r="R66" s="9"/>
    </row>
    <row r="67" spans="3:18" x14ac:dyDescent="0.2">
      <c r="C67" s="2"/>
      <c r="F67" s="9"/>
      <c r="K67" s="2"/>
      <c r="M67" s="2"/>
      <c r="O67" s="2"/>
      <c r="P67" s="5"/>
      <c r="Q67" s="9"/>
      <c r="R67" s="9"/>
    </row>
    <row r="68" spans="3:18" x14ac:dyDescent="0.2">
      <c r="C68" s="2"/>
      <c r="F68" s="9"/>
      <c r="K68" s="2"/>
      <c r="M68" s="2"/>
      <c r="O68" s="2"/>
      <c r="P68" s="5"/>
      <c r="Q68" s="9"/>
      <c r="R68" s="9"/>
    </row>
    <row r="69" spans="3:18" x14ac:dyDescent="0.2">
      <c r="C69" s="2"/>
      <c r="F69" s="9"/>
      <c r="K69" s="2"/>
      <c r="M69" s="2"/>
      <c r="O69" s="2"/>
      <c r="P69" s="5"/>
      <c r="Q69" s="9"/>
      <c r="R69" s="9"/>
    </row>
    <row r="70" spans="3:18" x14ac:dyDescent="0.2">
      <c r="C70" s="2"/>
      <c r="F70" s="9"/>
      <c r="K70" s="2"/>
      <c r="M70" s="2"/>
      <c r="O70" s="2"/>
      <c r="P70" s="5"/>
      <c r="Q70" s="9"/>
      <c r="R70" s="9"/>
    </row>
    <row r="71" spans="3:18" x14ac:dyDescent="0.2">
      <c r="C71" s="2"/>
      <c r="F71" s="9"/>
      <c r="K71" s="2"/>
      <c r="M71" s="2"/>
      <c r="O71" s="2"/>
      <c r="P71" s="5"/>
      <c r="Q71" s="9"/>
      <c r="R71" s="9"/>
    </row>
    <row r="72" spans="3:18" x14ac:dyDescent="0.2">
      <c r="C72" s="2"/>
      <c r="F72" s="9"/>
      <c r="K72" s="2"/>
      <c r="M72" s="2"/>
      <c r="O72" s="2"/>
      <c r="P72" s="5"/>
      <c r="Q72" s="9"/>
      <c r="R72" s="9"/>
    </row>
    <row r="73" spans="3:18" x14ac:dyDescent="0.2">
      <c r="C73" s="2"/>
      <c r="F73" s="9"/>
      <c r="K73" s="2"/>
      <c r="M73" s="2"/>
      <c r="O73" s="2"/>
      <c r="P73" s="5"/>
      <c r="Q73" s="9"/>
      <c r="R73" s="9"/>
    </row>
    <row r="74" spans="3:18" x14ac:dyDescent="0.2">
      <c r="C74" s="2"/>
      <c r="F74" s="9"/>
      <c r="K74" s="2"/>
      <c r="M74" s="2"/>
      <c r="O74" s="2"/>
      <c r="P74" s="5"/>
      <c r="Q74" s="9"/>
      <c r="R74" s="9"/>
    </row>
    <row r="75" spans="3:18" x14ac:dyDescent="0.2">
      <c r="C75" s="2"/>
      <c r="F75" s="9"/>
      <c r="K75" s="2"/>
      <c r="M75" s="2"/>
      <c r="O75" s="2"/>
      <c r="P75" s="5"/>
      <c r="Q75" s="9"/>
      <c r="R75" s="9"/>
    </row>
    <row r="76" spans="3:18" x14ac:dyDescent="0.2">
      <c r="C76" s="2"/>
      <c r="F76" s="9"/>
      <c r="K76" s="2"/>
      <c r="M76" s="2"/>
      <c r="O76" s="2"/>
      <c r="P76" s="5"/>
      <c r="Q76" s="9"/>
      <c r="R76" s="9"/>
    </row>
    <row r="77" spans="3:18" x14ac:dyDescent="0.2">
      <c r="C77" s="2"/>
      <c r="F77" s="9"/>
      <c r="K77" s="2"/>
      <c r="M77" s="2"/>
      <c r="O77" s="2"/>
      <c r="P77" s="5"/>
      <c r="Q77" s="9"/>
      <c r="R77" s="9"/>
    </row>
    <row r="78" spans="3:18" x14ac:dyDescent="0.2">
      <c r="C78" s="2"/>
      <c r="F78" s="9"/>
      <c r="K78" s="2"/>
      <c r="M78" s="2"/>
      <c r="O78" s="2"/>
      <c r="P78" s="5"/>
      <c r="Q78" s="9"/>
      <c r="R78" s="9"/>
    </row>
    <row r="79" spans="3:18" x14ac:dyDescent="0.2">
      <c r="C79" s="2"/>
      <c r="F79" s="9"/>
      <c r="K79" s="2"/>
      <c r="M79" s="2"/>
      <c r="O79" s="2"/>
      <c r="P79" s="5"/>
      <c r="Q79" s="9"/>
      <c r="R79" s="9"/>
    </row>
    <row r="80" spans="3:18" x14ac:dyDescent="0.2">
      <c r="C80" s="2"/>
      <c r="F80" s="9"/>
      <c r="K80" s="2"/>
      <c r="M80" s="2"/>
      <c r="O80" s="2"/>
      <c r="P80" s="5"/>
      <c r="Q80" s="9"/>
      <c r="R80" s="9"/>
    </row>
    <row r="81" spans="3:18" x14ac:dyDescent="0.2">
      <c r="C81" s="2"/>
      <c r="F81" s="9"/>
      <c r="K81" s="2"/>
      <c r="M81" s="2"/>
      <c r="O81" s="2"/>
      <c r="P81" s="5"/>
      <c r="Q81" s="9"/>
      <c r="R81" s="9"/>
    </row>
    <row r="82" spans="3:18" x14ac:dyDescent="0.2">
      <c r="C82" s="2"/>
      <c r="F82" s="9"/>
      <c r="K82" s="2"/>
      <c r="M82" s="2"/>
      <c r="O82" s="2"/>
      <c r="P82" s="5"/>
      <c r="Q82" s="9"/>
      <c r="R82" s="9"/>
    </row>
    <row r="83" spans="3:18" x14ac:dyDescent="0.2">
      <c r="C83" s="2"/>
      <c r="F83" s="9"/>
      <c r="K83" s="2"/>
      <c r="M83" s="2"/>
      <c r="O83" s="2"/>
      <c r="P83" s="5"/>
      <c r="Q83" s="9"/>
      <c r="R83" s="9"/>
    </row>
    <row r="84" spans="3:18" x14ac:dyDescent="0.2">
      <c r="C84" s="2"/>
      <c r="F84" s="9"/>
      <c r="K84" s="2"/>
      <c r="M84" s="2"/>
      <c r="O84" s="2"/>
      <c r="P84" s="5"/>
      <c r="Q84" s="9"/>
      <c r="R84" s="9"/>
    </row>
    <row r="85" spans="3:18" x14ac:dyDescent="0.2">
      <c r="C85" s="2"/>
      <c r="F85" s="9"/>
      <c r="K85" s="2"/>
      <c r="M85" s="2"/>
      <c r="O85" s="2"/>
      <c r="P85" s="5"/>
      <c r="Q85" s="9"/>
      <c r="R85" s="9"/>
    </row>
    <row r="86" spans="3:18" x14ac:dyDescent="0.2">
      <c r="C86" s="2"/>
      <c r="F86" s="9"/>
      <c r="K86" s="2"/>
      <c r="M86" s="2"/>
      <c r="O86" s="2"/>
      <c r="P86" s="5"/>
      <c r="Q86" s="9"/>
      <c r="R86" s="9"/>
    </row>
    <row r="87" spans="3:18" x14ac:dyDescent="0.2">
      <c r="C87" s="2"/>
      <c r="F87" s="9"/>
      <c r="K87" s="2"/>
      <c r="M87" s="2"/>
      <c r="O87" s="2"/>
      <c r="P87" s="5"/>
      <c r="Q87" s="9"/>
      <c r="R87" s="9"/>
    </row>
    <row r="88" spans="3:18" x14ac:dyDescent="0.2">
      <c r="C88" s="2"/>
      <c r="F88" s="9"/>
      <c r="K88" s="2"/>
      <c r="M88" s="2"/>
      <c r="O88" s="2"/>
      <c r="P88" s="5"/>
      <c r="Q88" s="9"/>
      <c r="R88" s="9"/>
    </row>
    <row r="89" spans="3:18" x14ac:dyDescent="0.2">
      <c r="C89" s="2"/>
      <c r="F89" s="9"/>
      <c r="K89" s="2"/>
      <c r="M89" s="2"/>
      <c r="O89" s="2"/>
      <c r="P89" s="5"/>
      <c r="Q89" s="9"/>
      <c r="R89" s="9"/>
    </row>
    <row r="90" spans="3:18" x14ac:dyDescent="0.2">
      <c r="C90" s="2"/>
      <c r="F90" s="9"/>
      <c r="K90" s="2"/>
      <c r="M90" s="2"/>
      <c r="O90" s="2"/>
      <c r="P90" s="5"/>
      <c r="Q90" s="9"/>
      <c r="R90" s="9"/>
    </row>
    <row r="91" spans="3:18" x14ac:dyDescent="0.2">
      <c r="C91" s="2"/>
      <c r="F91" s="9"/>
      <c r="K91" s="2"/>
      <c r="M91" s="2"/>
      <c r="O91" s="2"/>
      <c r="P91" s="5"/>
      <c r="Q91" s="9"/>
      <c r="R91" s="9"/>
    </row>
    <row r="92" spans="3:18" x14ac:dyDescent="0.2">
      <c r="C92" s="2"/>
      <c r="F92" s="9"/>
      <c r="K92" s="2"/>
      <c r="M92" s="2"/>
      <c r="O92" s="2"/>
      <c r="P92" s="5"/>
      <c r="Q92" s="9"/>
      <c r="R92" s="9"/>
    </row>
    <row r="93" spans="3:18" x14ac:dyDescent="0.2">
      <c r="C93" s="2"/>
      <c r="F93" s="9"/>
      <c r="K93" s="2"/>
      <c r="M93" s="2"/>
      <c r="O93" s="2"/>
      <c r="P93" s="5"/>
      <c r="Q93" s="9"/>
      <c r="R93" s="9"/>
    </row>
    <row r="94" spans="3:18" x14ac:dyDescent="0.2">
      <c r="C94" s="2"/>
      <c r="F94" s="9"/>
      <c r="K94" s="2"/>
      <c r="M94" s="2"/>
      <c r="O94" s="2"/>
      <c r="P94" s="5"/>
      <c r="Q94" s="9"/>
      <c r="R94" s="9"/>
    </row>
    <row r="95" spans="3:18" x14ac:dyDescent="0.2">
      <c r="C95" s="2"/>
      <c r="F95" s="9"/>
      <c r="K95" s="2"/>
      <c r="M95" s="2"/>
      <c r="O95" s="2"/>
      <c r="P95" s="5"/>
      <c r="Q95" s="9"/>
      <c r="R95" s="9"/>
    </row>
    <row r="96" spans="3:18" x14ac:dyDescent="0.2">
      <c r="C96" s="2"/>
      <c r="F96" s="9"/>
      <c r="K96" s="2"/>
      <c r="M96" s="2"/>
      <c r="O96" s="2"/>
      <c r="P96" s="5"/>
      <c r="Q96" s="9"/>
      <c r="R96" s="9"/>
    </row>
    <row r="97" spans="3:18" x14ac:dyDescent="0.2">
      <c r="C97" s="2"/>
      <c r="F97" s="9"/>
      <c r="K97" s="2"/>
      <c r="M97" s="2"/>
      <c r="O97" s="2"/>
      <c r="P97" s="5"/>
      <c r="Q97" s="9"/>
      <c r="R97" s="9"/>
    </row>
    <row r="98" spans="3:18" x14ac:dyDescent="0.2">
      <c r="C98" s="2"/>
      <c r="F98" s="9"/>
      <c r="K98" s="2"/>
      <c r="M98" s="2"/>
      <c r="O98" s="2"/>
      <c r="P98" s="5"/>
      <c r="Q98" s="9"/>
      <c r="R98" s="9"/>
    </row>
    <row r="99" spans="3:18" x14ac:dyDescent="0.2">
      <c r="C99" s="2"/>
      <c r="F99" s="9"/>
      <c r="K99" s="2"/>
      <c r="M99" s="2"/>
      <c r="O99" s="2"/>
      <c r="P99" s="5"/>
      <c r="Q99" s="9"/>
      <c r="R99" s="9"/>
    </row>
    <row r="100" spans="3:18" x14ac:dyDescent="0.2">
      <c r="C100" s="2"/>
      <c r="F100" s="9"/>
      <c r="K100" s="2"/>
      <c r="M100" s="2"/>
      <c r="O100" s="2"/>
      <c r="P100" s="5"/>
      <c r="Q100" s="9"/>
      <c r="R100" s="9"/>
    </row>
    <row r="101" spans="3:18" x14ac:dyDescent="0.2">
      <c r="C101" s="2"/>
      <c r="F101" s="9"/>
      <c r="K101" s="2"/>
      <c r="M101" s="2"/>
      <c r="O101" s="2"/>
      <c r="P101" s="5"/>
      <c r="Q101" s="9"/>
      <c r="R101" s="9"/>
    </row>
    <row r="102" spans="3:18" x14ac:dyDescent="0.2">
      <c r="C102" s="2"/>
      <c r="F102" s="9"/>
      <c r="K102" s="2"/>
      <c r="M102" s="2"/>
      <c r="O102" s="2"/>
      <c r="P102" s="5"/>
      <c r="Q102" s="9"/>
      <c r="R102" s="9"/>
    </row>
    <row r="103" spans="3:18" x14ac:dyDescent="0.2">
      <c r="C103" s="2"/>
      <c r="F103" s="9"/>
      <c r="K103" s="2"/>
      <c r="M103" s="2"/>
      <c r="O103" s="2"/>
      <c r="P103" s="5"/>
      <c r="Q103" s="9"/>
      <c r="R103" s="9"/>
    </row>
    <row r="104" spans="3:18" x14ac:dyDescent="0.2">
      <c r="C104" s="2"/>
      <c r="F104" s="9"/>
      <c r="K104" s="2"/>
      <c r="M104" s="2"/>
      <c r="O104" s="2"/>
      <c r="P104" s="5"/>
      <c r="Q104" s="9"/>
      <c r="R104" s="9"/>
    </row>
    <row r="105" spans="3:18" x14ac:dyDescent="0.2">
      <c r="C105" s="2"/>
      <c r="F105" s="9"/>
      <c r="K105" s="2"/>
      <c r="M105" s="2"/>
      <c r="O105" s="2"/>
      <c r="P105" s="5"/>
      <c r="Q105" s="9"/>
      <c r="R105" s="9"/>
    </row>
    <row r="106" spans="3:18" x14ac:dyDescent="0.2">
      <c r="C106" s="2"/>
      <c r="F106" s="9"/>
      <c r="K106" s="2"/>
      <c r="M106" s="2"/>
      <c r="O106" s="2"/>
      <c r="P106" s="5"/>
      <c r="Q106" s="9"/>
      <c r="R106" s="9"/>
    </row>
    <row r="107" spans="3:18" x14ac:dyDescent="0.2">
      <c r="C107" s="2"/>
      <c r="F107" s="9"/>
      <c r="K107" s="2"/>
      <c r="M107" s="2"/>
      <c r="O107" s="2"/>
      <c r="P107" s="5"/>
      <c r="Q107" s="9"/>
      <c r="R107" s="9"/>
    </row>
    <row r="108" spans="3:18" x14ac:dyDescent="0.2">
      <c r="C108" s="2"/>
      <c r="F108" s="9"/>
      <c r="K108" s="2"/>
      <c r="M108" s="2"/>
      <c r="O108" s="2"/>
      <c r="P108" s="5"/>
      <c r="Q108" s="9"/>
      <c r="R108" s="9"/>
    </row>
    <row r="109" spans="3:18" x14ac:dyDescent="0.2">
      <c r="C109" s="2"/>
      <c r="F109" s="9"/>
      <c r="K109" s="2"/>
      <c r="M109" s="2"/>
      <c r="O109" s="2"/>
      <c r="P109" s="5"/>
      <c r="Q109" s="9"/>
      <c r="R109" s="9"/>
    </row>
    <row r="110" spans="3:18" x14ac:dyDescent="0.2">
      <c r="C110" s="2"/>
      <c r="F110" s="9"/>
      <c r="K110" s="2"/>
      <c r="M110" s="2"/>
      <c r="O110" s="2"/>
      <c r="P110" s="5"/>
      <c r="Q110" s="9"/>
      <c r="R110" s="9"/>
    </row>
    <row r="111" spans="3:18" x14ac:dyDescent="0.2">
      <c r="C111" s="2"/>
      <c r="F111" s="9"/>
      <c r="K111" s="2"/>
      <c r="M111" s="2"/>
      <c r="O111" s="2"/>
      <c r="P111" s="5"/>
      <c r="Q111" s="9"/>
      <c r="R111" s="9"/>
    </row>
    <row r="112" spans="3:18" x14ac:dyDescent="0.2">
      <c r="C112" s="2"/>
      <c r="F112" s="9"/>
      <c r="K112" s="2"/>
      <c r="M112" s="2"/>
      <c r="O112" s="2"/>
      <c r="P112" s="5"/>
      <c r="Q112" s="9"/>
      <c r="R112" s="9"/>
    </row>
    <row r="113" spans="3:18" x14ac:dyDescent="0.2">
      <c r="C113" s="2"/>
      <c r="F113" s="9"/>
      <c r="K113" s="2"/>
      <c r="M113" s="2"/>
      <c r="O113" s="2"/>
      <c r="P113" s="5"/>
      <c r="Q113" s="9"/>
      <c r="R113" s="9"/>
    </row>
    <row r="114" spans="3:18" x14ac:dyDescent="0.2">
      <c r="C114" s="2"/>
      <c r="F114" s="9"/>
      <c r="K114" s="2"/>
      <c r="M114" s="2"/>
      <c r="O114" s="2"/>
      <c r="P114" s="5"/>
      <c r="Q114" s="9"/>
      <c r="R114" s="9"/>
    </row>
    <row r="115" spans="3:18" x14ac:dyDescent="0.2">
      <c r="C115" s="2"/>
      <c r="F115" s="9"/>
      <c r="K115" s="2"/>
      <c r="M115" s="2"/>
      <c r="O115" s="2"/>
      <c r="P115" s="5"/>
      <c r="Q115" s="9"/>
      <c r="R115" s="9"/>
    </row>
    <row r="116" spans="3:18" x14ac:dyDescent="0.2">
      <c r="C116" s="2"/>
      <c r="F116" s="9"/>
      <c r="K116" s="2"/>
      <c r="M116" s="2"/>
      <c r="O116" s="2"/>
      <c r="P116" s="5"/>
      <c r="Q116" s="9"/>
      <c r="R116" s="9"/>
    </row>
    <row r="117" spans="3:18" x14ac:dyDescent="0.2">
      <c r="C117" s="2"/>
      <c r="F117" s="9"/>
      <c r="K117" s="2"/>
      <c r="M117" s="2"/>
      <c r="O117" s="2"/>
      <c r="P117" s="5"/>
      <c r="Q117" s="9"/>
      <c r="R117" s="9"/>
    </row>
    <row r="118" spans="3:18" x14ac:dyDescent="0.2">
      <c r="C118" s="2"/>
      <c r="F118" s="9"/>
      <c r="K118" s="2"/>
      <c r="M118" s="2"/>
      <c r="O118" s="2"/>
      <c r="P118" s="5"/>
      <c r="Q118" s="9"/>
      <c r="R118" s="9"/>
    </row>
    <row r="119" spans="3:18" x14ac:dyDescent="0.2">
      <c r="C119" s="2"/>
      <c r="F119" s="9"/>
      <c r="K119" s="2"/>
      <c r="M119" s="2"/>
      <c r="O119" s="2"/>
      <c r="P119" s="5"/>
      <c r="Q119" s="9"/>
      <c r="R119" s="9"/>
    </row>
    <row r="120" spans="3:18" x14ac:dyDescent="0.2">
      <c r="C120" s="2"/>
      <c r="F120" s="9"/>
      <c r="K120" s="2"/>
      <c r="M120" s="2"/>
      <c r="O120" s="2"/>
      <c r="P120" s="5"/>
      <c r="Q120" s="9"/>
      <c r="R120" s="9"/>
    </row>
    <row r="121" spans="3:18" x14ac:dyDescent="0.2">
      <c r="C121" s="2"/>
      <c r="F121" s="9"/>
      <c r="K121" s="2"/>
      <c r="M121" s="2"/>
      <c r="O121" s="2"/>
      <c r="P121" s="5"/>
      <c r="Q121" s="9"/>
      <c r="R121" s="9"/>
    </row>
    <row r="122" spans="3:18" x14ac:dyDescent="0.2">
      <c r="C122" s="2"/>
      <c r="F122" s="9"/>
      <c r="K122" s="2"/>
      <c r="M122" s="2"/>
      <c r="O122" s="2"/>
      <c r="P122" s="5"/>
      <c r="Q122" s="9"/>
      <c r="R122" s="9"/>
    </row>
    <row r="123" spans="3:18" x14ac:dyDescent="0.2">
      <c r="C123" s="2"/>
      <c r="F123" s="9"/>
      <c r="K123" s="2"/>
      <c r="M123" s="2"/>
      <c r="O123" s="2"/>
      <c r="P123" s="5"/>
      <c r="Q123" s="9"/>
      <c r="R123" s="9"/>
    </row>
    <row r="124" spans="3:18" x14ac:dyDescent="0.2">
      <c r="C124" s="2"/>
      <c r="F124" s="9"/>
      <c r="K124" s="2"/>
      <c r="M124" s="2"/>
      <c r="O124" s="2"/>
      <c r="P124" s="5"/>
      <c r="Q124" s="9"/>
      <c r="R124" s="9"/>
    </row>
    <row r="125" spans="3:18" x14ac:dyDescent="0.2">
      <c r="C125" s="2"/>
      <c r="F125" s="9"/>
      <c r="K125" s="2"/>
      <c r="M125" s="2"/>
      <c r="O125" s="2"/>
      <c r="P125" s="5"/>
      <c r="Q125" s="9"/>
      <c r="R125" s="9"/>
    </row>
    <row r="126" spans="3:18" x14ac:dyDescent="0.2">
      <c r="C126" s="2"/>
      <c r="F126" s="9"/>
      <c r="K126" s="2"/>
      <c r="M126" s="2"/>
      <c r="O126" s="2"/>
      <c r="P126" s="5"/>
      <c r="Q126" s="9"/>
      <c r="R126" s="9"/>
    </row>
    <row r="127" spans="3:18" x14ac:dyDescent="0.2">
      <c r="C127" s="2"/>
      <c r="F127" s="9"/>
      <c r="K127" s="2"/>
      <c r="M127" s="2"/>
      <c r="O127" s="2"/>
      <c r="P127" s="5"/>
      <c r="Q127" s="9"/>
      <c r="R127" s="9"/>
    </row>
    <row r="128" spans="3:18" x14ac:dyDescent="0.2">
      <c r="C128" s="2"/>
      <c r="F128" s="9"/>
      <c r="K128" s="2"/>
      <c r="M128" s="2"/>
      <c r="O128" s="2"/>
      <c r="P128" s="5"/>
      <c r="Q128" s="9"/>
      <c r="R128" s="9"/>
    </row>
    <row r="129" spans="3:18" x14ac:dyDescent="0.2">
      <c r="C129" s="2"/>
      <c r="F129" s="9"/>
      <c r="K129" s="2"/>
      <c r="M129" s="2"/>
      <c r="O129" s="2"/>
      <c r="P129" s="5"/>
      <c r="Q129" s="9"/>
      <c r="R129" s="9"/>
    </row>
    <row r="130" spans="3:18" x14ac:dyDescent="0.2">
      <c r="C130" s="2"/>
      <c r="F130" s="9"/>
      <c r="K130" s="2"/>
      <c r="M130" s="2"/>
      <c r="O130" s="2"/>
      <c r="P130" s="5"/>
      <c r="Q130" s="9"/>
      <c r="R130" s="9"/>
    </row>
    <row r="131" spans="3:18" x14ac:dyDescent="0.2">
      <c r="C131" s="2"/>
      <c r="F131" s="9"/>
      <c r="K131" s="2"/>
      <c r="M131" s="2"/>
      <c r="O131" s="2"/>
      <c r="P131" s="5"/>
      <c r="Q131" s="9"/>
      <c r="R131" s="9"/>
    </row>
    <row r="132" spans="3:18" x14ac:dyDescent="0.2">
      <c r="C132" s="2"/>
      <c r="F132" s="9"/>
      <c r="K132" s="2"/>
      <c r="M132" s="2"/>
      <c r="O132" s="2"/>
      <c r="P132" s="5"/>
      <c r="Q132" s="9"/>
      <c r="R132" s="9"/>
    </row>
    <row r="133" spans="3:18" x14ac:dyDescent="0.2">
      <c r="C133" s="2"/>
      <c r="F133" s="9"/>
      <c r="K133" s="2"/>
      <c r="M133" s="2"/>
      <c r="O133" s="2"/>
      <c r="P133" s="5"/>
      <c r="Q133" s="9"/>
      <c r="R133" s="9"/>
    </row>
    <row r="134" spans="3:18" x14ac:dyDescent="0.2">
      <c r="C134" s="2"/>
      <c r="F134" s="9"/>
      <c r="K134" s="2"/>
      <c r="M134" s="2"/>
      <c r="O134" s="2"/>
      <c r="P134" s="5"/>
      <c r="Q134" s="9"/>
      <c r="R134" s="9"/>
    </row>
    <row r="135" spans="3:18" x14ac:dyDescent="0.2">
      <c r="C135" s="2"/>
      <c r="F135" s="9"/>
      <c r="K135" s="2"/>
      <c r="M135" s="2"/>
      <c r="O135" s="2"/>
      <c r="P135" s="5"/>
      <c r="Q135" s="9"/>
      <c r="R135" s="9"/>
    </row>
    <row r="136" spans="3:18" x14ac:dyDescent="0.2">
      <c r="C136" s="2"/>
      <c r="F136" s="9"/>
      <c r="K136" s="2"/>
      <c r="M136" s="2"/>
      <c r="O136" s="2"/>
      <c r="P136" s="5"/>
      <c r="Q136" s="9"/>
      <c r="R136" s="9"/>
    </row>
    <row r="137" spans="3:18" x14ac:dyDescent="0.2">
      <c r="C137" s="2"/>
      <c r="F137" s="9"/>
      <c r="K137" s="2"/>
      <c r="M137" s="2"/>
      <c r="O137" s="2"/>
      <c r="P137" s="5"/>
      <c r="Q137" s="9"/>
      <c r="R137" s="9"/>
    </row>
    <row r="138" spans="3:18" x14ac:dyDescent="0.2">
      <c r="C138" s="2"/>
      <c r="F138" s="9"/>
      <c r="K138" s="2"/>
      <c r="M138" s="2"/>
      <c r="O138" s="2"/>
      <c r="P138" s="5"/>
      <c r="Q138" s="9"/>
      <c r="R138" s="9"/>
    </row>
    <row r="139" spans="3:18" x14ac:dyDescent="0.2">
      <c r="C139" s="2"/>
      <c r="F139" s="9"/>
      <c r="K139" s="2"/>
      <c r="M139" s="2"/>
      <c r="O139" s="2"/>
      <c r="P139" s="5"/>
      <c r="Q139" s="9"/>
      <c r="R139" s="9"/>
    </row>
    <row r="140" spans="3:18" x14ac:dyDescent="0.2">
      <c r="C140" s="2"/>
      <c r="F140" s="9"/>
      <c r="K140" s="2"/>
      <c r="M140" s="2"/>
      <c r="O140" s="2"/>
      <c r="P140" s="5"/>
      <c r="Q140" s="9"/>
      <c r="R140" s="9"/>
    </row>
    <row r="141" spans="3:18" x14ac:dyDescent="0.2">
      <c r="C141" s="2"/>
      <c r="F141" s="9"/>
      <c r="K141" s="2"/>
      <c r="M141" s="2"/>
      <c r="O141" s="2"/>
      <c r="P141" s="5"/>
      <c r="Q141" s="9"/>
      <c r="R141" s="9"/>
    </row>
    <row r="142" spans="3:18" x14ac:dyDescent="0.2">
      <c r="C142" s="2"/>
      <c r="F142" s="9"/>
      <c r="K142" s="2"/>
      <c r="M142" s="2"/>
      <c r="O142" s="2"/>
      <c r="P142" s="5"/>
      <c r="Q142" s="9"/>
      <c r="R142" s="9"/>
    </row>
    <row r="143" spans="3:18" x14ac:dyDescent="0.2">
      <c r="C143" s="2"/>
      <c r="F143" s="9"/>
      <c r="K143" s="2"/>
      <c r="M143" s="2"/>
      <c r="O143" s="2"/>
      <c r="P143" s="5"/>
      <c r="Q143" s="9"/>
      <c r="R143" s="9"/>
    </row>
    <row r="144" spans="3:18" x14ac:dyDescent="0.2">
      <c r="C144" s="2"/>
      <c r="F144" s="9"/>
      <c r="K144" s="2"/>
      <c r="M144" s="2"/>
      <c r="O144" s="2"/>
      <c r="P144" s="5"/>
      <c r="Q144" s="9"/>
      <c r="R144" s="9"/>
    </row>
    <row r="145" spans="3:18" x14ac:dyDescent="0.2">
      <c r="C145" s="2"/>
      <c r="F145" s="9"/>
      <c r="K145" s="2"/>
      <c r="M145" s="2"/>
      <c r="O145" s="2"/>
      <c r="P145" s="5"/>
      <c r="Q145" s="9"/>
      <c r="R145" s="9"/>
    </row>
    <row r="146" spans="3:18" x14ac:dyDescent="0.2">
      <c r="C146" s="2"/>
      <c r="F146" s="9"/>
      <c r="K146" s="2"/>
      <c r="M146" s="2"/>
      <c r="O146" s="2"/>
      <c r="P146" s="5"/>
      <c r="Q146" s="9"/>
      <c r="R146" s="9"/>
    </row>
    <row r="147" spans="3:18" x14ac:dyDescent="0.2">
      <c r="C147" s="2"/>
      <c r="F147" s="9"/>
      <c r="K147" s="2"/>
      <c r="M147" s="2"/>
      <c r="O147" s="2"/>
      <c r="P147" s="5"/>
      <c r="Q147" s="9"/>
      <c r="R147" s="9"/>
    </row>
    <row r="148" spans="3:18" x14ac:dyDescent="0.2">
      <c r="C148" s="2"/>
      <c r="F148" s="9"/>
      <c r="K148" s="2"/>
      <c r="M148" s="2"/>
      <c r="O148" s="2"/>
      <c r="P148" s="5"/>
      <c r="Q148" s="9"/>
      <c r="R148" s="9"/>
    </row>
    <row r="149" spans="3:18" x14ac:dyDescent="0.2">
      <c r="C149" s="2"/>
      <c r="F149" s="9"/>
      <c r="K149" s="2"/>
      <c r="M149" s="2"/>
      <c r="O149" s="2"/>
      <c r="P149" s="5"/>
      <c r="Q149" s="9"/>
      <c r="R149" s="9"/>
    </row>
    <row r="150" spans="3:18" x14ac:dyDescent="0.2">
      <c r="C150" s="2"/>
      <c r="F150" s="9"/>
      <c r="K150" s="2"/>
      <c r="M150" s="2"/>
      <c r="O150" s="2"/>
      <c r="P150" s="5"/>
      <c r="Q150" s="9"/>
      <c r="R150" s="9"/>
    </row>
    <row r="151" spans="3:18" x14ac:dyDescent="0.2">
      <c r="C151" s="2"/>
      <c r="F151" s="9"/>
      <c r="K151" s="2"/>
      <c r="M151" s="2"/>
      <c r="O151" s="2"/>
      <c r="P151" s="5"/>
      <c r="Q151" s="9"/>
      <c r="R151" s="9"/>
    </row>
    <row r="152" spans="3:18" x14ac:dyDescent="0.2">
      <c r="C152" s="2"/>
      <c r="F152" s="9"/>
      <c r="K152" s="2"/>
      <c r="M152" s="2"/>
      <c r="O152" s="2"/>
      <c r="P152" s="5"/>
      <c r="Q152" s="9"/>
      <c r="R152" s="9"/>
    </row>
    <row r="153" spans="3:18" x14ac:dyDescent="0.2">
      <c r="C153" s="2"/>
      <c r="F153" s="9"/>
      <c r="K153" s="2"/>
      <c r="M153" s="2"/>
      <c r="O153" s="2"/>
      <c r="P153" s="5"/>
      <c r="Q153" s="9"/>
      <c r="R153" s="9"/>
    </row>
    <row r="154" spans="3:18" x14ac:dyDescent="0.2">
      <c r="C154" s="2"/>
      <c r="F154" s="9"/>
      <c r="K154" s="2"/>
      <c r="M154" s="2"/>
      <c r="O154" s="2"/>
      <c r="P154" s="5"/>
      <c r="Q154" s="9"/>
      <c r="R154" s="9"/>
    </row>
    <row r="155" spans="3:18" x14ac:dyDescent="0.2">
      <c r="C155" s="2"/>
      <c r="F155" s="9"/>
      <c r="K155" s="2"/>
      <c r="M155" s="2"/>
      <c r="O155" s="2"/>
      <c r="P155" s="5"/>
      <c r="Q155" s="9"/>
      <c r="R155" s="9"/>
    </row>
    <row r="156" spans="3:18" x14ac:dyDescent="0.2">
      <c r="C156" s="2"/>
      <c r="F156" s="9"/>
      <c r="K156" s="2"/>
      <c r="M156" s="2"/>
      <c r="O156" s="2"/>
      <c r="P156" s="5"/>
      <c r="Q156" s="9"/>
      <c r="R156" s="9"/>
    </row>
    <row r="157" spans="3:18" x14ac:dyDescent="0.2">
      <c r="C157" s="2"/>
      <c r="F157" s="9"/>
      <c r="K157" s="2"/>
      <c r="M157" s="2"/>
      <c r="O157" s="2"/>
      <c r="P157" s="5"/>
      <c r="Q157" s="9"/>
      <c r="R157" s="9"/>
    </row>
    <row r="158" spans="3:18" x14ac:dyDescent="0.2">
      <c r="C158" s="2"/>
      <c r="F158" s="9"/>
      <c r="K158" s="2"/>
      <c r="M158" s="2"/>
      <c r="O158" s="2"/>
      <c r="P158" s="5"/>
      <c r="Q158" s="9"/>
      <c r="R158" s="9"/>
    </row>
    <row r="159" spans="3:18" x14ac:dyDescent="0.2">
      <c r="C159" s="2"/>
      <c r="F159" s="9"/>
      <c r="K159" s="2"/>
      <c r="M159" s="2"/>
      <c r="O159" s="2"/>
      <c r="P159" s="5"/>
      <c r="Q159" s="9"/>
      <c r="R159" s="9"/>
    </row>
    <row r="160" spans="3:18" x14ac:dyDescent="0.2">
      <c r="C160" s="2"/>
      <c r="F160" s="9"/>
      <c r="K160" s="2"/>
      <c r="M160" s="2"/>
      <c r="O160" s="2"/>
      <c r="P160" s="5"/>
      <c r="Q160" s="9"/>
      <c r="R160" s="9"/>
    </row>
    <row r="161" spans="3:18" x14ac:dyDescent="0.2">
      <c r="C161" s="2"/>
      <c r="F161" s="9"/>
      <c r="K161" s="2"/>
      <c r="M161" s="2"/>
      <c r="O161" s="2"/>
      <c r="P161" s="5"/>
      <c r="Q161" s="9"/>
      <c r="R161" s="9"/>
    </row>
    <row r="162" spans="3:18" x14ac:dyDescent="0.2">
      <c r="C162" s="2"/>
      <c r="F162" s="9"/>
      <c r="K162" s="2"/>
      <c r="M162" s="2"/>
      <c r="O162" s="2"/>
      <c r="P162" s="5"/>
      <c r="Q162" s="9"/>
      <c r="R162" s="9"/>
    </row>
    <row r="163" spans="3:18" x14ac:dyDescent="0.2">
      <c r="C163" s="2"/>
      <c r="F163" s="9"/>
      <c r="K163" s="2"/>
      <c r="M163" s="2"/>
      <c r="O163" s="2"/>
      <c r="P163" s="5"/>
      <c r="Q163" s="9"/>
      <c r="R163" s="9"/>
    </row>
    <row r="164" spans="3:18" x14ac:dyDescent="0.2">
      <c r="C164" s="2"/>
      <c r="F164" s="9"/>
      <c r="K164" s="2"/>
      <c r="M164" s="2"/>
      <c r="O164" s="2"/>
      <c r="P164" s="5"/>
      <c r="Q164" s="9"/>
      <c r="R164" s="9"/>
    </row>
    <row r="165" spans="3:18" x14ac:dyDescent="0.2">
      <c r="C165" s="2"/>
      <c r="F165" s="9"/>
      <c r="K165" s="2"/>
      <c r="M165" s="2"/>
      <c r="O165" s="2"/>
      <c r="P165" s="5"/>
      <c r="Q165" s="9"/>
      <c r="R165" s="9"/>
    </row>
    <row r="166" spans="3:18" x14ac:dyDescent="0.2">
      <c r="C166" s="2"/>
      <c r="F166" s="9"/>
      <c r="K166" s="2"/>
      <c r="M166" s="2"/>
      <c r="O166" s="2"/>
      <c r="P166" s="5"/>
      <c r="Q166" s="9"/>
      <c r="R166" s="9"/>
    </row>
    <row r="167" spans="3:18" x14ac:dyDescent="0.2">
      <c r="C167" s="2"/>
      <c r="F167" s="9"/>
      <c r="K167" s="2"/>
      <c r="M167" s="2"/>
      <c r="O167" s="2"/>
      <c r="P167" s="5"/>
      <c r="Q167" s="9"/>
      <c r="R167" s="9"/>
    </row>
    <row r="168" spans="3:18" x14ac:dyDescent="0.2">
      <c r="C168" s="2"/>
      <c r="F168" s="9"/>
      <c r="K168" s="2"/>
      <c r="M168" s="2"/>
      <c r="O168" s="2"/>
      <c r="P168" s="5"/>
      <c r="Q168" s="9"/>
      <c r="R168" s="9"/>
    </row>
    <row r="169" spans="3:18" x14ac:dyDescent="0.2">
      <c r="C169" s="2"/>
      <c r="F169" s="9"/>
      <c r="K169" s="2"/>
      <c r="M169" s="2"/>
      <c r="O169" s="2"/>
      <c r="P169" s="5"/>
      <c r="Q169" s="9"/>
      <c r="R169" s="9"/>
    </row>
    <row r="170" spans="3:18" x14ac:dyDescent="0.2">
      <c r="C170" s="2"/>
      <c r="F170" s="9"/>
      <c r="K170" s="2"/>
      <c r="M170" s="2"/>
      <c r="O170" s="2"/>
      <c r="P170" s="5"/>
      <c r="Q170" s="9"/>
      <c r="R170" s="9"/>
    </row>
    <row r="171" spans="3:18" x14ac:dyDescent="0.2">
      <c r="C171" s="2"/>
      <c r="F171" s="9"/>
      <c r="K171" s="2"/>
      <c r="M171" s="2"/>
      <c r="O171" s="2"/>
      <c r="P171" s="5"/>
      <c r="Q171" s="9"/>
      <c r="R171" s="9"/>
    </row>
    <row r="172" spans="3:18" x14ac:dyDescent="0.2">
      <c r="C172" s="2"/>
      <c r="F172" s="9"/>
      <c r="K172" s="2"/>
      <c r="M172" s="2"/>
      <c r="O172" s="2"/>
      <c r="P172" s="5"/>
      <c r="Q172" s="9"/>
      <c r="R172" s="9"/>
    </row>
    <row r="173" spans="3:18" x14ac:dyDescent="0.2">
      <c r="C173" s="2"/>
      <c r="F173" s="9"/>
      <c r="K173" s="2"/>
      <c r="M173" s="2"/>
      <c r="O173" s="2"/>
      <c r="P173" s="5"/>
      <c r="Q173" s="9"/>
      <c r="R173" s="9"/>
    </row>
    <row r="174" spans="3:18" x14ac:dyDescent="0.2">
      <c r="C174" s="2"/>
      <c r="F174" s="9"/>
      <c r="K174" s="2"/>
      <c r="M174" s="2"/>
      <c r="O174" s="2"/>
      <c r="P174" s="5"/>
      <c r="Q174" s="9"/>
      <c r="R174" s="9"/>
    </row>
    <row r="175" spans="3:18" x14ac:dyDescent="0.2">
      <c r="C175" s="2"/>
      <c r="F175" s="9"/>
      <c r="K175" s="2"/>
      <c r="M175" s="2"/>
      <c r="O175" s="2"/>
      <c r="P175" s="5"/>
      <c r="Q175" s="9"/>
      <c r="R175" s="9"/>
    </row>
    <row r="176" spans="3:18" x14ac:dyDescent="0.2">
      <c r="C176" s="2"/>
      <c r="F176" s="9"/>
      <c r="K176" s="2"/>
      <c r="M176" s="2"/>
      <c r="O176" s="2"/>
      <c r="P176" s="5"/>
      <c r="Q176" s="9"/>
      <c r="R176" s="9"/>
    </row>
    <row r="177" spans="3:18" x14ac:dyDescent="0.2">
      <c r="C177" s="2"/>
      <c r="F177" s="9"/>
      <c r="K177" s="2"/>
      <c r="M177" s="2"/>
      <c r="O177" s="2"/>
      <c r="P177" s="5"/>
      <c r="Q177" s="9"/>
      <c r="R177" s="9"/>
    </row>
    <row r="178" spans="3:18" x14ac:dyDescent="0.2">
      <c r="C178" s="2"/>
      <c r="F178" s="9"/>
      <c r="K178" s="2"/>
      <c r="M178" s="2"/>
      <c r="O178" s="2"/>
      <c r="P178" s="5"/>
      <c r="Q178" s="9"/>
      <c r="R178" s="9"/>
    </row>
    <row r="179" spans="3:18" x14ac:dyDescent="0.2">
      <c r="C179" s="2"/>
      <c r="F179" s="9"/>
      <c r="K179" s="2"/>
      <c r="M179" s="2"/>
      <c r="O179" s="2"/>
      <c r="P179" s="5"/>
      <c r="Q179" s="9"/>
      <c r="R179" s="9"/>
    </row>
    <row r="180" spans="3:18" x14ac:dyDescent="0.2">
      <c r="C180" s="2"/>
      <c r="F180" s="9"/>
      <c r="K180" s="2"/>
      <c r="M180" s="2"/>
      <c r="O180" s="2"/>
      <c r="P180" s="5"/>
      <c r="Q180" s="9"/>
      <c r="R180" s="9"/>
    </row>
    <row r="181" spans="3:18" x14ac:dyDescent="0.2">
      <c r="C181" s="2"/>
      <c r="F181" s="9"/>
      <c r="K181" s="2"/>
      <c r="M181" s="2"/>
      <c r="O181" s="2"/>
      <c r="P181" s="5"/>
      <c r="Q181" s="9"/>
      <c r="R181" s="9"/>
    </row>
    <row r="182" spans="3:18" x14ac:dyDescent="0.2">
      <c r="C182" s="2"/>
      <c r="F182" s="9"/>
      <c r="K182" s="2"/>
      <c r="M182" s="2"/>
      <c r="O182" s="2"/>
      <c r="P182" s="5"/>
      <c r="Q182" s="9"/>
      <c r="R182" s="9"/>
    </row>
    <row r="183" spans="3:18" x14ac:dyDescent="0.2">
      <c r="C183" s="2"/>
      <c r="F183" s="9"/>
      <c r="K183" s="2"/>
      <c r="M183" s="2"/>
      <c r="O183" s="2"/>
      <c r="P183" s="5"/>
      <c r="Q183" s="9"/>
      <c r="R183" s="9"/>
    </row>
    <row r="184" spans="3:18" x14ac:dyDescent="0.2">
      <c r="C184" s="2"/>
      <c r="F184" s="9"/>
      <c r="K184" s="2"/>
      <c r="M184" s="2"/>
      <c r="O184" s="2"/>
      <c r="P184" s="5"/>
      <c r="Q184" s="9"/>
      <c r="R184" s="9"/>
    </row>
    <row r="185" spans="3:18" x14ac:dyDescent="0.2">
      <c r="C185" s="2"/>
      <c r="F185" s="9"/>
      <c r="K185" s="2"/>
      <c r="M185" s="2"/>
      <c r="O185" s="2"/>
      <c r="P185" s="5"/>
      <c r="Q185" s="9"/>
      <c r="R185" s="9"/>
    </row>
    <row r="186" spans="3:18" x14ac:dyDescent="0.2">
      <c r="C186" s="2"/>
      <c r="F186" s="9"/>
      <c r="K186" s="2"/>
      <c r="M186" s="2"/>
      <c r="O186" s="2"/>
      <c r="P186" s="5"/>
      <c r="Q186" s="9"/>
      <c r="R186" s="9"/>
    </row>
    <row r="187" spans="3:18" x14ac:dyDescent="0.2">
      <c r="C187" s="2"/>
      <c r="F187" s="9"/>
      <c r="K187" s="2"/>
      <c r="M187" s="2"/>
      <c r="O187" s="2"/>
      <c r="P187" s="5"/>
      <c r="Q187" s="9"/>
      <c r="R187" s="9"/>
    </row>
    <row r="188" spans="3:18" x14ac:dyDescent="0.2">
      <c r="C188" s="2"/>
      <c r="F188" s="9"/>
      <c r="K188" s="2"/>
      <c r="M188" s="2"/>
      <c r="O188" s="2"/>
      <c r="P188" s="5"/>
      <c r="Q188" s="9"/>
      <c r="R188" s="9"/>
    </row>
    <row r="189" spans="3:18" x14ac:dyDescent="0.2">
      <c r="C189" s="2"/>
      <c r="F189" s="9"/>
      <c r="K189" s="2"/>
      <c r="M189" s="2"/>
      <c r="O189" s="2"/>
      <c r="P189" s="5"/>
      <c r="Q189" s="9"/>
      <c r="R189" s="9"/>
    </row>
    <row r="190" spans="3:18" x14ac:dyDescent="0.2">
      <c r="C190" s="2"/>
      <c r="F190" s="9"/>
      <c r="K190" s="2"/>
      <c r="M190" s="2"/>
      <c r="O190" s="2"/>
      <c r="P190" s="5"/>
      <c r="Q190" s="9"/>
      <c r="R190" s="9"/>
    </row>
    <row r="191" spans="3:18" x14ac:dyDescent="0.2">
      <c r="C191" s="2"/>
      <c r="F191" s="9"/>
      <c r="K191" s="2"/>
      <c r="M191" s="2"/>
      <c r="O191" s="2"/>
      <c r="P191" s="5"/>
      <c r="Q191" s="9"/>
      <c r="R191" s="9"/>
    </row>
    <row r="192" spans="3:18" x14ac:dyDescent="0.2">
      <c r="C192" s="2"/>
      <c r="F192" s="9"/>
      <c r="K192" s="2"/>
      <c r="M192" s="2"/>
      <c r="O192" s="2"/>
      <c r="P192" s="5"/>
      <c r="Q192" s="9"/>
      <c r="R192" s="9"/>
    </row>
    <row r="193" spans="3:20" x14ac:dyDescent="0.2">
      <c r="C193" s="2"/>
      <c r="F193" s="9"/>
      <c r="K193" s="2"/>
      <c r="M193" s="2"/>
      <c r="O193" s="2"/>
      <c r="P193" s="5"/>
      <c r="Q193" s="9"/>
      <c r="R193" s="9"/>
      <c r="T193" s="5"/>
    </row>
    <row r="194" spans="3:20" x14ac:dyDescent="0.2">
      <c r="C194" s="2"/>
      <c r="F194" s="9"/>
      <c r="K194" s="2"/>
      <c r="M194" s="2"/>
      <c r="O194" s="2"/>
      <c r="P194" s="5"/>
      <c r="Q194" s="9"/>
      <c r="R194" s="9"/>
      <c r="T194" s="5"/>
    </row>
    <row r="195" spans="3:20" x14ac:dyDescent="0.2">
      <c r="C195" s="2"/>
      <c r="F195" s="9"/>
      <c r="K195" s="2"/>
      <c r="M195" s="2"/>
      <c r="O195" s="2"/>
      <c r="P195" s="5"/>
      <c r="Q195" s="9"/>
      <c r="R195" s="9"/>
      <c r="T195" s="5"/>
    </row>
    <row r="196" spans="3:20" x14ac:dyDescent="0.2">
      <c r="C196" s="2"/>
      <c r="F196" s="9"/>
      <c r="K196" s="2"/>
      <c r="M196" s="2"/>
      <c r="O196" s="2"/>
      <c r="P196" s="5"/>
      <c r="Q196" s="9"/>
      <c r="R196" s="9"/>
      <c r="T196" s="5"/>
    </row>
    <row r="197" spans="3:20" x14ac:dyDescent="0.2">
      <c r="C197" s="2"/>
      <c r="F197" s="9"/>
      <c r="K197" s="2"/>
      <c r="M197" s="2"/>
      <c r="O197" s="2"/>
      <c r="P197" s="5"/>
      <c r="Q197" s="9"/>
      <c r="R197" s="9"/>
      <c r="T197" s="5"/>
    </row>
    <row r="198" spans="3:20" x14ac:dyDescent="0.2">
      <c r="C198" s="2"/>
      <c r="F198" s="9"/>
      <c r="K198" s="2"/>
      <c r="M198" s="2"/>
      <c r="O198" s="2"/>
      <c r="P198" s="5"/>
      <c r="Q198" s="9"/>
      <c r="R198" s="9"/>
      <c r="T198" s="5"/>
    </row>
    <row r="199" spans="3:20" x14ac:dyDescent="0.2">
      <c r="C199" s="2"/>
      <c r="F199" s="9"/>
      <c r="K199" s="2"/>
      <c r="M199" s="2"/>
      <c r="O199" s="2"/>
      <c r="P199" s="5"/>
      <c r="Q199" s="9"/>
      <c r="R199" s="9"/>
      <c r="T199" s="5"/>
    </row>
    <row r="200" spans="3:20" x14ac:dyDescent="0.2">
      <c r="C200" s="2"/>
      <c r="F200" s="9"/>
      <c r="K200" s="2"/>
      <c r="M200" s="2"/>
      <c r="O200" s="2"/>
      <c r="P200" s="5"/>
      <c r="Q200" s="9"/>
      <c r="R200" s="9"/>
      <c r="T200" s="5"/>
    </row>
    <row r="201" spans="3:20" x14ac:dyDescent="0.2">
      <c r="C201" s="2"/>
      <c r="F201" s="9"/>
      <c r="K201" s="2"/>
      <c r="M201" s="2"/>
      <c r="O201" s="2"/>
      <c r="P201" s="5"/>
      <c r="Q201" s="9"/>
      <c r="R201" s="9"/>
      <c r="T201" s="5"/>
    </row>
    <row r="202" spans="3:20" x14ac:dyDescent="0.2">
      <c r="C202" s="2"/>
      <c r="F202" s="9"/>
      <c r="K202" s="2"/>
      <c r="M202" s="2"/>
      <c r="O202" s="2"/>
      <c r="P202" s="5"/>
      <c r="Q202" s="9"/>
      <c r="R202" s="9"/>
      <c r="T202" s="5"/>
    </row>
    <row r="203" spans="3:20" x14ac:dyDescent="0.2">
      <c r="C203" s="2"/>
      <c r="F203" s="9"/>
      <c r="K203" s="2"/>
      <c r="M203" s="2"/>
      <c r="O203" s="2"/>
      <c r="P203" s="5"/>
      <c r="Q203" s="9"/>
      <c r="R203" s="9"/>
      <c r="T203" s="5"/>
    </row>
    <row r="204" spans="3:20" x14ac:dyDescent="0.2">
      <c r="C204" s="2"/>
      <c r="F204" s="9"/>
      <c r="K204" s="2"/>
      <c r="M204" s="2"/>
      <c r="O204" s="2"/>
      <c r="P204" s="5"/>
      <c r="Q204" s="9"/>
      <c r="R204" s="9"/>
      <c r="T204" s="5"/>
    </row>
    <row r="205" spans="3:20" x14ac:dyDescent="0.2">
      <c r="C205" s="2"/>
      <c r="F205" s="9"/>
      <c r="K205" s="2"/>
      <c r="M205" s="2"/>
      <c r="O205" s="2"/>
      <c r="P205" s="5"/>
      <c r="Q205" s="9"/>
      <c r="R205" s="9"/>
      <c r="T205" s="5"/>
    </row>
    <row r="206" spans="3:20" x14ac:dyDescent="0.2">
      <c r="C206" s="2"/>
      <c r="F206" s="9"/>
      <c r="K206" s="2"/>
      <c r="M206" s="2"/>
      <c r="O206" s="2"/>
      <c r="P206" s="5"/>
      <c r="Q206" s="9"/>
      <c r="R206" s="9"/>
      <c r="T206" s="5"/>
    </row>
    <row r="207" spans="3:20" x14ac:dyDescent="0.2">
      <c r="C207" s="2"/>
      <c r="F207" s="9"/>
      <c r="K207" s="2"/>
      <c r="M207" s="2"/>
      <c r="O207" s="2"/>
      <c r="P207" s="5"/>
      <c r="Q207" s="9"/>
      <c r="R207" s="9"/>
      <c r="T207" s="5"/>
    </row>
    <row r="208" spans="3:20" x14ac:dyDescent="0.2">
      <c r="C208" s="2"/>
      <c r="F208" s="9"/>
      <c r="K208" s="2"/>
      <c r="M208" s="2"/>
      <c r="O208" s="2"/>
      <c r="P208" s="5"/>
      <c r="Q208" s="9"/>
      <c r="R208" s="9"/>
      <c r="T208" s="5"/>
    </row>
    <row r="209" spans="2:20" x14ac:dyDescent="0.2">
      <c r="C209" s="2"/>
      <c r="F209" s="9"/>
      <c r="K209" s="2"/>
      <c r="M209" s="2"/>
      <c r="O209" s="2"/>
      <c r="P209" s="5"/>
      <c r="Q209" s="9"/>
      <c r="R209" s="9"/>
      <c r="T209" s="5"/>
    </row>
    <row r="210" spans="2:20" x14ac:dyDescent="0.2">
      <c r="C210" s="2"/>
      <c r="F210" s="9"/>
      <c r="K210" s="2"/>
      <c r="M210" s="2"/>
      <c r="O210" s="2"/>
      <c r="P210" s="5"/>
      <c r="Q210" s="9"/>
      <c r="R210" s="9"/>
      <c r="T210" s="5"/>
    </row>
    <row r="211" spans="2:20" x14ac:dyDescent="0.2">
      <c r="B211" s="2"/>
      <c r="C211" s="2"/>
      <c r="F211" s="9"/>
      <c r="K211" s="2"/>
      <c r="M211" s="2"/>
      <c r="O211" s="2"/>
      <c r="P211" s="5"/>
      <c r="Q211" s="9"/>
      <c r="R211" s="9"/>
      <c r="T211" s="5"/>
    </row>
    <row r="212" spans="2:20" x14ac:dyDescent="0.2">
      <c r="B212" s="2"/>
      <c r="C212" s="2"/>
      <c r="F212" s="9"/>
      <c r="K212" s="2"/>
      <c r="M212" s="2"/>
      <c r="O212" s="2"/>
      <c r="P212" s="5"/>
      <c r="Q212" s="9"/>
      <c r="R212" s="9"/>
      <c r="T212" s="5"/>
    </row>
    <row r="213" spans="2:20" x14ac:dyDescent="0.2">
      <c r="B213" s="2"/>
      <c r="C213" s="2"/>
      <c r="F213" s="9"/>
      <c r="K213" s="2"/>
      <c r="M213" s="2"/>
      <c r="O213" s="2"/>
      <c r="P213" s="5"/>
      <c r="Q213" s="9"/>
      <c r="R213" s="9"/>
      <c r="T213" s="5"/>
    </row>
    <row r="214" spans="2:20" x14ac:dyDescent="0.2">
      <c r="B214" s="2"/>
      <c r="C214" s="2"/>
      <c r="F214" s="9"/>
      <c r="K214" s="2"/>
      <c r="M214" s="2"/>
      <c r="O214" s="2"/>
      <c r="P214" s="5"/>
      <c r="Q214" s="9"/>
      <c r="R214" s="9"/>
      <c r="T214" s="5"/>
    </row>
    <row r="215" spans="2:20" x14ac:dyDescent="0.2">
      <c r="B215" s="2"/>
      <c r="C215" s="2"/>
      <c r="F215" s="9"/>
      <c r="K215" s="2"/>
      <c r="M215" s="2"/>
      <c r="O215" s="2"/>
      <c r="P215" s="5"/>
      <c r="Q215" s="9"/>
      <c r="R215" s="9"/>
      <c r="T215" s="5"/>
    </row>
    <row r="216" spans="2:20" x14ac:dyDescent="0.2">
      <c r="B216" s="2"/>
      <c r="C216" s="2"/>
      <c r="F216" s="9"/>
      <c r="K216" s="2"/>
      <c r="M216" s="2"/>
      <c r="O216" s="2"/>
      <c r="P216" s="5"/>
      <c r="Q216" s="9"/>
      <c r="R216" s="9"/>
      <c r="T216" s="5"/>
    </row>
    <row r="217" spans="2:20" x14ac:dyDescent="0.2">
      <c r="B217" s="2"/>
      <c r="C217" s="2"/>
      <c r="F217" s="9"/>
      <c r="K217" s="2"/>
      <c r="M217" s="2"/>
      <c r="O217" s="2"/>
      <c r="P217" s="5"/>
      <c r="Q217" s="9"/>
      <c r="R217" s="9"/>
      <c r="T217" s="5"/>
    </row>
    <row r="218" spans="2:20" x14ac:dyDescent="0.2">
      <c r="B218" s="2"/>
      <c r="C218" s="2"/>
      <c r="F218" s="9"/>
      <c r="K218" s="2"/>
      <c r="M218" s="2"/>
      <c r="O218" s="2"/>
      <c r="P218" s="5"/>
      <c r="Q218" s="9"/>
      <c r="R218" s="9"/>
      <c r="T218" s="5"/>
    </row>
    <row r="219" spans="2:20" x14ac:dyDescent="0.2">
      <c r="B219" s="2"/>
      <c r="C219" s="2"/>
      <c r="F219" s="9"/>
      <c r="K219" s="2"/>
      <c r="M219" s="2"/>
      <c r="O219" s="2"/>
      <c r="P219" s="5"/>
      <c r="Q219" s="9"/>
      <c r="R219" s="9"/>
      <c r="T219" s="5"/>
    </row>
    <row r="220" spans="2:20" x14ac:dyDescent="0.2">
      <c r="B220" s="2"/>
      <c r="C220" s="2"/>
      <c r="F220" s="9"/>
      <c r="K220" s="2"/>
      <c r="M220" s="2"/>
      <c r="O220" s="2"/>
      <c r="P220" s="5"/>
      <c r="Q220" s="9"/>
      <c r="R220" s="9"/>
      <c r="T220" s="5"/>
    </row>
    <row r="221" spans="2:20" x14ac:dyDescent="0.2">
      <c r="B221" s="2"/>
      <c r="C221" s="2"/>
      <c r="F221" s="9"/>
      <c r="K221" s="2"/>
      <c r="M221" s="2"/>
      <c r="O221" s="2"/>
      <c r="P221" s="5"/>
      <c r="Q221" s="9"/>
      <c r="R221" s="9"/>
      <c r="T221" s="5"/>
    </row>
    <row r="222" spans="2:20" x14ac:dyDescent="0.2">
      <c r="B222" s="2"/>
      <c r="C222" s="2"/>
      <c r="F222" s="9"/>
      <c r="K222" s="2"/>
      <c r="M222" s="2"/>
      <c r="O222" s="2"/>
      <c r="P222" s="5"/>
      <c r="Q222" s="9"/>
      <c r="R222" s="9"/>
      <c r="T222" s="5"/>
    </row>
    <row r="223" spans="2:20" x14ac:dyDescent="0.2">
      <c r="B223" s="2"/>
      <c r="C223" s="2"/>
      <c r="F223" s="9"/>
      <c r="K223" s="2"/>
      <c r="M223" s="2"/>
      <c r="O223" s="2"/>
      <c r="P223" s="5"/>
      <c r="Q223" s="9"/>
      <c r="R223" s="9"/>
      <c r="T223" s="5"/>
    </row>
    <row r="224" spans="2:20" x14ac:dyDescent="0.2">
      <c r="B224" s="2"/>
      <c r="C224" s="2"/>
      <c r="F224" s="9"/>
      <c r="K224" s="2"/>
      <c r="M224" s="2"/>
      <c r="O224" s="2"/>
      <c r="P224" s="5"/>
      <c r="Q224" s="9"/>
      <c r="R224" s="9"/>
      <c r="T224" s="5"/>
    </row>
    <row r="225" spans="2:20" x14ac:dyDescent="0.2">
      <c r="B225" s="2"/>
      <c r="C225" s="2"/>
      <c r="F225" s="9"/>
      <c r="K225" s="2"/>
      <c r="M225" s="2"/>
      <c r="O225" s="2"/>
      <c r="P225" s="5"/>
      <c r="Q225" s="9"/>
      <c r="R225" s="9"/>
      <c r="T225" s="5"/>
    </row>
    <row r="226" spans="2:20" x14ac:dyDescent="0.2">
      <c r="B226" s="2"/>
      <c r="C226" s="2"/>
      <c r="F226" s="9"/>
      <c r="K226" s="2"/>
      <c r="M226" s="2"/>
      <c r="O226" s="2"/>
      <c r="P226" s="5"/>
      <c r="Q226" s="9"/>
      <c r="R226" s="9"/>
      <c r="T226" s="5"/>
    </row>
    <row r="227" spans="2:20" x14ac:dyDescent="0.2">
      <c r="B227" s="2"/>
      <c r="C227" s="2"/>
      <c r="F227" s="9"/>
      <c r="K227" s="2"/>
      <c r="M227" s="2"/>
      <c r="O227" s="2"/>
      <c r="P227" s="5"/>
      <c r="Q227" s="9"/>
      <c r="R227" s="9"/>
      <c r="T227" s="5"/>
    </row>
    <row r="228" spans="2:20" x14ac:dyDescent="0.2">
      <c r="B228" s="2"/>
      <c r="C228" s="2"/>
      <c r="F228" s="9"/>
      <c r="K228" s="2"/>
      <c r="M228" s="2"/>
      <c r="O228" s="2"/>
      <c r="P228" s="5"/>
      <c r="Q228" s="9"/>
      <c r="R228" s="9"/>
      <c r="T228" s="5"/>
    </row>
    <row r="229" spans="2:20" x14ac:dyDescent="0.2">
      <c r="B229" s="2"/>
      <c r="C229" s="2"/>
      <c r="F229" s="9"/>
      <c r="K229" s="2"/>
      <c r="M229" s="2"/>
      <c r="O229" s="2"/>
      <c r="P229" s="5"/>
      <c r="Q229" s="9"/>
      <c r="R229" s="9"/>
      <c r="T229" s="5"/>
    </row>
    <row r="230" spans="2:20" x14ac:dyDescent="0.2">
      <c r="B230" s="2"/>
      <c r="C230" s="2"/>
      <c r="F230" s="9"/>
      <c r="K230" s="2"/>
      <c r="M230" s="2"/>
      <c r="O230" s="2"/>
      <c r="P230" s="5"/>
      <c r="Q230" s="9"/>
      <c r="R230" s="9"/>
      <c r="T230" s="5"/>
    </row>
    <row r="231" spans="2:20" x14ac:dyDescent="0.2">
      <c r="B231" s="2"/>
      <c r="C231" s="2"/>
      <c r="F231" s="9"/>
      <c r="K231" s="2"/>
      <c r="M231" s="2"/>
      <c r="O231" s="2"/>
      <c r="P231" s="5"/>
      <c r="Q231" s="9"/>
      <c r="R231" s="9"/>
      <c r="T231" s="5"/>
    </row>
    <row r="232" spans="2:20" x14ac:dyDescent="0.2">
      <c r="B232" s="2"/>
      <c r="C232" s="2"/>
      <c r="F232" s="9"/>
      <c r="K232" s="2"/>
      <c r="M232" s="2"/>
      <c r="O232" s="2"/>
      <c r="P232" s="5"/>
      <c r="Q232" s="9"/>
      <c r="R232" s="9"/>
      <c r="T232" s="5"/>
    </row>
    <row r="233" spans="2:20" x14ac:dyDescent="0.2">
      <c r="B233" s="2"/>
      <c r="C233" s="2"/>
      <c r="F233" s="9"/>
      <c r="K233" s="2"/>
      <c r="M233" s="2"/>
      <c r="O233" s="2"/>
      <c r="P233" s="5"/>
      <c r="Q233" s="9"/>
      <c r="R233" s="9"/>
      <c r="T233" s="5"/>
    </row>
    <row r="234" spans="2:20" x14ac:dyDescent="0.2">
      <c r="B234" s="2"/>
      <c r="C234" s="2"/>
      <c r="F234" s="9"/>
      <c r="K234" s="2"/>
      <c r="M234" s="2"/>
      <c r="O234" s="2"/>
      <c r="P234" s="5"/>
      <c r="Q234" s="9"/>
      <c r="R234" s="9"/>
      <c r="T234" s="5"/>
    </row>
    <row r="235" spans="2:20" x14ac:dyDescent="0.2">
      <c r="B235" s="2"/>
      <c r="C235" s="2"/>
      <c r="F235" s="9"/>
      <c r="K235" s="2"/>
      <c r="M235" s="2"/>
      <c r="O235" s="2"/>
      <c r="P235" s="5"/>
      <c r="Q235" s="9"/>
      <c r="R235" s="9"/>
      <c r="T235" s="5"/>
    </row>
    <row r="236" spans="2:20" x14ac:dyDescent="0.2">
      <c r="B236" s="2"/>
      <c r="C236" s="2"/>
      <c r="F236" s="9"/>
      <c r="K236" s="2"/>
      <c r="M236" s="2"/>
      <c r="O236" s="2"/>
      <c r="P236" s="5"/>
      <c r="Q236" s="9"/>
      <c r="R236" s="9"/>
      <c r="T236" s="5"/>
    </row>
    <row r="237" spans="2:20" x14ac:dyDescent="0.2">
      <c r="B237" s="2"/>
      <c r="C237" s="2"/>
      <c r="F237" s="9"/>
      <c r="K237" s="2"/>
      <c r="M237" s="2"/>
      <c r="O237" s="2"/>
      <c r="P237" s="5"/>
      <c r="Q237" s="9"/>
      <c r="R237" s="9"/>
      <c r="T237" s="5"/>
    </row>
    <row r="238" spans="2:20" x14ac:dyDescent="0.2">
      <c r="B238" s="2"/>
      <c r="C238" s="2"/>
      <c r="F238" s="9"/>
      <c r="K238" s="2"/>
      <c r="M238" s="2"/>
      <c r="O238" s="2"/>
      <c r="P238" s="5"/>
      <c r="Q238" s="9"/>
      <c r="R238" s="9"/>
      <c r="T238" s="5"/>
    </row>
    <row r="239" spans="2:20" x14ac:dyDescent="0.2">
      <c r="B239" s="2"/>
      <c r="C239" s="2"/>
      <c r="F239" s="9"/>
      <c r="K239" s="2"/>
      <c r="M239" s="2"/>
      <c r="O239" s="2"/>
      <c r="P239" s="5"/>
      <c r="Q239" s="9"/>
      <c r="R239" s="9"/>
      <c r="T239" s="5"/>
    </row>
    <row r="240" spans="2:20" x14ac:dyDescent="0.2">
      <c r="B240" s="2"/>
      <c r="C240" s="2"/>
      <c r="F240" s="9"/>
      <c r="K240" s="2"/>
      <c r="M240" s="2"/>
      <c r="O240" s="2"/>
      <c r="P240" s="5"/>
      <c r="Q240" s="9"/>
      <c r="R240" s="9"/>
      <c r="T240" s="5"/>
    </row>
    <row r="241" spans="2:20" x14ac:dyDescent="0.2">
      <c r="B241" s="2"/>
      <c r="C241" s="2"/>
      <c r="F241" s="9"/>
      <c r="K241" s="2"/>
      <c r="M241" s="2"/>
      <c r="O241" s="2"/>
      <c r="P241" s="5"/>
      <c r="Q241" s="9"/>
      <c r="R241" s="9"/>
      <c r="T241" s="5"/>
    </row>
    <row r="242" spans="2:20" x14ac:dyDescent="0.2">
      <c r="B242" s="2"/>
      <c r="C242" s="2"/>
      <c r="F242" s="9"/>
      <c r="K242" s="2"/>
      <c r="M242" s="2"/>
      <c r="O242" s="2"/>
      <c r="P242" s="5"/>
      <c r="Q242" s="9"/>
      <c r="R242" s="9"/>
      <c r="T242" s="5"/>
    </row>
    <row r="243" spans="2:20" x14ac:dyDescent="0.2">
      <c r="B243" s="2"/>
      <c r="C243" s="2"/>
      <c r="F243" s="9"/>
      <c r="K243" s="2"/>
      <c r="M243" s="2"/>
      <c r="O243" s="2"/>
      <c r="P243" s="5"/>
      <c r="Q243" s="9"/>
      <c r="R243" s="9"/>
      <c r="T243" s="5"/>
    </row>
    <row r="244" spans="2:20" x14ac:dyDescent="0.2">
      <c r="B244" s="2"/>
      <c r="C244" s="2"/>
      <c r="F244" s="9"/>
      <c r="K244" s="2"/>
      <c r="M244" s="2"/>
      <c r="O244" s="2"/>
      <c r="P244" s="5"/>
      <c r="Q244" s="9"/>
      <c r="R244" s="9"/>
      <c r="T244" s="5"/>
    </row>
    <row r="245" spans="2:20" x14ac:dyDescent="0.2">
      <c r="B245" s="2"/>
      <c r="C245" s="2"/>
      <c r="F245" s="9"/>
      <c r="K245" s="2"/>
      <c r="M245" s="2"/>
      <c r="O245" s="2"/>
      <c r="P245" s="5"/>
      <c r="Q245" s="9"/>
      <c r="R245" s="9"/>
      <c r="T245" s="5"/>
    </row>
    <row r="246" spans="2:20" x14ac:dyDescent="0.2">
      <c r="B246" s="2"/>
      <c r="C246" s="2"/>
      <c r="F246" s="9"/>
      <c r="K246" s="2"/>
      <c r="M246" s="2"/>
      <c r="O246" s="2"/>
      <c r="P246" s="5"/>
      <c r="Q246" s="9"/>
      <c r="R246" s="9"/>
      <c r="T246" s="5"/>
    </row>
    <row r="247" spans="2:20" x14ac:dyDescent="0.2">
      <c r="B247" s="2"/>
      <c r="C247" s="2"/>
      <c r="F247" s="9"/>
      <c r="K247" s="2"/>
      <c r="M247" s="2"/>
      <c r="O247" s="2"/>
      <c r="P247" s="5"/>
      <c r="Q247" s="9"/>
      <c r="R247" s="9"/>
      <c r="T247" s="5"/>
    </row>
    <row r="248" spans="2:20" x14ac:dyDescent="0.2">
      <c r="B248" s="2"/>
      <c r="C248" s="2"/>
      <c r="F248" s="9"/>
      <c r="K248" s="2"/>
      <c r="M248" s="2"/>
      <c r="O248" s="2"/>
      <c r="P248" s="5"/>
      <c r="Q248" s="9"/>
      <c r="R248" s="9"/>
      <c r="T248" s="5"/>
    </row>
    <row r="249" spans="2:20" x14ac:dyDescent="0.2">
      <c r="B249" s="2"/>
      <c r="C249" s="2"/>
      <c r="F249" s="9"/>
      <c r="K249" s="2"/>
      <c r="M249" s="2"/>
      <c r="O249" s="2"/>
      <c r="P249" s="5"/>
      <c r="Q249" s="9"/>
      <c r="R249" s="9"/>
      <c r="T249" s="5"/>
    </row>
    <row r="250" spans="2:20" x14ac:dyDescent="0.2">
      <c r="B250" s="2"/>
      <c r="C250" s="2"/>
      <c r="F250" s="9"/>
      <c r="K250" s="2"/>
      <c r="M250" s="2"/>
      <c r="O250" s="2"/>
      <c r="P250" s="5"/>
      <c r="Q250" s="9"/>
      <c r="R250" s="9"/>
      <c r="T250" s="5"/>
    </row>
    <row r="251" spans="2:20" x14ac:dyDescent="0.2">
      <c r="B251" s="2"/>
      <c r="C251" s="2"/>
      <c r="F251" s="9"/>
      <c r="K251" s="2"/>
      <c r="M251" s="2"/>
      <c r="O251" s="2"/>
      <c r="P251" s="5"/>
      <c r="Q251" s="9"/>
      <c r="R251" s="9"/>
      <c r="T251" s="5"/>
    </row>
    <row r="252" spans="2:20" x14ac:dyDescent="0.2">
      <c r="B252" s="2"/>
      <c r="C252" s="2"/>
      <c r="F252" s="9"/>
      <c r="K252" s="2"/>
      <c r="M252" s="2"/>
      <c r="O252" s="2"/>
      <c r="P252" s="5"/>
      <c r="Q252" s="9"/>
      <c r="R252" s="9"/>
      <c r="T252" s="5"/>
    </row>
    <row r="253" spans="2:20" x14ac:dyDescent="0.2">
      <c r="B253" s="2"/>
      <c r="C253" s="2"/>
      <c r="F253" s="9"/>
      <c r="K253" s="2"/>
      <c r="M253" s="2"/>
      <c r="O253" s="2"/>
      <c r="P253" s="5"/>
      <c r="Q253" s="9"/>
      <c r="R253" s="9"/>
      <c r="T253" s="5"/>
    </row>
    <row r="254" spans="2:20" x14ac:dyDescent="0.2">
      <c r="B254" s="2"/>
      <c r="C254" s="2"/>
      <c r="F254" s="9"/>
      <c r="K254" s="2"/>
      <c r="M254" s="2"/>
      <c r="O254" s="2"/>
      <c r="P254" s="5"/>
      <c r="Q254" s="9"/>
      <c r="R254" s="9"/>
      <c r="T254" s="5"/>
    </row>
    <row r="255" spans="2:20" x14ac:dyDescent="0.2">
      <c r="B255" s="2"/>
      <c r="C255" s="2"/>
      <c r="F255" s="9"/>
      <c r="K255" s="2"/>
      <c r="M255" s="2"/>
      <c r="O255" s="2"/>
      <c r="P255" s="5"/>
      <c r="Q255" s="9"/>
      <c r="R255" s="9"/>
      <c r="T255" s="5"/>
    </row>
    <row r="256" spans="2:20" x14ac:dyDescent="0.2">
      <c r="B256" s="2"/>
      <c r="C256" s="2"/>
      <c r="F256" s="9"/>
      <c r="K256" s="2"/>
      <c r="M256" s="2"/>
      <c r="O256" s="2"/>
      <c r="P256" s="5"/>
      <c r="Q256" s="9"/>
      <c r="R256" s="9"/>
      <c r="T256" s="5"/>
    </row>
    <row r="257" spans="2:20" x14ac:dyDescent="0.2">
      <c r="B257" s="2"/>
      <c r="C257" s="2"/>
      <c r="F257" s="9"/>
      <c r="K257" s="2"/>
      <c r="M257" s="2"/>
      <c r="O257" s="2"/>
      <c r="P257" s="5"/>
      <c r="Q257" s="9"/>
      <c r="R257" s="9"/>
      <c r="T257" s="5"/>
    </row>
    <row r="258" spans="2:20" x14ac:dyDescent="0.2">
      <c r="B258" s="2"/>
      <c r="C258" s="2"/>
      <c r="F258" s="9"/>
      <c r="K258" s="2"/>
      <c r="M258" s="2"/>
      <c r="O258" s="2"/>
      <c r="P258" s="5"/>
      <c r="Q258" s="9"/>
      <c r="R258" s="9"/>
      <c r="T258" s="5"/>
    </row>
    <row r="259" spans="2:20" x14ac:dyDescent="0.2">
      <c r="B259" s="2"/>
      <c r="C259" s="2"/>
      <c r="F259" s="9"/>
      <c r="K259" s="2"/>
      <c r="M259" s="2"/>
      <c r="O259" s="2"/>
      <c r="P259" s="5"/>
      <c r="Q259" s="9"/>
      <c r="R259" s="9"/>
      <c r="T259" s="5"/>
    </row>
    <row r="260" spans="2:20" x14ac:dyDescent="0.2">
      <c r="B260" s="2"/>
      <c r="C260" s="2"/>
      <c r="F260" s="9"/>
      <c r="K260" s="2"/>
      <c r="M260" s="2"/>
      <c r="O260" s="2"/>
      <c r="P260" s="5"/>
      <c r="Q260" s="9"/>
      <c r="R260" s="9"/>
      <c r="T260" s="5"/>
    </row>
    <row r="261" spans="2:20" x14ac:dyDescent="0.2">
      <c r="B261" s="2"/>
      <c r="C261" s="2"/>
      <c r="F261" s="9"/>
      <c r="K261" s="2"/>
      <c r="M261" s="2"/>
      <c r="O261" s="2"/>
      <c r="P261" s="5"/>
      <c r="Q261" s="9"/>
      <c r="R261" s="9"/>
      <c r="T261" s="5"/>
    </row>
    <row r="262" spans="2:20" x14ac:dyDescent="0.2">
      <c r="B262" s="2"/>
      <c r="C262" s="2"/>
      <c r="F262" s="9"/>
      <c r="K262" s="2"/>
      <c r="M262" s="2"/>
      <c r="O262" s="2"/>
      <c r="P262" s="5"/>
      <c r="Q262" s="9"/>
      <c r="R262" s="9"/>
      <c r="T262" s="5"/>
    </row>
    <row r="263" spans="2:20" x14ac:dyDescent="0.2">
      <c r="B263" s="2"/>
      <c r="C263" s="2"/>
      <c r="F263" s="9"/>
      <c r="K263" s="2"/>
      <c r="M263" s="2"/>
      <c r="O263" s="2"/>
      <c r="P263" s="5"/>
      <c r="Q263" s="9"/>
      <c r="R263" s="9"/>
      <c r="T263" s="5"/>
    </row>
    <row r="264" spans="2:20" x14ac:dyDescent="0.2">
      <c r="B264" s="2"/>
      <c r="C264" s="2"/>
      <c r="F264" s="9"/>
      <c r="K264" s="2"/>
      <c r="M264" s="2"/>
      <c r="O264" s="2"/>
      <c r="P264" s="5"/>
      <c r="Q264" s="9"/>
      <c r="R264" s="9"/>
      <c r="T264" s="5"/>
    </row>
    <row r="265" spans="2:20" x14ac:dyDescent="0.2">
      <c r="B265" s="2"/>
      <c r="C265" s="2"/>
      <c r="F265" s="9"/>
      <c r="K265" s="2"/>
      <c r="M265" s="2"/>
      <c r="O265" s="2"/>
      <c r="P265" s="5"/>
      <c r="Q265" s="9"/>
      <c r="R265" s="9"/>
      <c r="T265" s="5"/>
    </row>
    <row r="266" spans="2:20" x14ac:dyDescent="0.2">
      <c r="B266" s="2"/>
      <c r="C266" s="2"/>
      <c r="F266" s="9"/>
      <c r="K266" s="2"/>
      <c r="M266" s="2"/>
      <c r="O266" s="2"/>
      <c r="P266" s="5"/>
      <c r="Q266" s="9"/>
      <c r="R266" s="9"/>
      <c r="T266" s="5"/>
    </row>
    <row r="267" spans="2:20" x14ac:dyDescent="0.2">
      <c r="B267" s="2"/>
      <c r="C267" s="2"/>
      <c r="F267" s="9"/>
      <c r="K267" s="2"/>
      <c r="M267" s="2"/>
      <c r="O267" s="2"/>
      <c r="P267" s="5"/>
      <c r="Q267" s="9"/>
      <c r="R267" s="9"/>
      <c r="T267" s="5"/>
    </row>
    <row r="268" spans="2:20" x14ac:dyDescent="0.2">
      <c r="B268" s="2"/>
      <c r="C268" s="2"/>
      <c r="F268" s="9"/>
      <c r="K268" s="2"/>
      <c r="M268" s="2"/>
      <c r="O268" s="2"/>
      <c r="P268" s="5"/>
      <c r="Q268" s="9"/>
      <c r="R268" s="9"/>
      <c r="T268" s="5"/>
    </row>
    <row r="269" spans="2:20" x14ac:dyDescent="0.2">
      <c r="B269" s="2"/>
      <c r="C269" s="2"/>
      <c r="F269" s="9"/>
      <c r="K269" s="2"/>
      <c r="M269" s="2"/>
      <c r="O269" s="2"/>
      <c r="P269" s="5"/>
      <c r="Q269" s="9"/>
      <c r="R269" s="9"/>
      <c r="T269" s="5"/>
    </row>
    <row r="270" spans="2:20" x14ac:dyDescent="0.2">
      <c r="B270" s="2"/>
      <c r="C270" s="2"/>
      <c r="F270" s="9"/>
      <c r="K270" s="2"/>
      <c r="M270" s="2"/>
      <c r="O270" s="2"/>
      <c r="P270" s="5"/>
      <c r="Q270" s="9"/>
      <c r="R270" s="9"/>
      <c r="T270" s="5"/>
    </row>
    <row r="271" spans="2:20" x14ac:dyDescent="0.2">
      <c r="B271" s="2"/>
      <c r="C271" s="2"/>
      <c r="F271" s="9"/>
      <c r="K271" s="2"/>
      <c r="M271" s="2"/>
      <c r="O271" s="2"/>
      <c r="P271" s="5"/>
      <c r="Q271" s="9"/>
      <c r="R271" s="9"/>
      <c r="T271" s="5"/>
    </row>
    <row r="272" spans="2:20" x14ac:dyDescent="0.2">
      <c r="B272" s="2"/>
      <c r="C272" s="2"/>
      <c r="F272" s="9"/>
      <c r="K272" s="2"/>
      <c r="M272" s="2"/>
      <c r="O272" s="2"/>
      <c r="P272" s="5"/>
      <c r="Q272" s="9"/>
      <c r="R272" s="9"/>
      <c r="T272" s="5"/>
    </row>
    <row r="273" spans="2:20" x14ac:dyDescent="0.2">
      <c r="B273" s="2"/>
      <c r="C273" s="2"/>
      <c r="F273" s="9"/>
      <c r="K273" s="2"/>
      <c r="M273" s="2"/>
      <c r="O273" s="2"/>
      <c r="P273" s="5"/>
      <c r="Q273" s="9"/>
      <c r="R273" s="9"/>
      <c r="T273" s="5"/>
    </row>
    <row r="274" spans="2:20" x14ac:dyDescent="0.2">
      <c r="B274" s="2"/>
      <c r="C274" s="2"/>
      <c r="F274" s="9"/>
      <c r="K274" s="2"/>
      <c r="M274" s="2"/>
      <c r="O274" s="2"/>
      <c r="P274" s="5"/>
      <c r="Q274" s="9"/>
      <c r="R274" s="9"/>
      <c r="T274" s="5"/>
    </row>
    <row r="275" spans="2:20" x14ac:dyDescent="0.2">
      <c r="B275" s="2"/>
      <c r="C275" s="2"/>
      <c r="F275" s="9"/>
      <c r="K275" s="2"/>
      <c r="M275" s="2"/>
      <c r="O275" s="2"/>
      <c r="P275" s="5"/>
      <c r="Q275" s="9"/>
      <c r="R275" s="9"/>
      <c r="T275" s="5"/>
    </row>
    <row r="276" spans="2:20" x14ac:dyDescent="0.2">
      <c r="B276" s="2"/>
      <c r="C276" s="2"/>
      <c r="F276" s="9"/>
      <c r="K276" s="2"/>
      <c r="M276" s="2"/>
      <c r="O276" s="2"/>
      <c r="P276" s="5"/>
      <c r="Q276" s="9"/>
      <c r="R276" s="9"/>
      <c r="T276" s="5"/>
    </row>
    <row r="277" spans="2:20" x14ac:dyDescent="0.2">
      <c r="B277" s="2"/>
      <c r="C277" s="2"/>
      <c r="F277" s="9"/>
      <c r="K277" s="2"/>
      <c r="M277" s="2"/>
      <c r="O277" s="2"/>
      <c r="P277" s="5"/>
      <c r="Q277" s="9"/>
      <c r="R277" s="9"/>
      <c r="T277" s="5"/>
    </row>
    <row r="278" spans="2:20" x14ac:dyDescent="0.2">
      <c r="B278" s="2"/>
      <c r="C278" s="2"/>
      <c r="F278" s="9"/>
      <c r="K278" s="2"/>
      <c r="M278" s="2"/>
      <c r="O278" s="2"/>
      <c r="P278" s="5"/>
      <c r="Q278" s="9"/>
      <c r="R278" s="9"/>
      <c r="T278" s="5"/>
    </row>
    <row r="279" spans="2:20" x14ac:dyDescent="0.2">
      <c r="B279" s="2"/>
      <c r="C279" s="2"/>
      <c r="F279" s="9"/>
      <c r="K279" s="2"/>
      <c r="M279" s="2"/>
      <c r="O279" s="2"/>
      <c r="P279" s="5"/>
      <c r="Q279" s="9"/>
      <c r="R279" s="9"/>
      <c r="T279" s="5"/>
    </row>
    <row r="280" spans="2:20" x14ac:dyDescent="0.2">
      <c r="B280" s="2"/>
      <c r="C280" s="2"/>
      <c r="F280" s="9"/>
      <c r="K280" s="2"/>
      <c r="M280" s="2"/>
      <c r="O280" s="2"/>
      <c r="P280" s="5"/>
      <c r="Q280" s="9"/>
      <c r="R280" s="9"/>
      <c r="T280" s="5"/>
    </row>
    <row r="281" spans="2:20" x14ac:dyDescent="0.2">
      <c r="B281" s="2"/>
      <c r="C281" s="2"/>
      <c r="F281" s="9"/>
      <c r="K281" s="2"/>
      <c r="M281" s="2"/>
      <c r="O281" s="2"/>
      <c r="P281" s="5"/>
      <c r="Q281" s="9"/>
      <c r="R281" s="9"/>
      <c r="T281" s="5"/>
    </row>
    <row r="282" spans="2:20" x14ac:dyDescent="0.2">
      <c r="B282" s="2"/>
      <c r="C282" s="2"/>
      <c r="F282" s="9"/>
      <c r="K282" s="2"/>
      <c r="M282" s="2"/>
      <c r="O282" s="2"/>
      <c r="P282" s="5"/>
      <c r="Q282" s="9"/>
      <c r="R282" s="9"/>
      <c r="T282" s="5"/>
    </row>
    <row r="283" spans="2:20" x14ac:dyDescent="0.2">
      <c r="B283" s="2"/>
      <c r="C283" s="2"/>
      <c r="F283" s="9"/>
      <c r="K283" s="2"/>
      <c r="M283" s="2"/>
      <c r="O283" s="2"/>
      <c r="P283" s="5"/>
      <c r="Q283" s="9"/>
      <c r="R283" s="9"/>
      <c r="T283" s="5"/>
    </row>
    <row r="284" spans="2:20" x14ac:dyDescent="0.2">
      <c r="B284" s="2"/>
      <c r="C284" s="2"/>
      <c r="F284" s="9"/>
      <c r="K284" s="2"/>
      <c r="M284" s="2"/>
      <c r="O284" s="2"/>
      <c r="P284" s="5"/>
      <c r="Q284" s="9"/>
      <c r="R284" s="9"/>
      <c r="T284" s="5"/>
    </row>
    <row r="285" spans="2:20" x14ac:dyDescent="0.2">
      <c r="B285" s="2"/>
      <c r="C285" s="2"/>
      <c r="F285" s="9"/>
      <c r="K285" s="2"/>
      <c r="M285" s="2"/>
      <c r="O285" s="2"/>
      <c r="P285" s="5"/>
      <c r="Q285" s="9"/>
      <c r="R285" s="9"/>
      <c r="T285" s="5"/>
    </row>
    <row r="286" spans="2:20" x14ac:dyDescent="0.2">
      <c r="B286" s="2"/>
      <c r="C286" s="2"/>
      <c r="F286" s="9"/>
      <c r="K286" s="2"/>
      <c r="M286" s="2"/>
      <c r="O286" s="2"/>
      <c r="P286" s="5"/>
      <c r="Q286" s="9"/>
      <c r="R286" s="9"/>
      <c r="T286" s="5"/>
    </row>
    <row r="287" spans="2:20" x14ac:dyDescent="0.2">
      <c r="B287" s="2"/>
      <c r="C287" s="2"/>
      <c r="F287" s="9"/>
      <c r="K287" s="2"/>
      <c r="M287" s="2"/>
      <c r="O287" s="2"/>
      <c r="P287" s="5"/>
      <c r="Q287" s="9"/>
      <c r="R287" s="9"/>
      <c r="T287" s="5"/>
    </row>
    <row r="288" spans="2:20" x14ac:dyDescent="0.2">
      <c r="B288" s="2"/>
      <c r="C288" s="2"/>
      <c r="F288" s="9"/>
      <c r="K288" s="2"/>
      <c r="M288" s="2"/>
      <c r="O288" s="2"/>
      <c r="P288" s="5"/>
      <c r="Q288" s="9"/>
      <c r="R288" s="9"/>
      <c r="T288" s="5"/>
    </row>
    <row r="289" spans="2:20" x14ac:dyDescent="0.2">
      <c r="B289" s="2"/>
      <c r="C289" s="2"/>
      <c r="F289" s="9"/>
      <c r="K289" s="2"/>
      <c r="M289" s="2"/>
      <c r="O289" s="2"/>
      <c r="P289" s="5"/>
      <c r="Q289" s="9"/>
      <c r="R289" s="9"/>
      <c r="T289" s="5"/>
    </row>
    <row r="290" spans="2:20" x14ac:dyDescent="0.2">
      <c r="B290" s="2"/>
      <c r="C290" s="2"/>
      <c r="F290" s="9"/>
      <c r="K290" s="2"/>
      <c r="M290" s="2"/>
      <c r="O290" s="2"/>
      <c r="P290" s="5"/>
      <c r="Q290" s="9"/>
      <c r="R290" s="9"/>
      <c r="T290" s="5"/>
    </row>
    <row r="291" spans="2:20" x14ac:dyDescent="0.2">
      <c r="B291" s="2"/>
      <c r="C291" s="2"/>
      <c r="F291" s="9"/>
      <c r="K291" s="2"/>
      <c r="M291" s="2"/>
      <c r="O291" s="2"/>
      <c r="P291" s="5"/>
      <c r="Q291" s="9"/>
      <c r="R291" s="9"/>
      <c r="T291" s="5"/>
    </row>
    <row r="292" spans="2:20" x14ac:dyDescent="0.2">
      <c r="B292" s="2"/>
      <c r="C292" s="2"/>
      <c r="F292" s="9"/>
      <c r="K292" s="2"/>
      <c r="M292" s="2"/>
      <c r="O292" s="2"/>
      <c r="P292" s="5"/>
      <c r="Q292" s="9"/>
      <c r="R292" s="9"/>
      <c r="T292" s="5"/>
    </row>
    <row r="293" spans="2:20" x14ac:dyDescent="0.2">
      <c r="B293" s="2"/>
      <c r="C293" s="2"/>
      <c r="F293" s="9"/>
      <c r="K293" s="2"/>
      <c r="M293" s="2"/>
      <c r="O293" s="2"/>
      <c r="P293" s="5"/>
      <c r="Q293" s="9"/>
      <c r="R293" s="9"/>
      <c r="T293" s="5"/>
    </row>
    <row r="294" spans="2:20" x14ac:dyDescent="0.2">
      <c r="B294" s="2"/>
      <c r="C294" s="2"/>
      <c r="F294" s="9"/>
      <c r="K294" s="2"/>
      <c r="M294" s="2"/>
      <c r="O294" s="2"/>
      <c r="P294" s="5"/>
      <c r="Q294" s="9"/>
      <c r="R294" s="9"/>
      <c r="T294" s="5"/>
    </row>
    <row r="295" spans="2:20" x14ac:dyDescent="0.2">
      <c r="B295" s="2"/>
      <c r="C295" s="2"/>
      <c r="F295" s="9"/>
      <c r="K295" s="2"/>
      <c r="M295" s="2"/>
      <c r="O295" s="2"/>
      <c r="P295" s="5"/>
      <c r="Q295" s="9"/>
      <c r="R295" s="9"/>
      <c r="T295" s="5"/>
    </row>
    <row r="296" spans="2:20" x14ac:dyDescent="0.2">
      <c r="B296" s="2"/>
      <c r="C296" s="2"/>
      <c r="F296" s="9"/>
      <c r="K296" s="2"/>
      <c r="M296" s="2"/>
      <c r="O296" s="2"/>
      <c r="P296" s="5"/>
      <c r="Q296" s="9"/>
      <c r="R296" s="9"/>
      <c r="T296" s="5"/>
    </row>
    <row r="297" spans="2:20" x14ac:dyDescent="0.2">
      <c r="B297" s="2"/>
      <c r="C297" s="2"/>
      <c r="F297" s="9"/>
      <c r="K297" s="2"/>
      <c r="M297" s="2"/>
      <c r="O297" s="2"/>
      <c r="P297" s="5"/>
      <c r="Q297" s="9"/>
      <c r="R297" s="9"/>
      <c r="T297" s="5"/>
    </row>
    <row r="298" spans="2:20" x14ac:dyDescent="0.2">
      <c r="B298" s="2"/>
      <c r="C298" s="2"/>
      <c r="F298" s="9"/>
      <c r="K298" s="2"/>
      <c r="M298" s="2"/>
      <c r="O298" s="2"/>
      <c r="P298" s="5"/>
      <c r="Q298" s="9"/>
      <c r="R298" s="9"/>
      <c r="T298" s="5"/>
    </row>
    <row r="299" spans="2:20" x14ac:dyDescent="0.2">
      <c r="B299" s="2"/>
      <c r="C299" s="2"/>
      <c r="F299" s="9"/>
      <c r="K299" s="2"/>
      <c r="M299" s="2"/>
      <c r="O299" s="2"/>
      <c r="P299" s="5"/>
      <c r="Q299" s="9"/>
      <c r="R299" s="9"/>
      <c r="T299" s="5"/>
    </row>
    <row r="300" spans="2:20" x14ac:dyDescent="0.2">
      <c r="B300" s="2"/>
      <c r="C300" s="2"/>
      <c r="F300" s="9"/>
      <c r="K300" s="2"/>
      <c r="M300" s="2"/>
      <c r="O300" s="2"/>
      <c r="P300" s="5"/>
      <c r="Q300" s="9"/>
      <c r="R300" s="9"/>
      <c r="T300" s="5"/>
    </row>
    <row r="301" spans="2:20" x14ac:dyDescent="0.2">
      <c r="B301" s="2"/>
      <c r="C301" s="2"/>
      <c r="F301" s="9"/>
      <c r="K301" s="2"/>
      <c r="M301" s="2"/>
      <c r="O301" s="2"/>
      <c r="P301" s="5"/>
      <c r="Q301" s="9"/>
      <c r="R301" s="9"/>
      <c r="T301" s="5"/>
    </row>
    <row r="302" spans="2:20" x14ac:dyDescent="0.2">
      <c r="B302" s="2"/>
      <c r="C302" s="2"/>
      <c r="F302" s="9"/>
      <c r="K302" s="2"/>
      <c r="M302" s="2"/>
      <c r="O302" s="2"/>
      <c r="P302" s="5"/>
      <c r="Q302" s="9"/>
      <c r="R302" s="9"/>
      <c r="T302" s="5"/>
    </row>
    <row r="303" spans="2:20" x14ac:dyDescent="0.2">
      <c r="B303" s="2"/>
      <c r="C303" s="2"/>
      <c r="F303" s="9"/>
      <c r="K303" s="2"/>
      <c r="M303" s="2"/>
      <c r="O303" s="2"/>
      <c r="P303" s="5"/>
      <c r="Q303" s="9"/>
      <c r="R303" s="9"/>
      <c r="T303" s="5"/>
    </row>
    <row r="304" spans="2:20" x14ac:dyDescent="0.2">
      <c r="B304" s="2"/>
      <c r="C304" s="2"/>
      <c r="F304" s="9"/>
      <c r="K304" s="2"/>
      <c r="M304" s="2"/>
      <c r="O304" s="2"/>
      <c r="P304" s="5"/>
      <c r="Q304" s="9"/>
      <c r="R304" s="9"/>
      <c r="T304" s="5"/>
    </row>
    <row r="305" spans="2:20" x14ac:dyDescent="0.2">
      <c r="B305" s="2"/>
      <c r="C305" s="2"/>
      <c r="F305" s="9"/>
      <c r="K305" s="2"/>
      <c r="M305" s="2"/>
      <c r="O305" s="2"/>
      <c r="P305" s="5"/>
      <c r="Q305" s="9"/>
      <c r="R305" s="9"/>
      <c r="T305" s="5"/>
    </row>
    <row r="306" spans="2:20" x14ac:dyDescent="0.2">
      <c r="B306" s="2"/>
      <c r="C306" s="2"/>
      <c r="F306" s="9"/>
      <c r="K306" s="2"/>
      <c r="M306" s="2"/>
      <c r="O306" s="2"/>
      <c r="P306" s="5"/>
      <c r="Q306" s="9"/>
      <c r="R306" s="9"/>
      <c r="T306" s="5"/>
    </row>
    <row r="307" spans="2:20" x14ac:dyDescent="0.2">
      <c r="B307" s="2"/>
      <c r="C307" s="2"/>
      <c r="F307" s="9"/>
      <c r="K307" s="2"/>
      <c r="M307" s="2"/>
      <c r="O307" s="2"/>
      <c r="P307" s="5"/>
      <c r="Q307" s="9"/>
      <c r="R307" s="9"/>
      <c r="T307" s="5"/>
    </row>
    <row r="308" spans="2:20" x14ac:dyDescent="0.2">
      <c r="B308" s="2"/>
      <c r="C308" s="2"/>
      <c r="F308" s="9"/>
      <c r="K308" s="2"/>
      <c r="M308" s="2"/>
      <c r="O308" s="2"/>
      <c r="P308" s="5"/>
      <c r="Q308" s="9"/>
      <c r="R308" s="9"/>
      <c r="T308" s="5"/>
    </row>
    <row r="309" spans="2:20" x14ac:dyDescent="0.2">
      <c r="B309" s="2"/>
      <c r="C309" s="2"/>
      <c r="F309" s="9"/>
      <c r="K309" s="2"/>
      <c r="M309" s="2"/>
      <c r="O309" s="2"/>
      <c r="P309" s="5"/>
      <c r="Q309" s="9"/>
      <c r="R309" s="9"/>
      <c r="T309" s="5"/>
    </row>
    <row r="310" spans="2:20" x14ac:dyDescent="0.2">
      <c r="B310" s="2"/>
      <c r="C310" s="2"/>
      <c r="F310" s="9"/>
      <c r="K310" s="2"/>
      <c r="M310" s="2"/>
      <c r="O310" s="2"/>
      <c r="P310" s="5"/>
      <c r="Q310" s="9"/>
      <c r="R310" s="9"/>
      <c r="T310" s="5"/>
    </row>
    <row r="311" spans="2:20" x14ac:dyDescent="0.2">
      <c r="B311" s="2"/>
      <c r="C311" s="2"/>
      <c r="F311" s="9"/>
      <c r="K311" s="2"/>
      <c r="M311" s="2"/>
      <c r="O311" s="2"/>
      <c r="P311" s="5"/>
      <c r="Q311" s="9"/>
      <c r="R311" s="9"/>
      <c r="T311" s="5"/>
    </row>
    <row r="312" spans="2:20" x14ac:dyDescent="0.2">
      <c r="B312" s="2"/>
      <c r="C312" s="2"/>
      <c r="F312" s="9"/>
      <c r="K312" s="2"/>
      <c r="M312" s="2"/>
      <c r="O312" s="2"/>
      <c r="P312" s="5"/>
      <c r="Q312" s="9"/>
      <c r="R312" s="9"/>
      <c r="T312" s="5"/>
    </row>
    <row r="313" spans="2:20" x14ac:dyDescent="0.2">
      <c r="B313" s="2"/>
      <c r="C313" s="2"/>
      <c r="F313" s="9"/>
      <c r="K313" s="2"/>
      <c r="M313" s="2"/>
      <c r="O313" s="2"/>
      <c r="P313" s="5"/>
      <c r="Q313" s="9"/>
      <c r="R313" s="9"/>
      <c r="T313" s="5"/>
    </row>
    <row r="314" spans="2:20" x14ac:dyDescent="0.2">
      <c r="B314" s="2"/>
      <c r="C314" s="2"/>
      <c r="F314" s="9"/>
      <c r="K314" s="2"/>
      <c r="M314" s="2"/>
      <c r="O314" s="2"/>
      <c r="P314" s="5"/>
      <c r="Q314" s="9"/>
      <c r="R314" s="9"/>
      <c r="T314" s="5"/>
    </row>
    <row r="315" spans="2:20" x14ac:dyDescent="0.2">
      <c r="B315" s="2"/>
      <c r="C315" s="2"/>
      <c r="F315" s="9"/>
      <c r="K315" s="2"/>
      <c r="M315" s="2"/>
      <c r="O315" s="2"/>
      <c r="P315" s="5"/>
      <c r="Q315" s="9"/>
      <c r="R315" s="9"/>
      <c r="T315" s="5"/>
    </row>
    <row r="316" spans="2:20" x14ac:dyDescent="0.2">
      <c r="B316" s="2"/>
      <c r="C316" s="2"/>
      <c r="F316" s="9"/>
      <c r="K316" s="2"/>
      <c r="M316" s="2"/>
      <c r="O316" s="2"/>
      <c r="P316" s="5"/>
      <c r="Q316" s="9"/>
      <c r="R316" s="9"/>
      <c r="T316" s="5"/>
    </row>
    <row r="317" spans="2:20" x14ac:dyDescent="0.2">
      <c r="B317" s="2"/>
      <c r="C317" s="2"/>
      <c r="F317" s="9"/>
      <c r="K317" s="2"/>
      <c r="M317" s="2"/>
      <c r="O317" s="2"/>
      <c r="P317" s="5"/>
      <c r="Q317" s="9"/>
      <c r="R317" s="9"/>
      <c r="T317" s="5"/>
    </row>
    <row r="318" spans="2:20" x14ac:dyDescent="0.2">
      <c r="B318" s="2"/>
      <c r="C318" s="2"/>
      <c r="F318" s="9"/>
      <c r="K318" s="2"/>
      <c r="M318" s="2"/>
      <c r="O318" s="2"/>
      <c r="P318" s="5"/>
      <c r="Q318" s="9"/>
      <c r="R318" s="9"/>
      <c r="T318" s="5"/>
    </row>
    <row r="319" spans="2:20" x14ac:dyDescent="0.2">
      <c r="B319" s="2"/>
      <c r="C319" s="2"/>
      <c r="F319" s="9"/>
      <c r="K319" s="2"/>
      <c r="M319" s="2"/>
      <c r="O319" s="2"/>
      <c r="P319" s="5"/>
      <c r="Q319" s="9"/>
      <c r="R319" s="9"/>
      <c r="T319" s="5"/>
    </row>
    <row r="320" spans="2:20" x14ac:dyDescent="0.2">
      <c r="B320" s="2"/>
      <c r="C320" s="2"/>
      <c r="F320" s="9"/>
      <c r="K320" s="2"/>
      <c r="M320" s="2"/>
      <c r="O320" s="2"/>
      <c r="P320" s="5"/>
      <c r="Q320" s="9"/>
      <c r="R320" s="9"/>
      <c r="T320" s="5"/>
    </row>
    <row r="321" spans="2:20" x14ac:dyDescent="0.2">
      <c r="B321" s="2"/>
      <c r="C321" s="2"/>
      <c r="F321" s="9"/>
      <c r="K321" s="2"/>
      <c r="M321" s="2"/>
      <c r="O321" s="2"/>
      <c r="P321" s="5"/>
      <c r="Q321" s="9"/>
      <c r="R321" s="9"/>
      <c r="T321" s="5"/>
    </row>
    <row r="322" spans="2:20" x14ac:dyDescent="0.2">
      <c r="B322" s="2"/>
      <c r="C322" s="2"/>
      <c r="F322" s="9"/>
      <c r="K322" s="2"/>
      <c r="M322" s="2"/>
      <c r="O322" s="2"/>
      <c r="P322" s="5"/>
      <c r="Q322" s="9"/>
      <c r="R322" s="9"/>
      <c r="T322" s="5"/>
    </row>
    <row r="323" spans="2:20" x14ac:dyDescent="0.2">
      <c r="B323" s="2"/>
      <c r="C323" s="2"/>
      <c r="F323" s="9"/>
      <c r="K323" s="2"/>
      <c r="M323" s="2"/>
      <c r="O323" s="2"/>
      <c r="P323" s="5"/>
      <c r="Q323" s="9"/>
      <c r="R323" s="9"/>
      <c r="T323" s="5"/>
    </row>
    <row r="324" spans="2:20" x14ac:dyDescent="0.2">
      <c r="B324" s="2"/>
      <c r="C324" s="2"/>
      <c r="F324" s="9"/>
      <c r="K324" s="2"/>
      <c r="M324" s="2"/>
      <c r="O324" s="2"/>
      <c r="P324" s="5"/>
      <c r="Q324" s="9"/>
      <c r="R324" s="9"/>
      <c r="T324" s="5"/>
    </row>
    <row r="325" spans="2:20" x14ac:dyDescent="0.2">
      <c r="B325" s="2"/>
      <c r="C325" s="2"/>
      <c r="F325" s="9"/>
      <c r="K325" s="2"/>
      <c r="M325" s="2"/>
      <c r="O325" s="2"/>
      <c r="P325" s="5"/>
      <c r="Q325" s="9"/>
      <c r="R325" s="9"/>
      <c r="T325" s="5"/>
    </row>
    <row r="326" spans="2:20" x14ac:dyDescent="0.2">
      <c r="B326" s="2"/>
      <c r="C326" s="2"/>
      <c r="F326" s="9"/>
      <c r="K326" s="2"/>
      <c r="M326" s="2"/>
      <c r="O326" s="2"/>
      <c r="P326" s="5"/>
      <c r="Q326" s="9"/>
      <c r="R326" s="9"/>
      <c r="T326" s="5"/>
    </row>
    <row r="327" spans="2:20" x14ac:dyDescent="0.2">
      <c r="B327" s="2"/>
      <c r="C327" s="2"/>
      <c r="F327" s="9"/>
      <c r="K327" s="2"/>
      <c r="M327" s="2"/>
      <c r="O327" s="2"/>
      <c r="P327" s="5"/>
      <c r="Q327" s="9"/>
      <c r="R327" s="9"/>
      <c r="T327" s="5"/>
    </row>
    <row r="328" spans="2:20" x14ac:dyDescent="0.2">
      <c r="B328" s="2"/>
      <c r="C328" s="2"/>
      <c r="F328" s="9"/>
      <c r="K328" s="2"/>
      <c r="M328" s="2"/>
      <c r="O328" s="2"/>
      <c r="P328" s="5"/>
      <c r="Q328" s="9"/>
      <c r="R328" s="9"/>
      <c r="T328" s="5"/>
    </row>
    <row r="329" spans="2:20" x14ac:dyDescent="0.2">
      <c r="B329" s="2"/>
      <c r="C329" s="2"/>
      <c r="F329" s="9"/>
      <c r="K329" s="2"/>
      <c r="M329" s="2"/>
      <c r="O329" s="2"/>
      <c r="P329" s="5"/>
      <c r="Q329" s="9"/>
      <c r="R329" s="9"/>
      <c r="T329" s="5"/>
    </row>
    <row r="330" spans="2:20" x14ac:dyDescent="0.2">
      <c r="B330" s="2"/>
      <c r="C330" s="2"/>
      <c r="F330" s="9"/>
      <c r="K330" s="2"/>
      <c r="M330" s="2"/>
      <c r="O330" s="2"/>
      <c r="P330" s="5"/>
      <c r="Q330" s="9"/>
      <c r="R330" s="9"/>
      <c r="T330" s="5"/>
    </row>
    <row r="331" spans="2:20" x14ac:dyDescent="0.2">
      <c r="B331" s="2"/>
      <c r="C331" s="2"/>
      <c r="F331" s="9"/>
      <c r="K331" s="2"/>
      <c r="M331" s="2"/>
      <c r="O331" s="2"/>
      <c r="P331" s="5"/>
      <c r="Q331" s="9"/>
      <c r="R331" s="9"/>
      <c r="T331" s="5"/>
    </row>
    <row r="332" spans="2:20" x14ac:dyDescent="0.2">
      <c r="B332" s="2"/>
      <c r="C332" s="2"/>
      <c r="F332" s="9"/>
      <c r="K332" s="2"/>
      <c r="M332" s="2"/>
      <c r="O332" s="2"/>
      <c r="P332" s="5"/>
      <c r="Q332" s="9"/>
      <c r="R332" s="9"/>
      <c r="T332" s="5"/>
    </row>
    <row r="333" spans="2:20" x14ac:dyDescent="0.2">
      <c r="B333" s="2"/>
      <c r="C333" s="2"/>
      <c r="F333" s="9"/>
      <c r="K333" s="2"/>
      <c r="M333" s="2"/>
      <c r="O333" s="2"/>
      <c r="P333" s="5"/>
      <c r="Q333" s="9"/>
      <c r="R333" s="9"/>
      <c r="T333" s="5"/>
    </row>
    <row r="334" spans="2:20" x14ac:dyDescent="0.2">
      <c r="B334" s="2"/>
      <c r="C334" s="2"/>
      <c r="F334" s="9"/>
      <c r="K334" s="2"/>
      <c r="M334" s="2"/>
      <c r="O334" s="2"/>
      <c r="P334" s="5"/>
      <c r="Q334" s="9"/>
      <c r="R334" s="9"/>
      <c r="T334" s="5"/>
    </row>
    <row r="335" spans="2:20" x14ac:dyDescent="0.2">
      <c r="B335" s="2"/>
      <c r="C335" s="2"/>
      <c r="F335" s="9"/>
      <c r="K335" s="2"/>
      <c r="M335" s="2"/>
      <c r="O335" s="2"/>
      <c r="P335" s="5"/>
      <c r="Q335" s="9"/>
      <c r="R335" s="9"/>
      <c r="T335" s="5"/>
    </row>
    <row r="336" spans="2:20" x14ac:dyDescent="0.2">
      <c r="B336" s="2"/>
      <c r="C336" s="2"/>
      <c r="F336" s="9"/>
      <c r="K336" s="2"/>
      <c r="M336" s="2"/>
      <c r="O336" s="2"/>
      <c r="P336" s="5"/>
      <c r="Q336" s="9"/>
      <c r="R336" s="9"/>
      <c r="T336" s="5"/>
    </row>
    <row r="337" spans="2:20" x14ac:dyDescent="0.2">
      <c r="B337" s="2"/>
      <c r="C337" s="2"/>
      <c r="F337" s="9"/>
      <c r="K337" s="2"/>
      <c r="M337" s="2"/>
      <c r="O337" s="2"/>
      <c r="P337" s="5"/>
      <c r="Q337" s="9"/>
      <c r="R337" s="9"/>
      <c r="T337" s="5"/>
    </row>
    <row r="338" spans="2:20" x14ac:dyDescent="0.2">
      <c r="B338" s="2"/>
      <c r="C338" s="2"/>
      <c r="F338" s="9"/>
      <c r="K338" s="2"/>
      <c r="M338" s="2"/>
      <c r="O338" s="2"/>
      <c r="P338" s="5"/>
      <c r="Q338" s="9"/>
      <c r="R338" s="9"/>
      <c r="T338" s="5"/>
    </row>
    <row r="339" spans="2:20" x14ac:dyDescent="0.2">
      <c r="B339" s="2"/>
      <c r="C339" s="2"/>
      <c r="F339" s="9"/>
      <c r="K339" s="2"/>
      <c r="M339" s="2"/>
      <c r="O339" s="2"/>
      <c r="P339" s="5"/>
      <c r="Q339" s="9"/>
      <c r="R339" s="9"/>
      <c r="T339" s="5"/>
    </row>
    <row r="340" spans="2:20" x14ac:dyDescent="0.2">
      <c r="B340" s="2"/>
      <c r="C340" s="2"/>
      <c r="F340" s="9"/>
      <c r="K340" s="2"/>
      <c r="M340" s="2"/>
      <c r="O340" s="2"/>
      <c r="P340" s="5"/>
      <c r="Q340" s="9"/>
      <c r="R340" s="9"/>
      <c r="T340" s="5"/>
    </row>
    <row r="341" spans="2:20" x14ac:dyDescent="0.2">
      <c r="B341" s="2"/>
      <c r="C341" s="2"/>
      <c r="F341" s="9"/>
      <c r="K341" s="2"/>
      <c r="M341" s="2"/>
      <c r="O341" s="2"/>
      <c r="P341" s="5"/>
      <c r="Q341" s="9"/>
      <c r="R341" s="9"/>
      <c r="T341" s="5"/>
    </row>
    <row r="342" spans="2:20" x14ac:dyDescent="0.2">
      <c r="B342" s="2"/>
      <c r="C342" s="2"/>
      <c r="F342" s="9"/>
      <c r="K342" s="2"/>
      <c r="M342" s="2"/>
      <c r="O342" s="2"/>
      <c r="P342" s="5"/>
      <c r="Q342" s="9"/>
      <c r="R342" s="9"/>
      <c r="T342" s="5"/>
    </row>
    <row r="343" spans="2:20" x14ac:dyDescent="0.2">
      <c r="B343" s="2"/>
      <c r="C343" s="2"/>
      <c r="F343" s="9"/>
      <c r="K343" s="2"/>
      <c r="M343" s="2"/>
      <c r="O343" s="2"/>
      <c r="P343" s="5"/>
      <c r="Q343" s="9"/>
      <c r="R343" s="9"/>
      <c r="T343" s="5"/>
    </row>
    <row r="344" spans="2:20" x14ac:dyDescent="0.2">
      <c r="B344" s="2"/>
      <c r="C344" s="2"/>
      <c r="F344" s="9"/>
      <c r="K344" s="2"/>
      <c r="M344" s="2"/>
      <c r="O344" s="2"/>
      <c r="P344" s="5"/>
      <c r="Q344" s="9"/>
      <c r="R344" s="9"/>
      <c r="T344" s="5"/>
    </row>
    <row r="345" spans="2:20" x14ac:dyDescent="0.2">
      <c r="B345" s="2"/>
      <c r="C345" s="2"/>
      <c r="F345" s="9"/>
      <c r="K345" s="2"/>
      <c r="M345" s="2"/>
      <c r="O345" s="2"/>
      <c r="P345" s="5"/>
      <c r="Q345" s="9"/>
      <c r="R345" s="9"/>
      <c r="T345" s="5"/>
    </row>
    <row r="346" spans="2:20" x14ac:dyDescent="0.2">
      <c r="B346" s="2"/>
      <c r="C346" s="2"/>
      <c r="F346" s="9"/>
      <c r="K346" s="2"/>
      <c r="M346" s="2"/>
      <c r="O346" s="2"/>
      <c r="P346" s="5"/>
      <c r="Q346" s="9"/>
      <c r="R346" s="9"/>
      <c r="T346" s="5"/>
    </row>
    <row r="347" spans="2:20" x14ac:dyDescent="0.2">
      <c r="B347" s="2"/>
      <c r="C347" s="2"/>
      <c r="F347" s="9"/>
      <c r="K347" s="2"/>
      <c r="M347" s="2"/>
      <c r="O347" s="2"/>
      <c r="P347" s="5"/>
      <c r="Q347" s="9"/>
      <c r="R347" s="9"/>
      <c r="T347" s="5"/>
    </row>
    <row r="348" spans="2:20" x14ac:dyDescent="0.2">
      <c r="B348" s="2"/>
      <c r="C348" s="2"/>
      <c r="F348" s="9"/>
      <c r="K348" s="2"/>
      <c r="M348" s="2"/>
      <c r="O348" s="2"/>
      <c r="P348" s="5"/>
      <c r="Q348" s="9"/>
      <c r="R348" s="9"/>
      <c r="T348" s="5"/>
    </row>
    <row r="349" spans="2:20" x14ac:dyDescent="0.2">
      <c r="B349" s="2"/>
      <c r="C349" s="2"/>
      <c r="F349" s="9"/>
      <c r="K349" s="2"/>
      <c r="M349" s="2"/>
      <c r="O349" s="2"/>
      <c r="P349" s="5"/>
      <c r="Q349" s="9"/>
      <c r="R349" s="9"/>
      <c r="T349" s="5"/>
    </row>
    <row r="350" spans="2:20" x14ac:dyDescent="0.2">
      <c r="B350" s="2"/>
      <c r="C350" s="2"/>
      <c r="F350" s="9"/>
      <c r="K350" s="2"/>
      <c r="M350" s="2"/>
      <c r="O350" s="2"/>
      <c r="P350" s="5"/>
      <c r="Q350" s="9"/>
      <c r="R350" s="9"/>
      <c r="T350" s="5"/>
    </row>
    <row r="351" spans="2:20" x14ac:dyDescent="0.2">
      <c r="B351" s="2"/>
      <c r="C351" s="2"/>
      <c r="F351" s="9"/>
      <c r="K351" s="2"/>
      <c r="M351" s="2"/>
      <c r="O351" s="2"/>
      <c r="P351" s="5"/>
      <c r="Q351" s="9"/>
      <c r="R351" s="9"/>
      <c r="T351" s="5"/>
    </row>
    <row r="352" spans="2:20" x14ac:dyDescent="0.2">
      <c r="B352" s="2"/>
      <c r="C352" s="2"/>
      <c r="F352" s="9"/>
      <c r="K352" s="2"/>
      <c r="M352" s="2"/>
      <c r="O352" s="2"/>
      <c r="P352" s="5"/>
      <c r="Q352" s="9"/>
      <c r="R352" s="9"/>
      <c r="T352" s="5"/>
    </row>
    <row r="353" spans="2:20" x14ac:dyDescent="0.2">
      <c r="B353" s="2"/>
      <c r="C353" s="2"/>
      <c r="F353" s="9"/>
      <c r="K353" s="2"/>
      <c r="M353" s="2"/>
      <c r="O353" s="2"/>
      <c r="P353" s="5"/>
      <c r="Q353" s="9"/>
      <c r="R353" s="9"/>
      <c r="T353" s="5"/>
    </row>
    <row r="354" spans="2:20" x14ac:dyDescent="0.2">
      <c r="B354" s="2"/>
      <c r="C354" s="2"/>
      <c r="F354" s="9"/>
      <c r="K354" s="2"/>
      <c r="M354" s="2"/>
      <c r="O354" s="2"/>
      <c r="P354" s="5"/>
      <c r="Q354" s="9"/>
      <c r="R354" s="9"/>
      <c r="T354" s="5"/>
    </row>
    <row r="355" spans="2:20" x14ac:dyDescent="0.2">
      <c r="B355" s="2"/>
      <c r="C355" s="2"/>
      <c r="F355" s="9"/>
      <c r="K355" s="2"/>
      <c r="M355" s="2"/>
      <c r="O355" s="2"/>
      <c r="P355" s="5"/>
      <c r="Q355" s="9"/>
      <c r="R355" s="9"/>
      <c r="T355" s="5"/>
    </row>
    <row r="356" spans="2:20" x14ac:dyDescent="0.2">
      <c r="B356" s="2"/>
      <c r="C356" s="2"/>
      <c r="F356" s="9"/>
      <c r="K356" s="2"/>
      <c r="M356" s="2"/>
      <c r="O356" s="2"/>
      <c r="P356" s="5"/>
      <c r="Q356" s="9"/>
      <c r="R356" s="9"/>
      <c r="T356" s="5"/>
    </row>
    <row r="357" spans="2:20" x14ac:dyDescent="0.2">
      <c r="B357" s="2"/>
      <c r="C357" s="2"/>
      <c r="F357" s="9"/>
      <c r="K357" s="2"/>
      <c r="M357" s="2"/>
      <c r="O357" s="2"/>
      <c r="P357" s="5"/>
      <c r="Q357" s="9"/>
      <c r="R357" s="9"/>
      <c r="T357" s="5"/>
    </row>
    <row r="358" spans="2:20" x14ac:dyDescent="0.2">
      <c r="B358" s="2"/>
      <c r="C358" s="2"/>
      <c r="F358" s="9"/>
      <c r="K358" s="2"/>
      <c r="M358" s="2"/>
      <c r="O358" s="2"/>
      <c r="P358" s="5"/>
      <c r="Q358" s="9"/>
      <c r="R358" s="9"/>
      <c r="T358" s="5"/>
    </row>
    <row r="359" spans="2:20" x14ac:dyDescent="0.2">
      <c r="B359" s="2"/>
      <c r="C359" s="2"/>
      <c r="F359" s="9"/>
      <c r="K359" s="2"/>
      <c r="M359" s="2"/>
      <c r="O359" s="2"/>
      <c r="P359" s="5"/>
      <c r="Q359" s="9"/>
      <c r="R359" s="9"/>
      <c r="T359" s="5"/>
    </row>
    <row r="360" spans="2:20" x14ac:dyDescent="0.2">
      <c r="B360" s="2"/>
      <c r="C360" s="2"/>
      <c r="F360" s="9"/>
      <c r="K360" s="2"/>
      <c r="M360" s="2"/>
      <c r="O360" s="2"/>
      <c r="P360" s="5"/>
      <c r="Q360" s="9"/>
      <c r="R360" s="9"/>
      <c r="T360" s="5"/>
    </row>
    <row r="361" spans="2:20" x14ac:dyDescent="0.2">
      <c r="B361" s="2"/>
      <c r="C361" s="2"/>
      <c r="F361" s="9"/>
      <c r="K361" s="2"/>
      <c r="M361" s="2"/>
      <c r="O361" s="2"/>
      <c r="P361" s="5"/>
      <c r="Q361" s="9"/>
      <c r="R361" s="9"/>
      <c r="T361" s="5"/>
    </row>
    <row r="362" spans="2:20" x14ac:dyDescent="0.2">
      <c r="B362" s="2"/>
      <c r="C362" s="2"/>
      <c r="F362" s="9"/>
      <c r="K362" s="2"/>
      <c r="M362" s="2"/>
      <c r="O362" s="2"/>
      <c r="P362" s="5"/>
      <c r="Q362" s="9"/>
      <c r="R362" s="9"/>
      <c r="T362" s="5"/>
    </row>
    <row r="363" spans="2:20" x14ac:dyDescent="0.2">
      <c r="B363" s="2"/>
      <c r="C363" s="2"/>
      <c r="F363" s="9"/>
      <c r="K363" s="2"/>
      <c r="M363" s="2"/>
      <c r="O363" s="2"/>
      <c r="P363" s="5"/>
      <c r="Q363" s="9"/>
      <c r="R363" s="9"/>
      <c r="T363" s="5"/>
    </row>
    <row r="364" spans="2:20" x14ac:dyDescent="0.2">
      <c r="B364" s="2"/>
      <c r="C364" s="2"/>
      <c r="F364" s="9"/>
      <c r="K364" s="2"/>
      <c r="M364" s="2"/>
      <c r="O364" s="2"/>
      <c r="P364" s="5"/>
      <c r="Q364" s="9"/>
      <c r="R364" s="9"/>
      <c r="T364" s="5"/>
    </row>
    <row r="365" spans="2:20" x14ac:dyDescent="0.2">
      <c r="B365" s="2"/>
      <c r="C365" s="2"/>
      <c r="F365" s="9"/>
      <c r="K365" s="2"/>
      <c r="M365" s="2"/>
      <c r="O365" s="2"/>
      <c r="P365" s="5"/>
      <c r="Q365" s="9"/>
      <c r="R365" s="9"/>
      <c r="T365" s="5"/>
    </row>
    <row r="366" spans="2:20" x14ac:dyDescent="0.2">
      <c r="B366" s="2"/>
      <c r="C366" s="2"/>
      <c r="F366" s="9"/>
      <c r="K366" s="2"/>
      <c r="M366" s="2"/>
      <c r="O366" s="2"/>
      <c r="P366" s="5"/>
      <c r="Q366" s="9"/>
      <c r="R366" s="9"/>
      <c r="T366" s="5"/>
    </row>
    <row r="367" spans="2:20" x14ac:dyDescent="0.2">
      <c r="B367" s="2"/>
      <c r="C367" s="2"/>
      <c r="F367" s="9"/>
      <c r="K367" s="2"/>
      <c r="M367" s="2"/>
      <c r="O367" s="2"/>
      <c r="P367" s="5"/>
      <c r="Q367" s="9"/>
      <c r="R367" s="9"/>
      <c r="T367" s="5"/>
    </row>
    <row r="368" spans="2:20" x14ac:dyDescent="0.2">
      <c r="B368" s="2"/>
      <c r="C368" s="2"/>
      <c r="F368" s="9"/>
      <c r="K368" s="2"/>
      <c r="M368" s="2"/>
      <c r="O368" s="2"/>
      <c r="P368" s="5"/>
      <c r="Q368" s="9"/>
      <c r="R368" s="9"/>
      <c r="T368" s="5"/>
    </row>
    <row r="369" spans="2:20" x14ac:dyDescent="0.2">
      <c r="B369" s="2"/>
      <c r="C369" s="2"/>
      <c r="F369" s="9"/>
      <c r="K369" s="2"/>
      <c r="M369" s="2"/>
      <c r="O369" s="2"/>
      <c r="P369" s="5"/>
      <c r="Q369" s="9"/>
      <c r="R369" s="9"/>
      <c r="T369" s="5"/>
    </row>
    <row r="370" spans="2:20" x14ac:dyDescent="0.2">
      <c r="B370" s="2"/>
      <c r="C370" s="2"/>
      <c r="F370" s="9"/>
      <c r="K370" s="2"/>
      <c r="M370" s="2"/>
      <c r="O370" s="2"/>
      <c r="P370" s="5"/>
      <c r="Q370" s="9"/>
      <c r="R370" s="9"/>
      <c r="T370" s="5"/>
    </row>
    <row r="371" spans="2:20" x14ac:dyDescent="0.2">
      <c r="B371" s="2"/>
      <c r="C371" s="2"/>
      <c r="F371" s="9"/>
      <c r="K371" s="2"/>
      <c r="M371" s="2"/>
      <c r="O371" s="2"/>
      <c r="P371" s="5"/>
      <c r="Q371" s="9"/>
      <c r="R371" s="9"/>
      <c r="T371" s="5"/>
    </row>
    <row r="372" spans="2:20" x14ac:dyDescent="0.2">
      <c r="B372" s="2"/>
      <c r="C372" s="2"/>
      <c r="F372" s="9"/>
      <c r="K372" s="2"/>
      <c r="M372" s="2"/>
      <c r="O372" s="2"/>
      <c r="P372" s="5"/>
      <c r="Q372" s="9"/>
      <c r="R372" s="9"/>
      <c r="T372" s="5"/>
    </row>
    <row r="373" spans="2:20" x14ac:dyDescent="0.2">
      <c r="B373" s="2"/>
      <c r="C373" s="2"/>
      <c r="F373" s="9"/>
      <c r="K373" s="2"/>
      <c r="M373" s="2"/>
      <c r="O373" s="2"/>
      <c r="P373" s="5"/>
      <c r="Q373" s="9"/>
      <c r="R373" s="9"/>
      <c r="T373" s="5"/>
    </row>
    <row r="374" spans="2:20" x14ac:dyDescent="0.2">
      <c r="B374" s="2"/>
      <c r="C374" s="2"/>
      <c r="F374" s="9"/>
      <c r="K374" s="2"/>
      <c r="M374" s="2"/>
      <c r="O374" s="2"/>
      <c r="P374" s="5"/>
      <c r="Q374" s="9"/>
      <c r="R374" s="9"/>
      <c r="T374" s="5"/>
    </row>
    <row r="375" spans="2:20" x14ac:dyDescent="0.2">
      <c r="B375" s="2"/>
      <c r="C375" s="2"/>
      <c r="F375" s="9"/>
      <c r="K375" s="2"/>
      <c r="M375" s="2"/>
      <c r="O375" s="2"/>
      <c r="P375" s="5"/>
      <c r="Q375" s="9"/>
      <c r="R375" s="9"/>
      <c r="T375" s="5"/>
    </row>
    <row r="376" spans="2:20" x14ac:dyDescent="0.2">
      <c r="B376" s="2"/>
      <c r="C376" s="2"/>
      <c r="F376" s="9"/>
      <c r="K376" s="2"/>
      <c r="M376" s="2"/>
      <c r="O376" s="2"/>
      <c r="P376" s="5"/>
      <c r="Q376" s="9"/>
      <c r="R376" s="9"/>
      <c r="T376" s="5"/>
    </row>
    <row r="377" spans="2:20" x14ac:dyDescent="0.2">
      <c r="B377" s="2"/>
      <c r="C377" s="2"/>
      <c r="F377" s="9"/>
      <c r="K377" s="2"/>
      <c r="M377" s="2"/>
      <c r="O377" s="2"/>
      <c r="P377" s="5"/>
      <c r="Q377" s="9"/>
      <c r="R377" s="9"/>
      <c r="T377" s="5"/>
    </row>
    <row r="378" spans="2:20" x14ac:dyDescent="0.2">
      <c r="B378" s="2"/>
      <c r="C378" s="2"/>
      <c r="F378" s="9"/>
      <c r="K378" s="2"/>
      <c r="M378" s="2"/>
      <c r="O378" s="2"/>
      <c r="P378" s="5"/>
      <c r="Q378" s="9"/>
      <c r="R378" s="9"/>
      <c r="T378" s="5"/>
    </row>
    <row r="379" spans="2:20" x14ac:dyDescent="0.2">
      <c r="B379" s="2"/>
      <c r="C379" s="2"/>
      <c r="F379" s="9"/>
      <c r="K379" s="2"/>
      <c r="M379" s="2"/>
      <c r="O379" s="2"/>
      <c r="P379" s="5"/>
      <c r="Q379" s="9"/>
      <c r="R379" s="9"/>
      <c r="T379" s="5"/>
    </row>
    <row r="380" spans="2:20" x14ac:dyDescent="0.2">
      <c r="B380" s="2"/>
      <c r="C380" s="2"/>
      <c r="F380" s="9"/>
      <c r="K380" s="2"/>
      <c r="M380" s="2"/>
      <c r="O380" s="2"/>
      <c r="P380" s="5"/>
      <c r="Q380" s="9"/>
      <c r="R380" s="9"/>
      <c r="T380" s="5"/>
    </row>
    <row r="381" spans="2:20" x14ac:dyDescent="0.2">
      <c r="B381" s="2"/>
      <c r="C381" s="2"/>
      <c r="F381" s="9"/>
      <c r="K381" s="2"/>
      <c r="M381" s="2"/>
      <c r="O381" s="2"/>
      <c r="P381" s="5"/>
      <c r="Q381" s="9"/>
      <c r="R381" s="9"/>
      <c r="T381" s="5"/>
    </row>
    <row r="382" spans="2:20" x14ac:dyDescent="0.2">
      <c r="B382" s="2"/>
      <c r="C382" s="2"/>
      <c r="F382" s="9"/>
      <c r="K382" s="2"/>
      <c r="M382" s="2"/>
      <c r="O382" s="2"/>
      <c r="P382" s="5"/>
      <c r="Q382" s="9"/>
      <c r="R382" s="9"/>
      <c r="T382" s="5"/>
    </row>
    <row r="383" spans="2:20" x14ac:dyDescent="0.2">
      <c r="B383" s="2"/>
      <c r="C383" s="2"/>
      <c r="F383" s="9"/>
      <c r="K383" s="2"/>
      <c r="M383" s="2"/>
      <c r="O383" s="2"/>
      <c r="P383" s="5"/>
      <c r="Q383" s="9"/>
      <c r="R383" s="9"/>
      <c r="T383" s="5"/>
    </row>
    <row r="384" spans="2:20" x14ac:dyDescent="0.2">
      <c r="B384" s="2"/>
      <c r="C384" s="2"/>
      <c r="F384" s="9"/>
      <c r="K384" s="2"/>
      <c r="M384" s="2"/>
      <c r="O384" s="2"/>
      <c r="P384" s="5"/>
      <c r="Q384" s="9"/>
      <c r="R384" s="9"/>
      <c r="T384" s="5"/>
    </row>
    <row r="385" spans="2:20" x14ac:dyDescent="0.2">
      <c r="B385" s="2"/>
      <c r="C385" s="2"/>
      <c r="F385" s="9"/>
      <c r="K385" s="2"/>
      <c r="M385" s="2"/>
      <c r="O385" s="2"/>
      <c r="P385" s="5"/>
      <c r="Q385" s="9"/>
      <c r="R385" s="9"/>
      <c r="T385" s="5"/>
    </row>
    <row r="386" spans="2:20" x14ac:dyDescent="0.2">
      <c r="B386" s="2"/>
      <c r="C386" s="2"/>
      <c r="F386" s="9"/>
      <c r="K386" s="2"/>
      <c r="M386" s="2"/>
      <c r="O386" s="2"/>
      <c r="P386" s="5"/>
      <c r="Q386" s="9"/>
      <c r="R386" s="9"/>
      <c r="T386" s="5"/>
    </row>
    <row r="387" spans="2:20" x14ac:dyDescent="0.2">
      <c r="B387" s="2"/>
      <c r="C387" s="2"/>
      <c r="F387" s="9"/>
      <c r="K387" s="2"/>
      <c r="M387" s="2"/>
      <c r="O387" s="2"/>
      <c r="P387" s="5"/>
      <c r="Q387" s="9"/>
      <c r="R387" s="9"/>
      <c r="T387" s="5"/>
    </row>
    <row r="388" spans="2:20" x14ac:dyDescent="0.2">
      <c r="B388" s="2"/>
      <c r="C388" s="2"/>
      <c r="F388" s="9"/>
      <c r="K388" s="2"/>
      <c r="M388" s="2"/>
      <c r="O388" s="2"/>
      <c r="P388" s="5"/>
      <c r="Q388" s="9"/>
      <c r="R388" s="9"/>
      <c r="T388" s="5"/>
    </row>
    <row r="389" spans="2:20" x14ac:dyDescent="0.2">
      <c r="B389" s="2"/>
      <c r="C389" s="2"/>
      <c r="F389" s="9"/>
      <c r="K389" s="2"/>
      <c r="M389" s="2"/>
      <c r="O389" s="2"/>
      <c r="P389" s="5"/>
      <c r="Q389" s="9"/>
      <c r="R389" s="9"/>
      <c r="T389" s="5"/>
    </row>
    <row r="390" spans="2:20" x14ac:dyDescent="0.2">
      <c r="B390" s="2"/>
      <c r="C390" s="2"/>
      <c r="F390" s="9"/>
      <c r="K390" s="2"/>
      <c r="M390" s="2"/>
      <c r="O390" s="2"/>
      <c r="P390" s="5"/>
      <c r="Q390" s="9"/>
      <c r="R390" s="9"/>
      <c r="T390" s="5"/>
    </row>
    <row r="391" spans="2:20" x14ac:dyDescent="0.2">
      <c r="B391" s="2"/>
      <c r="C391" s="2"/>
      <c r="F391" s="9"/>
      <c r="K391" s="2"/>
      <c r="M391" s="2"/>
      <c r="O391" s="2"/>
      <c r="P391" s="5"/>
      <c r="Q391" s="9"/>
      <c r="R391" s="9"/>
      <c r="T391" s="5"/>
    </row>
    <row r="392" spans="2:20" x14ac:dyDescent="0.2">
      <c r="B392" s="2"/>
      <c r="C392" s="2"/>
      <c r="F392" s="9"/>
      <c r="K392" s="2"/>
      <c r="M392" s="2"/>
      <c r="O392" s="2"/>
      <c r="P392" s="5"/>
      <c r="Q392" s="9"/>
      <c r="R392" s="9"/>
      <c r="T392" s="5"/>
    </row>
    <row r="393" spans="2:20" x14ac:dyDescent="0.2">
      <c r="B393" s="2"/>
      <c r="C393" s="2"/>
      <c r="F393" s="9"/>
      <c r="K393" s="2"/>
      <c r="M393" s="2"/>
      <c r="O393" s="2"/>
      <c r="P393" s="5"/>
      <c r="Q393" s="9"/>
      <c r="R393" s="9"/>
      <c r="T393" s="5"/>
    </row>
    <row r="394" spans="2:20" x14ac:dyDescent="0.2">
      <c r="B394" s="2"/>
      <c r="C394" s="2"/>
      <c r="F394" s="9"/>
      <c r="K394" s="2"/>
      <c r="M394" s="2"/>
      <c r="O394" s="2"/>
      <c r="P394" s="5"/>
      <c r="Q394" s="9"/>
      <c r="R394" s="9"/>
      <c r="T394" s="5"/>
    </row>
    <row r="395" spans="2:20" x14ac:dyDescent="0.2">
      <c r="B395" s="2"/>
      <c r="C395" s="2"/>
      <c r="F395" s="9"/>
      <c r="K395" s="2"/>
      <c r="M395" s="2"/>
      <c r="O395" s="2"/>
      <c r="P395" s="5"/>
      <c r="Q395" s="9"/>
      <c r="R395" s="9"/>
      <c r="T395" s="5"/>
    </row>
    <row r="396" spans="2:20" x14ac:dyDescent="0.2">
      <c r="B396" s="2"/>
      <c r="C396" s="2"/>
      <c r="F396" s="9"/>
      <c r="K396" s="2"/>
      <c r="M396" s="2"/>
      <c r="O396" s="2"/>
      <c r="P396" s="5"/>
      <c r="Q396" s="9"/>
      <c r="R396" s="9"/>
      <c r="T396" s="5"/>
    </row>
    <row r="397" spans="2:20" x14ac:dyDescent="0.2">
      <c r="B397" s="2"/>
      <c r="C397" s="2"/>
      <c r="F397" s="9"/>
      <c r="K397" s="2"/>
      <c r="M397" s="2"/>
      <c r="O397" s="2"/>
      <c r="P397" s="5"/>
      <c r="Q397" s="9"/>
      <c r="R397" s="9"/>
      <c r="T397" s="5"/>
    </row>
    <row r="398" spans="2:20" x14ac:dyDescent="0.2">
      <c r="B398" s="2"/>
      <c r="C398" s="2"/>
      <c r="F398" s="9"/>
      <c r="K398" s="2"/>
      <c r="M398" s="2"/>
      <c r="O398" s="2"/>
      <c r="P398" s="5"/>
      <c r="Q398" s="9"/>
      <c r="R398" s="9"/>
      <c r="T398" s="5"/>
    </row>
    <row r="399" spans="2:20" x14ac:dyDescent="0.2">
      <c r="B399" s="2"/>
      <c r="C399" s="2"/>
      <c r="F399" s="9"/>
      <c r="K399" s="2"/>
      <c r="M399" s="2"/>
      <c r="O399" s="2"/>
      <c r="P399" s="5"/>
      <c r="Q399" s="9"/>
      <c r="R399" s="9"/>
      <c r="T399" s="5"/>
    </row>
    <row r="400" spans="2:20" x14ac:dyDescent="0.2">
      <c r="B400" s="2"/>
      <c r="C400" s="2"/>
      <c r="F400" s="9"/>
      <c r="K400" s="2"/>
      <c r="M400" s="2"/>
      <c r="O400" s="2"/>
      <c r="P400" s="5"/>
      <c r="Q400" s="9"/>
      <c r="R400" s="9"/>
      <c r="T400" s="5"/>
    </row>
    <row r="401" spans="2:20" x14ac:dyDescent="0.2">
      <c r="B401" s="2"/>
      <c r="C401" s="2"/>
      <c r="F401" s="9"/>
      <c r="K401" s="2"/>
      <c r="M401" s="2"/>
      <c r="O401" s="2"/>
      <c r="P401" s="5"/>
      <c r="Q401" s="9"/>
      <c r="R401" s="9"/>
      <c r="T401" s="5"/>
    </row>
    <row r="402" spans="2:20" x14ac:dyDescent="0.2">
      <c r="B402" s="2"/>
      <c r="C402" s="2"/>
      <c r="F402" s="9"/>
      <c r="K402" s="2"/>
      <c r="M402" s="2"/>
      <c r="O402" s="2"/>
      <c r="P402" s="5"/>
      <c r="Q402" s="9"/>
      <c r="R402" s="9"/>
      <c r="T402" s="5"/>
    </row>
    <row r="403" spans="2:20" x14ac:dyDescent="0.2">
      <c r="B403" s="2"/>
      <c r="C403" s="2"/>
      <c r="F403" s="9"/>
      <c r="K403" s="2"/>
      <c r="M403" s="2"/>
      <c r="O403" s="2"/>
      <c r="P403" s="5"/>
      <c r="Q403" s="9"/>
      <c r="R403" s="9"/>
      <c r="T403" s="5"/>
    </row>
    <row r="404" spans="2:20" x14ac:dyDescent="0.2">
      <c r="B404" s="2"/>
      <c r="C404" s="2"/>
      <c r="F404" s="9"/>
      <c r="K404" s="2"/>
      <c r="M404" s="2"/>
      <c r="O404" s="2"/>
      <c r="P404" s="5"/>
      <c r="Q404" s="9"/>
      <c r="R404" s="9"/>
      <c r="T404" s="5"/>
    </row>
    <row r="405" spans="2:20" x14ac:dyDescent="0.2">
      <c r="B405" s="2"/>
      <c r="C405" s="2"/>
      <c r="F405" s="9"/>
      <c r="K405" s="2"/>
      <c r="M405" s="2"/>
      <c r="O405" s="2"/>
      <c r="P405" s="5"/>
      <c r="Q405" s="9"/>
      <c r="R405" s="9"/>
      <c r="T405" s="5"/>
    </row>
    <row r="406" spans="2:20" x14ac:dyDescent="0.2">
      <c r="B406" s="2"/>
      <c r="C406" s="2"/>
      <c r="F406" s="9"/>
      <c r="K406" s="2"/>
      <c r="M406" s="2"/>
      <c r="O406" s="2"/>
      <c r="P406" s="5"/>
      <c r="Q406" s="9"/>
      <c r="R406" s="9"/>
      <c r="T406" s="5"/>
    </row>
    <row r="407" spans="2:20" x14ac:dyDescent="0.2">
      <c r="B407" s="2"/>
      <c r="C407" s="2"/>
      <c r="F407" s="9"/>
      <c r="K407" s="2"/>
      <c r="M407" s="2"/>
      <c r="O407" s="2"/>
      <c r="P407" s="5"/>
      <c r="Q407" s="9"/>
      <c r="R407" s="9"/>
      <c r="T407" s="5"/>
    </row>
    <row r="408" spans="2:20" x14ac:dyDescent="0.2">
      <c r="B408" s="2"/>
      <c r="C408" s="2"/>
      <c r="F408" s="9"/>
      <c r="K408" s="2"/>
      <c r="M408" s="2"/>
      <c r="O408" s="2"/>
      <c r="P408" s="5"/>
      <c r="Q408" s="9"/>
      <c r="R408" s="9"/>
      <c r="T408" s="5"/>
    </row>
    <row r="409" spans="2:20" x14ac:dyDescent="0.2">
      <c r="B409" s="2"/>
      <c r="C409" s="2"/>
      <c r="F409" s="9"/>
      <c r="K409" s="2"/>
      <c r="M409" s="2"/>
      <c r="O409" s="2"/>
      <c r="P409" s="5"/>
      <c r="Q409" s="9"/>
      <c r="R409" s="9"/>
      <c r="T409" s="5"/>
    </row>
    <row r="410" spans="2:20" x14ac:dyDescent="0.2">
      <c r="B410" s="2"/>
      <c r="C410" s="2"/>
      <c r="F410" s="9"/>
      <c r="K410" s="2"/>
      <c r="M410" s="2"/>
      <c r="O410" s="2"/>
      <c r="P410" s="5"/>
      <c r="Q410" s="9"/>
      <c r="R410" s="9"/>
      <c r="T410" s="5"/>
    </row>
    <row r="411" spans="2:20" x14ac:dyDescent="0.2">
      <c r="B411" s="2"/>
      <c r="C411" s="2"/>
      <c r="F411" s="9"/>
      <c r="K411" s="2"/>
      <c r="M411" s="2"/>
      <c r="O411" s="2"/>
      <c r="P411" s="5"/>
      <c r="Q411" s="9"/>
      <c r="R411" s="9"/>
      <c r="T411" s="5"/>
    </row>
    <row r="412" spans="2:20" x14ac:dyDescent="0.2">
      <c r="B412" s="2"/>
      <c r="C412" s="2"/>
      <c r="F412" s="9"/>
      <c r="K412" s="2"/>
      <c r="M412" s="2"/>
      <c r="O412" s="2"/>
      <c r="P412" s="5"/>
      <c r="Q412" s="9"/>
      <c r="R412" s="9"/>
      <c r="T412" s="5"/>
    </row>
    <row r="413" spans="2:20" x14ac:dyDescent="0.2">
      <c r="B413" s="2"/>
      <c r="C413" s="2"/>
      <c r="F413" s="9"/>
      <c r="K413" s="2"/>
      <c r="M413" s="2"/>
      <c r="O413" s="2"/>
      <c r="P413" s="5"/>
      <c r="Q413" s="9"/>
      <c r="R413" s="9"/>
      <c r="T413" s="5"/>
    </row>
    <row r="414" spans="2:20" x14ac:dyDescent="0.2">
      <c r="B414" s="2"/>
      <c r="C414" s="2"/>
      <c r="F414" s="9"/>
      <c r="K414" s="2"/>
      <c r="M414" s="2"/>
      <c r="O414" s="2"/>
      <c r="P414" s="5"/>
      <c r="Q414" s="9"/>
      <c r="R414" s="9"/>
      <c r="T414" s="5"/>
    </row>
    <row r="415" spans="2:20" x14ac:dyDescent="0.2">
      <c r="B415" s="2"/>
      <c r="C415" s="2"/>
      <c r="F415" s="9"/>
      <c r="K415" s="2"/>
      <c r="M415" s="2"/>
      <c r="O415" s="2"/>
      <c r="P415" s="5"/>
      <c r="Q415" s="9"/>
      <c r="R415" s="9"/>
      <c r="T415" s="5"/>
    </row>
    <row r="416" spans="2:20" x14ac:dyDescent="0.2">
      <c r="B416" s="2"/>
      <c r="C416" s="2"/>
      <c r="F416" s="9"/>
      <c r="K416" s="2"/>
      <c r="M416" s="2"/>
      <c r="O416" s="2"/>
      <c r="P416" s="5"/>
      <c r="Q416" s="9"/>
      <c r="R416" s="9"/>
      <c r="T416" s="5"/>
    </row>
    <row r="417" spans="2:20" x14ac:dyDescent="0.2">
      <c r="B417" s="2"/>
      <c r="C417" s="2"/>
      <c r="F417" s="9"/>
      <c r="K417" s="2"/>
      <c r="M417" s="2"/>
      <c r="O417" s="2"/>
      <c r="P417" s="5"/>
      <c r="Q417" s="9"/>
      <c r="R417" s="9"/>
      <c r="T417" s="5"/>
    </row>
    <row r="418" spans="2:20" x14ac:dyDescent="0.2">
      <c r="B418" s="2"/>
      <c r="C418" s="2"/>
      <c r="F418" s="9"/>
      <c r="K418" s="2"/>
      <c r="M418" s="2"/>
      <c r="O418" s="2"/>
      <c r="P418" s="5"/>
      <c r="Q418" s="9"/>
      <c r="R418" s="9"/>
      <c r="T418" s="5"/>
    </row>
    <row r="419" spans="2:20" x14ac:dyDescent="0.2">
      <c r="B419" s="2"/>
      <c r="C419" s="2"/>
      <c r="F419" s="9"/>
      <c r="K419" s="2"/>
      <c r="M419" s="2"/>
      <c r="O419" s="2"/>
      <c r="P419" s="5"/>
      <c r="Q419" s="9"/>
      <c r="R419" s="9"/>
      <c r="T419" s="5"/>
    </row>
    <row r="420" spans="2:20" x14ac:dyDescent="0.2">
      <c r="B420" s="2"/>
      <c r="C420" s="2"/>
      <c r="F420" s="9"/>
      <c r="K420" s="2"/>
      <c r="M420" s="2"/>
      <c r="O420" s="2"/>
      <c r="P420" s="5"/>
      <c r="Q420" s="9"/>
      <c r="R420" s="9"/>
      <c r="T420" s="5"/>
    </row>
    <row r="421" spans="2:20" x14ac:dyDescent="0.2">
      <c r="B421" s="2"/>
      <c r="C421" s="2"/>
      <c r="F421" s="9"/>
      <c r="K421" s="2"/>
      <c r="M421" s="2"/>
      <c r="O421" s="2"/>
      <c r="P421" s="5"/>
      <c r="Q421" s="9"/>
      <c r="R421" s="9"/>
      <c r="T421" s="5"/>
    </row>
    <row r="422" spans="2:20" x14ac:dyDescent="0.2">
      <c r="B422" s="2"/>
      <c r="C422" s="2"/>
      <c r="F422" s="9"/>
      <c r="K422" s="2"/>
      <c r="M422" s="2"/>
      <c r="O422" s="2"/>
      <c r="P422" s="5"/>
      <c r="Q422" s="9"/>
      <c r="R422" s="9"/>
      <c r="T422" s="5"/>
    </row>
    <row r="423" spans="2:20" x14ac:dyDescent="0.2">
      <c r="B423" s="2"/>
      <c r="C423" s="2"/>
      <c r="F423" s="9"/>
      <c r="K423" s="2"/>
      <c r="M423" s="2"/>
      <c r="O423" s="2"/>
      <c r="P423" s="5"/>
      <c r="Q423" s="9"/>
      <c r="R423" s="9"/>
      <c r="T423" s="5"/>
    </row>
    <row r="424" spans="2:20" x14ac:dyDescent="0.2">
      <c r="B424" s="2"/>
      <c r="C424" s="2"/>
      <c r="F424" s="9"/>
      <c r="K424" s="2"/>
      <c r="M424" s="2"/>
      <c r="O424" s="2"/>
      <c r="P424" s="5"/>
      <c r="Q424" s="9"/>
      <c r="R424" s="9"/>
      <c r="T424" s="5"/>
    </row>
    <row r="425" spans="2:20" x14ac:dyDescent="0.2">
      <c r="B425" s="2"/>
      <c r="C425" s="2"/>
      <c r="F425" s="9"/>
      <c r="K425" s="2"/>
      <c r="M425" s="2"/>
      <c r="O425" s="2"/>
      <c r="P425" s="5"/>
      <c r="Q425" s="9"/>
      <c r="R425" s="9"/>
      <c r="T425" s="5"/>
    </row>
    <row r="426" spans="2:20" x14ac:dyDescent="0.2">
      <c r="B426" s="2"/>
      <c r="C426" s="2"/>
      <c r="F426" s="9"/>
      <c r="K426" s="2"/>
      <c r="M426" s="2"/>
      <c r="O426" s="2"/>
      <c r="P426" s="5"/>
      <c r="Q426" s="9"/>
      <c r="R426" s="9"/>
      <c r="T426" s="5"/>
    </row>
    <row r="427" spans="2:20" x14ac:dyDescent="0.2">
      <c r="B427" s="2"/>
      <c r="C427" s="2"/>
      <c r="F427" s="9"/>
      <c r="K427" s="2"/>
      <c r="M427" s="2"/>
      <c r="O427" s="2"/>
      <c r="P427" s="5"/>
      <c r="Q427" s="9"/>
      <c r="R427" s="9"/>
      <c r="T427" s="5"/>
    </row>
    <row r="428" spans="2:20" x14ac:dyDescent="0.2">
      <c r="B428" s="2"/>
      <c r="C428" s="2"/>
      <c r="F428" s="9"/>
      <c r="K428" s="2"/>
      <c r="M428" s="2"/>
      <c r="O428" s="2"/>
      <c r="P428" s="5"/>
      <c r="Q428" s="9"/>
      <c r="R428" s="9"/>
      <c r="T428" s="5"/>
    </row>
    <row r="429" spans="2:20" x14ac:dyDescent="0.2">
      <c r="B429" s="2"/>
      <c r="C429" s="2"/>
      <c r="F429" s="9"/>
      <c r="K429" s="2"/>
      <c r="M429" s="2"/>
      <c r="O429" s="2"/>
      <c r="P429" s="5"/>
      <c r="Q429" s="9"/>
      <c r="R429" s="9"/>
      <c r="T429" s="5"/>
    </row>
    <row r="430" spans="2:20" x14ac:dyDescent="0.2">
      <c r="B430" s="2"/>
      <c r="C430" s="2"/>
      <c r="F430" s="9"/>
      <c r="K430" s="2"/>
      <c r="M430" s="2"/>
      <c r="O430" s="2"/>
      <c r="P430" s="5"/>
      <c r="Q430" s="9"/>
      <c r="R430" s="9"/>
      <c r="T430" s="5"/>
    </row>
    <row r="431" spans="2:20" x14ac:dyDescent="0.2">
      <c r="B431" s="2"/>
      <c r="C431" s="2"/>
      <c r="F431" s="9"/>
      <c r="K431" s="2"/>
      <c r="M431" s="2"/>
      <c r="O431" s="2"/>
      <c r="P431" s="5"/>
      <c r="Q431" s="9"/>
      <c r="R431" s="9"/>
      <c r="T431" s="5"/>
    </row>
    <row r="432" spans="2:20" x14ac:dyDescent="0.2">
      <c r="B432" s="2"/>
      <c r="C432" s="2"/>
      <c r="F432" s="9"/>
      <c r="K432" s="2"/>
      <c r="M432" s="2"/>
      <c r="O432" s="2"/>
      <c r="P432" s="5"/>
      <c r="Q432" s="9"/>
      <c r="R432" s="9"/>
      <c r="T432" s="5"/>
    </row>
    <row r="433" spans="2:20" x14ac:dyDescent="0.2">
      <c r="B433" s="2"/>
      <c r="C433" s="2"/>
      <c r="F433" s="9"/>
      <c r="K433" s="2"/>
      <c r="M433" s="2"/>
      <c r="O433" s="2"/>
      <c r="P433" s="5"/>
      <c r="Q433" s="9"/>
      <c r="R433" s="9"/>
      <c r="T433" s="5"/>
    </row>
    <row r="434" spans="2:20" x14ac:dyDescent="0.2">
      <c r="B434" s="2"/>
      <c r="C434" s="2"/>
      <c r="F434" s="9"/>
      <c r="K434" s="2"/>
      <c r="M434" s="2"/>
      <c r="O434" s="2"/>
      <c r="P434" s="5"/>
      <c r="Q434" s="9"/>
      <c r="R434" s="9"/>
      <c r="T434" s="5"/>
    </row>
    <row r="435" spans="2:20" x14ac:dyDescent="0.2">
      <c r="B435" s="2"/>
      <c r="C435" s="2"/>
      <c r="F435" s="9"/>
      <c r="K435" s="2"/>
      <c r="M435" s="2"/>
      <c r="O435" s="2"/>
      <c r="P435" s="5"/>
      <c r="Q435" s="9"/>
      <c r="R435" s="9"/>
      <c r="T435" s="5"/>
    </row>
    <row r="436" spans="2:20" x14ac:dyDescent="0.2">
      <c r="B436" s="2"/>
      <c r="C436" s="2"/>
      <c r="F436" s="9"/>
      <c r="K436" s="2"/>
      <c r="M436" s="2"/>
      <c r="O436" s="2"/>
      <c r="P436" s="5"/>
      <c r="Q436" s="9"/>
      <c r="R436" s="9"/>
      <c r="T436" s="5"/>
    </row>
    <row r="437" spans="2:20" x14ac:dyDescent="0.2">
      <c r="B437" s="2"/>
      <c r="C437" s="2"/>
      <c r="F437" s="9"/>
      <c r="K437" s="2"/>
      <c r="M437" s="2"/>
      <c r="O437" s="2"/>
      <c r="P437" s="5"/>
      <c r="Q437" s="9"/>
      <c r="R437" s="9"/>
      <c r="T437" s="5"/>
    </row>
    <row r="438" spans="2:20" x14ac:dyDescent="0.2">
      <c r="B438" s="2"/>
      <c r="C438" s="2"/>
      <c r="F438" s="9"/>
      <c r="K438" s="2"/>
      <c r="M438" s="2"/>
      <c r="O438" s="2"/>
      <c r="P438" s="5"/>
      <c r="Q438" s="9"/>
      <c r="R438" s="9"/>
      <c r="T438" s="5"/>
    </row>
    <row r="439" spans="2:20" x14ac:dyDescent="0.2">
      <c r="B439" s="2"/>
      <c r="C439" s="2"/>
      <c r="F439" s="9"/>
      <c r="K439" s="2"/>
      <c r="M439" s="2"/>
      <c r="O439" s="2"/>
      <c r="P439" s="5"/>
      <c r="Q439" s="9"/>
      <c r="R439" s="9"/>
      <c r="T439" s="5"/>
    </row>
    <row r="440" spans="2:20" x14ac:dyDescent="0.2">
      <c r="B440" s="2"/>
      <c r="C440" s="2"/>
      <c r="F440" s="9"/>
      <c r="K440" s="2"/>
      <c r="M440" s="2"/>
      <c r="O440" s="2"/>
      <c r="P440" s="5"/>
      <c r="Q440" s="9"/>
      <c r="R440" s="9"/>
      <c r="T440" s="5"/>
    </row>
    <row r="441" spans="2:20" x14ac:dyDescent="0.2">
      <c r="B441" s="2"/>
      <c r="C441" s="2"/>
      <c r="F441" s="9"/>
      <c r="K441" s="2"/>
      <c r="M441" s="2"/>
      <c r="O441" s="2"/>
      <c r="P441" s="5"/>
      <c r="Q441" s="9"/>
      <c r="R441" s="9"/>
      <c r="T441" s="5"/>
    </row>
    <row r="442" spans="2:20" x14ac:dyDescent="0.2">
      <c r="B442" s="2"/>
      <c r="C442" s="2"/>
      <c r="F442" s="9"/>
      <c r="K442" s="2"/>
      <c r="M442" s="2"/>
      <c r="O442" s="2"/>
      <c r="P442" s="5"/>
      <c r="Q442" s="9"/>
      <c r="R442" s="9"/>
      <c r="T442" s="5"/>
    </row>
    <row r="443" spans="2:20" x14ac:dyDescent="0.2">
      <c r="B443" s="2"/>
      <c r="C443" s="2"/>
      <c r="F443" s="9"/>
      <c r="K443" s="2"/>
      <c r="M443" s="2"/>
      <c r="O443" s="2"/>
      <c r="P443" s="5"/>
      <c r="Q443" s="9"/>
      <c r="R443" s="9"/>
      <c r="T443" s="5"/>
    </row>
    <row r="444" spans="2:20" x14ac:dyDescent="0.2">
      <c r="B444" s="2"/>
      <c r="C444" s="2"/>
      <c r="F444" s="9"/>
      <c r="K444" s="2"/>
      <c r="M444" s="2"/>
      <c r="O444" s="2"/>
      <c r="P444" s="5"/>
      <c r="Q444" s="9"/>
      <c r="R444" s="9"/>
      <c r="T444" s="5"/>
    </row>
    <row r="445" spans="2:20" x14ac:dyDescent="0.2">
      <c r="B445" s="2"/>
      <c r="C445" s="2"/>
      <c r="F445" s="9"/>
      <c r="K445" s="2"/>
      <c r="M445" s="2"/>
      <c r="O445" s="2"/>
      <c r="P445" s="5"/>
      <c r="Q445" s="9"/>
      <c r="R445" s="9"/>
      <c r="T445" s="5"/>
    </row>
    <row r="446" spans="2:20" x14ac:dyDescent="0.2">
      <c r="B446" s="2"/>
      <c r="C446" s="2"/>
      <c r="F446" s="9"/>
      <c r="K446" s="2"/>
      <c r="M446" s="2"/>
      <c r="O446" s="2"/>
      <c r="P446" s="5"/>
      <c r="Q446" s="9"/>
      <c r="R446" s="9"/>
      <c r="T446" s="5"/>
    </row>
    <row r="447" spans="2:20" x14ac:dyDescent="0.2">
      <c r="B447" s="2"/>
      <c r="C447" s="2"/>
      <c r="F447" s="9"/>
      <c r="K447" s="2"/>
      <c r="M447" s="2"/>
      <c r="O447" s="2"/>
      <c r="P447" s="5"/>
      <c r="Q447" s="9"/>
      <c r="R447" s="9"/>
      <c r="T447" s="5"/>
    </row>
    <row r="448" spans="2:20" x14ac:dyDescent="0.2">
      <c r="B448" s="2"/>
      <c r="C448" s="2"/>
      <c r="F448" s="9"/>
      <c r="K448" s="2"/>
      <c r="M448" s="2"/>
      <c r="O448" s="2"/>
      <c r="P448" s="5"/>
      <c r="Q448" s="9"/>
      <c r="R448" s="9"/>
      <c r="T448" s="5"/>
    </row>
    <row r="449" spans="2:20" x14ac:dyDescent="0.2">
      <c r="B449" s="2"/>
      <c r="C449" s="2"/>
      <c r="F449" s="9"/>
      <c r="K449" s="2"/>
      <c r="M449" s="2"/>
      <c r="O449" s="2"/>
      <c r="P449" s="5"/>
      <c r="Q449" s="9"/>
      <c r="R449" s="9"/>
      <c r="T449" s="5"/>
    </row>
    <row r="450" spans="2:20" x14ac:dyDescent="0.2">
      <c r="B450" s="2"/>
      <c r="C450" s="2"/>
      <c r="F450" s="9"/>
      <c r="K450" s="2"/>
      <c r="M450" s="2"/>
      <c r="O450" s="2"/>
      <c r="P450" s="5"/>
      <c r="Q450" s="9"/>
      <c r="R450" s="9"/>
      <c r="T450" s="5"/>
    </row>
    <row r="451" spans="2:20" x14ac:dyDescent="0.2">
      <c r="B451" s="2"/>
      <c r="C451" s="2"/>
      <c r="F451" s="9"/>
      <c r="K451" s="2"/>
      <c r="M451" s="2"/>
      <c r="O451" s="2"/>
      <c r="P451" s="5"/>
      <c r="Q451" s="9"/>
      <c r="R451" s="9"/>
      <c r="T451" s="5"/>
    </row>
    <row r="452" spans="2:20" x14ac:dyDescent="0.2">
      <c r="B452" s="2"/>
      <c r="C452" s="2"/>
      <c r="F452" s="9"/>
      <c r="K452" s="2"/>
      <c r="M452" s="2"/>
      <c r="O452" s="2"/>
      <c r="P452" s="5"/>
      <c r="Q452" s="9"/>
      <c r="R452" s="9"/>
      <c r="T452" s="5"/>
    </row>
    <row r="453" spans="2:20" x14ac:dyDescent="0.2">
      <c r="B453" s="2"/>
      <c r="C453" s="2"/>
      <c r="F453" s="9"/>
      <c r="K453" s="2"/>
      <c r="M453" s="2"/>
      <c r="O453" s="2"/>
      <c r="P453" s="5"/>
      <c r="Q453" s="9"/>
      <c r="R453" s="9"/>
      <c r="T453" s="5"/>
    </row>
    <row r="454" spans="2:20" x14ac:dyDescent="0.2">
      <c r="B454" s="2"/>
      <c r="C454" s="2"/>
      <c r="F454" s="9"/>
      <c r="K454" s="2"/>
      <c r="M454" s="2"/>
      <c r="O454" s="2"/>
      <c r="P454" s="5"/>
      <c r="Q454" s="9"/>
      <c r="R454" s="9"/>
      <c r="T454" s="5"/>
    </row>
    <row r="455" spans="2:20" x14ac:dyDescent="0.2">
      <c r="B455" s="2"/>
      <c r="C455" s="2"/>
      <c r="F455" s="9"/>
      <c r="K455" s="2"/>
      <c r="M455" s="2"/>
      <c r="O455" s="2"/>
      <c r="P455" s="5"/>
      <c r="Q455" s="9"/>
      <c r="R455" s="9"/>
      <c r="T455" s="5"/>
    </row>
    <row r="456" spans="2:20" x14ac:dyDescent="0.2">
      <c r="B456" s="2"/>
      <c r="C456" s="2"/>
      <c r="F456" s="9"/>
      <c r="K456" s="2"/>
      <c r="M456" s="2"/>
      <c r="O456" s="2"/>
      <c r="P456" s="5"/>
      <c r="Q456" s="9"/>
      <c r="R456" s="9"/>
      <c r="T456" s="5"/>
    </row>
    <row r="457" spans="2:20" x14ac:dyDescent="0.2">
      <c r="B457" s="2"/>
      <c r="C457" s="2"/>
      <c r="F457" s="9"/>
      <c r="K457" s="2"/>
      <c r="M457" s="2"/>
      <c r="O457" s="2"/>
      <c r="P457" s="5"/>
      <c r="Q457" s="9"/>
      <c r="R457" s="9"/>
      <c r="T457" s="5"/>
    </row>
    <row r="458" spans="2:20" x14ac:dyDescent="0.2">
      <c r="B458" s="2"/>
      <c r="C458" s="2"/>
      <c r="F458" s="9"/>
      <c r="K458" s="2"/>
      <c r="M458" s="2"/>
      <c r="O458" s="2"/>
      <c r="P458" s="5"/>
      <c r="Q458" s="9"/>
      <c r="R458" s="9"/>
      <c r="T458" s="5"/>
    </row>
    <row r="459" spans="2:20" x14ac:dyDescent="0.2">
      <c r="B459" s="2"/>
      <c r="C459" s="2"/>
      <c r="F459" s="9"/>
      <c r="K459" s="2"/>
      <c r="M459" s="2"/>
      <c r="O459" s="2"/>
      <c r="P459" s="5"/>
      <c r="Q459" s="9"/>
      <c r="R459" s="9"/>
      <c r="T459" s="5"/>
    </row>
    <row r="460" spans="2:20" x14ac:dyDescent="0.2">
      <c r="B460" s="2"/>
      <c r="C460" s="2"/>
      <c r="F460" s="9"/>
      <c r="K460" s="2"/>
      <c r="M460" s="2"/>
      <c r="O460" s="2"/>
      <c r="P460" s="5"/>
      <c r="Q460" s="9"/>
      <c r="R460" s="9"/>
      <c r="T460" s="5"/>
    </row>
    <row r="461" spans="2:20" x14ac:dyDescent="0.2">
      <c r="B461" s="2"/>
      <c r="C461" s="2"/>
      <c r="F461" s="9"/>
      <c r="K461" s="2"/>
      <c r="M461" s="2"/>
      <c r="O461" s="2"/>
      <c r="P461" s="5"/>
      <c r="Q461" s="9"/>
      <c r="R461" s="9"/>
      <c r="T461" s="5"/>
    </row>
    <row r="462" spans="2:20" x14ac:dyDescent="0.2">
      <c r="B462" s="2"/>
      <c r="C462" s="2"/>
      <c r="F462" s="9"/>
      <c r="K462" s="2"/>
      <c r="M462" s="2"/>
      <c r="O462" s="2"/>
      <c r="P462" s="5"/>
      <c r="Q462" s="9"/>
      <c r="R462" s="9"/>
      <c r="T462" s="5"/>
    </row>
    <row r="463" spans="2:20" x14ac:dyDescent="0.2">
      <c r="B463" s="2"/>
      <c r="C463" s="2"/>
      <c r="F463" s="9"/>
      <c r="K463" s="2"/>
      <c r="M463" s="2"/>
      <c r="O463" s="2"/>
      <c r="P463" s="5"/>
      <c r="Q463" s="9"/>
      <c r="R463" s="9"/>
      <c r="T463" s="5"/>
    </row>
    <row r="464" spans="2:20" x14ac:dyDescent="0.2">
      <c r="B464" s="2"/>
      <c r="C464" s="2"/>
      <c r="F464" s="9"/>
      <c r="K464" s="2"/>
      <c r="M464" s="2"/>
      <c r="O464" s="2"/>
      <c r="P464" s="5"/>
      <c r="Q464" s="9"/>
      <c r="R464" s="9"/>
      <c r="T464" s="5"/>
    </row>
    <row r="465" spans="2:20" x14ac:dyDescent="0.2">
      <c r="B465" s="2"/>
      <c r="C465" s="2"/>
      <c r="F465" s="9"/>
      <c r="K465" s="2"/>
      <c r="M465" s="2"/>
      <c r="O465" s="2"/>
      <c r="P465" s="5"/>
      <c r="Q465" s="9"/>
      <c r="R465" s="9"/>
      <c r="T465" s="5"/>
    </row>
    <row r="466" spans="2:20" x14ac:dyDescent="0.2">
      <c r="B466" s="2"/>
      <c r="C466" s="2"/>
      <c r="F466" s="9"/>
      <c r="K466" s="2"/>
      <c r="M466" s="2"/>
      <c r="O466" s="2"/>
      <c r="P466" s="5"/>
      <c r="Q466" s="9"/>
      <c r="R466" s="9"/>
      <c r="T466" s="5"/>
    </row>
    <row r="467" spans="2:20" x14ac:dyDescent="0.2">
      <c r="B467" s="2"/>
      <c r="C467" s="2"/>
      <c r="F467" s="9"/>
      <c r="K467" s="2"/>
      <c r="M467" s="2"/>
      <c r="O467" s="2"/>
      <c r="P467" s="5"/>
      <c r="Q467" s="9"/>
      <c r="R467" s="9"/>
      <c r="T467" s="5"/>
    </row>
    <row r="468" spans="2:20" x14ac:dyDescent="0.2">
      <c r="B468" s="2"/>
      <c r="C468" s="2"/>
      <c r="F468" s="9"/>
      <c r="K468" s="2"/>
      <c r="M468" s="2"/>
      <c r="O468" s="2"/>
      <c r="P468" s="5"/>
      <c r="Q468" s="9"/>
      <c r="R468" s="9"/>
      <c r="T468" s="5"/>
    </row>
    <row r="469" spans="2:20" x14ac:dyDescent="0.2">
      <c r="B469" s="2"/>
      <c r="C469" s="2"/>
      <c r="F469" s="9"/>
      <c r="K469" s="2"/>
      <c r="M469" s="2"/>
      <c r="O469" s="2"/>
      <c r="P469" s="5"/>
      <c r="Q469" s="9"/>
      <c r="R469" s="9"/>
      <c r="T469" s="5"/>
    </row>
    <row r="470" spans="2:20" x14ac:dyDescent="0.2">
      <c r="B470" s="2"/>
      <c r="C470" s="2"/>
      <c r="F470" s="9"/>
      <c r="K470" s="2"/>
      <c r="M470" s="2"/>
      <c r="O470" s="2"/>
      <c r="P470" s="5"/>
      <c r="Q470" s="9"/>
      <c r="R470" s="9"/>
      <c r="T470" s="5"/>
    </row>
    <row r="471" spans="2:20" x14ac:dyDescent="0.2">
      <c r="B471" s="2"/>
      <c r="C471" s="2"/>
      <c r="F471" s="9"/>
      <c r="K471" s="2"/>
      <c r="M471" s="2"/>
      <c r="O471" s="2"/>
      <c r="P471" s="5"/>
      <c r="Q471" s="9"/>
      <c r="R471" s="9"/>
      <c r="T471" s="5"/>
    </row>
    <row r="472" spans="2:20" x14ac:dyDescent="0.2">
      <c r="B472" s="2"/>
      <c r="C472" s="2"/>
      <c r="F472" s="9"/>
      <c r="K472" s="2"/>
      <c r="M472" s="2"/>
      <c r="O472" s="2"/>
      <c r="P472" s="5"/>
      <c r="Q472" s="9"/>
      <c r="R472" s="9"/>
      <c r="T472" s="5"/>
    </row>
    <row r="473" spans="2:20" x14ac:dyDescent="0.2">
      <c r="B473" s="2"/>
      <c r="C473" s="2"/>
      <c r="F473" s="9"/>
      <c r="K473" s="2"/>
      <c r="M473" s="2"/>
      <c r="O473" s="2"/>
      <c r="P473" s="5"/>
      <c r="Q473" s="9"/>
      <c r="R473" s="9"/>
      <c r="T473" s="5"/>
    </row>
    <row r="474" spans="2:20" x14ac:dyDescent="0.2">
      <c r="B474" s="2"/>
      <c r="C474" s="2"/>
      <c r="F474" s="9"/>
      <c r="K474" s="2"/>
      <c r="M474" s="2"/>
      <c r="O474" s="2"/>
      <c r="P474" s="5"/>
      <c r="Q474" s="9"/>
      <c r="R474" s="9"/>
      <c r="T474" s="5"/>
    </row>
    <row r="475" spans="2:20" x14ac:dyDescent="0.2">
      <c r="B475" s="2"/>
      <c r="C475" s="2"/>
      <c r="F475" s="9"/>
      <c r="K475" s="2"/>
      <c r="M475" s="2"/>
      <c r="O475" s="2"/>
      <c r="P475" s="5"/>
      <c r="Q475" s="9"/>
      <c r="R475" s="9"/>
      <c r="T475" s="5"/>
    </row>
    <row r="476" spans="2:20" x14ac:dyDescent="0.2">
      <c r="B476" s="2"/>
      <c r="C476" s="2"/>
      <c r="F476" s="9"/>
      <c r="K476" s="2"/>
      <c r="M476" s="2"/>
      <c r="O476" s="2"/>
      <c r="P476" s="5"/>
      <c r="Q476" s="9"/>
      <c r="R476" s="9"/>
      <c r="T476" s="5"/>
    </row>
    <row r="477" spans="2:20" x14ac:dyDescent="0.2">
      <c r="B477" s="2"/>
      <c r="C477" s="2"/>
      <c r="F477" s="9"/>
      <c r="K477" s="2"/>
      <c r="M477" s="2"/>
      <c r="O477" s="2"/>
      <c r="P477" s="5"/>
      <c r="Q477" s="9"/>
      <c r="R477" s="9"/>
      <c r="T477" s="5"/>
    </row>
    <row r="478" spans="2:20" x14ac:dyDescent="0.2">
      <c r="B478" s="2"/>
      <c r="C478" s="2"/>
      <c r="F478" s="9"/>
      <c r="K478" s="2"/>
      <c r="M478" s="2"/>
      <c r="O478" s="2"/>
      <c r="P478" s="5"/>
      <c r="Q478" s="9"/>
      <c r="R478" s="9"/>
      <c r="T478" s="5"/>
    </row>
    <row r="479" spans="2:20" x14ac:dyDescent="0.2">
      <c r="B479" s="2"/>
      <c r="C479" s="2"/>
      <c r="F479" s="9"/>
      <c r="K479" s="2"/>
      <c r="M479" s="2"/>
      <c r="O479" s="2"/>
      <c r="P479" s="5"/>
      <c r="Q479" s="9"/>
      <c r="R479" s="9"/>
      <c r="T479" s="5"/>
    </row>
    <row r="480" spans="2:20" x14ac:dyDescent="0.2">
      <c r="B480" s="2"/>
      <c r="C480" s="2"/>
      <c r="F480" s="9"/>
      <c r="K480" s="2"/>
      <c r="M480" s="2"/>
      <c r="O480" s="2"/>
      <c r="P480" s="5"/>
      <c r="Q480" s="9"/>
      <c r="R480" s="9"/>
      <c r="T480" s="5"/>
    </row>
    <row r="481" spans="2:20" x14ac:dyDescent="0.2">
      <c r="B481" s="2"/>
      <c r="C481" s="2"/>
      <c r="F481" s="9"/>
      <c r="K481" s="2"/>
      <c r="M481" s="2"/>
      <c r="O481" s="2"/>
      <c r="P481" s="5"/>
      <c r="Q481" s="9"/>
      <c r="R481" s="9"/>
      <c r="T481" s="5"/>
    </row>
    <row r="482" spans="2:20" x14ac:dyDescent="0.2">
      <c r="B482" s="2"/>
      <c r="C482" s="2"/>
      <c r="F482" s="9"/>
      <c r="K482" s="2"/>
      <c r="M482" s="2"/>
      <c r="O482" s="2"/>
      <c r="P482" s="5"/>
      <c r="Q482" s="9"/>
      <c r="R482" s="9"/>
      <c r="T482" s="5"/>
    </row>
    <row r="483" spans="2:20" x14ac:dyDescent="0.2">
      <c r="B483" s="2"/>
      <c r="C483" s="2"/>
      <c r="F483" s="9"/>
      <c r="K483" s="2"/>
      <c r="M483" s="2"/>
      <c r="O483" s="2"/>
      <c r="P483" s="5"/>
      <c r="Q483" s="9"/>
      <c r="R483" s="9"/>
      <c r="T483" s="5"/>
    </row>
    <row r="484" spans="2:20" x14ac:dyDescent="0.2">
      <c r="B484" s="2"/>
      <c r="C484" s="2"/>
      <c r="F484" s="9"/>
      <c r="K484" s="2"/>
      <c r="M484" s="2"/>
      <c r="O484" s="2"/>
      <c r="P484" s="5"/>
      <c r="Q484" s="9"/>
      <c r="R484" s="9"/>
      <c r="T484" s="5"/>
    </row>
    <row r="485" spans="2:20" x14ac:dyDescent="0.2">
      <c r="B485" s="2"/>
      <c r="C485" s="2"/>
      <c r="F485" s="9"/>
      <c r="K485" s="2"/>
      <c r="M485" s="2"/>
      <c r="O485" s="2"/>
      <c r="P485" s="5"/>
      <c r="Q485" s="9"/>
      <c r="R485" s="9"/>
      <c r="T485" s="5"/>
    </row>
    <row r="486" spans="2:20" x14ac:dyDescent="0.2">
      <c r="B486" s="2"/>
      <c r="C486" s="2"/>
      <c r="F486" s="9"/>
      <c r="K486" s="2"/>
      <c r="M486" s="2"/>
      <c r="O486" s="2"/>
      <c r="P486" s="5"/>
      <c r="Q486" s="9"/>
      <c r="R486" s="9"/>
      <c r="T486" s="5"/>
    </row>
    <row r="487" spans="2:20" x14ac:dyDescent="0.2">
      <c r="B487" s="2"/>
      <c r="C487" s="2"/>
      <c r="F487" s="9"/>
      <c r="K487" s="2"/>
      <c r="M487" s="2"/>
      <c r="O487" s="2"/>
      <c r="P487" s="5"/>
      <c r="Q487" s="9"/>
      <c r="R487" s="9"/>
      <c r="T487" s="5"/>
    </row>
    <row r="488" spans="2:20" x14ac:dyDescent="0.2">
      <c r="B488" s="2"/>
      <c r="C488" s="2"/>
      <c r="F488" s="9"/>
      <c r="K488" s="2"/>
      <c r="M488" s="2"/>
      <c r="O488" s="2"/>
      <c r="P488" s="5"/>
      <c r="Q488" s="9"/>
      <c r="R488" s="9"/>
      <c r="T488" s="5"/>
    </row>
    <row r="489" spans="2:20" x14ac:dyDescent="0.2">
      <c r="B489" s="2"/>
      <c r="C489" s="2"/>
      <c r="F489" s="9"/>
      <c r="K489" s="2"/>
      <c r="M489" s="2"/>
      <c r="O489" s="2"/>
      <c r="P489" s="5"/>
      <c r="Q489" s="9"/>
      <c r="R489" s="9"/>
      <c r="T489" s="5"/>
    </row>
    <row r="490" spans="2:20" x14ac:dyDescent="0.2">
      <c r="B490" s="2"/>
      <c r="C490" s="2"/>
      <c r="F490" s="9"/>
      <c r="K490" s="2"/>
      <c r="M490" s="2"/>
      <c r="O490" s="2"/>
      <c r="P490" s="5"/>
      <c r="Q490" s="9"/>
      <c r="R490" s="9"/>
      <c r="T490" s="5"/>
    </row>
    <row r="491" spans="2:20" x14ac:dyDescent="0.2">
      <c r="B491" s="2"/>
      <c r="C491" s="2"/>
      <c r="F491" s="9"/>
      <c r="K491" s="2"/>
      <c r="M491" s="2"/>
      <c r="O491" s="2"/>
      <c r="P491" s="5"/>
      <c r="Q491" s="9"/>
      <c r="R491" s="9"/>
      <c r="T491" s="5"/>
    </row>
    <row r="492" spans="2:20" x14ac:dyDescent="0.2">
      <c r="B492" s="2"/>
      <c r="C492" s="2"/>
      <c r="F492" s="9"/>
      <c r="K492" s="2"/>
      <c r="M492" s="2"/>
      <c r="O492" s="2"/>
      <c r="P492" s="5"/>
      <c r="Q492" s="9"/>
      <c r="R492" s="9"/>
      <c r="T492" s="5"/>
    </row>
    <row r="493" spans="2:20" x14ac:dyDescent="0.2">
      <c r="B493" s="2"/>
      <c r="C493" s="2"/>
      <c r="F493" s="9"/>
      <c r="K493" s="2"/>
      <c r="M493" s="2"/>
      <c r="O493" s="2"/>
      <c r="P493" s="5"/>
      <c r="Q493" s="9"/>
      <c r="R493" s="9"/>
      <c r="T493" s="5"/>
    </row>
    <row r="494" spans="2:20" x14ac:dyDescent="0.2">
      <c r="B494" s="2"/>
      <c r="C494" s="2"/>
      <c r="F494" s="9"/>
      <c r="K494" s="2"/>
      <c r="M494" s="2"/>
      <c r="O494" s="2"/>
      <c r="P494" s="5"/>
      <c r="Q494" s="9"/>
      <c r="R494" s="9"/>
      <c r="T494" s="5"/>
    </row>
    <row r="495" spans="2:20" x14ac:dyDescent="0.2">
      <c r="B495" s="2"/>
      <c r="C495" s="2"/>
      <c r="F495" s="9"/>
      <c r="K495" s="2"/>
      <c r="M495" s="2"/>
      <c r="O495" s="2"/>
      <c r="P495" s="5"/>
      <c r="Q495" s="9"/>
      <c r="R495" s="9"/>
      <c r="T495" s="5"/>
    </row>
    <row r="496" spans="2:20" x14ac:dyDescent="0.2">
      <c r="B496" s="2"/>
      <c r="C496" s="2"/>
      <c r="F496" s="9"/>
      <c r="K496" s="2"/>
      <c r="M496" s="2"/>
      <c r="O496" s="2"/>
      <c r="P496" s="5"/>
      <c r="Q496" s="9"/>
      <c r="R496" s="9"/>
      <c r="T496" s="5"/>
    </row>
    <row r="497" spans="2:20" x14ac:dyDescent="0.2">
      <c r="B497" s="2"/>
      <c r="C497" s="2"/>
      <c r="F497" s="9"/>
      <c r="K497" s="2"/>
      <c r="M497" s="2"/>
      <c r="O497" s="2"/>
      <c r="P497" s="5"/>
      <c r="Q497" s="9"/>
      <c r="R497" s="9"/>
      <c r="T497" s="5"/>
    </row>
    <row r="498" spans="2:20" x14ac:dyDescent="0.2">
      <c r="B498" s="2"/>
      <c r="C498" s="2"/>
      <c r="F498" s="9"/>
      <c r="K498" s="2"/>
      <c r="M498" s="2"/>
      <c r="O498" s="2"/>
      <c r="P498" s="5"/>
      <c r="Q498" s="9"/>
      <c r="R498" s="9"/>
      <c r="T498" s="5"/>
    </row>
    <row r="499" spans="2:20" x14ac:dyDescent="0.2">
      <c r="B499" s="2"/>
      <c r="C499" s="2"/>
      <c r="F499" s="9"/>
      <c r="K499" s="2"/>
      <c r="M499" s="2"/>
      <c r="O499" s="2"/>
      <c r="P499" s="5"/>
      <c r="Q499" s="9"/>
      <c r="R499" s="9"/>
      <c r="T499" s="5"/>
    </row>
    <row r="500" spans="2:20" x14ac:dyDescent="0.2">
      <c r="B500" s="2"/>
      <c r="C500" s="2"/>
      <c r="F500" s="9"/>
      <c r="K500" s="2"/>
      <c r="M500" s="2"/>
      <c r="O500" s="2"/>
      <c r="P500" s="5"/>
      <c r="Q500" s="9"/>
      <c r="R500" s="9"/>
      <c r="T500" s="5"/>
    </row>
    <row r="501" spans="2:20" x14ac:dyDescent="0.2">
      <c r="B501" s="2"/>
      <c r="C501" s="2"/>
      <c r="F501" s="9"/>
      <c r="K501" s="2"/>
      <c r="M501" s="2"/>
      <c r="O501" s="2"/>
      <c r="P501" s="5"/>
      <c r="Q501" s="9"/>
      <c r="R501" s="9"/>
      <c r="T501" s="5"/>
    </row>
    <row r="502" spans="2:20" x14ac:dyDescent="0.2">
      <c r="B502" s="2"/>
      <c r="C502" s="2"/>
      <c r="F502" s="9"/>
      <c r="K502" s="2"/>
      <c r="M502" s="2"/>
      <c r="O502" s="2"/>
      <c r="P502" s="5"/>
      <c r="Q502" s="9"/>
      <c r="R502" s="9"/>
      <c r="T502" s="5"/>
    </row>
    <row r="503" spans="2:20" x14ac:dyDescent="0.2">
      <c r="B503" s="2"/>
      <c r="C503" s="2"/>
      <c r="F503" s="9"/>
      <c r="K503" s="2"/>
      <c r="M503" s="2"/>
      <c r="O503" s="2"/>
      <c r="P503" s="5"/>
      <c r="Q503" s="9"/>
      <c r="R503" s="9"/>
      <c r="T503" s="5"/>
    </row>
    <row r="504" spans="2:20" x14ac:dyDescent="0.2">
      <c r="B504" s="2"/>
      <c r="C504" s="2"/>
      <c r="F504" s="9"/>
      <c r="K504" s="2"/>
      <c r="M504" s="2"/>
      <c r="O504" s="2"/>
      <c r="P504" s="5"/>
      <c r="Q504" s="9"/>
      <c r="R504" s="9"/>
      <c r="T504" s="5"/>
    </row>
    <row r="505" spans="2:20" x14ac:dyDescent="0.2">
      <c r="B505" s="2"/>
      <c r="C505" s="2"/>
      <c r="F505" s="9"/>
      <c r="K505" s="2"/>
      <c r="M505" s="2"/>
      <c r="O505" s="2"/>
      <c r="P505" s="5"/>
      <c r="Q505" s="9"/>
      <c r="R505" s="9"/>
      <c r="T505" s="5"/>
    </row>
    <row r="506" spans="2:20" x14ac:dyDescent="0.2">
      <c r="B506" s="2"/>
      <c r="C506" s="2"/>
      <c r="F506" s="9"/>
      <c r="K506" s="2"/>
      <c r="M506" s="2"/>
      <c r="O506" s="2"/>
      <c r="P506" s="5"/>
      <c r="Q506" s="9"/>
      <c r="R506" s="9"/>
      <c r="T506" s="5"/>
    </row>
    <row r="507" spans="2:20" x14ac:dyDescent="0.2">
      <c r="B507" s="2"/>
      <c r="C507" s="2"/>
      <c r="F507" s="9"/>
      <c r="K507" s="2"/>
      <c r="M507" s="2"/>
      <c r="O507" s="2"/>
      <c r="P507" s="5"/>
      <c r="Q507" s="9"/>
      <c r="R507" s="9"/>
      <c r="T507" s="5"/>
    </row>
    <row r="508" spans="2:20" x14ac:dyDescent="0.2">
      <c r="B508" s="2"/>
      <c r="C508" s="2"/>
      <c r="F508" s="9"/>
      <c r="K508" s="2"/>
      <c r="M508" s="2"/>
      <c r="O508" s="2"/>
      <c r="P508" s="5"/>
      <c r="Q508" s="9"/>
      <c r="R508" s="9"/>
      <c r="T508" s="5"/>
    </row>
    <row r="509" spans="2:20" x14ac:dyDescent="0.2">
      <c r="B509" s="2"/>
      <c r="C509" s="2"/>
      <c r="F509" s="9"/>
      <c r="K509" s="2"/>
      <c r="M509" s="2"/>
      <c r="O509" s="2"/>
      <c r="P509" s="5"/>
      <c r="Q509" s="9"/>
      <c r="R509" s="9"/>
      <c r="T509" s="5"/>
    </row>
    <row r="510" spans="2:20" x14ac:dyDescent="0.2">
      <c r="B510" s="2"/>
      <c r="C510" s="2"/>
      <c r="F510" s="9"/>
      <c r="K510" s="2"/>
      <c r="M510" s="2"/>
      <c r="O510" s="2"/>
      <c r="P510" s="5"/>
      <c r="Q510" s="9"/>
      <c r="R510" s="9"/>
      <c r="T510" s="5"/>
    </row>
    <row r="511" spans="2:20" x14ac:dyDescent="0.2">
      <c r="B511" s="2"/>
      <c r="C511" s="2"/>
      <c r="F511" s="9"/>
      <c r="K511" s="2"/>
      <c r="M511" s="2"/>
      <c r="O511" s="2"/>
      <c r="P511" s="5"/>
      <c r="Q511" s="9"/>
      <c r="R511" s="9"/>
      <c r="T511" s="5"/>
    </row>
    <row r="512" spans="2:20" x14ac:dyDescent="0.2">
      <c r="B512" s="2"/>
      <c r="C512" s="2"/>
      <c r="F512" s="9"/>
      <c r="K512" s="2"/>
      <c r="M512" s="2"/>
      <c r="O512" s="2"/>
      <c r="P512" s="5"/>
      <c r="Q512" s="9"/>
      <c r="R512" s="9"/>
      <c r="T512" s="5"/>
    </row>
    <row r="513" spans="2:20" x14ac:dyDescent="0.2">
      <c r="B513" s="2"/>
      <c r="C513" s="2"/>
      <c r="F513" s="9"/>
      <c r="K513" s="2"/>
      <c r="M513" s="2"/>
      <c r="O513" s="2"/>
      <c r="P513" s="5"/>
      <c r="Q513" s="9"/>
      <c r="R513" s="9"/>
      <c r="T513" s="5"/>
    </row>
    <row r="514" spans="2:20" x14ac:dyDescent="0.2">
      <c r="B514" s="2"/>
      <c r="C514" s="2"/>
      <c r="F514" s="9"/>
      <c r="K514" s="2"/>
      <c r="M514" s="2"/>
      <c r="O514" s="2"/>
      <c r="P514" s="5"/>
      <c r="Q514" s="9"/>
      <c r="R514" s="9"/>
      <c r="T514" s="5"/>
    </row>
    <row r="515" spans="2:20" x14ac:dyDescent="0.2">
      <c r="B515" s="2"/>
      <c r="C515" s="2"/>
      <c r="F515" s="9"/>
      <c r="K515" s="2"/>
      <c r="M515" s="2"/>
      <c r="O515" s="2"/>
      <c r="P515" s="5"/>
      <c r="Q515" s="9"/>
      <c r="R515" s="9"/>
      <c r="T515" s="5"/>
    </row>
    <row r="516" spans="2:20" x14ac:dyDescent="0.2">
      <c r="B516" s="2"/>
      <c r="C516" s="2"/>
      <c r="F516" s="9"/>
      <c r="K516" s="2"/>
      <c r="M516" s="2"/>
      <c r="O516" s="2"/>
      <c r="P516" s="5"/>
      <c r="Q516" s="9"/>
      <c r="R516" s="9"/>
      <c r="T516" s="5"/>
    </row>
    <row r="517" spans="2:20" x14ac:dyDescent="0.2">
      <c r="B517" s="2"/>
      <c r="C517" s="2"/>
      <c r="F517" s="9"/>
      <c r="K517" s="2"/>
      <c r="M517" s="2"/>
      <c r="O517" s="2"/>
      <c r="P517" s="5"/>
      <c r="Q517" s="9"/>
      <c r="R517" s="9"/>
      <c r="T517" s="5"/>
    </row>
    <row r="518" spans="2:20" x14ac:dyDescent="0.2">
      <c r="B518" s="2"/>
      <c r="C518" s="2"/>
      <c r="F518" s="9"/>
      <c r="K518" s="2"/>
      <c r="M518" s="2"/>
      <c r="O518" s="2"/>
      <c r="P518" s="5"/>
      <c r="Q518" s="9"/>
      <c r="R518" s="9"/>
      <c r="T518" s="5"/>
    </row>
    <row r="519" spans="2:20" x14ac:dyDescent="0.2">
      <c r="B519" s="2"/>
      <c r="C519" s="2"/>
      <c r="F519" s="9"/>
      <c r="K519" s="2"/>
      <c r="M519" s="2"/>
      <c r="O519" s="2"/>
      <c r="P519" s="5"/>
      <c r="Q519" s="9"/>
      <c r="R519" s="9"/>
      <c r="T519" s="5"/>
    </row>
    <row r="520" spans="2:20" x14ac:dyDescent="0.2">
      <c r="B520" s="2"/>
      <c r="C520" s="2"/>
      <c r="F520" s="9"/>
      <c r="K520" s="2"/>
      <c r="M520" s="2"/>
      <c r="O520" s="2"/>
      <c r="P520" s="5"/>
      <c r="Q520" s="9"/>
      <c r="R520" s="9"/>
      <c r="T520" s="5"/>
    </row>
    <row r="521" spans="2:20" x14ac:dyDescent="0.2">
      <c r="B521" s="2"/>
      <c r="C521" s="2"/>
      <c r="F521" s="9"/>
      <c r="K521" s="2"/>
      <c r="M521" s="2"/>
      <c r="O521" s="2"/>
      <c r="P521" s="5"/>
      <c r="Q521" s="9"/>
      <c r="R521" s="9"/>
      <c r="T521" s="5"/>
    </row>
    <row r="522" spans="2:20" x14ac:dyDescent="0.2">
      <c r="B522" s="2"/>
      <c r="C522" s="2"/>
      <c r="F522" s="9"/>
      <c r="K522" s="2"/>
      <c r="M522" s="2"/>
      <c r="O522" s="2"/>
      <c r="P522" s="5"/>
      <c r="Q522" s="9"/>
      <c r="R522" s="9"/>
      <c r="T522" s="5"/>
    </row>
    <row r="523" spans="2:20" x14ac:dyDescent="0.2">
      <c r="B523" s="2"/>
      <c r="C523" s="2"/>
      <c r="F523" s="9"/>
      <c r="K523" s="2"/>
      <c r="M523" s="2"/>
      <c r="O523" s="2"/>
      <c r="P523" s="5"/>
      <c r="Q523" s="9"/>
      <c r="R523" s="9"/>
      <c r="T523" s="5"/>
    </row>
    <row r="524" spans="2:20" x14ac:dyDescent="0.2">
      <c r="B524" s="2"/>
      <c r="C524" s="2"/>
      <c r="F524" s="9"/>
      <c r="K524" s="2"/>
      <c r="M524" s="2"/>
      <c r="O524" s="2"/>
      <c r="P524" s="5"/>
      <c r="Q524" s="9"/>
      <c r="R524" s="9"/>
      <c r="T524" s="5"/>
    </row>
    <row r="525" spans="2:20" x14ac:dyDescent="0.2">
      <c r="B525" s="2"/>
      <c r="C525" s="2"/>
      <c r="F525" s="9"/>
      <c r="K525" s="2"/>
      <c r="M525" s="2"/>
      <c r="O525" s="2"/>
      <c r="P525" s="5"/>
      <c r="Q525" s="9"/>
      <c r="R525" s="9"/>
      <c r="T525" s="5"/>
    </row>
    <row r="526" spans="2:20" x14ac:dyDescent="0.2">
      <c r="B526" s="2"/>
      <c r="C526" s="2"/>
      <c r="F526" s="9"/>
      <c r="K526" s="2"/>
      <c r="M526" s="2"/>
      <c r="O526" s="2"/>
      <c r="P526" s="5"/>
      <c r="Q526" s="9"/>
      <c r="R526" s="9"/>
      <c r="T526" s="5"/>
    </row>
    <row r="527" spans="2:20" x14ac:dyDescent="0.2">
      <c r="B527" s="2"/>
      <c r="C527" s="2"/>
      <c r="F527" s="9"/>
      <c r="K527" s="2"/>
      <c r="M527" s="2"/>
      <c r="O527" s="2"/>
      <c r="P527" s="5"/>
      <c r="Q527" s="9"/>
      <c r="R527" s="9"/>
      <c r="T527" s="5"/>
    </row>
    <row r="528" spans="2:20" x14ac:dyDescent="0.2">
      <c r="B528" s="2"/>
      <c r="C528" s="2"/>
      <c r="F528" s="9"/>
      <c r="K528" s="2"/>
      <c r="M528" s="2"/>
      <c r="O528" s="2"/>
      <c r="P528" s="5"/>
      <c r="Q528" s="9"/>
      <c r="R528" s="9"/>
      <c r="T528" s="5"/>
    </row>
    <row r="529" spans="2:20" x14ac:dyDescent="0.2">
      <c r="B529" s="2"/>
      <c r="C529" s="2"/>
      <c r="F529" s="9"/>
      <c r="K529" s="2"/>
      <c r="M529" s="2"/>
      <c r="O529" s="2"/>
      <c r="P529" s="5"/>
      <c r="Q529" s="9"/>
      <c r="R529" s="9"/>
      <c r="T529" s="5"/>
    </row>
    <row r="530" spans="2:20" x14ac:dyDescent="0.2">
      <c r="B530" s="2"/>
      <c r="C530" s="2"/>
      <c r="F530" s="9"/>
      <c r="K530" s="2"/>
      <c r="M530" s="2"/>
      <c r="O530" s="2"/>
      <c r="P530" s="5"/>
      <c r="Q530" s="9"/>
      <c r="R530" s="9"/>
      <c r="T530" s="5"/>
    </row>
    <row r="531" spans="2:20" x14ac:dyDescent="0.2">
      <c r="B531" s="2"/>
      <c r="C531" s="2"/>
      <c r="F531" s="9"/>
      <c r="K531" s="2"/>
      <c r="M531" s="2"/>
      <c r="O531" s="2"/>
      <c r="P531" s="5"/>
      <c r="Q531" s="9"/>
      <c r="R531" s="9"/>
      <c r="T531" s="5"/>
    </row>
    <row r="532" spans="2:20" x14ac:dyDescent="0.2">
      <c r="B532" s="2"/>
      <c r="C532" s="2"/>
      <c r="F532" s="9"/>
      <c r="K532" s="2"/>
      <c r="M532" s="2"/>
      <c r="O532" s="2"/>
      <c r="P532" s="5"/>
      <c r="Q532" s="9"/>
      <c r="R532" s="9"/>
      <c r="T532" s="5"/>
    </row>
    <row r="533" spans="2:20" x14ac:dyDescent="0.2">
      <c r="B533" s="2"/>
      <c r="C533" s="2"/>
      <c r="F533" s="9"/>
      <c r="K533" s="2"/>
      <c r="M533" s="2"/>
      <c r="O533" s="2"/>
      <c r="P533" s="5"/>
      <c r="Q533" s="9"/>
      <c r="R533" s="9"/>
      <c r="T533" s="5"/>
    </row>
    <row r="534" spans="2:20" x14ac:dyDescent="0.2">
      <c r="B534" s="2"/>
      <c r="C534" s="2"/>
      <c r="F534" s="9"/>
      <c r="K534" s="2"/>
      <c r="M534" s="2"/>
      <c r="O534" s="2"/>
      <c r="P534" s="5"/>
      <c r="Q534" s="9"/>
      <c r="R534" s="9"/>
      <c r="T534" s="5"/>
    </row>
    <row r="535" spans="2:20" x14ac:dyDescent="0.2">
      <c r="B535" s="2"/>
      <c r="C535" s="2"/>
      <c r="F535" s="9"/>
      <c r="K535" s="2"/>
      <c r="M535" s="2"/>
      <c r="O535" s="2"/>
      <c r="P535" s="5"/>
      <c r="Q535" s="9"/>
      <c r="R535" s="9"/>
      <c r="T535" s="5"/>
    </row>
    <row r="536" spans="2:20" x14ac:dyDescent="0.2">
      <c r="B536" s="2"/>
      <c r="C536" s="2"/>
      <c r="F536" s="9"/>
      <c r="K536" s="2"/>
      <c r="M536" s="2"/>
      <c r="O536" s="2"/>
      <c r="P536" s="5"/>
      <c r="Q536" s="9"/>
      <c r="R536" s="9"/>
      <c r="T536" s="5"/>
    </row>
    <row r="537" spans="2:20" x14ac:dyDescent="0.2">
      <c r="B537" s="2"/>
      <c r="C537" s="2"/>
      <c r="F537" s="9"/>
      <c r="K537" s="2"/>
      <c r="M537" s="2"/>
      <c r="O537" s="2"/>
      <c r="P537" s="5"/>
      <c r="Q537" s="9"/>
      <c r="R537" s="9"/>
      <c r="T537" s="5"/>
    </row>
    <row r="538" spans="2:20" x14ac:dyDescent="0.2">
      <c r="B538" s="2"/>
      <c r="C538" s="2"/>
      <c r="F538" s="9"/>
      <c r="K538" s="2"/>
      <c r="M538" s="2"/>
      <c r="O538" s="2"/>
      <c r="P538" s="5"/>
      <c r="Q538" s="9"/>
      <c r="R538" s="9"/>
      <c r="T538" s="5"/>
    </row>
    <row r="539" spans="2:20" x14ac:dyDescent="0.2">
      <c r="B539" s="2"/>
      <c r="C539" s="2"/>
      <c r="F539" s="9"/>
      <c r="K539" s="2"/>
      <c r="M539" s="2"/>
      <c r="O539" s="2"/>
      <c r="P539" s="5"/>
      <c r="Q539" s="9"/>
      <c r="R539" s="9"/>
      <c r="T539" s="5"/>
    </row>
    <row r="540" spans="2:20" x14ac:dyDescent="0.2">
      <c r="B540" s="2"/>
      <c r="C540" s="2"/>
      <c r="F540" s="9"/>
      <c r="K540" s="2"/>
      <c r="M540" s="2"/>
      <c r="O540" s="2"/>
      <c r="P540" s="5"/>
      <c r="Q540" s="9"/>
      <c r="R540" s="9"/>
      <c r="T540" s="5"/>
    </row>
    <row r="541" spans="2:20" x14ac:dyDescent="0.2">
      <c r="B541" s="2"/>
      <c r="C541" s="2"/>
      <c r="F541" s="9"/>
      <c r="K541" s="2"/>
      <c r="M541" s="2"/>
      <c r="O541" s="2"/>
      <c r="P541" s="5"/>
      <c r="Q541" s="9"/>
      <c r="R541" s="9"/>
      <c r="T541" s="5"/>
    </row>
    <row r="542" spans="2:20" x14ac:dyDescent="0.2">
      <c r="B542" s="2"/>
      <c r="C542" s="2"/>
      <c r="F542" s="9"/>
      <c r="K542" s="2"/>
      <c r="M542" s="2"/>
      <c r="O542" s="2"/>
      <c r="P542" s="5"/>
      <c r="Q542" s="9"/>
      <c r="R542" s="9"/>
      <c r="T542" s="5"/>
    </row>
    <row r="543" spans="2:20" x14ac:dyDescent="0.2">
      <c r="B543" s="2"/>
      <c r="C543" s="2"/>
      <c r="F543" s="9"/>
      <c r="K543" s="2"/>
      <c r="M543" s="2"/>
      <c r="O543" s="2"/>
      <c r="P543" s="5"/>
      <c r="Q543" s="9"/>
      <c r="R543" s="9"/>
      <c r="T543" s="5"/>
    </row>
    <row r="544" spans="2:20" x14ac:dyDescent="0.2">
      <c r="B544" s="2"/>
      <c r="C544" s="2"/>
      <c r="F544" s="9"/>
      <c r="K544" s="2"/>
      <c r="M544" s="2"/>
      <c r="O544" s="2"/>
      <c r="P544" s="5"/>
      <c r="Q544" s="9"/>
      <c r="R544" s="9"/>
      <c r="T544" s="5"/>
    </row>
    <row r="545" spans="2:20" x14ac:dyDescent="0.2">
      <c r="B545" s="2"/>
      <c r="C545" s="2"/>
      <c r="F545" s="9"/>
      <c r="K545" s="2"/>
      <c r="M545" s="2"/>
      <c r="O545" s="2"/>
      <c r="P545" s="5"/>
      <c r="Q545" s="9"/>
      <c r="R545" s="9"/>
      <c r="T545" s="5"/>
    </row>
    <row r="546" spans="2:20" x14ac:dyDescent="0.2">
      <c r="B546" s="2"/>
      <c r="C546" s="2"/>
      <c r="F546" s="9"/>
      <c r="K546" s="2"/>
      <c r="M546" s="2"/>
      <c r="O546" s="2"/>
      <c r="P546" s="5"/>
      <c r="Q546" s="9"/>
      <c r="R546" s="9"/>
      <c r="T546" s="5"/>
    </row>
    <row r="547" spans="2:20" x14ac:dyDescent="0.2">
      <c r="B547" s="2"/>
      <c r="C547" s="2"/>
      <c r="F547" s="9"/>
      <c r="K547" s="2"/>
      <c r="M547" s="2"/>
      <c r="O547" s="2"/>
      <c r="P547" s="5"/>
      <c r="Q547" s="9"/>
      <c r="R547" s="9"/>
      <c r="T547" s="5"/>
    </row>
    <row r="548" spans="2:20" x14ac:dyDescent="0.2">
      <c r="B548" s="2"/>
      <c r="C548" s="2"/>
      <c r="F548" s="9"/>
      <c r="K548" s="2"/>
      <c r="M548" s="2"/>
      <c r="O548" s="2"/>
      <c r="P548" s="5"/>
      <c r="Q548" s="9"/>
      <c r="R548" s="9"/>
      <c r="T548" s="5"/>
    </row>
    <row r="549" spans="2:20" x14ac:dyDescent="0.2">
      <c r="B549" s="2"/>
      <c r="C549" s="2"/>
      <c r="F549" s="9"/>
      <c r="K549" s="2"/>
      <c r="M549" s="2"/>
      <c r="O549" s="2"/>
      <c r="P549" s="5"/>
      <c r="Q549" s="9"/>
      <c r="R549" s="9"/>
      <c r="T549" s="5"/>
    </row>
    <row r="550" spans="2:20" x14ac:dyDescent="0.2">
      <c r="B550" s="2"/>
      <c r="C550" s="2"/>
      <c r="F550" s="9"/>
      <c r="K550" s="2"/>
      <c r="M550" s="2"/>
      <c r="O550" s="2"/>
      <c r="P550" s="5"/>
      <c r="Q550" s="9"/>
      <c r="R550" s="9"/>
      <c r="T550" s="5"/>
    </row>
    <row r="551" spans="2:20" x14ac:dyDescent="0.2">
      <c r="B551" s="2"/>
      <c r="C551" s="2"/>
      <c r="F551" s="9"/>
      <c r="K551" s="2"/>
      <c r="M551" s="2"/>
      <c r="O551" s="2"/>
      <c r="P551" s="5"/>
      <c r="Q551" s="9"/>
      <c r="R551" s="9"/>
      <c r="T551" s="5"/>
    </row>
    <row r="552" spans="2:20" x14ac:dyDescent="0.2">
      <c r="B552" s="2"/>
      <c r="C552" s="2"/>
      <c r="F552" s="9"/>
      <c r="K552" s="2"/>
      <c r="M552" s="2"/>
      <c r="O552" s="2"/>
      <c r="P552" s="5"/>
      <c r="Q552" s="9"/>
      <c r="R552" s="9"/>
      <c r="T552" s="5"/>
    </row>
    <row r="553" spans="2:20" x14ac:dyDescent="0.2">
      <c r="B553" s="2"/>
      <c r="C553" s="2"/>
      <c r="F553" s="9"/>
      <c r="K553" s="2"/>
      <c r="M553" s="2"/>
      <c r="O553" s="2"/>
      <c r="P553" s="5"/>
      <c r="Q553" s="9"/>
      <c r="R553" s="9"/>
      <c r="T553" s="5"/>
    </row>
    <row r="554" spans="2:20" x14ac:dyDescent="0.2">
      <c r="B554" s="2"/>
      <c r="C554" s="2"/>
      <c r="F554" s="9"/>
      <c r="K554" s="2"/>
      <c r="M554" s="2"/>
      <c r="O554" s="2"/>
      <c r="P554" s="5"/>
      <c r="Q554" s="9"/>
      <c r="R554" s="9"/>
      <c r="T554" s="5"/>
    </row>
    <row r="555" spans="2:20" x14ac:dyDescent="0.2">
      <c r="B555" s="2"/>
      <c r="C555" s="2"/>
      <c r="F555" s="9"/>
      <c r="K555" s="2"/>
      <c r="M555" s="2"/>
      <c r="O555" s="2"/>
      <c r="P555" s="5"/>
      <c r="Q555" s="9"/>
      <c r="R555" s="9"/>
      <c r="T555" s="5"/>
    </row>
    <row r="556" spans="2:20" x14ac:dyDescent="0.2">
      <c r="B556" s="2"/>
      <c r="C556" s="2"/>
      <c r="F556" s="9"/>
      <c r="K556" s="2"/>
      <c r="M556" s="2"/>
      <c r="O556" s="2"/>
      <c r="P556" s="5"/>
      <c r="Q556" s="9"/>
      <c r="R556" s="9"/>
      <c r="T556" s="5"/>
    </row>
    <row r="557" spans="2:20" x14ac:dyDescent="0.2">
      <c r="B557" s="2"/>
      <c r="C557" s="2"/>
      <c r="F557" s="9"/>
      <c r="K557" s="2"/>
      <c r="M557" s="2"/>
      <c r="O557" s="2"/>
      <c r="P557" s="5"/>
      <c r="Q557" s="9"/>
      <c r="R557" s="9"/>
      <c r="T557" s="5"/>
    </row>
    <row r="558" spans="2:20" x14ac:dyDescent="0.2">
      <c r="B558" s="2"/>
      <c r="C558" s="2"/>
      <c r="F558" s="9"/>
      <c r="K558" s="2"/>
      <c r="M558" s="2"/>
      <c r="O558" s="2"/>
      <c r="P558" s="5"/>
      <c r="Q558" s="9"/>
      <c r="R558" s="9"/>
      <c r="T558" s="5"/>
    </row>
    <row r="559" spans="2:20" x14ac:dyDescent="0.2">
      <c r="B559" s="2"/>
      <c r="C559" s="2"/>
      <c r="F559" s="9"/>
      <c r="K559" s="2"/>
      <c r="M559" s="2"/>
      <c r="O559" s="2"/>
      <c r="P559" s="5"/>
      <c r="Q559" s="9"/>
      <c r="R559" s="9"/>
      <c r="T559" s="5"/>
    </row>
    <row r="560" spans="2:20" x14ac:dyDescent="0.2">
      <c r="B560" s="2"/>
      <c r="C560" s="2"/>
      <c r="F560" s="9"/>
      <c r="K560" s="2"/>
      <c r="M560" s="2"/>
      <c r="O560" s="2"/>
      <c r="P560" s="5"/>
      <c r="Q560" s="9"/>
      <c r="R560" s="9"/>
      <c r="T560" s="5"/>
    </row>
    <row r="561" spans="2:20" x14ac:dyDescent="0.2">
      <c r="B561" s="2"/>
      <c r="C561" s="2"/>
      <c r="F561" s="9"/>
      <c r="K561" s="2"/>
      <c r="M561" s="2"/>
      <c r="O561" s="2"/>
      <c r="P561" s="5"/>
      <c r="Q561" s="9"/>
      <c r="R561" s="9"/>
      <c r="T561" s="5"/>
    </row>
    <row r="562" spans="2:20" x14ac:dyDescent="0.2">
      <c r="B562" s="2"/>
      <c r="C562" s="2"/>
      <c r="F562" s="9"/>
      <c r="K562" s="2"/>
      <c r="M562" s="2"/>
      <c r="O562" s="2"/>
      <c r="P562" s="5"/>
      <c r="Q562" s="9"/>
      <c r="R562" s="9"/>
      <c r="T562" s="5"/>
    </row>
    <row r="563" spans="2:20" x14ac:dyDescent="0.2">
      <c r="B563" s="2"/>
      <c r="C563" s="2"/>
      <c r="F563" s="9"/>
      <c r="K563" s="2"/>
      <c r="M563" s="2"/>
      <c r="O563" s="2"/>
      <c r="P563" s="5"/>
      <c r="Q563" s="9"/>
      <c r="R563" s="9"/>
      <c r="T563" s="5"/>
    </row>
    <row r="564" spans="2:20" x14ac:dyDescent="0.2">
      <c r="B564" s="2"/>
      <c r="C564" s="2"/>
      <c r="F564" s="9"/>
      <c r="K564" s="2"/>
      <c r="M564" s="2"/>
      <c r="O564" s="2"/>
      <c r="P564" s="5"/>
      <c r="Q564" s="9"/>
      <c r="R564" s="9"/>
      <c r="T564" s="5"/>
    </row>
    <row r="565" spans="2:20" x14ac:dyDescent="0.2">
      <c r="B565" s="2"/>
      <c r="C565" s="2"/>
      <c r="F565" s="9"/>
      <c r="K565" s="2"/>
      <c r="M565" s="2"/>
      <c r="O565" s="2"/>
      <c r="P565" s="5"/>
      <c r="Q565" s="9"/>
      <c r="R565" s="9"/>
      <c r="T565" s="5"/>
    </row>
    <row r="566" spans="2:20" x14ac:dyDescent="0.2">
      <c r="B566" s="2"/>
      <c r="C566" s="2"/>
      <c r="F566" s="9"/>
      <c r="K566" s="2"/>
      <c r="M566" s="2"/>
      <c r="O566" s="2"/>
      <c r="P566" s="5"/>
      <c r="Q566" s="9"/>
      <c r="R566" s="9"/>
      <c r="T566" s="5"/>
    </row>
    <row r="567" spans="2:20" x14ac:dyDescent="0.2">
      <c r="B567" s="2"/>
      <c r="C567" s="2"/>
      <c r="F567" s="9"/>
      <c r="K567" s="2"/>
      <c r="M567" s="2"/>
      <c r="O567" s="2"/>
      <c r="P567" s="5"/>
      <c r="Q567" s="9"/>
      <c r="R567" s="9"/>
      <c r="T567" s="5"/>
    </row>
    <row r="568" spans="2:20" x14ac:dyDescent="0.2">
      <c r="B568" s="2"/>
      <c r="C568" s="2"/>
      <c r="F568" s="9"/>
      <c r="K568" s="2"/>
      <c r="M568" s="2"/>
      <c r="O568" s="2"/>
      <c r="P568" s="5"/>
      <c r="Q568" s="9"/>
      <c r="R568" s="9"/>
      <c r="T568" s="5"/>
    </row>
    <row r="569" spans="2:20" x14ac:dyDescent="0.2">
      <c r="B569" s="2"/>
      <c r="C569" s="2"/>
      <c r="F569" s="9"/>
      <c r="K569" s="2"/>
      <c r="M569" s="2"/>
      <c r="O569" s="2"/>
      <c r="P569" s="5"/>
      <c r="Q569" s="9"/>
      <c r="R569" s="9"/>
      <c r="T569" s="5"/>
    </row>
    <row r="570" spans="2:20" x14ac:dyDescent="0.2">
      <c r="B570" s="2"/>
      <c r="C570" s="2"/>
      <c r="F570" s="9"/>
      <c r="K570" s="2"/>
      <c r="M570" s="2"/>
      <c r="O570" s="2"/>
      <c r="P570" s="5"/>
      <c r="Q570" s="9"/>
      <c r="R570" s="9"/>
      <c r="T570" s="5"/>
    </row>
    <row r="571" spans="2:20" x14ac:dyDescent="0.2">
      <c r="B571" s="2"/>
      <c r="C571" s="2"/>
      <c r="F571" s="9"/>
      <c r="K571" s="2"/>
      <c r="M571" s="2"/>
      <c r="O571" s="2"/>
      <c r="P571" s="5"/>
      <c r="Q571" s="9"/>
      <c r="R571" s="9"/>
      <c r="T571" s="5"/>
    </row>
    <row r="572" spans="2:20" x14ac:dyDescent="0.2">
      <c r="B572" s="2"/>
      <c r="C572" s="2"/>
      <c r="F572" s="9"/>
      <c r="K572" s="2"/>
      <c r="M572" s="2"/>
      <c r="O572" s="2"/>
      <c r="P572" s="5"/>
      <c r="Q572" s="9"/>
      <c r="R572" s="9"/>
      <c r="T572" s="5"/>
    </row>
    <row r="573" spans="2:20" x14ac:dyDescent="0.2">
      <c r="B573" s="2"/>
      <c r="C573" s="2"/>
      <c r="F573" s="9"/>
      <c r="K573" s="2"/>
      <c r="M573" s="2"/>
      <c r="O573" s="2"/>
      <c r="P573" s="5"/>
      <c r="Q573" s="9"/>
      <c r="R573" s="9"/>
      <c r="T573" s="5"/>
    </row>
    <row r="574" spans="2:20" x14ac:dyDescent="0.2">
      <c r="B574" s="2"/>
      <c r="C574" s="2"/>
      <c r="F574" s="9"/>
      <c r="K574" s="2"/>
      <c r="M574" s="2"/>
      <c r="O574" s="2"/>
      <c r="P574" s="5"/>
      <c r="Q574" s="9"/>
      <c r="R574" s="9"/>
      <c r="T574" s="5"/>
    </row>
    <row r="575" spans="2:20" x14ac:dyDescent="0.2">
      <c r="B575" s="2"/>
      <c r="C575" s="2"/>
      <c r="F575" s="9"/>
      <c r="K575" s="2"/>
      <c r="M575" s="2"/>
      <c r="O575" s="2"/>
      <c r="P575" s="5"/>
      <c r="Q575" s="9"/>
      <c r="R575" s="9"/>
      <c r="T575" s="5"/>
    </row>
    <row r="576" spans="2:20" x14ac:dyDescent="0.2">
      <c r="B576" s="2"/>
      <c r="C576" s="2"/>
      <c r="F576" s="9"/>
      <c r="K576" s="2"/>
      <c r="M576" s="2"/>
      <c r="O576" s="2"/>
      <c r="P576" s="5"/>
      <c r="Q576" s="9"/>
      <c r="R576" s="9"/>
      <c r="T576" s="5"/>
    </row>
    <row r="577" spans="2:20" x14ac:dyDescent="0.2">
      <c r="B577" s="2"/>
      <c r="C577" s="2"/>
      <c r="F577" s="9"/>
      <c r="K577" s="2"/>
      <c r="M577" s="2"/>
      <c r="O577" s="2"/>
      <c r="P577" s="5"/>
      <c r="Q577" s="9"/>
      <c r="R577" s="9"/>
      <c r="T577" s="5"/>
    </row>
    <row r="578" spans="2:20" x14ac:dyDescent="0.2">
      <c r="B578" s="2"/>
      <c r="C578" s="2"/>
      <c r="F578" s="9"/>
      <c r="K578" s="2"/>
      <c r="M578" s="2"/>
      <c r="O578" s="2"/>
      <c r="P578" s="5"/>
      <c r="Q578" s="9"/>
      <c r="R578" s="9"/>
      <c r="T578" s="5"/>
    </row>
    <row r="579" spans="2:20" x14ac:dyDescent="0.2">
      <c r="B579" s="2"/>
      <c r="C579" s="2"/>
      <c r="F579" s="9"/>
      <c r="K579" s="2"/>
      <c r="M579" s="2"/>
      <c r="O579" s="2"/>
      <c r="P579" s="5"/>
      <c r="Q579" s="9"/>
      <c r="R579" s="9"/>
      <c r="T579" s="5"/>
    </row>
    <row r="580" spans="2:20" x14ac:dyDescent="0.2">
      <c r="B580" s="2"/>
      <c r="C580" s="2"/>
      <c r="F580" s="9"/>
      <c r="K580" s="2"/>
      <c r="M580" s="2"/>
      <c r="O580" s="2"/>
      <c r="P580" s="5"/>
      <c r="Q580" s="9"/>
      <c r="R580" s="9"/>
      <c r="T580" s="5"/>
    </row>
    <row r="581" spans="2:20" x14ac:dyDescent="0.2">
      <c r="B581" s="2"/>
      <c r="C581" s="2"/>
      <c r="F581" s="9"/>
      <c r="K581" s="2"/>
      <c r="M581" s="2"/>
      <c r="O581" s="2"/>
      <c r="P581" s="5"/>
      <c r="Q581" s="9"/>
      <c r="R581" s="9"/>
      <c r="T581" s="5"/>
    </row>
    <row r="582" spans="2:20" x14ac:dyDescent="0.2">
      <c r="B582" s="2"/>
      <c r="C582" s="2"/>
      <c r="F582" s="9"/>
      <c r="K582" s="2"/>
      <c r="M582" s="2"/>
      <c r="O582" s="2"/>
      <c r="P582" s="5"/>
      <c r="Q582" s="9"/>
      <c r="R582" s="9"/>
      <c r="T582" s="5"/>
    </row>
    <row r="583" spans="2:20" x14ac:dyDescent="0.2">
      <c r="B583" s="2"/>
      <c r="C583" s="2"/>
      <c r="F583" s="9"/>
      <c r="K583" s="2"/>
      <c r="M583" s="2"/>
      <c r="O583" s="2"/>
      <c r="P583" s="5"/>
      <c r="Q583" s="9"/>
      <c r="R583" s="9"/>
      <c r="T583" s="5"/>
    </row>
    <row r="584" spans="2:20" x14ac:dyDescent="0.2">
      <c r="B584" s="2"/>
      <c r="C584" s="2"/>
      <c r="F584" s="9"/>
      <c r="K584" s="2"/>
      <c r="M584" s="2"/>
      <c r="O584" s="2"/>
      <c r="P584" s="5"/>
      <c r="Q584" s="9"/>
      <c r="R584" s="9"/>
      <c r="T584" s="5"/>
    </row>
    <row r="585" spans="2:20" x14ac:dyDescent="0.2">
      <c r="B585" s="2"/>
      <c r="C585" s="2"/>
      <c r="F585" s="9"/>
      <c r="K585" s="2"/>
      <c r="M585" s="2"/>
      <c r="O585" s="2"/>
      <c r="P585" s="5"/>
      <c r="Q585" s="9"/>
      <c r="R585" s="9"/>
      <c r="T585" s="5"/>
    </row>
    <row r="586" spans="2:20" x14ac:dyDescent="0.2">
      <c r="B586" s="2"/>
      <c r="C586" s="2"/>
      <c r="F586" s="9"/>
      <c r="K586" s="2"/>
      <c r="M586" s="2"/>
      <c r="O586" s="2"/>
      <c r="P586" s="5"/>
      <c r="Q586" s="9"/>
      <c r="R586" s="9"/>
      <c r="T586" s="5"/>
    </row>
    <row r="587" spans="2:20" x14ac:dyDescent="0.2">
      <c r="B587" s="2"/>
      <c r="C587" s="2"/>
      <c r="F587" s="9"/>
      <c r="K587" s="2"/>
      <c r="M587" s="2"/>
      <c r="O587" s="2"/>
      <c r="P587" s="5"/>
      <c r="Q587" s="9"/>
      <c r="R587" s="9"/>
      <c r="T587" s="5"/>
    </row>
    <row r="588" spans="2:20" x14ac:dyDescent="0.2">
      <c r="B588" s="2"/>
      <c r="C588" s="2"/>
      <c r="F588" s="9"/>
      <c r="K588" s="2"/>
      <c r="M588" s="2"/>
      <c r="O588" s="2"/>
      <c r="P588" s="5"/>
      <c r="Q588" s="9"/>
      <c r="R588" s="9"/>
      <c r="T588" s="5"/>
    </row>
    <row r="589" spans="2:20" x14ac:dyDescent="0.2">
      <c r="B589" s="2"/>
      <c r="C589" s="2"/>
      <c r="F589" s="9"/>
      <c r="K589" s="2"/>
      <c r="M589" s="2"/>
      <c r="O589" s="2"/>
      <c r="P589" s="5"/>
      <c r="Q589" s="9"/>
      <c r="R589" s="9"/>
      <c r="T589" s="5"/>
    </row>
    <row r="590" spans="2:20" x14ac:dyDescent="0.2">
      <c r="B590" s="2"/>
      <c r="C590" s="2"/>
      <c r="F590" s="9"/>
      <c r="K590" s="2"/>
      <c r="M590" s="2"/>
      <c r="O590" s="2"/>
      <c r="P590" s="5"/>
      <c r="Q590" s="9"/>
      <c r="R590" s="9"/>
      <c r="T590" s="5"/>
    </row>
    <row r="591" spans="2:20" x14ac:dyDescent="0.2">
      <c r="B591" s="2"/>
      <c r="C591" s="2"/>
      <c r="F591" s="9"/>
      <c r="K591" s="2"/>
      <c r="M591" s="2"/>
      <c r="O591" s="2"/>
      <c r="P591" s="5"/>
      <c r="Q591" s="9"/>
      <c r="R591" s="9"/>
      <c r="T591" s="5"/>
    </row>
    <row r="592" spans="2:20" x14ac:dyDescent="0.2">
      <c r="B592" s="2"/>
      <c r="C592" s="2"/>
      <c r="F592" s="9"/>
      <c r="K592" s="2"/>
      <c r="M592" s="2"/>
      <c r="O592" s="2"/>
      <c r="P592" s="5"/>
      <c r="Q592" s="9"/>
      <c r="R592" s="9"/>
      <c r="T592" s="5"/>
    </row>
    <row r="593" spans="2:20" x14ac:dyDescent="0.2">
      <c r="B593" s="2"/>
      <c r="C593" s="2"/>
      <c r="F593" s="9"/>
      <c r="K593" s="2"/>
      <c r="M593" s="2"/>
      <c r="O593" s="2"/>
      <c r="P593" s="5"/>
      <c r="Q593" s="9"/>
      <c r="R593" s="9"/>
      <c r="T593" s="5"/>
    </row>
    <row r="594" spans="2:20" x14ac:dyDescent="0.2">
      <c r="B594" s="2"/>
      <c r="C594" s="2"/>
      <c r="F594" s="9"/>
      <c r="K594" s="2"/>
      <c r="M594" s="2"/>
      <c r="O594" s="2"/>
      <c r="P594" s="5"/>
      <c r="Q594" s="9"/>
      <c r="R594" s="9"/>
      <c r="T594" s="5"/>
    </row>
    <row r="595" spans="2:20" x14ac:dyDescent="0.2">
      <c r="B595" s="2"/>
      <c r="C595" s="2"/>
      <c r="F595" s="9"/>
      <c r="K595" s="2"/>
      <c r="M595" s="2"/>
      <c r="O595" s="2"/>
      <c r="P595" s="5"/>
      <c r="Q595" s="9"/>
      <c r="R595" s="9"/>
      <c r="T595" s="5"/>
    </row>
    <row r="596" spans="2:20" x14ac:dyDescent="0.2">
      <c r="B596" s="2"/>
      <c r="C596" s="2"/>
      <c r="F596" s="9"/>
      <c r="K596" s="2"/>
      <c r="M596" s="2"/>
      <c r="O596" s="2"/>
      <c r="P596" s="5"/>
      <c r="Q596" s="9"/>
      <c r="R596" s="9"/>
      <c r="T596" s="5"/>
    </row>
    <row r="597" spans="2:20" x14ac:dyDescent="0.2">
      <c r="B597" s="2"/>
      <c r="C597" s="2"/>
      <c r="F597" s="9"/>
      <c r="K597" s="2"/>
      <c r="M597" s="2"/>
      <c r="O597" s="2"/>
      <c r="P597" s="5"/>
      <c r="Q597" s="9"/>
      <c r="R597" s="9"/>
      <c r="T597" s="5"/>
    </row>
    <row r="598" spans="2:20" x14ac:dyDescent="0.2">
      <c r="B598" s="2"/>
      <c r="C598" s="2"/>
      <c r="F598" s="9"/>
      <c r="K598" s="2"/>
      <c r="M598" s="2"/>
      <c r="O598" s="2"/>
      <c r="P598" s="5"/>
      <c r="Q598" s="9"/>
      <c r="R598" s="9"/>
      <c r="T598" s="5"/>
    </row>
    <row r="599" spans="2:20" x14ac:dyDescent="0.2">
      <c r="B599" s="2"/>
      <c r="C599" s="2"/>
      <c r="F599" s="9"/>
      <c r="K599" s="2"/>
      <c r="M599" s="2"/>
      <c r="O599" s="2"/>
      <c r="P599" s="5"/>
      <c r="Q599" s="9"/>
      <c r="R599" s="9"/>
      <c r="T599" s="5"/>
    </row>
    <row r="600" spans="2:20" x14ac:dyDescent="0.2">
      <c r="B600" s="2"/>
      <c r="C600" s="2"/>
      <c r="F600" s="9"/>
      <c r="K600" s="2"/>
      <c r="M600" s="2"/>
      <c r="O600" s="2"/>
      <c r="P600" s="5"/>
      <c r="Q600" s="9"/>
      <c r="R600" s="9"/>
      <c r="T600" s="5"/>
    </row>
    <row r="601" spans="2:20" x14ac:dyDescent="0.2">
      <c r="B601" s="2"/>
      <c r="C601" s="2"/>
      <c r="F601" s="9"/>
      <c r="K601" s="2"/>
      <c r="M601" s="2"/>
      <c r="O601" s="2"/>
      <c r="P601" s="5"/>
      <c r="Q601" s="9"/>
      <c r="R601" s="9"/>
      <c r="T601" s="5"/>
    </row>
    <row r="602" spans="2:20" x14ac:dyDescent="0.2">
      <c r="B602" s="2"/>
      <c r="C602" s="2"/>
      <c r="F602" s="9"/>
      <c r="K602" s="2"/>
      <c r="M602" s="2"/>
      <c r="O602" s="2"/>
      <c r="P602" s="5"/>
      <c r="Q602" s="9"/>
      <c r="R602" s="9"/>
      <c r="T602" s="5"/>
    </row>
    <row r="603" spans="2:20" x14ac:dyDescent="0.2">
      <c r="B603" s="2"/>
      <c r="C603" s="2"/>
      <c r="F603" s="9"/>
      <c r="K603" s="2"/>
      <c r="M603" s="2"/>
      <c r="O603" s="2"/>
      <c r="P603" s="5"/>
      <c r="Q603" s="9"/>
      <c r="R603" s="9"/>
      <c r="T603" s="5"/>
    </row>
    <row r="604" spans="2:20" x14ac:dyDescent="0.2">
      <c r="B604" s="2"/>
      <c r="C604" s="2"/>
      <c r="F604" s="9"/>
      <c r="K604" s="2"/>
      <c r="M604" s="2"/>
      <c r="O604" s="2"/>
      <c r="P604" s="5"/>
      <c r="Q604" s="9"/>
      <c r="R604" s="9"/>
      <c r="T604" s="5"/>
    </row>
    <row r="605" spans="2:20" x14ac:dyDescent="0.2">
      <c r="B605" s="2"/>
      <c r="C605" s="2"/>
      <c r="F605" s="9"/>
      <c r="K605" s="2"/>
      <c r="M605" s="2"/>
      <c r="O605" s="2"/>
      <c r="P605" s="5"/>
      <c r="Q605" s="9"/>
      <c r="R605" s="9"/>
      <c r="T605" s="5"/>
    </row>
    <row r="606" spans="2:20" x14ac:dyDescent="0.2">
      <c r="B606" s="2"/>
      <c r="C606" s="2"/>
      <c r="F606" s="9"/>
      <c r="K606" s="2"/>
      <c r="M606" s="2"/>
      <c r="O606" s="2"/>
      <c r="P606" s="5"/>
      <c r="Q606" s="9"/>
      <c r="R606" s="9"/>
      <c r="T606" s="5"/>
    </row>
    <row r="607" spans="2:20" x14ac:dyDescent="0.2">
      <c r="B607" s="2"/>
      <c r="C607" s="2"/>
      <c r="F607" s="9"/>
      <c r="K607" s="2"/>
      <c r="M607" s="2"/>
      <c r="O607" s="2"/>
      <c r="P607" s="5"/>
      <c r="Q607" s="9"/>
      <c r="R607" s="9"/>
      <c r="T607" s="5"/>
    </row>
    <row r="608" spans="2:20" x14ac:dyDescent="0.2">
      <c r="B608" s="2"/>
      <c r="C608" s="2"/>
      <c r="F608" s="9"/>
      <c r="K608" s="2"/>
      <c r="M608" s="2"/>
      <c r="O608" s="2"/>
      <c r="P608" s="5"/>
      <c r="Q608" s="9"/>
      <c r="R608" s="9"/>
      <c r="T608" s="5"/>
    </row>
    <row r="609" spans="2:20" x14ac:dyDescent="0.2">
      <c r="B609" s="2"/>
      <c r="C609" s="2"/>
      <c r="F609" s="9"/>
      <c r="K609" s="2"/>
      <c r="M609" s="2"/>
      <c r="O609" s="2"/>
      <c r="P609" s="5"/>
      <c r="Q609" s="9"/>
      <c r="R609" s="9"/>
      <c r="T609" s="5"/>
    </row>
    <row r="610" spans="2:20" x14ac:dyDescent="0.2">
      <c r="B610" s="2"/>
      <c r="C610" s="2"/>
      <c r="F610" s="9"/>
      <c r="K610" s="2"/>
      <c r="M610" s="2"/>
      <c r="O610" s="2"/>
      <c r="P610" s="5"/>
      <c r="Q610" s="9"/>
      <c r="R610" s="9"/>
      <c r="T610" s="5"/>
    </row>
    <row r="611" spans="2:20" x14ac:dyDescent="0.2">
      <c r="B611" s="2"/>
      <c r="C611" s="2"/>
      <c r="F611" s="9"/>
      <c r="K611" s="2"/>
      <c r="M611" s="2"/>
      <c r="O611" s="2"/>
      <c r="P611" s="5"/>
      <c r="Q611" s="9"/>
      <c r="R611" s="9"/>
      <c r="T611" s="5"/>
    </row>
    <row r="612" spans="2:20" x14ac:dyDescent="0.2">
      <c r="B612" s="2"/>
      <c r="C612" s="2"/>
      <c r="F612" s="9"/>
      <c r="K612" s="2"/>
      <c r="M612" s="2"/>
      <c r="O612" s="2"/>
      <c r="P612" s="5"/>
      <c r="Q612" s="9"/>
      <c r="R612" s="9"/>
      <c r="T612" s="5"/>
    </row>
    <row r="613" spans="2:20" x14ac:dyDescent="0.2">
      <c r="B613" s="2"/>
      <c r="C613" s="2"/>
      <c r="F613" s="9"/>
      <c r="K613" s="2"/>
      <c r="M613" s="2"/>
      <c r="O613" s="2"/>
      <c r="P613" s="5"/>
      <c r="Q613" s="9"/>
      <c r="R613" s="9"/>
      <c r="T613" s="5"/>
    </row>
    <row r="614" spans="2:20" x14ac:dyDescent="0.2">
      <c r="B614" s="2"/>
      <c r="C614" s="2"/>
      <c r="F614" s="9"/>
      <c r="K614" s="2"/>
      <c r="M614" s="2"/>
      <c r="O614" s="2"/>
      <c r="P614" s="5"/>
      <c r="Q614" s="9"/>
      <c r="R614" s="9"/>
      <c r="T614" s="5"/>
    </row>
    <row r="615" spans="2:20" x14ac:dyDescent="0.2">
      <c r="B615" s="2"/>
      <c r="C615" s="2"/>
      <c r="F615" s="9"/>
      <c r="K615" s="2"/>
      <c r="M615" s="2"/>
      <c r="O615" s="2"/>
      <c r="P615" s="5"/>
      <c r="Q615" s="9"/>
      <c r="R615" s="9"/>
      <c r="T615" s="5"/>
    </row>
    <row r="616" spans="2:20" x14ac:dyDescent="0.2">
      <c r="B616" s="2"/>
      <c r="C616" s="2"/>
      <c r="F616" s="9"/>
      <c r="K616" s="2"/>
      <c r="M616" s="2"/>
      <c r="O616" s="2"/>
      <c r="P616" s="5"/>
      <c r="Q616" s="9"/>
      <c r="R616" s="9"/>
      <c r="T616" s="5"/>
    </row>
    <row r="617" spans="2:20" x14ac:dyDescent="0.2">
      <c r="B617" s="2"/>
      <c r="C617" s="2"/>
      <c r="F617" s="9"/>
      <c r="K617" s="2"/>
      <c r="M617" s="2"/>
      <c r="O617" s="2"/>
      <c r="P617" s="5"/>
      <c r="Q617" s="9"/>
      <c r="R617" s="9"/>
      <c r="T617" s="5"/>
    </row>
    <row r="618" spans="2:20" x14ac:dyDescent="0.2">
      <c r="B618" s="2"/>
      <c r="C618" s="2"/>
      <c r="F618" s="9"/>
      <c r="K618" s="2"/>
      <c r="M618" s="2"/>
      <c r="O618" s="2"/>
      <c r="P618" s="5"/>
      <c r="Q618" s="9"/>
      <c r="R618" s="9"/>
      <c r="T618" s="5"/>
    </row>
    <row r="619" spans="2:20" x14ac:dyDescent="0.2">
      <c r="B619" s="2"/>
      <c r="C619" s="2"/>
      <c r="F619" s="9"/>
      <c r="K619" s="2"/>
      <c r="M619" s="2"/>
      <c r="O619" s="2"/>
      <c r="P619" s="5"/>
      <c r="Q619" s="9"/>
      <c r="R619" s="9"/>
      <c r="T619" s="5"/>
    </row>
    <row r="620" spans="2:20" x14ac:dyDescent="0.2">
      <c r="B620" s="2"/>
      <c r="C620" s="2"/>
      <c r="F620" s="9"/>
      <c r="K620" s="2"/>
      <c r="M620" s="2"/>
      <c r="O620" s="2"/>
      <c r="P620" s="5"/>
      <c r="Q620" s="9"/>
      <c r="R620" s="9"/>
      <c r="T620" s="5"/>
    </row>
    <row r="621" spans="2:20" x14ac:dyDescent="0.2">
      <c r="B621" s="2"/>
      <c r="C621" s="2"/>
      <c r="F621" s="9"/>
      <c r="K621" s="2"/>
      <c r="M621" s="2"/>
      <c r="O621" s="2"/>
      <c r="P621" s="5"/>
      <c r="Q621" s="9"/>
      <c r="R621" s="9"/>
      <c r="T621" s="5"/>
    </row>
    <row r="622" spans="2:20" x14ac:dyDescent="0.2">
      <c r="B622" s="2"/>
      <c r="C622" s="2"/>
      <c r="F622" s="9"/>
      <c r="K622" s="2"/>
      <c r="M622" s="2"/>
      <c r="O622" s="2"/>
      <c r="P622" s="5"/>
      <c r="Q622" s="9"/>
      <c r="R622" s="9"/>
      <c r="T622" s="5"/>
    </row>
    <row r="623" spans="2:20" x14ac:dyDescent="0.2">
      <c r="B623" s="2"/>
      <c r="C623" s="2"/>
      <c r="F623" s="9"/>
      <c r="K623" s="2"/>
      <c r="M623" s="2"/>
      <c r="O623" s="2"/>
      <c r="P623" s="5"/>
      <c r="Q623" s="9"/>
      <c r="R623" s="9"/>
      <c r="T623" s="5"/>
    </row>
    <row r="624" spans="2:20" x14ac:dyDescent="0.2">
      <c r="B624" s="2"/>
      <c r="C624" s="2"/>
      <c r="F624" s="9"/>
      <c r="K624" s="2"/>
      <c r="M624" s="2"/>
      <c r="O624" s="2"/>
      <c r="P624" s="5"/>
      <c r="Q624" s="9"/>
      <c r="R624" s="9"/>
      <c r="T624" s="5"/>
    </row>
    <row r="625" spans="2:20" x14ac:dyDescent="0.2">
      <c r="B625" s="2"/>
      <c r="C625" s="2"/>
      <c r="F625" s="9"/>
      <c r="K625" s="2"/>
      <c r="M625" s="2"/>
      <c r="O625" s="2"/>
      <c r="P625" s="5"/>
      <c r="Q625" s="9"/>
      <c r="R625" s="9"/>
      <c r="T625" s="5"/>
    </row>
    <row r="626" spans="2:20" x14ac:dyDescent="0.2">
      <c r="B626" s="2"/>
      <c r="C626" s="2"/>
      <c r="F626" s="9"/>
      <c r="K626" s="2"/>
      <c r="M626" s="2"/>
      <c r="O626" s="2"/>
      <c r="P626" s="5"/>
      <c r="Q626" s="9"/>
      <c r="R626" s="9"/>
      <c r="T626" s="5"/>
    </row>
    <row r="627" spans="2:20" x14ac:dyDescent="0.2">
      <c r="B627" s="2"/>
      <c r="C627" s="2"/>
      <c r="F627" s="9"/>
      <c r="K627" s="2"/>
      <c r="M627" s="2"/>
      <c r="O627" s="2"/>
      <c r="P627" s="5"/>
      <c r="Q627" s="9"/>
      <c r="R627" s="9"/>
      <c r="T627" s="5"/>
    </row>
    <row r="628" spans="2:20" x14ac:dyDescent="0.2">
      <c r="B628" s="2"/>
      <c r="C628" s="2"/>
      <c r="F628" s="9"/>
      <c r="K628" s="2"/>
      <c r="M628" s="2"/>
      <c r="O628" s="2"/>
      <c r="P628" s="5"/>
      <c r="Q628" s="9"/>
      <c r="R628" s="9"/>
      <c r="T628" s="5"/>
    </row>
    <row r="629" spans="2:20" x14ac:dyDescent="0.2">
      <c r="B629" s="2"/>
      <c r="C629" s="2"/>
      <c r="F629" s="9"/>
      <c r="K629" s="2"/>
      <c r="M629" s="2"/>
      <c r="O629" s="2"/>
      <c r="P629" s="5"/>
      <c r="Q629" s="9"/>
      <c r="R629" s="9"/>
      <c r="T629" s="5"/>
    </row>
    <row r="630" spans="2:20" x14ac:dyDescent="0.2">
      <c r="B630" s="2"/>
      <c r="C630" s="2"/>
      <c r="F630" s="9"/>
      <c r="K630" s="2"/>
      <c r="M630" s="2"/>
      <c r="O630" s="2"/>
      <c r="P630" s="5"/>
      <c r="Q630" s="9"/>
      <c r="R630" s="9"/>
      <c r="T630" s="5"/>
    </row>
    <row r="631" spans="2:20" x14ac:dyDescent="0.2">
      <c r="B631" s="2"/>
      <c r="C631" s="2"/>
      <c r="F631" s="9"/>
      <c r="K631" s="2"/>
      <c r="M631" s="2"/>
      <c r="O631" s="2"/>
      <c r="P631" s="5"/>
      <c r="Q631" s="9"/>
      <c r="R631" s="9"/>
      <c r="T631" s="5"/>
    </row>
    <row r="632" spans="2:20" x14ac:dyDescent="0.2">
      <c r="B632" s="2"/>
      <c r="C632" s="2"/>
      <c r="F632" s="9"/>
      <c r="K632" s="2"/>
      <c r="M632" s="2"/>
      <c r="O632" s="2"/>
      <c r="P632" s="5"/>
      <c r="Q632" s="9"/>
      <c r="R632" s="9"/>
      <c r="T632" s="5"/>
    </row>
    <row r="633" spans="2:20" x14ac:dyDescent="0.2">
      <c r="B633" s="2"/>
      <c r="C633" s="2"/>
      <c r="F633" s="9"/>
      <c r="K633" s="2"/>
      <c r="M633" s="2"/>
      <c r="O633" s="2"/>
      <c r="P633" s="5"/>
      <c r="Q633" s="9"/>
      <c r="R633" s="9"/>
      <c r="T633" s="5"/>
    </row>
    <row r="634" spans="2:20" x14ac:dyDescent="0.2">
      <c r="B634" s="2"/>
      <c r="C634" s="2"/>
      <c r="F634" s="9"/>
      <c r="K634" s="2"/>
      <c r="M634" s="2"/>
      <c r="O634" s="2"/>
      <c r="P634" s="5"/>
      <c r="Q634" s="9"/>
      <c r="R634" s="9"/>
      <c r="T634" s="5"/>
    </row>
    <row r="635" spans="2:20" x14ac:dyDescent="0.2">
      <c r="B635" s="2"/>
      <c r="C635" s="2"/>
      <c r="F635" s="9"/>
      <c r="K635" s="2"/>
      <c r="M635" s="2"/>
      <c r="O635" s="2"/>
      <c r="P635" s="5"/>
      <c r="Q635" s="9"/>
      <c r="R635" s="9"/>
      <c r="T635" s="5"/>
    </row>
    <row r="636" spans="2:20" x14ac:dyDescent="0.2">
      <c r="B636" s="2"/>
      <c r="C636" s="2"/>
      <c r="F636" s="9"/>
      <c r="K636" s="2"/>
      <c r="M636" s="2"/>
      <c r="O636" s="2"/>
      <c r="P636" s="5"/>
      <c r="Q636" s="9"/>
      <c r="R636" s="9"/>
      <c r="T636" s="5"/>
    </row>
    <row r="637" spans="2:20" x14ac:dyDescent="0.2">
      <c r="B637" s="2"/>
      <c r="C637" s="2"/>
      <c r="F637" s="9"/>
      <c r="K637" s="2"/>
      <c r="M637" s="2"/>
      <c r="O637" s="2"/>
      <c r="P637" s="5"/>
      <c r="Q637" s="9"/>
      <c r="R637" s="9"/>
      <c r="T637" s="5"/>
    </row>
    <row r="638" spans="2:20" x14ac:dyDescent="0.2">
      <c r="B638" s="2"/>
      <c r="C638" s="2"/>
      <c r="F638" s="9"/>
      <c r="K638" s="2"/>
      <c r="M638" s="2"/>
      <c r="O638" s="2"/>
      <c r="P638" s="5"/>
      <c r="Q638" s="9"/>
      <c r="R638" s="9"/>
      <c r="T638" s="5"/>
    </row>
    <row r="639" spans="2:20" x14ac:dyDescent="0.2">
      <c r="B639" s="2"/>
      <c r="C639" s="2"/>
      <c r="F639" s="9"/>
      <c r="K639" s="2"/>
      <c r="M639" s="2"/>
      <c r="O639" s="2"/>
      <c r="P639" s="5"/>
      <c r="Q639" s="9"/>
      <c r="R639" s="9"/>
      <c r="T639" s="5"/>
    </row>
    <row r="640" spans="2:20" x14ac:dyDescent="0.2">
      <c r="B640" s="2"/>
      <c r="C640" s="2"/>
      <c r="F640" s="9"/>
      <c r="K640" s="2"/>
      <c r="M640" s="2"/>
      <c r="O640" s="2"/>
      <c r="P640" s="5"/>
      <c r="Q640" s="9"/>
      <c r="R640" s="9"/>
      <c r="T640" s="5"/>
    </row>
    <row r="641" spans="2:20" x14ac:dyDescent="0.2">
      <c r="B641" s="2"/>
      <c r="C641" s="2"/>
      <c r="F641" s="9"/>
      <c r="K641" s="2"/>
      <c r="M641" s="2"/>
      <c r="O641" s="2"/>
      <c r="P641" s="5"/>
      <c r="Q641" s="9"/>
      <c r="R641" s="9"/>
      <c r="T641" s="5"/>
    </row>
    <row r="642" spans="2:20" x14ac:dyDescent="0.2">
      <c r="B642" s="2"/>
      <c r="C642" s="2"/>
      <c r="F642" s="9"/>
      <c r="K642" s="2"/>
      <c r="M642" s="2"/>
      <c r="O642" s="2"/>
      <c r="P642" s="5"/>
      <c r="Q642" s="9"/>
      <c r="R642" s="9"/>
      <c r="T642" s="5"/>
    </row>
    <row r="643" spans="2:20" x14ac:dyDescent="0.2">
      <c r="B643" s="2"/>
      <c r="C643" s="2"/>
      <c r="F643" s="9"/>
      <c r="K643" s="2"/>
      <c r="M643" s="2"/>
      <c r="O643" s="2"/>
      <c r="P643" s="5"/>
      <c r="Q643" s="9"/>
      <c r="R643" s="9"/>
      <c r="T643" s="5"/>
    </row>
    <row r="644" spans="2:20" x14ac:dyDescent="0.2">
      <c r="B644" s="2"/>
      <c r="C644" s="2"/>
      <c r="F644" s="9"/>
      <c r="K644" s="2"/>
      <c r="M644" s="2"/>
      <c r="O644" s="2"/>
      <c r="P644" s="5"/>
      <c r="Q644" s="9"/>
      <c r="R644" s="9"/>
      <c r="T644" s="5"/>
    </row>
    <row r="645" spans="2:20" x14ac:dyDescent="0.2">
      <c r="B645" s="2"/>
      <c r="C645" s="2"/>
      <c r="F645" s="9"/>
      <c r="K645" s="2"/>
      <c r="M645" s="2"/>
      <c r="O645" s="2"/>
      <c r="P645" s="5"/>
      <c r="Q645" s="9"/>
      <c r="R645" s="9"/>
      <c r="T645" s="5"/>
    </row>
    <row r="646" spans="2:20" x14ac:dyDescent="0.2">
      <c r="B646" s="2"/>
      <c r="C646" s="2"/>
      <c r="F646" s="9"/>
      <c r="K646" s="2"/>
      <c r="M646" s="2"/>
      <c r="O646" s="2"/>
      <c r="P646" s="5"/>
      <c r="Q646" s="9"/>
      <c r="R646" s="9"/>
      <c r="T646" s="5"/>
    </row>
    <row r="647" spans="2:20" x14ac:dyDescent="0.2">
      <c r="B647" s="2"/>
      <c r="C647" s="2"/>
      <c r="F647" s="9"/>
      <c r="K647" s="2"/>
      <c r="M647" s="2"/>
      <c r="O647" s="2"/>
      <c r="P647" s="5"/>
      <c r="Q647" s="9"/>
      <c r="R647" s="9"/>
      <c r="T647" s="5"/>
    </row>
    <row r="648" spans="2:20" x14ac:dyDescent="0.2">
      <c r="B648" s="2"/>
      <c r="C648" s="2"/>
      <c r="F648" s="9"/>
      <c r="K648" s="2"/>
      <c r="M648" s="2"/>
      <c r="O648" s="2"/>
      <c r="P648" s="5"/>
      <c r="Q648" s="9"/>
      <c r="R648" s="9"/>
      <c r="T648" s="5"/>
    </row>
    <row r="649" spans="2:20" x14ac:dyDescent="0.2">
      <c r="B649" s="2"/>
      <c r="C649" s="2"/>
      <c r="F649" s="9"/>
      <c r="K649" s="2"/>
      <c r="M649" s="2"/>
      <c r="O649" s="2"/>
      <c r="P649" s="5"/>
      <c r="Q649" s="9"/>
      <c r="R649" s="9"/>
      <c r="T649" s="5"/>
    </row>
    <row r="650" spans="2:20" x14ac:dyDescent="0.2">
      <c r="B650" s="2"/>
      <c r="C650" s="2"/>
      <c r="F650" s="9"/>
      <c r="K650" s="2"/>
      <c r="M650" s="2"/>
      <c r="O650" s="2"/>
      <c r="P650" s="5"/>
      <c r="Q650" s="9"/>
      <c r="R650" s="9"/>
      <c r="T650" s="5"/>
    </row>
    <row r="651" spans="2:20" x14ac:dyDescent="0.2">
      <c r="B651" s="2"/>
      <c r="C651" s="2"/>
      <c r="F651" s="9"/>
      <c r="K651" s="2"/>
      <c r="M651" s="2"/>
      <c r="O651" s="2"/>
      <c r="P651" s="5"/>
      <c r="Q651" s="9"/>
      <c r="R651" s="9"/>
      <c r="T651" s="5"/>
    </row>
    <row r="652" spans="2:20" x14ac:dyDescent="0.2">
      <c r="B652" s="2"/>
      <c r="C652" s="2"/>
      <c r="F652" s="9"/>
      <c r="K652" s="2"/>
      <c r="M652" s="2"/>
      <c r="O652" s="2"/>
      <c r="P652" s="5"/>
      <c r="Q652" s="9"/>
      <c r="R652" s="9"/>
      <c r="T652" s="5"/>
    </row>
    <row r="653" spans="2:20" x14ac:dyDescent="0.2">
      <c r="B653" s="2"/>
      <c r="C653" s="2"/>
      <c r="F653" s="9"/>
      <c r="K653" s="2"/>
      <c r="M653" s="2"/>
      <c r="O653" s="2"/>
      <c r="P653" s="5"/>
      <c r="Q653" s="9"/>
      <c r="R653" s="9"/>
      <c r="T653" s="5"/>
    </row>
    <row r="654" spans="2:20" x14ac:dyDescent="0.2">
      <c r="B654" s="2"/>
      <c r="C654" s="2"/>
      <c r="F654" s="9"/>
      <c r="K654" s="2"/>
      <c r="M654" s="2"/>
      <c r="O654" s="2"/>
      <c r="P654" s="5"/>
      <c r="Q654" s="9"/>
      <c r="R654" s="9"/>
      <c r="T654" s="5"/>
    </row>
    <row r="655" spans="2:20" x14ac:dyDescent="0.2">
      <c r="B655" s="2"/>
      <c r="C655" s="2"/>
      <c r="F655" s="9"/>
      <c r="K655" s="2"/>
      <c r="M655" s="2"/>
      <c r="O655" s="2"/>
      <c r="P655" s="5"/>
      <c r="Q655" s="9"/>
      <c r="R655" s="9"/>
      <c r="T655" s="5"/>
    </row>
    <row r="656" spans="2:20" x14ac:dyDescent="0.2">
      <c r="B656" s="2"/>
      <c r="C656" s="2"/>
      <c r="F656" s="9"/>
      <c r="K656" s="2"/>
      <c r="M656" s="2"/>
      <c r="O656" s="2"/>
      <c r="P656" s="5"/>
      <c r="Q656" s="9"/>
      <c r="R656" s="9"/>
      <c r="T656" s="5"/>
    </row>
    <row r="657" spans="2:20" x14ac:dyDescent="0.2">
      <c r="B657" s="2"/>
      <c r="C657" s="2"/>
      <c r="F657" s="9"/>
      <c r="K657" s="2"/>
      <c r="M657" s="2"/>
      <c r="O657" s="2"/>
      <c r="P657" s="5"/>
      <c r="Q657" s="9"/>
      <c r="R657" s="9"/>
      <c r="T657" s="5"/>
    </row>
    <row r="658" spans="2:20" x14ac:dyDescent="0.2">
      <c r="B658" s="2"/>
      <c r="C658" s="2"/>
      <c r="F658" s="9"/>
      <c r="K658" s="2"/>
      <c r="M658" s="2"/>
      <c r="O658" s="2"/>
      <c r="P658" s="5"/>
      <c r="Q658" s="9"/>
      <c r="R658" s="9"/>
      <c r="T658" s="5"/>
    </row>
    <row r="659" spans="2:20" x14ac:dyDescent="0.2">
      <c r="B659" s="2"/>
      <c r="C659" s="2"/>
      <c r="F659" s="9"/>
      <c r="K659" s="2"/>
      <c r="M659" s="2"/>
      <c r="O659" s="2"/>
      <c r="P659" s="5"/>
      <c r="Q659" s="9"/>
      <c r="R659" s="9"/>
      <c r="T659" s="5"/>
    </row>
    <row r="660" spans="2:20" x14ac:dyDescent="0.2">
      <c r="B660" s="2"/>
      <c r="C660" s="2"/>
      <c r="F660" s="9"/>
      <c r="K660" s="2"/>
      <c r="M660" s="2"/>
      <c r="O660" s="2"/>
      <c r="P660" s="5"/>
      <c r="Q660" s="9"/>
      <c r="R660" s="9"/>
      <c r="T660" s="5"/>
    </row>
    <row r="661" spans="2:20" x14ac:dyDescent="0.2">
      <c r="B661" s="2"/>
      <c r="C661" s="2"/>
      <c r="F661" s="9"/>
      <c r="K661" s="2"/>
      <c r="M661" s="2"/>
      <c r="O661" s="2"/>
      <c r="P661" s="5"/>
      <c r="Q661" s="9"/>
      <c r="R661" s="9"/>
      <c r="T661" s="5"/>
    </row>
    <row r="662" spans="2:20" x14ac:dyDescent="0.2">
      <c r="B662" s="2"/>
      <c r="C662" s="2"/>
      <c r="F662" s="9"/>
      <c r="K662" s="2"/>
      <c r="M662" s="2"/>
      <c r="O662" s="2"/>
      <c r="P662" s="5"/>
      <c r="Q662" s="9"/>
      <c r="R662" s="9"/>
      <c r="T662" s="5"/>
    </row>
    <row r="663" spans="2:20" x14ac:dyDescent="0.2">
      <c r="B663" s="2"/>
      <c r="C663" s="2"/>
      <c r="F663" s="9"/>
      <c r="K663" s="2"/>
      <c r="M663" s="2"/>
      <c r="O663" s="2"/>
      <c r="P663" s="5"/>
      <c r="Q663" s="9"/>
      <c r="R663" s="9"/>
      <c r="T663" s="5"/>
    </row>
    <row r="664" spans="2:20" x14ac:dyDescent="0.2">
      <c r="B664" s="2"/>
      <c r="C664" s="2"/>
      <c r="F664" s="9"/>
      <c r="K664" s="2"/>
      <c r="M664" s="2"/>
      <c r="O664" s="2"/>
      <c r="P664" s="5"/>
      <c r="Q664" s="9"/>
      <c r="R664" s="9"/>
      <c r="T664" s="5"/>
    </row>
    <row r="665" spans="2:20" x14ac:dyDescent="0.2">
      <c r="B665" s="2"/>
      <c r="C665" s="2"/>
      <c r="F665" s="9"/>
      <c r="K665" s="2"/>
      <c r="M665" s="2"/>
      <c r="O665" s="2"/>
      <c r="P665" s="5"/>
      <c r="Q665" s="9"/>
      <c r="R665" s="9"/>
      <c r="T665" s="5"/>
    </row>
    <row r="666" spans="2:20" x14ac:dyDescent="0.2">
      <c r="B666" s="2"/>
      <c r="C666" s="2"/>
      <c r="F666" s="9"/>
      <c r="K666" s="2"/>
      <c r="M666" s="2"/>
      <c r="O666" s="2"/>
      <c r="P666" s="5"/>
      <c r="Q666" s="9"/>
      <c r="R666" s="9"/>
      <c r="T666" s="5"/>
    </row>
    <row r="667" spans="2:20" x14ac:dyDescent="0.2">
      <c r="B667" s="2"/>
      <c r="C667" s="2"/>
      <c r="F667" s="9"/>
      <c r="K667" s="2"/>
      <c r="M667" s="2"/>
      <c r="O667" s="2"/>
      <c r="P667" s="5"/>
      <c r="Q667" s="9"/>
      <c r="R667" s="9"/>
      <c r="T667" s="5"/>
    </row>
    <row r="668" spans="2:20" x14ac:dyDescent="0.2">
      <c r="B668" s="2"/>
      <c r="C668" s="2"/>
      <c r="F668" s="9"/>
      <c r="K668" s="2"/>
      <c r="M668" s="2"/>
      <c r="O668" s="2"/>
      <c r="P668" s="5"/>
      <c r="Q668" s="9"/>
      <c r="R668" s="9"/>
      <c r="T668" s="5"/>
    </row>
    <row r="669" spans="2:20" x14ac:dyDescent="0.2">
      <c r="B669" s="2"/>
      <c r="C669" s="2"/>
      <c r="F669" s="9"/>
      <c r="K669" s="2"/>
      <c r="M669" s="2"/>
      <c r="O669" s="2"/>
      <c r="P669" s="5"/>
      <c r="Q669" s="9"/>
      <c r="R669" s="9"/>
      <c r="T669" s="5"/>
    </row>
    <row r="670" spans="2:20" x14ac:dyDescent="0.2">
      <c r="B670" s="2"/>
      <c r="C670" s="2"/>
      <c r="F670" s="9"/>
      <c r="K670" s="2"/>
      <c r="M670" s="2"/>
      <c r="O670" s="2"/>
      <c r="P670" s="5"/>
      <c r="Q670" s="9"/>
      <c r="R670" s="9"/>
      <c r="T670" s="5"/>
    </row>
    <row r="671" spans="2:20" x14ac:dyDescent="0.2">
      <c r="B671" s="2"/>
      <c r="C671" s="2"/>
      <c r="F671" s="9"/>
      <c r="K671" s="2"/>
      <c r="M671" s="2"/>
      <c r="O671" s="2"/>
      <c r="P671" s="5"/>
      <c r="Q671" s="9"/>
      <c r="R671" s="9"/>
      <c r="T671" s="5"/>
    </row>
    <row r="672" spans="2:20" x14ac:dyDescent="0.2">
      <c r="B672" s="2"/>
      <c r="C672" s="2"/>
      <c r="F672" s="9"/>
      <c r="K672" s="2"/>
      <c r="M672" s="2"/>
      <c r="O672" s="2"/>
      <c r="P672" s="5"/>
      <c r="Q672" s="9"/>
      <c r="R672" s="9"/>
      <c r="T672" s="5"/>
    </row>
    <row r="673" spans="2:20" x14ac:dyDescent="0.2">
      <c r="B673" s="2"/>
      <c r="C673" s="2"/>
      <c r="F673" s="9"/>
      <c r="K673" s="2"/>
      <c r="M673" s="2"/>
      <c r="O673" s="2"/>
      <c r="P673" s="5"/>
      <c r="Q673" s="9"/>
      <c r="R673" s="9"/>
      <c r="T673" s="5"/>
    </row>
    <row r="674" spans="2:20" x14ac:dyDescent="0.2">
      <c r="B674" s="2"/>
      <c r="C674" s="2"/>
      <c r="F674" s="9"/>
      <c r="K674" s="2"/>
      <c r="M674" s="2"/>
      <c r="O674" s="2"/>
      <c r="P674" s="5"/>
      <c r="Q674" s="9"/>
      <c r="R674" s="9"/>
      <c r="T674" s="5"/>
    </row>
    <row r="675" spans="2:20" x14ac:dyDescent="0.2">
      <c r="B675" s="2"/>
      <c r="C675" s="2"/>
      <c r="F675" s="9"/>
      <c r="K675" s="2"/>
      <c r="M675" s="2"/>
      <c r="O675" s="2"/>
      <c r="P675" s="5"/>
      <c r="Q675" s="9"/>
      <c r="R675" s="9"/>
      <c r="T675" s="5"/>
    </row>
    <row r="676" spans="2:20" x14ac:dyDescent="0.2">
      <c r="B676" s="2"/>
      <c r="C676" s="2"/>
      <c r="F676" s="9"/>
      <c r="K676" s="2"/>
      <c r="M676" s="2"/>
      <c r="O676" s="2"/>
      <c r="P676" s="5"/>
      <c r="Q676" s="9"/>
      <c r="R676" s="9"/>
      <c r="T676" s="5"/>
    </row>
    <row r="677" spans="2:20" x14ac:dyDescent="0.2">
      <c r="B677" s="2"/>
      <c r="C677" s="2"/>
      <c r="F677" s="9"/>
      <c r="K677" s="2"/>
      <c r="M677" s="2"/>
      <c r="O677" s="2"/>
      <c r="P677" s="5"/>
      <c r="Q677" s="9"/>
      <c r="R677" s="9"/>
      <c r="T677" s="5"/>
    </row>
    <row r="678" spans="2:20" x14ac:dyDescent="0.2">
      <c r="B678" s="2"/>
      <c r="C678" s="2"/>
      <c r="F678" s="9"/>
      <c r="K678" s="2"/>
      <c r="M678" s="2"/>
      <c r="O678" s="2"/>
      <c r="P678" s="5"/>
      <c r="Q678" s="9"/>
      <c r="R678" s="9"/>
      <c r="T678" s="5"/>
    </row>
    <row r="679" spans="2:20" x14ac:dyDescent="0.2">
      <c r="B679" s="2"/>
      <c r="C679" s="2"/>
      <c r="F679" s="9"/>
      <c r="K679" s="2"/>
      <c r="M679" s="2"/>
      <c r="O679" s="2"/>
      <c r="P679" s="5"/>
      <c r="Q679" s="9"/>
      <c r="R679" s="9"/>
      <c r="T679" s="5"/>
    </row>
    <row r="680" spans="2:20" x14ac:dyDescent="0.2">
      <c r="B680" s="2"/>
      <c r="C680" s="2"/>
      <c r="F680" s="9"/>
      <c r="K680" s="2"/>
      <c r="M680" s="2"/>
      <c r="O680" s="2"/>
      <c r="P680" s="5"/>
      <c r="Q680" s="9"/>
      <c r="R680" s="9"/>
      <c r="T680" s="5"/>
    </row>
    <row r="681" spans="2:20" x14ac:dyDescent="0.2">
      <c r="B681" s="2"/>
      <c r="C681" s="2"/>
      <c r="F681" s="9"/>
      <c r="K681" s="2"/>
      <c r="M681" s="2"/>
      <c r="O681" s="2"/>
      <c r="P681" s="5"/>
      <c r="Q681" s="9"/>
      <c r="R681" s="9"/>
      <c r="T681" s="5"/>
    </row>
    <row r="682" spans="2:20" x14ac:dyDescent="0.2">
      <c r="B682" s="2"/>
      <c r="C682" s="2"/>
      <c r="F682" s="9"/>
      <c r="K682" s="2"/>
      <c r="M682" s="2"/>
      <c r="O682" s="2"/>
      <c r="P682" s="5"/>
      <c r="Q682" s="9"/>
      <c r="R682" s="9"/>
      <c r="T682" s="5"/>
    </row>
    <row r="683" spans="2:20" x14ac:dyDescent="0.2">
      <c r="B683" s="2"/>
      <c r="C683" s="2"/>
      <c r="F683" s="9"/>
      <c r="K683" s="2"/>
      <c r="M683" s="2"/>
      <c r="O683" s="2"/>
      <c r="P683" s="5"/>
      <c r="Q683" s="9"/>
      <c r="R683" s="9"/>
      <c r="T683" s="5"/>
    </row>
    <row r="684" spans="2:20" x14ac:dyDescent="0.2">
      <c r="B684" s="2"/>
      <c r="C684" s="2"/>
      <c r="F684" s="9"/>
      <c r="K684" s="2"/>
      <c r="M684" s="2"/>
      <c r="O684" s="2"/>
      <c r="P684" s="5"/>
      <c r="Q684" s="9"/>
      <c r="R684" s="9"/>
      <c r="T684" s="5"/>
    </row>
    <row r="685" spans="2:20" x14ac:dyDescent="0.2">
      <c r="B685" s="2"/>
      <c r="C685" s="2"/>
      <c r="F685" s="9"/>
      <c r="K685" s="2"/>
      <c r="M685" s="2"/>
      <c r="O685" s="2"/>
      <c r="P685" s="5"/>
      <c r="Q685" s="9"/>
      <c r="R685" s="9"/>
      <c r="T685" s="5"/>
    </row>
    <row r="686" spans="2:20" x14ac:dyDescent="0.2">
      <c r="B686" s="2"/>
      <c r="C686" s="2"/>
      <c r="F686" s="9"/>
      <c r="K686" s="2"/>
      <c r="M686" s="2"/>
      <c r="O686" s="2"/>
      <c r="P686" s="5"/>
      <c r="Q686" s="9"/>
      <c r="R686" s="9"/>
      <c r="T686" s="5"/>
    </row>
    <row r="687" spans="2:20" x14ac:dyDescent="0.2">
      <c r="B687" s="2"/>
      <c r="C687" s="2"/>
      <c r="F687" s="9"/>
      <c r="K687" s="2"/>
      <c r="M687" s="2"/>
      <c r="O687" s="2"/>
      <c r="P687" s="5"/>
      <c r="Q687" s="9"/>
      <c r="R687" s="9"/>
      <c r="T687" s="5"/>
    </row>
    <row r="688" spans="2:20" x14ac:dyDescent="0.2">
      <c r="B688" s="2"/>
      <c r="C688" s="2"/>
      <c r="F688" s="9"/>
      <c r="K688" s="2"/>
      <c r="M688" s="2"/>
      <c r="O688" s="2"/>
      <c r="P688" s="5"/>
      <c r="Q688" s="9"/>
      <c r="R688" s="9"/>
      <c r="T688" s="5"/>
    </row>
    <row r="689" spans="2:20" x14ac:dyDescent="0.2">
      <c r="B689" s="2"/>
      <c r="C689" s="2"/>
      <c r="F689" s="9"/>
      <c r="K689" s="2"/>
      <c r="M689" s="2"/>
      <c r="O689" s="2"/>
      <c r="P689" s="5"/>
      <c r="Q689" s="9"/>
      <c r="R689" s="9"/>
      <c r="T689" s="5"/>
    </row>
    <row r="690" spans="2:20" x14ac:dyDescent="0.2">
      <c r="B690" s="2"/>
      <c r="C690" s="2"/>
      <c r="F690" s="9"/>
      <c r="K690" s="2"/>
      <c r="M690" s="2"/>
      <c r="O690" s="2"/>
      <c r="P690" s="5"/>
      <c r="Q690" s="9"/>
      <c r="R690" s="9"/>
      <c r="T690" s="5"/>
    </row>
    <row r="691" spans="2:20" x14ac:dyDescent="0.2">
      <c r="B691" s="2"/>
      <c r="C691" s="2"/>
      <c r="F691" s="9"/>
      <c r="K691" s="2"/>
      <c r="M691" s="2"/>
      <c r="O691" s="2"/>
      <c r="P691" s="5"/>
      <c r="Q691" s="9"/>
      <c r="R691" s="9"/>
      <c r="T691" s="5"/>
    </row>
    <row r="692" spans="2:20" x14ac:dyDescent="0.2">
      <c r="B692" s="2"/>
      <c r="C692" s="2"/>
      <c r="F692" s="9"/>
      <c r="K692" s="2"/>
      <c r="M692" s="2"/>
      <c r="O692" s="2"/>
      <c r="P692" s="5"/>
      <c r="Q692" s="9"/>
      <c r="R692" s="9"/>
      <c r="T692" s="5"/>
    </row>
    <row r="693" spans="2:20" x14ac:dyDescent="0.2">
      <c r="B693" s="2"/>
      <c r="C693" s="2"/>
      <c r="F693" s="9"/>
      <c r="K693" s="2"/>
      <c r="M693" s="2"/>
      <c r="O693" s="2"/>
      <c r="P693" s="5"/>
      <c r="Q693" s="9"/>
      <c r="R693" s="9"/>
      <c r="T693" s="5"/>
    </row>
    <row r="694" spans="2:20" x14ac:dyDescent="0.2">
      <c r="B694" s="2"/>
      <c r="C694" s="2"/>
      <c r="F694" s="9"/>
      <c r="K694" s="2"/>
      <c r="M694" s="2"/>
      <c r="O694" s="2"/>
      <c r="P694" s="5"/>
      <c r="Q694" s="9"/>
      <c r="R694" s="9"/>
      <c r="T694" s="5"/>
    </row>
    <row r="695" spans="2:20" x14ac:dyDescent="0.2">
      <c r="B695" s="2"/>
      <c r="C695" s="2"/>
      <c r="F695" s="9"/>
      <c r="K695" s="2"/>
      <c r="M695" s="2"/>
      <c r="O695" s="2"/>
      <c r="P695" s="5"/>
      <c r="Q695" s="9"/>
      <c r="R695" s="9"/>
      <c r="T695" s="5"/>
    </row>
    <row r="696" spans="2:20" x14ac:dyDescent="0.2">
      <c r="B696" s="2"/>
      <c r="C696" s="2"/>
      <c r="F696" s="9"/>
      <c r="K696" s="2"/>
      <c r="M696" s="2"/>
      <c r="O696" s="2"/>
      <c r="P696" s="5"/>
      <c r="Q696" s="9"/>
      <c r="R696" s="9"/>
      <c r="T696" s="5"/>
    </row>
    <row r="697" spans="2:20" x14ac:dyDescent="0.2">
      <c r="B697" s="2"/>
      <c r="C697" s="2"/>
      <c r="F697" s="9"/>
      <c r="K697" s="2"/>
      <c r="M697" s="2"/>
      <c r="O697" s="2"/>
      <c r="P697" s="5"/>
      <c r="Q697" s="9"/>
      <c r="R697" s="9"/>
      <c r="T697" s="5"/>
    </row>
    <row r="698" spans="2:20" x14ac:dyDescent="0.2">
      <c r="B698" s="2"/>
      <c r="C698" s="2"/>
      <c r="F698" s="9"/>
      <c r="K698" s="2"/>
      <c r="M698" s="2"/>
      <c r="O698" s="2"/>
      <c r="P698" s="5"/>
      <c r="Q698" s="9"/>
      <c r="R698" s="9"/>
      <c r="T698" s="5"/>
    </row>
    <row r="699" spans="2:20" x14ac:dyDescent="0.2">
      <c r="B699" s="2"/>
      <c r="C699" s="2"/>
      <c r="F699" s="9"/>
      <c r="K699" s="2"/>
      <c r="M699" s="2"/>
      <c r="O699" s="2"/>
      <c r="P699" s="5"/>
      <c r="Q699" s="9"/>
      <c r="R699" s="9"/>
      <c r="T699" s="5"/>
    </row>
    <row r="700" spans="2:20" x14ac:dyDescent="0.2">
      <c r="B700" s="2"/>
      <c r="C700" s="2"/>
      <c r="F700" s="9"/>
      <c r="K700" s="2"/>
      <c r="M700" s="2"/>
      <c r="O700" s="2"/>
      <c r="P700" s="5"/>
      <c r="Q700" s="9"/>
      <c r="R700" s="9"/>
      <c r="T700" s="5"/>
    </row>
    <row r="701" spans="2:20" x14ac:dyDescent="0.2">
      <c r="B701" s="2"/>
      <c r="C701" s="2"/>
      <c r="F701" s="9"/>
      <c r="K701" s="2"/>
      <c r="M701" s="2"/>
      <c r="O701" s="2"/>
      <c r="P701" s="5"/>
      <c r="Q701" s="9"/>
      <c r="R701" s="9"/>
      <c r="T701" s="5"/>
    </row>
    <row r="702" spans="2:20" x14ac:dyDescent="0.2">
      <c r="B702" s="2"/>
      <c r="C702" s="2"/>
      <c r="F702" s="9"/>
      <c r="K702" s="2"/>
      <c r="M702" s="2"/>
      <c r="O702" s="2"/>
      <c r="P702" s="5"/>
      <c r="Q702" s="9"/>
      <c r="R702" s="9"/>
      <c r="T702" s="5"/>
    </row>
    <row r="703" spans="2:20" x14ac:dyDescent="0.2">
      <c r="B703" s="2"/>
      <c r="C703" s="2"/>
      <c r="F703" s="9"/>
      <c r="K703" s="2"/>
      <c r="M703" s="2"/>
      <c r="O703" s="2"/>
      <c r="P703" s="5"/>
      <c r="Q703" s="9"/>
      <c r="R703" s="9"/>
      <c r="T703" s="5"/>
    </row>
    <row r="704" spans="2:20" x14ac:dyDescent="0.2">
      <c r="B704" s="2"/>
      <c r="C704" s="2"/>
      <c r="F704" s="9"/>
      <c r="K704" s="2"/>
      <c r="M704" s="2"/>
      <c r="O704" s="2"/>
      <c r="P704" s="5"/>
      <c r="Q704" s="9"/>
      <c r="R704" s="9"/>
      <c r="T704" s="5"/>
    </row>
    <row r="705" spans="2:20" x14ac:dyDescent="0.2">
      <c r="B705" s="2"/>
      <c r="C705" s="2"/>
      <c r="F705" s="9"/>
      <c r="K705" s="2"/>
      <c r="M705" s="2"/>
      <c r="O705" s="2"/>
      <c r="P705" s="5"/>
      <c r="Q705" s="9"/>
      <c r="R705" s="9"/>
      <c r="T705" s="5"/>
    </row>
    <row r="706" spans="2:20" x14ac:dyDescent="0.2">
      <c r="B706" s="2"/>
      <c r="C706" s="2"/>
      <c r="F706" s="9"/>
      <c r="K706" s="2"/>
      <c r="M706" s="2"/>
      <c r="O706" s="2"/>
      <c r="P706" s="5"/>
      <c r="Q706" s="9"/>
      <c r="R706" s="9"/>
      <c r="T706" s="5"/>
    </row>
    <row r="707" spans="2:20" x14ac:dyDescent="0.2">
      <c r="B707" s="2"/>
      <c r="C707" s="2"/>
      <c r="F707" s="9"/>
      <c r="K707" s="2"/>
      <c r="M707" s="2"/>
      <c r="O707" s="2"/>
      <c r="P707" s="5"/>
      <c r="Q707" s="9"/>
      <c r="R707" s="9"/>
      <c r="T707" s="5"/>
    </row>
    <row r="708" spans="2:20" x14ac:dyDescent="0.2">
      <c r="B708" s="2"/>
      <c r="C708" s="2"/>
      <c r="F708" s="9"/>
      <c r="K708" s="2"/>
      <c r="M708" s="2"/>
      <c r="O708" s="2"/>
      <c r="P708" s="5"/>
      <c r="Q708" s="9"/>
      <c r="R708" s="9"/>
      <c r="T708" s="5"/>
    </row>
    <row r="709" spans="2:20" x14ac:dyDescent="0.2">
      <c r="B709" s="2"/>
      <c r="C709" s="2"/>
      <c r="F709" s="9"/>
      <c r="K709" s="2"/>
      <c r="M709" s="2"/>
      <c r="O709" s="2"/>
      <c r="P709" s="5"/>
      <c r="Q709" s="9"/>
      <c r="R709" s="9"/>
      <c r="T709" s="5"/>
    </row>
    <row r="710" spans="2:20" x14ac:dyDescent="0.2">
      <c r="B710" s="2"/>
      <c r="C710" s="2"/>
      <c r="F710" s="9"/>
      <c r="K710" s="2"/>
      <c r="M710" s="2"/>
      <c r="O710" s="2"/>
      <c r="P710" s="5"/>
      <c r="Q710" s="9"/>
      <c r="R710" s="9"/>
      <c r="T710" s="5"/>
    </row>
    <row r="711" spans="2:20" x14ac:dyDescent="0.2">
      <c r="B711" s="2"/>
      <c r="C711" s="2"/>
      <c r="F711" s="9"/>
      <c r="K711" s="2"/>
      <c r="M711" s="2"/>
      <c r="O711" s="2"/>
      <c r="P711" s="5"/>
      <c r="Q711" s="9"/>
      <c r="R711" s="9"/>
      <c r="T711" s="5"/>
    </row>
    <row r="712" spans="2:20" x14ac:dyDescent="0.2">
      <c r="B712" s="2"/>
      <c r="C712" s="2"/>
      <c r="F712" s="9"/>
      <c r="K712" s="2"/>
      <c r="M712" s="2"/>
      <c r="O712" s="2"/>
      <c r="P712" s="5"/>
      <c r="Q712" s="9"/>
      <c r="R712" s="9"/>
      <c r="T712" s="5"/>
    </row>
    <row r="713" spans="2:20" x14ac:dyDescent="0.2">
      <c r="B713" s="2"/>
      <c r="C713" s="2"/>
      <c r="F713" s="9"/>
      <c r="K713" s="2"/>
      <c r="M713" s="2"/>
      <c r="O713" s="2"/>
      <c r="P713" s="5"/>
      <c r="Q713" s="9"/>
      <c r="R713" s="9"/>
      <c r="T713" s="5"/>
    </row>
    <row r="714" spans="2:20" x14ac:dyDescent="0.2">
      <c r="B714" s="2"/>
      <c r="C714" s="2"/>
      <c r="F714" s="9"/>
      <c r="K714" s="2"/>
      <c r="M714" s="2"/>
      <c r="O714" s="2"/>
      <c r="P714" s="5"/>
      <c r="Q714" s="9"/>
      <c r="R714" s="9"/>
      <c r="T714" s="5"/>
    </row>
    <row r="715" spans="2:20" x14ac:dyDescent="0.2">
      <c r="B715" s="2"/>
      <c r="C715" s="2"/>
      <c r="F715" s="9"/>
      <c r="K715" s="2"/>
      <c r="M715" s="2"/>
      <c r="O715" s="2"/>
      <c r="P715" s="5"/>
      <c r="Q715" s="9"/>
      <c r="R715" s="9"/>
      <c r="T715" s="5"/>
    </row>
    <row r="716" spans="2:20" x14ac:dyDescent="0.2">
      <c r="B716" s="2"/>
      <c r="C716" s="2"/>
      <c r="F716" s="9"/>
      <c r="K716" s="2"/>
      <c r="M716" s="2"/>
      <c r="O716" s="2"/>
      <c r="P716" s="5"/>
      <c r="Q716" s="9"/>
      <c r="R716" s="9"/>
      <c r="T716" s="5"/>
    </row>
    <row r="717" spans="2:20" x14ac:dyDescent="0.2">
      <c r="B717" s="2"/>
      <c r="C717" s="2"/>
      <c r="F717" s="9"/>
      <c r="K717" s="2"/>
      <c r="M717" s="2"/>
      <c r="O717" s="2"/>
      <c r="P717" s="5"/>
      <c r="Q717" s="9"/>
      <c r="R717" s="9"/>
      <c r="T717" s="5"/>
    </row>
    <row r="718" spans="2:20" x14ac:dyDescent="0.2">
      <c r="B718" s="2"/>
      <c r="C718" s="2"/>
      <c r="F718" s="9"/>
      <c r="K718" s="2"/>
      <c r="M718" s="2"/>
      <c r="O718" s="2"/>
      <c r="P718" s="5"/>
      <c r="Q718" s="9"/>
      <c r="R718" s="9"/>
      <c r="T718" s="5"/>
    </row>
    <row r="719" spans="2:20" x14ac:dyDescent="0.2">
      <c r="B719" s="2"/>
      <c r="C719" s="2"/>
      <c r="F719" s="9"/>
      <c r="K719" s="2"/>
      <c r="M719" s="2"/>
      <c r="O719" s="2"/>
      <c r="P719" s="5"/>
      <c r="Q719" s="9"/>
      <c r="R719" s="9"/>
      <c r="T719" s="5"/>
    </row>
    <row r="720" spans="2:20" x14ac:dyDescent="0.2">
      <c r="B720" s="2"/>
      <c r="C720" s="2"/>
      <c r="F720" s="9"/>
      <c r="K720" s="2"/>
      <c r="M720" s="2"/>
      <c r="O720" s="2"/>
      <c r="P720" s="5"/>
      <c r="Q720" s="9"/>
      <c r="R720" s="9"/>
      <c r="T720" s="5"/>
    </row>
    <row r="721" spans="2:20" x14ac:dyDescent="0.2">
      <c r="B721" s="2"/>
      <c r="C721" s="2"/>
      <c r="F721" s="9"/>
      <c r="K721" s="2"/>
      <c r="M721" s="2"/>
      <c r="O721" s="2"/>
      <c r="P721" s="5"/>
      <c r="Q721" s="9"/>
      <c r="R721" s="9"/>
      <c r="T721" s="5"/>
    </row>
    <row r="722" spans="2:20" x14ac:dyDescent="0.2">
      <c r="B722" s="2"/>
      <c r="C722" s="2"/>
      <c r="F722" s="9"/>
      <c r="K722" s="2"/>
      <c r="M722" s="2"/>
      <c r="O722" s="2"/>
      <c r="P722" s="5"/>
      <c r="Q722" s="9"/>
      <c r="R722" s="9"/>
      <c r="T722" s="5"/>
    </row>
    <row r="723" spans="2:20" x14ac:dyDescent="0.2">
      <c r="B723" s="2"/>
      <c r="C723" s="2"/>
      <c r="F723" s="9"/>
      <c r="K723" s="2"/>
      <c r="M723" s="2"/>
      <c r="O723" s="2"/>
      <c r="P723" s="5"/>
      <c r="Q723" s="9"/>
      <c r="R723" s="9"/>
      <c r="T723" s="5"/>
    </row>
    <row r="724" spans="2:20" x14ac:dyDescent="0.2">
      <c r="B724" s="2"/>
      <c r="C724" s="2"/>
      <c r="F724" s="9"/>
      <c r="K724" s="2"/>
      <c r="M724" s="2"/>
      <c r="O724" s="2"/>
      <c r="P724" s="5"/>
      <c r="Q724" s="9"/>
      <c r="R724" s="9"/>
      <c r="T724" s="5"/>
    </row>
    <row r="725" spans="2:20" x14ac:dyDescent="0.2">
      <c r="B725" s="2"/>
      <c r="C725" s="2"/>
      <c r="F725" s="9"/>
      <c r="K725" s="2"/>
      <c r="M725" s="2"/>
      <c r="O725" s="2"/>
      <c r="P725" s="5"/>
      <c r="Q725" s="9"/>
      <c r="R725" s="9"/>
      <c r="T725" s="5"/>
    </row>
    <row r="726" spans="2:20" x14ac:dyDescent="0.2">
      <c r="B726" s="2"/>
      <c r="C726" s="2"/>
      <c r="F726" s="9"/>
      <c r="K726" s="2"/>
      <c r="M726" s="2"/>
      <c r="O726" s="2"/>
      <c r="P726" s="5"/>
      <c r="Q726" s="9"/>
      <c r="R726" s="9"/>
      <c r="T726" s="5"/>
    </row>
    <row r="727" spans="2:20" x14ac:dyDescent="0.2">
      <c r="B727" s="2"/>
      <c r="C727" s="2"/>
      <c r="F727" s="9"/>
      <c r="K727" s="2"/>
      <c r="M727" s="2"/>
      <c r="O727" s="2"/>
      <c r="P727" s="5"/>
      <c r="Q727" s="9"/>
      <c r="R727" s="9"/>
      <c r="T727" s="5"/>
    </row>
    <row r="728" spans="2:20" x14ac:dyDescent="0.2">
      <c r="B728" s="2"/>
      <c r="C728" s="2"/>
      <c r="F728" s="9"/>
      <c r="K728" s="2"/>
      <c r="M728" s="2"/>
      <c r="O728" s="2"/>
      <c r="P728" s="5"/>
      <c r="Q728" s="9"/>
      <c r="R728" s="9"/>
      <c r="T728" s="5"/>
    </row>
    <row r="729" spans="2:20" x14ac:dyDescent="0.2">
      <c r="B729" s="2"/>
      <c r="C729" s="2"/>
      <c r="F729" s="9"/>
      <c r="K729" s="2"/>
      <c r="M729" s="2"/>
      <c r="O729" s="2"/>
      <c r="P729" s="5"/>
      <c r="Q729" s="9"/>
      <c r="R729" s="9"/>
      <c r="T729" s="5"/>
    </row>
    <row r="730" spans="2:20" x14ac:dyDescent="0.2">
      <c r="B730" s="2"/>
      <c r="C730" s="2"/>
      <c r="F730" s="9"/>
      <c r="K730" s="2"/>
      <c r="M730" s="2"/>
      <c r="O730" s="2"/>
      <c r="P730" s="5"/>
      <c r="Q730" s="9"/>
      <c r="R730" s="9"/>
      <c r="T730" s="5"/>
    </row>
    <row r="731" spans="2:20" x14ac:dyDescent="0.2">
      <c r="B731" s="2"/>
      <c r="C731" s="2"/>
      <c r="F731" s="9"/>
      <c r="K731" s="2"/>
      <c r="M731" s="2"/>
      <c r="O731" s="2"/>
      <c r="P731" s="5"/>
      <c r="Q731" s="9"/>
      <c r="R731" s="9"/>
      <c r="T731" s="5"/>
    </row>
    <row r="732" spans="2:20" x14ac:dyDescent="0.2">
      <c r="B732" s="2"/>
      <c r="C732" s="2"/>
      <c r="F732" s="9"/>
      <c r="K732" s="2"/>
      <c r="M732" s="2"/>
      <c r="O732" s="2"/>
      <c r="P732" s="5"/>
      <c r="Q732" s="9"/>
      <c r="R732" s="9"/>
      <c r="T732" s="5"/>
    </row>
    <row r="733" spans="2:20" x14ac:dyDescent="0.2">
      <c r="B733" s="2"/>
      <c r="C733" s="2"/>
      <c r="F733" s="9"/>
      <c r="K733" s="2"/>
      <c r="M733" s="2"/>
      <c r="O733" s="2"/>
      <c r="P733" s="5"/>
      <c r="Q733" s="9"/>
      <c r="R733" s="9"/>
      <c r="T733" s="5"/>
    </row>
    <row r="734" spans="2:20" x14ac:dyDescent="0.2">
      <c r="B734" s="2"/>
      <c r="C734" s="2"/>
      <c r="F734" s="9"/>
      <c r="K734" s="2"/>
      <c r="M734" s="2"/>
      <c r="O734" s="2"/>
      <c r="P734" s="5"/>
      <c r="Q734" s="9"/>
      <c r="R734" s="9"/>
      <c r="T734" s="5"/>
    </row>
    <row r="735" spans="2:20" x14ac:dyDescent="0.2">
      <c r="B735" s="2"/>
      <c r="C735" s="2"/>
      <c r="F735" s="9"/>
      <c r="K735" s="2"/>
      <c r="M735" s="2"/>
      <c r="O735" s="2"/>
      <c r="P735" s="5"/>
      <c r="Q735" s="9"/>
      <c r="R735" s="9"/>
      <c r="T735" s="5"/>
    </row>
    <row r="736" spans="2:20" x14ac:dyDescent="0.2">
      <c r="B736" s="2"/>
      <c r="C736" s="2"/>
      <c r="F736" s="9"/>
      <c r="K736" s="2"/>
      <c r="M736" s="2"/>
      <c r="O736" s="2"/>
      <c r="P736" s="5"/>
      <c r="Q736" s="9"/>
      <c r="R736" s="9"/>
      <c r="T736" s="5"/>
    </row>
    <row r="737" spans="2:20" x14ac:dyDescent="0.2">
      <c r="B737" s="2"/>
      <c r="C737" s="2"/>
      <c r="F737" s="9"/>
      <c r="K737" s="2"/>
      <c r="M737" s="2"/>
      <c r="O737" s="2"/>
      <c r="P737" s="5"/>
      <c r="Q737" s="9"/>
      <c r="R737" s="9"/>
      <c r="T737" s="5"/>
    </row>
    <row r="738" spans="2:20" x14ac:dyDescent="0.2">
      <c r="B738" s="2"/>
      <c r="C738" s="2"/>
      <c r="F738" s="9"/>
      <c r="K738" s="2"/>
      <c r="M738" s="2"/>
      <c r="O738" s="2"/>
      <c r="P738" s="5"/>
      <c r="Q738" s="9"/>
      <c r="R738" s="9"/>
      <c r="T738" s="5"/>
    </row>
    <row r="739" spans="2:20" x14ac:dyDescent="0.2">
      <c r="B739" s="2"/>
      <c r="C739" s="2"/>
      <c r="F739" s="9"/>
      <c r="K739" s="2"/>
      <c r="M739" s="2"/>
      <c r="O739" s="2"/>
      <c r="P739" s="5"/>
      <c r="Q739" s="9"/>
      <c r="R739" s="9"/>
      <c r="T739" s="5"/>
    </row>
    <row r="740" spans="2:20" x14ac:dyDescent="0.2">
      <c r="B740" s="2"/>
      <c r="C740" s="2"/>
      <c r="F740" s="9"/>
      <c r="K740" s="2"/>
      <c r="M740" s="2"/>
      <c r="O740" s="2"/>
      <c r="P740" s="5"/>
      <c r="Q740" s="9"/>
      <c r="R740" s="9"/>
      <c r="T740" s="5"/>
    </row>
    <row r="741" spans="2:20" x14ac:dyDescent="0.2">
      <c r="B741" s="2"/>
      <c r="C741" s="2"/>
      <c r="F741" s="9"/>
      <c r="K741" s="2"/>
      <c r="M741" s="2"/>
      <c r="O741" s="2"/>
      <c r="P741" s="5"/>
      <c r="Q741" s="9"/>
      <c r="R741" s="9"/>
      <c r="T741" s="5"/>
    </row>
    <row r="742" spans="2:20" x14ac:dyDescent="0.2">
      <c r="B742" s="2"/>
      <c r="C742" s="2"/>
      <c r="F742" s="9"/>
      <c r="K742" s="2"/>
      <c r="M742" s="2"/>
      <c r="O742" s="2"/>
      <c r="P742" s="5"/>
      <c r="Q742" s="9"/>
      <c r="R742" s="9"/>
      <c r="T742" s="5"/>
    </row>
    <row r="743" spans="2:20" x14ac:dyDescent="0.2">
      <c r="B743" s="2"/>
      <c r="C743" s="2"/>
      <c r="F743" s="9"/>
      <c r="K743" s="2"/>
      <c r="M743" s="2"/>
      <c r="O743" s="2"/>
      <c r="P743" s="5"/>
      <c r="Q743" s="9"/>
      <c r="R743" s="9"/>
      <c r="T743" s="5"/>
    </row>
    <row r="744" spans="2:20" x14ac:dyDescent="0.2">
      <c r="B744" s="2"/>
      <c r="C744" s="2"/>
      <c r="F744" s="9"/>
      <c r="K744" s="2"/>
      <c r="M744" s="2"/>
      <c r="O744" s="2"/>
      <c r="P744" s="5"/>
      <c r="Q744" s="9"/>
      <c r="R744" s="9"/>
      <c r="T744" s="5"/>
    </row>
    <row r="745" spans="2:20" x14ac:dyDescent="0.2">
      <c r="B745" s="2"/>
      <c r="C745" s="2"/>
      <c r="F745" s="9"/>
      <c r="K745" s="2"/>
      <c r="M745" s="2"/>
      <c r="O745" s="2"/>
      <c r="P745" s="5"/>
      <c r="Q745" s="9"/>
      <c r="R745" s="9"/>
      <c r="T745" s="5"/>
    </row>
    <row r="746" spans="2:20" x14ac:dyDescent="0.2">
      <c r="B746" s="2"/>
      <c r="C746" s="2"/>
      <c r="F746" s="9"/>
      <c r="K746" s="2"/>
      <c r="M746" s="2"/>
      <c r="O746" s="2"/>
      <c r="P746" s="5"/>
      <c r="Q746" s="9"/>
      <c r="R746" s="9"/>
      <c r="T746" s="5"/>
    </row>
    <row r="747" spans="2:20" x14ac:dyDescent="0.2">
      <c r="B747" s="2"/>
      <c r="C747" s="2"/>
      <c r="F747" s="9"/>
      <c r="K747" s="2"/>
      <c r="M747" s="2"/>
      <c r="O747" s="2"/>
      <c r="P747" s="5"/>
      <c r="Q747" s="9"/>
      <c r="R747" s="9"/>
      <c r="T747" s="5"/>
    </row>
    <row r="748" spans="2:20" x14ac:dyDescent="0.2">
      <c r="B748" s="2"/>
      <c r="C748" s="2"/>
      <c r="F748" s="9"/>
      <c r="K748" s="2"/>
      <c r="M748" s="2"/>
      <c r="O748" s="2"/>
      <c r="P748" s="5"/>
      <c r="Q748" s="9"/>
      <c r="R748" s="9"/>
      <c r="T748" s="5"/>
    </row>
    <row r="749" spans="2:20" x14ac:dyDescent="0.2">
      <c r="B749" s="2"/>
      <c r="C749" s="2"/>
      <c r="F749" s="9"/>
      <c r="K749" s="2"/>
      <c r="M749" s="2"/>
      <c r="O749" s="2"/>
      <c r="P749" s="5"/>
      <c r="Q749" s="9"/>
      <c r="R749" s="9"/>
      <c r="T749" s="5"/>
    </row>
    <row r="750" spans="2:20" x14ac:dyDescent="0.2">
      <c r="B750" s="2"/>
      <c r="C750" s="2"/>
      <c r="F750" s="9"/>
      <c r="K750" s="2"/>
      <c r="M750" s="2"/>
      <c r="O750" s="2"/>
      <c r="P750" s="5"/>
      <c r="Q750" s="9"/>
      <c r="R750" s="9"/>
      <c r="T750" s="5"/>
    </row>
    <row r="751" spans="2:20" x14ac:dyDescent="0.2">
      <c r="B751" s="2"/>
      <c r="C751" s="2"/>
      <c r="F751" s="9"/>
      <c r="K751" s="2"/>
      <c r="M751" s="2"/>
      <c r="O751" s="2"/>
      <c r="P751" s="5"/>
      <c r="Q751" s="9"/>
      <c r="R751" s="9"/>
      <c r="T751" s="5"/>
    </row>
    <row r="752" spans="2:20" x14ac:dyDescent="0.2">
      <c r="B752" s="2"/>
      <c r="C752" s="2"/>
      <c r="F752" s="9"/>
      <c r="K752" s="2"/>
      <c r="M752" s="2"/>
      <c r="O752" s="2"/>
      <c r="P752" s="5"/>
      <c r="Q752" s="9"/>
      <c r="R752" s="9"/>
      <c r="T752" s="5"/>
    </row>
    <row r="753" spans="2:20" x14ac:dyDescent="0.2">
      <c r="B753" s="2"/>
      <c r="C753" s="2"/>
      <c r="F753" s="9"/>
      <c r="K753" s="2"/>
      <c r="M753" s="2"/>
      <c r="O753" s="2"/>
      <c r="P753" s="5"/>
      <c r="Q753" s="9"/>
      <c r="R753" s="9"/>
      <c r="T753" s="5"/>
    </row>
    <row r="754" spans="2:20" x14ac:dyDescent="0.2">
      <c r="B754" s="2"/>
      <c r="C754" s="2"/>
      <c r="F754" s="9"/>
      <c r="K754" s="2"/>
      <c r="M754" s="2"/>
      <c r="O754" s="2"/>
      <c r="P754" s="5"/>
      <c r="Q754" s="9"/>
      <c r="R754" s="9"/>
      <c r="T754" s="5"/>
    </row>
    <row r="755" spans="2:20" x14ac:dyDescent="0.2">
      <c r="B755" s="2"/>
      <c r="C755" s="2"/>
      <c r="F755" s="9"/>
      <c r="K755" s="2"/>
      <c r="M755" s="2"/>
      <c r="O755" s="2"/>
      <c r="P755" s="5"/>
      <c r="Q755" s="9"/>
      <c r="R755" s="9"/>
      <c r="T755" s="5"/>
    </row>
    <row r="756" spans="2:20" x14ac:dyDescent="0.2">
      <c r="B756" s="2"/>
      <c r="C756" s="2"/>
      <c r="F756" s="9"/>
      <c r="K756" s="2"/>
      <c r="M756" s="2"/>
      <c r="O756" s="2"/>
      <c r="P756" s="5"/>
      <c r="Q756" s="9"/>
      <c r="R756" s="9"/>
      <c r="T756" s="5"/>
    </row>
    <row r="757" spans="2:20" x14ac:dyDescent="0.2">
      <c r="B757" s="2"/>
      <c r="C757" s="2"/>
      <c r="F757" s="9"/>
      <c r="K757" s="2"/>
      <c r="M757" s="2"/>
      <c r="O757" s="2"/>
      <c r="P757" s="5"/>
      <c r="Q757" s="9"/>
      <c r="R757" s="9"/>
      <c r="T757" s="5"/>
    </row>
    <row r="758" spans="2:20" x14ac:dyDescent="0.2">
      <c r="B758" s="2"/>
      <c r="C758" s="2"/>
      <c r="F758" s="9"/>
      <c r="K758" s="2"/>
      <c r="M758" s="2"/>
      <c r="O758" s="2"/>
      <c r="P758" s="5"/>
      <c r="Q758" s="9"/>
      <c r="R758" s="9"/>
      <c r="T758" s="5"/>
    </row>
    <row r="759" spans="2:20" x14ac:dyDescent="0.2">
      <c r="B759" s="2"/>
      <c r="C759" s="2"/>
      <c r="F759" s="9"/>
      <c r="K759" s="2"/>
      <c r="M759" s="2"/>
      <c r="O759" s="2"/>
      <c r="P759" s="5"/>
      <c r="Q759" s="9"/>
      <c r="R759" s="9"/>
      <c r="T759" s="5"/>
    </row>
    <row r="760" spans="2:20" x14ac:dyDescent="0.2">
      <c r="B760" s="2"/>
      <c r="C760" s="2"/>
      <c r="F760" s="9"/>
      <c r="K760" s="2"/>
      <c r="M760" s="2"/>
      <c r="O760" s="2"/>
      <c r="P760" s="5"/>
      <c r="Q760" s="9"/>
      <c r="R760" s="9"/>
      <c r="T760" s="5"/>
    </row>
    <row r="761" spans="2:20" x14ac:dyDescent="0.2">
      <c r="B761" s="2"/>
      <c r="C761" s="2"/>
      <c r="F761" s="9"/>
      <c r="K761" s="2"/>
      <c r="M761" s="2"/>
      <c r="O761" s="2"/>
      <c r="P761" s="5"/>
      <c r="Q761" s="9"/>
      <c r="R761" s="9"/>
      <c r="T761" s="5"/>
    </row>
    <row r="762" spans="2:20" x14ac:dyDescent="0.2">
      <c r="B762" s="2"/>
      <c r="C762" s="2"/>
      <c r="F762" s="9"/>
      <c r="K762" s="2"/>
      <c r="M762" s="2"/>
      <c r="O762" s="2"/>
      <c r="P762" s="5"/>
      <c r="Q762" s="9"/>
      <c r="R762" s="9"/>
      <c r="T762" s="5"/>
    </row>
    <row r="763" spans="2:20" x14ac:dyDescent="0.2">
      <c r="B763" s="2"/>
      <c r="C763" s="2"/>
      <c r="F763" s="9"/>
      <c r="K763" s="2"/>
      <c r="M763" s="2"/>
      <c r="O763" s="2"/>
      <c r="P763" s="5"/>
      <c r="Q763" s="9"/>
      <c r="R763" s="9"/>
      <c r="T763" s="5"/>
    </row>
    <row r="764" spans="2:20" x14ac:dyDescent="0.2">
      <c r="B764" s="2"/>
      <c r="C764" s="2"/>
      <c r="F764" s="9"/>
      <c r="K764" s="2"/>
      <c r="M764" s="2"/>
      <c r="O764" s="2"/>
      <c r="P764" s="5"/>
      <c r="Q764" s="9"/>
      <c r="R764" s="9"/>
      <c r="T764" s="5"/>
    </row>
    <row r="765" spans="2:20" x14ac:dyDescent="0.2">
      <c r="B765" s="2"/>
      <c r="C765" s="2"/>
      <c r="F765" s="9"/>
      <c r="K765" s="2"/>
      <c r="M765" s="2"/>
      <c r="O765" s="2"/>
      <c r="P765" s="5"/>
      <c r="Q765" s="9"/>
      <c r="R765" s="9"/>
      <c r="T765" s="5"/>
    </row>
    <row r="766" spans="2:20" x14ac:dyDescent="0.2">
      <c r="B766" s="2"/>
      <c r="C766" s="2"/>
      <c r="F766" s="9"/>
      <c r="K766" s="2"/>
      <c r="M766" s="2"/>
      <c r="O766" s="2"/>
      <c r="P766" s="5"/>
      <c r="Q766" s="9"/>
      <c r="R766" s="9"/>
      <c r="T766" s="5"/>
    </row>
    <row r="767" spans="2:20" x14ac:dyDescent="0.2">
      <c r="B767" s="2"/>
      <c r="C767" s="2"/>
      <c r="F767" s="9"/>
      <c r="K767" s="2"/>
      <c r="M767" s="2"/>
      <c r="O767" s="2"/>
      <c r="P767" s="5"/>
      <c r="Q767" s="9"/>
      <c r="R767" s="9"/>
      <c r="T767" s="5"/>
    </row>
    <row r="768" spans="2:20" x14ac:dyDescent="0.2">
      <c r="B768" s="2"/>
      <c r="C768" s="2"/>
      <c r="F768" s="9"/>
      <c r="K768" s="2"/>
      <c r="M768" s="2"/>
      <c r="O768" s="2"/>
      <c r="P768" s="5"/>
      <c r="Q768" s="9"/>
      <c r="R768" s="9"/>
      <c r="T768" s="5"/>
    </row>
    <row r="769" spans="2:20" x14ac:dyDescent="0.2">
      <c r="B769" s="2"/>
      <c r="C769" s="2"/>
      <c r="F769" s="9"/>
      <c r="K769" s="2"/>
      <c r="M769" s="2"/>
      <c r="O769" s="2"/>
      <c r="P769" s="5"/>
      <c r="Q769" s="9"/>
      <c r="R769" s="9"/>
      <c r="T769" s="5"/>
    </row>
    <row r="770" spans="2:20" x14ac:dyDescent="0.2">
      <c r="B770" s="2"/>
      <c r="C770" s="2"/>
      <c r="F770" s="9"/>
      <c r="K770" s="2"/>
      <c r="M770" s="2"/>
      <c r="O770" s="2"/>
      <c r="P770" s="5"/>
      <c r="Q770" s="9"/>
      <c r="R770" s="9"/>
      <c r="T770" s="5"/>
    </row>
    <row r="771" spans="2:20" x14ac:dyDescent="0.2">
      <c r="B771" s="2"/>
      <c r="C771" s="2"/>
      <c r="F771" s="9"/>
      <c r="K771" s="2"/>
      <c r="M771" s="2"/>
      <c r="O771" s="2"/>
      <c r="P771" s="5"/>
      <c r="Q771" s="9"/>
      <c r="R771" s="9"/>
      <c r="T771" s="5"/>
    </row>
    <row r="772" spans="2:20" x14ac:dyDescent="0.2">
      <c r="B772" s="2"/>
      <c r="C772" s="2"/>
      <c r="F772" s="9"/>
      <c r="K772" s="2"/>
      <c r="M772" s="2"/>
      <c r="O772" s="2"/>
      <c r="P772" s="5"/>
      <c r="Q772" s="9"/>
      <c r="R772" s="9"/>
      <c r="T772" s="5"/>
    </row>
    <row r="773" spans="2:20" x14ac:dyDescent="0.2">
      <c r="B773" s="2"/>
      <c r="C773" s="2"/>
      <c r="F773" s="9"/>
      <c r="K773" s="2"/>
      <c r="M773" s="2"/>
      <c r="O773" s="2"/>
      <c r="P773" s="5"/>
      <c r="Q773" s="9"/>
      <c r="R773" s="9"/>
      <c r="T773" s="5"/>
    </row>
    <row r="774" spans="2:20" x14ac:dyDescent="0.2">
      <c r="B774" s="2"/>
      <c r="C774" s="2"/>
      <c r="F774" s="9"/>
      <c r="K774" s="2"/>
      <c r="M774" s="2"/>
      <c r="O774" s="2"/>
      <c r="P774" s="5"/>
      <c r="Q774" s="9"/>
      <c r="R774" s="9"/>
      <c r="T774" s="5"/>
    </row>
    <row r="775" spans="2:20" x14ac:dyDescent="0.2">
      <c r="B775" s="2"/>
      <c r="C775" s="2"/>
      <c r="F775" s="9"/>
      <c r="K775" s="2"/>
      <c r="M775" s="2"/>
      <c r="O775" s="2"/>
      <c r="P775" s="5"/>
      <c r="Q775" s="9"/>
      <c r="R775" s="9"/>
      <c r="T775" s="5"/>
    </row>
    <row r="776" spans="2:20" x14ac:dyDescent="0.2">
      <c r="B776" s="2"/>
      <c r="C776" s="2"/>
      <c r="F776" s="9"/>
      <c r="K776" s="2"/>
      <c r="M776" s="2"/>
      <c r="O776" s="2"/>
      <c r="P776" s="5"/>
      <c r="Q776" s="9"/>
      <c r="R776" s="9"/>
      <c r="T776" s="5"/>
    </row>
    <row r="777" spans="2:20" x14ac:dyDescent="0.2">
      <c r="B777" s="2"/>
      <c r="C777" s="2"/>
      <c r="F777" s="9"/>
      <c r="K777" s="2"/>
      <c r="M777" s="2"/>
      <c r="O777" s="2"/>
      <c r="P777" s="5"/>
      <c r="Q777" s="9"/>
      <c r="R777" s="9"/>
      <c r="T777" s="5"/>
    </row>
    <row r="778" spans="2:20" x14ac:dyDescent="0.2">
      <c r="B778" s="2"/>
      <c r="C778" s="2"/>
      <c r="F778" s="9"/>
      <c r="K778" s="2"/>
      <c r="M778" s="2"/>
      <c r="O778" s="2"/>
      <c r="P778" s="5"/>
      <c r="Q778" s="9"/>
      <c r="R778" s="9"/>
      <c r="T778" s="5"/>
    </row>
    <row r="779" spans="2:20" x14ac:dyDescent="0.2">
      <c r="B779" s="2"/>
      <c r="C779" s="2"/>
      <c r="F779" s="9"/>
      <c r="K779" s="2"/>
      <c r="M779" s="2"/>
      <c r="O779" s="2"/>
      <c r="P779" s="5"/>
      <c r="Q779" s="9"/>
      <c r="R779" s="9"/>
      <c r="T779" s="5"/>
    </row>
    <row r="780" spans="2:20" x14ac:dyDescent="0.2">
      <c r="B780" s="2"/>
      <c r="C780" s="2"/>
      <c r="F780" s="9"/>
      <c r="K780" s="2"/>
      <c r="M780" s="2"/>
      <c r="O780" s="2"/>
      <c r="P780" s="5"/>
      <c r="Q780" s="9"/>
      <c r="R780" s="9"/>
      <c r="T780" s="5"/>
    </row>
    <row r="781" spans="2:20" x14ac:dyDescent="0.2">
      <c r="B781" s="2"/>
      <c r="C781" s="2"/>
      <c r="F781" s="9"/>
      <c r="K781" s="2"/>
      <c r="M781" s="2"/>
      <c r="O781" s="2"/>
      <c r="P781" s="5"/>
      <c r="Q781" s="9"/>
      <c r="R781" s="9"/>
      <c r="T781" s="5"/>
    </row>
    <row r="782" spans="2:20" x14ac:dyDescent="0.2">
      <c r="B782" s="2"/>
      <c r="C782" s="2"/>
      <c r="F782" s="9"/>
      <c r="K782" s="2"/>
      <c r="M782" s="2"/>
      <c r="O782" s="2"/>
      <c r="P782" s="5"/>
      <c r="Q782" s="9"/>
      <c r="R782" s="9"/>
      <c r="T782" s="5"/>
    </row>
    <row r="783" spans="2:20" x14ac:dyDescent="0.2">
      <c r="B783" s="2"/>
      <c r="C783" s="2"/>
      <c r="F783" s="9"/>
      <c r="K783" s="2"/>
      <c r="M783" s="2"/>
      <c r="O783" s="2"/>
      <c r="P783" s="5"/>
      <c r="Q783" s="9"/>
      <c r="R783" s="9"/>
      <c r="T783" s="5"/>
    </row>
    <row r="784" spans="2:20" x14ac:dyDescent="0.2">
      <c r="B784" s="2"/>
      <c r="C784" s="2"/>
      <c r="F784" s="9"/>
      <c r="K784" s="2"/>
      <c r="M784" s="2"/>
      <c r="O784" s="2"/>
      <c r="P784" s="5"/>
      <c r="Q784" s="9"/>
      <c r="R784" s="9"/>
      <c r="T784" s="5"/>
    </row>
    <row r="785" spans="2:20" x14ac:dyDescent="0.2">
      <c r="B785" s="2"/>
      <c r="C785" s="2"/>
      <c r="F785" s="9"/>
      <c r="K785" s="2"/>
      <c r="M785" s="2"/>
      <c r="O785" s="2"/>
      <c r="P785" s="5"/>
      <c r="Q785" s="9"/>
      <c r="R785" s="9"/>
      <c r="T785" s="5"/>
    </row>
    <row r="786" spans="2:20" x14ac:dyDescent="0.2">
      <c r="B786" s="2"/>
      <c r="C786" s="2"/>
      <c r="F786" s="9"/>
      <c r="K786" s="2"/>
      <c r="M786" s="2"/>
      <c r="O786" s="2"/>
      <c r="P786" s="5"/>
      <c r="Q786" s="9"/>
      <c r="R786" s="9"/>
      <c r="T786" s="5"/>
    </row>
    <row r="787" spans="2:20" x14ac:dyDescent="0.2">
      <c r="B787" s="2"/>
      <c r="C787" s="2"/>
      <c r="F787" s="9"/>
      <c r="K787" s="2"/>
      <c r="M787" s="2"/>
      <c r="O787" s="2"/>
      <c r="P787" s="5"/>
      <c r="Q787" s="9"/>
      <c r="R787" s="9"/>
      <c r="T787" s="5"/>
    </row>
    <row r="788" spans="2:20" x14ac:dyDescent="0.2">
      <c r="B788" s="2"/>
      <c r="C788" s="2"/>
      <c r="F788" s="9"/>
      <c r="K788" s="2"/>
      <c r="M788" s="2"/>
      <c r="O788" s="2"/>
      <c r="P788" s="5"/>
      <c r="Q788" s="9"/>
      <c r="R788" s="9"/>
      <c r="T788" s="5"/>
    </row>
    <row r="789" spans="2:20" x14ac:dyDescent="0.2">
      <c r="B789" s="2"/>
      <c r="C789" s="2"/>
      <c r="F789" s="9"/>
      <c r="K789" s="2"/>
      <c r="M789" s="2"/>
      <c r="O789" s="2"/>
      <c r="P789" s="5"/>
      <c r="Q789" s="9"/>
      <c r="R789" s="9"/>
      <c r="T789" s="5"/>
    </row>
    <row r="790" spans="2:20" x14ac:dyDescent="0.2">
      <c r="B790" s="2"/>
      <c r="C790" s="2"/>
      <c r="F790" s="9"/>
      <c r="K790" s="2"/>
      <c r="M790" s="2"/>
      <c r="O790" s="2"/>
      <c r="P790" s="5"/>
      <c r="Q790" s="9"/>
      <c r="R790" s="9"/>
      <c r="T790" s="5"/>
    </row>
    <row r="791" spans="2:20" x14ac:dyDescent="0.2">
      <c r="B791" s="2"/>
      <c r="C791" s="2"/>
      <c r="F791" s="9"/>
      <c r="K791" s="2"/>
      <c r="M791" s="2"/>
      <c r="O791" s="2"/>
      <c r="P791" s="5"/>
      <c r="Q791" s="9"/>
      <c r="R791" s="9"/>
      <c r="T791" s="5"/>
    </row>
    <row r="792" spans="2:20" x14ac:dyDescent="0.2">
      <c r="B792" s="2"/>
      <c r="C792" s="2"/>
      <c r="F792" s="9"/>
      <c r="K792" s="2"/>
      <c r="M792" s="2"/>
      <c r="O792" s="2"/>
      <c r="P792" s="5"/>
      <c r="Q792" s="9"/>
      <c r="R792" s="9"/>
      <c r="T792" s="5"/>
    </row>
    <row r="793" spans="2:20" x14ac:dyDescent="0.2">
      <c r="B793" s="2"/>
      <c r="C793" s="2"/>
      <c r="F793" s="9"/>
      <c r="K793" s="2"/>
      <c r="M793" s="2"/>
      <c r="O793" s="2"/>
      <c r="P793" s="5"/>
      <c r="Q793" s="9"/>
      <c r="R793" s="9"/>
      <c r="T793" s="5"/>
    </row>
    <row r="794" spans="2:20" x14ac:dyDescent="0.2">
      <c r="B794" s="2"/>
      <c r="C794" s="2"/>
      <c r="F794" s="9"/>
      <c r="K794" s="2"/>
      <c r="M794" s="2"/>
      <c r="O794" s="2"/>
      <c r="P794" s="5"/>
      <c r="Q794" s="9"/>
      <c r="R794" s="9"/>
      <c r="T794" s="5"/>
    </row>
    <row r="795" spans="2:20" x14ac:dyDescent="0.2">
      <c r="B795" s="2"/>
      <c r="C795" s="2"/>
      <c r="F795" s="9"/>
      <c r="K795" s="2"/>
      <c r="M795" s="2"/>
      <c r="O795" s="2"/>
      <c r="P795" s="5"/>
      <c r="Q795" s="9"/>
      <c r="R795" s="9"/>
      <c r="T795" s="5"/>
    </row>
    <row r="796" spans="2:20" x14ac:dyDescent="0.2">
      <c r="B796" s="2"/>
      <c r="C796" s="2"/>
      <c r="F796" s="9"/>
      <c r="K796" s="2"/>
      <c r="M796" s="2"/>
      <c r="O796" s="2"/>
      <c r="P796" s="5"/>
      <c r="Q796" s="9"/>
      <c r="R796" s="9"/>
      <c r="T796" s="5"/>
    </row>
    <row r="797" spans="2:20" x14ac:dyDescent="0.2">
      <c r="B797" s="2"/>
      <c r="C797" s="2"/>
      <c r="F797" s="9"/>
      <c r="K797" s="2"/>
      <c r="M797" s="2"/>
      <c r="O797" s="2"/>
      <c r="P797" s="5"/>
      <c r="Q797" s="9"/>
      <c r="R797" s="9"/>
      <c r="T797" s="5"/>
    </row>
    <row r="798" spans="2:20" x14ac:dyDescent="0.2">
      <c r="B798" s="2"/>
      <c r="C798" s="2"/>
      <c r="F798" s="9"/>
      <c r="K798" s="2"/>
      <c r="M798" s="2"/>
      <c r="O798" s="2"/>
      <c r="P798" s="5"/>
      <c r="Q798" s="9"/>
      <c r="R798" s="9"/>
      <c r="T798" s="5"/>
    </row>
    <row r="799" spans="2:20" x14ac:dyDescent="0.2">
      <c r="B799" s="2"/>
      <c r="C799" s="2"/>
      <c r="F799" s="9"/>
      <c r="K799" s="2"/>
      <c r="M799" s="2"/>
      <c r="O799" s="2"/>
      <c r="P799" s="5"/>
      <c r="Q799" s="9"/>
      <c r="R799" s="9"/>
      <c r="T799" s="5"/>
    </row>
    <row r="800" spans="2:20" x14ac:dyDescent="0.2">
      <c r="B800" s="2"/>
      <c r="C800" s="2"/>
      <c r="F800" s="9"/>
      <c r="K800" s="2"/>
      <c r="M800" s="2"/>
      <c r="O800" s="2"/>
      <c r="P800" s="5"/>
      <c r="Q800" s="9"/>
      <c r="R800" s="9"/>
      <c r="T800" s="5"/>
    </row>
    <row r="801" spans="2:20" x14ac:dyDescent="0.2">
      <c r="B801" s="2"/>
      <c r="C801" s="2"/>
      <c r="F801" s="9"/>
      <c r="K801" s="2"/>
      <c r="M801" s="2"/>
      <c r="O801" s="2"/>
      <c r="P801" s="5"/>
      <c r="Q801" s="9"/>
      <c r="R801" s="9"/>
      <c r="T801" s="5"/>
    </row>
    <row r="802" spans="2:20" x14ac:dyDescent="0.2">
      <c r="B802" s="2"/>
      <c r="C802" s="2"/>
      <c r="F802" s="9"/>
      <c r="K802" s="2"/>
      <c r="M802" s="2"/>
      <c r="O802" s="2"/>
      <c r="P802" s="5"/>
      <c r="Q802" s="9"/>
      <c r="R802" s="9"/>
      <c r="T802" s="5"/>
    </row>
    <row r="803" spans="2:20" x14ac:dyDescent="0.2">
      <c r="B803" s="2"/>
      <c r="C803" s="2"/>
      <c r="F803" s="9"/>
      <c r="K803" s="2"/>
      <c r="M803" s="2"/>
      <c r="O803" s="2"/>
      <c r="P803" s="5"/>
      <c r="Q803" s="9"/>
      <c r="R803" s="9"/>
      <c r="T803" s="5"/>
    </row>
    <row r="804" spans="2:20" x14ac:dyDescent="0.2">
      <c r="B804" s="2"/>
      <c r="C804" s="2"/>
      <c r="F804" s="9"/>
      <c r="K804" s="2"/>
      <c r="M804" s="2"/>
      <c r="O804" s="2"/>
      <c r="P804" s="5"/>
      <c r="Q804" s="9"/>
      <c r="R804" s="9"/>
      <c r="T804" s="5"/>
    </row>
    <row r="805" spans="2:20" x14ac:dyDescent="0.2">
      <c r="B805" s="2"/>
      <c r="C805" s="2"/>
      <c r="F805" s="9"/>
      <c r="K805" s="2"/>
      <c r="M805" s="2"/>
      <c r="O805" s="2"/>
      <c r="P805" s="5"/>
      <c r="Q805" s="9"/>
      <c r="R805" s="9"/>
      <c r="T805" s="5"/>
    </row>
    <row r="806" spans="2:20" x14ac:dyDescent="0.2">
      <c r="B806" s="2"/>
      <c r="C806" s="2"/>
      <c r="F806" s="9"/>
      <c r="K806" s="2"/>
      <c r="M806" s="2"/>
      <c r="O806" s="2"/>
      <c r="P806" s="5"/>
      <c r="Q806" s="9"/>
      <c r="R806" s="9"/>
      <c r="T806" s="5"/>
    </row>
    <row r="807" spans="2:20" x14ac:dyDescent="0.2">
      <c r="B807" s="2"/>
      <c r="C807" s="2"/>
      <c r="F807" s="9"/>
      <c r="K807" s="2"/>
      <c r="M807" s="2"/>
      <c r="O807" s="2"/>
      <c r="P807" s="5"/>
      <c r="Q807" s="9"/>
      <c r="R807" s="9"/>
      <c r="T807" s="5"/>
    </row>
    <row r="808" spans="2:20" x14ac:dyDescent="0.2">
      <c r="B808" s="2"/>
      <c r="C808" s="2"/>
      <c r="F808" s="9"/>
      <c r="K808" s="2"/>
      <c r="M808" s="2"/>
      <c r="O808" s="2"/>
      <c r="P808" s="5"/>
      <c r="Q808" s="9"/>
      <c r="R808" s="9"/>
      <c r="T808" s="5"/>
    </row>
    <row r="809" spans="2:20" x14ac:dyDescent="0.2">
      <c r="B809" s="2"/>
      <c r="C809" s="2"/>
      <c r="F809" s="9"/>
      <c r="K809" s="2"/>
      <c r="M809" s="2"/>
      <c r="O809" s="2"/>
      <c r="P809" s="5"/>
      <c r="Q809" s="9"/>
      <c r="R809" s="9"/>
      <c r="T809" s="5"/>
    </row>
    <row r="810" spans="2:20" x14ac:dyDescent="0.2">
      <c r="B810" s="2"/>
      <c r="C810" s="2"/>
      <c r="F810" s="9"/>
      <c r="K810" s="2"/>
      <c r="M810" s="2"/>
      <c r="O810" s="2"/>
      <c r="P810" s="5"/>
      <c r="Q810" s="9"/>
      <c r="R810" s="9"/>
      <c r="T810" s="5"/>
    </row>
    <row r="811" spans="2:20" x14ac:dyDescent="0.2">
      <c r="B811" s="2"/>
      <c r="C811" s="2"/>
      <c r="F811" s="9"/>
      <c r="K811" s="2"/>
      <c r="M811" s="2"/>
      <c r="O811" s="2"/>
      <c r="P811" s="5"/>
      <c r="Q811" s="9"/>
      <c r="R811" s="9"/>
      <c r="T811" s="5"/>
    </row>
    <row r="812" spans="2:20" x14ac:dyDescent="0.2">
      <c r="B812" s="2"/>
      <c r="C812" s="2"/>
      <c r="F812" s="9"/>
      <c r="K812" s="2"/>
      <c r="M812" s="2"/>
      <c r="O812" s="2"/>
      <c r="P812" s="5"/>
      <c r="Q812" s="9"/>
      <c r="R812" s="9"/>
      <c r="T812" s="5"/>
    </row>
    <row r="813" spans="2:20" x14ac:dyDescent="0.2">
      <c r="B813" s="2"/>
      <c r="C813" s="2"/>
      <c r="F813" s="9"/>
      <c r="K813" s="2"/>
      <c r="M813" s="2"/>
      <c r="O813" s="2"/>
      <c r="P813" s="5"/>
      <c r="Q813" s="9"/>
      <c r="R813" s="9"/>
      <c r="T813" s="5"/>
    </row>
    <row r="814" spans="2:20" x14ac:dyDescent="0.2">
      <c r="B814" s="2"/>
      <c r="C814" s="2"/>
      <c r="F814" s="9"/>
      <c r="K814" s="2"/>
      <c r="M814" s="2"/>
      <c r="O814" s="2"/>
      <c r="P814" s="5"/>
      <c r="Q814" s="9"/>
      <c r="R814" s="9"/>
      <c r="T814" s="5"/>
    </row>
    <row r="815" spans="2:20" x14ac:dyDescent="0.2">
      <c r="B815" s="2"/>
      <c r="C815" s="2"/>
      <c r="F815" s="9"/>
      <c r="K815" s="2"/>
      <c r="M815" s="2"/>
      <c r="O815" s="2"/>
      <c r="P815" s="5"/>
      <c r="Q815" s="9"/>
      <c r="R815" s="9"/>
      <c r="T815" s="5"/>
    </row>
    <row r="816" spans="2:20" x14ac:dyDescent="0.2">
      <c r="B816" s="2"/>
      <c r="C816" s="2"/>
      <c r="F816" s="9"/>
      <c r="K816" s="2"/>
      <c r="M816" s="2"/>
      <c r="O816" s="2"/>
      <c r="P816" s="5"/>
      <c r="Q816" s="9"/>
      <c r="R816" s="9"/>
      <c r="T816" s="5"/>
    </row>
    <row r="817" spans="2:20" x14ac:dyDescent="0.2">
      <c r="B817" s="2"/>
      <c r="C817" s="2"/>
      <c r="F817" s="9"/>
      <c r="K817" s="2"/>
      <c r="M817" s="2"/>
      <c r="O817" s="2"/>
      <c r="P817" s="5"/>
      <c r="Q817" s="9"/>
      <c r="R817" s="9"/>
      <c r="T817" s="5"/>
    </row>
    <row r="818" spans="2:20" x14ac:dyDescent="0.2">
      <c r="B818" s="2"/>
      <c r="C818" s="2"/>
      <c r="F818" s="9"/>
      <c r="K818" s="2"/>
      <c r="M818" s="2"/>
      <c r="O818" s="2"/>
      <c r="P818" s="5"/>
      <c r="Q818" s="9"/>
      <c r="R818" s="9"/>
      <c r="T818" s="5"/>
    </row>
    <row r="819" spans="2:20" x14ac:dyDescent="0.2">
      <c r="B819" s="2"/>
      <c r="C819" s="2"/>
      <c r="F819" s="9"/>
      <c r="K819" s="2"/>
      <c r="M819" s="2"/>
      <c r="O819" s="2"/>
      <c r="P819" s="5"/>
      <c r="Q819" s="9"/>
      <c r="R819" s="9"/>
      <c r="T819" s="5"/>
    </row>
    <row r="820" spans="2:20" x14ac:dyDescent="0.2">
      <c r="B820" s="2"/>
      <c r="C820" s="2"/>
      <c r="F820" s="9"/>
      <c r="K820" s="2"/>
      <c r="M820" s="2"/>
      <c r="O820" s="2"/>
      <c r="P820" s="5"/>
      <c r="Q820" s="9"/>
      <c r="R820" s="9"/>
      <c r="T820" s="5"/>
    </row>
    <row r="821" spans="2:20" x14ac:dyDescent="0.2">
      <c r="B821" s="2"/>
      <c r="C821" s="2"/>
      <c r="F821" s="9"/>
      <c r="K821" s="2"/>
      <c r="M821" s="2"/>
      <c r="O821" s="2"/>
      <c r="P821" s="5"/>
      <c r="Q821" s="9"/>
      <c r="R821" s="9"/>
      <c r="T821" s="5"/>
    </row>
    <row r="822" spans="2:20" x14ac:dyDescent="0.2">
      <c r="B822" s="2"/>
      <c r="C822" s="2"/>
      <c r="F822" s="9"/>
      <c r="K822" s="2"/>
      <c r="M822" s="2"/>
      <c r="O822" s="2"/>
      <c r="P822" s="5"/>
      <c r="Q822" s="9"/>
      <c r="R822" s="9"/>
      <c r="T822" s="5"/>
    </row>
    <row r="823" spans="2:20" x14ac:dyDescent="0.2">
      <c r="B823" s="2"/>
      <c r="C823" s="2"/>
      <c r="F823" s="9"/>
      <c r="K823" s="2"/>
      <c r="M823" s="2"/>
      <c r="O823" s="2"/>
      <c r="P823" s="5"/>
      <c r="Q823" s="9"/>
      <c r="R823" s="9"/>
      <c r="T823" s="5"/>
    </row>
    <row r="824" spans="2:20" x14ac:dyDescent="0.2">
      <c r="B824" s="2"/>
      <c r="C824" s="2"/>
      <c r="F824" s="9"/>
      <c r="K824" s="2"/>
      <c r="M824" s="2"/>
      <c r="O824" s="2"/>
      <c r="P824" s="5"/>
      <c r="Q824" s="9"/>
      <c r="R824" s="9"/>
      <c r="T824" s="5"/>
    </row>
    <row r="825" spans="2:20" x14ac:dyDescent="0.2">
      <c r="B825" s="2"/>
      <c r="C825" s="2"/>
      <c r="F825" s="9"/>
      <c r="K825" s="2"/>
      <c r="M825" s="2"/>
      <c r="O825" s="2"/>
      <c r="P825" s="5"/>
      <c r="Q825" s="9"/>
      <c r="R825" s="9"/>
      <c r="T825" s="5"/>
    </row>
    <row r="826" spans="2:20" x14ac:dyDescent="0.2">
      <c r="B826" s="2"/>
      <c r="C826" s="2"/>
      <c r="F826" s="9"/>
      <c r="K826" s="2"/>
      <c r="M826" s="2"/>
      <c r="O826" s="2"/>
      <c r="P826" s="5"/>
      <c r="Q826" s="9"/>
      <c r="R826" s="9"/>
      <c r="T826" s="5"/>
    </row>
    <row r="827" spans="2:20" x14ac:dyDescent="0.2">
      <c r="B827" s="2"/>
      <c r="C827" s="2"/>
      <c r="F827" s="9"/>
      <c r="K827" s="2"/>
      <c r="M827" s="2"/>
      <c r="O827" s="2"/>
      <c r="P827" s="5"/>
      <c r="Q827" s="9"/>
      <c r="R827" s="9"/>
      <c r="T827" s="5"/>
    </row>
    <row r="828" spans="2:20" x14ac:dyDescent="0.2">
      <c r="B828" s="2"/>
      <c r="C828" s="2"/>
      <c r="F828" s="9"/>
      <c r="K828" s="2"/>
      <c r="M828" s="2"/>
      <c r="O828" s="2"/>
      <c r="P828" s="5"/>
      <c r="Q828" s="9"/>
      <c r="R828" s="9"/>
      <c r="T828" s="5"/>
    </row>
    <row r="829" spans="2:20" x14ac:dyDescent="0.2">
      <c r="B829" s="2"/>
      <c r="C829" s="2"/>
      <c r="F829" s="9"/>
      <c r="K829" s="2"/>
      <c r="M829" s="2"/>
      <c r="O829" s="2"/>
      <c r="P829" s="5"/>
      <c r="Q829" s="9"/>
      <c r="R829" s="9"/>
      <c r="T829" s="5"/>
    </row>
    <row r="830" spans="2:20" x14ac:dyDescent="0.2">
      <c r="B830" s="2"/>
      <c r="C830" s="2"/>
      <c r="F830" s="9"/>
      <c r="K830" s="2"/>
      <c r="M830" s="2"/>
      <c r="O830" s="2"/>
      <c r="P830" s="5"/>
      <c r="Q830" s="9"/>
      <c r="R830" s="9"/>
      <c r="T830" s="5"/>
    </row>
    <row r="831" spans="2:20" x14ac:dyDescent="0.2">
      <c r="B831" s="2"/>
      <c r="C831" s="2"/>
      <c r="F831" s="9"/>
      <c r="K831" s="2"/>
      <c r="M831" s="2"/>
      <c r="O831" s="2"/>
      <c r="P831" s="5"/>
      <c r="Q831" s="9"/>
      <c r="R831" s="9"/>
      <c r="T831" s="5"/>
    </row>
    <row r="832" spans="2:20" x14ac:dyDescent="0.2">
      <c r="B832" s="2"/>
      <c r="C832" s="2"/>
      <c r="F832" s="9"/>
      <c r="K832" s="2"/>
      <c r="M832" s="2"/>
      <c r="O832" s="2"/>
      <c r="P832" s="5"/>
      <c r="Q832" s="9"/>
      <c r="R832" s="9"/>
      <c r="T832" s="5"/>
    </row>
    <row r="833" spans="2:20" x14ac:dyDescent="0.2">
      <c r="B833" s="2"/>
      <c r="C833" s="2"/>
      <c r="F833" s="9"/>
      <c r="K833" s="2"/>
      <c r="M833" s="2"/>
      <c r="O833" s="2"/>
      <c r="P833" s="5"/>
      <c r="Q833" s="9"/>
      <c r="R833" s="9"/>
      <c r="T833" s="5"/>
    </row>
    <row r="834" spans="2:20" x14ac:dyDescent="0.2">
      <c r="B834" s="2"/>
      <c r="C834" s="2"/>
      <c r="F834" s="9"/>
      <c r="K834" s="2"/>
      <c r="M834" s="2"/>
      <c r="O834" s="2"/>
      <c r="P834" s="5"/>
      <c r="Q834" s="9"/>
      <c r="R834" s="9"/>
      <c r="T834" s="5"/>
    </row>
    <row r="835" spans="2:20" x14ac:dyDescent="0.2">
      <c r="B835" s="2"/>
      <c r="C835" s="2"/>
      <c r="F835" s="9"/>
      <c r="K835" s="2"/>
      <c r="M835" s="2"/>
      <c r="O835" s="2"/>
      <c r="P835" s="5"/>
      <c r="Q835" s="9"/>
      <c r="R835" s="9"/>
      <c r="T835" s="5"/>
    </row>
    <row r="836" spans="2:20" x14ac:dyDescent="0.2">
      <c r="B836" s="2"/>
      <c r="C836" s="2"/>
      <c r="F836" s="9"/>
      <c r="K836" s="2"/>
      <c r="M836" s="2"/>
      <c r="O836" s="2"/>
      <c r="P836" s="5"/>
      <c r="Q836" s="9"/>
      <c r="R836" s="9"/>
      <c r="T836" s="5"/>
    </row>
    <row r="837" spans="2:20" x14ac:dyDescent="0.2">
      <c r="B837" s="2"/>
      <c r="C837" s="2"/>
      <c r="F837" s="9"/>
      <c r="K837" s="2"/>
      <c r="M837" s="2"/>
      <c r="O837" s="2"/>
      <c r="P837" s="5"/>
      <c r="Q837" s="9"/>
      <c r="R837" s="9"/>
      <c r="T837" s="5"/>
    </row>
    <row r="838" spans="2:20" x14ac:dyDescent="0.2">
      <c r="B838" s="2"/>
      <c r="C838" s="2"/>
      <c r="F838" s="9"/>
      <c r="K838" s="2"/>
      <c r="M838" s="2"/>
      <c r="O838" s="2"/>
      <c r="P838" s="5"/>
      <c r="Q838" s="9"/>
      <c r="R838" s="9"/>
      <c r="T838" s="5"/>
    </row>
    <row r="839" spans="2:20" x14ac:dyDescent="0.2">
      <c r="B839" s="2"/>
      <c r="C839" s="2"/>
      <c r="F839" s="9"/>
      <c r="K839" s="2"/>
      <c r="M839" s="2"/>
      <c r="O839" s="2"/>
      <c r="P839" s="5"/>
      <c r="Q839" s="9"/>
      <c r="R839" s="9"/>
      <c r="T839" s="5"/>
    </row>
    <row r="840" spans="2:20" x14ac:dyDescent="0.2">
      <c r="B840" s="2"/>
      <c r="C840" s="2"/>
      <c r="F840" s="9"/>
      <c r="K840" s="2"/>
      <c r="M840" s="2"/>
      <c r="O840" s="2"/>
      <c r="P840" s="5"/>
      <c r="Q840" s="9"/>
      <c r="R840" s="9"/>
      <c r="T840" s="5"/>
    </row>
    <row r="841" spans="2:20" x14ac:dyDescent="0.2">
      <c r="B841" s="2"/>
      <c r="C841" s="2"/>
      <c r="F841" s="9"/>
      <c r="K841" s="2"/>
      <c r="M841" s="2"/>
      <c r="O841" s="2"/>
      <c r="P841" s="5"/>
      <c r="Q841" s="9"/>
      <c r="R841" s="9"/>
      <c r="T841" s="5"/>
    </row>
    <row r="842" spans="2:20" x14ac:dyDescent="0.2">
      <c r="B842" s="2"/>
      <c r="C842" s="2"/>
      <c r="F842" s="9"/>
      <c r="K842" s="2"/>
      <c r="M842" s="2"/>
      <c r="O842" s="2"/>
      <c r="P842" s="5"/>
      <c r="Q842" s="9"/>
      <c r="R842" s="9"/>
      <c r="T842" s="5"/>
    </row>
    <row r="843" spans="2:20" x14ac:dyDescent="0.2">
      <c r="B843" s="2"/>
      <c r="C843" s="2"/>
      <c r="F843" s="9"/>
      <c r="K843" s="2"/>
      <c r="M843" s="2"/>
      <c r="O843" s="2"/>
      <c r="P843" s="5"/>
      <c r="Q843" s="9"/>
      <c r="R843" s="9"/>
      <c r="T843" s="5"/>
    </row>
    <row r="844" spans="2:20" x14ac:dyDescent="0.2">
      <c r="B844" s="2"/>
      <c r="C844" s="2"/>
      <c r="F844" s="9"/>
      <c r="K844" s="2"/>
      <c r="M844" s="2"/>
      <c r="O844" s="2"/>
      <c r="P844" s="5"/>
      <c r="Q844" s="9"/>
      <c r="R844" s="9"/>
      <c r="T844" s="5"/>
    </row>
    <row r="845" spans="2:20" x14ac:dyDescent="0.2">
      <c r="B845" s="2"/>
      <c r="C845" s="2"/>
      <c r="F845" s="9"/>
      <c r="K845" s="2"/>
      <c r="M845" s="2"/>
      <c r="O845" s="2"/>
      <c r="P845" s="5"/>
      <c r="Q845" s="9"/>
      <c r="R845" s="9"/>
      <c r="T845" s="5"/>
    </row>
    <row r="846" spans="2:20" x14ac:dyDescent="0.2">
      <c r="B846" s="2"/>
      <c r="C846" s="2"/>
      <c r="F846" s="9"/>
      <c r="K846" s="2"/>
      <c r="M846" s="2"/>
      <c r="O846" s="2"/>
      <c r="P846" s="5"/>
      <c r="Q846" s="9"/>
      <c r="R846" s="9"/>
      <c r="T846" s="5"/>
    </row>
    <row r="847" spans="2:20" x14ac:dyDescent="0.2">
      <c r="B847" s="2"/>
      <c r="C847" s="2"/>
      <c r="F847" s="9"/>
      <c r="K847" s="2"/>
      <c r="M847" s="2"/>
      <c r="O847" s="2"/>
      <c r="P847" s="5"/>
      <c r="Q847" s="9"/>
      <c r="R847" s="9"/>
      <c r="T847" s="5"/>
    </row>
    <row r="848" spans="2:20" x14ac:dyDescent="0.2">
      <c r="B848" s="2"/>
      <c r="C848" s="2"/>
      <c r="F848" s="9"/>
      <c r="K848" s="2"/>
      <c r="M848" s="2"/>
      <c r="O848" s="2"/>
      <c r="P848" s="5"/>
      <c r="Q848" s="9"/>
      <c r="R848" s="9"/>
      <c r="T848" s="5"/>
    </row>
    <row r="849" spans="2:20" x14ac:dyDescent="0.2">
      <c r="B849" s="2"/>
      <c r="C849" s="2"/>
      <c r="F849" s="9"/>
      <c r="K849" s="2"/>
      <c r="M849" s="2"/>
      <c r="O849" s="2"/>
      <c r="P849" s="5"/>
      <c r="Q849" s="9"/>
      <c r="R849" s="9"/>
      <c r="T849" s="5"/>
    </row>
    <row r="850" spans="2:20" x14ac:dyDescent="0.2">
      <c r="B850" s="2"/>
      <c r="C850" s="2"/>
      <c r="F850" s="9"/>
      <c r="K850" s="2"/>
      <c r="M850" s="2"/>
      <c r="O850" s="2"/>
      <c r="P850" s="5"/>
      <c r="Q850" s="9"/>
      <c r="R850" s="9"/>
      <c r="T850" s="5"/>
    </row>
    <row r="851" spans="2:20" x14ac:dyDescent="0.2">
      <c r="B851" s="2"/>
      <c r="C851" s="2"/>
      <c r="F851" s="9"/>
      <c r="K851" s="2"/>
      <c r="M851" s="2"/>
      <c r="O851" s="2"/>
      <c r="P851" s="5"/>
      <c r="Q851" s="9"/>
      <c r="R851" s="9"/>
      <c r="T851" s="5"/>
    </row>
    <row r="852" spans="2:20" x14ac:dyDescent="0.2">
      <c r="B852" s="2"/>
      <c r="C852" s="2"/>
      <c r="F852" s="9"/>
      <c r="K852" s="2"/>
      <c r="M852" s="2"/>
      <c r="O852" s="2"/>
      <c r="P852" s="5"/>
      <c r="Q852" s="9"/>
      <c r="R852" s="9"/>
      <c r="T852" s="5"/>
    </row>
    <row r="853" spans="2:20" x14ac:dyDescent="0.2">
      <c r="B853" s="2"/>
      <c r="C853" s="2"/>
      <c r="F853" s="9"/>
      <c r="K853" s="2"/>
      <c r="M853" s="2"/>
      <c r="O853" s="2"/>
      <c r="P853" s="5"/>
      <c r="Q853" s="9"/>
      <c r="R853" s="9"/>
      <c r="T853" s="5"/>
    </row>
    <row r="854" spans="2:20" x14ac:dyDescent="0.2">
      <c r="B854" s="2"/>
      <c r="C854" s="2"/>
      <c r="F854" s="9"/>
      <c r="K854" s="2"/>
      <c r="M854" s="2"/>
      <c r="O854" s="2"/>
      <c r="P854" s="5"/>
      <c r="Q854" s="9"/>
      <c r="R854" s="9"/>
      <c r="T854" s="5"/>
    </row>
    <row r="855" spans="2:20" x14ac:dyDescent="0.2">
      <c r="B855" s="2"/>
      <c r="C855" s="2"/>
      <c r="F855" s="9"/>
      <c r="K855" s="2"/>
      <c r="M855" s="2"/>
      <c r="O855" s="2"/>
      <c r="P855" s="5"/>
      <c r="Q855" s="9"/>
      <c r="R855" s="9"/>
      <c r="T855" s="5"/>
    </row>
    <row r="856" spans="2:20" x14ac:dyDescent="0.2">
      <c r="B856" s="2"/>
      <c r="C856" s="2"/>
      <c r="F856" s="9"/>
      <c r="K856" s="2"/>
      <c r="M856" s="2"/>
      <c r="O856" s="2"/>
      <c r="P856" s="5"/>
      <c r="Q856" s="9"/>
      <c r="R856" s="9"/>
      <c r="T856" s="5"/>
    </row>
    <row r="857" spans="2:20" x14ac:dyDescent="0.2">
      <c r="B857" s="2"/>
      <c r="C857" s="2"/>
      <c r="F857" s="9"/>
      <c r="K857" s="2"/>
      <c r="M857" s="2"/>
      <c r="O857" s="2"/>
      <c r="P857" s="5"/>
      <c r="Q857" s="9"/>
      <c r="R857" s="9"/>
      <c r="T857" s="5"/>
    </row>
    <row r="858" spans="2:20" x14ac:dyDescent="0.2">
      <c r="B858" s="2"/>
      <c r="C858" s="2"/>
      <c r="F858" s="9"/>
      <c r="K858" s="2"/>
      <c r="M858" s="2"/>
      <c r="O858" s="2"/>
      <c r="P858" s="5"/>
      <c r="Q858" s="9"/>
      <c r="R858" s="9"/>
      <c r="T858" s="5"/>
    </row>
    <row r="859" spans="2:20" x14ac:dyDescent="0.2">
      <c r="B859" s="2"/>
      <c r="C859" s="2"/>
      <c r="F859" s="9"/>
      <c r="K859" s="2"/>
      <c r="M859" s="2"/>
      <c r="O859" s="2"/>
      <c r="P859" s="5"/>
      <c r="Q859" s="9"/>
      <c r="R859" s="9"/>
      <c r="T859" s="5"/>
    </row>
    <row r="860" spans="2:20" x14ac:dyDescent="0.2">
      <c r="B860" s="2"/>
      <c r="C860" s="2"/>
      <c r="F860" s="9"/>
      <c r="K860" s="2"/>
      <c r="M860" s="2"/>
      <c r="O860" s="2"/>
      <c r="P860" s="5"/>
      <c r="Q860" s="9"/>
      <c r="R860" s="9"/>
      <c r="T860" s="5"/>
    </row>
    <row r="861" spans="2:20" x14ac:dyDescent="0.2">
      <c r="B861" s="2"/>
      <c r="C861" s="2"/>
      <c r="F861" s="9"/>
      <c r="K861" s="2"/>
      <c r="M861" s="2"/>
      <c r="O861" s="2"/>
      <c r="P861" s="5"/>
      <c r="Q861" s="9"/>
      <c r="R861" s="9"/>
      <c r="T861" s="5"/>
    </row>
    <row r="862" spans="2:20" x14ac:dyDescent="0.2">
      <c r="B862" s="2"/>
      <c r="C862" s="2"/>
      <c r="F862" s="9"/>
      <c r="K862" s="2"/>
      <c r="M862" s="2"/>
      <c r="O862" s="2"/>
      <c r="P862" s="5"/>
      <c r="Q862" s="9"/>
      <c r="R862" s="9"/>
      <c r="T862" s="5"/>
    </row>
    <row r="863" spans="2:20" x14ac:dyDescent="0.2">
      <c r="B863" s="2"/>
      <c r="C863" s="2"/>
      <c r="F863" s="9"/>
      <c r="K863" s="2"/>
      <c r="M863" s="2"/>
      <c r="O863" s="2"/>
      <c r="P863" s="5"/>
      <c r="Q863" s="9"/>
      <c r="R863" s="9"/>
      <c r="T863" s="5"/>
    </row>
    <row r="864" spans="2:20" x14ac:dyDescent="0.2">
      <c r="B864" s="2"/>
      <c r="C864" s="2"/>
      <c r="F864" s="9"/>
      <c r="K864" s="2"/>
      <c r="M864" s="2"/>
      <c r="O864" s="2"/>
      <c r="P864" s="5"/>
      <c r="Q864" s="9"/>
      <c r="R864" s="9"/>
      <c r="T864" s="5"/>
    </row>
    <row r="865" spans="2:20" x14ac:dyDescent="0.2">
      <c r="B865" s="2"/>
      <c r="C865" s="2"/>
      <c r="F865" s="9"/>
      <c r="K865" s="2"/>
      <c r="M865" s="2"/>
      <c r="O865" s="2"/>
      <c r="P865" s="5"/>
      <c r="Q865" s="9"/>
      <c r="R865" s="9"/>
      <c r="T865" s="5"/>
    </row>
    <row r="866" spans="2:20" x14ac:dyDescent="0.2">
      <c r="B866" s="2"/>
      <c r="C866" s="2"/>
      <c r="F866" s="9"/>
      <c r="K866" s="2"/>
      <c r="M866" s="2"/>
      <c r="O866" s="2"/>
      <c r="P866" s="5"/>
      <c r="Q866" s="9"/>
      <c r="R866" s="9"/>
      <c r="T866" s="5"/>
    </row>
    <row r="867" spans="2:20" x14ac:dyDescent="0.2">
      <c r="B867" s="2"/>
      <c r="C867" s="2"/>
      <c r="F867" s="9"/>
      <c r="K867" s="2"/>
      <c r="M867" s="2"/>
      <c r="O867" s="2"/>
      <c r="P867" s="5"/>
      <c r="Q867" s="9"/>
      <c r="R867" s="9"/>
      <c r="T867" s="5"/>
    </row>
    <row r="868" spans="2:20" x14ac:dyDescent="0.2">
      <c r="B868" s="2"/>
      <c r="C868" s="2"/>
      <c r="F868" s="9"/>
      <c r="K868" s="2"/>
      <c r="M868" s="2"/>
      <c r="O868" s="2"/>
      <c r="P868" s="5"/>
      <c r="Q868" s="9"/>
      <c r="R868" s="9"/>
      <c r="T868" s="5"/>
    </row>
    <row r="869" spans="2:20" x14ac:dyDescent="0.2">
      <c r="B869" s="2"/>
      <c r="C869" s="2"/>
      <c r="F869" s="9"/>
      <c r="K869" s="2"/>
      <c r="M869" s="2"/>
      <c r="O869" s="2"/>
      <c r="P869" s="5"/>
      <c r="Q869" s="9"/>
      <c r="R869" s="9"/>
      <c r="T869" s="5"/>
    </row>
    <row r="870" spans="2:20" x14ac:dyDescent="0.2">
      <c r="B870" s="2"/>
      <c r="C870" s="2"/>
      <c r="F870" s="9"/>
      <c r="K870" s="2"/>
      <c r="M870" s="2"/>
      <c r="O870" s="2"/>
      <c r="P870" s="5"/>
      <c r="Q870" s="9"/>
      <c r="R870" s="9"/>
      <c r="T870" s="5"/>
    </row>
    <row r="871" spans="2:20" x14ac:dyDescent="0.2">
      <c r="B871" s="2"/>
      <c r="C871" s="2"/>
      <c r="F871" s="9"/>
      <c r="K871" s="2"/>
      <c r="M871" s="2"/>
      <c r="O871" s="2"/>
      <c r="P871" s="5"/>
      <c r="Q871" s="9"/>
      <c r="R871" s="9"/>
      <c r="T871" s="5"/>
    </row>
    <row r="872" spans="2:20" x14ac:dyDescent="0.2">
      <c r="B872" s="2"/>
      <c r="C872" s="2"/>
      <c r="F872" s="9"/>
      <c r="K872" s="2"/>
      <c r="M872" s="2"/>
      <c r="O872" s="2"/>
      <c r="P872" s="5"/>
      <c r="Q872" s="9"/>
      <c r="R872" s="9"/>
      <c r="T872" s="5"/>
    </row>
    <row r="873" spans="2:20" x14ac:dyDescent="0.2">
      <c r="B873" s="2"/>
      <c r="C873" s="2"/>
      <c r="F873" s="9"/>
      <c r="K873" s="2"/>
      <c r="M873" s="2"/>
      <c r="O873" s="2"/>
      <c r="P873" s="5"/>
      <c r="Q873" s="9"/>
      <c r="R873" s="9"/>
      <c r="T873" s="5"/>
    </row>
    <row r="874" spans="2:20" x14ac:dyDescent="0.2">
      <c r="B874" s="2"/>
      <c r="C874" s="2"/>
      <c r="F874" s="9"/>
      <c r="K874" s="2"/>
      <c r="M874" s="2"/>
      <c r="O874" s="2"/>
      <c r="P874" s="5"/>
      <c r="Q874" s="9"/>
      <c r="R874" s="9"/>
      <c r="T874" s="5"/>
    </row>
    <row r="875" spans="2:20" x14ac:dyDescent="0.2">
      <c r="B875" s="2"/>
      <c r="C875" s="2"/>
      <c r="F875" s="9"/>
      <c r="K875" s="2"/>
      <c r="M875" s="2"/>
      <c r="O875" s="2"/>
      <c r="P875" s="5"/>
      <c r="Q875" s="9"/>
      <c r="R875" s="9"/>
      <c r="T875" s="5"/>
    </row>
    <row r="876" spans="2:20" x14ac:dyDescent="0.2">
      <c r="B876" s="2"/>
      <c r="C876" s="2"/>
      <c r="F876" s="9"/>
      <c r="K876" s="2"/>
      <c r="M876" s="2"/>
      <c r="O876" s="2"/>
      <c r="P876" s="5"/>
      <c r="Q876" s="9"/>
      <c r="R876" s="9"/>
      <c r="T876" s="5"/>
    </row>
    <row r="877" spans="2:20" x14ac:dyDescent="0.2">
      <c r="B877" s="2"/>
      <c r="C877" s="2"/>
      <c r="F877" s="9"/>
      <c r="K877" s="2"/>
      <c r="M877" s="2"/>
      <c r="O877" s="2"/>
      <c r="P877" s="5"/>
      <c r="Q877" s="9"/>
      <c r="R877" s="9"/>
      <c r="T877" s="5"/>
    </row>
    <row r="878" spans="2:20" x14ac:dyDescent="0.2">
      <c r="B878" s="2"/>
      <c r="C878" s="2"/>
      <c r="F878" s="9"/>
      <c r="K878" s="2"/>
      <c r="M878" s="2"/>
      <c r="O878" s="2"/>
      <c r="P878" s="5"/>
      <c r="Q878" s="9"/>
      <c r="R878" s="9"/>
      <c r="T878" s="5"/>
    </row>
    <row r="879" spans="2:20" x14ac:dyDescent="0.2">
      <c r="B879" s="2"/>
      <c r="C879" s="2"/>
      <c r="F879" s="9"/>
      <c r="K879" s="2"/>
      <c r="M879" s="2"/>
      <c r="O879" s="2"/>
      <c r="P879" s="5"/>
      <c r="Q879" s="9"/>
      <c r="R879" s="9"/>
      <c r="T879" s="5"/>
    </row>
    <row r="880" spans="2:20" x14ac:dyDescent="0.2">
      <c r="B880" s="2"/>
      <c r="C880" s="2"/>
      <c r="F880" s="9"/>
      <c r="K880" s="2"/>
      <c r="M880" s="2"/>
      <c r="O880" s="2"/>
      <c r="P880" s="5"/>
      <c r="Q880" s="9"/>
      <c r="R880" s="9"/>
      <c r="T880" s="5"/>
    </row>
    <row r="881" spans="2:20" x14ac:dyDescent="0.2">
      <c r="B881" s="2"/>
      <c r="C881" s="2"/>
      <c r="F881" s="9"/>
      <c r="K881" s="2"/>
      <c r="M881" s="2"/>
      <c r="O881" s="2"/>
      <c r="P881" s="5"/>
      <c r="Q881" s="9"/>
      <c r="R881" s="9"/>
      <c r="T881" s="5"/>
    </row>
    <row r="882" spans="2:20" x14ac:dyDescent="0.2">
      <c r="B882" s="2"/>
      <c r="C882" s="2"/>
      <c r="F882" s="9"/>
      <c r="K882" s="2"/>
      <c r="M882" s="2"/>
      <c r="O882" s="2"/>
      <c r="P882" s="5"/>
      <c r="Q882" s="9"/>
      <c r="R882" s="9"/>
      <c r="T882" s="5"/>
    </row>
    <row r="883" spans="2:20" x14ac:dyDescent="0.2">
      <c r="B883" s="2"/>
      <c r="C883" s="2"/>
      <c r="F883" s="9"/>
      <c r="K883" s="2"/>
      <c r="M883" s="2"/>
      <c r="O883" s="2"/>
      <c r="P883" s="5"/>
      <c r="Q883" s="9"/>
      <c r="R883" s="9"/>
      <c r="T883" s="5"/>
    </row>
    <row r="884" spans="2:20" x14ac:dyDescent="0.2">
      <c r="B884" s="2"/>
      <c r="C884" s="2"/>
      <c r="F884" s="9"/>
      <c r="K884" s="2"/>
      <c r="M884" s="2"/>
      <c r="O884" s="2"/>
      <c r="P884" s="5"/>
      <c r="Q884" s="9"/>
      <c r="R884" s="9"/>
      <c r="T884" s="5"/>
    </row>
    <row r="885" spans="2:20" x14ac:dyDescent="0.2">
      <c r="B885" s="2"/>
      <c r="C885" s="2"/>
      <c r="F885" s="9"/>
      <c r="K885" s="2"/>
      <c r="M885" s="2"/>
      <c r="O885" s="2"/>
      <c r="P885" s="5"/>
      <c r="Q885" s="9"/>
      <c r="R885" s="9"/>
      <c r="T885" s="5"/>
    </row>
    <row r="886" spans="2:20" x14ac:dyDescent="0.2">
      <c r="B886" s="2"/>
      <c r="C886" s="2"/>
      <c r="F886" s="9"/>
      <c r="K886" s="2"/>
      <c r="M886" s="2"/>
      <c r="O886" s="2"/>
      <c r="P886" s="5"/>
      <c r="Q886" s="9"/>
      <c r="R886" s="9"/>
      <c r="T886" s="5"/>
    </row>
    <row r="887" spans="2:20" x14ac:dyDescent="0.2">
      <c r="B887" s="2"/>
      <c r="C887" s="2"/>
      <c r="F887" s="9"/>
      <c r="K887" s="2"/>
      <c r="M887" s="2"/>
      <c r="O887" s="2"/>
      <c r="P887" s="5"/>
      <c r="Q887" s="9"/>
      <c r="R887" s="9"/>
      <c r="T887" s="5"/>
    </row>
    <row r="888" spans="2:20" x14ac:dyDescent="0.2">
      <c r="B888" s="2"/>
      <c r="C888" s="2"/>
      <c r="F888" s="9"/>
      <c r="K888" s="2"/>
      <c r="M888" s="2"/>
      <c r="O888" s="2"/>
      <c r="P888" s="5"/>
      <c r="Q888" s="9"/>
      <c r="R888" s="9"/>
      <c r="T888" s="5"/>
    </row>
    <row r="889" spans="2:20" x14ac:dyDescent="0.2">
      <c r="B889" s="2"/>
      <c r="C889" s="2"/>
      <c r="F889" s="9"/>
      <c r="K889" s="2"/>
      <c r="M889" s="2"/>
      <c r="O889" s="2"/>
      <c r="P889" s="5"/>
      <c r="Q889" s="9"/>
      <c r="R889" s="9"/>
      <c r="T889" s="5"/>
    </row>
    <row r="890" spans="2:20" x14ac:dyDescent="0.2">
      <c r="B890" s="2"/>
      <c r="C890" s="2"/>
      <c r="F890" s="9"/>
      <c r="K890" s="2"/>
      <c r="M890" s="2"/>
      <c r="O890" s="2"/>
      <c r="P890" s="5"/>
      <c r="Q890" s="9"/>
      <c r="R890" s="9"/>
      <c r="T890" s="5"/>
    </row>
    <row r="891" spans="2:20" x14ac:dyDescent="0.2">
      <c r="B891" s="2"/>
      <c r="C891" s="2"/>
      <c r="F891" s="9"/>
      <c r="K891" s="2"/>
      <c r="M891" s="2"/>
      <c r="O891" s="2"/>
      <c r="P891" s="5"/>
      <c r="Q891" s="9"/>
      <c r="R891" s="9"/>
      <c r="T891" s="5"/>
    </row>
    <row r="892" spans="2:20" x14ac:dyDescent="0.2">
      <c r="B892" s="2"/>
      <c r="C892" s="2"/>
      <c r="F892" s="9"/>
      <c r="K892" s="2"/>
      <c r="M892" s="2"/>
      <c r="O892" s="2"/>
      <c r="P892" s="5"/>
      <c r="Q892" s="9"/>
      <c r="R892" s="9"/>
      <c r="T892" s="5"/>
    </row>
    <row r="893" spans="2:20" x14ac:dyDescent="0.2">
      <c r="B893" s="2"/>
      <c r="C893" s="2"/>
      <c r="F893" s="9"/>
      <c r="K893" s="2"/>
      <c r="M893" s="2"/>
      <c r="O893" s="2"/>
      <c r="P893" s="5"/>
      <c r="Q893" s="9"/>
      <c r="R893" s="9"/>
      <c r="T893" s="5"/>
    </row>
    <row r="894" spans="2:20" x14ac:dyDescent="0.2">
      <c r="B894" s="2"/>
      <c r="C894" s="2"/>
      <c r="F894" s="9"/>
      <c r="K894" s="2"/>
      <c r="M894" s="2"/>
      <c r="O894" s="2"/>
      <c r="P894" s="5"/>
      <c r="Q894" s="9"/>
      <c r="R894" s="9"/>
      <c r="T894" s="5"/>
    </row>
    <row r="895" spans="2:20" x14ac:dyDescent="0.2">
      <c r="B895" s="2"/>
      <c r="C895" s="2"/>
      <c r="F895" s="9"/>
      <c r="K895" s="2"/>
      <c r="M895" s="2"/>
      <c r="O895" s="2"/>
      <c r="P895" s="5"/>
      <c r="Q895" s="9"/>
      <c r="R895" s="9"/>
      <c r="T895" s="5"/>
    </row>
    <row r="896" spans="2:20" x14ac:dyDescent="0.2">
      <c r="B896" s="2"/>
      <c r="C896" s="2"/>
      <c r="F896" s="9"/>
      <c r="K896" s="2"/>
      <c r="M896" s="2"/>
      <c r="O896" s="2"/>
      <c r="P896" s="5"/>
      <c r="Q896" s="9"/>
      <c r="R896" s="9"/>
      <c r="T896" s="5"/>
    </row>
    <row r="897" spans="2:20" x14ac:dyDescent="0.2">
      <c r="B897" s="2"/>
      <c r="C897" s="2"/>
      <c r="F897" s="9"/>
      <c r="K897" s="2"/>
      <c r="M897" s="2"/>
      <c r="O897" s="2"/>
      <c r="P897" s="5"/>
      <c r="Q897" s="9"/>
      <c r="R897" s="9"/>
      <c r="T897" s="5"/>
    </row>
    <row r="898" spans="2:20" x14ac:dyDescent="0.2">
      <c r="B898" s="2"/>
      <c r="C898" s="2"/>
      <c r="F898" s="9"/>
      <c r="K898" s="2"/>
      <c r="M898" s="2"/>
      <c r="O898" s="2"/>
      <c r="P898" s="5"/>
      <c r="Q898" s="9"/>
      <c r="R898" s="9"/>
      <c r="T898" s="5"/>
    </row>
    <row r="899" spans="2:20" x14ac:dyDescent="0.2">
      <c r="B899" s="2"/>
      <c r="C899" s="2"/>
      <c r="F899" s="9"/>
      <c r="K899" s="2"/>
      <c r="M899" s="2"/>
      <c r="O899" s="2"/>
      <c r="P899" s="5"/>
      <c r="Q899" s="9"/>
      <c r="R899" s="9"/>
      <c r="T899" s="5"/>
    </row>
    <row r="900" spans="2:20" x14ac:dyDescent="0.2">
      <c r="B900" s="2"/>
      <c r="C900" s="2"/>
      <c r="F900" s="9"/>
      <c r="K900" s="2"/>
      <c r="M900" s="2"/>
      <c r="O900" s="2"/>
      <c r="P900" s="5"/>
      <c r="Q900" s="9"/>
      <c r="R900" s="9"/>
      <c r="T900" s="5"/>
    </row>
    <row r="901" spans="2:20" x14ac:dyDescent="0.2">
      <c r="B901" s="2"/>
      <c r="C901" s="2"/>
      <c r="F901" s="9"/>
      <c r="K901" s="2"/>
      <c r="M901" s="2"/>
      <c r="O901" s="2"/>
      <c r="P901" s="5"/>
      <c r="Q901" s="9"/>
      <c r="R901" s="9"/>
      <c r="T901" s="5"/>
    </row>
    <row r="902" spans="2:20" x14ac:dyDescent="0.2">
      <c r="B902" s="2"/>
      <c r="C902" s="2"/>
      <c r="F902" s="9"/>
      <c r="K902" s="2"/>
      <c r="M902" s="2"/>
      <c r="O902" s="2"/>
      <c r="P902" s="5"/>
      <c r="Q902" s="9"/>
      <c r="R902" s="9"/>
      <c r="T902" s="5"/>
    </row>
    <row r="903" spans="2:20" x14ac:dyDescent="0.2">
      <c r="B903" s="2"/>
      <c r="C903" s="2"/>
      <c r="F903" s="9"/>
      <c r="K903" s="2"/>
      <c r="M903" s="2"/>
      <c r="O903" s="2"/>
      <c r="P903" s="5"/>
      <c r="Q903" s="9"/>
      <c r="R903" s="9"/>
      <c r="T903" s="5"/>
    </row>
    <row r="904" spans="2:20" x14ac:dyDescent="0.2">
      <c r="B904" s="2"/>
      <c r="C904" s="2"/>
      <c r="F904" s="9"/>
      <c r="K904" s="2"/>
      <c r="M904" s="2"/>
      <c r="O904" s="2"/>
      <c r="P904" s="5"/>
      <c r="Q904" s="9"/>
      <c r="R904" s="9"/>
      <c r="T904" s="5"/>
    </row>
    <row r="905" spans="2:20" x14ac:dyDescent="0.2">
      <c r="B905" s="2"/>
      <c r="C905" s="2"/>
      <c r="F905" s="9"/>
      <c r="K905" s="2"/>
      <c r="M905" s="2"/>
      <c r="O905" s="2"/>
      <c r="P905" s="5"/>
      <c r="Q905" s="9"/>
      <c r="R905" s="9"/>
      <c r="T905" s="5"/>
    </row>
    <row r="906" spans="2:20" x14ac:dyDescent="0.2">
      <c r="B906" s="2"/>
      <c r="C906" s="2"/>
      <c r="F906" s="9"/>
      <c r="K906" s="2"/>
      <c r="M906" s="2"/>
      <c r="O906" s="2"/>
      <c r="P906" s="5"/>
      <c r="Q906" s="9"/>
      <c r="R906" s="9"/>
      <c r="T906" s="5"/>
    </row>
    <row r="907" spans="2:20" x14ac:dyDescent="0.2">
      <c r="B907" s="2"/>
      <c r="C907" s="2"/>
      <c r="F907" s="9"/>
      <c r="K907" s="2"/>
      <c r="M907" s="2"/>
      <c r="O907" s="2"/>
      <c r="P907" s="5"/>
      <c r="Q907" s="9"/>
      <c r="R907" s="9"/>
      <c r="T907" s="5"/>
    </row>
    <row r="908" spans="2:20" x14ac:dyDescent="0.2">
      <c r="B908" s="2"/>
      <c r="C908" s="2"/>
      <c r="F908" s="9"/>
      <c r="K908" s="2"/>
      <c r="M908" s="2"/>
      <c r="O908" s="2"/>
      <c r="P908" s="5"/>
      <c r="Q908" s="9"/>
      <c r="R908" s="9"/>
      <c r="T908" s="5"/>
    </row>
    <row r="909" spans="2:20" x14ac:dyDescent="0.2">
      <c r="B909" s="2"/>
      <c r="C909" s="2"/>
      <c r="F909" s="9"/>
      <c r="K909" s="2"/>
      <c r="M909" s="2"/>
      <c r="O909" s="2"/>
      <c r="P909" s="5"/>
      <c r="Q909" s="9"/>
      <c r="R909" s="9"/>
      <c r="T909" s="5"/>
    </row>
    <row r="910" spans="2:20" x14ac:dyDescent="0.2">
      <c r="B910" s="2"/>
      <c r="C910" s="2"/>
      <c r="F910" s="9"/>
      <c r="K910" s="2"/>
      <c r="M910" s="2"/>
      <c r="O910" s="2"/>
      <c r="P910" s="5"/>
      <c r="Q910" s="9"/>
      <c r="R910" s="9"/>
      <c r="T910" s="5"/>
    </row>
    <row r="911" spans="2:20" x14ac:dyDescent="0.2">
      <c r="B911" s="2"/>
      <c r="C911" s="2"/>
      <c r="F911" s="9"/>
      <c r="K911" s="2"/>
      <c r="M911" s="2"/>
      <c r="O911" s="2"/>
      <c r="P911" s="5"/>
      <c r="Q911" s="9"/>
      <c r="R911" s="9"/>
      <c r="T911" s="5"/>
    </row>
    <row r="912" spans="2:20" x14ac:dyDescent="0.2">
      <c r="B912" s="2"/>
      <c r="C912" s="2"/>
      <c r="F912" s="9"/>
      <c r="K912" s="2"/>
      <c r="M912" s="2"/>
      <c r="O912" s="2"/>
      <c r="P912" s="5"/>
      <c r="Q912" s="9"/>
      <c r="R912" s="9"/>
      <c r="T912" s="5"/>
    </row>
    <row r="913" spans="2:20" x14ac:dyDescent="0.2">
      <c r="B913" s="2"/>
      <c r="C913" s="2"/>
      <c r="F913" s="9"/>
      <c r="K913" s="2"/>
      <c r="M913" s="2"/>
      <c r="O913" s="2"/>
      <c r="P913" s="5"/>
      <c r="Q913" s="9"/>
      <c r="R913" s="9"/>
      <c r="T913" s="5"/>
    </row>
    <row r="914" spans="2:20" x14ac:dyDescent="0.2">
      <c r="B914" s="2"/>
      <c r="C914" s="2"/>
      <c r="F914" s="9"/>
      <c r="K914" s="2"/>
      <c r="M914" s="2"/>
      <c r="O914" s="2"/>
      <c r="P914" s="5"/>
      <c r="Q914" s="9"/>
      <c r="R914" s="9"/>
      <c r="T914" s="5"/>
    </row>
    <row r="915" spans="2:20" x14ac:dyDescent="0.2">
      <c r="B915" s="2"/>
      <c r="C915" s="2"/>
      <c r="F915" s="9"/>
      <c r="K915" s="2"/>
      <c r="M915" s="2"/>
      <c r="O915" s="2"/>
      <c r="P915" s="5"/>
      <c r="Q915" s="9"/>
      <c r="R915" s="9"/>
      <c r="T915" s="5"/>
    </row>
    <row r="916" spans="2:20" x14ac:dyDescent="0.2">
      <c r="B916" s="2"/>
      <c r="C916" s="2"/>
      <c r="F916" s="9"/>
      <c r="K916" s="2"/>
      <c r="M916" s="2"/>
      <c r="O916" s="2"/>
      <c r="P916" s="5"/>
      <c r="Q916" s="9"/>
      <c r="R916" s="9"/>
      <c r="T916" s="5"/>
    </row>
    <row r="917" spans="2:20" x14ac:dyDescent="0.2">
      <c r="B917" s="2"/>
      <c r="C917" s="2"/>
      <c r="F917" s="9"/>
      <c r="K917" s="2"/>
      <c r="M917" s="2"/>
      <c r="O917" s="2"/>
      <c r="P917" s="5"/>
      <c r="Q917" s="9"/>
      <c r="R917" s="9"/>
      <c r="T917" s="5"/>
    </row>
    <row r="918" spans="2:20" x14ac:dyDescent="0.2">
      <c r="B918" s="2"/>
      <c r="C918" s="2"/>
      <c r="F918" s="9"/>
      <c r="K918" s="2"/>
      <c r="M918" s="2"/>
      <c r="O918" s="2"/>
      <c r="P918" s="5"/>
      <c r="Q918" s="9"/>
      <c r="R918" s="9"/>
      <c r="T918" s="5"/>
    </row>
    <row r="919" spans="2:20" x14ac:dyDescent="0.2">
      <c r="B919" s="2"/>
      <c r="C919" s="2"/>
      <c r="F919" s="9"/>
      <c r="K919" s="2"/>
      <c r="M919" s="2"/>
      <c r="O919" s="2"/>
      <c r="P919" s="5"/>
      <c r="Q919" s="9"/>
      <c r="R919" s="9"/>
      <c r="T919" s="5"/>
    </row>
    <row r="920" spans="2:20" x14ac:dyDescent="0.2">
      <c r="B920" s="2"/>
      <c r="C920" s="2"/>
      <c r="F920" s="9"/>
      <c r="K920" s="2"/>
      <c r="M920" s="2"/>
      <c r="O920" s="2"/>
      <c r="P920" s="5"/>
      <c r="Q920" s="9"/>
      <c r="R920" s="9"/>
      <c r="T920" s="5"/>
    </row>
    <row r="921" spans="2:20" x14ac:dyDescent="0.2">
      <c r="B921" s="2"/>
      <c r="C921" s="2"/>
      <c r="F921" s="9"/>
      <c r="K921" s="2"/>
      <c r="M921" s="2"/>
      <c r="O921" s="2"/>
      <c r="P921" s="5"/>
      <c r="Q921" s="9"/>
      <c r="R921" s="9"/>
      <c r="T921" s="5"/>
    </row>
    <row r="922" spans="2:20" x14ac:dyDescent="0.2">
      <c r="B922" s="2"/>
      <c r="C922" s="2"/>
      <c r="F922" s="9"/>
      <c r="K922" s="2"/>
      <c r="M922" s="2"/>
      <c r="O922" s="2"/>
      <c r="P922" s="5"/>
      <c r="Q922" s="9"/>
      <c r="R922" s="9"/>
      <c r="T922" s="5"/>
    </row>
    <row r="923" spans="2:20" x14ac:dyDescent="0.2">
      <c r="B923" s="2"/>
      <c r="C923" s="2"/>
      <c r="F923" s="9"/>
      <c r="K923" s="2"/>
      <c r="M923" s="2"/>
      <c r="O923" s="2"/>
      <c r="P923" s="5"/>
      <c r="Q923" s="9"/>
      <c r="R923" s="9"/>
      <c r="T923" s="5"/>
    </row>
    <row r="924" spans="2:20" x14ac:dyDescent="0.2">
      <c r="B924" s="2"/>
      <c r="C924" s="2"/>
      <c r="F924" s="9"/>
      <c r="K924" s="2"/>
      <c r="M924" s="2"/>
      <c r="O924" s="2"/>
      <c r="P924" s="5"/>
      <c r="Q924" s="9"/>
      <c r="R924" s="9"/>
      <c r="T924" s="5"/>
    </row>
    <row r="925" spans="2:20" x14ac:dyDescent="0.2">
      <c r="B925" s="2"/>
      <c r="C925" s="2"/>
      <c r="F925" s="9"/>
      <c r="K925" s="2"/>
      <c r="M925" s="2"/>
      <c r="O925" s="2"/>
      <c r="P925" s="5"/>
      <c r="Q925" s="9"/>
      <c r="R925" s="9"/>
      <c r="T925" s="5"/>
    </row>
    <row r="926" spans="2:20" x14ac:dyDescent="0.2">
      <c r="B926" s="2"/>
      <c r="C926" s="2"/>
      <c r="F926" s="9"/>
      <c r="K926" s="2"/>
      <c r="M926" s="2"/>
      <c r="O926" s="2"/>
      <c r="P926" s="5"/>
      <c r="Q926" s="9"/>
      <c r="R926" s="9"/>
      <c r="T926" s="5"/>
    </row>
    <row r="927" spans="2:20" x14ac:dyDescent="0.2">
      <c r="B927" s="2"/>
      <c r="C927" s="2"/>
      <c r="F927" s="9"/>
      <c r="K927" s="2"/>
      <c r="M927" s="2"/>
      <c r="O927" s="2"/>
      <c r="P927" s="5"/>
      <c r="Q927" s="9"/>
      <c r="R927" s="9"/>
      <c r="T927" s="5"/>
    </row>
    <row r="928" spans="2:20" x14ac:dyDescent="0.2">
      <c r="B928" s="2"/>
      <c r="C928" s="2"/>
      <c r="F928" s="9"/>
      <c r="K928" s="2"/>
      <c r="M928" s="2"/>
      <c r="O928" s="2"/>
      <c r="P928" s="5"/>
      <c r="Q928" s="9"/>
      <c r="R928" s="9"/>
      <c r="T928" s="5"/>
    </row>
    <row r="929" spans="2:20" x14ac:dyDescent="0.2">
      <c r="B929" s="2"/>
      <c r="C929" s="2"/>
      <c r="F929" s="9"/>
      <c r="K929" s="2"/>
      <c r="M929" s="2"/>
      <c r="O929" s="2"/>
      <c r="P929" s="5"/>
      <c r="Q929" s="9"/>
      <c r="R929" s="9"/>
      <c r="T929" s="5"/>
    </row>
    <row r="930" spans="2:20" x14ac:dyDescent="0.2">
      <c r="B930" s="2"/>
      <c r="C930" s="2"/>
      <c r="F930" s="9"/>
      <c r="K930" s="2"/>
      <c r="M930" s="2"/>
      <c r="O930" s="2"/>
      <c r="P930" s="5"/>
      <c r="Q930" s="9"/>
      <c r="R930" s="9"/>
      <c r="T930" s="5"/>
    </row>
    <row r="931" spans="2:20" x14ac:dyDescent="0.2">
      <c r="B931" s="2"/>
      <c r="C931" s="2"/>
      <c r="F931" s="9"/>
      <c r="K931" s="2"/>
      <c r="M931" s="2"/>
      <c r="O931" s="2"/>
      <c r="P931" s="5"/>
      <c r="Q931" s="9"/>
      <c r="R931" s="9"/>
      <c r="T931" s="5"/>
    </row>
    <row r="932" spans="2:20" x14ac:dyDescent="0.2">
      <c r="B932" s="2"/>
      <c r="C932" s="2"/>
      <c r="F932" s="9"/>
      <c r="K932" s="2"/>
      <c r="M932" s="2"/>
      <c r="O932" s="2"/>
      <c r="P932" s="5"/>
      <c r="Q932" s="9"/>
      <c r="R932" s="9"/>
      <c r="T932" s="5"/>
    </row>
    <row r="933" spans="2:20" x14ac:dyDescent="0.2">
      <c r="B933" s="2"/>
      <c r="C933" s="2"/>
      <c r="F933" s="9"/>
      <c r="K933" s="2"/>
      <c r="M933" s="2"/>
      <c r="O933" s="2"/>
      <c r="P933" s="5"/>
      <c r="Q933" s="9"/>
      <c r="R933" s="9"/>
      <c r="T933" s="5"/>
    </row>
    <row r="934" spans="2:20" x14ac:dyDescent="0.2">
      <c r="B934" s="2"/>
      <c r="C934" s="2"/>
      <c r="F934" s="9"/>
      <c r="K934" s="2"/>
      <c r="M934" s="2"/>
      <c r="O934" s="2"/>
      <c r="P934" s="5"/>
      <c r="Q934" s="9"/>
      <c r="R934" s="9"/>
      <c r="T934" s="5"/>
    </row>
    <row r="935" spans="2:20" x14ac:dyDescent="0.2">
      <c r="B935" s="2"/>
      <c r="C935" s="2"/>
      <c r="F935" s="9"/>
      <c r="K935" s="2"/>
      <c r="M935" s="2"/>
      <c r="O935" s="2"/>
      <c r="P935" s="5"/>
      <c r="Q935" s="9"/>
      <c r="R935" s="9"/>
      <c r="T935" s="5"/>
    </row>
    <row r="936" spans="2:20" x14ac:dyDescent="0.2">
      <c r="B936" s="2"/>
      <c r="C936" s="2"/>
      <c r="F936" s="9"/>
      <c r="K936" s="2"/>
      <c r="M936" s="2"/>
      <c r="O936" s="2"/>
      <c r="P936" s="5"/>
      <c r="Q936" s="9"/>
      <c r="R936" s="9"/>
      <c r="T936" s="5"/>
    </row>
    <row r="937" spans="2:20" x14ac:dyDescent="0.2">
      <c r="B937" s="2"/>
      <c r="C937" s="2"/>
      <c r="F937" s="9"/>
      <c r="K937" s="2"/>
      <c r="M937" s="2"/>
      <c r="O937" s="2"/>
      <c r="P937" s="5"/>
      <c r="Q937" s="9"/>
      <c r="R937" s="9"/>
      <c r="T937" s="5"/>
    </row>
    <row r="938" spans="2:20" x14ac:dyDescent="0.2">
      <c r="B938" s="2"/>
      <c r="C938" s="2"/>
      <c r="F938" s="9"/>
      <c r="K938" s="2"/>
      <c r="M938" s="2"/>
      <c r="O938" s="2"/>
      <c r="P938" s="5"/>
      <c r="Q938" s="9"/>
      <c r="R938" s="9"/>
      <c r="T938" s="5"/>
    </row>
    <row r="939" spans="2:20" x14ac:dyDescent="0.2">
      <c r="B939" s="2"/>
      <c r="C939" s="2"/>
      <c r="F939" s="9"/>
      <c r="K939" s="2"/>
      <c r="M939" s="2"/>
      <c r="O939" s="2"/>
      <c r="P939" s="5"/>
      <c r="Q939" s="9"/>
      <c r="R939" s="9"/>
      <c r="T939" s="5"/>
    </row>
    <row r="940" spans="2:20" x14ac:dyDescent="0.2">
      <c r="B940" s="2"/>
      <c r="C940" s="2"/>
      <c r="F940" s="9"/>
      <c r="K940" s="2"/>
      <c r="M940" s="2"/>
      <c r="O940" s="2"/>
      <c r="P940" s="5"/>
      <c r="Q940" s="9"/>
      <c r="R940" s="9"/>
      <c r="T940" s="5"/>
    </row>
    <row r="941" spans="2:20" x14ac:dyDescent="0.2">
      <c r="B941" s="2"/>
      <c r="C941" s="2"/>
      <c r="F941" s="9"/>
      <c r="K941" s="2"/>
      <c r="M941" s="2"/>
      <c r="O941" s="2"/>
      <c r="P941" s="5"/>
      <c r="Q941" s="9"/>
      <c r="R941" s="9"/>
      <c r="T941" s="5"/>
    </row>
    <row r="942" spans="2:20" x14ac:dyDescent="0.2">
      <c r="B942" s="2"/>
      <c r="C942" s="2"/>
      <c r="F942" s="9"/>
      <c r="K942" s="2"/>
      <c r="M942" s="2"/>
      <c r="O942" s="2"/>
      <c r="P942" s="5"/>
      <c r="Q942" s="9"/>
      <c r="R942" s="9"/>
      <c r="T942" s="5"/>
    </row>
    <row r="943" spans="2:20" x14ac:dyDescent="0.2">
      <c r="B943" s="2"/>
      <c r="C943" s="2"/>
      <c r="F943" s="9"/>
      <c r="K943" s="2"/>
      <c r="M943" s="2"/>
      <c r="O943" s="2"/>
      <c r="P943" s="5"/>
      <c r="Q943" s="9"/>
      <c r="R943" s="9"/>
      <c r="T943" s="5"/>
    </row>
    <row r="944" spans="2:20" x14ac:dyDescent="0.2">
      <c r="B944" s="2"/>
      <c r="C944" s="2"/>
      <c r="F944" s="9"/>
      <c r="K944" s="2"/>
      <c r="M944" s="2"/>
      <c r="O944" s="2"/>
      <c r="P944" s="5"/>
      <c r="Q944" s="9"/>
      <c r="R944" s="9"/>
      <c r="T944" s="5"/>
    </row>
    <row r="945" spans="2:20" x14ac:dyDescent="0.2">
      <c r="B945" s="2"/>
      <c r="C945" s="2"/>
      <c r="F945" s="9"/>
      <c r="K945" s="2"/>
      <c r="M945" s="2"/>
      <c r="O945" s="2"/>
      <c r="P945" s="5"/>
      <c r="Q945" s="9"/>
      <c r="R945" s="9"/>
      <c r="T945" s="5"/>
    </row>
    <row r="946" spans="2:20" x14ac:dyDescent="0.2">
      <c r="B946" s="2"/>
      <c r="C946" s="2"/>
      <c r="F946" s="9"/>
      <c r="K946" s="2"/>
      <c r="M946" s="2"/>
      <c r="O946" s="2"/>
      <c r="P946" s="5"/>
      <c r="Q946" s="9"/>
      <c r="R946" s="9"/>
      <c r="T946" s="5"/>
    </row>
    <row r="947" spans="2:20" x14ac:dyDescent="0.2">
      <c r="B947" s="2"/>
      <c r="C947" s="2"/>
      <c r="F947" s="9"/>
      <c r="K947" s="2"/>
      <c r="M947" s="2"/>
      <c r="O947" s="2"/>
      <c r="P947" s="5"/>
      <c r="Q947" s="9"/>
      <c r="R947" s="9"/>
      <c r="T947" s="5"/>
    </row>
    <row r="948" spans="2:20" x14ac:dyDescent="0.2">
      <c r="B948" s="2"/>
      <c r="C948" s="2"/>
      <c r="F948" s="9"/>
      <c r="K948" s="2"/>
      <c r="M948" s="2"/>
      <c r="O948" s="2"/>
      <c r="P948" s="5"/>
      <c r="Q948" s="9"/>
      <c r="R948" s="9"/>
      <c r="T948" s="5"/>
    </row>
    <row r="949" spans="2:20" x14ac:dyDescent="0.2">
      <c r="B949" s="2"/>
      <c r="C949" s="2"/>
      <c r="F949" s="9"/>
      <c r="K949" s="2"/>
      <c r="M949" s="2"/>
      <c r="O949" s="2"/>
      <c r="P949" s="5"/>
      <c r="Q949" s="9"/>
      <c r="R949" s="9"/>
      <c r="T949" s="5"/>
    </row>
    <row r="950" spans="2:20" x14ac:dyDescent="0.2">
      <c r="B950" s="2"/>
      <c r="C950" s="2"/>
      <c r="F950" s="9"/>
      <c r="K950" s="2"/>
      <c r="M950" s="2"/>
      <c r="O950" s="2"/>
      <c r="P950" s="5"/>
      <c r="Q950" s="9"/>
      <c r="R950" s="9"/>
      <c r="T950" s="5"/>
    </row>
    <row r="951" spans="2:20" x14ac:dyDescent="0.2">
      <c r="B951" s="2"/>
      <c r="C951" s="2"/>
      <c r="F951" s="9"/>
      <c r="K951" s="2"/>
      <c r="M951" s="2"/>
      <c r="O951" s="2"/>
      <c r="P951" s="5"/>
      <c r="Q951" s="9"/>
      <c r="R951" s="9"/>
      <c r="T951" s="5"/>
    </row>
    <row r="952" spans="2:20" x14ac:dyDescent="0.2">
      <c r="B952" s="2"/>
      <c r="C952" s="2"/>
      <c r="F952" s="9"/>
      <c r="K952" s="2"/>
      <c r="M952" s="2"/>
      <c r="O952" s="2"/>
      <c r="P952" s="5"/>
      <c r="Q952" s="9"/>
      <c r="R952" s="9"/>
      <c r="T952" s="5"/>
    </row>
    <row r="953" spans="2:20" x14ac:dyDescent="0.2">
      <c r="B953" s="2"/>
      <c r="C953" s="2"/>
      <c r="F953" s="9"/>
      <c r="K953" s="2"/>
      <c r="M953" s="2"/>
      <c r="O953" s="2"/>
      <c r="P953" s="5"/>
      <c r="Q953" s="9"/>
      <c r="R953" s="9"/>
      <c r="T953" s="5"/>
    </row>
    <row r="954" spans="2:20" x14ac:dyDescent="0.2">
      <c r="B954" s="2"/>
      <c r="C954" s="2"/>
      <c r="F954" s="9"/>
      <c r="K954" s="2"/>
      <c r="M954" s="2"/>
      <c r="O954" s="2"/>
      <c r="P954" s="5"/>
      <c r="Q954" s="9"/>
      <c r="R954" s="9"/>
      <c r="T954" s="5"/>
    </row>
    <row r="955" spans="2:20" x14ac:dyDescent="0.2">
      <c r="B955" s="2"/>
      <c r="C955" s="2"/>
      <c r="F955" s="9"/>
      <c r="K955" s="2"/>
      <c r="M955" s="2"/>
      <c r="O955" s="2"/>
      <c r="P955" s="5"/>
      <c r="Q955" s="9"/>
      <c r="R955" s="9"/>
      <c r="T955" s="5"/>
    </row>
    <row r="956" spans="2:20" x14ac:dyDescent="0.2">
      <c r="B956" s="2"/>
      <c r="C956" s="2"/>
      <c r="F956" s="9"/>
      <c r="K956" s="2"/>
      <c r="M956" s="2"/>
      <c r="O956" s="2"/>
      <c r="P956" s="5"/>
      <c r="Q956" s="9"/>
      <c r="R956" s="9"/>
      <c r="T956" s="5"/>
    </row>
    <row r="957" spans="2:20" x14ac:dyDescent="0.2">
      <c r="B957" s="2"/>
      <c r="C957" s="2"/>
      <c r="F957" s="9"/>
      <c r="K957" s="2"/>
      <c r="M957" s="2"/>
      <c r="O957" s="2"/>
      <c r="P957" s="5"/>
      <c r="Q957" s="9"/>
      <c r="R957" s="9"/>
      <c r="T957" s="5"/>
    </row>
    <row r="958" spans="2:20" x14ac:dyDescent="0.2">
      <c r="B958" s="2"/>
      <c r="C958" s="2"/>
      <c r="F958" s="9"/>
      <c r="K958" s="2"/>
      <c r="M958" s="2"/>
      <c r="O958" s="2"/>
      <c r="P958" s="5"/>
      <c r="Q958" s="9"/>
      <c r="R958" s="9"/>
      <c r="T958" s="5"/>
    </row>
    <row r="959" spans="2:20" x14ac:dyDescent="0.2">
      <c r="B959" s="2"/>
      <c r="C959" s="2"/>
      <c r="F959" s="9"/>
      <c r="K959" s="2"/>
      <c r="M959" s="2"/>
      <c r="O959" s="2"/>
      <c r="P959" s="5"/>
      <c r="Q959" s="9"/>
      <c r="R959" s="9"/>
      <c r="T959" s="5"/>
    </row>
    <row r="960" spans="2:20" x14ac:dyDescent="0.2">
      <c r="B960" s="2"/>
      <c r="C960" s="2"/>
      <c r="F960" s="9"/>
      <c r="K960" s="2"/>
      <c r="M960" s="2"/>
      <c r="O960" s="2"/>
      <c r="P960" s="5"/>
      <c r="Q960" s="9"/>
      <c r="R960" s="9"/>
      <c r="T960" s="5"/>
    </row>
    <row r="961" spans="2:20" x14ac:dyDescent="0.2">
      <c r="B961" s="2"/>
      <c r="C961" s="2"/>
      <c r="F961" s="9"/>
      <c r="K961" s="2"/>
      <c r="M961" s="2"/>
      <c r="O961" s="2"/>
      <c r="P961" s="5"/>
      <c r="Q961" s="9"/>
      <c r="R961" s="9"/>
      <c r="T961" s="5"/>
    </row>
    <row r="962" spans="2:20" x14ac:dyDescent="0.2">
      <c r="B962" s="2"/>
      <c r="C962" s="2"/>
      <c r="F962" s="9"/>
      <c r="K962" s="2"/>
      <c r="M962" s="2"/>
      <c r="O962" s="2"/>
      <c r="P962" s="5"/>
      <c r="Q962" s="9"/>
      <c r="R962" s="9"/>
      <c r="T962" s="5"/>
    </row>
    <row r="963" spans="2:20" x14ac:dyDescent="0.2">
      <c r="B963" s="2"/>
      <c r="C963" s="2"/>
      <c r="F963" s="9"/>
      <c r="K963" s="2"/>
      <c r="M963" s="2"/>
      <c r="O963" s="2"/>
      <c r="P963" s="5"/>
      <c r="Q963" s="9"/>
      <c r="R963" s="9"/>
      <c r="T963" s="5"/>
    </row>
    <row r="964" spans="2:20" x14ac:dyDescent="0.2">
      <c r="B964" s="2"/>
      <c r="C964" s="2"/>
      <c r="F964" s="9"/>
      <c r="K964" s="2"/>
      <c r="M964" s="2"/>
      <c r="O964" s="2"/>
      <c r="P964" s="5"/>
      <c r="Q964" s="9"/>
      <c r="R964" s="9"/>
      <c r="T964" s="5"/>
    </row>
    <row r="965" spans="2:20" x14ac:dyDescent="0.2">
      <c r="B965" s="2"/>
      <c r="C965" s="2"/>
      <c r="F965" s="9"/>
      <c r="K965" s="2"/>
      <c r="M965" s="2"/>
      <c r="O965" s="2"/>
      <c r="P965" s="5"/>
      <c r="Q965" s="9"/>
      <c r="R965" s="9"/>
      <c r="T965" s="5"/>
    </row>
    <row r="966" spans="2:20" x14ac:dyDescent="0.2">
      <c r="B966" s="2"/>
      <c r="C966" s="2"/>
      <c r="F966" s="9"/>
      <c r="K966" s="2"/>
      <c r="M966" s="2"/>
      <c r="O966" s="2"/>
      <c r="P966" s="5"/>
      <c r="Q966" s="9"/>
      <c r="R966" s="9"/>
      <c r="T966" s="5"/>
    </row>
    <row r="967" spans="2:20" x14ac:dyDescent="0.2">
      <c r="B967" s="2"/>
      <c r="C967" s="2"/>
      <c r="F967" s="9"/>
      <c r="K967" s="2"/>
      <c r="M967" s="2"/>
      <c r="O967" s="2"/>
      <c r="P967" s="5"/>
      <c r="Q967" s="9"/>
      <c r="R967" s="9"/>
      <c r="T967" s="5"/>
    </row>
    <row r="968" spans="2:20" x14ac:dyDescent="0.2">
      <c r="B968" s="2"/>
      <c r="C968" s="2"/>
      <c r="F968" s="9"/>
      <c r="K968" s="2"/>
      <c r="M968" s="2"/>
      <c r="O968" s="2"/>
      <c r="P968" s="5"/>
      <c r="Q968" s="9"/>
      <c r="R968" s="9"/>
      <c r="T968" s="5"/>
    </row>
    <row r="969" spans="2:20" x14ac:dyDescent="0.2">
      <c r="B969" s="2"/>
      <c r="C969" s="2"/>
      <c r="F969" s="9"/>
      <c r="K969" s="2"/>
      <c r="M969" s="2"/>
      <c r="O969" s="2"/>
      <c r="P969" s="5"/>
      <c r="Q969" s="9"/>
      <c r="R969" s="9"/>
      <c r="T969" s="5"/>
    </row>
    <row r="970" spans="2:20" x14ac:dyDescent="0.2">
      <c r="B970" s="2"/>
      <c r="C970" s="2"/>
      <c r="F970" s="9"/>
      <c r="K970" s="2"/>
      <c r="M970" s="2"/>
      <c r="O970" s="2"/>
      <c r="P970" s="5"/>
      <c r="Q970" s="9"/>
      <c r="R970" s="9"/>
      <c r="T970" s="5"/>
    </row>
    <row r="971" spans="2:20" x14ac:dyDescent="0.2">
      <c r="B971" s="2"/>
      <c r="C971" s="2"/>
      <c r="F971" s="9"/>
      <c r="K971" s="2"/>
      <c r="M971" s="2"/>
      <c r="O971" s="2"/>
      <c r="P971" s="5"/>
      <c r="Q971" s="9"/>
      <c r="R971" s="9"/>
      <c r="T971" s="5"/>
    </row>
    <row r="972" spans="2:20" x14ac:dyDescent="0.2">
      <c r="B972" s="2"/>
      <c r="C972" s="2"/>
      <c r="F972" s="9"/>
      <c r="K972" s="2"/>
      <c r="M972" s="2"/>
      <c r="O972" s="2"/>
      <c r="P972" s="5"/>
      <c r="Q972" s="9"/>
      <c r="R972" s="9"/>
      <c r="T972" s="5"/>
    </row>
    <row r="973" spans="2:20" x14ac:dyDescent="0.2">
      <c r="B973" s="2"/>
      <c r="C973" s="2"/>
      <c r="F973" s="9"/>
      <c r="K973" s="2"/>
      <c r="M973" s="2"/>
      <c r="O973" s="2"/>
      <c r="P973" s="5"/>
      <c r="Q973" s="9"/>
      <c r="R973" s="9"/>
      <c r="T973" s="5"/>
    </row>
    <row r="974" spans="2:20" x14ac:dyDescent="0.2">
      <c r="B974" s="2"/>
      <c r="C974" s="2"/>
      <c r="F974" s="9"/>
      <c r="K974" s="2"/>
      <c r="M974" s="2"/>
      <c r="O974" s="2"/>
      <c r="P974" s="5"/>
      <c r="Q974" s="9"/>
      <c r="R974" s="9"/>
      <c r="T974" s="5"/>
    </row>
    <row r="975" spans="2:20" x14ac:dyDescent="0.2">
      <c r="B975" s="2"/>
      <c r="C975" s="2"/>
      <c r="F975" s="9"/>
      <c r="K975" s="2"/>
      <c r="M975" s="2"/>
      <c r="O975" s="2"/>
      <c r="P975" s="5"/>
      <c r="Q975" s="9"/>
      <c r="R975" s="9"/>
      <c r="T975" s="5"/>
    </row>
    <row r="976" spans="2:20" x14ac:dyDescent="0.2">
      <c r="B976" s="2"/>
      <c r="C976" s="2"/>
      <c r="F976" s="9"/>
      <c r="K976" s="2"/>
      <c r="M976" s="2"/>
      <c r="O976" s="2"/>
      <c r="P976" s="5"/>
      <c r="Q976" s="9"/>
      <c r="R976" s="9"/>
      <c r="T976" s="5"/>
    </row>
    <row r="977" spans="2:20" x14ac:dyDescent="0.2">
      <c r="B977" s="2"/>
      <c r="C977" s="2"/>
      <c r="F977" s="9"/>
      <c r="K977" s="2"/>
      <c r="M977" s="2"/>
      <c r="O977" s="2"/>
      <c r="P977" s="5"/>
      <c r="Q977" s="9"/>
      <c r="R977" s="9"/>
      <c r="T977" s="5"/>
    </row>
    <row r="978" spans="2:20" x14ac:dyDescent="0.2">
      <c r="B978" s="2"/>
      <c r="C978" s="2"/>
      <c r="F978" s="9"/>
      <c r="K978" s="2"/>
      <c r="M978" s="2"/>
      <c r="O978" s="2"/>
      <c r="P978" s="5"/>
      <c r="Q978" s="9"/>
      <c r="R978" s="9"/>
      <c r="T978" s="5"/>
    </row>
    <row r="979" spans="2:20" x14ac:dyDescent="0.2">
      <c r="B979" s="2"/>
      <c r="C979" s="2"/>
      <c r="F979" s="9"/>
      <c r="K979" s="2"/>
      <c r="M979" s="2"/>
      <c r="O979" s="2"/>
      <c r="P979" s="5"/>
      <c r="Q979" s="9"/>
      <c r="R979" s="9"/>
      <c r="T979" s="5"/>
    </row>
    <row r="980" spans="2:20" x14ac:dyDescent="0.2">
      <c r="B980" s="2"/>
      <c r="C980" s="2"/>
      <c r="F980" s="9"/>
      <c r="K980" s="2"/>
      <c r="M980" s="2"/>
      <c r="O980" s="2"/>
      <c r="P980" s="5"/>
      <c r="Q980" s="9"/>
      <c r="R980" s="9"/>
      <c r="T980" s="5"/>
    </row>
    <row r="981" spans="2:20" x14ac:dyDescent="0.2">
      <c r="B981" s="2"/>
      <c r="C981" s="2"/>
      <c r="F981" s="9"/>
      <c r="K981" s="2"/>
      <c r="M981" s="2"/>
      <c r="O981" s="2"/>
      <c r="P981" s="5"/>
      <c r="Q981" s="9"/>
      <c r="R981" s="9"/>
      <c r="T981" s="5"/>
    </row>
    <row r="982" spans="2:20" x14ac:dyDescent="0.2">
      <c r="B982" s="2"/>
      <c r="C982" s="2"/>
      <c r="F982" s="9"/>
      <c r="K982" s="2"/>
      <c r="M982" s="2"/>
      <c r="O982" s="2"/>
      <c r="P982" s="5"/>
      <c r="Q982" s="9"/>
      <c r="R982" s="9"/>
      <c r="T982" s="5"/>
    </row>
    <row r="983" spans="2:20" x14ac:dyDescent="0.2">
      <c r="B983" s="2"/>
      <c r="C983" s="2"/>
      <c r="F983" s="9"/>
      <c r="K983" s="2"/>
      <c r="M983" s="2"/>
      <c r="O983" s="2"/>
      <c r="P983" s="5"/>
      <c r="Q983" s="9"/>
      <c r="R983" s="9"/>
      <c r="T983" s="5"/>
    </row>
    <row r="984" spans="2:20" x14ac:dyDescent="0.2">
      <c r="B984" s="2"/>
      <c r="C984" s="2"/>
      <c r="F984" s="9"/>
      <c r="K984" s="2"/>
      <c r="M984" s="2"/>
      <c r="O984" s="2"/>
      <c r="P984" s="5"/>
      <c r="Q984" s="9"/>
      <c r="R984" s="9"/>
      <c r="T984" s="5"/>
    </row>
    <row r="985" spans="2:20" x14ac:dyDescent="0.2">
      <c r="B985" s="2"/>
      <c r="C985" s="2"/>
      <c r="F985" s="9"/>
      <c r="K985" s="2"/>
      <c r="M985" s="2"/>
      <c r="O985" s="2"/>
      <c r="P985" s="5"/>
      <c r="Q985" s="9"/>
      <c r="R985" s="9"/>
      <c r="T985" s="5"/>
    </row>
    <row r="986" spans="2:20" x14ac:dyDescent="0.2">
      <c r="B986" s="2"/>
      <c r="C986" s="2"/>
      <c r="F986" s="9"/>
      <c r="K986" s="2"/>
      <c r="M986" s="2"/>
      <c r="O986" s="2"/>
      <c r="P986" s="5"/>
      <c r="Q986" s="9"/>
      <c r="R986" s="9"/>
      <c r="T986" s="5"/>
    </row>
    <row r="987" spans="2:20" x14ac:dyDescent="0.2">
      <c r="B987" s="2"/>
      <c r="C987" s="2"/>
      <c r="F987" s="9"/>
      <c r="K987" s="2"/>
      <c r="M987" s="2"/>
      <c r="O987" s="2"/>
      <c r="P987" s="5"/>
      <c r="Q987" s="9"/>
      <c r="R987" s="9"/>
      <c r="T987" s="5"/>
    </row>
    <row r="988" spans="2:20" x14ac:dyDescent="0.2">
      <c r="B988" s="2"/>
      <c r="C988" s="2"/>
      <c r="F988" s="9"/>
      <c r="K988" s="2"/>
      <c r="M988" s="2"/>
      <c r="O988" s="2"/>
      <c r="P988" s="5"/>
      <c r="Q988" s="9"/>
      <c r="R988" s="9"/>
      <c r="T988" s="5"/>
    </row>
    <row r="989" spans="2:20" x14ac:dyDescent="0.2">
      <c r="B989" s="2"/>
      <c r="C989" s="2"/>
      <c r="F989" s="9"/>
      <c r="K989" s="2"/>
      <c r="M989" s="2"/>
      <c r="O989" s="2"/>
      <c r="P989" s="5"/>
      <c r="Q989" s="9"/>
      <c r="R989" s="9"/>
      <c r="T989" s="5"/>
    </row>
    <row r="990" spans="2:20" x14ac:dyDescent="0.2">
      <c r="B990" s="2"/>
      <c r="C990" s="2"/>
      <c r="F990" s="9"/>
      <c r="K990" s="2"/>
      <c r="M990" s="2"/>
      <c r="O990" s="2"/>
      <c r="P990" s="5"/>
      <c r="Q990" s="9"/>
      <c r="R990" s="9"/>
      <c r="T990" s="5"/>
    </row>
    <row r="991" spans="2:20" x14ac:dyDescent="0.2">
      <c r="B991" s="2"/>
      <c r="C991" s="2"/>
      <c r="F991" s="9"/>
      <c r="K991" s="2"/>
      <c r="M991" s="2"/>
      <c r="O991" s="2"/>
      <c r="P991" s="5"/>
      <c r="Q991" s="9"/>
      <c r="R991" s="9"/>
      <c r="T991" s="5"/>
    </row>
    <row r="992" spans="2:20" x14ac:dyDescent="0.2">
      <c r="B992" s="2"/>
      <c r="C992" s="2"/>
      <c r="F992" s="9"/>
      <c r="K992" s="2"/>
      <c r="M992" s="2"/>
      <c r="O992" s="2"/>
      <c r="P992" s="5"/>
      <c r="Q992" s="9"/>
      <c r="R992" s="9"/>
      <c r="T992" s="5"/>
    </row>
    <row r="993" spans="2:20" x14ac:dyDescent="0.2">
      <c r="B993" s="2"/>
      <c r="C993" s="2"/>
      <c r="F993" s="9"/>
      <c r="K993" s="2"/>
      <c r="M993" s="2"/>
      <c r="O993" s="2"/>
      <c r="P993" s="5"/>
      <c r="Q993" s="9"/>
      <c r="R993" s="9"/>
      <c r="T993" s="5"/>
    </row>
    <row r="994" spans="2:20" x14ac:dyDescent="0.2">
      <c r="B994" s="2"/>
      <c r="C994" s="2"/>
      <c r="F994" s="9"/>
      <c r="K994" s="2"/>
      <c r="M994" s="2"/>
      <c r="O994" s="2"/>
      <c r="P994" s="5"/>
      <c r="Q994" s="9"/>
      <c r="R994" s="9"/>
      <c r="T994" s="5"/>
    </row>
    <row r="995" spans="2:20" x14ac:dyDescent="0.2">
      <c r="B995" s="2"/>
      <c r="C995" s="2"/>
      <c r="F995" s="9"/>
      <c r="K995" s="2"/>
      <c r="M995" s="2"/>
      <c r="O995" s="2"/>
      <c r="P995" s="5"/>
      <c r="Q995" s="9"/>
      <c r="R995" s="9"/>
      <c r="T995" s="5"/>
    </row>
    <row r="996" spans="2:20" x14ac:dyDescent="0.2">
      <c r="B996" s="2"/>
      <c r="C996" s="2"/>
      <c r="F996" s="9"/>
      <c r="K996" s="2"/>
      <c r="M996" s="2"/>
      <c r="O996" s="2"/>
      <c r="P996" s="5"/>
      <c r="Q996" s="9"/>
      <c r="R996" s="9"/>
      <c r="T996" s="5"/>
    </row>
    <row r="997" spans="2:20" x14ac:dyDescent="0.2">
      <c r="B997" s="2"/>
      <c r="C997" s="2"/>
      <c r="F997" s="9"/>
      <c r="K997" s="2"/>
      <c r="M997" s="2"/>
      <c r="O997" s="2"/>
      <c r="P997" s="5"/>
      <c r="Q997" s="9"/>
      <c r="R997" s="9"/>
      <c r="T997" s="5"/>
    </row>
    <row r="998" spans="2:20" x14ac:dyDescent="0.2">
      <c r="B998" s="2"/>
      <c r="C998" s="2"/>
      <c r="F998" s="9"/>
      <c r="K998" s="2"/>
      <c r="M998" s="2"/>
      <c r="O998" s="2"/>
      <c r="P998" s="5"/>
      <c r="Q998" s="9"/>
      <c r="R998" s="9"/>
      <c r="T998" s="5"/>
    </row>
    <row r="999" spans="2:20" x14ac:dyDescent="0.2">
      <c r="B999" s="2"/>
      <c r="C999" s="2"/>
      <c r="F999" s="9"/>
      <c r="K999" s="2"/>
      <c r="M999" s="2"/>
      <c r="O999" s="2"/>
      <c r="P999" s="5"/>
      <c r="Q999" s="9"/>
      <c r="R999" s="9"/>
      <c r="T999" s="5"/>
    </row>
    <row r="1000" spans="2:20" x14ac:dyDescent="0.2">
      <c r="B1000" s="2"/>
      <c r="C1000" s="2"/>
      <c r="F1000" s="9"/>
      <c r="K1000" s="2"/>
      <c r="M1000" s="2"/>
      <c r="O1000" s="2"/>
      <c r="P1000" s="5"/>
      <c r="Q1000" s="9"/>
      <c r="R1000" s="9"/>
      <c r="T1000" s="5"/>
    </row>
    <row r="1001" spans="2:20" x14ac:dyDescent="0.2">
      <c r="B1001" s="2"/>
      <c r="C1001" s="2"/>
      <c r="F1001" s="9"/>
      <c r="K1001" s="2"/>
      <c r="M1001" s="2"/>
      <c r="O1001" s="2"/>
      <c r="P1001" s="5"/>
      <c r="Q1001" s="9"/>
      <c r="R1001" s="9"/>
      <c r="T1001" s="5"/>
    </row>
    <row r="1002" spans="2:20" x14ac:dyDescent="0.2">
      <c r="B1002" s="2"/>
      <c r="C1002" s="2"/>
      <c r="F1002" s="9"/>
      <c r="K1002" s="2"/>
      <c r="M1002" s="2"/>
      <c r="O1002" s="2"/>
      <c r="P1002" s="5"/>
      <c r="Q1002" s="9"/>
      <c r="R1002" s="9"/>
      <c r="T1002" s="5"/>
    </row>
    <row r="1003" spans="2:20" x14ac:dyDescent="0.2">
      <c r="B1003" s="2"/>
      <c r="C1003" s="2"/>
      <c r="F1003" s="9"/>
      <c r="K1003" s="2"/>
      <c r="M1003" s="2"/>
      <c r="O1003" s="2"/>
      <c r="P1003" s="5"/>
      <c r="Q1003" s="9"/>
      <c r="R1003" s="9"/>
      <c r="T1003" s="5"/>
    </row>
    <row r="1004" spans="2:20" x14ac:dyDescent="0.2">
      <c r="B1004" s="2"/>
      <c r="C1004" s="2"/>
      <c r="F1004" s="9"/>
      <c r="K1004" s="2"/>
      <c r="M1004" s="2"/>
      <c r="O1004" s="2"/>
      <c r="P1004" s="5"/>
      <c r="Q1004" s="9"/>
      <c r="R1004" s="9"/>
      <c r="T1004" s="5"/>
    </row>
    <row r="1005" spans="2:20" x14ac:dyDescent="0.2">
      <c r="B1005" s="2"/>
      <c r="C1005" s="2"/>
      <c r="F1005" s="9"/>
      <c r="K1005" s="2"/>
      <c r="M1005" s="2"/>
      <c r="O1005" s="2"/>
      <c r="P1005" s="5"/>
      <c r="Q1005" s="9"/>
      <c r="R1005" s="9"/>
      <c r="T1005" s="5"/>
    </row>
    <row r="1006" spans="2:20" x14ac:dyDescent="0.2">
      <c r="B1006" s="2"/>
      <c r="C1006" s="2"/>
      <c r="F1006" s="9"/>
      <c r="K1006" s="2"/>
      <c r="M1006" s="2"/>
      <c r="O1006" s="2"/>
      <c r="P1006" s="5"/>
      <c r="Q1006" s="9"/>
      <c r="R1006" s="9"/>
      <c r="T1006" s="5"/>
    </row>
    <row r="1007" spans="2:20" x14ac:dyDescent="0.2">
      <c r="B1007" s="2"/>
      <c r="C1007" s="2"/>
      <c r="F1007" s="9"/>
      <c r="K1007" s="2"/>
      <c r="M1007" s="2"/>
      <c r="O1007" s="2"/>
      <c r="P1007" s="5"/>
      <c r="Q1007" s="9"/>
      <c r="R1007" s="9"/>
      <c r="T1007" s="5"/>
    </row>
    <row r="1008" spans="2:20" x14ac:dyDescent="0.2">
      <c r="B1008" s="2"/>
      <c r="C1008" s="2"/>
      <c r="F1008" s="9"/>
      <c r="K1008" s="2"/>
      <c r="M1008" s="2"/>
      <c r="O1008" s="2"/>
      <c r="P1008" s="5"/>
      <c r="Q1008" s="9"/>
      <c r="R1008" s="9"/>
      <c r="T1008" s="5"/>
    </row>
    <row r="1009" spans="2:20" x14ac:dyDescent="0.2">
      <c r="B1009" s="2"/>
      <c r="C1009" s="2"/>
      <c r="F1009" s="9"/>
      <c r="K1009" s="2"/>
      <c r="M1009" s="2"/>
      <c r="O1009" s="2"/>
      <c r="P1009" s="5"/>
      <c r="Q1009" s="9"/>
      <c r="R1009" s="9"/>
      <c r="T1009" s="5"/>
    </row>
    <row r="1010" spans="2:20" x14ac:dyDescent="0.2">
      <c r="B1010" s="2"/>
      <c r="C1010" s="2"/>
      <c r="F1010" s="9"/>
      <c r="K1010" s="2"/>
      <c r="M1010" s="2"/>
      <c r="O1010" s="2"/>
      <c r="P1010" s="5"/>
      <c r="Q1010" s="9"/>
      <c r="R1010" s="9"/>
      <c r="T1010" s="5"/>
    </row>
    <row r="1011" spans="2:20" x14ac:dyDescent="0.2">
      <c r="B1011" s="2"/>
      <c r="C1011" s="2"/>
      <c r="F1011" s="9"/>
      <c r="K1011" s="2"/>
      <c r="M1011" s="2"/>
      <c r="O1011" s="2"/>
      <c r="P1011" s="5"/>
      <c r="Q1011" s="9"/>
      <c r="R1011" s="9"/>
      <c r="T1011" s="5"/>
    </row>
    <row r="1012" spans="2:20" x14ac:dyDescent="0.2">
      <c r="B1012" s="2"/>
      <c r="C1012" s="2"/>
      <c r="F1012" s="9"/>
      <c r="K1012" s="2"/>
      <c r="M1012" s="2"/>
      <c r="O1012" s="2"/>
      <c r="P1012" s="5"/>
      <c r="Q1012" s="9"/>
      <c r="R1012" s="9"/>
      <c r="T1012" s="5"/>
    </row>
    <row r="1013" spans="2:20" x14ac:dyDescent="0.2">
      <c r="B1013" s="2"/>
      <c r="C1013" s="2"/>
      <c r="F1013" s="9"/>
      <c r="K1013" s="2"/>
      <c r="M1013" s="2"/>
      <c r="O1013" s="2"/>
      <c r="P1013" s="5"/>
      <c r="Q1013" s="9"/>
      <c r="R1013" s="9"/>
      <c r="T1013" s="5"/>
    </row>
    <row r="1014" spans="2:20" x14ac:dyDescent="0.2">
      <c r="B1014" s="2"/>
      <c r="C1014" s="2"/>
      <c r="F1014" s="9"/>
      <c r="K1014" s="2"/>
      <c r="M1014" s="2"/>
      <c r="O1014" s="2"/>
      <c r="P1014" s="5"/>
      <c r="Q1014" s="9"/>
      <c r="R1014" s="9"/>
      <c r="T1014" s="5"/>
    </row>
    <row r="1015" spans="2:20" x14ac:dyDescent="0.2">
      <c r="B1015" s="2"/>
      <c r="C1015" s="2"/>
      <c r="F1015" s="9"/>
      <c r="K1015" s="2"/>
      <c r="M1015" s="2"/>
      <c r="O1015" s="2"/>
      <c r="P1015" s="5"/>
      <c r="Q1015" s="9"/>
      <c r="R1015" s="9"/>
      <c r="T1015" s="5"/>
    </row>
    <row r="1016" spans="2:20" x14ac:dyDescent="0.2">
      <c r="B1016" s="2"/>
      <c r="C1016" s="2"/>
      <c r="F1016" s="9"/>
      <c r="K1016" s="2"/>
      <c r="M1016" s="2"/>
      <c r="O1016" s="2"/>
      <c r="P1016" s="5"/>
      <c r="Q1016" s="9"/>
      <c r="R1016" s="9"/>
      <c r="T1016" s="5"/>
    </row>
    <row r="1017" spans="2:20" x14ac:dyDescent="0.2">
      <c r="B1017" s="2"/>
      <c r="C1017" s="2"/>
      <c r="F1017" s="9"/>
      <c r="K1017" s="2"/>
      <c r="M1017" s="2"/>
      <c r="O1017" s="2"/>
      <c r="P1017" s="5"/>
      <c r="Q1017" s="9"/>
      <c r="R1017" s="9"/>
      <c r="T1017" s="5"/>
    </row>
    <row r="1018" spans="2:20" x14ac:dyDescent="0.2">
      <c r="B1018" s="2"/>
      <c r="C1018" s="2"/>
      <c r="F1018" s="9"/>
      <c r="K1018" s="2"/>
      <c r="M1018" s="2"/>
      <c r="O1018" s="2"/>
      <c r="P1018" s="5"/>
      <c r="Q1018" s="9"/>
      <c r="R1018" s="9"/>
      <c r="T1018" s="5"/>
    </row>
    <row r="1019" spans="2:20" x14ac:dyDescent="0.2">
      <c r="B1019" s="2"/>
      <c r="C1019" s="2"/>
      <c r="F1019" s="9"/>
      <c r="K1019" s="2"/>
      <c r="M1019" s="2"/>
      <c r="O1019" s="2"/>
      <c r="P1019" s="5"/>
      <c r="Q1019" s="9"/>
      <c r="R1019" s="9"/>
      <c r="T1019" s="5"/>
    </row>
    <row r="1020" spans="2:20" x14ac:dyDescent="0.2">
      <c r="B1020" s="2"/>
      <c r="C1020" s="2"/>
      <c r="F1020" s="9"/>
      <c r="K1020" s="2"/>
      <c r="M1020" s="2"/>
      <c r="O1020" s="2"/>
      <c r="P1020" s="5"/>
      <c r="Q1020" s="9"/>
      <c r="R1020" s="9"/>
      <c r="T1020" s="5"/>
    </row>
    <row r="1021" spans="2:20" x14ac:dyDescent="0.2">
      <c r="B1021" s="2"/>
      <c r="C1021" s="2"/>
      <c r="F1021" s="9"/>
      <c r="K1021" s="2"/>
      <c r="M1021" s="2"/>
      <c r="O1021" s="2"/>
      <c r="P1021" s="5"/>
      <c r="Q1021" s="9"/>
      <c r="R1021" s="9"/>
      <c r="T1021" s="5"/>
    </row>
    <row r="1022" spans="2:20" x14ac:dyDescent="0.2">
      <c r="B1022" s="2"/>
      <c r="C1022" s="2"/>
      <c r="F1022" s="9"/>
      <c r="K1022" s="2"/>
      <c r="M1022" s="2"/>
      <c r="O1022" s="2"/>
      <c r="P1022" s="5"/>
      <c r="Q1022" s="9"/>
      <c r="R1022" s="9"/>
      <c r="T1022" s="5"/>
    </row>
    <row r="1023" spans="2:20" x14ac:dyDescent="0.2">
      <c r="B1023" s="2"/>
      <c r="C1023" s="2"/>
      <c r="F1023" s="9"/>
      <c r="K1023" s="2"/>
      <c r="M1023" s="2"/>
      <c r="O1023" s="2"/>
      <c r="P1023" s="5"/>
      <c r="Q1023" s="9"/>
      <c r="R1023" s="9"/>
      <c r="T1023" s="5"/>
    </row>
    <row r="1024" spans="2:20" x14ac:dyDescent="0.2">
      <c r="B1024" s="2"/>
      <c r="C1024" s="2"/>
      <c r="F1024" s="9"/>
      <c r="K1024" s="2"/>
      <c r="M1024" s="2"/>
      <c r="O1024" s="2"/>
      <c r="P1024" s="5"/>
      <c r="Q1024" s="9"/>
      <c r="R1024" s="9"/>
      <c r="T1024" s="5"/>
    </row>
    <row r="1025" spans="2:20" x14ac:dyDescent="0.2">
      <c r="B1025" s="2"/>
      <c r="C1025" s="2"/>
      <c r="F1025" s="9"/>
      <c r="K1025" s="2"/>
      <c r="M1025" s="2"/>
      <c r="O1025" s="2"/>
      <c r="P1025" s="5"/>
      <c r="Q1025" s="9"/>
      <c r="R1025" s="9"/>
      <c r="T1025" s="5"/>
    </row>
    <row r="1026" spans="2:20" x14ac:dyDescent="0.2">
      <c r="B1026" s="2"/>
      <c r="C1026" s="2"/>
      <c r="F1026" s="9"/>
      <c r="K1026" s="2"/>
      <c r="M1026" s="2"/>
      <c r="O1026" s="2"/>
      <c r="P1026" s="5"/>
      <c r="Q1026" s="9"/>
      <c r="R1026" s="9"/>
      <c r="T1026" s="5"/>
    </row>
    <row r="1027" spans="2:20" x14ac:dyDescent="0.2">
      <c r="B1027" s="2"/>
      <c r="C1027" s="2"/>
      <c r="F1027" s="9"/>
      <c r="K1027" s="2"/>
      <c r="M1027" s="2"/>
      <c r="O1027" s="2"/>
      <c r="P1027" s="5"/>
      <c r="Q1027" s="9"/>
      <c r="R1027" s="9"/>
      <c r="T1027" s="5"/>
    </row>
    <row r="1028" spans="2:20" x14ac:dyDescent="0.2">
      <c r="B1028" s="2"/>
      <c r="C1028" s="2"/>
      <c r="F1028" s="9"/>
      <c r="K1028" s="2"/>
      <c r="M1028" s="2"/>
      <c r="O1028" s="2"/>
      <c r="P1028" s="5"/>
      <c r="Q1028" s="9"/>
      <c r="R1028" s="9"/>
      <c r="T1028" s="5"/>
    </row>
    <row r="1029" spans="2:20" x14ac:dyDescent="0.2">
      <c r="B1029" s="2"/>
      <c r="C1029" s="2"/>
      <c r="F1029" s="9"/>
      <c r="K1029" s="2"/>
      <c r="M1029" s="2"/>
      <c r="O1029" s="2"/>
      <c r="P1029" s="5"/>
      <c r="Q1029" s="9"/>
      <c r="R1029" s="9"/>
      <c r="T1029" s="5"/>
    </row>
    <row r="1030" spans="2:20" x14ac:dyDescent="0.2">
      <c r="B1030" s="2"/>
      <c r="C1030" s="2"/>
      <c r="F1030" s="9"/>
      <c r="K1030" s="2"/>
      <c r="M1030" s="2"/>
      <c r="O1030" s="2"/>
      <c r="P1030" s="5"/>
      <c r="Q1030" s="9"/>
      <c r="R1030" s="9"/>
      <c r="T1030" s="5"/>
    </row>
    <row r="1031" spans="2:20" x14ac:dyDescent="0.2">
      <c r="B1031" s="2"/>
      <c r="C1031" s="2"/>
      <c r="F1031" s="9"/>
      <c r="K1031" s="2"/>
      <c r="M1031" s="2"/>
      <c r="O1031" s="2"/>
      <c r="P1031" s="5"/>
      <c r="Q1031" s="9"/>
      <c r="R1031" s="9"/>
      <c r="T1031" s="5"/>
    </row>
    <row r="1032" spans="2:20" x14ac:dyDescent="0.2">
      <c r="B1032" s="2"/>
      <c r="C1032" s="2"/>
      <c r="F1032" s="9"/>
      <c r="K1032" s="2"/>
      <c r="M1032" s="2"/>
      <c r="O1032" s="2"/>
      <c r="P1032" s="5"/>
      <c r="Q1032" s="9"/>
      <c r="R1032" s="9"/>
      <c r="T1032" s="5"/>
    </row>
    <row r="1033" spans="2:20" x14ac:dyDescent="0.2">
      <c r="B1033" s="2"/>
      <c r="C1033" s="2"/>
      <c r="F1033" s="9"/>
      <c r="K1033" s="2"/>
      <c r="M1033" s="2"/>
      <c r="O1033" s="2"/>
      <c r="P1033" s="5"/>
      <c r="Q1033" s="9"/>
      <c r="R1033" s="9"/>
      <c r="T1033" s="5"/>
    </row>
    <row r="1034" spans="2:20" x14ac:dyDescent="0.2">
      <c r="B1034" s="2"/>
      <c r="C1034" s="2"/>
      <c r="F1034" s="9"/>
      <c r="K1034" s="2"/>
      <c r="M1034" s="2"/>
      <c r="O1034" s="2"/>
      <c r="P1034" s="5"/>
      <c r="Q1034" s="9"/>
      <c r="R1034" s="9"/>
      <c r="T1034" s="5"/>
    </row>
    <row r="1035" spans="2:20" x14ac:dyDescent="0.2">
      <c r="B1035" s="2"/>
      <c r="C1035" s="2"/>
      <c r="F1035" s="9"/>
      <c r="K1035" s="2"/>
      <c r="M1035" s="2"/>
      <c r="O1035" s="2"/>
      <c r="P1035" s="5"/>
      <c r="Q1035" s="9"/>
      <c r="R1035" s="9"/>
      <c r="T1035" s="5"/>
    </row>
    <row r="1036" spans="2:20" x14ac:dyDescent="0.2">
      <c r="B1036" s="2"/>
      <c r="C1036" s="2"/>
      <c r="F1036" s="9"/>
      <c r="K1036" s="2"/>
      <c r="M1036" s="2"/>
      <c r="O1036" s="2"/>
      <c r="P1036" s="5"/>
      <c r="Q1036" s="9"/>
      <c r="R1036" s="9"/>
      <c r="T1036" s="5"/>
    </row>
    <row r="1037" spans="2:20" x14ac:dyDescent="0.2">
      <c r="B1037" s="2"/>
      <c r="C1037" s="2"/>
      <c r="F1037" s="9"/>
      <c r="K1037" s="2"/>
      <c r="M1037" s="2"/>
      <c r="O1037" s="2"/>
      <c r="P1037" s="5"/>
      <c r="Q1037" s="9"/>
      <c r="R1037" s="9"/>
      <c r="T1037" s="5"/>
    </row>
    <row r="1038" spans="2:20" x14ac:dyDescent="0.2">
      <c r="B1038" s="2"/>
      <c r="C1038" s="2"/>
      <c r="F1038" s="9"/>
      <c r="K1038" s="2"/>
      <c r="M1038" s="2"/>
      <c r="O1038" s="2"/>
      <c r="P1038" s="5"/>
      <c r="Q1038" s="9"/>
      <c r="R1038" s="9"/>
      <c r="T1038" s="5"/>
    </row>
    <row r="1039" spans="2:20" x14ac:dyDescent="0.2">
      <c r="B1039" s="2"/>
      <c r="C1039" s="2"/>
      <c r="F1039" s="9"/>
      <c r="K1039" s="2"/>
      <c r="M1039" s="2"/>
      <c r="O1039" s="2"/>
      <c r="P1039" s="5"/>
      <c r="Q1039" s="9"/>
      <c r="R1039" s="9"/>
      <c r="T1039" s="5"/>
    </row>
    <row r="1040" spans="2:20" x14ac:dyDescent="0.2">
      <c r="B1040" s="2"/>
      <c r="C1040" s="2"/>
      <c r="F1040" s="9"/>
      <c r="K1040" s="2"/>
      <c r="M1040" s="2"/>
      <c r="O1040" s="2"/>
      <c r="P1040" s="5"/>
      <c r="Q1040" s="9"/>
      <c r="R1040" s="9"/>
      <c r="T1040" s="5"/>
    </row>
    <row r="1041" spans="2:20" x14ac:dyDescent="0.2">
      <c r="B1041" s="2"/>
      <c r="C1041" s="2"/>
      <c r="F1041" s="9"/>
      <c r="K1041" s="2"/>
      <c r="M1041" s="2"/>
      <c r="O1041" s="2"/>
      <c r="P1041" s="5"/>
      <c r="Q1041" s="9"/>
      <c r="R1041" s="9"/>
      <c r="T1041" s="5"/>
    </row>
    <row r="1042" spans="2:20" x14ac:dyDescent="0.2">
      <c r="B1042" s="2"/>
      <c r="C1042" s="2"/>
      <c r="F1042" s="9"/>
      <c r="K1042" s="2"/>
      <c r="M1042" s="2"/>
      <c r="O1042" s="2"/>
      <c r="P1042" s="5"/>
      <c r="Q1042" s="9"/>
      <c r="R1042" s="9"/>
      <c r="T1042" s="5"/>
    </row>
    <row r="1043" spans="2:20" x14ac:dyDescent="0.2">
      <c r="B1043" s="2"/>
      <c r="C1043" s="2"/>
      <c r="F1043" s="9"/>
      <c r="K1043" s="2"/>
      <c r="M1043" s="2"/>
      <c r="O1043" s="2"/>
      <c r="P1043" s="5"/>
      <c r="Q1043" s="9"/>
      <c r="R1043" s="9"/>
      <c r="T1043" s="5"/>
    </row>
    <row r="1044" spans="2:20" x14ac:dyDescent="0.2">
      <c r="B1044" s="2"/>
      <c r="C1044" s="2"/>
      <c r="F1044" s="9"/>
      <c r="K1044" s="2"/>
      <c r="M1044" s="2"/>
      <c r="O1044" s="2"/>
      <c r="P1044" s="5"/>
      <c r="Q1044" s="9"/>
      <c r="R1044" s="9"/>
      <c r="T1044" s="5"/>
    </row>
    <row r="1045" spans="2:20" x14ac:dyDescent="0.2">
      <c r="B1045" s="2"/>
      <c r="C1045" s="2"/>
      <c r="F1045" s="9"/>
      <c r="K1045" s="2"/>
      <c r="M1045" s="2"/>
      <c r="O1045" s="2"/>
      <c r="P1045" s="5"/>
      <c r="Q1045" s="9"/>
      <c r="R1045" s="9"/>
      <c r="T1045" s="5"/>
    </row>
    <row r="1046" spans="2:20" x14ac:dyDescent="0.2">
      <c r="B1046" s="2"/>
      <c r="C1046" s="2"/>
      <c r="F1046" s="9"/>
      <c r="K1046" s="2"/>
      <c r="M1046" s="2"/>
      <c r="O1046" s="2"/>
      <c r="P1046" s="5"/>
      <c r="Q1046" s="9"/>
      <c r="R1046" s="9"/>
      <c r="T1046" s="5"/>
    </row>
    <row r="1047" spans="2:20" x14ac:dyDescent="0.2">
      <c r="B1047" s="2"/>
      <c r="C1047" s="2"/>
      <c r="F1047" s="9"/>
      <c r="K1047" s="2"/>
      <c r="M1047" s="2"/>
      <c r="O1047" s="2"/>
      <c r="P1047" s="5"/>
      <c r="Q1047" s="9"/>
      <c r="R1047" s="9"/>
      <c r="T1047" s="5"/>
    </row>
    <row r="1048" spans="2:20" x14ac:dyDescent="0.2">
      <c r="B1048" s="2"/>
      <c r="C1048" s="2"/>
      <c r="F1048" s="9"/>
      <c r="K1048" s="2"/>
      <c r="M1048" s="2"/>
      <c r="O1048" s="2"/>
      <c r="P1048" s="5"/>
      <c r="Q1048" s="9"/>
      <c r="R1048" s="9"/>
      <c r="T1048" s="5"/>
    </row>
    <row r="1049" spans="2:20" x14ac:dyDescent="0.2">
      <c r="B1049" s="2"/>
      <c r="C1049" s="2"/>
      <c r="F1049" s="9"/>
      <c r="K1049" s="2"/>
      <c r="M1049" s="2"/>
      <c r="O1049" s="2"/>
      <c r="P1049" s="5"/>
      <c r="Q1049" s="9"/>
      <c r="R1049" s="9"/>
      <c r="T1049" s="5"/>
    </row>
    <row r="1050" spans="2:20" x14ac:dyDescent="0.2">
      <c r="B1050" s="2"/>
      <c r="C1050" s="2"/>
      <c r="F1050" s="9"/>
      <c r="K1050" s="2"/>
      <c r="M1050" s="2"/>
      <c r="O1050" s="2"/>
      <c r="P1050" s="5"/>
      <c r="Q1050" s="9"/>
      <c r="R1050" s="9"/>
      <c r="T1050" s="5"/>
    </row>
    <row r="1051" spans="2:20" x14ac:dyDescent="0.2">
      <c r="B1051" s="2"/>
      <c r="C1051" s="2"/>
      <c r="F1051" s="9"/>
      <c r="K1051" s="2"/>
      <c r="M1051" s="2"/>
      <c r="O1051" s="2"/>
      <c r="P1051" s="5"/>
      <c r="Q1051" s="9"/>
      <c r="R1051" s="9"/>
      <c r="T1051" s="5"/>
    </row>
    <row r="1052" spans="2:20" x14ac:dyDescent="0.2">
      <c r="B1052" s="2"/>
      <c r="C1052" s="2"/>
      <c r="F1052" s="9"/>
      <c r="K1052" s="2"/>
      <c r="M1052" s="2"/>
      <c r="O1052" s="2"/>
      <c r="P1052" s="5"/>
      <c r="Q1052" s="9"/>
      <c r="R1052" s="9"/>
      <c r="T1052" s="5"/>
    </row>
    <row r="1053" spans="2:20" x14ac:dyDescent="0.2">
      <c r="B1053" s="2"/>
      <c r="C1053" s="2"/>
      <c r="F1053" s="9"/>
      <c r="K1053" s="2"/>
      <c r="M1053" s="2"/>
      <c r="O1053" s="2"/>
      <c r="P1053" s="5"/>
      <c r="Q1053" s="9"/>
      <c r="R1053" s="9"/>
      <c r="T1053" s="5"/>
    </row>
    <row r="1054" spans="2:20" x14ac:dyDescent="0.2">
      <c r="B1054" s="2"/>
      <c r="C1054" s="2"/>
      <c r="F1054" s="9"/>
      <c r="K1054" s="2"/>
      <c r="M1054" s="2"/>
      <c r="O1054" s="2"/>
      <c r="P1054" s="5"/>
      <c r="Q1054" s="9"/>
      <c r="R1054" s="9"/>
      <c r="T1054" s="5"/>
    </row>
    <row r="1055" spans="2:20" x14ac:dyDescent="0.2">
      <c r="B1055" s="2"/>
      <c r="C1055" s="2"/>
      <c r="F1055" s="9"/>
      <c r="K1055" s="2"/>
      <c r="M1055" s="2"/>
      <c r="O1055" s="2"/>
      <c r="P1055" s="5"/>
      <c r="Q1055" s="9"/>
      <c r="R1055" s="9"/>
      <c r="T1055" s="5"/>
    </row>
    <row r="1056" spans="2:20" x14ac:dyDescent="0.2">
      <c r="B1056" s="2"/>
      <c r="C1056" s="2"/>
      <c r="F1056" s="9"/>
      <c r="K1056" s="2"/>
      <c r="M1056" s="2"/>
      <c r="O1056" s="2"/>
      <c r="P1056" s="5"/>
      <c r="Q1056" s="9"/>
      <c r="R1056" s="9"/>
      <c r="T1056" s="5"/>
    </row>
    <row r="1057" spans="2:20" x14ac:dyDescent="0.2">
      <c r="B1057" s="2"/>
      <c r="C1057" s="2"/>
      <c r="F1057" s="9"/>
      <c r="K1057" s="2"/>
      <c r="M1057" s="2"/>
      <c r="O1057" s="2"/>
      <c r="P1057" s="5"/>
      <c r="Q1057" s="9"/>
      <c r="R1057" s="9"/>
      <c r="T1057" s="5"/>
    </row>
    <row r="1058" spans="2:20" x14ac:dyDescent="0.2">
      <c r="B1058" s="2"/>
      <c r="C1058" s="2"/>
      <c r="F1058" s="9"/>
      <c r="K1058" s="2"/>
      <c r="M1058" s="2"/>
      <c r="O1058" s="2"/>
      <c r="P1058" s="5"/>
      <c r="Q1058" s="9"/>
      <c r="R1058" s="9"/>
      <c r="T1058" s="5"/>
    </row>
    <row r="1059" spans="2:20" x14ac:dyDescent="0.2">
      <c r="B1059" s="2"/>
      <c r="C1059" s="2"/>
      <c r="F1059" s="9"/>
      <c r="K1059" s="2"/>
      <c r="M1059" s="2"/>
      <c r="O1059" s="2"/>
      <c r="P1059" s="5"/>
      <c r="Q1059" s="9"/>
      <c r="R1059" s="9"/>
      <c r="T1059" s="5"/>
    </row>
    <row r="1060" spans="2:20" x14ac:dyDescent="0.2">
      <c r="B1060" s="2"/>
      <c r="C1060" s="2"/>
      <c r="F1060" s="9"/>
      <c r="K1060" s="2"/>
      <c r="M1060" s="2"/>
      <c r="O1060" s="2"/>
      <c r="P1060" s="5"/>
      <c r="Q1060" s="9"/>
      <c r="R1060" s="9"/>
      <c r="T1060" s="5"/>
    </row>
    <row r="1061" spans="2:20" x14ac:dyDescent="0.2">
      <c r="B1061" s="2"/>
      <c r="C1061" s="2"/>
      <c r="F1061" s="9"/>
      <c r="K1061" s="2"/>
      <c r="M1061" s="2"/>
      <c r="O1061" s="2"/>
      <c r="P1061" s="5"/>
      <c r="Q1061" s="9"/>
      <c r="R1061" s="9"/>
      <c r="T1061" s="5"/>
    </row>
    <row r="1062" spans="2:20" x14ac:dyDescent="0.2">
      <c r="B1062" s="2"/>
      <c r="C1062" s="2"/>
      <c r="F1062" s="9"/>
      <c r="K1062" s="2"/>
      <c r="M1062" s="2"/>
      <c r="O1062" s="2"/>
      <c r="P1062" s="5"/>
      <c r="Q1062" s="9"/>
      <c r="R1062" s="9"/>
      <c r="T1062" s="5"/>
    </row>
    <row r="1063" spans="2:20" x14ac:dyDescent="0.2">
      <c r="B1063" s="2"/>
      <c r="C1063" s="2"/>
      <c r="F1063" s="9"/>
      <c r="K1063" s="2"/>
      <c r="M1063" s="2"/>
      <c r="O1063" s="2"/>
      <c r="P1063" s="5"/>
      <c r="Q1063" s="9"/>
      <c r="R1063" s="9"/>
      <c r="T1063" s="5"/>
    </row>
    <row r="1064" spans="2:20" x14ac:dyDescent="0.2">
      <c r="B1064" s="2"/>
      <c r="C1064" s="2"/>
      <c r="F1064" s="9"/>
      <c r="K1064" s="2"/>
      <c r="M1064" s="2"/>
      <c r="O1064" s="2"/>
      <c r="P1064" s="5"/>
      <c r="Q1064" s="9"/>
      <c r="R1064" s="9"/>
      <c r="T1064" s="5"/>
    </row>
    <row r="1065" spans="2:20" x14ac:dyDescent="0.2">
      <c r="B1065" s="2"/>
      <c r="C1065" s="2"/>
      <c r="F1065" s="9"/>
      <c r="K1065" s="2"/>
      <c r="M1065" s="2"/>
      <c r="O1065" s="2"/>
      <c r="P1065" s="5"/>
      <c r="Q1065" s="9"/>
      <c r="R1065" s="9"/>
      <c r="T1065" s="5"/>
    </row>
    <row r="1066" spans="2:20" x14ac:dyDescent="0.2">
      <c r="B1066" s="2"/>
      <c r="C1066" s="2"/>
      <c r="F1066" s="9"/>
      <c r="K1066" s="2"/>
      <c r="M1066" s="2"/>
      <c r="O1066" s="2"/>
      <c r="P1066" s="5"/>
      <c r="Q1066" s="9"/>
      <c r="R1066" s="9"/>
      <c r="T1066" s="5"/>
    </row>
    <row r="1067" spans="2:20" x14ac:dyDescent="0.2">
      <c r="B1067" s="2"/>
      <c r="C1067" s="2"/>
      <c r="F1067" s="9"/>
      <c r="K1067" s="2"/>
      <c r="M1067" s="2"/>
      <c r="O1067" s="2"/>
      <c r="P1067" s="5"/>
      <c r="Q1067" s="9"/>
      <c r="R1067" s="9"/>
      <c r="T1067" s="5"/>
    </row>
    <row r="1068" spans="2:20" x14ac:dyDescent="0.2">
      <c r="B1068" s="2"/>
      <c r="C1068" s="2"/>
      <c r="F1068" s="9"/>
      <c r="K1068" s="2"/>
      <c r="M1068" s="2"/>
      <c r="O1068" s="2"/>
      <c r="P1068" s="5"/>
      <c r="Q1068" s="9"/>
      <c r="R1068" s="9"/>
      <c r="T1068" s="5"/>
    </row>
    <row r="1069" spans="2:20" x14ac:dyDescent="0.2">
      <c r="B1069" s="2"/>
      <c r="C1069" s="2"/>
      <c r="F1069" s="9"/>
      <c r="K1069" s="2"/>
      <c r="M1069" s="2"/>
      <c r="O1069" s="2"/>
      <c r="P1069" s="5"/>
      <c r="Q1069" s="9"/>
      <c r="R1069" s="9"/>
      <c r="T1069" s="5"/>
    </row>
    <row r="1070" spans="2:20" x14ac:dyDescent="0.2">
      <c r="B1070" s="2"/>
      <c r="C1070" s="2"/>
      <c r="F1070" s="9"/>
      <c r="K1070" s="2"/>
      <c r="M1070" s="2"/>
      <c r="O1070" s="2"/>
      <c r="P1070" s="5"/>
      <c r="Q1070" s="9"/>
      <c r="R1070" s="9"/>
      <c r="T1070" s="5"/>
    </row>
    <row r="1071" spans="2:20" x14ac:dyDescent="0.2">
      <c r="B1071" s="2"/>
      <c r="C1071" s="2"/>
      <c r="F1071" s="9"/>
      <c r="K1071" s="2"/>
      <c r="M1071" s="2"/>
      <c r="O1071" s="2"/>
      <c r="P1071" s="5"/>
      <c r="Q1071" s="9"/>
      <c r="R1071" s="9"/>
      <c r="T1071" s="5"/>
    </row>
    <row r="1072" spans="2:20" x14ac:dyDescent="0.2">
      <c r="B1072" s="2"/>
      <c r="C1072" s="2"/>
      <c r="F1072" s="9"/>
      <c r="K1072" s="2"/>
      <c r="M1072" s="2"/>
      <c r="O1072" s="2"/>
      <c r="P1072" s="5"/>
      <c r="Q1072" s="9"/>
      <c r="R1072" s="9"/>
      <c r="T1072" s="5"/>
    </row>
    <row r="1073" spans="2:20" x14ac:dyDescent="0.2">
      <c r="B1073" s="2"/>
      <c r="C1073" s="2"/>
      <c r="F1073" s="9"/>
      <c r="K1073" s="2"/>
      <c r="M1073" s="2"/>
      <c r="O1073" s="2"/>
      <c r="P1073" s="5"/>
      <c r="Q1073" s="9"/>
      <c r="R1073" s="9"/>
      <c r="T1073" s="5"/>
    </row>
    <row r="1074" spans="2:20" x14ac:dyDescent="0.2">
      <c r="B1074" s="2"/>
      <c r="C1074" s="2"/>
      <c r="F1074" s="9"/>
      <c r="K1074" s="2"/>
      <c r="M1074" s="2"/>
      <c r="O1074" s="2"/>
      <c r="P1074" s="5"/>
      <c r="Q1074" s="9"/>
      <c r="R1074" s="9"/>
      <c r="T1074" s="5"/>
    </row>
    <row r="1075" spans="2:20" x14ac:dyDescent="0.2">
      <c r="B1075" s="2"/>
      <c r="C1075" s="2"/>
      <c r="F1075" s="9"/>
      <c r="K1075" s="2"/>
      <c r="M1075" s="2"/>
      <c r="O1075" s="2"/>
      <c r="P1075" s="5"/>
      <c r="Q1075" s="9"/>
      <c r="R1075" s="9"/>
      <c r="T1075" s="5"/>
    </row>
    <row r="1076" spans="2:20" x14ac:dyDescent="0.2">
      <c r="B1076" s="2"/>
      <c r="C1076" s="2"/>
      <c r="F1076" s="9"/>
      <c r="K1076" s="2"/>
      <c r="M1076" s="2"/>
      <c r="O1076" s="2"/>
      <c r="P1076" s="5"/>
      <c r="Q1076" s="9"/>
      <c r="R1076" s="9"/>
      <c r="T1076" s="5"/>
    </row>
    <row r="1077" spans="2:20" x14ac:dyDescent="0.2">
      <c r="B1077" s="2"/>
      <c r="C1077" s="2"/>
      <c r="F1077" s="9"/>
      <c r="K1077" s="2"/>
      <c r="M1077" s="2"/>
      <c r="O1077" s="2"/>
      <c r="P1077" s="5"/>
      <c r="Q1077" s="9"/>
      <c r="R1077" s="9"/>
      <c r="T1077" s="5"/>
    </row>
    <row r="1078" spans="2:20" x14ac:dyDescent="0.2">
      <c r="B1078" s="2"/>
      <c r="C1078" s="2"/>
      <c r="F1078" s="9"/>
      <c r="K1078" s="2"/>
      <c r="M1078" s="2"/>
      <c r="O1078" s="2"/>
      <c r="P1078" s="5"/>
      <c r="Q1078" s="9"/>
      <c r="R1078" s="9"/>
      <c r="T1078" s="5"/>
    </row>
    <row r="1079" spans="2:20" x14ac:dyDescent="0.2">
      <c r="B1079" s="2"/>
      <c r="C1079" s="2"/>
      <c r="F1079" s="9"/>
      <c r="K1079" s="2"/>
      <c r="M1079" s="2"/>
      <c r="O1079" s="2"/>
      <c r="P1079" s="5"/>
      <c r="Q1079" s="9"/>
      <c r="R1079" s="9"/>
      <c r="T1079" s="5"/>
    </row>
    <row r="1080" spans="2:20" x14ac:dyDescent="0.2">
      <c r="B1080" s="2"/>
      <c r="C1080" s="2"/>
      <c r="F1080" s="9"/>
      <c r="K1080" s="2"/>
      <c r="M1080" s="2"/>
      <c r="O1080" s="2"/>
      <c r="P1080" s="5"/>
      <c r="Q1080" s="9"/>
      <c r="R1080" s="9"/>
      <c r="T1080" s="5"/>
    </row>
    <row r="1081" spans="2:20" x14ac:dyDescent="0.2">
      <c r="B1081" s="2"/>
      <c r="C1081" s="2"/>
      <c r="F1081" s="9"/>
      <c r="K1081" s="2"/>
      <c r="M1081" s="2"/>
      <c r="O1081" s="2"/>
      <c r="P1081" s="5"/>
      <c r="Q1081" s="9"/>
      <c r="R1081" s="9"/>
      <c r="T1081" s="5"/>
    </row>
    <row r="1082" spans="2:20" x14ac:dyDescent="0.2">
      <c r="B1082" s="2"/>
      <c r="C1082" s="2"/>
      <c r="F1082" s="9"/>
      <c r="K1082" s="2"/>
      <c r="M1082" s="2"/>
      <c r="O1082" s="2"/>
      <c r="P1082" s="5"/>
      <c r="Q1082" s="9"/>
      <c r="R1082" s="9"/>
      <c r="T1082" s="5"/>
    </row>
    <row r="1083" spans="2:20" x14ac:dyDescent="0.2">
      <c r="B1083" s="2"/>
      <c r="C1083" s="2"/>
      <c r="F1083" s="9"/>
      <c r="K1083" s="2"/>
      <c r="M1083" s="2"/>
      <c r="O1083" s="2"/>
      <c r="P1083" s="5"/>
      <c r="Q1083" s="9"/>
      <c r="R1083" s="9"/>
      <c r="T1083" s="5"/>
    </row>
    <row r="1084" spans="2:20" x14ac:dyDescent="0.2">
      <c r="B1084" s="2"/>
      <c r="C1084" s="2"/>
      <c r="F1084" s="9"/>
      <c r="K1084" s="2"/>
      <c r="M1084" s="2"/>
      <c r="O1084" s="2"/>
      <c r="P1084" s="5"/>
      <c r="Q1084" s="9"/>
      <c r="R1084" s="9"/>
      <c r="T1084" s="5"/>
    </row>
    <row r="1085" spans="2:20" x14ac:dyDescent="0.2">
      <c r="B1085" s="2"/>
      <c r="C1085" s="2"/>
      <c r="F1085" s="9"/>
      <c r="K1085" s="2"/>
      <c r="M1085" s="2"/>
      <c r="O1085" s="2"/>
      <c r="P1085" s="5"/>
      <c r="Q1085" s="9"/>
      <c r="R1085" s="9"/>
      <c r="T1085" s="5"/>
    </row>
    <row r="1086" spans="2:20" x14ac:dyDescent="0.2">
      <c r="B1086" s="2"/>
      <c r="C1086" s="2"/>
      <c r="F1086" s="9"/>
      <c r="K1086" s="2"/>
      <c r="M1086" s="2"/>
      <c r="O1086" s="2"/>
      <c r="P1086" s="5"/>
      <c r="Q1086" s="9"/>
      <c r="R1086" s="9"/>
      <c r="T1086" s="5"/>
    </row>
    <row r="1087" spans="2:20" x14ac:dyDescent="0.2">
      <c r="B1087" s="2"/>
      <c r="C1087" s="2"/>
      <c r="F1087" s="9"/>
      <c r="K1087" s="2"/>
      <c r="M1087" s="2"/>
      <c r="O1087" s="2"/>
      <c r="P1087" s="5"/>
      <c r="Q1087" s="9"/>
      <c r="R1087" s="9"/>
      <c r="T1087" s="5"/>
    </row>
    <row r="1088" spans="2:20" x14ac:dyDescent="0.2">
      <c r="B1088" s="2"/>
      <c r="C1088" s="2"/>
      <c r="F1088" s="9"/>
      <c r="K1088" s="2"/>
      <c r="M1088" s="2"/>
      <c r="O1088" s="2"/>
      <c r="P1088" s="5"/>
      <c r="Q1088" s="9"/>
      <c r="R1088" s="9"/>
      <c r="T1088" s="5"/>
    </row>
    <row r="1089" spans="2:20" x14ac:dyDescent="0.2">
      <c r="B1089" s="2"/>
      <c r="C1089" s="2"/>
      <c r="F1089" s="9"/>
      <c r="K1089" s="2"/>
      <c r="M1089" s="2"/>
      <c r="O1089" s="2"/>
      <c r="P1089" s="5"/>
      <c r="Q1089" s="9"/>
      <c r="R1089" s="9"/>
      <c r="T1089" s="5"/>
    </row>
    <row r="1090" spans="2:20" x14ac:dyDescent="0.2">
      <c r="B1090" s="2"/>
      <c r="C1090" s="2"/>
      <c r="F1090" s="9"/>
      <c r="K1090" s="2"/>
      <c r="M1090" s="2"/>
      <c r="O1090" s="2"/>
      <c r="P1090" s="5"/>
      <c r="Q1090" s="9"/>
      <c r="R1090" s="9"/>
      <c r="T1090" s="5"/>
    </row>
    <row r="1091" spans="2:20" x14ac:dyDescent="0.2">
      <c r="B1091" s="2"/>
      <c r="C1091" s="2"/>
      <c r="F1091" s="9"/>
      <c r="K1091" s="2"/>
      <c r="M1091" s="2"/>
      <c r="O1091" s="2"/>
      <c r="P1091" s="5"/>
      <c r="Q1091" s="9"/>
      <c r="R1091" s="9"/>
      <c r="T1091" s="5"/>
    </row>
    <row r="1092" spans="2:20" x14ac:dyDescent="0.2">
      <c r="B1092" s="2"/>
      <c r="C1092" s="2"/>
      <c r="F1092" s="9"/>
      <c r="K1092" s="2"/>
      <c r="M1092" s="2"/>
      <c r="O1092" s="2"/>
      <c r="P1092" s="5"/>
      <c r="Q1092" s="9"/>
      <c r="R1092" s="9"/>
      <c r="T1092" s="5"/>
    </row>
    <row r="1093" spans="2:20" x14ac:dyDescent="0.2">
      <c r="B1093" s="2"/>
      <c r="C1093" s="2"/>
      <c r="F1093" s="9"/>
      <c r="K1093" s="2"/>
      <c r="M1093" s="2"/>
      <c r="O1093" s="2"/>
      <c r="P1093" s="5"/>
      <c r="Q1093" s="9"/>
      <c r="R1093" s="9"/>
      <c r="T1093" s="5"/>
    </row>
    <row r="1094" spans="2:20" x14ac:dyDescent="0.2">
      <c r="B1094" s="2"/>
      <c r="C1094" s="2"/>
      <c r="F1094" s="9"/>
      <c r="K1094" s="2"/>
      <c r="M1094" s="2"/>
      <c r="O1094" s="2"/>
      <c r="P1094" s="5"/>
      <c r="Q1094" s="9"/>
      <c r="R1094" s="9"/>
      <c r="T1094" s="5"/>
    </row>
    <row r="1095" spans="2:20" x14ac:dyDescent="0.2">
      <c r="B1095" s="2"/>
      <c r="C1095" s="2"/>
      <c r="F1095" s="9"/>
      <c r="K1095" s="2"/>
      <c r="M1095" s="2"/>
      <c r="O1095" s="2"/>
      <c r="P1095" s="5"/>
      <c r="Q1095" s="9"/>
      <c r="R1095" s="9"/>
      <c r="T1095" s="5"/>
    </row>
    <row r="1096" spans="2:20" x14ac:dyDescent="0.2">
      <c r="B1096" s="2"/>
      <c r="C1096" s="2"/>
      <c r="F1096" s="9"/>
      <c r="K1096" s="2"/>
      <c r="M1096" s="2"/>
      <c r="O1096" s="2"/>
      <c r="P1096" s="5"/>
      <c r="Q1096" s="9"/>
      <c r="R1096" s="9"/>
      <c r="T1096" s="5"/>
    </row>
    <row r="1097" spans="2:20" x14ac:dyDescent="0.2">
      <c r="B1097" s="2"/>
      <c r="C1097" s="2"/>
      <c r="F1097" s="9"/>
      <c r="K1097" s="2"/>
      <c r="M1097" s="2"/>
      <c r="O1097" s="2"/>
      <c r="P1097" s="5"/>
      <c r="Q1097" s="9"/>
      <c r="R1097" s="9"/>
      <c r="T1097" s="5"/>
    </row>
    <row r="1098" spans="2:20" x14ac:dyDescent="0.2">
      <c r="B1098" s="2"/>
      <c r="C1098" s="2"/>
      <c r="F1098" s="9"/>
      <c r="K1098" s="2"/>
      <c r="M1098" s="2"/>
      <c r="O1098" s="2"/>
      <c r="P1098" s="5"/>
      <c r="Q1098" s="9"/>
      <c r="R1098" s="9"/>
      <c r="T1098" s="5"/>
    </row>
    <row r="1099" spans="2:20" x14ac:dyDescent="0.2">
      <c r="B1099" s="2"/>
      <c r="C1099" s="2"/>
      <c r="F1099" s="9"/>
      <c r="K1099" s="2"/>
      <c r="M1099" s="2"/>
      <c r="O1099" s="2"/>
      <c r="P1099" s="5"/>
      <c r="Q1099" s="9"/>
      <c r="R1099" s="9"/>
      <c r="T1099" s="5"/>
    </row>
    <row r="1100" spans="2:20" x14ac:dyDescent="0.2">
      <c r="B1100" s="2"/>
      <c r="C1100" s="2"/>
      <c r="F1100" s="9"/>
      <c r="K1100" s="2"/>
      <c r="M1100" s="2"/>
      <c r="O1100" s="2"/>
      <c r="P1100" s="5"/>
      <c r="Q1100" s="9"/>
      <c r="R1100" s="9"/>
      <c r="T1100" s="5"/>
    </row>
    <row r="1101" spans="2:20" x14ac:dyDescent="0.2">
      <c r="B1101" s="2"/>
      <c r="C1101" s="2"/>
      <c r="F1101" s="9"/>
      <c r="K1101" s="2"/>
      <c r="M1101" s="2"/>
      <c r="O1101" s="2"/>
      <c r="P1101" s="5"/>
      <c r="Q1101" s="9"/>
      <c r="R1101" s="9"/>
      <c r="T1101" s="5"/>
    </row>
    <row r="1102" spans="2:20" x14ac:dyDescent="0.2">
      <c r="B1102" s="2"/>
      <c r="C1102" s="2"/>
      <c r="F1102" s="9"/>
      <c r="K1102" s="2"/>
      <c r="M1102" s="2"/>
      <c r="O1102" s="2"/>
      <c r="P1102" s="5"/>
      <c r="Q1102" s="9"/>
      <c r="R1102" s="9"/>
      <c r="T1102" s="5"/>
    </row>
    <row r="1103" spans="2:20" x14ac:dyDescent="0.2">
      <c r="B1103" s="2"/>
      <c r="C1103" s="2"/>
      <c r="F1103" s="9"/>
      <c r="K1103" s="2"/>
      <c r="M1103" s="2"/>
      <c r="O1103" s="2"/>
      <c r="P1103" s="5"/>
      <c r="Q1103" s="9"/>
      <c r="R1103" s="9"/>
      <c r="T1103" s="5"/>
    </row>
    <row r="1104" spans="2:20" x14ac:dyDescent="0.2">
      <c r="B1104" s="2"/>
      <c r="C1104" s="2"/>
      <c r="F1104" s="9"/>
      <c r="K1104" s="2"/>
      <c r="M1104" s="2"/>
      <c r="O1104" s="2"/>
      <c r="P1104" s="5"/>
      <c r="Q1104" s="9"/>
      <c r="R1104" s="9"/>
      <c r="T1104" s="5"/>
    </row>
    <row r="1105" spans="2:20" x14ac:dyDescent="0.2">
      <c r="B1105" s="2"/>
      <c r="C1105" s="2"/>
      <c r="F1105" s="9"/>
      <c r="K1105" s="2"/>
      <c r="M1105" s="2"/>
      <c r="O1105" s="2"/>
      <c r="P1105" s="5"/>
      <c r="Q1105" s="9"/>
      <c r="R1105" s="9"/>
      <c r="T1105" s="5"/>
    </row>
    <row r="1106" spans="2:20" x14ac:dyDescent="0.2">
      <c r="B1106" s="2"/>
      <c r="C1106" s="2"/>
      <c r="F1106" s="9"/>
      <c r="K1106" s="2"/>
      <c r="M1106" s="2"/>
      <c r="O1106" s="2"/>
      <c r="P1106" s="5"/>
      <c r="Q1106" s="9"/>
      <c r="R1106" s="9"/>
      <c r="T1106" s="5"/>
    </row>
    <row r="1107" spans="2:20" x14ac:dyDescent="0.2">
      <c r="B1107" s="2"/>
      <c r="C1107" s="2"/>
      <c r="F1107" s="9"/>
      <c r="K1107" s="2"/>
      <c r="M1107" s="2"/>
      <c r="O1107" s="2"/>
      <c r="P1107" s="5"/>
      <c r="Q1107" s="9"/>
      <c r="R1107" s="9"/>
      <c r="T1107" s="5"/>
    </row>
    <row r="1108" spans="2:20" x14ac:dyDescent="0.2">
      <c r="B1108" s="2"/>
      <c r="C1108" s="2"/>
      <c r="F1108" s="9"/>
      <c r="K1108" s="2"/>
      <c r="M1108" s="2"/>
      <c r="O1108" s="2"/>
      <c r="P1108" s="5"/>
      <c r="Q1108" s="9"/>
      <c r="R1108" s="9"/>
      <c r="T1108" s="5"/>
    </row>
    <row r="1109" spans="2:20" x14ac:dyDescent="0.2">
      <c r="B1109" s="2"/>
      <c r="C1109" s="2"/>
      <c r="F1109" s="9"/>
      <c r="K1109" s="2"/>
      <c r="M1109" s="2"/>
      <c r="O1109" s="2"/>
      <c r="P1109" s="5"/>
      <c r="Q1109" s="9"/>
      <c r="R1109" s="9"/>
      <c r="T1109" s="5"/>
    </row>
    <row r="1110" spans="2:20" x14ac:dyDescent="0.2">
      <c r="B1110" s="2"/>
      <c r="C1110" s="2"/>
      <c r="F1110" s="9"/>
      <c r="K1110" s="2"/>
      <c r="M1110" s="2"/>
      <c r="O1110" s="2"/>
      <c r="P1110" s="5"/>
      <c r="Q1110" s="9"/>
      <c r="R1110" s="9"/>
      <c r="T1110" s="5"/>
    </row>
    <row r="1111" spans="2:20" x14ac:dyDescent="0.2">
      <c r="B1111" s="2"/>
      <c r="C1111" s="2"/>
      <c r="F1111" s="9"/>
      <c r="K1111" s="2"/>
      <c r="M1111" s="2"/>
      <c r="O1111" s="2"/>
      <c r="P1111" s="5"/>
      <c r="Q1111" s="9"/>
      <c r="R1111" s="9"/>
      <c r="T1111" s="5"/>
    </row>
    <row r="1112" spans="2:20" x14ac:dyDescent="0.2">
      <c r="B1112" s="2"/>
      <c r="C1112" s="2"/>
      <c r="F1112" s="9"/>
      <c r="K1112" s="2"/>
      <c r="M1112" s="2"/>
      <c r="O1112" s="2"/>
      <c r="P1112" s="5"/>
      <c r="Q1112" s="9"/>
      <c r="R1112" s="9"/>
      <c r="T1112" s="5"/>
    </row>
    <row r="1113" spans="2:20" x14ac:dyDescent="0.2">
      <c r="B1113" s="2"/>
      <c r="C1113" s="2"/>
      <c r="F1113" s="9"/>
      <c r="K1113" s="2"/>
      <c r="M1113" s="2"/>
      <c r="O1113" s="2"/>
      <c r="P1113" s="5"/>
      <c r="Q1113" s="9"/>
      <c r="R1113" s="9"/>
      <c r="T1113" s="5"/>
    </row>
    <row r="1114" spans="2:20" x14ac:dyDescent="0.2">
      <c r="B1114" s="2"/>
      <c r="C1114" s="2"/>
      <c r="F1114" s="9"/>
      <c r="K1114" s="2"/>
      <c r="M1114" s="2"/>
      <c r="O1114" s="2"/>
      <c r="P1114" s="5"/>
      <c r="Q1114" s="9"/>
      <c r="R1114" s="9"/>
      <c r="T1114" s="5"/>
    </row>
    <row r="1115" spans="2:20" x14ac:dyDescent="0.2">
      <c r="B1115" s="2"/>
      <c r="C1115" s="2"/>
      <c r="F1115" s="9"/>
      <c r="K1115" s="2"/>
      <c r="M1115" s="2"/>
      <c r="O1115" s="2"/>
      <c r="P1115" s="5"/>
      <c r="Q1115" s="9"/>
      <c r="R1115" s="9"/>
      <c r="T1115" s="5"/>
    </row>
    <row r="1116" spans="2:20" x14ac:dyDescent="0.2">
      <c r="B1116" s="2"/>
      <c r="C1116" s="2"/>
      <c r="F1116" s="9"/>
      <c r="K1116" s="2"/>
      <c r="M1116" s="2"/>
      <c r="O1116" s="2"/>
      <c r="P1116" s="5"/>
      <c r="Q1116" s="9"/>
      <c r="R1116" s="9"/>
      <c r="T1116" s="5"/>
    </row>
    <row r="1117" spans="2:20" x14ac:dyDescent="0.2">
      <c r="B1117" s="2"/>
      <c r="C1117" s="2"/>
      <c r="F1117" s="9"/>
      <c r="K1117" s="2"/>
      <c r="M1117" s="2"/>
      <c r="O1117" s="2"/>
      <c r="P1117" s="5"/>
      <c r="Q1117" s="9"/>
      <c r="R1117" s="9"/>
      <c r="T1117" s="5"/>
    </row>
    <row r="1118" spans="2:20" x14ac:dyDescent="0.2">
      <c r="B1118" s="2"/>
      <c r="C1118" s="2"/>
      <c r="F1118" s="9"/>
      <c r="K1118" s="2"/>
      <c r="M1118" s="2"/>
      <c r="O1118" s="2"/>
      <c r="P1118" s="5"/>
      <c r="Q1118" s="9"/>
      <c r="R1118" s="9"/>
      <c r="T1118" s="5"/>
    </row>
    <row r="1119" spans="2:20" x14ac:dyDescent="0.2">
      <c r="B1119" s="2"/>
      <c r="C1119" s="2"/>
      <c r="F1119" s="9"/>
      <c r="K1119" s="2"/>
      <c r="M1119" s="2"/>
      <c r="O1119" s="2"/>
      <c r="P1119" s="5"/>
      <c r="Q1119" s="9"/>
      <c r="R1119" s="9"/>
      <c r="T1119" s="5"/>
    </row>
    <row r="1120" spans="2:20" x14ac:dyDescent="0.2">
      <c r="B1120" s="2"/>
      <c r="C1120" s="2"/>
      <c r="F1120" s="9"/>
      <c r="K1120" s="2"/>
      <c r="M1120" s="2"/>
      <c r="O1120" s="2"/>
      <c r="P1120" s="5"/>
      <c r="Q1120" s="9"/>
      <c r="R1120" s="9"/>
      <c r="T1120" s="5"/>
    </row>
    <row r="1121" spans="2:20" x14ac:dyDescent="0.2">
      <c r="B1121" s="2"/>
      <c r="C1121" s="2"/>
      <c r="F1121" s="9"/>
      <c r="K1121" s="2"/>
      <c r="M1121" s="2"/>
      <c r="O1121" s="2"/>
      <c r="P1121" s="5"/>
      <c r="Q1121" s="9"/>
      <c r="R1121" s="9"/>
      <c r="T1121" s="5"/>
    </row>
    <row r="1122" spans="2:20" x14ac:dyDescent="0.2">
      <c r="B1122" s="2"/>
      <c r="C1122" s="2"/>
      <c r="F1122" s="9"/>
      <c r="K1122" s="2"/>
      <c r="M1122" s="2"/>
      <c r="O1122" s="2"/>
      <c r="P1122" s="5"/>
      <c r="Q1122" s="9"/>
      <c r="R1122" s="9"/>
      <c r="T1122" s="5"/>
    </row>
    <row r="1123" spans="2:20" x14ac:dyDescent="0.2">
      <c r="B1123" s="2"/>
      <c r="C1123" s="2"/>
      <c r="F1123" s="9"/>
      <c r="K1123" s="2"/>
      <c r="M1123" s="2"/>
      <c r="O1123" s="2"/>
      <c r="P1123" s="5"/>
      <c r="Q1123" s="9"/>
      <c r="R1123" s="9"/>
      <c r="T1123" s="5"/>
    </row>
    <row r="1124" spans="2:20" x14ac:dyDescent="0.2">
      <c r="B1124" s="2"/>
      <c r="C1124" s="2"/>
      <c r="F1124" s="9"/>
      <c r="K1124" s="2"/>
      <c r="M1124" s="2"/>
      <c r="O1124" s="2"/>
      <c r="P1124" s="5"/>
      <c r="Q1124" s="9"/>
      <c r="R1124" s="9"/>
      <c r="T1124" s="5"/>
    </row>
    <row r="1125" spans="2:20" x14ac:dyDescent="0.2">
      <c r="B1125" s="2"/>
      <c r="C1125" s="2"/>
      <c r="F1125" s="9"/>
      <c r="K1125" s="2"/>
      <c r="M1125" s="2"/>
      <c r="O1125" s="2"/>
      <c r="P1125" s="5"/>
      <c r="Q1125" s="9"/>
      <c r="R1125" s="9"/>
      <c r="T1125" s="5"/>
    </row>
    <row r="1126" spans="2:20" x14ac:dyDescent="0.2">
      <c r="B1126" s="2"/>
      <c r="C1126" s="2"/>
      <c r="F1126" s="9"/>
      <c r="K1126" s="2"/>
      <c r="M1126" s="2"/>
      <c r="O1126" s="2"/>
      <c r="P1126" s="5"/>
      <c r="Q1126" s="9"/>
      <c r="R1126" s="9"/>
      <c r="T1126" s="5"/>
    </row>
    <row r="1127" spans="2:20" x14ac:dyDescent="0.2">
      <c r="B1127" s="2"/>
      <c r="C1127" s="2"/>
      <c r="F1127" s="9"/>
      <c r="K1127" s="2"/>
      <c r="M1127" s="2"/>
      <c r="O1127" s="2"/>
      <c r="P1127" s="5"/>
      <c r="Q1127" s="9"/>
      <c r="R1127" s="9"/>
      <c r="T1127" s="5"/>
    </row>
    <row r="1128" spans="2:20" x14ac:dyDescent="0.2">
      <c r="B1128" s="2"/>
      <c r="C1128" s="2"/>
      <c r="F1128" s="9"/>
      <c r="K1128" s="2"/>
      <c r="M1128" s="2"/>
      <c r="O1128" s="2"/>
      <c r="P1128" s="5"/>
      <c r="Q1128" s="9"/>
      <c r="R1128" s="9"/>
      <c r="T1128" s="5"/>
    </row>
    <row r="1129" spans="2:20" x14ac:dyDescent="0.2">
      <c r="B1129" s="2"/>
      <c r="C1129" s="2"/>
      <c r="F1129" s="9"/>
      <c r="K1129" s="2"/>
      <c r="M1129" s="2"/>
      <c r="O1129" s="2"/>
      <c r="P1129" s="5"/>
      <c r="Q1129" s="9"/>
      <c r="R1129" s="9"/>
      <c r="T1129" s="5"/>
    </row>
    <row r="1130" spans="2:20" x14ac:dyDescent="0.2">
      <c r="B1130" s="2"/>
      <c r="C1130" s="2"/>
      <c r="F1130" s="9"/>
      <c r="K1130" s="2"/>
      <c r="M1130" s="2"/>
      <c r="O1130" s="2"/>
      <c r="P1130" s="5"/>
      <c r="Q1130" s="9"/>
      <c r="R1130" s="9"/>
      <c r="T1130" s="5"/>
    </row>
    <row r="1131" spans="2:20" x14ac:dyDescent="0.2">
      <c r="B1131" s="2"/>
      <c r="C1131" s="2"/>
      <c r="F1131" s="9"/>
      <c r="K1131" s="2"/>
      <c r="M1131" s="2"/>
      <c r="O1131" s="2"/>
      <c r="P1131" s="5"/>
      <c r="Q1131" s="9"/>
      <c r="R1131" s="9"/>
      <c r="T1131" s="5"/>
    </row>
    <row r="1132" spans="2:20" x14ac:dyDescent="0.2">
      <c r="B1132" s="2"/>
      <c r="C1132" s="2"/>
      <c r="F1132" s="9"/>
      <c r="K1132" s="2"/>
      <c r="M1132" s="2"/>
      <c r="O1132" s="2"/>
      <c r="P1132" s="5"/>
      <c r="Q1132" s="9"/>
      <c r="R1132" s="9"/>
      <c r="T1132" s="5"/>
    </row>
    <row r="1133" spans="2:20" x14ac:dyDescent="0.2">
      <c r="B1133" s="2"/>
      <c r="C1133" s="2"/>
      <c r="F1133" s="9"/>
      <c r="K1133" s="2"/>
      <c r="M1133" s="2"/>
      <c r="O1133" s="2"/>
      <c r="P1133" s="5"/>
      <c r="Q1133" s="9"/>
      <c r="R1133" s="9"/>
      <c r="T1133" s="5"/>
    </row>
    <row r="1134" spans="2:20" x14ac:dyDescent="0.2">
      <c r="B1134" s="2"/>
      <c r="C1134" s="2"/>
      <c r="F1134" s="9"/>
      <c r="K1134" s="2"/>
      <c r="M1134" s="2"/>
      <c r="O1134" s="2"/>
      <c r="P1134" s="5"/>
      <c r="Q1134" s="9"/>
      <c r="R1134" s="9"/>
      <c r="T1134" s="5"/>
    </row>
    <row r="1135" spans="2:20" x14ac:dyDescent="0.2">
      <c r="B1135" s="2"/>
      <c r="C1135" s="2"/>
      <c r="F1135" s="9"/>
      <c r="K1135" s="2"/>
      <c r="M1135" s="2"/>
      <c r="O1135" s="2"/>
      <c r="P1135" s="5"/>
      <c r="Q1135" s="9"/>
      <c r="R1135" s="9"/>
      <c r="T1135" s="5"/>
    </row>
    <row r="1136" spans="2:20" x14ac:dyDescent="0.2">
      <c r="B1136" s="2"/>
      <c r="C1136" s="2"/>
      <c r="F1136" s="9"/>
      <c r="K1136" s="2"/>
      <c r="M1136" s="2"/>
      <c r="O1136" s="2"/>
      <c r="P1136" s="5"/>
      <c r="Q1136" s="9"/>
      <c r="R1136" s="9"/>
      <c r="T1136" s="5"/>
    </row>
    <row r="1137" spans="2:20" x14ac:dyDescent="0.2">
      <c r="B1137" s="2"/>
      <c r="C1137" s="2"/>
      <c r="F1137" s="9"/>
      <c r="K1137" s="2"/>
      <c r="M1137" s="2"/>
      <c r="O1137" s="2"/>
      <c r="P1137" s="5"/>
      <c r="Q1137" s="9"/>
      <c r="R1137" s="9"/>
      <c r="T1137" s="5"/>
    </row>
    <row r="1138" spans="2:20" x14ac:dyDescent="0.2">
      <c r="B1138" s="2"/>
      <c r="C1138" s="2"/>
      <c r="F1138" s="9"/>
      <c r="K1138" s="2"/>
      <c r="M1138" s="2"/>
      <c r="O1138" s="2"/>
      <c r="P1138" s="5"/>
      <c r="Q1138" s="9"/>
      <c r="R1138" s="9"/>
      <c r="T1138" s="5"/>
    </row>
    <row r="1139" spans="2:20" x14ac:dyDescent="0.2">
      <c r="B1139" s="2"/>
      <c r="C1139" s="2"/>
      <c r="F1139" s="9"/>
      <c r="K1139" s="2"/>
      <c r="M1139" s="2"/>
      <c r="O1139" s="2"/>
      <c r="P1139" s="5"/>
      <c r="Q1139" s="9"/>
      <c r="R1139" s="9"/>
      <c r="T1139" s="5"/>
    </row>
    <row r="1140" spans="2:20" x14ac:dyDescent="0.2">
      <c r="B1140" s="2"/>
      <c r="C1140" s="2"/>
      <c r="F1140" s="9"/>
      <c r="K1140" s="2"/>
      <c r="M1140" s="2"/>
      <c r="O1140" s="2"/>
      <c r="P1140" s="5"/>
      <c r="Q1140" s="9"/>
      <c r="R1140" s="9"/>
      <c r="T1140" s="5"/>
    </row>
    <row r="1141" spans="2:20" x14ac:dyDescent="0.2">
      <c r="B1141" s="2"/>
      <c r="C1141" s="2"/>
      <c r="F1141" s="9"/>
      <c r="K1141" s="2"/>
      <c r="M1141" s="2"/>
      <c r="O1141" s="2"/>
      <c r="P1141" s="5"/>
      <c r="Q1141" s="9"/>
      <c r="R1141" s="9"/>
      <c r="T1141" s="5"/>
    </row>
    <row r="1142" spans="2:20" x14ac:dyDescent="0.2">
      <c r="B1142" s="2"/>
      <c r="C1142" s="2"/>
      <c r="F1142" s="9"/>
      <c r="K1142" s="2"/>
      <c r="M1142" s="2"/>
      <c r="O1142" s="2"/>
      <c r="P1142" s="5"/>
      <c r="Q1142" s="9"/>
      <c r="R1142" s="9"/>
      <c r="T1142" s="5"/>
    </row>
    <row r="1143" spans="2:20" x14ac:dyDescent="0.2">
      <c r="B1143" s="2"/>
      <c r="C1143" s="2"/>
      <c r="F1143" s="9"/>
      <c r="K1143" s="2"/>
      <c r="M1143" s="2"/>
      <c r="O1143" s="2"/>
      <c r="P1143" s="5"/>
      <c r="Q1143" s="9"/>
      <c r="R1143" s="9"/>
      <c r="T1143" s="5"/>
    </row>
    <row r="1144" spans="2:20" x14ac:dyDescent="0.2">
      <c r="B1144" s="2"/>
      <c r="C1144" s="2"/>
      <c r="F1144" s="9"/>
      <c r="K1144" s="2"/>
      <c r="M1144" s="2"/>
      <c r="O1144" s="2"/>
      <c r="P1144" s="5"/>
      <c r="Q1144" s="9"/>
      <c r="R1144" s="9"/>
      <c r="T1144" s="5"/>
    </row>
    <row r="1145" spans="2:20" x14ac:dyDescent="0.2">
      <c r="B1145" s="2"/>
      <c r="C1145" s="2"/>
      <c r="F1145" s="9"/>
      <c r="K1145" s="2"/>
      <c r="M1145" s="2"/>
      <c r="O1145" s="2"/>
      <c r="P1145" s="5"/>
      <c r="Q1145" s="9"/>
      <c r="R1145" s="9"/>
      <c r="T1145" s="5"/>
    </row>
    <row r="1146" spans="2:20" x14ac:dyDescent="0.2">
      <c r="B1146" s="2"/>
      <c r="C1146" s="2"/>
      <c r="F1146" s="9"/>
      <c r="K1146" s="2"/>
      <c r="M1146" s="2"/>
      <c r="O1146" s="2"/>
      <c r="P1146" s="5"/>
      <c r="Q1146" s="9"/>
      <c r="R1146" s="9"/>
      <c r="T1146" s="5"/>
    </row>
    <row r="1147" spans="2:20" x14ac:dyDescent="0.2">
      <c r="B1147" s="2"/>
      <c r="C1147" s="2"/>
      <c r="F1147" s="9"/>
      <c r="K1147" s="2"/>
      <c r="M1147" s="2"/>
      <c r="O1147" s="2"/>
      <c r="P1147" s="5"/>
      <c r="Q1147" s="9"/>
      <c r="R1147" s="9"/>
      <c r="T1147" s="5"/>
    </row>
    <row r="1148" spans="2:20" x14ac:dyDescent="0.2">
      <c r="B1148" s="2"/>
      <c r="C1148" s="2"/>
      <c r="F1148" s="9"/>
      <c r="K1148" s="2"/>
      <c r="M1148" s="2"/>
      <c r="O1148" s="2"/>
      <c r="P1148" s="5"/>
      <c r="Q1148" s="9"/>
      <c r="R1148" s="9"/>
      <c r="T1148" s="5"/>
    </row>
    <row r="1149" spans="2:20" x14ac:dyDescent="0.2">
      <c r="B1149" s="2"/>
      <c r="C1149" s="2"/>
      <c r="F1149" s="9"/>
      <c r="K1149" s="2"/>
      <c r="M1149" s="2"/>
      <c r="O1149" s="2"/>
      <c r="P1149" s="5"/>
      <c r="Q1149" s="9"/>
      <c r="R1149" s="9"/>
      <c r="T1149" s="5"/>
    </row>
    <row r="1150" spans="2:20" x14ac:dyDescent="0.2">
      <c r="B1150" s="2"/>
      <c r="C1150" s="2"/>
      <c r="F1150" s="9"/>
      <c r="K1150" s="2"/>
      <c r="M1150" s="2"/>
      <c r="O1150" s="2"/>
      <c r="P1150" s="5"/>
      <c r="Q1150" s="9"/>
      <c r="R1150" s="9"/>
      <c r="T1150" s="5"/>
    </row>
    <row r="1151" spans="2:20" x14ac:dyDescent="0.2">
      <c r="B1151" s="2"/>
      <c r="C1151" s="2"/>
      <c r="F1151" s="9"/>
      <c r="K1151" s="2"/>
      <c r="M1151" s="2"/>
      <c r="O1151" s="2"/>
      <c r="P1151" s="5"/>
      <c r="Q1151" s="9"/>
      <c r="R1151" s="9"/>
      <c r="T1151" s="5"/>
    </row>
    <row r="1152" spans="2:20" x14ac:dyDescent="0.2">
      <c r="B1152" s="2"/>
      <c r="C1152" s="2"/>
      <c r="F1152" s="9"/>
      <c r="K1152" s="2"/>
      <c r="M1152" s="2"/>
      <c r="O1152" s="2"/>
      <c r="P1152" s="5"/>
      <c r="Q1152" s="9"/>
      <c r="R1152" s="9"/>
      <c r="T1152" s="5"/>
    </row>
    <row r="1153" spans="2:20" x14ac:dyDescent="0.2">
      <c r="B1153" s="2"/>
      <c r="C1153" s="2"/>
      <c r="F1153" s="9"/>
      <c r="K1153" s="2"/>
      <c r="M1153" s="2"/>
      <c r="O1153" s="2"/>
      <c r="P1153" s="5"/>
      <c r="Q1153" s="9"/>
      <c r="R1153" s="9"/>
      <c r="T1153" s="5"/>
    </row>
    <row r="1154" spans="2:20" x14ac:dyDescent="0.2">
      <c r="B1154" s="2"/>
      <c r="C1154" s="2"/>
      <c r="F1154" s="9"/>
      <c r="K1154" s="2"/>
      <c r="M1154" s="2"/>
      <c r="O1154" s="2"/>
      <c r="P1154" s="5"/>
      <c r="Q1154" s="9"/>
      <c r="R1154" s="9"/>
      <c r="T1154" s="5"/>
    </row>
    <row r="1155" spans="2:20" x14ac:dyDescent="0.2">
      <c r="B1155" s="2"/>
      <c r="C1155" s="2"/>
      <c r="F1155" s="9"/>
      <c r="K1155" s="2"/>
      <c r="M1155" s="2"/>
      <c r="O1155" s="2"/>
      <c r="P1155" s="5"/>
      <c r="Q1155" s="9"/>
      <c r="R1155" s="9"/>
      <c r="T1155" s="5"/>
    </row>
    <row r="1156" spans="2:20" x14ac:dyDescent="0.2">
      <c r="B1156" s="2"/>
      <c r="C1156" s="2"/>
      <c r="F1156" s="9"/>
      <c r="K1156" s="2"/>
      <c r="M1156" s="2"/>
      <c r="O1156" s="2"/>
      <c r="P1156" s="5"/>
      <c r="Q1156" s="9"/>
      <c r="R1156" s="9"/>
      <c r="T1156" s="5"/>
    </row>
    <row r="1157" spans="2:20" x14ac:dyDescent="0.2">
      <c r="B1157" s="2"/>
      <c r="C1157" s="2"/>
      <c r="F1157" s="9"/>
      <c r="K1157" s="2"/>
      <c r="M1157" s="2"/>
      <c r="O1157" s="2"/>
      <c r="P1157" s="5"/>
      <c r="Q1157" s="9"/>
      <c r="R1157" s="9"/>
      <c r="T1157" s="5"/>
    </row>
    <row r="1158" spans="2:20" x14ac:dyDescent="0.2">
      <c r="B1158" s="2"/>
      <c r="C1158" s="2"/>
      <c r="F1158" s="9"/>
      <c r="K1158" s="2"/>
      <c r="M1158" s="2"/>
      <c r="O1158" s="2"/>
      <c r="P1158" s="5"/>
      <c r="Q1158" s="9"/>
      <c r="R1158" s="9"/>
      <c r="T1158" s="5"/>
    </row>
    <row r="1159" spans="2:20" x14ac:dyDescent="0.2">
      <c r="B1159" s="2"/>
      <c r="C1159" s="2"/>
      <c r="F1159" s="9"/>
      <c r="K1159" s="2"/>
      <c r="M1159" s="2"/>
      <c r="O1159" s="2"/>
      <c r="P1159" s="5"/>
      <c r="Q1159" s="9"/>
      <c r="R1159" s="9"/>
      <c r="T1159" s="5"/>
    </row>
    <row r="1160" spans="2:20" x14ac:dyDescent="0.2">
      <c r="B1160" s="2"/>
      <c r="C1160" s="2"/>
      <c r="F1160" s="9"/>
      <c r="K1160" s="2"/>
      <c r="M1160" s="2"/>
      <c r="O1160" s="2"/>
      <c r="P1160" s="5"/>
      <c r="Q1160" s="9"/>
      <c r="R1160" s="9"/>
      <c r="T1160" s="5"/>
    </row>
    <row r="1161" spans="2:20" x14ac:dyDescent="0.2">
      <c r="B1161" s="2"/>
      <c r="C1161" s="2"/>
      <c r="F1161" s="9"/>
      <c r="K1161" s="2"/>
      <c r="M1161" s="2"/>
      <c r="O1161" s="2"/>
      <c r="P1161" s="5"/>
      <c r="Q1161" s="9"/>
      <c r="R1161" s="9"/>
      <c r="T1161" s="5"/>
    </row>
    <row r="1162" spans="2:20" x14ac:dyDescent="0.2">
      <c r="B1162" s="2"/>
      <c r="C1162" s="2"/>
      <c r="F1162" s="9"/>
      <c r="K1162" s="2"/>
      <c r="M1162" s="2"/>
      <c r="O1162" s="2"/>
      <c r="P1162" s="5"/>
      <c r="Q1162" s="9"/>
      <c r="R1162" s="9"/>
      <c r="T1162" s="5"/>
    </row>
    <row r="1163" spans="2:20" x14ac:dyDescent="0.2">
      <c r="B1163" s="2"/>
      <c r="C1163" s="2"/>
      <c r="F1163" s="9"/>
      <c r="K1163" s="2"/>
      <c r="M1163" s="2"/>
      <c r="O1163" s="2"/>
      <c r="P1163" s="5"/>
      <c r="Q1163" s="9"/>
      <c r="R1163" s="9"/>
      <c r="T1163" s="5"/>
    </row>
    <row r="1164" spans="2:20" x14ac:dyDescent="0.2">
      <c r="B1164" s="2"/>
      <c r="C1164" s="2"/>
      <c r="F1164" s="9"/>
      <c r="K1164" s="2"/>
      <c r="M1164" s="2"/>
      <c r="O1164" s="2"/>
      <c r="P1164" s="5"/>
      <c r="Q1164" s="9"/>
      <c r="R1164" s="9"/>
      <c r="T1164" s="5"/>
    </row>
    <row r="1165" spans="2:20" x14ac:dyDescent="0.2">
      <c r="B1165" s="2"/>
      <c r="C1165" s="2"/>
      <c r="F1165" s="9"/>
      <c r="K1165" s="2"/>
      <c r="M1165" s="2"/>
      <c r="O1165" s="2"/>
      <c r="P1165" s="5"/>
      <c r="Q1165" s="9"/>
      <c r="R1165" s="9"/>
      <c r="T1165" s="5"/>
    </row>
    <row r="1166" spans="2:20" x14ac:dyDescent="0.2">
      <c r="B1166" s="2"/>
      <c r="C1166" s="2"/>
      <c r="F1166" s="9"/>
      <c r="K1166" s="2"/>
      <c r="M1166" s="2"/>
      <c r="O1166" s="2"/>
      <c r="P1166" s="5"/>
      <c r="Q1166" s="9"/>
      <c r="R1166" s="9"/>
      <c r="T1166" s="5"/>
    </row>
    <row r="1167" spans="2:20" x14ac:dyDescent="0.2">
      <c r="B1167" s="2"/>
      <c r="C1167" s="2"/>
      <c r="F1167" s="9"/>
      <c r="K1167" s="2"/>
      <c r="M1167" s="2"/>
      <c r="O1167" s="2"/>
      <c r="P1167" s="5"/>
      <c r="Q1167" s="9"/>
      <c r="R1167" s="9"/>
      <c r="T1167" s="5"/>
    </row>
    <row r="1168" spans="2:20" x14ac:dyDescent="0.2">
      <c r="B1168" s="2"/>
      <c r="C1168" s="2"/>
      <c r="F1168" s="9"/>
      <c r="K1168" s="2"/>
      <c r="M1168" s="2"/>
      <c r="O1168" s="2"/>
      <c r="P1168" s="5"/>
      <c r="Q1168" s="9"/>
      <c r="R1168" s="9"/>
      <c r="T1168" s="5"/>
    </row>
    <row r="1169" spans="2:20" x14ac:dyDescent="0.2">
      <c r="B1169" s="2"/>
      <c r="C1169" s="2"/>
      <c r="F1169" s="9"/>
      <c r="K1169" s="2"/>
      <c r="M1169" s="2"/>
      <c r="O1169" s="2"/>
      <c r="P1169" s="5"/>
      <c r="Q1169" s="9"/>
      <c r="R1169" s="9"/>
      <c r="T1169" s="5"/>
    </row>
    <row r="1170" spans="2:20" x14ac:dyDescent="0.2">
      <c r="B1170" s="2"/>
      <c r="C1170" s="2"/>
      <c r="F1170" s="9"/>
      <c r="K1170" s="2"/>
      <c r="M1170" s="2"/>
      <c r="O1170" s="2"/>
      <c r="P1170" s="5"/>
      <c r="Q1170" s="9"/>
      <c r="R1170" s="9"/>
      <c r="T1170" s="5"/>
    </row>
    <row r="1171" spans="2:20" x14ac:dyDescent="0.2">
      <c r="B1171" s="2"/>
      <c r="C1171" s="2"/>
      <c r="F1171" s="9"/>
      <c r="K1171" s="2"/>
      <c r="M1171" s="2"/>
      <c r="O1171" s="2"/>
      <c r="P1171" s="5"/>
      <c r="Q1171" s="9"/>
      <c r="R1171" s="9"/>
      <c r="T1171" s="5"/>
    </row>
    <row r="1172" spans="2:20" x14ac:dyDescent="0.2">
      <c r="B1172" s="2"/>
      <c r="C1172" s="2"/>
      <c r="F1172" s="9"/>
      <c r="K1172" s="2"/>
      <c r="M1172" s="2"/>
      <c r="O1172" s="2"/>
      <c r="P1172" s="5"/>
      <c r="Q1172" s="9"/>
      <c r="R1172" s="9"/>
      <c r="T1172" s="5"/>
    </row>
    <row r="1173" spans="2:20" x14ac:dyDescent="0.2">
      <c r="B1173" s="2"/>
      <c r="C1173" s="2"/>
      <c r="F1173" s="9"/>
      <c r="K1173" s="2"/>
      <c r="M1173" s="2"/>
      <c r="O1173" s="2"/>
      <c r="P1173" s="5"/>
      <c r="Q1173" s="9"/>
      <c r="R1173" s="9"/>
      <c r="T1173" s="5"/>
    </row>
    <row r="1174" spans="2:20" x14ac:dyDescent="0.2">
      <c r="B1174" s="2"/>
      <c r="C1174" s="2"/>
      <c r="F1174" s="9"/>
      <c r="K1174" s="2"/>
      <c r="M1174" s="2"/>
      <c r="O1174" s="2"/>
      <c r="P1174" s="5"/>
      <c r="Q1174" s="9"/>
      <c r="R1174" s="9"/>
      <c r="T1174" s="5"/>
    </row>
    <row r="1175" spans="2:20" x14ac:dyDescent="0.2">
      <c r="B1175" s="2"/>
      <c r="C1175" s="2"/>
      <c r="F1175" s="9"/>
      <c r="K1175" s="2"/>
      <c r="M1175" s="2"/>
      <c r="O1175" s="2"/>
      <c r="P1175" s="5"/>
      <c r="Q1175" s="9"/>
      <c r="R1175" s="9"/>
      <c r="T1175" s="5"/>
    </row>
    <row r="1176" spans="2:20" x14ac:dyDescent="0.2">
      <c r="B1176" s="2"/>
      <c r="C1176" s="2"/>
      <c r="F1176" s="9"/>
      <c r="K1176" s="2"/>
      <c r="M1176" s="2"/>
      <c r="O1176" s="2"/>
      <c r="P1176" s="5"/>
      <c r="Q1176" s="9"/>
      <c r="R1176" s="9"/>
      <c r="T1176" s="5"/>
    </row>
    <row r="1177" spans="2:20" x14ac:dyDescent="0.2">
      <c r="B1177" s="2"/>
      <c r="C1177" s="2"/>
      <c r="F1177" s="9"/>
      <c r="K1177" s="2"/>
      <c r="M1177" s="2"/>
      <c r="O1177" s="2"/>
      <c r="P1177" s="5"/>
      <c r="Q1177" s="9"/>
      <c r="R1177" s="9"/>
      <c r="T1177" s="5"/>
    </row>
    <row r="1178" spans="2:20" x14ac:dyDescent="0.2">
      <c r="B1178" s="2"/>
      <c r="C1178" s="2"/>
      <c r="F1178" s="9"/>
      <c r="K1178" s="2"/>
      <c r="M1178" s="2"/>
      <c r="O1178" s="2"/>
      <c r="P1178" s="5"/>
      <c r="Q1178" s="9"/>
      <c r="R1178" s="9"/>
      <c r="T1178" s="5"/>
    </row>
    <row r="1179" spans="2:20" x14ac:dyDescent="0.2">
      <c r="B1179" s="2"/>
      <c r="C1179" s="2"/>
      <c r="F1179" s="9"/>
      <c r="K1179" s="2"/>
      <c r="M1179" s="2"/>
      <c r="O1179" s="2"/>
      <c r="P1179" s="5"/>
      <c r="Q1179" s="9"/>
      <c r="R1179" s="9"/>
      <c r="T1179" s="5"/>
    </row>
    <row r="1180" spans="2:20" x14ac:dyDescent="0.2">
      <c r="B1180" s="2"/>
      <c r="C1180" s="2"/>
      <c r="F1180" s="9"/>
      <c r="K1180" s="2"/>
      <c r="M1180" s="2"/>
      <c r="O1180" s="2"/>
      <c r="P1180" s="5"/>
      <c r="Q1180" s="9"/>
      <c r="R1180" s="9"/>
      <c r="T1180" s="5"/>
    </row>
    <row r="1181" spans="2:20" x14ac:dyDescent="0.2">
      <c r="B1181" s="2"/>
      <c r="C1181" s="2"/>
      <c r="F1181" s="9"/>
      <c r="K1181" s="2"/>
      <c r="M1181" s="2"/>
      <c r="O1181" s="2"/>
      <c r="P1181" s="5"/>
      <c r="Q1181" s="9"/>
      <c r="R1181" s="9"/>
      <c r="T1181" s="5"/>
    </row>
    <row r="1182" spans="2:20" x14ac:dyDescent="0.2">
      <c r="B1182" s="2"/>
      <c r="C1182" s="2"/>
      <c r="F1182" s="9"/>
      <c r="K1182" s="2"/>
      <c r="M1182" s="2"/>
      <c r="O1182" s="2"/>
      <c r="P1182" s="5"/>
      <c r="Q1182" s="9"/>
      <c r="R1182" s="9"/>
      <c r="T1182" s="5"/>
    </row>
    <row r="1183" spans="2:20" x14ac:dyDescent="0.2">
      <c r="B1183" s="2"/>
      <c r="C1183" s="2"/>
      <c r="F1183" s="9"/>
      <c r="K1183" s="2"/>
      <c r="M1183" s="2"/>
      <c r="O1183" s="2"/>
      <c r="P1183" s="5"/>
      <c r="Q1183" s="9"/>
      <c r="R1183" s="9"/>
      <c r="T1183" s="5"/>
    </row>
    <row r="1184" spans="2:20" x14ac:dyDescent="0.2">
      <c r="B1184" s="2"/>
      <c r="C1184" s="2"/>
      <c r="F1184" s="9"/>
      <c r="K1184" s="2"/>
      <c r="M1184" s="2"/>
      <c r="O1184" s="2"/>
      <c r="P1184" s="5"/>
      <c r="Q1184" s="9"/>
      <c r="R1184" s="9"/>
      <c r="T1184" s="5"/>
    </row>
    <row r="1185" spans="2:20" x14ac:dyDescent="0.2">
      <c r="B1185" s="2"/>
      <c r="C1185" s="2"/>
      <c r="F1185" s="9"/>
      <c r="K1185" s="2"/>
      <c r="M1185" s="2"/>
      <c r="O1185" s="2"/>
      <c r="P1185" s="5"/>
      <c r="Q1185" s="9"/>
      <c r="R1185" s="9"/>
      <c r="T1185" s="5"/>
    </row>
    <row r="1186" spans="2:20" x14ac:dyDescent="0.2">
      <c r="B1186" s="2"/>
      <c r="C1186" s="2"/>
      <c r="F1186" s="9"/>
      <c r="K1186" s="2"/>
      <c r="M1186" s="2"/>
      <c r="O1186" s="2"/>
      <c r="P1186" s="5"/>
      <c r="Q1186" s="9"/>
      <c r="R1186" s="9"/>
      <c r="T1186" s="5"/>
    </row>
    <row r="1187" spans="2:20" x14ac:dyDescent="0.2">
      <c r="B1187" s="2"/>
      <c r="C1187" s="2"/>
      <c r="F1187" s="9"/>
      <c r="K1187" s="2"/>
      <c r="M1187" s="2"/>
      <c r="O1187" s="2"/>
      <c r="P1187" s="5"/>
      <c r="Q1187" s="9"/>
      <c r="R1187" s="9"/>
      <c r="T1187" s="5"/>
    </row>
    <row r="1188" spans="2:20" x14ac:dyDescent="0.2">
      <c r="B1188" s="2"/>
      <c r="C1188" s="2"/>
      <c r="F1188" s="9"/>
      <c r="K1188" s="2"/>
      <c r="M1188" s="2"/>
      <c r="O1188" s="2"/>
      <c r="P1188" s="5"/>
      <c r="Q1188" s="9"/>
      <c r="R1188" s="9"/>
      <c r="T1188" s="5"/>
    </row>
    <row r="1189" spans="2:20" x14ac:dyDescent="0.2">
      <c r="B1189" s="2"/>
      <c r="C1189" s="2"/>
      <c r="F1189" s="9"/>
      <c r="K1189" s="2"/>
      <c r="M1189" s="2"/>
      <c r="O1189" s="2"/>
      <c r="P1189" s="5"/>
      <c r="Q1189" s="9"/>
      <c r="R1189" s="9"/>
      <c r="T1189" s="5"/>
    </row>
    <row r="1190" spans="2:20" x14ac:dyDescent="0.2">
      <c r="B1190" s="2"/>
      <c r="C1190" s="2"/>
      <c r="F1190" s="9"/>
      <c r="K1190" s="2"/>
      <c r="M1190" s="2"/>
      <c r="O1190" s="2"/>
      <c r="P1190" s="5"/>
      <c r="Q1190" s="9"/>
      <c r="R1190" s="9"/>
      <c r="T1190" s="5"/>
    </row>
    <row r="1191" spans="2:20" x14ac:dyDescent="0.2">
      <c r="B1191" s="2"/>
      <c r="C1191" s="2"/>
      <c r="F1191" s="9"/>
      <c r="K1191" s="2"/>
      <c r="M1191" s="2"/>
      <c r="O1191" s="2"/>
      <c r="P1191" s="5"/>
      <c r="Q1191" s="9"/>
      <c r="R1191" s="9"/>
      <c r="T1191" s="5"/>
    </row>
    <row r="1192" spans="2:20" x14ac:dyDescent="0.2">
      <c r="B1192" s="2"/>
      <c r="C1192" s="2"/>
      <c r="F1192" s="9"/>
      <c r="K1192" s="2"/>
      <c r="M1192" s="2"/>
      <c r="O1192" s="2"/>
      <c r="P1192" s="5"/>
      <c r="Q1192" s="9"/>
      <c r="R1192" s="9"/>
      <c r="T1192" s="5"/>
    </row>
    <row r="1193" spans="2:20" x14ac:dyDescent="0.2">
      <c r="B1193" s="2"/>
      <c r="C1193" s="2"/>
      <c r="F1193" s="9"/>
      <c r="K1193" s="2"/>
      <c r="M1193" s="2"/>
      <c r="O1193" s="2"/>
      <c r="P1193" s="5"/>
      <c r="Q1193" s="9"/>
      <c r="R1193" s="9"/>
      <c r="T1193" s="5"/>
    </row>
    <row r="1194" spans="2:20" x14ac:dyDescent="0.2">
      <c r="B1194" s="2"/>
      <c r="C1194" s="2"/>
      <c r="F1194" s="9"/>
      <c r="K1194" s="2"/>
      <c r="M1194" s="2"/>
      <c r="O1194" s="2"/>
      <c r="P1194" s="5"/>
      <c r="Q1194" s="9"/>
      <c r="R1194" s="9"/>
      <c r="T1194" s="5"/>
    </row>
    <row r="1195" spans="2:20" x14ac:dyDescent="0.2">
      <c r="B1195" s="2"/>
      <c r="C1195" s="2"/>
      <c r="F1195" s="9"/>
      <c r="K1195" s="2"/>
      <c r="M1195" s="2"/>
      <c r="O1195" s="2"/>
      <c r="P1195" s="5"/>
      <c r="Q1195" s="9"/>
      <c r="R1195" s="9"/>
      <c r="T1195" s="5"/>
    </row>
    <row r="1196" spans="2:20" x14ac:dyDescent="0.2">
      <c r="B1196" s="2"/>
      <c r="C1196" s="2"/>
      <c r="F1196" s="9"/>
      <c r="K1196" s="2"/>
      <c r="M1196" s="2"/>
      <c r="O1196" s="2"/>
      <c r="P1196" s="5"/>
      <c r="Q1196" s="9"/>
      <c r="R1196" s="9"/>
      <c r="T1196" s="5"/>
    </row>
    <row r="1197" spans="2:20" x14ac:dyDescent="0.2">
      <c r="B1197" s="2"/>
      <c r="C1197" s="2"/>
      <c r="F1197" s="9"/>
      <c r="K1197" s="2"/>
      <c r="M1197" s="2"/>
      <c r="O1197" s="2"/>
      <c r="P1197" s="5"/>
      <c r="Q1197" s="9"/>
      <c r="R1197" s="9"/>
      <c r="T1197" s="5"/>
    </row>
    <row r="1198" spans="2:20" x14ac:dyDescent="0.2">
      <c r="B1198" s="2"/>
      <c r="C1198" s="2"/>
      <c r="F1198" s="9"/>
      <c r="K1198" s="2"/>
      <c r="M1198" s="2"/>
      <c r="O1198" s="2"/>
      <c r="P1198" s="5"/>
      <c r="Q1198" s="9"/>
      <c r="R1198" s="9"/>
      <c r="T1198" s="5"/>
    </row>
    <row r="1199" spans="2:20" x14ac:dyDescent="0.2">
      <c r="B1199" s="2"/>
      <c r="C1199" s="2"/>
      <c r="F1199" s="9"/>
      <c r="K1199" s="2"/>
      <c r="M1199" s="2"/>
      <c r="O1199" s="2"/>
      <c r="P1199" s="5"/>
      <c r="Q1199" s="9"/>
      <c r="R1199" s="9"/>
      <c r="T1199" s="5"/>
    </row>
    <row r="1200" spans="2:20" x14ac:dyDescent="0.2">
      <c r="B1200" s="2"/>
      <c r="C1200" s="2"/>
      <c r="F1200" s="9"/>
      <c r="K1200" s="2"/>
      <c r="M1200" s="2"/>
      <c r="O1200" s="2"/>
      <c r="P1200" s="5"/>
      <c r="Q1200" s="9"/>
      <c r="R1200" s="9"/>
      <c r="T1200" s="5"/>
    </row>
    <row r="1201" spans="2:20" x14ac:dyDescent="0.2">
      <c r="B1201" s="2"/>
      <c r="C1201" s="2"/>
      <c r="F1201" s="9"/>
      <c r="K1201" s="2"/>
      <c r="M1201" s="2"/>
      <c r="O1201" s="2"/>
      <c r="P1201" s="5"/>
      <c r="Q1201" s="9"/>
      <c r="R1201" s="9"/>
      <c r="T1201" s="5"/>
    </row>
    <row r="1202" spans="2:20" x14ac:dyDescent="0.2">
      <c r="B1202" s="2"/>
      <c r="C1202" s="2"/>
      <c r="F1202" s="9"/>
      <c r="K1202" s="2"/>
      <c r="M1202" s="2"/>
      <c r="O1202" s="2"/>
      <c r="P1202" s="5"/>
      <c r="Q1202" s="9"/>
      <c r="R1202" s="9"/>
      <c r="T1202" s="5"/>
    </row>
    <row r="1203" spans="2:20" x14ac:dyDescent="0.2">
      <c r="B1203" s="2"/>
      <c r="C1203" s="2"/>
      <c r="F1203" s="9"/>
      <c r="K1203" s="2"/>
      <c r="M1203" s="2"/>
      <c r="O1203" s="2"/>
      <c r="P1203" s="5"/>
      <c r="Q1203" s="9"/>
      <c r="R1203" s="9"/>
      <c r="T1203" s="5"/>
    </row>
    <row r="1204" spans="2:20" x14ac:dyDescent="0.2">
      <c r="B1204" s="2"/>
      <c r="C1204" s="2"/>
      <c r="F1204" s="9"/>
      <c r="K1204" s="2"/>
      <c r="M1204" s="2"/>
      <c r="O1204" s="2"/>
      <c r="P1204" s="5"/>
      <c r="Q1204" s="9"/>
      <c r="R1204" s="9"/>
      <c r="T1204" s="5"/>
    </row>
    <row r="1205" spans="2:20" x14ac:dyDescent="0.2">
      <c r="B1205" s="2"/>
      <c r="C1205" s="2"/>
      <c r="F1205" s="9"/>
      <c r="K1205" s="2"/>
      <c r="M1205" s="2"/>
      <c r="O1205" s="2"/>
      <c r="P1205" s="5"/>
      <c r="Q1205" s="9"/>
      <c r="R1205" s="9"/>
      <c r="T1205" s="5"/>
    </row>
    <row r="1206" spans="2:20" x14ac:dyDescent="0.2">
      <c r="B1206" s="2"/>
      <c r="C1206" s="2"/>
      <c r="F1206" s="9"/>
      <c r="K1206" s="2"/>
      <c r="M1206" s="2"/>
      <c r="O1206" s="2"/>
      <c r="P1206" s="5"/>
      <c r="Q1206" s="9"/>
      <c r="R1206" s="9"/>
      <c r="T1206" s="5"/>
    </row>
    <row r="1207" spans="2:20" x14ac:dyDescent="0.2">
      <c r="B1207" s="2"/>
      <c r="C1207" s="2"/>
      <c r="F1207" s="9"/>
      <c r="K1207" s="2"/>
      <c r="M1207" s="2"/>
      <c r="O1207" s="2"/>
      <c r="P1207" s="5"/>
      <c r="Q1207" s="9"/>
      <c r="R1207" s="9"/>
      <c r="T1207" s="5"/>
    </row>
    <row r="1208" spans="2:20" x14ac:dyDescent="0.2">
      <c r="B1208" s="2"/>
      <c r="C1208" s="2"/>
      <c r="F1208" s="9"/>
      <c r="K1208" s="2"/>
      <c r="M1208" s="2"/>
      <c r="O1208" s="2"/>
      <c r="P1208" s="5"/>
      <c r="Q1208" s="9"/>
      <c r="R1208" s="9"/>
      <c r="T1208" s="5"/>
    </row>
    <row r="1209" spans="2:20" x14ac:dyDescent="0.2">
      <c r="B1209" s="2"/>
      <c r="C1209" s="2"/>
      <c r="F1209" s="9"/>
      <c r="K1209" s="2"/>
      <c r="M1209" s="2"/>
      <c r="O1209" s="2"/>
      <c r="P1209" s="5"/>
      <c r="Q1209" s="9"/>
      <c r="R1209" s="9"/>
      <c r="T1209" s="5"/>
    </row>
    <row r="1210" spans="2:20" x14ac:dyDescent="0.2">
      <c r="B1210" s="2"/>
      <c r="C1210" s="2"/>
      <c r="F1210" s="9"/>
      <c r="K1210" s="2"/>
      <c r="M1210" s="2"/>
      <c r="O1210" s="2"/>
      <c r="P1210" s="5"/>
      <c r="Q1210" s="9"/>
      <c r="R1210" s="9"/>
      <c r="T1210" s="5"/>
    </row>
    <row r="1211" spans="2:20" x14ac:dyDescent="0.2">
      <c r="B1211" s="2"/>
      <c r="C1211" s="2"/>
      <c r="F1211" s="9"/>
      <c r="K1211" s="2"/>
      <c r="M1211" s="2"/>
      <c r="O1211" s="2"/>
      <c r="P1211" s="5"/>
      <c r="Q1211" s="9"/>
      <c r="R1211" s="9"/>
      <c r="T1211" s="5"/>
    </row>
    <row r="1212" spans="2:20" x14ac:dyDescent="0.2">
      <c r="B1212" s="2"/>
      <c r="C1212" s="2"/>
      <c r="F1212" s="9"/>
      <c r="K1212" s="2"/>
      <c r="M1212" s="2"/>
      <c r="O1212" s="2"/>
      <c r="P1212" s="5"/>
      <c r="Q1212" s="9"/>
      <c r="R1212" s="9"/>
      <c r="T1212" s="5"/>
    </row>
    <row r="1213" spans="2:20" x14ac:dyDescent="0.2">
      <c r="B1213" s="2"/>
      <c r="C1213" s="2"/>
      <c r="F1213" s="9"/>
      <c r="K1213" s="2"/>
      <c r="M1213" s="2"/>
      <c r="O1213" s="2"/>
      <c r="P1213" s="5"/>
      <c r="Q1213" s="9"/>
      <c r="R1213" s="9"/>
      <c r="T1213" s="5"/>
    </row>
    <row r="1214" spans="2:20" x14ac:dyDescent="0.2">
      <c r="B1214" s="2"/>
      <c r="C1214" s="2"/>
      <c r="F1214" s="9"/>
      <c r="K1214" s="2"/>
      <c r="M1214" s="2"/>
      <c r="O1214" s="2"/>
      <c r="P1214" s="5"/>
      <c r="Q1214" s="9"/>
      <c r="R1214" s="9"/>
      <c r="T1214" s="5"/>
    </row>
    <row r="1215" spans="2:20" x14ac:dyDescent="0.2">
      <c r="B1215" s="2"/>
      <c r="C1215" s="2"/>
      <c r="F1215" s="9"/>
      <c r="K1215" s="2"/>
      <c r="M1215" s="2"/>
      <c r="O1215" s="2"/>
      <c r="P1215" s="5"/>
      <c r="Q1215" s="9"/>
      <c r="R1215" s="9"/>
      <c r="T1215" s="5"/>
    </row>
    <row r="1216" spans="2:20" x14ac:dyDescent="0.2">
      <c r="B1216" s="2"/>
      <c r="C1216" s="2"/>
      <c r="F1216" s="9"/>
      <c r="K1216" s="2"/>
      <c r="M1216" s="2"/>
      <c r="O1216" s="2"/>
      <c r="P1216" s="5"/>
      <c r="Q1216" s="9"/>
      <c r="R1216" s="9"/>
      <c r="T1216" s="5"/>
    </row>
    <row r="1217" spans="2:20" x14ac:dyDescent="0.2">
      <c r="B1217" s="2"/>
      <c r="C1217" s="2"/>
      <c r="F1217" s="9"/>
      <c r="K1217" s="2"/>
      <c r="M1217" s="2"/>
      <c r="O1217" s="2"/>
      <c r="P1217" s="5"/>
      <c r="Q1217" s="9"/>
      <c r="R1217" s="9"/>
      <c r="T1217" s="5"/>
    </row>
    <row r="1218" spans="2:20" x14ac:dyDescent="0.2">
      <c r="B1218" s="2"/>
      <c r="C1218" s="2"/>
      <c r="F1218" s="9"/>
      <c r="K1218" s="2"/>
      <c r="M1218" s="2"/>
      <c r="O1218" s="2"/>
      <c r="P1218" s="5"/>
      <c r="Q1218" s="9"/>
      <c r="R1218" s="9"/>
      <c r="T1218" s="5"/>
    </row>
    <row r="1219" spans="2:20" x14ac:dyDescent="0.2">
      <c r="B1219" s="2"/>
      <c r="C1219" s="2"/>
      <c r="F1219" s="9"/>
      <c r="K1219" s="2"/>
      <c r="M1219" s="2"/>
      <c r="O1219" s="2"/>
      <c r="P1219" s="5"/>
      <c r="Q1219" s="9"/>
      <c r="R1219" s="9"/>
      <c r="T1219" s="5"/>
    </row>
    <row r="1220" spans="2:20" x14ac:dyDescent="0.2">
      <c r="B1220" s="2"/>
      <c r="C1220" s="2"/>
      <c r="F1220" s="9"/>
      <c r="K1220" s="2"/>
      <c r="M1220" s="2"/>
      <c r="O1220" s="2"/>
      <c r="P1220" s="5"/>
      <c r="Q1220" s="9"/>
      <c r="R1220" s="9"/>
      <c r="T1220" s="5"/>
    </row>
    <row r="1221" spans="2:20" x14ac:dyDescent="0.2">
      <c r="B1221" s="2"/>
      <c r="C1221" s="2"/>
      <c r="F1221" s="9"/>
      <c r="K1221" s="2"/>
      <c r="M1221" s="2"/>
      <c r="O1221" s="2"/>
      <c r="P1221" s="5"/>
      <c r="Q1221" s="9"/>
      <c r="R1221" s="9"/>
      <c r="T1221" s="5"/>
    </row>
    <row r="1222" spans="2:20" x14ac:dyDescent="0.2">
      <c r="B1222" s="2"/>
      <c r="C1222" s="2"/>
      <c r="F1222" s="9"/>
      <c r="K1222" s="2"/>
      <c r="M1222" s="2"/>
      <c r="O1222" s="2"/>
      <c r="P1222" s="5"/>
      <c r="Q1222" s="9"/>
      <c r="R1222" s="9"/>
      <c r="T1222" s="5"/>
    </row>
    <row r="1223" spans="2:20" x14ac:dyDescent="0.2">
      <c r="B1223" s="2"/>
      <c r="C1223" s="2"/>
      <c r="F1223" s="9"/>
      <c r="K1223" s="2"/>
      <c r="M1223" s="2"/>
      <c r="O1223" s="2"/>
      <c r="P1223" s="5"/>
      <c r="Q1223" s="9"/>
      <c r="R1223" s="9"/>
      <c r="T1223" s="5"/>
    </row>
    <row r="1224" spans="2:20" x14ac:dyDescent="0.2">
      <c r="B1224" s="2"/>
      <c r="C1224" s="2"/>
      <c r="F1224" s="9"/>
      <c r="K1224" s="2"/>
      <c r="M1224" s="2"/>
      <c r="O1224" s="2"/>
      <c r="P1224" s="5"/>
      <c r="Q1224" s="9"/>
      <c r="R1224" s="9"/>
      <c r="T1224" s="5"/>
    </row>
    <row r="1225" spans="2:20" x14ac:dyDescent="0.2">
      <c r="B1225" s="2"/>
      <c r="C1225" s="2"/>
      <c r="F1225" s="9"/>
      <c r="K1225" s="2"/>
      <c r="M1225" s="2"/>
      <c r="O1225" s="2"/>
      <c r="P1225" s="5"/>
      <c r="Q1225" s="9"/>
      <c r="R1225" s="9"/>
      <c r="T1225" s="5"/>
    </row>
    <row r="1226" spans="2:20" x14ac:dyDescent="0.2">
      <c r="B1226" s="2"/>
      <c r="C1226" s="2"/>
      <c r="F1226" s="9"/>
      <c r="K1226" s="2"/>
      <c r="M1226" s="2"/>
      <c r="O1226" s="2"/>
      <c r="P1226" s="5"/>
      <c r="Q1226" s="9"/>
      <c r="R1226" s="9"/>
      <c r="T1226" s="5"/>
    </row>
    <row r="1227" spans="2:20" x14ac:dyDescent="0.2">
      <c r="B1227" s="2"/>
      <c r="C1227" s="2"/>
      <c r="F1227" s="9"/>
      <c r="K1227" s="2"/>
      <c r="M1227" s="2"/>
      <c r="O1227" s="2"/>
      <c r="P1227" s="5"/>
      <c r="Q1227" s="9"/>
      <c r="R1227" s="9"/>
      <c r="T1227" s="5"/>
    </row>
    <row r="1228" spans="2:20" x14ac:dyDescent="0.2">
      <c r="B1228" s="2"/>
      <c r="C1228" s="2"/>
      <c r="F1228" s="9"/>
      <c r="K1228" s="2"/>
      <c r="M1228" s="2"/>
      <c r="O1228" s="2"/>
      <c r="P1228" s="5"/>
      <c r="Q1228" s="9"/>
      <c r="R1228" s="9"/>
      <c r="T1228" s="5"/>
    </row>
    <row r="1229" spans="2:20" x14ac:dyDescent="0.2">
      <c r="B1229" s="2"/>
      <c r="C1229" s="2"/>
      <c r="F1229" s="9"/>
      <c r="K1229" s="2"/>
      <c r="M1229" s="2"/>
      <c r="O1229" s="2"/>
      <c r="P1229" s="5"/>
      <c r="Q1229" s="9"/>
      <c r="R1229" s="9"/>
      <c r="T1229" s="5"/>
    </row>
    <row r="1230" spans="2:20" x14ac:dyDescent="0.2">
      <c r="B1230" s="2"/>
      <c r="C1230" s="2"/>
      <c r="F1230" s="9"/>
      <c r="K1230" s="2"/>
      <c r="M1230" s="2"/>
      <c r="O1230" s="2"/>
      <c r="P1230" s="5"/>
      <c r="Q1230" s="9"/>
      <c r="R1230" s="9"/>
      <c r="T1230" s="5"/>
    </row>
    <row r="1231" spans="2:20" x14ac:dyDescent="0.2">
      <c r="B1231" s="2"/>
      <c r="C1231" s="2"/>
      <c r="F1231" s="9"/>
      <c r="K1231" s="2"/>
      <c r="M1231" s="2"/>
      <c r="O1231" s="2"/>
      <c r="P1231" s="5"/>
      <c r="Q1231" s="9"/>
      <c r="R1231" s="9"/>
      <c r="T1231" s="5"/>
    </row>
    <row r="1232" spans="2:20" x14ac:dyDescent="0.2">
      <c r="B1232" s="2"/>
      <c r="C1232" s="2"/>
      <c r="F1232" s="9"/>
      <c r="K1232" s="2"/>
      <c r="M1232" s="2"/>
      <c r="O1232" s="2"/>
      <c r="P1232" s="5"/>
      <c r="Q1232" s="9"/>
      <c r="R1232" s="9"/>
      <c r="T1232" s="5"/>
    </row>
    <row r="1233" spans="2:20" x14ac:dyDescent="0.2">
      <c r="B1233" s="2"/>
      <c r="C1233" s="2"/>
      <c r="F1233" s="9"/>
      <c r="K1233" s="2"/>
      <c r="M1233" s="2"/>
      <c r="O1233" s="2"/>
      <c r="P1233" s="5"/>
      <c r="Q1233" s="9"/>
      <c r="R1233" s="9"/>
      <c r="T1233" s="5"/>
    </row>
    <row r="1234" spans="2:20" x14ac:dyDescent="0.2">
      <c r="B1234" s="2"/>
      <c r="C1234" s="2"/>
      <c r="F1234" s="9"/>
      <c r="K1234" s="2"/>
      <c r="M1234" s="2"/>
      <c r="O1234" s="2"/>
      <c r="P1234" s="5"/>
      <c r="Q1234" s="9"/>
      <c r="R1234" s="9"/>
      <c r="T1234" s="5"/>
    </row>
    <row r="1235" spans="2:20" x14ac:dyDescent="0.2">
      <c r="B1235" s="2"/>
      <c r="C1235" s="2"/>
      <c r="F1235" s="9"/>
      <c r="K1235" s="2"/>
      <c r="M1235" s="2"/>
      <c r="O1235" s="2"/>
      <c r="P1235" s="5"/>
      <c r="Q1235" s="9"/>
      <c r="R1235" s="9"/>
      <c r="T1235" s="5"/>
    </row>
    <row r="1236" spans="2:20" x14ac:dyDescent="0.2">
      <c r="B1236" s="2"/>
      <c r="C1236" s="2"/>
      <c r="F1236" s="9"/>
      <c r="K1236" s="2"/>
      <c r="M1236" s="2"/>
      <c r="O1236" s="2"/>
      <c r="P1236" s="5"/>
      <c r="Q1236" s="9"/>
      <c r="R1236" s="9"/>
      <c r="T1236" s="5"/>
    </row>
    <row r="1237" spans="2:20" x14ac:dyDescent="0.2">
      <c r="B1237" s="2"/>
      <c r="C1237" s="2"/>
      <c r="F1237" s="9"/>
      <c r="K1237" s="2"/>
      <c r="M1237" s="2"/>
      <c r="O1237" s="2"/>
      <c r="P1237" s="5"/>
      <c r="Q1237" s="9"/>
      <c r="R1237" s="9"/>
      <c r="T1237" s="5"/>
    </row>
    <row r="1238" spans="2:20" x14ac:dyDescent="0.2">
      <c r="B1238" s="2"/>
      <c r="C1238" s="2"/>
      <c r="F1238" s="9"/>
      <c r="K1238" s="2"/>
      <c r="M1238" s="2"/>
      <c r="O1238" s="2"/>
      <c r="P1238" s="5"/>
      <c r="Q1238" s="9"/>
      <c r="R1238" s="9"/>
      <c r="T1238" s="5"/>
    </row>
    <row r="1239" spans="2:20" x14ac:dyDescent="0.2">
      <c r="B1239" s="2"/>
      <c r="C1239" s="2"/>
      <c r="F1239" s="9"/>
      <c r="K1239" s="2"/>
      <c r="M1239" s="2"/>
      <c r="O1239" s="2"/>
      <c r="P1239" s="5"/>
      <c r="Q1239" s="9"/>
      <c r="R1239" s="9"/>
      <c r="T1239" s="5"/>
    </row>
    <row r="1240" spans="2:20" x14ac:dyDescent="0.2">
      <c r="B1240" s="2"/>
      <c r="C1240" s="2"/>
      <c r="F1240" s="9"/>
      <c r="K1240" s="2"/>
      <c r="M1240" s="2"/>
      <c r="O1240" s="2"/>
      <c r="P1240" s="5"/>
      <c r="Q1240" s="9"/>
      <c r="R1240" s="9"/>
      <c r="T1240" s="5"/>
    </row>
    <row r="1241" spans="2:20" x14ac:dyDescent="0.2">
      <c r="B1241" s="2"/>
      <c r="C1241" s="2"/>
      <c r="F1241" s="9"/>
      <c r="K1241" s="2"/>
      <c r="M1241" s="2"/>
      <c r="O1241" s="2"/>
      <c r="P1241" s="5"/>
      <c r="Q1241" s="9"/>
      <c r="R1241" s="9"/>
      <c r="T1241" s="5"/>
    </row>
    <row r="1242" spans="2:20" x14ac:dyDescent="0.2">
      <c r="B1242" s="2"/>
      <c r="C1242" s="2"/>
      <c r="F1242" s="9"/>
      <c r="K1242" s="2"/>
      <c r="M1242" s="2"/>
      <c r="O1242" s="2"/>
      <c r="P1242" s="5"/>
      <c r="Q1242" s="9"/>
      <c r="R1242" s="9"/>
      <c r="T1242" s="5"/>
    </row>
    <row r="1243" spans="2:20" x14ac:dyDescent="0.2">
      <c r="B1243" s="2"/>
      <c r="C1243" s="2"/>
      <c r="F1243" s="9"/>
      <c r="K1243" s="2"/>
      <c r="M1243" s="2"/>
      <c r="O1243" s="2"/>
      <c r="P1243" s="5"/>
      <c r="Q1243" s="9"/>
      <c r="R1243" s="9"/>
      <c r="T1243" s="5"/>
    </row>
    <row r="1244" spans="2:20" x14ac:dyDescent="0.2">
      <c r="B1244" s="2"/>
      <c r="C1244" s="2"/>
      <c r="F1244" s="9"/>
      <c r="K1244" s="2"/>
      <c r="M1244" s="2"/>
      <c r="O1244" s="2"/>
      <c r="P1244" s="5"/>
      <c r="Q1244" s="9"/>
      <c r="R1244" s="9"/>
      <c r="T1244" s="5"/>
    </row>
    <row r="1245" spans="2:20" x14ac:dyDescent="0.2">
      <c r="B1245" s="2"/>
      <c r="C1245" s="2"/>
      <c r="F1245" s="9"/>
      <c r="K1245" s="2"/>
      <c r="M1245" s="2"/>
      <c r="O1245" s="2"/>
      <c r="P1245" s="5"/>
      <c r="Q1245" s="9"/>
      <c r="R1245" s="9"/>
      <c r="T1245" s="5"/>
    </row>
    <row r="1246" spans="2:20" x14ac:dyDescent="0.2">
      <c r="B1246" s="2"/>
      <c r="C1246" s="2"/>
      <c r="F1246" s="9"/>
      <c r="K1246" s="2"/>
      <c r="M1246" s="2"/>
      <c r="O1246" s="2"/>
      <c r="P1246" s="5"/>
      <c r="Q1246" s="9"/>
      <c r="R1246" s="9"/>
      <c r="T1246" s="5"/>
    </row>
    <row r="1247" spans="2:20" x14ac:dyDescent="0.2">
      <c r="B1247" s="2"/>
      <c r="C1247" s="2"/>
      <c r="F1247" s="9"/>
      <c r="K1247" s="2"/>
      <c r="M1247" s="2"/>
      <c r="O1247" s="2"/>
      <c r="P1247" s="5"/>
      <c r="Q1247" s="9"/>
      <c r="R1247" s="9"/>
      <c r="T1247" s="5"/>
    </row>
    <row r="1248" spans="2:20" x14ac:dyDescent="0.2">
      <c r="B1248" s="2"/>
      <c r="C1248" s="2"/>
      <c r="F1248" s="9"/>
      <c r="K1248" s="2"/>
      <c r="M1248" s="2"/>
      <c r="O1248" s="2"/>
      <c r="P1248" s="5"/>
      <c r="Q1248" s="9"/>
      <c r="R1248" s="9"/>
      <c r="T1248" s="5"/>
    </row>
    <row r="1249" spans="2:20" x14ac:dyDescent="0.2">
      <c r="B1249" s="2"/>
      <c r="C1249" s="2"/>
      <c r="F1249" s="9"/>
      <c r="K1249" s="2"/>
      <c r="M1249" s="2"/>
      <c r="O1249" s="2"/>
      <c r="P1249" s="5"/>
      <c r="Q1249" s="9"/>
      <c r="R1249" s="9"/>
      <c r="T1249" s="5"/>
    </row>
    <row r="1250" spans="2:20" x14ac:dyDescent="0.2">
      <c r="B1250" s="2"/>
      <c r="C1250" s="2"/>
      <c r="F1250" s="9"/>
      <c r="K1250" s="2"/>
      <c r="M1250" s="2"/>
      <c r="O1250" s="2"/>
      <c r="P1250" s="5"/>
      <c r="Q1250" s="9"/>
      <c r="R1250" s="9"/>
      <c r="T1250" s="5"/>
    </row>
    <row r="1251" spans="2:20" x14ac:dyDescent="0.2">
      <c r="B1251" s="2"/>
      <c r="C1251" s="2"/>
      <c r="F1251" s="9"/>
      <c r="K1251" s="2"/>
      <c r="M1251" s="2"/>
      <c r="O1251" s="2"/>
      <c r="P1251" s="5"/>
      <c r="Q1251" s="9"/>
      <c r="R1251" s="9"/>
      <c r="T1251" s="5"/>
    </row>
    <row r="1252" spans="2:20" x14ac:dyDescent="0.2">
      <c r="B1252" s="2"/>
      <c r="C1252" s="2"/>
      <c r="F1252" s="9"/>
      <c r="K1252" s="2"/>
      <c r="M1252" s="2"/>
      <c r="O1252" s="2"/>
      <c r="P1252" s="5"/>
      <c r="Q1252" s="9"/>
      <c r="R1252" s="9"/>
      <c r="T1252" s="5"/>
    </row>
    <row r="1253" spans="2:20" x14ac:dyDescent="0.2">
      <c r="B1253" s="2"/>
      <c r="C1253" s="2"/>
      <c r="F1253" s="9"/>
      <c r="K1253" s="2"/>
      <c r="M1253" s="2"/>
      <c r="O1253" s="2"/>
      <c r="P1253" s="5"/>
      <c r="Q1253" s="9"/>
      <c r="R1253" s="9"/>
      <c r="T1253" s="5"/>
    </row>
    <row r="1254" spans="2:20" x14ac:dyDescent="0.2">
      <c r="B1254" s="2"/>
      <c r="C1254" s="2"/>
      <c r="F1254" s="9"/>
      <c r="K1254" s="2"/>
      <c r="M1254" s="2"/>
      <c r="O1254" s="2"/>
      <c r="P1254" s="5"/>
      <c r="Q1254" s="9"/>
      <c r="R1254" s="9"/>
      <c r="T1254" s="5"/>
    </row>
    <row r="1255" spans="2:20" x14ac:dyDescent="0.2">
      <c r="B1255" s="2"/>
      <c r="C1255" s="2"/>
      <c r="F1255" s="9"/>
      <c r="K1255" s="2"/>
      <c r="M1255" s="2"/>
      <c r="O1255" s="2"/>
      <c r="P1255" s="5"/>
      <c r="Q1255" s="9"/>
      <c r="R1255" s="9"/>
      <c r="T1255" s="5"/>
    </row>
    <row r="1256" spans="2:20" x14ac:dyDescent="0.2">
      <c r="B1256" s="2"/>
      <c r="C1256" s="2"/>
      <c r="F1256" s="9"/>
      <c r="K1256" s="2"/>
      <c r="M1256" s="2"/>
      <c r="O1256" s="2"/>
      <c r="P1256" s="5"/>
      <c r="Q1256" s="9"/>
      <c r="R1256" s="9"/>
      <c r="T1256" s="5"/>
    </row>
    <row r="1257" spans="2:20" x14ac:dyDescent="0.2">
      <c r="B1257" s="2"/>
      <c r="C1257" s="2"/>
      <c r="F1257" s="9"/>
      <c r="K1257" s="2"/>
      <c r="M1257" s="2"/>
      <c r="O1257" s="2"/>
      <c r="P1257" s="5"/>
      <c r="Q1257" s="9"/>
      <c r="R1257" s="9"/>
      <c r="T1257" s="5"/>
    </row>
    <row r="1258" spans="2:20" x14ac:dyDescent="0.2">
      <c r="B1258" s="2"/>
      <c r="C1258" s="2"/>
      <c r="F1258" s="9"/>
      <c r="K1258" s="2"/>
      <c r="M1258" s="2"/>
      <c r="O1258" s="2"/>
      <c r="P1258" s="5"/>
      <c r="Q1258" s="9"/>
      <c r="R1258" s="9"/>
      <c r="T1258" s="5"/>
    </row>
    <row r="1259" spans="2:20" x14ac:dyDescent="0.2">
      <c r="B1259" s="2"/>
      <c r="C1259" s="2"/>
      <c r="F1259" s="9"/>
      <c r="K1259" s="2"/>
      <c r="M1259" s="2"/>
      <c r="O1259" s="2"/>
      <c r="P1259" s="5"/>
      <c r="Q1259" s="9"/>
      <c r="R1259" s="9"/>
      <c r="T1259" s="5"/>
    </row>
    <row r="1260" spans="2:20" x14ac:dyDescent="0.2">
      <c r="B1260" s="2"/>
      <c r="C1260" s="2"/>
      <c r="F1260" s="9"/>
      <c r="K1260" s="2"/>
      <c r="M1260" s="2"/>
      <c r="O1260" s="2"/>
      <c r="P1260" s="5"/>
      <c r="Q1260" s="9"/>
      <c r="R1260" s="9"/>
      <c r="T1260" s="5"/>
    </row>
    <row r="1261" spans="2:20" x14ac:dyDescent="0.2">
      <c r="B1261" s="2"/>
      <c r="C1261" s="2"/>
      <c r="F1261" s="9"/>
      <c r="K1261" s="2"/>
      <c r="M1261" s="2"/>
      <c r="O1261" s="2"/>
      <c r="P1261" s="5"/>
      <c r="Q1261" s="9"/>
      <c r="R1261" s="9"/>
      <c r="T1261" s="5"/>
    </row>
    <row r="1262" spans="2:20" x14ac:dyDescent="0.2">
      <c r="B1262" s="2"/>
      <c r="C1262" s="2"/>
      <c r="F1262" s="9"/>
      <c r="K1262" s="2"/>
      <c r="M1262" s="2"/>
      <c r="O1262" s="2"/>
      <c r="P1262" s="5"/>
      <c r="Q1262" s="9"/>
      <c r="R1262" s="9"/>
      <c r="T1262" s="5"/>
    </row>
    <row r="1263" spans="2:20" x14ac:dyDescent="0.2">
      <c r="B1263" s="2"/>
      <c r="C1263" s="2"/>
      <c r="F1263" s="9"/>
      <c r="K1263" s="2"/>
      <c r="M1263" s="2"/>
      <c r="O1263" s="2"/>
      <c r="P1263" s="5"/>
      <c r="Q1263" s="9"/>
      <c r="R1263" s="9"/>
      <c r="T1263" s="5"/>
    </row>
    <row r="1264" spans="2:20" x14ac:dyDescent="0.2">
      <c r="B1264" s="2"/>
      <c r="C1264" s="2"/>
      <c r="F1264" s="9"/>
      <c r="K1264" s="2"/>
      <c r="M1264" s="2"/>
      <c r="O1264" s="2"/>
      <c r="P1264" s="5"/>
      <c r="Q1264" s="9"/>
      <c r="R1264" s="9"/>
      <c r="T1264" s="5"/>
    </row>
    <row r="1265" spans="2:20" x14ac:dyDescent="0.2">
      <c r="B1265" s="2"/>
      <c r="C1265" s="2"/>
      <c r="F1265" s="9"/>
      <c r="K1265" s="2"/>
      <c r="M1265" s="2"/>
      <c r="O1265" s="2"/>
      <c r="P1265" s="5"/>
      <c r="Q1265" s="9"/>
      <c r="R1265" s="9"/>
      <c r="T1265" s="5"/>
    </row>
    <row r="1266" spans="2:20" x14ac:dyDescent="0.2">
      <c r="B1266" s="2"/>
      <c r="C1266" s="2"/>
      <c r="F1266" s="9"/>
      <c r="K1266" s="2"/>
      <c r="M1266" s="2"/>
      <c r="O1266" s="2"/>
      <c r="P1266" s="5"/>
      <c r="Q1266" s="9"/>
      <c r="R1266" s="9"/>
      <c r="T1266" s="5"/>
    </row>
    <row r="1267" spans="2:20" x14ac:dyDescent="0.2">
      <c r="B1267" s="2"/>
      <c r="C1267" s="2"/>
      <c r="F1267" s="9"/>
      <c r="K1267" s="2"/>
      <c r="M1267" s="2"/>
      <c r="O1267" s="2"/>
      <c r="P1267" s="5"/>
      <c r="Q1267" s="9"/>
      <c r="R1267" s="9"/>
      <c r="T1267" s="5"/>
    </row>
    <row r="1268" spans="2:20" x14ac:dyDescent="0.2">
      <c r="B1268" s="2"/>
      <c r="C1268" s="2"/>
      <c r="F1268" s="9"/>
      <c r="K1268" s="2"/>
      <c r="M1268" s="2"/>
      <c r="O1268" s="2"/>
      <c r="P1268" s="5"/>
      <c r="Q1268" s="9"/>
      <c r="R1268" s="9"/>
      <c r="T1268" s="5"/>
    </row>
    <row r="1269" spans="2:20" x14ac:dyDescent="0.2">
      <c r="B1269" s="2"/>
      <c r="C1269" s="2"/>
      <c r="F1269" s="9"/>
      <c r="K1269" s="2"/>
      <c r="M1269" s="2"/>
      <c r="O1269" s="2"/>
      <c r="P1269" s="5"/>
      <c r="Q1269" s="9"/>
      <c r="R1269" s="9"/>
      <c r="T1269" s="5"/>
    </row>
    <row r="1270" spans="2:20" x14ac:dyDescent="0.2">
      <c r="B1270" s="2"/>
      <c r="C1270" s="2"/>
      <c r="F1270" s="9"/>
      <c r="K1270" s="2"/>
      <c r="M1270" s="2"/>
      <c r="O1270" s="2"/>
      <c r="P1270" s="5"/>
      <c r="Q1270" s="9"/>
      <c r="R1270" s="9"/>
      <c r="T1270" s="5"/>
    </row>
    <row r="1271" spans="2:20" x14ac:dyDescent="0.2">
      <c r="B1271" s="2"/>
      <c r="C1271" s="2"/>
      <c r="F1271" s="9"/>
      <c r="K1271" s="2"/>
      <c r="M1271" s="2"/>
      <c r="O1271" s="2"/>
      <c r="P1271" s="5"/>
      <c r="Q1271" s="9"/>
      <c r="R1271" s="9"/>
      <c r="T1271" s="5"/>
    </row>
    <row r="1272" spans="2:20" x14ac:dyDescent="0.2">
      <c r="B1272" s="2"/>
      <c r="C1272" s="2"/>
      <c r="F1272" s="9"/>
      <c r="K1272" s="2"/>
      <c r="M1272" s="2"/>
      <c r="O1272" s="2"/>
      <c r="P1272" s="5"/>
      <c r="Q1272" s="9"/>
      <c r="R1272" s="9"/>
      <c r="T1272" s="5"/>
    </row>
    <row r="1273" spans="2:20" x14ac:dyDescent="0.2">
      <c r="B1273" s="2"/>
      <c r="C1273" s="2"/>
      <c r="F1273" s="9"/>
      <c r="K1273" s="2"/>
      <c r="M1273" s="2"/>
      <c r="O1273" s="2"/>
      <c r="P1273" s="5"/>
      <c r="Q1273" s="9"/>
      <c r="R1273" s="9"/>
      <c r="T1273" s="5"/>
    </row>
    <row r="1274" spans="2:20" x14ac:dyDescent="0.2">
      <c r="B1274" s="2"/>
      <c r="C1274" s="2"/>
      <c r="F1274" s="9"/>
      <c r="K1274" s="2"/>
      <c r="M1274" s="2"/>
      <c r="O1274" s="2"/>
      <c r="P1274" s="5"/>
      <c r="Q1274" s="9"/>
      <c r="R1274" s="9"/>
      <c r="T1274" s="5"/>
    </row>
    <row r="1275" spans="2:20" x14ac:dyDescent="0.2">
      <c r="B1275" s="2"/>
      <c r="C1275" s="2"/>
      <c r="F1275" s="9"/>
      <c r="K1275" s="2"/>
      <c r="M1275" s="2"/>
      <c r="O1275" s="2"/>
      <c r="P1275" s="5"/>
      <c r="Q1275" s="9"/>
      <c r="R1275" s="9"/>
      <c r="T1275" s="5"/>
    </row>
    <row r="1276" spans="2:20" x14ac:dyDescent="0.2">
      <c r="B1276" s="2"/>
      <c r="C1276" s="2"/>
      <c r="F1276" s="9"/>
      <c r="K1276" s="2"/>
      <c r="M1276" s="2"/>
      <c r="O1276" s="2"/>
      <c r="P1276" s="5"/>
      <c r="Q1276" s="9"/>
      <c r="R1276" s="9"/>
      <c r="T1276" s="5"/>
    </row>
    <row r="1277" spans="2:20" x14ac:dyDescent="0.2">
      <c r="B1277" s="2"/>
      <c r="C1277" s="2"/>
      <c r="F1277" s="9"/>
      <c r="K1277" s="2"/>
      <c r="M1277" s="2"/>
      <c r="O1277" s="2"/>
      <c r="P1277" s="5"/>
      <c r="Q1277" s="9"/>
      <c r="R1277" s="9"/>
      <c r="T1277" s="5"/>
    </row>
    <row r="1278" spans="2:20" x14ac:dyDescent="0.2">
      <c r="B1278" s="2"/>
      <c r="C1278" s="2"/>
      <c r="F1278" s="9"/>
      <c r="K1278" s="2"/>
      <c r="M1278" s="2"/>
      <c r="O1278" s="2"/>
      <c r="P1278" s="5"/>
      <c r="Q1278" s="9"/>
      <c r="R1278" s="9"/>
      <c r="T1278" s="5"/>
    </row>
    <row r="1279" spans="2:20" x14ac:dyDescent="0.2">
      <c r="B1279" s="2"/>
      <c r="C1279" s="2"/>
      <c r="F1279" s="9"/>
      <c r="K1279" s="2"/>
      <c r="M1279" s="2"/>
      <c r="O1279" s="2"/>
      <c r="P1279" s="5"/>
      <c r="Q1279" s="9"/>
      <c r="R1279" s="9"/>
      <c r="T1279" s="5"/>
    </row>
    <row r="1280" spans="2:20" x14ac:dyDescent="0.2">
      <c r="B1280" s="2"/>
      <c r="C1280" s="2"/>
      <c r="F1280" s="9"/>
      <c r="K1280" s="2"/>
      <c r="M1280" s="2"/>
      <c r="O1280" s="2"/>
      <c r="P1280" s="5"/>
      <c r="Q1280" s="9"/>
      <c r="R1280" s="9"/>
      <c r="T1280" s="5"/>
    </row>
    <row r="1281" spans="2:20" x14ac:dyDescent="0.2">
      <c r="B1281" s="2"/>
      <c r="C1281" s="2"/>
      <c r="F1281" s="9"/>
      <c r="K1281" s="2"/>
      <c r="M1281" s="2"/>
      <c r="O1281" s="2"/>
      <c r="P1281" s="5"/>
      <c r="Q1281" s="9"/>
      <c r="R1281" s="9"/>
      <c r="T1281" s="5"/>
    </row>
    <row r="1282" spans="2:20" x14ac:dyDescent="0.2">
      <c r="B1282" s="2"/>
      <c r="C1282" s="2"/>
      <c r="F1282" s="9"/>
      <c r="K1282" s="2"/>
      <c r="M1282" s="2"/>
      <c r="O1282" s="2"/>
      <c r="P1282" s="5"/>
      <c r="Q1282" s="9"/>
      <c r="R1282" s="9"/>
      <c r="T1282" s="5"/>
    </row>
    <row r="1283" spans="2:20" x14ac:dyDescent="0.2">
      <c r="B1283" s="2"/>
      <c r="C1283" s="2"/>
      <c r="F1283" s="9"/>
      <c r="K1283" s="2"/>
      <c r="M1283" s="2"/>
      <c r="O1283" s="2"/>
      <c r="P1283" s="5"/>
      <c r="Q1283" s="9"/>
      <c r="R1283" s="9"/>
      <c r="T1283" s="5"/>
    </row>
    <row r="1284" spans="2:20" x14ac:dyDescent="0.2">
      <c r="B1284" s="2"/>
      <c r="C1284" s="2"/>
      <c r="F1284" s="9"/>
      <c r="K1284" s="2"/>
      <c r="M1284" s="2"/>
      <c r="O1284" s="2"/>
      <c r="P1284" s="5"/>
      <c r="Q1284" s="9"/>
      <c r="R1284" s="9"/>
      <c r="T1284" s="5"/>
    </row>
    <row r="1285" spans="2:20" x14ac:dyDescent="0.2">
      <c r="B1285" s="2"/>
      <c r="C1285" s="2"/>
      <c r="F1285" s="9"/>
      <c r="K1285" s="2"/>
      <c r="M1285" s="2"/>
      <c r="O1285" s="2"/>
      <c r="P1285" s="5"/>
      <c r="Q1285" s="9"/>
      <c r="R1285" s="9"/>
      <c r="T1285" s="5"/>
    </row>
    <row r="1286" spans="2:20" x14ac:dyDescent="0.2">
      <c r="B1286" s="2"/>
      <c r="C1286" s="2"/>
      <c r="F1286" s="9"/>
      <c r="K1286" s="2"/>
      <c r="M1286" s="2"/>
      <c r="O1286" s="2"/>
      <c r="P1286" s="5"/>
      <c r="Q1286" s="9"/>
      <c r="R1286" s="9"/>
      <c r="T1286" s="5"/>
    </row>
    <row r="1287" spans="2:20" x14ac:dyDescent="0.2">
      <c r="B1287" s="2"/>
      <c r="C1287" s="2"/>
      <c r="F1287" s="9"/>
      <c r="K1287" s="2"/>
      <c r="M1287" s="2"/>
      <c r="O1287" s="2"/>
      <c r="P1287" s="5"/>
      <c r="Q1287" s="9"/>
      <c r="R1287" s="9"/>
      <c r="T1287" s="5"/>
    </row>
    <row r="1288" spans="2:20" x14ac:dyDescent="0.2">
      <c r="B1288" s="2"/>
      <c r="C1288" s="2"/>
      <c r="F1288" s="9"/>
      <c r="K1288" s="2"/>
      <c r="M1288" s="2"/>
      <c r="O1288" s="2"/>
      <c r="P1288" s="5"/>
      <c r="Q1288" s="9"/>
      <c r="R1288" s="9"/>
      <c r="T1288" s="5"/>
    </row>
    <row r="1289" spans="2:20" x14ac:dyDescent="0.2">
      <c r="B1289" s="2"/>
      <c r="C1289" s="2"/>
      <c r="F1289" s="9"/>
      <c r="K1289" s="2"/>
      <c r="M1289" s="2"/>
      <c r="O1289" s="2"/>
      <c r="P1289" s="5"/>
      <c r="Q1289" s="9"/>
      <c r="R1289" s="9"/>
      <c r="T1289" s="5"/>
    </row>
    <row r="1290" spans="2:20" x14ac:dyDescent="0.2">
      <c r="B1290" s="2"/>
      <c r="C1290" s="2"/>
      <c r="F1290" s="9"/>
      <c r="K1290" s="2"/>
      <c r="M1290" s="2"/>
      <c r="O1290" s="2"/>
      <c r="P1290" s="5"/>
      <c r="Q1290" s="9"/>
      <c r="R1290" s="9"/>
      <c r="T1290" s="5"/>
    </row>
    <row r="1291" spans="2:20" x14ac:dyDescent="0.2">
      <c r="B1291" s="2"/>
      <c r="C1291" s="2"/>
      <c r="F1291" s="9"/>
      <c r="K1291" s="2"/>
      <c r="M1291" s="2"/>
      <c r="O1291" s="2"/>
      <c r="P1291" s="5"/>
      <c r="Q1291" s="9"/>
      <c r="R1291" s="9"/>
      <c r="T1291" s="5"/>
    </row>
    <row r="1292" spans="2:20" x14ac:dyDescent="0.2">
      <c r="B1292" s="2"/>
      <c r="C1292" s="2"/>
      <c r="F1292" s="9"/>
      <c r="K1292" s="2"/>
      <c r="M1292" s="2"/>
      <c r="O1292" s="2"/>
      <c r="P1292" s="5"/>
      <c r="Q1292" s="9"/>
      <c r="R1292" s="9"/>
      <c r="T1292" s="5"/>
    </row>
    <row r="1293" spans="2:20" x14ac:dyDescent="0.2">
      <c r="B1293" s="2"/>
      <c r="C1293" s="2"/>
      <c r="F1293" s="9"/>
      <c r="K1293" s="2"/>
      <c r="M1293" s="2"/>
      <c r="O1293" s="2"/>
      <c r="P1293" s="5"/>
      <c r="Q1293" s="9"/>
      <c r="R1293" s="9"/>
      <c r="T1293" s="5"/>
    </row>
    <row r="1294" spans="2:20" x14ac:dyDescent="0.2">
      <c r="B1294" s="2"/>
      <c r="C1294" s="2"/>
      <c r="F1294" s="9"/>
      <c r="K1294" s="2"/>
      <c r="M1294" s="2"/>
      <c r="O1294" s="2"/>
      <c r="P1294" s="5"/>
      <c r="Q1294" s="9"/>
      <c r="R1294" s="9"/>
      <c r="T1294" s="5"/>
    </row>
    <row r="1295" spans="2:20" x14ac:dyDescent="0.2">
      <c r="B1295" s="2"/>
      <c r="C1295" s="2"/>
      <c r="F1295" s="9"/>
      <c r="K1295" s="2"/>
      <c r="M1295" s="2"/>
      <c r="O1295" s="2"/>
      <c r="P1295" s="5"/>
      <c r="Q1295" s="9"/>
      <c r="R1295" s="9"/>
      <c r="T1295" s="5"/>
    </row>
    <row r="1296" spans="2:20" x14ac:dyDescent="0.2">
      <c r="B1296" s="2"/>
      <c r="C1296" s="2"/>
      <c r="F1296" s="9"/>
      <c r="K1296" s="2"/>
      <c r="M1296" s="2"/>
      <c r="O1296" s="2"/>
      <c r="P1296" s="5"/>
      <c r="Q1296" s="9"/>
      <c r="R1296" s="9"/>
      <c r="T1296" s="5"/>
    </row>
    <row r="1297" spans="2:20" x14ac:dyDescent="0.2">
      <c r="B1297" s="2"/>
      <c r="C1297" s="2"/>
      <c r="F1297" s="9"/>
      <c r="K1297" s="2"/>
      <c r="M1297" s="2"/>
      <c r="O1297" s="2"/>
      <c r="P1297" s="5"/>
      <c r="Q1297" s="9"/>
      <c r="R1297" s="9"/>
      <c r="T1297" s="5"/>
    </row>
    <row r="1298" spans="2:20" x14ac:dyDescent="0.2">
      <c r="B1298" s="2"/>
      <c r="C1298" s="2"/>
      <c r="F1298" s="9"/>
      <c r="K1298" s="2"/>
      <c r="M1298" s="2"/>
      <c r="O1298" s="2"/>
      <c r="P1298" s="5"/>
      <c r="Q1298" s="9"/>
      <c r="R1298" s="9"/>
      <c r="T1298" s="5"/>
    </row>
    <row r="1299" spans="2:20" x14ac:dyDescent="0.2">
      <c r="B1299" s="2"/>
      <c r="C1299" s="2"/>
      <c r="F1299" s="9"/>
      <c r="K1299" s="2"/>
      <c r="M1299" s="2"/>
      <c r="O1299" s="2"/>
      <c r="P1299" s="5"/>
      <c r="Q1299" s="9"/>
      <c r="R1299" s="9"/>
      <c r="T1299" s="5"/>
    </row>
    <row r="1300" spans="2:20" x14ac:dyDescent="0.2">
      <c r="B1300" s="2"/>
      <c r="C1300" s="2"/>
      <c r="F1300" s="9"/>
      <c r="K1300" s="2"/>
      <c r="M1300" s="2"/>
      <c r="O1300" s="2"/>
      <c r="P1300" s="5"/>
      <c r="Q1300" s="9"/>
      <c r="R1300" s="9"/>
      <c r="T1300" s="5"/>
    </row>
    <row r="1301" spans="2:20" x14ac:dyDescent="0.2">
      <c r="B1301" s="2"/>
      <c r="C1301" s="2"/>
      <c r="F1301" s="9"/>
      <c r="K1301" s="2"/>
      <c r="M1301" s="2"/>
      <c r="O1301" s="2"/>
      <c r="P1301" s="5"/>
      <c r="Q1301" s="9"/>
      <c r="R1301" s="9"/>
      <c r="T1301" s="5"/>
    </row>
    <row r="1302" spans="2:20" x14ac:dyDescent="0.2">
      <c r="B1302" s="2"/>
      <c r="C1302" s="2"/>
      <c r="F1302" s="9"/>
      <c r="K1302" s="2"/>
      <c r="M1302" s="2"/>
      <c r="O1302" s="2"/>
      <c r="P1302" s="5"/>
      <c r="Q1302" s="9"/>
      <c r="R1302" s="9"/>
      <c r="T1302" s="5"/>
    </row>
    <row r="1303" spans="2:20" x14ac:dyDescent="0.2">
      <c r="B1303" s="2"/>
      <c r="C1303" s="2"/>
      <c r="F1303" s="9"/>
      <c r="K1303" s="2"/>
      <c r="M1303" s="2"/>
      <c r="O1303" s="2"/>
      <c r="P1303" s="5"/>
      <c r="Q1303" s="9"/>
      <c r="R1303" s="9"/>
      <c r="T1303" s="5"/>
    </row>
    <row r="1304" spans="2:20" x14ac:dyDescent="0.2">
      <c r="B1304" s="2"/>
      <c r="C1304" s="2"/>
      <c r="F1304" s="9"/>
      <c r="K1304" s="2"/>
      <c r="M1304" s="2"/>
      <c r="O1304" s="2"/>
      <c r="P1304" s="5"/>
      <c r="Q1304" s="9"/>
      <c r="R1304" s="9"/>
      <c r="T1304" s="5"/>
    </row>
    <row r="1305" spans="2:20" x14ac:dyDescent="0.2">
      <c r="B1305" s="2"/>
      <c r="C1305" s="2"/>
      <c r="F1305" s="9"/>
      <c r="K1305" s="2"/>
      <c r="M1305" s="2"/>
      <c r="O1305" s="2"/>
      <c r="P1305" s="5"/>
      <c r="Q1305" s="9"/>
      <c r="R1305" s="9"/>
      <c r="T1305" s="5"/>
    </row>
    <row r="1306" spans="2:20" x14ac:dyDescent="0.2">
      <c r="B1306" s="2"/>
      <c r="C1306" s="2"/>
      <c r="F1306" s="9"/>
      <c r="K1306" s="2"/>
      <c r="M1306" s="2"/>
      <c r="O1306" s="2"/>
      <c r="P1306" s="5"/>
      <c r="Q1306" s="9"/>
      <c r="R1306" s="9"/>
      <c r="T1306" s="5"/>
    </row>
    <row r="1307" spans="2:20" x14ac:dyDescent="0.2">
      <c r="B1307" s="2"/>
      <c r="C1307" s="2"/>
      <c r="F1307" s="9"/>
      <c r="K1307" s="2"/>
      <c r="M1307" s="2"/>
      <c r="O1307" s="2"/>
      <c r="P1307" s="5"/>
      <c r="Q1307" s="9"/>
      <c r="R1307" s="9"/>
      <c r="T1307" s="5"/>
    </row>
    <row r="1308" spans="2:20" x14ac:dyDescent="0.2">
      <c r="B1308" s="2"/>
      <c r="C1308" s="2"/>
      <c r="F1308" s="9"/>
      <c r="K1308" s="2"/>
      <c r="M1308" s="2"/>
      <c r="O1308" s="2"/>
      <c r="P1308" s="5"/>
      <c r="Q1308" s="9"/>
      <c r="R1308" s="9"/>
      <c r="T1308" s="5"/>
    </row>
    <row r="1309" spans="2:20" x14ac:dyDescent="0.2">
      <c r="B1309" s="2"/>
      <c r="C1309" s="2"/>
      <c r="F1309" s="9"/>
      <c r="K1309" s="2"/>
      <c r="M1309" s="2"/>
      <c r="O1309" s="2"/>
      <c r="P1309" s="5"/>
      <c r="Q1309" s="9"/>
      <c r="R1309" s="9"/>
      <c r="T1309" s="5"/>
    </row>
    <row r="1310" spans="2:20" x14ac:dyDescent="0.2">
      <c r="B1310" s="2"/>
      <c r="C1310" s="2"/>
      <c r="F1310" s="9"/>
      <c r="K1310" s="2"/>
      <c r="M1310" s="2"/>
      <c r="O1310" s="2"/>
      <c r="P1310" s="5"/>
      <c r="Q1310" s="9"/>
      <c r="R1310" s="9"/>
      <c r="T1310" s="5"/>
    </row>
    <row r="1311" spans="2:20" x14ac:dyDescent="0.2">
      <c r="B1311" s="2"/>
      <c r="C1311" s="2"/>
      <c r="F1311" s="9"/>
      <c r="K1311" s="2"/>
      <c r="M1311" s="2"/>
      <c r="O1311" s="2"/>
      <c r="P1311" s="5"/>
      <c r="Q1311" s="9"/>
      <c r="R1311" s="9"/>
      <c r="T1311" s="5"/>
    </row>
    <row r="1312" spans="2:20" x14ac:dyDescent="0.2">
      <c r="B1312" s="2"/>
      <c r="C1312" s="2"/>
      <c r="F1312" s="9"/>
      <c r="K1312" s="2"/>
      <c r="M1312" s="2"/>
      <c r="O1312" s="2"/>
      <c r="P1312" s="5"/>
      <c r="Q1312" s="9"/>
      <c r="R1312" s="9"/>
      <c r="T1312" s="5"/>
    </row>
    <row r="1313" spans="2:20" x14ac:dyDescent="0.2">
      <c r="B1313" s="2"/>
      <c r="C1313" s="2"/>
      <c r="F1313" s="9"/>
      <c r="K1313" s="2"/>
      <c r="M1313" s="2"/>
      <c r="O1313" s="2"/>
      <c r="P1313" s="5"/>
      <c r="Q1313" s="9"/>
      <c r="R1313" s="9"/>
      <c r="T1313" s="5"/>
    </row>
    <row r="1314" spans="2:20" x14ac:dyDescent="0.2">
      <c r="B1314" s="2"/>
      <c r="C1314" s="2"/>
      <c r="F1314" s="9"/>
      <c r="K1314" s="2"/>
      <c r="M1314" s="2"/>
      <c r="O1314" s="2"/>
      <c r="P1314" s="5"/>
      <c r="Q1314" s="9"/>
      <c r="R1314" s="9"/>
      <c r="T1314" s="5"/>
    </row>
    <row r="1315" spans="2:20" x14ac:dyDescent="0.2">
      <c r="B1315" s="2"/>
      <c r="C1315" s="2"/>
      <c r="F1315" s="9"/>
      <c r="K1315" s="2"/>
      <c r="M1315" s="2"/>
      <c r="O1315" s="2"/>
      <c r="P1315" s="5"/>
      <c r="Q1315" s="9"/>
      <c r="R1315" s="9"/>
      <c r="T1315" s="5"/>
    </row>
    <row r="1316" spans="2:20" x14ac:dyDescent="0.2">
      <c r="B1316" s="2"/>
      <c r="C1316" s="2"/>
      <c r="F1316" s="9"/>
      <c r="K1316" s="2"/>
      <c r="M1316" s="2"/>
      <c r="O1316" s="2"/>
      <c r="P1316" s="5"/>
      <c r="Q1316" s="9"/>
      <c r="R1316" s="9"/>
      <c r="T1316" s="5"/>
    </row>
    <row r="1317" spans="2:20" x14ac:dyDescent="0.2">
      <c r="B1317" s="2"/>
      <c r="C1317" s="2"/>
      <c r="F1317" s="9"/>
      <c r="K1317" s="2"/>
      <c r="M1317" s="2"/>
      <c r="O1317" s="2"/>
      <c r="P1317" s="5"/>
      <c r="Q1317" s="9"/>
      <c r="R1317" s="9"/>
      <c r="T1317" s="5"/>
    </row>
    <row r="1318" spans="2:20" x14ac:dyDescent="0.2">
      <c r="B1318" s="2"/>
      <c r="C1318" s="2"/>
      <c r="F1318" s="9"/>
      <c r="K1318" s="2"/>
      <c r="M1318" s="2"/>
      <c r="O1318" s="2"/>
      <c r="P1318" s="5"/>
      <c r="Q1318" s="9"/>
      <c r="R1318" s="9"/>
      <c r="T1318" s="5"/>
    </row>
    <row r="1319" spans="2:20" x14ac:dyDescent="0.2">
      <c r="B1319" s="2"/>
      <c r="C1319" s="2"/>
      <c r="F1319" s="9"/>
      <c r="K1319" s="2"/>
      <c r="M1319" s="2"/>
      <c r="O1319" s="2"/>
      <c r="P1319" s="5"/>
      <c r="Q1319" s="9"/>
      <c r="R1319" s="9"/>
      <c r="T1319" s="5"/>
    </row>
    <row r="1320" spans="2:20" x14ac:dyDescent="0.2">
      <c r="B1320" s="2"/>
      <c r="C1320" s="2"/>
      <c r="F1320" s="9"/>
      <c r="K1320" s="2"/>
      <c r="M1320" s="2"/>
      <c r="O1320" s="2"/>
      <c r="P1320" s="5"/>
      <c r="Q1320" s="9"/>
      <c r="R1320" s="9"/>
      <c r="T1320" s="5"/>
    </row>
    <row r="1321" spans="2:20" x14ac:dyDescent="0.2">
      <c r="B1321" s="2"/>
      <c r="C1321" s="2"/>
      <c r="F1321" s="9"/>
      <c r="K1321" s="2"/>
      <c r="M1321" s="2"/>
      <c r="O1321" s="2"/>
      <c r="P1321" s="5"/>
      <c r="Q1321" s="9"/>
      <c r="R1321" s="9"/>
      <c r="T1321" s="5"/>
    </row>
    <row r="1322" spans="2:20" x14ac:dyDescent="0.2">
      <c r="B1322" s="2"/>
      <c r="C1322" s="2"/>
      <c r="F1322" s="9"/>
      <c r="K1322" s="2"/>
      <c r="M1322" s="2"/>
      <c r="O1322" s="2"/>
      <c r="P1322" s="5"/>
      <c r="Q1322" s="9"/>
      <c r="R1322" s="9"/>
      <c r="T1322" s="5"/>
    </row>
    <row r="1323" spans="2:20" x14ac:dyDescent="0.2">
      <c r="B1323" s="2"/>
      <c r="C1323" s="2"/>
      <c r="F1323" s="9"/>
      <c r="K1323" s="2"/>
      <c r="M1323" s="2"/>
      <c r="O1323" s="2"/>
      <c r="P1323" s="5"/>
      <c r="Q1323" s="9"/>
      <c r="R1323" s="9"/>
      <c r="T1323" s="5"/>
    </row>
    <row r="1324" spans="2:20" x14ac:dyDescent="0.2">
      <c r="B1324" s="2"/>
      <c r="C1324" s="2"/>
      <c r="F1324" s="9"/>
      <c r="K1324" s="2"/>
      <c r="M1324" s="2"/>
      <c r="O1324" s="2"/>
      <c r="P1324" s="5"/>
      <c r="Q1324" s="9"/>
      <c r="R1324" s="9"/>
      <c r="T1324" s="5"/>
    </row>
    <row r="1325" spans="2:20" x14ac:dyDescent="0.2">
      <c r="B1325" s="2"/>
      <c r="C1325" s="2"/>
      <c r="F1325" s="9"/>
      <c r="K1325" s="2"/>
      <c r="M1325" s="2"/>
      <c r="O1325" s="2"/>
      <c r="P1325" s="5"/>
      <c r="Q1325" s="9"/>
      <c r="R1325" s="9"/>
      <c r="T1325" s="5"/>
    </row>
    <row r="1326" spans="2:20" x14ac:dyDescent="0.2">
      <c r="B1326" s="2"/>
      <c r="C1326" s="2"/>
      <c r="F1326" s="9"/>
      <c r="K1326" s="2"/>
      <c r="M1326" s="2"/>
      <c r="O1326" s="2"/>
      <c r="P1326" s="5"/>
      <c r="Q1326" s="9"/>
      <c r="R1326" s="9"/>
      <c r="T1326" s="5"/>
    </row>
    <row r="1327" spans="2:20" x14ac:dyDescent="0.2">
      <c r="B1327" s="2"/>
      <c r="C1327" s="2"/>
      <c r="F1327" s="9"/>
      <c r="K1327" s="2"/>
      <c r="M1327" s="2"/>
      <c r="O1327" s="2"/>
      <c r="P1327" s="5"/>
      <c r="Q1327" s="9"/>
      <c r="R1327" s="9"/>
      <c r="T1327" s="5"/>
    </row>
    <row r="1328" spans="2:20" x14ac:dyDescent="0.2">
      <c r="B1328" s="2"/>
      <c r="C1328" s="2"/>
      <c r="F1328" s="9"/>
      <c r="K1328" s="2"/>
      <c r="M1328" s="2"/>
      <c r="O1328" s="2"/>
      <c r="P1328" s="5"/>
      <c r="Q1328" s="9"/>
      <c r="R1328" s="9"/>
      <c r="T1328" s="5"/>
    </row>
    <row r="1329" spans="2:20" x14ac:dyDescent="0.2">
      <c r="B1329" s="2"/>
      <c r="C1329" s="2"/>
      <c r="F1329" s="9"/>
      <c r="K1329" s="2"/>
      <c r="M1329" s="2"/>
      <c r="O1329" s="2"/>
      <c r="P1329" s="5"/>
      <c r="Q1329" s="9"/>
      <c r="R1329" s="9"/>
      <c r="T1329" s="5"/>
    </row>
    <row r="1330" spans="2:20" x14ac:dyDescent="0.2">
      <c r="B1330" s="2"/>
      <c r="C1330" s="2"/>
      <c r="F1330" s="9"/>
      <c r="K1330" s="2"/>
      <c r="M1330" s="2"/>
      <c r="O1330" s="2"/>
      <c r="P1330" s="5"/>
      <c r="Q1330" s="9"/>
      <c r="R1330" s="9"/>
      <c r="T1330" s="5"/>
    </row>
    <row r="1331" spans="2:20" x14ac:dyDescent="0.2">
      <c r="B1331" s="2"/>
      <c r="C1331" s="2"/>
      <c r="F1331" s="9"/>
      <c r="K1331" s="2"/>
      <c r="M1331" s="2"/>
      <c r="O1331" s="2"/>
      <c r="P1331" s="5"/>
      <c r="Q1331" s="9"/>
      <c r="R1331" s="9"/>
      <c r="T1331" s="5"/>
    </row>
    <row r="1332" spans="2:20" x14ac:dyDescent="0.2">
      <c r="B1332" s="2"/>
      <c r="C1332" s="2"/>
      <c r="F1332" s="9"/>
      <c r="K1332" s="2"/>
      <c r="M1332" s="2"/>
      <c r="O1332" s="2"/>
      <c r="P1332" s="5"/>
      <c r="Q1332" s="9"/>
      <c r="R1332" s="9"/>
      <c r="T1332" s="5"/>
    </row>
    <row r="1333" spans="2:20" x14ac:dyDescent="0.2">
      <c r="B1333" s="2"/>
      <c r="C1333" s="2"/>
      <c r="F1333" s="9"/>
      <c r="K1333" s="2"/>
      <c r="M1333" s="2"/>
      <c r="O1333" s="2"/>
      <c r="P1333" s="5"/>
      <c r="Q1333" s="9"/>
      <c r="R1333" s="9"/>
      <c r="T1333" s="5"/>
    </row>
    <row r="1334" spans="2:20" x14ac:dyDescent="0.2">
      <c r="B1334" s="2"/>
      <c r="C1334" s="2"/>
      <c r="F1334" s="9"/>
      <c r="K1334" s="2"/>
      <c r="M1334" s="2"/>
      <c r="O1334" s="2"/>
      <c r="P1334" s="5"/>
      <c r="Q1334" s="9"/>
      <c r="R1334" s="9"/>
      <c r="T1334" s="5"/>
    </row>
    <row r="1335" spans="2:20" x14ac:dyDescent="0.2">
      <c r="B1335" s="2"/>
      <c r="C1335" s="2"/>
      <c r="F1335" s="9"/>
      <c r="K1335" s="2"/>
      <c r="M1335" s="2"/>
      <c r="O1335" s="2"/>
      <c r="P1335" s="5"/>
      <c r="Q1335" s="9"/>
      <c r="R1335" s="9"/>
      <c r="T1335" s="5"/>
    </row>
    <row r="1336" spans="2:20" x14ac:dyDescent="0.2">
      <c r="B1336" s="2"/>
      <c r="C1336" s="2"/>
      <c r="F1336" s="9"/>
      <c r="K1336" s="2"/>
      <c r="M1336" s="2"/>
      <c r="O1336" s="2"/>
      <c r="P1336" s="5"/>
      <c r="Q1336" s="9"/>
      <c r="R1336" s="9"/>
      <c r="T1336" s="5"/>
    </row>
    <row r="1337" spans="2:20" x14ac:dyDescent="0.2">
      <c r="B1337" s="2"/>
      <c r="C1337" s="2"/>
      <c r="F1337" s="9"/>
      <c r="K1337" s="2"/>
      <c r="M1337" s="2"/>
      <c r="O1337" s="2"/>
      <c r="P1337" s="5"/>
      <c r="Q1337" s="9"/>
      <c r="R1337" s="9"/>
      <c r="T1337" s="5"/>
    </row>
    <row r="1338" spans="2:20" x14ac:dyDescent="0.2">
      <c r="B1338" s="2"/>
      <c r="C1338" s="2"/>
      <c r="F1338" s="9"/>
      <c r="K1338" s="2"/>
      <c r="M1338" s="2"/>
      <c r="O1338" s="2"/>
      <c r="P1338" s="5"/>
      <c r="Q1338" s="9"/>
      <c r="R1338" s="9"/>
      <c r="T1338" s="5"/>
    </row>
    <row r="1339" spans="2:20" x14ac:dyDescent="0.2">
      <c r="B1339" s="2"/>
      <c r="C1339" s="2"/>
      <c r="F1339" s="9"/>
      <c r="K1339" s="2"/>
      <c r="M1339" s="2"/>
      <c r="O1339" s="2"/>
      <c r="P1339" s="5"/>
      <c r="Q1339" s="9"/>
      <c r="R1339" s="9"/>
      <c r="T1339" s="5"/>
    </row>
    <row r="1340" spans="2:20" x14ac:dyDescent="0.2">
      <c r="B1340" s="2"/>
      <c r="C1340" s="2"/>
      <c r="F1340" s="9"/>
      <c r="K1340" s="2"/>
      <c r="M1340" s="2"/>
      <c r="O1340" s="2"/>
      <c r="P1340" s="5"/>
      <c r="Q1340" s="9"/>
      <c r="R1340" s="9"/>
      <c r="T1340" s="5"/>
    </row>
    <row r="1341" spans="2:20" x14ac:dyDescent="0.2">
      <c r="B1341" s="2"/>
      <c r="C1341" s="2"/>
      <c r="F1341" s="9"/>
      <c r="K1341" s="2"/>
      <c r="M1341" s="2"/>
      <c r="O1341" s="2"/>
      <c r="P1341" s="5"/>
      <c r="Q1341" s="9"/>
      <c r="R1341" s="9"/>
      <c r="T1341" s="5"/>
    </row>
    <row r="1342" spans="2:20" x14ac:dyDescent="0.2">
      <c r="B1342" s="2"/>
      <c r="C1342" s="2"/>
      <c r="F1342" s="9"/>
      <c r="K1342" s="2"/>
      <c r="M1342" s="2"/>
      <c r="O1342" s="2"/>
      <c r="P1342" s="5"/>
      <c r="Q1342" s="9"/>
      <c r="R1342" s="9"/>
      <c r="T1342" s="5"/>
    </row>
    <row r="1343" spans="2:20" x14ac:dyDescent="0.2">
      <c r="B1343" s="2"/>
      <c r="C1343" s="2"/>
      <c r="F1343" s="9"/>
      <c r="K1343" s="2"/>
      <c r="M1343" s="2"/>
      <c r="O1343" s="2"/>
      <c r="P1343" s="5"/>
      <c r="Q1343" s="9"/>
      <c r="R1343" s="9"/>
      <c r="T1343" s="5"/>
    </row>
    <row r="1344" spans="2:20" x14ac:dyDescent="0.2">
      <c r="B1344" s="2"/>
      <c r="C1344" s="2"/>
      <c r="F1344" s="9"/>
      <c r="K1344" s="2"/>
      <c r="M1344" s="2"/>
      <c r="O1344" s="2"/>
      <c r="P1344" s="5"/>
      <c r="Q1344" s="9"/>
      <c r="R1344" s="9"/>
      <c r="T1344" s="5"/>
    </row>
    <row r="1345" spans="2:20" x14ac:dyDescent="0.2">
      <c r="B1345" s="2"/>
      <c r="C1345" s="2"/>
      <c r="F1345" s="9"/>
      <c r="K1345" s="2"/>
      <c r="M1345" s="2"/>
      <c r="O1345" s="2"/>
      <c r="P1345" s="5"/>
      <c r="Q1345" s="9"/>
      <c r="R1345" s="9"/>
      <c r="T1345" s="5"/>
    </row>
    <row r="1346" spans="2:20" x14ac:dyDescent="0.2">
      <c r="B1346" s="2"/>
      <c r="C1346" s="2"/>
      <c r="F1346" s="9"/>
      <c r="K1346" s="2"/>
      <c r="M1346" s="2"/>
      <c r="O1346" s="2"/>
      <c r="P1346" s="5"/>
      <c r="Q1346" s="9"/>
      <c r="R1346" s="9"/>
      <c r="T1346" s="5"/>
    </row>
    <row r="1347" spans="2:20" x14ac:dyDescent="0.2">
      <c r="B1347" s="2"/>
      <c r="C1347" s="2"/>
      <c r="F1347" s="9"/>
      <c r="K1347" s="2"/>
      <c r="M1347" s="2"/>
      <c r="O1347" s="2"/>
      <c r="P1347" s="5"/>
      <c r="Q1347" s="9"/>
      <c r="R1347" s="9"/>
      <c r="T1347" s="5"/>
    </row>
    <row r="1348" spans="2:20" x14ac:dyDescent="0.2">
      <c r="B1348" s="2"/>
      <c r="C1348" s="2"/>
      <c r="F1348" s="9"/>
      <c r="K1348" s="2"/>
      <c r="M1348" s="2"/>
      <c r="O1348" s="2"/>
      <c r="P1348" s="5"/>
      <c r="Q1348" s="9"/>
      <c r="R1348" s="9"/>
      <c r="T1348" s="5"/>
    </row>
    <row r="1349" spans="2:20" x14ac:dyDescent="0.2">
      <c r="B1349" s="2"/>
      <c r="C1349" s="2"/>
      <c r="F1349" s="9"/>
      <c r="K1349" s="2"/>
      <c r="M1349" s="2"/>
      <c r="O1349" s="2"/>
      <c r="P1349" s="5"/>
      <c r="Q1349" s="9"/>
      <c r="R1349" s="9"/>
      <c r="T1349" s="5"/>
    </row>
    <row r="1350" spans="2:20" x14ac:dyDescent="0.2">
      <c r="B1350" s="2"/>
      <c r="C1350" s="2"/>
      <c r="F1350" s="9"/>
      <c r="K1350" s="2"/>
      <c r="M1350" s="2"/>
      <c r="O1350" s="2"/>
      <c r="P1350" s="5"/>
      <c r="Q1350" s="9"/>
      <c r="R1350" s="9"/>
      <c r="T1350" s="5"/>
    </row>
    <row r="1351" spans="2:20" x14ac:dyDescent="0.2">
      <c r="B1351" s="2"/>
      <c r="C1351" s="2"/>
      <c r="F1351" s="9"/>
      <c r="K1351" s="2"/>
      <c r="M1351" s="2"/>
      <c r="O1351" s="2"/>
      <c r="P1351" s="5"/>
      <c r="Q1351" s="9"/>
      <c r="R1351" s="9"/>
      <c r="T1351" s="5"/>
    </row>
    <row r="1352" spans="2:20" x14ac:dyDescent="0.2">
      <c r="B1352" s="2"/>
      <c r="C1352" s="2"/>
      <c r="F1352" s="9"/>
      <c r="K1352" s="2"/>
      <c r="M1352" s="2"/>
      <c r="O1352" s="2"/>
      <c r="P1352" s="5"/>
      <c r="Q1352" s="9"/>
      <c r="R1352" s="9"/>
      <c r="T1352" s="5"/>
    </row>
    <row r="1353" spans="2:20" x14ac:dyDescent="0.2">
      <c r="B1353" s="2"/>
      <c r="C1353" s="2"/>
      <c r="F1353" s="9"/>
      <c r="K1353" s="2"/>
      <c r="M1353" s="2"/>
      <c r="O1353" s="2"/>
      <c r="P1353" s="5"/>
      <c r="Q1353" s="9"/>
      <c r="R1353" s="9"/>
      <c r="T1353" s="5"/>
    </row>
    <row r="1354" spans="2:20" x14ac:dyDescent="0.2">
      <c r="B1354" s="2"/>
      <c r="C1354" s="2"/>
      <c r="F1354" s="9"/>
      <c r="K1354" s="2"/>
      <c r="M1354" s="2"/>
      <c r="O1354" s="2"/>
      <c r="P1354" s="5"/>
      <c r="Q1354" s="9"/>
      <c r="R1354" s="9"/>
      <c r="T1354" s="5"/>
    </row>
    <row r="1355" spans="2:20" x14ac:dyDescent="0.2">
      <c r="B1355" s="2"/>
      <c r="C1355" s="2"/>
      <c r="F1355" s="9"/>
      <c r="K1355" s="2"/>
      <c r="M1355" s="2"/>
      <c r="O1355" s="2"/>
      <c r="P1355" s="5"/>
      <c r="Q1355" s="9"/>
      <c r="R1355" s="9"/>
      <c r="T1355" s="5"/>
    </row>
    <row r="1356" spans="2:20" x14ac:dyDescent="0.2">
      <c r="B1356" s="2"/>
      <c r="C1356" s="2"/>
      <c r="F1356" s="9"/>
      <c r="K1356" s="2"/>
      <c r="M1356" s="2"/>
      <c r="O1356" s="2"/>
      <c r="P1356" s="5"/>
      <c r="Q1356" s="9"/>
      <c r="R1356" s="9"/>
      <c r="T1356" s="5"/>
    </row>
    <row r="1357" spans="2:20" x14ac:dyDescent="0.2">
      <c r="B1357" s="2"/>
      <c r="C1357" s="2"/>
      <c r="F1357" s="9"/>
      <c r="K1357" s="2"/>
      <c r="M1357" s="2"/>
      <c r="O1357" s="2"/>
      <c r="P1357" s="5"/>
      <c r="Q1357" s="9"/>
      <c r="R1357" s="9"/>
      <c r="T1357" s="5"/>
    </row>
    <row r="1358" spans="2:20" x14ac:dyDescent="0.2">
      <c r="B1358" s="2"/>
      <c r="C1358" s="2"/>
      <c r="F1358" s="9"/>
      <c r="K1358" s="2"/>
      <c r="M1358" s="2"/>
      <c r="O1358" s="2"/>
      <c r="P1358" s="5"/>
      <c r="Q1358" s="9"/>
      <c r="R1358" s="9"/>
      <c r="T1358" s="5"/>
    </row>
    <row r="1359" spans="2:20" x14ac:dyDescent="0.2">
      <c r="B1359" s="2"/>
      <c r="C1359" s="2"/>
      <c r="F1359" s="9"/>
      <c r="K1359" s="2"/>
      <c r="M1359" s="2"/>
      <c r="O1359" s="2"/>
      <c r="P1359" s="5"/>
      <c r="Q1359" s="9"/>
      <c r="R1359" s="9"/>
      <c r="T1359" s="5"/>
    </row>
    <row r="1360" spans="2:20" x14ac:dyDescent="0.2">
      <c r="B1360" s="2"/>
      <c r="C1360" s="2"/>
      <c r="F1360" s="9"/>
      <c r="K1360" s="2"/>
      <c r="M1360" s="2"/>
      <c r="O1360" s="2"/>
      <c r="P1360" s="5"/>
      <c r="Q1360" s="9"/>
      <c r="R1360" s="9"/>
      <c r="T1360" s="5"/>
    </row>
    <row r="1361" spans="2:20" x14ac:dyDescent="0.2">
      <c r="B1361" s="2"/>
      <c r="C1361" s="2"/>
      <c r="F1361" s="9"/>
      <c r="K1361" s="2"/>
      <c r="M1361" s="2"/>
      <c r="O1361" s="2"/>
      <c r="P1361" s="5"/>
      <c r="Q1361" s="9"/>
      <c r="R1361" s="9"/>
      <c r="T1361" s="5"/>
    </row>
    <row r="1362" spans="2:20" x14ac:dyDescent="0.2">
      <c r="B1362" s="2"/>
      <c r="C1362" s="2"/>
      <c r="F1362" s="9"/>
      <c r="K1362" s="2"/>
      <c r="M1362" s="2"/>
      <c r="O1362" s="2"/>
      <c r="P1362" s="5"/>
      <c r="Q1362" s="9"/>
      <c r="R1362" s="9"/>
      <c r="T1362" s="5"/>
    </row>
    <row r="1363" spans="2:20" x14ac:dyDescent="0.2">
      <c r="B1363" s="2"/>
      <c r="C1363" s="2"/>
      <c r="F1363" s="9"/>
      <c r="K1363" s="2"/>
      <c r="M1363" s="2"/>
      <c r="O1363" s="2"/>
      <c r="P1363" s="5"/>
      <c r="Q1363" s="9"/>
      <c r="R1363" s="9"/>
      <c r="T1363" s="5"/>
    </row>
    <row r="1364" spans="2:20" x14ac:dyDescent="0.2">
      <c r="B1364" s="2"/>
      <c r="C1364" s="2"/>
      <c r="F1364" s="9"/>
      <c r="K1364" s="2"/>
      <c r="M1364" s="2"/>
      <c r="O1364" s="2"/>
      <c r="P1364" s="5"/>
      <c r="Q1364" s="9"/>
      <c r="R1364" s="9"/>
      <c r="T1364" s="5"/>
    </row>
    <row r="1365" spans="2:20" x14ac:dyDescent="0.2">
      <c r="B1365" s="2"/>
      <c r="C1365" s="2"/>
      <c r="F1365" s="9"/>
      <c r="K1365" s="2"/>
      <c r="M1365" s="2"/>
      <c r="O1365" s="2"/>
      <c r="P1365" s="5"/>
      <c r="Q1365" s="9"/>
      <c r="R1365" s="9"/>
      <c r="T1365" s="5"/>
    </row>
    <row r="1366" spans="2:20" x14ac:dyDescent="0.2">
      <c r="B1366" s="2"/>
      <c r="C1366" s="2"/>
      <c r="F1366" s="9"/>
      <c r="K1366" s="2"/>
      <c r="M1366" s="2"/>
      <c r="O1366" s="2"/>
      <c r="P1366" s="5"/>
      <c r="Q1366" s="9"/>
      <c r="R1366" s="9"/>
      <c r="T1366" s="5"/>
    </row>
    <row r="1367" spans="2:20" x14ac:dyDescent="0.2">
      <c r="B1367" s="2"/>
      <c r="C1367" s="2"/>
      <c r="F1367" s="9"/>
      <c r="K1367" s="2"/>
      <c r="M1367" s="2"/>
      <c r="O1367" s="2"/>
      <c r="P1367" s="5"/>
      <c r="Q1367" s="9"/>
      <c r="R1367" s="9"/>
      <c r="T1367" s="5"/>
    </row>
    <row r="1368" spans="2:20" x14ac:dyDescent="0.2">
      <c r="B1368" s="2"/>
      <c r="C1368" s="2"/>
      <c r="F1368" s="9"/>
      <c r="K1368" s="2"/>
      <c r="M1368" s="2"/>
      <c r="O1368" s="2"/>
      <c r="P1368" s="5"/>
      <c r="Q1368" s="9"/>
      <c r="R1368" s="9"/>
      <c r="T1368" s="5"/>
    </row>
    <row r="1369" spans="2:20" x14ac:dyDescent="0.2">
      <c r="B1369" s="2"/>
      <c r="C1369" s="2"/>
      <c r="F1369" s="9"/>
      <c r="K1369" s="2"/>
      <c r="M1369" s="2"/>
      <c r="O1369" s="2"/>
      <c r="P1369" s="5"/>
      <c r="Q1369" s="9"/>
      <c r="R1369" s="9"/>
      <c r="T1369" s="5"/>
    </row>
    <row r="1370" spans="2:20" x14ac:dyDescent="0.2">
      <c r="B1370" s="2"/>
      <c r="C1370" s="2"/>
      <c r="F1370" s="9"/>
      <c r="K1370" s="2"/>
      <c r="M1370" s="2"/>
      <c r="O1370" s="2"/>
      <c r="P1370" s="5"/>
      <c r="Q1370" s="9"/>
      <c r="R1370" s="9"/>
      <c r="T1370" s="5"/>
    </row>
    <row r="1371" spans="2:20" x14ac:dyDescent="0.2">
      <c r="B1371" s="2"/>
      <c r="C1371" s="2"/>
      <c r="F1371" s="9"/>
      <c r="K1371" s="2"/>
      <c r="M1371" s="2"/>
      <c r="O1371" s="2"/>
      <c r="P1371" s="5"/>
      <c r="Q1371" s="9"/>
      <c r="R1371" s="9"/>
      <c r="T1371" s="5"/>
    </row>
    <row r="1372" spans="2:20" x14ac:dyDescent="0.2">
      <c r="B1372" s="2"/>
      <c r="C1372" s="2"/>
      <c r="F1372" s="9"/>
      <c r="K1372" s="2"/>
      <c r="M1372" s="2"/>
      <c r="O1372" s="2"/>
      <c r="P1372" s="5"/>
      <c r="Q1372" s="9"/>
      <c r="R1372" s="9"/>
      <c r="T1372" s="5"/>
    </row>
    <row r="1373" spans="2:20" x14ac:dyDescent="0.2">
      <c r="B1373" s="2"/>
      <c r="C1373" s="2"/>
      <c r="F1373" s="9"/>
      <c r="K1373" s="2"/>
      <c r="M1373" s="2"/>
      <c r="O1373" s="2"/>
      <c r="P1373" s="5"/>
      <c r="Q1373" s="9"/>
      <c r="R1373" s="9"/>
      <c r="T1373" s="5"/>
    </row>
    <row r="1374" spans="2:20" x14ac:dyDescent="0.2">
      <c r="B1374" s="2"/>
      <c r="C1374" s="2"/>
      <c r="F1374" s="9"/>
      <c r="K1374" s="2"/>
      <c r="M1374" s="2"/>
      <c r="O1374" s="2"/>
      <c r="P1374" s="5"/>
      <c r="Q1374" s="9"/>
      <c r="R1374" s="9"/>
      <c r="T1374" s="5"/>
    </row>
    <row r="1375" spans="2:20" x14ac:dyDescent="0.2">
      <c r="B1375" s="2"/>
      <c r="C1375" s="2"/>
      <c r="F1375" s="9"/>
      <c r="K1375" s="2"/>
      <c r="M1375" s="2"/>
      <c r="O1375" s="2"/>
      <c r="P1375" s="5"/>
      <c r="Q1375" s="9"/>
      <c r="R1375" s="9"/>
      <c r="T1375" s="5"/>
    </row>
    <row r="1376" spans="2:20" x14ac:dyDescent="0.2">
      <c r="B1376" s="2"/>
      <c r="C1376" s="2"/>
      <c r="F1376" s="9"/>
      <c r="K1376" s="2"/>
      <c r="M1376" s="2"/>
      <c r="O1376" s="2"/>
      <c r="P1376" s="5"/>
      <c r="Q1376" s="9"/>
      <c r="R1376" s="9"/>
      <c r="T1376" s="5"/>
    </row>
    <row r="1377" spans="2:20" x14ac:dyDescent="0.2">
      <c r="B1377" s="2"/>
      <c r="C1377" s="2"/>
      <c r="F1377" s="9"/>
      <c r="K1377" s="2"/>
      <c r="M1377" s="2"/>
      <c r="O1377" s="2"/>
      <c r="P1377" s="5"/>
      <c r="Q1377" s="9"/>
      <c r="R1377" s="9"/>
      <c r="T1377" s="5"/>
    </row>
    <row r="1378" spans="2:20" x14ac:dyDescent="0.2">
      <c r="B1378" s="2"/>
      <c r="C1378" s="2"/>
      <c r="F1378" s="9"/>
      <c r="K1378" s="2"/>
      <c r="M1378" s="2"/>
      <c r="O1378" s="2"/>
      <c r="P1378" s="5"/>
      <c r="Q1378" s="9"/>
      <c r="R1378" s="9"/>
      <c r="T1378" s="5"/>
    </row>
    <row r="1379" spans="2:20" x14ac:dyDescent="0.2">
      <c r="B1379" s="2"/>
      <c r="C1379" s="2"/>
      <c r="F1379" s="9"/>
      <c r="K1379" s="2"/>
      <c r="M1379" s="2"/>
      <c r="O1379" s="2"/>
      <c r="P1379" s="5"/>
      <c r="Q1379" s="9"/>
      <c r="R1379" s="9"/>
      <c r="T1379" s="5"/>
    </row>
    <row r="1380" spans="2:20" x14ac:dyDescent="0.2">
      <c r="B1380" s="2"/>
      <c r="C1380" s="2"/>
      <c r="F1380" s="9"/>
      <c r="K1380" s="2"/>
      <c r="M1380" s="2"/>
      <c r="O1380" s="2"/>
      <c r="P1380" s="5"/>
      <c r="Q1380" s="9"/>
      <c r="R1380" s="9"/>
      <c r="T1380" s="5"/>
    </row>
    <row r="1381" spans="2:20" x14ac:dyDescent="0.2">
      <c r="B1381" s="2"/>
      <c r="C1381" s="2"/>
      <c r="F1381" s="9"/>
      <c r="K1381" s="2"/>
      <c r="M1381" s="2"/>
      <c r="O1381" s="2"/>
      <c r="P1381" s="5"/>
      <c r="Q1381" s="9"/>
      <c r="R1381" s="9"/>
      <c r="T1381" s="5"/>
    </row>
    <row r="1382" spans="2:20" x14ac:dyDescent="0.2">
      <c r="B1382" s="2"/>
      <c r="C1382" s="2"/>
      <c r="F1382" s="9"/>
      <c r="K1382" s="2"/>
      <c r="M1382" s="2"/>
      <c r="O1382" s="2"/>
      <c r="P1382" s="5"/>
      <c r="Q1382" s="9"/>
      <c r="R1382" s="9"/>
      <c r="T1382" s="5"/>
    </row>
    <row r="1383" spans="2:20" x14ac:dyDescent="0.2">
      <c r="B1383" s="2"/>
      <c r="C1383" s="2"/>
      <c r="F1383" s="9"/>
      <c r="K1383" s="2"/>
      <c r="M1383" s="2"/>
      <c r="O1383" s="2"/>
      <c r="P1383" s="5"/>
      <c r="Q1383" s="9"/>
      <c r="R1383" s="9"/>
      <c r="T1383" s="5"/>
    </row>
    <row r="1384" spans="2:20" x14ac:dyDescent="0.2">
      <c r="B1384" s="2"/>
      <c r="C1384" s="2"/>
      <c r="F1384" s="9"/>
      <c r="K1384" s="2"/>
      <c r="M1384" s="2"/>
      <c r="O1384" s="2"/>
      <c r="P1384" s="5"/>
      <c r="Q1384" s="9"/>
      <c r="R1384" s="9"/>
      <c r="T1384" s="5"/>
    </row>
    <row r="1385" spans="2:20" x14ac:dyDescent="0.2">
      <c r="B1385" s="2"/>
      <c r="C1385" s="2"/>
      <c r="F1385" s="9"/>
      <c r="K1385" s="2"/>
      <c r="M1385" s="2"/>
      <c r="O1385" s="2"/>
      <c r="P1385" s="5"/>
      <c r="Q1385" s="9"/>
      <c r="R1385" s="9"/>
      <c r="T1385" s="5"/>
    </row>
    <row r="1386" spans="2:20" x14ac:dyDescent="0.2">
      <c r="B1386" s="2"/>
      <c r="C1386" s="2"/>
      <c r="F1386" s="9"/>
      <c r="K1386" s="2"/>
      <c r="M1386" s="2"/>
      <c r="O1386" s="2"/>
      <c r="P1386" s="5"/>
      <c r="Q1386" s="9"/>
      <c r="R1386" s="9"/>
      <c r="T1386" s="5"/>
    </row>
    <row r="1387" spans="2:20" x14ac:dyDescent="0.2">
      <c r="B1387" s="2"/>
      <c r="C1387" s="2"/>
      <c r="F1387" s="9"/>
      <c r="K1387" s="2"/>
      <c r="M1387" s="2"/>
      <c r="O1387" s="2"/>
      <c r="P1387" s="5"/>
      <c r="Q1387" s="9"/>
      <c r="R1387" s="9"/>
      <c r="T1387" s="5"/>
    </row>
    <row r="1388" spans="2:20" x14ac:dyDescent="0.2">
      <c r="B1388" s="2"/>
      <c r="C1388" s="2"/>
      <c r="F1388" s="9"/>
      <c r="K1388" s="2"/>
      <c r="M1388" s="2"/>
      <c r="O1388" s="2"/>
      <c r="P1388" s="5"/>
      <c r="Q1388" s="9"/>
      <c r="R1388" s="9"/>
      <c r="T1388" s="5"/>
    </row>
    <row r="1389" spans="2:20" x14ac:dyDescent="0.2">
      <c r="B1389" s="2"/>
      <c r="C1389" s="2"/>
      <c r="F1389" s="9"/>
      <c r="K1389" s="2"/>
      <c r="M1389" s="2"/>
      <c r="O1389" s="2"/>
      <c r="P1389" s="5"/>
      <c r="Q1389" s="9"/>
      <c r="R1389" s="9"/>
      <c r="T1389" s="5"/>
    </row>
    <row r="1390" spans="2:20" x14ac:dyDescent="0.2">
      <c r="B1390" s="2"/>
      <c r="C1390" s="2"/>
      <c r="F1390" s="9"/>
      <c r="K1390" s="2"/>
      <c r="M1390" s="2"/>
      <c r="O1390" s="2"/>
      <c r="P1390" s="5"/>
      <c r="Q1390" s="9"/>
      <c r="R1390" s="9"/>
      <c r="T1390" s="5"/>
    </row>
    <row r="1391" spans="2:20" x14ac:dyDescent="0.2">
      <c r="B1391" s="2"/>
      <c r="C1391" s="2"/>
      <c r="F1391" s="9"/>
      <c r="K1391" s="2"/>
      <c r="M1391" s="2"/>
      <c r="O1391" s="2"/>
      <c r="P1391" s="5"/>
      <c r="Q1391" s="9"/>
      <c r="R1391" s="9"/>
      <c r="T1391" s="5"/>
    </row>
    <row r="1392" spans="2:20" x14ac:dyDescent="0.2">
      <c r="B1392" s="2"/>
      <c r="C1392" s="2"/>
      <c r="F1392" s="9"/>
      <c r="K1392" s="2"/>
      <c r="M1392" s="2"/>
      <c r="O1392" s="2"/>
      <c r="P1392" s="5"/>
      <c r="Q1392" s="9"/>
      <c r="R1392" s="9"/>
      <c r="T1392" s="5"/>
    </row>
    <row r="1393" spans="2:20" x14ac:dyDescent="0.2">
      <c r="B1393" s="2"/>
      <c r="C1393" s="2"/>
      <c r="F1393" s="9"/>
      <c r="K1393" s="2"/>
      <c r="M1393" s="2"/>
      <c r="O1393" s="2"/>
      <c r="P1393" s="5"/>
      <c r="Q1393" s="9"/>
      <c r="R1393" s="9"/>
      <c r="T1393" s="5"/>
    </row>
    <row r="1394" spans="2:20" x14ac:dyDescent="0.2">
      <c r="B1394" s="2"/>
      <c r="C1394" s="2"/>
      <c r="F1394" s="9"/>
      <c r="K1394" s="2"/>
      <c r="M1394" s="2"/>
      <c r="O1394" s="2"/>
      <c r="P1394" s="5"/>
      <c r="Q1394" s="9"/>
      <c r="R1394" s="9"/>
      <c r="T1394" s="5"/>
    </row>
    <row r="1395" spans="2:20" x14ac:dyDescent="0.2">
      <c r="B1395" s="2"/>
      <c r="C1395" s="2"/>
      <c r="F1395" s="9"/>
      <c r="K1395" s="2"/>
      <c r="M1395" s="2"/>
      <c r="O1395" s="2"/>
      <c r="P1395" s="5"/>
      <c r="Q1395" s="9"/>
      <c r="R1395" s="9"/>
      <c r="T1395" s="5"/>
    </row>
    <row r="1396" spans="2:20" x14ac:dyDescent="0.2">
      <c r="B1396" s="2"/>
      <c r="C1396" s="2"/>
      <c r="F1396" s="9"/>
      <c r="K1396" s="2"/>
      <c r="M1396" s="2"/>
      <c r="O1396" s="2"/>
      <c r="P1396" s="5"/>
      <c r="Q1396" s="9"/>
      <c r="R1396" s="9"/>
      <c r="T1396" s="5"/>
    </row>
    <row r="1397" spans="2:20" x14ac:dyDescent="0.2">
      <c r="B1397" s="2"/>
      <c r="C1397" s="2"/>
      <c r="F1397" s="9"/>
      <c r="K1397" s="2"/>
      <c r="M1397" s="2"/>
      <c r="O1397" s="2"/>
      <c r="P1397" s="5"/>
      <c r="Q1397" s="9"/>
      <c r="R1397" s="9"/>
      <c r="T1397" s="5"/>
    </row>
    <row r="1398" spans="2:20" x14ac:dyDescent="0.2">
      <c r="B1398" s="2"/>
      <c r="C1398" s="2"/>
      <c r="F1398" s="9"/>
      <c r="K1398" s="2"/>
      <c r="M1398" s="2"/>
      <c r="O1398" s="2"/>
      <c r="P1398" s="5"/>
      <c r="Q1398" s="9"/>
      <c r="R1398" s="9"/>
      <c r="T1398" s="5"/>
    </row>
    <row r="1399" spans="2:20" x14ac:dyDescent="0.2">
      <c r="B1399" s="2"/>
      <c r="C1399" s="2"/>
      <c r="F1399" s="9"/>
      <c r="K1399" s="2"/>
      <c r="M1399" s="2"/>
      <c r="O1399" s="2"/>
      <c r="P1399" s="5"/>
      <c r="Q1399" s="9"/>
      <c r="R1399" s="9"/>
      <c r="T1399" s="5"/>
    </row>
    <row r="1400" spans="2:20" x14ac:dyDescent="0.2">
      <c r="B1400" s="2"/>
      <c r="C1400" s="2"/>
      <c r="F1400" s="9"/>
      <c r="K1400" s="2"/>
      <c r="M1400" s="2"/>
      <c r="O1400" s="2"/>
      <c r="P1400" s="5"/>
      <c r="Q1400" s="9"/>
      <c r="R1400" s="9"/>
      <c r="T1400" s="5"/>
    </row>
    <row r="1401" spans="2:20" x14ac:dyDescent="0.2">
      <c r="B1401" s="2"/>
      <c r="C1401" s="2"/>
      <c r="F1401" s="9"/>
      <c r="K1401" s="2"/>
      <c r="M1401" s="2"/>
      <c r="O1401" s="2"/>
      <c r="P1401" s="5"/>
      <c r="Q1401" s="9"/>
      <c r="R1401" s="9"/>
      <c r="T1401" s="5"/>
    </row>
    <row r="1402" spans="2:20" x14ac:dyDescent="0.2">
      <c r="B1402" s="2"/>
      <c r="C1402" s="2"/>
      <c r="F1402" s="9"/>
      <c r="K1402" s="2"/>
      <c r="M1402" s="2"/>
      <c r="O1402" s="2"/>
      <c r="P1402" s="5"/>
      <c r="Q1402" s="9"/>
      <c r="R1402" s="9"/>
      <c r="T1402" s="5"/>
    </row>
    <row r="1403" spans="2:20" x14ac:dyDescent="0.2">
      <c r="B1403" s="2"/>
      <c r="C1403" s="2"/>
      <c r="F1403" s="9"/>
      <c r="K1403" s="2"/>
      <c r="M1403" s="2"/>
      <c r="O1403" s="2"/>
      <c r="P1403" s="5"/>
      <c r="Q1403" s="9"/>
      <c r="R1403" s="9"/>
      <c r="T1403" s="5"/>
    </row>
    <row r="1404" spans="2:20" x14ac:dyDescent="0.2">
      <c r="B1404" s="2"/>
      <c r="C1404" s="2"/>
      <c r="F1404" s="9"/>
      <c r="K1404" s="2"/>
      <c r="M1404" s="2"/>
      <c r="O1404" s="2"/>
      <c r="P1404" s="5"/>
      <c r="Q1404" s="9"/>
      <c r="R1404" s="9"/>
      <c r="T1404" s="5"/>
    </row>
    <row r="1405" spans="2:20" x14ac:dyDescent="0.2">
      <c r="B1405" s="2"/>
      <c r="C1405" s="2"/>
      <c r="F1405" s="9"/>
      <c r="K1405" s="2"/>
      <c r="M1405" s="2"/>
      <c r="O1405" s="2"/>
      <c r="P1405" s="5"/>
      <c r="Q1405" s="9"/>
      <c r="R1405" s="9"/>
      <c r="T1405" s="5"/>
    </row>
    <row r="1406" spans="2:20" x14ac:dyDescent="0.2">
      <c r="B1406" s="2"/>
      <c r="C1406" s="2"/>
      <c r="F1406" s="9"/>
      <c r="K1406" s="2"/>
      <c r="M1406" s="2"/>
      <c r="O1406" s="2"/>
      <c r="P1406" s="5"/>
      <c r="Q1406" s="9"/>
      <c r="R1406" s="9"/>
      <c r="T1406" s="5"/>
    </row>
    <row r="1407" spans="2:20" x14ac:dyDescent="0.2">
      <c r="B1407" s="2"/>
      <c r="C1407" s="2"/>
      <c r="F1407" s="9"/>
      <c r="K1407" s="2"/>
      <c r="M1407" s="2"/>
      <c r="O1407" s="2"/>
      <c r="P1407" s="5"/>
      <c r="Q1407" s="9"/>
      <c r="R1407" s="9"/>
      <c r="T1407" s="5"/>
    </row>
    <row r="1408" spans="2:20" x14ac:dyDescent="0.2">
      <c r="B1408" s="2"/>
      <c r="C1408" s="2"/>
      <c r="F1408" s="9"/>
      <c r="K1408" s="2"/>
      <c r="M1408" s="2"/>
      <c r="O1408" s="2"/>
      <c r="P1408" s="5"/>
      <c r="Q1408" s="9"/>
      <c r="R1408" s="9"/>
      <c r="T1408" s="5"/>
    </row>
    <row r="1409" spans="2:20" x14ac:dyDescent="0.2">
      <c r="B1409" s="2"/>
      <c r="C1409" s="2"/>
      <c r="F1409" s="9"/>
      <c r="K1409" s="2"/>
      <c r="M1409" s="2"/>
      <c r="O1409" s="2"/>
      <c r="P1409" s="5"/>
      <c r="Q1409" s="9"/>
      <c r="R1409" s="9"/>
      <c r="T1409" s="5"/>
    </row>
    <row r="1410" spans="2:20" x14ac:dyDescent="0.2">
      <c r="B1410" s="2"/>
      <c r="C1410" s="2"/>
      <c r="F1410" s="9"/>
      <c r="K1410" s="2"/>
      <c r="M1410" s="2"/>
      <c r="O1410" s="2"/>
      <c r="P1410" s="5"/>
      <c r="Q1410" s="9"/>
      <c r="R1410" s="9"/>
      <c r="T1410" s="5"/>
    </row>
    <row r="1411" spans="2:20" x14ac:dyDescent="0.2">
      <c r="B1411" s="2"/>
      <c r="C1411" s="2"/>
      <c r="F1411" s="9"/>
      <c r="K1411" s="2"/>
      <c r="M1411" s="2"/>
      <c r="O1411" s="2"/>
      <c r="P1411" s="5"/>
      <c r="Q1411" s="9"/>
      <c r="R1411" s="9"/>
      <c r="T1411" s="5"/>
    </row>
    <row r="1412" spans="2:20" x14ac:dyDescent="0.2">
      <c r="B1412" s="2"/>
      <c r="C1412" s="2"/>
      <c r="F1412" s="9"/>
      <c r="K1412" s="2"/>
      <c r="M1412" s="2"/>
      <c r="O1412" s="2"/>
      <c r="P1412" s="5"/>
      <c r="Q1412" s="9"/>
      <c r="R1412" s="9"/>
      <c r="T1412" s="5"/>
    </row>
    <row r="1413" spans="2:20" x14ac:dyDescent="0.2">
      <c r="B1413" s="2"/>
      <c r="C1413" s="2"/>
      <c r="F1413" s="9"/>
      <c r="K1413" s="2"/>
      <c r="M1413" s="2"/>
      <c r="O1413" s="2"/>
      <c r="P1413" s="5"/>
      <c r="Q1413" s="9"/>
      <c r="R1413" s="9"/>
      <c r="T1413" s="5"/>
    </row>
    <row r="1414" spans="2:20" x14ac:dyDescent="0.2">
      <c r="B1414" s="2"/>
      <c r="C1414" s="2"/>
      <c r="F1414" s="9"/>
      <c r="K1414" s="2"/>
      <c r="M1414" s="2"/>
      <c r="O1414" s="2"/>
      <c r="P1414" s="5"/>
      <c r="Q1414" s="9"/>
      <c r="R1414" s="9"/>
      <c r="T1414" s="5"/>
    </row>
    <row r="1415" spans="2:20" x14ac:dyDescent="0.2">
      <c r="B1415" s="2"/>
      <c r="C1415" s="2"/>
      <c r="F1415" s="9"/>
      <c r="K1415" s="2"/>
      <c r="M1415" s="2"/>
      <c r="O1415" s="2"/>
      <c r="P1415" s="5"/>
      <c r="Q1415" s="9"/>
      <c r="R1415" s="9"/>
      <c r="T1415" s="5"/>
    </row>
    <row r="1416" spans="2:20" x14ac:dyDescent="0.2">
      <c r="B1416" s="2"/>
      <c r="C1416" s="2"/>
      <c r="F1416" s="9"/>
      <c r="K1416" s="2"/>
      <c r="M1416" s="2"/>
      <c r="O1416" s="2"/>
      <c r="P1416" s="5"/>
      <c r="Q1416" s="9"/>
      <c r="R1416" s="9"/>
      <c r="T1416" s="5"/>
    </row>
    <row r="1417" spans="2:20" x14ac:dyDescent="0.2">
      <c r="B1417" s="2"/>
      <c r="C1417" s="2"/>
      <c r="F1417" s="9"/>
      <c r="K1417" s="2"/>
      <c r="M1417" s="2"/>
      <c r="O1417" s="2"/>
      <c r="P1417" s="5"/>
      <c r="Q1417" s="9"/>
      <c r="R1417" s="9"/>
      <c r="T1417" s="5"/>
    </row>
    <row r="1418" spans="2:20" x14ac:dyDescent="0.2">
      <c r="B1418" s="2"/>
      <c r="C1418" s="2"/>
      <c r="F1418" s="9"/>
      <c r="K1418" s="2"/>
      <c r="M1418" s="2"/>
      <c r="O1418" s="2"/>
      <c r="P1418" s="5"/>
      <c r="Q1418" s="9"/>
      <c r="R1418" s="9"/>
      <c r="T1418" s="5"/>
    </row>
    <row r="1419" spans="2:20" x14ac:dyDescent="0.2">
      <c r="B1419" s="2"/>
      <c r="C1419" s="2"/>
      <c r="F1419" s="9"/>
      <c r="K1419" s="2"/>
      <c r="M1419" s="2"/>
      <c r="O1419" s="2"/>
      <c r="P1419" s="5"/>
      <c r="Q1419" s="9"/>
      <c r="R1419" s="9"/>
      <c r="T1419" s="5"/>
    </row>
    <row r="1420" spans="2:20" x14ac:dyDescent="0.2">
      <c r="B1420" s="2"/>
      <c r="C1420" s="2"/>
      <c r="F1420" s="9"/>
      <c r="K1420" s="2"/>
      <c r="M1420" s="2"/>
      <c r="O1420" s="2"/>
      <c r="P1420" s="5"/>
      <c r="Q1420" s="9"/>
      <c r="R1420" s="9"/>
      <c r="T1420" s="5"/>
    </row>
    <row r="1421" spans="2:20" x14ac:dyDescent="0.2">
      <c r="B1421" s="2"/>
      <c r="C1421" s="2"/>
      <c r="F1421" s="9"/>
      <c r="K1421" s="2"/>
      <c r="M1421" s="2"/>
      <c r="O1421" s="2"/>
      <c r="P1421" s="5"/>
      <c r="Q1421" s="9"/>
      <c r="R1421" s="9"/>
      <c r="T1421" s="5"/>
    </row>
    <row r="1422" spans="2:20" x14ac:dyDescent="0.2">
      <c r="B1422" s="2"/>
      <c r="C1422" s="2"/>
      <c r="F1422" s="9"/>
      <c r="K1422" s="2"/>
      <c r="M1422" s="2"/>
      <c r="O1422" s="2"/>
      <c r="P1422" s="5"/>
      <c r="Q1422" s="9"/>
      <c r="R1422" s="9"/>
      <c r="T1422" s="5"/>
    </row>
    <row r="1423" spans="2:20" x14ac:dyDescent="0.2">
      <c r="B1423" s="2"/>
      <c r="C1423" s="2"/>
      <c r="F1423" s="9"/>
      <c r="K1423" s="2"/>
      <c r="M1423" s="2"/>
      <c r="O1423" s="2"/>
      <c r="P1423" s="5"/>
      <c r="Q1423" s="9"/>
      <c r="R1423" s="9"/>
      <c r="T1423" s="5"/>
    </row>
    <row r="1424" spans="2:20" x14ac:dyDescent="0.2">
      <c r="B1424" s="2"/>
      <c r="C1424" s="2"/>
      <c r="F1424" s="9"/>
      <c r="K1424" s="2"/>
      <c r="M1424" s="2"/>
      <c r="O1424" s="2"/>
      <c r="P1424" s="5"/>
      <c r="Q1424" s="9"/>
      <c r="R1424" s="9"/>
      <c r="T1424" s="5"/>
    </row>
    <row r="1425" spans="2:20" x14ac:dyDescent="0.2">
      <c r="B1425" s="2"/>
      <c r="C1425" s="2"/>
      <c r="F1425" s="9"/>
      <c r="K1425" s="2"/>
      <c r="M1425" s="2"/>
      <c r="O1425" s="2"/>
      <c r="P1425" s="5"/>
      <c r="Q1425" s="9"/>
      <c r="R1425" s="9"/>
      <c r="T1425" s="5"/>
    </row>
    <row r="1426" spans="2:20" x14ac:dyDescent="0.2">
      <c r="B1426" s="2"/>
      <c r="C1426" s="2"/>
      <c r="F1426" s="9"/>
      <c r="K1426" s="2"/>
      <c r="M1426" s="2"/>
      <c r="O1426" s="2"/>
      <c r="P1426" s="5"/>
      <c r="Q1426" s="9"/>
      <c r="R1426" s="9"/>
      <c r="T1426" s="5"/>
    </row>
    <row r="1427" spans="2:20" x14ac:dyDescent="0.2">
      <c r="B1427" s="2"/>
      <c r="C1427" s="2"/>
      <c r="F1427" s="9"/>
      <c r="K1427" s="2"/>
      <c r="M1427" s="2"/>
      <c r="O1427" s="2"/>
      <c r="P1427" s="5"/>
      <c r="Q1427" s="9"/>
      <c r="R1427" s="9"/>
      <c r="T1427" s="5"/>
    </row>
    <row r="1428" spans="2:20" x14ac:dyDescent="0.2">
      <c r="B1428" s="2"/>
      <c r="C1428" s="2"/>
      <c r="F1428" s="9"/>
      <c r="K1428" s="2"/>
      <c r="M1428" s="2"/>
      <c r="O1428" s="2"/>
      <c r="P1428" s="5"/>
      <c r="Q1428" s="9"/>
      <c r="R1428" s="9"/>
      <c r="T1428" s="5"/>
    </row>
    <row r="1429" spans="2:20" x14ac:dyDescent="0.2">
      <c r="B1429" s="2"/>
      <c r="C1429" s="2"/>
      <c r="F1429" s="9"/>
      <c r="K1429" s="2"/>
      <c r="M1429" s="2"/>
      <c r="O1429" s="2"/>
      <c r="P1429" s="5"/>
      <c r="Q1429" s="9"/>
      <c r="R1429" s="9"/>
      <c r="T1429" s="5"/>
    </row>
    <row r="1430" spans="2:20" x14ac:dyDescent="0.2">
      <c r="B1430" s="2"/>
      <c r="C1430" s="2"/>
      <c r="F1430" s="9"/>
      <c r="K1430" s="2"/>
      <c r="M1430" s="2"/>
      <c r="O1430" s="2"/>
      <c r="P1430" s="5"/>
      <c r="Q1430" s="9"/>
      <c r="R1430" s="9"/>
      <c r="T1430" s="5"/>
    </row>
    <row r="1431" spans="2:20" x14ac:dyDescent="0.2">
      <c r="B1431" s="2"/>
      <c r="C1431" s="2"/>
      <c r="F1431" s="9"/>
      <c r="K1431" s="2"/>
      <c r="M1431" s="2"/>
      <c r="O1431" s="2"/>
      <c r="P1431" s="5"/>
      <c r="Q1431" s="9"/>
      <c r="R1431" s="9"/>
      <c r="T1431" s="5"/>
    </row>
    <row r="1432" spans="2:20" x14ac:dyDescent="0.2">
      <c r="B1432" s="2"/>
      <c r="C1432" s="2"/>
      <c r="F1432" s="9"/>
      <c r="K1432" s="2"/>
      <c r="M1432" s="2"/>
      <c r="O1432" s="2"/>
      <c r="P1432" s="5"/>
      <c r="Q1432" s="9"/>
      <c r="R1432" s="9"/>
      <c r="T1432" s="5"/>
    </row>
    <row r="1433" spans="2:20" x14ac:dyDescent="0.2">
      <c r="B1433" s="2"/>
      <c r="C1433" s="2"/>
      <c r="F1433" s="9"/>
      <c r="K1433" s="2"/>
      <c r="M1433" s="2"/>
      <c r="O1433" s="2"/>
      <c r="P1433" s="5"/>
      <c r="Q1433" s="9"/>
      <c r="R1433" s="9"/>
      <c r="T1433" s="5"/>
    </row>
    <row r="1434" spans="2:20" x14ac:dyDescent="0.2">
      <c r="B1434" s="2"/>
      <c r="C1434" s="2"/>
      <c r="F1434" s="9"/>
      <c r="K1434" s="2"/>
      <c r="M1434" s="2"/>
      <c r="O1434" s="2"/>
      <c r="P1434" s="5"/>
      <c r="Q1434" s="9"/>
      <c r="R1434" s="9"/>
      <c r="T1434" s="5"/>
    </row>
    <row r="1435" spans="2:20" x14ac:dyDescent="0.2">
      <c r="B1435" s="2"/>
      <c r="C1435" s="2"/>
      <c r="F1435" s="9"/>
      <c r="K1435" s="2"/>
      <c r="M1435" s="2"/>
      <c r="O1435" s="2"/>
      <c r="P1435" s="5"/>
      <c r="Q1435" s="9"/>
      <c r="R1435" s="9"/>
      <c r="T1435" s="5"/>
    </row>
    <row r="1436" spans="2:20" x14ac:dyDescent="0.2">
      <c r="B1436" s="2"/>
      <c r="C1436" s="2"/>
      <c r="F1436" s="9"/>
      <c r="K1436" s="2"/>
      <c r="M1436" s="2"/>
      <c r="O1436" s="2"/>
      <c r="P1436" s="5"/>
      <c r="Q1436" s="9"/>
      <c r="R1436" s="9"/>
      <c r="T1436" s="5"/>
    </row>
    <row r="1437" spans="2:20" x14ac:dyDescent="0.2">
      <c r="B1437" s="2"/>
      <c r="C1437" s="2"/>
      <c r="F1437" s="9"/>
      <c r="K1437" s="2"/>
      <c r="M1437" s="2"/>
      <c r="O1437" s="2"/>
      <c r="P1437" s="5"/>
      <c r="Q1437" s="9"/>
      <c r="R1437" s="9"/>
      <c r="T1437" s="5"/>
    </row>
    <row r="1438" spans="2:20" x14ac:dyDescent="0.2">
      <c r="B1438" s="2"/>
      <c r="C1438" s="2"/>
      <c r="F1438" s="9"/>
      <c r="K1438" s="2"/>
      <c r="M1438" s="2"/>
      <c r="O1438" s="2"/>
      <c r="P1438" s="5"/>
      <c r="Q1438" s="9"/>
      <c r="R1438" s="9"/>
      <c r="T1438" s="5"/>
    </row>
    <row r="1439" spans="2:20" x14ac:dyDescent="0.2">
      <c r="B1439" s="2"/>
      <c r="C1439" s="2"/>
      <c r="F1439" s="9"/>
      <c r="K1439" s="2"/>
      <c r="M1439" s="2"/>
      <c r="O1439" s="2"/>
      <c r="P1439" s="5"/>
      <c r="Q1439" s="9"/>
      <c r="R1439" s="9"/>
      <c r="T1439" s="5"/>
    </row>
    <row r="1440" spans="2:20" x14ac:dyDescent="0.2">
      <c r="B1440" s="2"/>
      <c r="C1440" s="2"/>
      <c r="F1440" s="9"/>
      <c r="K1440" s="2"/>
      <c r="M1440" s="2"/>
      <c r="O1440" s="2"/>
      <c r="P1440" s="5"/>
      <c r="Q1440" s="9"/>
      <c r="R1440" s="9"/>
      <c r="T1440" s="5"/>
    </row>
    <row r="1441" spans="2:20" x14ac:dyDescent="0.2">
      <c r="B1441" s="2"/>
      <c r="C1441" s="2"/>
      <c r="F1441" s="9"/>
      <c r="K1441" s="2"/>
      <c r="M1441" s="2"/>
      <c r="O1441" s="2"/>
      <c r="P1441" s="5"/>
      <c r="Q1441" s="9"/>
      <c r="R1441" s="9"/>
      <c r="T1441" s="5"/>
    </row>
    <row r="1442" spans="2:20" x14ac:dyDescent="0.2">
      <c r="B1442" s="2"/>
      <c r="C1442" s="2"/>
      <c r="F1442" s="9"/>
      <c r="K1442" s="2"/>
      <c r="M1442" s="2"/>
      <c r="O1442" s="2"/>
      <c r="P1442" s="5"/>
      <c r="Q1442" s="9"/>
      <c r="R1442" s="9"/>
      <c r="T1442" s="5"/>
    </row>
    <row r="1443" spans="2:20" x14ac:dyDescent="0.2">
      <c r="B1443" s="2"/>
      <c r="C1443" s="2"/>
      <c r="F1443" s="9"/>
      <c r="K1443" s="2"/>
      <c r="M1443" s="2"/>
      <c r="O1443" s="2"/>
      <c r="P1443" s="5"/>
      <c r="Q1443" s="9"/>
      <c r="R1443" s="9"/>
      <c r="T1443" s="5"/>
    </row>
    <row r="1444" spans="2:20" x14ac:dyDescent="0.2">
      <c r="B1444" s="2"/>
      <c r="C1444" s="2"/>
      <c r="F1444" s="9"/>
      <c r="K1444" s="2"/>
      <c r="M1444" s="2"/>
      <c r="O1444" s="2"/>
      <c r="P1444" s="5"/>
      <c r="Q1444" s="9"/>
      <c r="R1444" s="9"/>
      <c r="T1444" s="5"/>
    </row>
    <row r="1445" spans="2:20" x14ac:dyDescent="0.2">
      <c r="B1445" s="2"/>
      <c r="C1445" s="2"/>
      <c r="F1445" s="9"/>
      <c r="K1445" s="2"/>
      <c r="M1445" s="2"/>
      <c r="O1445" s="2"/>
      <c r="P1445" s="5"/>
      <c r="Q1445" s="9"/>
      <c r="R1445" s="9"/>
      <c r="T1445" s="5"/>
    </row>
    <row r="1446" spans="2:20" x14ac:dyDescent="0.2">
      <c r="B1446" s="2"/>
      <c r="C1446" s="2"/>
      <c r="F1446" s="9"/>
      <c r="K1446" s="2"/>
      <c r="M1446" s="2"/>
      <c r="O1446" s="2"/>
      <c r="P1446" s="5"/>
      <c r="Q1446" s="9"/>
      <c r="R1446" s="9"/>
      <c r="T1446" s="5"/>
    </row>
    <row r="1447" spans="2:20" x14ac:dyDescent="0.2">
      <c r="B1447" s="2"/>
      <c r="C1447" s="2"/>
      <c r="F1447" s="9"/>
      <c r="K1447" s="2"/>
      <c r="M1447" s="2"/>
      <c r="O1447" s="2"/>
      <c r="P1447" s="5"/>
      <c r="Q1447" s="9"/>
      <c r="R1447" s="9"/>
      <c r="T1447" s="5"/>
    </row>
    <row r="1448" spans="2:20" x14ac:dyDescent="0.2">
      <c r="B1448" s="2"/>
      <c r="C1448" s="2"/>
      <c r="F1448" s="9"/>
      <c r="K1448" s="2"/>
      <c r="M1448" s="2"/>
      <c r="O1448" s="2"/>
      <c r="P1448" s="5"/>
      <c r="Q1448" s="9"/>
      <c r="R1448" s="9"/>
      <c r="T1448" s="5"/>
    </row>
    <row r="1449" spans="2:20" x14ac:dyDescent="0.2">
      <c r="B1449" s="2"/>
      <c r="C1449" s="2"/>
      <c r="F1449" s="9"/>
      <c r="K1449" s="2"/>
      <c r="M1449" s="2"/>
      <c r="O1449" s="2"/>
      <c r="P1449" s="5"/>
      <c r="Q1449" s="9"/>
      <c r="R1449" s="9"/>
      <c r="T1449" s="5"/>
    </row>
    <row r="1450" spans="2:20" x14ac:dyDescent="0.2">
      <c r="B1450" s="2"/>
      <c r="C1450" s="2"/>
      <c r="F1450" s="9"/>
      <c r="K1450" s="2"/>
      <c r="M1450" s="2"/>
      <c r="O1450" s="2"/>
      <c r="P1450" s="5"/>
      <c r="Q1450" s="9"/>
      <c r="R1450" s="9"/>
      <c r="T1450" s="5"/>
    </row>
    <row r="1451" spans="2:20" x14ac:dyDescent="0.2">
      <c r="B1451" s="2"/>
      <c r="C1451" s="2"/>
      <c r="F1451" s="9"/>
      <c r="K1451" s="2"/>
      <c r="M1451" s="2"/>
      <c r="O1451" s="2"/>
      <c r="P1451" s="5"/>
      <c r="Q1451" s="9"/>
      <c r="R1451" s="9"/>
      <c r="T1451" s="5"/>
    </row>
    <row r="1452" spans="2:20" x14ac:dyDescent="0.2">
      <c r="B1452" s="2"/>
      <c r="C1452" s="2"/>
      <c r="F1452" s="9"/>
      <c r="K1452" s="2"/>
      <c r="M1452" s="2"/>
      <c r="O1452" s="2"/>
      <c r="P1452" s="5"/>
      <c r="Q1452" s="9"/>
      <c r="R1452" s="9"/>
      <c r="T1452" s="5"/>
    </row>
    <row r="1453" spans="2:20" x14ac:dyDescent="0.2">
      <c r="B1453" s="2"/>
      <c r="C1453" s="2"/>
      <c r="F1453" s="9"/>
      <c r="K1453" s="2"/>
      <c r="M1453" s="2"/>
      <c r="O1453" s="2"/>
      <c r="P1453" s="5"/>
      <c r="Q1453" s="9"/>
      <c r="R1453" s="9"/>
      <c r="T1453" s="5"/>
    </row>
    <row r="1454" spans="2:20" x14ac:dyDescent="0.2">
      <c r="B1454" s="2"/>
      <c r="C1454" s="2"/>
      <c r="F1454" s="9"/>
      <c r="K1454" s="2"/>
      <c r="M1454" s="2"/>
      <c r="O1454" s="2"/>
      <c r="P1454" s="5"/>
      <c r="Q1454" s="9"/>
      <c r="R1454" s="9"/>
      <c r="T1454" s="5"/>
    </row>
    <row r="1455" spans="2:20" x14ac:dyDescent="0.2">
      <c r="B1455" s="2"/>
      <c r="C1455" s="2"/>
      <c r="F1455" s="9"/>
      <c r="K1455" s="2"/>
      <c r="M1455" s="2"/>
      <c r="O1455" s="2"/>
      <c r="P1455" s="5"/>
      <c r="Q1455" s="9"/>
      <c r="R1455" s="9"/>
      <c r="T1455" s="5"/>
    </row>
    <row r="1456" spans="2:20" x14ac:dyDescent="0.2">
      <c r="B1456" s="2"/>
      <c r="C1456" s="2"/>
      <c r="F1456" s="9"/>
      <c r="K1456" s="2"/>
      <c r="M1456" s="2"/>
      <c r="O1456" s="2"/>
      <c r="P1456" s="5"/>
      <c r="Q1456" s="9"/>
      <c r="R1456" s="9"/>
      <c r="T1456" s="5"/>
    </row>
    <row r="1457" spans="2:20" x14ac:dyDescent="0.2">
      <c r="B1457" s="2"/>
      <c r="C1457" s="2"/>
      <c r="F1457" s="9"/>
      <c r="K1457" s="2"/>
      <c r="M1457" s="2"/>
      <c r="O1457" s="2"/>
      <c r="P1457" s="5"/>
      <c r="Q1457" s="9"/>
      <c r="R1457" s="9"/>
      <c r="T1457" s="5"/>
    </row>
    <row r="1458" spans="2:20" x14ac:dyDescent="0.2">
      <c r="B1458" s="2"/>
      <c r="C1458" s="2"/>
      <c r="F1458" s="9"/>
      <c r="K1458" s="2"/>
      <c r="M1458" s="2"/>
      <c r="O1458" s="2"/>
      <c r="P1458" s="5"/>
      <c r="Q1458" s="9"/>
      <c r="R1458" s="9"/>
      <c r="T1458" s="5"/>
    </row>
    <row r="1459" spans="2:20" x14ac:dyDescent="0.2">
      <c r="B1459" s="2"/>
      <c r="C1459" s="2"/>
      <c r="F1459" s="9"/>
      <c r="K1459" s="2"/>
      <c r="M1459" s="2"/>
      <c r="O1459" s="2"/>
      <c r="P1459" s="5"/>
      <c r="Q1459" s="9"/>
      <c r="R1459" s="9"/>
      <c r="T1459" s="5"/>
    </row>
    <row r="1460" spans="2:20" x14ac:dyDescent="0.2">
      <c r="B1460" s="2"/>
      <c r="C1460" s="2"/>
      <c r="F1460" s="9"/>
      <c r="K1460" s="2"/>
      <c r="M1460" s="2"/>
      <c r="O1460" s="2"/>
      <c r="P1460" s="5"/>
      <c r="Q1460" s="9"/>
      <c r="R1460" s="9"/>
      <c r="T1460" s="5"/>
    </row>
    <row r="1461" spans="2:20" x14ac:dyDescent="0.2">
      <c r="B1461" s="2"/>
      <c r="C1461" s="2"/>
      <c r="F1461" s="9"/>
      <c r="K1461" s="2"/>
      <c r="M1461" s="2"/>
      <c r="O1461" s="2"/>
      <c r="P1461" s="5"/>
      <c r="Q1461" s="9"/>
      <c r="R1461" s="9"/>
      <c r="T1461" s="5"/>
    </row>
    <row r="1462" spans="2:20" x14ac:dyDescent="0.2">
      <c r="B1462" s="2"/>
      <c r="C1462" s="2"/>
      <c r="F1462" s="9"/>
      <c r="K1462" s="2"/>
      <c r="M1462" s="2"/>
      <c r="O1462" s="2"/>
      <c r="P1462" s="5"/>
      <c r="Q1462" s="9"/>
      <c r="R1462" s="9"/>
      <c r="T1462" s="5"/>
    </row>
    <row r="1463" spans="2:20" x14ac:dyDescent="0.2">
      <c r="B1463" s="2"/>
      <c r="C1463" s="2"/>
      <c r="F1463" s="9"/>
      <c r="K1463" s="2"/>
      <c r="M1463" s="2"/>
      <c r="O1463" s="2"/>
      <c r="P1463" s="5"/>
      <c r="Q1463" s="9"/>
      <c r="R1463" s="9"/>
      <c r="T1463" s="5"/>
    </row>
    <row r="1464" spans="2:20" x14ac:dyDescent="0.2">
      <c r="B1464" s="2"/>
      <c r="C1464" s="2"/>
      <c r="F1464" s="9"/>
      <c r="K1464" s="2"/>
      <c r="M1464" s="2"/>
      <c r="O1464" s="2"/>
      <c r="P1464" s="5"/>
      <c r="Q1464" s="9"/>
      <c r="R1464" s="9"/>
      <c r="T1464" s="5"/>
    </row>
    <row r="1465" spans="2:20" x14ac:dyDescent="0.2">
      <c r="B1465" s="2"/>
      <c r="C1465" s="2"/>
      <c r="F1465" s="9"/>
      <c r="K1465" s="2"/>
      <c r="M1465" s="2"/>
      <c r="O1465" s="2"/>
      <c r="P1465" s="5"/>
      <c r="Q1465" s="9"/>
      <c r="R1465" s="9"/>
      <c r="T1465" s="5"/>
    </row>
    <row r="1466" spans="2:20" x14ac:dyDescent="0.2">
      <c r="B1466" s="2"/>
      <c r="C1466" s="2"/>
      <c r="F1466" s="9"/>
      <c r="K1466" s="2"/>
      <c r="M1466" s="2"/>
      <c r="O1466" s="2"/>
      <c r="P1466" s="5"/>
      <c r="Q1466" s="9"/>
      <c r="R1466" s="9"/>
      <c r="T1466" s="5"/>
    </row>
    <row r="1467" spans="2:20" x14ac:dyDescent="0.2">
      <c r="B1467" s="2"/>
      <c r="C1467" s="2"/>
      <c r="F1467" s="9"/>
      <c r="K1467" s="2"/>
      <c r="M1467" s="2"/>
      <c r="O1467" s="2"/>
      <c r="P1467" s="5"/>
      <c r="Q1467" s="9"/>
      <c r="R1467" s="9"/>
      <c r="T1467" s="5"/>
    </row>
    <row r="1468" spans="2:20" x14ac:dyDescent="0.2">
      <c r="B1468" s="2"/>
      <c r="C1468" s="2"/>
      <c r="F1468" s="9"/>
      <c r="K1468" s="2"/>
      <c r="M1468" s="2"/>
      <c r="O1468" s="2"/>
      <c r="P1468" s="5"/>
      <c r="Q1468" s="9"/>
      <c r="R1468" s="9"/>
      <c r="T1468" s="5"/>
    </row>
    <row r="1469" spans="2:20" x14ac:dyDescent="0.2">
      <c r="B1469" s="2"/>
      <c r="C1469" s="2"/>
      <c r="F1469" s="9"/>
      <c r="K1469" s="2"/>
      <c r="M1469" s="2"/>
      <c r="O1469" s="2"/>
      <c r="P1469" s="5"/>
      <c r="Q1469" s="9"/>
      <c r="R1469" s="9"/>
      <c r="T1469" s="5"/>
    </row>
    <row r="1470" spans="2:20" x14ac:dyDescent="0.2">
      <c r="B1470" s="2"/>
      <c r="C1470" s="2"/>
      <c r="F1470" s="9"/>
      <c r="K1470" s="2"/>
      <c r="M1470" s="2"/>
      <c r="O1470" s="2"/>
      <c r="P1470" s="5"/>
      <c r="Q1470" s="9"/>
      <c r="R1470" s="9"/>
      <c r="T1470" s="5"/>
    </row>
    <row r="1471" spans="2:20" x14ac:dyDescent="0.2">
      <c r="B1471" s="2"/>
      <c r="C1471" s="2"/>
      <c r="F1471" s="9"/>
      <c r="K1471" s="2"/>
      <c r="M1471" s="2"/>
      <c r="O1471" s="2"/>
      <c r="P1471" s="5"/>
      <c r="Q1471" s="9"/>
      <c r="R1471" s="9"/>
      <c r="T1471" s="5"/>
    </row>
    <row r="1472" spans="2:20" x14ac:dyDescent="0.2">
      <c r="B1472" s="2"/>
      <c r="C1472" s="2"/>
      <c r="F1472" s="9"/>
      <c r="K1472" s="2"/>
      <c r="M1472" s="2"/>
      <c r="O1472" s="2"/>
      <c r="P1472" s="5"/>
      <c r="Q1472" s="9"/>
      <c r="R1472" s="9"/>
      <c r="T1472" s="5"/>
    </row>
    <row r="1473" spans="2:20" x14ac:dyDescent="0.2">
      <c r="B1473" s="2"/>
      <c r="C1473" s="2"/>
      <c r="F1473" s="9"/>
      <c r="K1473" s="2"/>
      <c r="M1473" s="2"/>
      <c r="O1473" s="2"/>
      <c r="P1473" s="5"/>
      <c r="Q1473" s="9"/>
      <c r="R1473" s="9"/>
      <c r="T1473" s="5"/>
    </row>
    <row r="1474" spans="2:20" x14ac:dyDescent="0.2">
      <c r="B1474" s="2"/>
      <c r="C1474" s="2"/>
      <c r="F1474" s="9"/>
      <c r="K1474" s="2"/>
      <c r="M1474" s="2"/>
      <c r="O1474" s="2"/>
      <c r="P1474" s="5"/>
      <c r="Q1474" s="9"/>
      <c r="R1474" s="9"/>
      <c r="T1474" s="5"/>
    </row>
    <row r="1475" spans="2:20" x14ac:dyDescent="0.2">
      <c r="B1475" s="2"/>
      <c r="C1475" s="2"/>
      <c r="F1475" s="9"/>
      <c r="K1475" s="2"/>
      <c r="M1475" s="2"/>
      <c r="O1475" s="2"/>
      <c r="P1475" s="5"/>
      <c r="Q1475" s="9"/>
      <c r="R1475" s="9"/>
      <c r="T1475" s="5"/>
    </row>
    <row r="1476" spans="2:20" x14ac:dyDescent="0.2">
      <c r="B1476" s="2"/>
      <c r="C1476" s="2"/>
      <c r="F1476" s="9"/>
      <c r="K1476" s="2"/>
      <c r="M1476" s="2"/>
      <c r="O1476" s="2"/>
      <c r="P1476" s="5"/>
      <c r="Q1476" s="9"/>
      <c r="R1476" s="9"/>
      <c r="T1476" s="5"/>
    </row>
    <row r="1477" spans="2:20" x14ac:dyDescent="0.2">
      <c r="B1477" s="2"/>
      <c r="C1477" s="2"/>
      <c r="F1477" s="9"/>
      <c r="K1477" s="2"/>
      <c r="M1477" s="2"/>
      <c r="O1477" s="2"/>
      <c r="P1477" s="5"/>
      <c r="Q1477" s="9"/>
      <c r="R1477" s="9"/>
      <c r="T1477" s="5"/>
    </row>
    <row r="1478" spans="2:20" x14ac:dyDescent="0.2">
      <c r="B1478" s="2"/>
      <c r="C1478" s="2"/>
      <c r="F1478" s="9"/>
      <c r="K1478" s="2"/>
      <c r="M1478" s="2"/>
      <c r="O1478" s="2"/>
      <c r="P1478" s="5"/>
      <c r="Q1478" s="9"/>
      <c r="R1478" s="9"/>
      <c r="T1478" s="5"/>
    </row>
    <row r="1479" spans="2:20" x14ac:dyDescent="0.2">
      <c r="B1479" s="2"/>
      <c r="C1479" s="2"/>
      <c r="F1479" s="9"/>
      <c r="K1479" s="2"/>
      <c r="M1479" s="2"/>
      <c r="O1479" s="2"/>
      <c r="P1479" s="5"/>
      <c r="Q1479" s="9"/>
      <c r="R1479" s="9"/>
      <c r="T1479" s="5"/>
    </row>
    <row r="1480" spans="2:20" x14ac:dyDescent="0.2">
      <c r="B1480" s="2"/>
      <c r="C1480" s="2"/>
      <c r="F1480" s="9"/>
      <c r="K1480" s="2"/>
      <c r="M1480" s="2"/>
      <c r="O1480" s="2"/>
      <c r="P1480" s="5"/>
      <c r="Q1480" s="9"/>
      <c r="R1480" s="9"/>
      <c r="T1480" s="5"/>
    </row>
    <row r="1481" spans="2:20" x14ac:dyDescent="0.2">
      <c r="B1481" s="2"/>
      <c r="C1481" s="2"/>
      <c r="F1481" s="9"/>
      <c r="K1481" s="2"/>
      <c r="M1481" s="2"/>
      <c r="O1481" s="2"/>
      <c r="P1481" s="5"/>
      <c r="Q1481" s="9"/>
      <c r="R1481" s="9"/>
      <c r="T1481" s="5"/>
    </row>
    <row r="1482" spans="2:20" x14ac:dyDescent="0.2">
      <c r="B1482" s="2"/>
      <c r="C1482" s="2"/>
      <c r="F1482" s="9"/>
      <c r="K1482" s="2"/>
      <c r="M1482" s="2"/>
      <c r="O1482" s="2"/>
      <c r="P1482" s="5"/>
      <c r="Q1482" s="9"/>
      <c r="R1482" s="9"/>
      <c r="T1482" s="5"/>
    </row>
    <row r="1483" spans="2:20" x14ac:dyDescent="0.2">
      <c r="B1483" s="2"/>
      <c r="C1483" s="2"/>
      <c r="F1483" s="9"/>
      <c r="K1483" s="2"/>
      <c r="M1483" s="2"/>
      <c r="O1483" s="2"/>
      <c r="P1483" s="5"/>
      <c r="Q1483" s="9"/>
      <c r="R1483" s="9"/>
      <c r="T1483" s="5"/>
    </row>
    <row r="1484" spans="2:20" x14ac:dyDescent="0.2">
      <c r="B1484" s="2"/>
      <c r="C1484" s="2"/>
      <c r="F1484" s="9"/>
      <c r="K1484" s="2"/>
      <c r="M1484" s="2"/>
      <c r="O1484" s="2"/>
      <c r="P1484" s="5"/>
      <c r="Q1484" s="9"/>
      <c r="R1484" s="9"/>
      <c r="T1484" s="5"/>
    </row>
    <row r="1485" spans="2:20" x14ac:dyDescent="0.2">
      <c r="B1485" s="2"/>
      <c r="C1485" s="2"/>
      <c r="F1485" s="9"/>
      <c r="K1485" s="2"/>
      <c r="M1485" s="2"/>
      <c r="O1485" s="2"/>
      <c r="P1485" s="5"/>
      <c r="Q1485" s="9"/>
      <c r="R1485" s="9"/>
      <c r="T1485" s="5"/>
    </row>
    <row r="1486" spans="2:20" x14ac:dyDescent="0.2">
      <c r="B1486" s="2"/>
      <c r="C1486" s="2"/>
      <c r="F1486" s="9"/>
      <c r="K1486" s="2"/>
      <c r="M1486" s="2"/>
      <c r="O1486" s="2"/>
      <c r="P1486" s="5"/>
      <c r="Q1486" s="9"/>
      <c r="R1486" s="9"/>
      <c r="T1486" s="5"/>
    </row>
    <row r="1487" spans="2:20" x14ac:dyDescent="0.2">
      <c r="B1487" s="2"/>
      <c r="C1487" s="2"/>
      <c r="F1487" s="9"/>
      <c r="K1487" s="2"/>
      <c r="M1487" s="2"/>
      <c r="O1487" s="2"/>
      <c r="P1487" s="5"/>
      <c r="Q1487" s="9"/>
      <c r="R1487" s="9"/>
      <c r="T1487" s="5"/>
    </row>
    <row r="1488" spans="2:20" x14ac:dyDescent="0.2">
      <c r="B1488" s="2"/>
      <c r="C1488" s="2"/>
      <c r="F1488" s="9"/>
      <c r="K1488" s="2"/>
      <c r="M1488" s="2"/>
      <c r="O1488" s="2"/>
      <c r="P1488" s="5"/>
      <c r="Q1488" s="9"/>
      <c r="R1488" s="9"/>
      <c r="T1488" s="5"/>
    </row>
    <row r="1489" spans="2:20" x14ac:dyDescent="0.2">
      <c r="B1489" s="2"/>
      <c r="C1489" s="2"/>
      <c r="F1489" s="9"/>
      <c r="K1489" s="2"/>
      <c r="M1489" s="2"/>
      <c r="O1489" s="2"/>
      <c r="P1489" s="5"/>
      <c r="Q1489" s="9"/>
      <c r="R1489" s="9"/>
      <c r="T1489" s="5"/>
    </row>
    <row r="1490" spans="2:20" x14ac:dyDescent="0.2">
      <c r="B1490" s="2"/>
      <c r="C1490" s="2"/>
      <c r="F1490" s="9"/>
      <c r="K1490" s="2"/>
      <c r="M1490" s="2"/>
      <c r="O1490" s="2"/>
      <c r="P1490" s="5"/>
      <c r="Q1490" s="9"/>
      <c r="R1490" s="9"/>
      <c r="T1490" s="5"/>
    </row>
    <row r="1491" spans="2:20" x14ac:dyDescent="0.2">
      <c r="B1491" s="2"/>
      <c r="C1491" s="2"/>
      <c r="F1491" s="9"/>
      <c r="K1491" s="2"/>
      <c r="M1491" s="2"/>
      <c r="O1491" s="2"/>
      <c r="P1491" s="5"/>
      <c r="Q1491" s="9"/>
      <c r="R1491" s="9"/>
      <c r="T1491" s="5"/>
    </row>
    <row r="1492" spans="2:20" x14ac:dyDescent="0.2">
      <c r="B1492" s="2"/>
      <c r="C1492" s="2"/>
      <c r="F1492" s="9"/>
      <c r="K1492" s="2"/>
      <c r="M1492" s="2"/>
      <c r="O1492" s="2"/>
      <c r="P1492" s="5"/>
      <c r="Q1492" s="9"/>
      <c r="R1492" s="9"/>
      <c r="T1492" s="5"/>
    </row>
    <row r="1493" spans="2:20" x14ac:dyDescent="0.2">
      <c r="B1493" s="2"/>
      <c r="C1493" s="2"/>
      <c r="F1493" s="9"/>
      <c r="K1493" s="2"/>
      <c r="M1493" s="2"/>
      <c r="O1493" s="2"/>
      <c r="P1493" s="5"/>
      <c r="Q1493" s="9"/>
      <c r="R1493" s="9"/>
      <c r="T1493" s="5"/>
    </row>
    <row r="1494" spans="2:20" x14ac:dyDescent="0.2">
      <c r="B1494" s="2"/>
      <c r="C1494" s="2"/>
      <c r="F1494" s="9"/>
      <c r="K1494" s="2"/>
      <c r="M1494" s="2"/>
      <c r="O1494" s="2"/>
      <c r="P1494" s="5"/>
      <c r="Q1494" s="9"/>
      <c r="R1494" s="9"/>
      <c r="T1494" s="5"/>
    </row>
    <row r="1495" spans="2:20" x14ac:dyDescent="0.2">
      <c r="B1495" s="2"/>
      <c r="C1495" s="2"/>
      <c r="F1495" s="9"/>
      <c r="K1495" s="2"/>
      <c r="M1495" s="2"/>
      <c r="O1495" s="2"/>
      <c r="P1495" s="5"/>
      <c r="Q1495" s="9"/>
      <c r="R1495" s="9"/>
      <c r="T1495" s="5"/>
    </row>
    <row r="1496" spans="2:20" x14ac:dyDescent="0.2">
      <c r="B1496" s="2"/>
      <c r="C1496" s="2"/>
      <c r="F1496" s="9"/>
      <c r="K1496" s="2"/>
      <c r="M1496" s="2"/>
      <c r="O1496" s="2"/>
      <c r="P1496" s="5"/>
      <c r="Q1496" s="9"/>
      <c r="R1496" s="9"/>
      <c r="T1496" s="5"/>
    </row>
    <row r="1497" spans="2:20" x14ac:dyDescent="0.2">
      <c r="B1497" s="2"/>
      <c r="C1497" s="2"/>
      <c r="F1497" s="9"/>
      <c r="K1497" s="2"/>
      <c r="M1497" s="2"/>
      <c r="O1497" s="2"/>
      <c r="P1497" s="5"/>
      <c r="Q1497" s="9"/>
      <c r="R1497" s="9"/>
      <c r="T1497" s="5"/>
    </row>
    <row r="1498" spans="2:20" x14ac:dyDescent="0.2">
      <c r="B1498" s="2"/>
      <c r="C1498" s="2"/>
      <c r="F1498" s="9"/>
      <c r="K1498" s="2"/>
      <c r="M1498" s="2"/>
      <c r="O1498" s="2"/>
      <c r="P1498" s="5"/>
      <c r="Q1498" s="9"/>
      <c r="R1498" s="9"/>
      <c r="T1498" s="5"/>
    </row>
    <row r="1499" spans="2:20" x14ac:dyDescent="0.2">
      <c r="B1499" s="2"/>
      <c r="C1499" s="2"/>
      <c r="F1499" s="9"/>
      <c r="K1499" s="2"/>
      <c r="M1499" s="2"/>
      <c r="O1499" s="2"/>
      <c r="P1499" s="5"/>
      <c r="Q1499" s="9"/>
      <c r="R1499" s="9"/>
      <c r="T1499" s="5"/>
    </row>
    <row r="1500" spans="2:20" x14ac:dyDescent="0.2">
      <c r="B1500" s="2"/>
      <c r="C1500" s="2"/>
      <c r="F1500" s="9"/>
      <c r="K1500" s="2"/>
      <c r="M1500" s="2"/>
      <c r="O1500" s="2"/>
      <c r="P1500" s="5"/>
      <c r="Q1500" s="9"/>
      <c r="R1500" s="9"/>
      <c r="T1500" s="5"/>
    </row>
    <row r="1501" spans="2:20" x14ac:dyDescent="0.2">
      <c r="B1501" s="2"/>
      <c r="C1501" s="2"/>
      <c r="F1501" s="9"/>
      <c r="K1501" s="2"/>
      <c r="M1501" s="2"/>
      <c r="O1501" s="2"/>
      <c r="P1501" s="5"/>
      <c r="Q1501" s="9"/>
      <c r="R1501" s="9"/>
      <c r="T1501" s="5"/>
    </row>
    <row r="1502" spans="2:20" x14ac:dyDescent="0.2">
      <c r="B1502" s="2"/>
      <c r="C1502" s="2"/>
      <c r="F1502" s="9"/>
      <c r="K1502" s="2"/>
      <c r="M1502" s="2"/>
      <c r="O1502" s="2"/>
      <c r="P1502" s="5"/>
      <c r="Q1502" s="9"/>
      <c r="R1502" s="9"/>
      <c r="T1502" s="5"/>
    </row>
    <row r="1503" spans="2:20" x14ac:dyDescent="0.2">
      <c r="B1503" s="2"/>
      <c r="C1503" s="2"/>
      <c r="F1503" s="9"/>
      <c r="K1503" s="2"/>
      <c r="M1503" s="2"/>
      <c r="O1503" s="2"/>
      <c r="P1503" s="5"/>
      <c r="Q1503" s="9"/>
      <c r="R1503" s="9"/>
      <c r="T1503" s="5"/>
    </row>
    <row r="1504" spans="2:20" x14ac:dyDescent="0.2">
      <c r="B1504" s="2"/>
      <c r="C1504" s="2"/>
      <c r="F1504" s="9"/>
      <c r="K1504" s="2"/>
      <c r="M1504" s="2"/>
      <c r="O1504" s="2"/>
      <c r="P1504" s="5"/>
      <c r="Q1504" s="9"/>
      <c r="R1504" s="9"/>
      <c r="T1504" s="5"/>
    </row>
    <row r="1505" spans="2:20" x14ac:dyDescent="0.2">
      <c r="B1505" s="2"/>
      <c r="C1505" s="2"/>
      <c r="F1505" s="9"/>
      <c r="K1505" s="2"/>
      <c r="M1505" s="2"/>
      <c r="O1505" s="2"/>
      <c r="P1505" s="5"/>
      <c r="Q1505" s="9"/>
      <c r="R1505" s="9"/>
      <c r="T1505" s="5"/>
    </row>
    <row r="1506" spans="2:20" x14ac:dyDescent="0.2">
      <c r="B1506" s="2"/>
      <c r="C1506" s="2"/>
      <c r="F1506" s="9"/>
      <c r="K1506" s="2"/>
      <c r="M1506" s="2"/>
      <c r="O1506" s="2"/>
      <c r="P1506" s="5"/>
      <c r="Q1506" s="9"/>
      <c r="R1506" s="9"/>
      <c r="T1506" s="5"/>
    </row>
    <row r="1507" spans="2:20" x14ac:dyDescent="0.2">
      <c r="B1507" s="2"/>
      <c r="C1507" s="2"/>
      <c r="F1507" s="9"/>
      <c r="K1507" s="2"/>
      <c r="M1507" s="2"/>
      <c r="O1507" s="2"/>
      <c r="P1507" s="5"/>
      <c r="Q1507" s="9"/>
      <c r="R1507" s="9"/>
      <c r="T1507" s="5"/>
    </row>
    <row r="1508" spans="2:20" x14ac:dyDescent="0.2">
      <c r="B1508" s="2"/>
      <c r="C1508" s="2"/>
      <c r="F1508" s="9"/>
      <c r="K1508" s="2"/>
      <c r="M1508" s="2"/>
      <c r="O1508" s="2"/>
      <c r="P1508" s="5"/>
      <c r="Q1508" s="9"/>
      <c r="R1508" s="9"/>
      <c r="T1508" s="5"/>
    </row>
    <row r="1509" spans="2:20" x14ac:dyDescent="0.2">
      <c r="B1509" s="2"/>
      <c r="C1509" s="2"/>
      <c r="F1509" s="9"/>
      <c r="K1509" s="2"/>
      <c r="M1509" s="2"/>
      <c r="O1509" s="2"/>
      <c r="P1509" s="5"/>
      <c r="Q1509" s="9"/>
      <c r="R1509" s="9"/>
      <c r="T1509" s="5"/>
    </row>
    <row r="1510" spans="2:20" x14ac:dyDescent="0.2">
      <c r="B1510" s="2"/>
      <c r="C1510" s="2"/>
      <c r="F1510" s="9"/>
      <c r="K1510" s="2"/>
      <c r="M1510" s="2"/>
      <c r="O1510" s="2"/>
      <c r="P1510" s="5"/>
      <c r="Q1510" s="9"/>
      <c r="R1510" s="9"/>
      <c r="T1510" s="5"/>
    </row>
    <row r="1511" spans="2:20" x14ac:dyDescent="0.2">
      <c r="B1511" s="2"/>
      <c r="C1511" s="2"/>
      <c r="F1511" s="9"/>
      <c r="K1511" s="2"/>
      <c r="M1511" s="2"/>
      <c r="O1511" s="2"/>
      <c r="P1511" s="5"/>
      <c r="Q1511" s="9"/>
      <c r="R1511" s="9"/>
      <c r="T1511" s="5"/>
    </row>
    <row r="1512" spans="2:20" x14ac:dyDescent="0.2">
      <c r="B1512" s="2"/>
      <c r="C1512" s="2"/>
      <c r="F1512" s="9"/>
      <c r="K1512" s="2"/>
      <c r="M1512" s="2"/>
      <c r="O1512" s="2"/>
      <c r="P1512" s="5"/>
      <c r="Q1512" s="9"/>
      <c r="R1512" s="9"/>
      <c r="T1512" s="5"/>
    </row>
    <row r="1513" spans="2:20" x14ac:dyDescent="0.2">
      <c r="B1513" s="2"/>
      <c r="C1513" s="2"/>
      <c r="F1513" s="9"/>
      <c r="K1513" s="2"/>
      <c r="M1513" s="2"/>
      <c r="O1513" s="2"/>
      <c r="P1513" s="5"/>
      <c r="Q1513" s="9"/>
      <c r="R1513" s="9"/>
      <c r="T1513" s="5"/>
    </row>
    <row r="1514" spans="2:20" x14ac:dyDescent="0.2">
      <c r="B1514" s="2"/>
      <c r="C1514" s="2"/>
      <c r="F1514" s="9"/>
      <c r="K1514" s="2"/>
      <c r="M1514" s="2"/>
      <c r="O1514" s="2"/>
      <c r="P1514" s="5"/>
      <c r="Q1514" s="9"/>
      <c r="R1514" s="9"/>
      <c r="T1514" s="5"/>
    </row>
    <row r="1515" spans="2:20" x14ac:dyDescent="0.2">
      <c r="B1515" s="2"/>
      <c r="C1515" s="2"/>
      <c r="F1515" s="9"/>
      <c r="K1515" s="2"/>
      <c r="M1515" s="2"/>
      <c r="O1515" s="2"/>
      <c r="P1515" s="5"/>
      <c r="Q1515" s="9"/>
      <c r="R1515" s="9"/>
      <c r="T1515" s="5"/>
    </row>
    <row r="1516" spans="2:20" x14ac:dyDescent="0.2">
      <c r="B1516" s="2"/>
      <c r="C1516" s="2"/>
      <c r="F1516" s="9"/>
      <c r="K1516" s="2"/>
      <c r="M1516" s="2"/>
      <c r="O1516" s="2"/>
      <c r="P1516" s="5"/>
      <c r="Q1516" s="9"/>
      <c r="R1516" s="9"/>
      <c r="T1516" s="5"/>
    </row>
    <row r="1517" spans="2:20" x14ac:dyDescent="0.2">
      <c r="B1517" s="2"/>
      <c r="C1517" s="2"/>
      <c r="F1517" s="9"/>
      <c r="K1517" s="2"/>
      <c r="M1517" s="2"/>
      <c r="O1517" s="2"/>
      <c r="P1517" s="5"/>
      <c r="Q1517" s="9"/>
      <c r="R1517" s="9"/>
      <c r="T1517" s="5"/>
    </row>
    <row r="1518" spans="2:20" x14ac:dyDescent="0.2">
      <c r="B1518" s="2"/>
      <c r="C1518" s="2"/>
      <c r="F1518" s="9"/>
      <c r="K1518" s="2"/>
      <c r="M1518" s="2"/>
      <c r="O1518" s="2"/>
      <c r="P1518" s="5"/>
      <c r="Q1518" s="9"/>
      <c r="R1518" s="9"/>
      <c r="T1518" s="5"/>
    </row>
    <row r="1519" spans="2:20" x14ac:dyDescent="0.2">
      <c r="B1519" s="2"/>
      <c r="C1519" s="2"/>
      <c r="F1519" s="9"/>
      <c r="K1519" s="2"/>
      <c r="M1519" s="2"/>
      <c r="O1519" s="2"/>
      <c r="P1519" s="5"/>
      <c r="Q1519" s="9"/>
      <c r="R1519" s="9"/>
      <c r="T1519" s="5"/>
    </row>
    <row r="1520" spans="2:20" x14ac:dyDescent="0.2">
      <c r="B1520" s="2"/>
      <c r="C1520" s="2"/>
      <c r="F1520" s="9"/>
      <c r="K1520" s="2"/>
      <c r="M1520" s="2"/>
      <c r="O1520" s="2"/>
      <c r="P1520" s="5"/>
      <c r="Q1520" s="9"/>
      <c r="R1520" s="9"/>
      <c r="T1520" s="5"/>
    </row>
    <row r="1521" spans="2:20" x14ac:dyDescent="0.2">
      <c r="B1521" s="2"/>
      <c r="C1521" s="2"/>
      <c r="F1521" s="9"/>
      <c r="K1521" s="2"/>
      <c r="M1521" s="2"/>
      <c r="O1521" s="2"/>
      <c r="P1521" s="5"/>
      <c r="Q1521" s="9"/>
      <c r="R1521" s="9"/>
      <c r="T1521" s="5"/>
    </row>
    <row r="1522" spans="2:20" x14ac:dyDescent="0.2">
      <c r="B1522" s="2"/>
      <c r="C1522" s="2"/>
      <c r="F1522" s="9"/>
      <c r="K1522" s="2"/>
      <c r="M1522" s="2"/>
      <c r="O1522" s="2"/>
      <c r="P1522" s="5"/>
      <c r="Q1522" s="9"/>
      <c r="R1522" s="9"/>
      <c r="T1522" s="5"/>
    </row>
    <row r="1523" spans="2:20" x14ac:dyDescent="0.2">
      <c r="B1523" s="2"/>
      <c r="C1523" s="2"/>
      <c r="F1523" s="9"/>
      <c r="K1523" s="2"/>
      <c r="M1523" s="2"/>
      <c r="O1523" s="2"/>
      <c r="P1523" s="5"/>
      <c r="Q1523" s="9"/>
      <c r="R1523" s="9"/>
      <c r="T1523" s="5"/>
    </row>
    <row r="1524" spans="2:20" x14ac:dyDescent="0.2">
      <c r="B1524" s="2"/>
      <c r="C1524" s="2"/>
      <c r="F1524" s="9"/>
      <c r="K1524" s="2"/>
      <c r="M1524" s="2"/>
      <c r="O1524" s="2"/>
      <c r="P1524" s="5"/>
      <c r="Q1524" s="9"/>
      <c r="R1524" s="9"/>
      <c r="T1524" s="5"/>
    </row>
    <row r="1525" spans="2:20" x14ac:dyDescent="0.2">
      <c r="B1525" s="2"/>
      <c r="C1525" s="2"/>
      <c r="F1525" s="9"/>
      <c r="K1525" s="2"/>
      <c r="M1525" s="2"/>
      <c r="O1525" s="2"/>
      <c r="P1525" s="5"/>
      <c r="Q1525" s="9"/>
      <c r="R1525" s="9"/>
      <c r="T1525" s="5"/>
    </row>
    <row r="1526" spans="2:20" x14ac:dyDescent="0.2">
      <c r="B1526" s="2"/>
      <c r="C1526" s="2"/>
      <c r="F1526" s="9"/>
      <c r="K1526" s="2"/>
      <c r="M1526" s="2"/>
      <c r="O1526" s="2"/>
      <c r="P1526" s="5"/>
      <c r="Q1526" s="9"/>
      <c r="R1526" s="9"/>
      <c r="T1526" s="5"/>
    </row>
    <row r="1527" spans="2:20" x14ac:dyDescent="0.2">
      <c r="B1527" s="2"/>
      <c r="C1527" s="2"/>
      <c r="F1527" s="9"/>
      <c r="K1527" s="2"/>
      <c r="M1527" s="2"/>
      <c r="O1527" s="2"/>
      <c r="P1527" s="5"/>
      <c r="Q1527" s="9"/>
      <c r="R1527" s="9"/>
      <c r="T1527" s="5"/>
    </row>
    <row r="1528" spans="2:20" x14ac:dyDescent="0.2">
      <c r="B1528" s="2"/>
      <c r="C1528" s="2"/>
      <c r="F1528" s="9"/>
      <c r="K1528" s="2"/>
      <c r="M1528" s="2"/>
      <c r="O1528" s="2"/>
      <c r="P1528" s="5"/>
      <c r="Q1528" s="9"/>
      <c r="R1528" s="9"/>
      <c r="T1528" s="5"/>
    </row>
    <row r="1529" spans="2:20" x14ac:dyDescent="0.2">
      <c r="B1529" s="2"/>
      <c r="C1529" s="2"/>
      <c r="F1529" s="9"/>
      <c r="K1529" s="2"/>
      <c r="M1529" s="2"/>
      <c r="O1529" s="2"/>
      <c r="P1529" s="5"/>
      <c r="Q1529" s="9"/>
      <c r="R1529" s="9"/>
      <c r="T1529" s="5"/>
    </row>
    <row r="1530" spans="2:20" x14ac:dyDescent="0.2">
      <c r="B1530" s="2"/>
      <c r="C1530" s="2"/>
      <c r="F1530" s="9"/>
      <c r="K1530" s="2"/>
      <c r="M1530" s="2"/>
      <c r="O1530" s="2"/>
      <c r="P1530" s="5"/>
      <c r="Q1530" s="9"/>
      <c r="R1530" s="9"/>
      <c r="T1530" s="5"/>
    </row>
    <row r="1531" spans="2:20" x14ac:dyDescent="0.2">
      <c r="B1531" s="2"/>
      <c r="C1531" s="2"/>
      <c r="F1531" s="9"/>
      <c r="K1531" s="2"/>
      <c r="M1531" s="2"/>
      <c r="O1531" s="2"/>
      <c r="P1531" s="5"/>
      <c r="Q1531" s="9"/>
      <c r="R1531" s="9"/>
      <c r="T1531" s="5"/>
    </row>
    <row r="1532" spans="2:20" x14ac:dyDescent="0.2">
      <c r="B1532" s="2"/>
      <c r="C1532" s="2"/>
      <c r="F1532" s="9"/>
      <c r="K1532" s="2"/>
      <c r="M1532" s="2"/>
      <c r="O1532" s="2"/>
      <c r="P1532" s="5"/>
      <c r="Q1532" s="9"/>
      <c r="R1532" s="9"/>
      <c r="T1532" s="5"/>
    </row>
    <row r="1533" spans="2:20" x14ac:dyDescent="0.2">
      <c r="B1533" s="2"/>
      <c r="C1533" s="2"/>
      <c r="F1533" s="9"/>
      <c r="K1533" s="2"/>
      <c r="M1533" s="2"/>
      <c r="O1533" s="2"/>
      <c r="P1533" s="5"/>
      <c r="Q1533" s="9"/>
      <c r="R1533" s="9"/>
      <c r="T1533" s="5"/>
    </row>
    <row r="1534" spans="2:20" x14ac:dyDescent="0.2">
      <c r="B1534" s="2"/>
      <c r="C1534" s="2"/>
      <c r="F1534" s="9"/>
      <c r="K1534" s="2"/>
      <c r="M1534" s="2"/>
      <c r="O1534" s="2"/>
      <c r="P1534" s="5"/>
      <c r="Q1534" s="9"/>
      <c r="R1534" s="9"/>
      <c r="T1534" s="5"/>
    </row>
    <row r="1535" spans="2:20" x14ac:dyDescent="0.2">
      <c r="B1535" s="2"/>
      <c r="C1535" s="2"/>
      <c r="F1535" s="9"/>
      <c r="K1535" s="2"/>
      <c r="M1535" s="2"/>
      <c r="O1535" s="2"/>
      <c r="P1535" s="5"/>
      <c r="Q1535" s="9"/>
      <c r="R1535" s="9"/>
      <c r="T1535" s="5"/>
    </row>
    <row r="1536" spans="2:20" x14ac:dyDescent="0.2">
      <c r="B1536" s="2"/>
      <c r="C1536" s="2"/>
      <c r="F1536" s="9"/>
      <c r="K1536" s="2"/>
      <c r="M1536" s="2"/>
      <c r="O1536" s="2"/>
      <c r="P1536" s="5"/>
      <c r="Q1536" s="9"/>
      <c r="R1536" s="9"/>
      <c r="T1536" s="5"/>
    </row>
    <row r="1537" spans="2:20" x14ac:dyDescent="0.2">
      <c r="B1537" s="2"/>
      <c r="C1537" s="2"/>
      <c r="F1537" s="9"/>
      <c r="K1537" s="2"/>
      <c r="M1537" s="2"/>
      <c r="O1537" s="2"/>
      <c r="P1537" s="5"/>
      <c r="Q1537" s="9"/>
      <c r="R1537" s="9"/>
      <c r="T1537" s="5"/>
    </row>
    <row r="1538" spans="2:20" x14ac:dyDescent="0.2">
      <c r="B1538" s="2"/>
      <c r="C1538" s="2"/>
      <c r="F1538" s="9"/>
      <c r="K1538" s="2"/>
      <c r="M1538" s="2"/>
      <c r="O1538" s="2"/>
      <c r="P1538" s="5"/>
      <c r="Q1538" s="9"/>
      <c r="R1538" s="9"/>
      <c r="T1538" s="5"/>
    </row>
    <row r="1539" spans="2:20" x14ac:dyDescent="0.2">
      <c r="B1539" s="2"/>
      <c r="C1539" s="2"/>
      <c r="F1539" s="9"/>
      <c r="K1539" s="2"/>
      <c r="M1539" s="2"/>
      <c r="O1539" s="2"/>
      <c r="P1539" s="5"/>
      <c r="Q1539" s="9"/>
      <c r="R1539" s="9"/>
      <c r="T1539" s="5"/>
    </row>
    <row r="1540" spans="2:20" x14ac:dyDescent="0.2">
      <c r="B1540" s="2"/>
      <c r="C1540" s="2"/>
      <c r="F1540" s="9"/>
      <c r="K1540" s="2"/>
      <c r="M1540" s="2"/>
      <c r="O1540" s="2"/>
      <c r="P1540" s="5"/>
      <c r="Q1540" s="9"/>
      <c r="R1540" s="9"/>
      <c r="T1540" s="5"/>
    </row>
    <row r="1541" spans="2:20" x14ac:dyDescent="0.2">
      <c r="B1541" s="2"/>
      <c r="C1541" s="2"/>
      <c r="F1541" s="9"/>
      <c r="K1541" s="2"/>
      <c r="M1541" s="2"/>
      <c r="O1541" s="2"/>
      <c r="P1541" s="5"/>
      <c r="Q1541" s="9"/>
      <c r="R1541" s="9"/>
      <c r="T1541" s="5"/>
    </row>
    <row r="1542" spans="2:20" x14ac:dyDescent="0.2">
      <c r="B1542" s="2"/>
      <c r="C1542" s="2"/>
      <c r="F1542" s="9"/>
      <c r="K1542" s="2"/>
      <c r="M1542" s="2"/>
      <c r="O1542" s="2"/>
      <c r="P1542" s="5"/>
      <c r="Q1542" s="9"/>
      <c r="R1542" s="9"/>
      <c r="T1542" s="5"/>
    </row>
    <row r="1543" spans="2:20" x14ac:dyDescent="0.2">
      <c r="B1543" s="2"/>
      <c r="C1543" s="2"/>
      <c r="F1543" s="9"/>
      <c r="K1543" s="2"/>
      <c r="M1543" s="2"/>
      <c r="O1543" s="2"/>
      <c r="P1543" s="5"/>
      <c r="Q1543" s="9"/>
      <c r="R1543" s="9"/>
      <c r="T1543" s="5"/>
    </row>
    <row r="1544" spans="2:20" x14ac:dyDescent="0.2">
      <c r="B1544" s="2"/>
      <c r="C1544" s="2"/>
      <c r="F1544" s="9"/>
      <c r="K1544" s="2"/>
      <c r="M1544" s="2"/>
      <c r="O1544" s="2"/>
      <c r="P1544" s="5"/>
      <c r="Q1544" s="9"/>
      <c r="R1544" s="9"/>
      <c r="T1544" s="5"/>
    </row>
    <row r="1545" spans="2:20" x14ac:dyDescent="0.2">
      <c r="B1545" s="2"/>
      <c r="C1545" s="2"/>
      <c r="F1545" s="9"/>
      <c r="K1545" s="2"/>
      <c r="M1545" s="2"/>
      <c r="O1545" s="2"/>
      <c r="P1545" s="5"/>
      <c r="Q1545" s="9"/>
      <c r="R1545" s="9"/>
      <c r="T1545" s="5"/>
    </row>
    <row r="1546" spans="2:20" x14ac:dyDescent="0.2">
      <c r="B1546" s="2"/>
      <c r="C1546" s="2"/>
      <c r="F1546" s="9"/>
      <c r="K1546" s="2"/>
      <c r="M1546" s="2"/>
      <c r="O1546" s="2"/>
      <c r="P1546" s="5"/>
      <c r="Q1546" s="9"/>
      <c r="R1546" s="9"/>
      <c r="T1546" s="5"/>
    </row>
    <row r="1547" spans="2:20" x14ac:dyDescent="0.2">
      <c r="B1547" s="2"/>
      <c r="C1547" s="2"/>
      <c r="F1547" s="9"/>
      <c r="K1547" s="2"/>
      <c r="M1547" s="2"/>
      <c r="O1547" s="2"/>
      <c r="P1547" s="5"/>
      <c r="Q1547" s="9"/>
      <c r="R1547" s="9"/>
      <c r="T1547" s="5"/>
    </row>
    <row r="1548" spans="2:20" x14ac:dyDescent="0.2">
      <c r="B1548" s="2"/>
      <c r="C1548" s="2"/>
      <c r="F1548" s="9"/>
      <c r="K1548" s="2"/>
      <c r="M1548" s="2"/>
      <c r="O1548" s="2"/>
      <c r="P1548" s="5"/>
      <c r="Q1548" s="9"/>
      <c r="R1548" s="9"/>
      <c r="T1548" s="5"/>
    </row>
    <row r="1549" spans="2:20" x14ac:dyDescent="0.2">
      <c r="B1549" s="2"/>
      <c r="C1549" s="2"/>
      <c r="F1549" s="9"/>
      <c r="K1549" s="2"/>
      <c r="M1549" s="2"/>
      <c r="O1549" s="2"/>
      <c r="P1549" s="5"/>
      <c r="Q1549" s="9"/>
      <c r="R1549" s="9"/>
      <c r="T1549" s="5"/>
    </row>
    <row r="1550" spans="2:20" x14ac:dyDescent="0.2">
      <c r="B1550" s="2"/>
      <c r="C1550" s="2"/>
      <c r="F1550" s="9"/>
      <c r="K1550" s="2"/>
      <c r="M1550" s="2"/>
      <c r="O1550" s="2"/>
      <c r="P1550" s="5"/>
      <c r="Q1550" s="9"/>
      <c r="R1550" s="9"/>
      <c r="T1550" s="5"/>
    </row>
    <row r="1551" spans="2:20" x14ac:dyDescent="0.2">
      <c r="B1551" s="2"/>
      <c r="C1551" s="2"/>
      <c r="F1551" s="9"/>
      <c r="K1551" s="2"/>
      <c r="M1551" s="2"/>
      <c r="O1551" s="2"/>
      <c r="P1551" s="5"/>
      <c r="Q1551" s="9"/>
      <c r="R1551" s="9"/>
      <c r="T1551" s="5"/>
    </row>
    <row r="1552" spans="2:20" x14ac:dyDescent="0.2">
      <c r="B1552" s="2"/>
      <c r="C1552" s="2"/>
      <c r="F1552" s="9"/>
      <c r="K1552" s="2"/>
      <c r="M1552" s="2"/>
      <c r="O1552" s="2"/>
      <c r="P1552" s="5"/>
      <c r="Q1552" s="9"/>
      <c r="R1552" s="9"/>
      <c r="T1552" s="5"/>
    </row>
    <row r="1553" spans="2:20" x14ac:dyDescent="0.2">
      <c r="B1553" s="2"/>
      <c r="C1553" s="2"/>
      <c r="F1553" s="9"/>
      <c r="K1553" s="2"/>
      <c r="M1553" s="2"/>
      <c r="O1553" s="2"/>
      <c r="P1553" s="5"/>
      <c r="Q1553" s="9"/>
      <c r="R1553" s="9"/>
      <c r="T1553" s="5"/>
    </row>
    <row r="1554" spans="2:20" x14ac:dyDescent="0.2">
      <c r="B1554" s="2"/>
      <c r="C1554" s="2"/>
      <c r="F1554" s="9"/>
      <c r="K1554" s="2"/>
      <c r="M1554" s="2"/>
      <c r="O1554" s="2"/>
      <c r="P1554" s="5"/>
      <c r="Q1554" s="9"/>
      <c r="R1554" s="9"/>
      <c r="T1554" s="5"/>
    </row>
    <row r="1555" spans="2:20" x14ac:dyDescent="0.2">
      <c r="B1555" s="2"/>
      <c r="C1555" s="2"/>
      <c r="F1555" s="9"/>
      <c r="K1555" s="2"/>
      <c r="M1555" s="2"/>
      <c r="O1555" s="2"/>
      <c r="P1555" s="5"/>
      <c r="Q1555" s="9"/>
      <c r="R1555" s="9"/>
      <c r="T1555" s="5"/>
    </row>
    <row r="1556" spans="2:20" x14ac:dyDescent="0.2">
      <c r="B1556" s="2"/>
      <c r="C1556" s="2"/>
      <c r="F1556" s="9"/>
      <c r="K1556" s="2"/>
      <c r="M1556" s="2"/>
      <c r="O1556" s="2"/>
      <c r="P1556" s="5"/>
      <c r="Q1556" s="9"/>
      <c r="R1556" s="9"/>
      <c r="T1556" s="5"/>
    </row>
    <row r="1557" spans="2:20" x14ac:dyDescent="0.2">
      <c r="B1557" s="2"/>
      <c r="C1557" s="2"/>
      <c r="F1557" s="9"/>
      <c r="K1557" s="2"/>
      <c r="M1557" s="2"/>
      <c r="O1557" s="2"/>
      <c r="P1557" s="5"/>
      <c r="Q1557" s="9"/>
      <c r="R1557" s="9"/>
      <c r="T1557" s="5"/>
    </row>
    <row r="1558" spans="2:20" x14ac:dyDescent="0.2">
      <c r="B1558" s="2"/>
      <c r="C1558" s="2"/>
      <c r="F1558" s="9"/>
      <c r="K1558" s="2"/>
      <c r="M1558" s="2"/>
      <c r="O1558" s="2"/>
      <c r="P1558" s="5"/>
      <c r="Q1558" s="9"/>
      <c r="R1558" s="9"/>
      <c r="T1558" s="5"/>
    </row>
    <row r="1559" spans="2:20" x14ac:dyDescent="0.2">
      <c r="B1559" s="2"/>
      <c r="C1559" s="2"/>
      <c r="F1559" s="9"/>
      <c r="K1559" s="2"/>
      <c r="M1559" s="2"/>
      <c r="O1559" s="2"/>
      <c r="P1559" s="5"/>
      <c r="Q1559" s="9"/>
      <c r="R1559" s="9"/>
      <c r="T1559" s="5"/>
    </row>
    <row r="1560" spans="2:20" x14ac:dyDescent="0.2">
      <c r="B1560" s="2"/>
      <c r="C1560" s="2"/>
      <c r="F1560" s="9"/>
      <c r="K1560" s="2"/>
      <c r="M1560" s="2"/>
      <c r="O1560" s="2"/>
      <c r="P1560" s="5"/>
      <c r="Q1560" s="9"/>
      <c r="R1560" s="9"/>
      <c r="T1560" s="5"/>
    </row>
    <row r="1561" spans="2:20" x14ac:dyDescent="0.2">
      <c r="B1561" s="2"/>
      <c r="C1561" s="2"/>
      <c r="F1561" s="9"/>
      <c r="K1561" s="2"/>
      <c r="M1561" s="2"/>
      <c r="O1561" s="2"/>
      <c r="P1561" s="5"/>
      <c r="Q1561" s="9"/>
      <c r="R1561" s="9"/>
      <c r="T1561" s="5"/>
    </row>
    <row r="1562" spans="2:20" x14ac:dyDescent="0.2">
      <c r="B1562" s="2"/>
      <c r="C1562" s="2"/>
      <c r="F1562" s="9"/>
      <c r="K1562" s="2"/>
      <c r="M1562" s="2"/>
      <c r="O1562" s="2"/>
      <c r="P1562" s="5"/>
      <c r="Q1562" s="9"/>
      <c r="R1562" s="9"/>
      <c r="T1562" s="5"/>
    </row>
    <row r="1563" spans="2:20" x14ac:dyDescent="0.2">
      <c r="B1563" s="2"/>
      <c r="C1563" s="2"/>
      <c r="F1563" s="9"/>
      <c r="K1563" s="2"/>
      <c r="M1563" s="2"/>
      <c r="O1563" s="2"/>
      <c r="P1563" s="5"/>
      <c r="Q1563" s="9"/>
      <c r="R1563" s="9"/>
      <c r="T1563" s="5"/>
    </row>
    <row r="1564" spans="2:20" x14ac:dyDescent="0.2">
      <c r="B1564" s="2"/>
      <c r="C1564" s="2"/>
      <c r="F1564" s="9"/>
      <c r="K1564" s="2"/>
      <c r="M1564" s="2"/>
      <c r="O1564" s="2"/>
      <c r="P1564" s="5"/>
      <c r="Q1564" s="9"/>
      <c r="R1564" s="9"/>
      <c r="T1564" s="5"/>
    </row>
    <row r="1565" spans="2:20" x14ac:dyDescent="0.2">
      <c r="B1565" s="2"/>
      <c r="C1565" s="2"/>
      <c r="F1565" s="9"/>
      <c r="K1565" s="2"/>
      <c r="M1565" s="2"/>
      <c r="O1565" s="2"/>
      <c r="P1565" s="5"/>
      <c r="Q1565" s="9"/>
      <c r="R1565" s="9"/>
      <c r="T1565" s="5"/>
    </row>
    <row r="1566" spans="2:20" x14ac:dyDescent="0.2">
      <c r="B1566" s="2"/>
      <c r="C1566" s="2"/>
      <c r="F1566" s="9"/>
      <c r="K1566" s="2"/>
      <c r="M1566" s="2"/>
      <c r="O1566" s="2"/>
      <c r="P1566" s="5"/>
      <c r="Q1566" s="9"/>
      <c r="R1566" s="9"/>
      <c r="T1566" s="5"/>
    </row>
    <row r="1567" spans="2:20" x14ac:dyDescent="0.2">
      <c r="B1567" s="2"/>
      <c r="C1567" s="2"/>
      <c r="F1567" s="9"/>
      <c r="K1567" s="2"/>
      <c r="M1567" s="2"/>
      <c r="O1567" s="2"/>
      <c r="P1567" s="5"/>
      <c r="Q1567" s="9"/>
      <c r="R1567" s="9"/>
      <c r="T1567" s="5"/>
    </row>
    <row r="1568" spans="2:20" x14ac:dyDescent="0.2">
      <c r="B1568" s="2"/>
      <c r="C1568" s="2"/>
      <c r="F1568" s="9"/>
      <c r="K1568" s="2"/>
      <c r="M1568" s="2"/>
      <c r="O1568" s="2"/>
      <c r="P1568" s="5"/>
      <c r="Q1568" s="9"/>
      <c r="R1568" s="9"/>
      <c r="T1568" s="5"/>
    </row>
    <row r="1569" spans="2:20" x14ac:dyDescent="0.2">
      <c r="B1569" s="2"/>
      <c r="C1569" s="2"/>
      <c r="F1569" s="9"/>
      <c r="K1569" s="2"/>
      <c r="M1569" s="2"/>
      <c r="O1569" s="2"/>
      <c r="P1569" s="5"/>
      <c r="Q1569" s="9"/>
      <c r="R1569" s="9"/>
      <c r="T1569" s="5"/>
    </row>
    <row r="1570" spans="2:20" x14ac:dyDescent="0.2">
      <c r="B1570" s="2"/>
      <c r="C1570" s="2"/>
      <c r="F1570" s="9"/>
      <c r="K1570" s="2"/>
      <c r="M1570" s="2"/>
      <c r="O1570" s="2"/>
      <c r="P1570" s="5"/>
      <c r="Q1570" s="9"/>
      <c r="R1570" s="9"/>
      <c r="T1570" s="5"/>
    </row>
    <row r="1571" spans="2:20" x14ac:dyDescent="0.2">
      <c r="B1571" s="2"/>
      <c r="C1571" s="2"/>
      <c r="F1571" s="9"/>
      <c r="K1571" s="2"/>
      <c r="M1571" s="2"/>
      <c r="O1571" s="2"/>
      <c r="P1571" s="5"/>
      <c r="Q1571" s="9"/>
      <c r="R1571" s="9"/>
      <c r="T1571" s="5"/>
    </row>
    <row r="1572" spans="2:20" x14ac:dyDescent="0.2">
      <c r="B1572" s="2"/>
      <c r="C1572" s="2"/>
      <c r="F1572" s="9"/>
      <c r="K1572" s="2"/>
      <c r="M1572" s="2"/>
      <c r="O1572" s="2"/>
      <c r="P1572" s="5"/>
      <c r="Q1572" s="9"/>
      <c r="R1572" s="9"/>
      <c r="T1572" s="5"/>
    </row>
    <row r="1573" spans="2:20" x14ac:dyDescent="0.2">
      <c r="B1573" s="2"/>
      <c r="C1573" s="2"/>
      <c r="F1573" s="9"/>
      <c r="K1573" s="2"/>
      <c r="M1573" s="2"/>
      <c r="O1573" s="2"/>
      <c r="P1573" s="5"/>
      <c r="Q1573" s="9"/>
      <c r="R1573" s="9"/>
      <c r="T1573" s="5"/>
    </row>
    <row r="1574" spans="2:20" x14ac:dyDescent="0.2">
      <c r="B1574" s="2"/>
      <c r="C1574" s="2"/>
      <c r="F1574" s="9"/>
      <c r="K1574" s="2"/>
      <c r="M1574" s="2"/>
      <c r="O1574" s="2"/>
      <c r="P1574" s="5"/>
      <c r="Q1574" s="9"/>
      <c r="R1574" s="9"/>
      <c r="T1574" s="5"/>
    </row>
    <row r="1575" spans="2:20" x14ac:dyDescent="0.2">
      <c r="B1575" s="2"/>
      <c r="C1575" s="2"/>
      <c r="F1575" s="9"/>
      <c r="K1575" s="2"/>
      <c r="M1575" s="2"/>
      <c r="O1575" s="2"/>
      <c r="P1575" s="5"/>
      <c r="Q1575" s="9"/>
      <c r="R1575" s="9"/>
      <c r="T1575" s="5"/>
    </row>
    <row r="1576" spans="2:20" x14ac:dyDescent="0.2">
      <c r="B1576" s="2"/>
      <c r="C1576" s="2"/>
      <c r="F1576" s="9"/>
      <c r="K1576" s="2"/>
      <c r="M1576" s="2"/>
      <c r="O1576" s="2"/>
      <c r="P1576" s="5"/>
      <c r="Q1576" s="9"/>
      <c r="R1576" s="9"/>
      <c r="T1576" s="5"/>
    </row>
    <row r="1577" spans="2:20" x14ac:dyDescent="0.2">
      <c r="B1577" s="2"/>
      <c r="C1577" s="2"/>
      <c r="F1577" s="9"/>
      <c r="K1577" s="2"/>
      <c r="M1577" s="2"/>
      <c r="O1577" s="2"/>
      <c r="P1577" s="5"/>
      <c r="Q1577" s="9"/>
      <c r="R1577" s="9"/>
      <c r="T1577" s="5"/>
    </row>
    <row r="1578" spans="2:20" x14ac:dyDescent="0.2">
      <c r="B1578" s="2"/>
      <c r="C1578" s="2"/>
      <c r="F1578" s="9"/>
      <c r="K1578" s="2"/>
      <c r="M1578" s="2"/>
      <c r="O1578" s="2"/>
      <c r="P1578" s="5"/>
      <c r="Q1578" s="9"/>
      <c r="R1578" s="9"/>
      <c r="T1578" s="5"/>
    </row>
    <row r="1579" spans="2:20" x14ac:dyDescent="0.2">
      <c r="B1579" s="2"/>
      <c r="C1579" s="2"/>
      <c r="F1579" s="9"/>
      <c r="K1579" s="2"/>
      <c r="M1579" s="2"/>
      <c r="O1579" s="2"/>
      <c r="P1579" s="5"/>
      <c r="Q1579" s="9"/>
      <c r="R1579" s="9"/>
      <c r="T1579" s="5"/>
    </row>
    <row r="1580" spans="2:20" x14ac:dyDescent="0.2">
      <c r="B1580" s="2"/>
      <c r="C1580" s="2"/>
      <c r="F1580" s="9"/>
      <c r="K1580" s="2"/>
      <c r="M1580" s="2"/>
      <c r="O1580" s="2"/>
      <c r="P1580" s="5"/>
      <c r="Q1580" s="9"/>
      <c r="R1580" s="9"/>
      <c r="T1580" s="5"/>
    </row>
    <row r="1581" spans="2:20" x14ac:dyDescent="0.2">
      <c r="B1581" s="2"/>
      <c r="C1581" s="2"/>
      <c r="F1581" s="9"/>
      <c r="K1581" s="2"/>
      <c r="M1581" s="2"/>
      <c r="O1581" s="2"/>
      <c r="P1581" s="5"/>
      <c r="Q1581" s="9"/>
      <c r="R1581" s="9"/>
      <c r="T1581" s="5"/>
    </row>
    <row r="1582" spans="2:20" x14ac:dyDescent="0.2">
      <c r="B1582" s="2"/>
      <c r="C1582" s="2"/>
      <c r="F1582" s="9"/>
      <c r="K1582" s="2"/>
      <c r="M1582" s="2"/>
      <c r="O1582" s="2"/>
      <c r="P1582" s="5"/>
      <c r="Q1582" s="9"/>
      <c r="R1582" s="9"/>
      <c r="T1582" s="5"/>
    </row>
    <row r="1583" spans="2:20" x14ac:dyDescent="0.2">
      <c r="B1583" s="2"/>
      <c r="C1583" s="2"/>
      <c r="F1583" s="9"/>
      <c r="K1583" s="2"/>
      <c r="M1583" s="2"/>
      <c r="O1583" s="2"/>
      <c r="P1583" s="5"/>
      <c r="Q1583" s="9"/>
      <c r="R1583" s="9"/>
      <c r="T1583" s="5"/>
    </row>
    <row r="1584" spans="2:20" x14ac:dyDescent="0.2">
      <c r="B1584" s="2"/>
      <c r="C1584" s="2"/>
      <c r="F1584" s="9"/>
      <c r="K1584" s="2"/>
      <c r="M1584" s="2"/>
      <c r="O1584" s="2"/>
      <c r="P1584" s="5"/>
      <c r="Q1584" s="9"/>
      <c r="R1584" s="9"/>
      <c r="T1584" s="5"/>
    </row>
    <row r="1585" spans="2:20" x14ac:dyDescent="0.2">
      <c r="B1585" s="2"/>
      <c r="C1585" s="2"/>
      <c r="F1585" s="9"/>
      <c r="K1585" s="2"/>
      <c r="M1585" s="2"/>
      <c r="O1585" s="2"/>
      <c r="P1585" s="5"/>
      <c r="Q1585" s="9"/>
      <c r="R1585" s="9"/>
      <c r="T1585" s="5"/>
    </row>
    <row r="1586" spans="2:20" x14ac:dyDescent="0.2">
      <c r="B1586" s="2"/>
      <c r="C1586" s="2"/>
      <c r="F1586" s="9"/>
      <c r="K1586" s="2"/>
      <c r="M1586" s="2"/>
      <c r="O1586" s="2"/>
      <c r="P1586" s="5"/>
      <c r="Q1586" s="9"/>
      <c r="R1586" s="9"/>
      <c r="T1586" s="5"/>
    </row>
    <row r="1587" spans="2:20" x14ac:dyDescent="0.2">
      <c r="B1587" s="2"/>
      <c r="C1587" s="2"/>
      <c r="F1587" s="9"/>
      <c r="K1587" s="2"/>
      <c r="M1587" s="2"/>
      <c r="O1587" s="2"/>
      <c r="P1587" s="5"/>
      <c r="Q1587" s="9"/>
      <c r="R1587" s="9"/>
      <c r="T1587" s="5"/>
    </row>
    <row r="1588" spans="2:20" x14ac:dyDescent="0.2">
      <c r="B1588" s="2"/>
      <c r="C1588" s="2"/>
      <c r="F1588" s="9"/>
      <c r="K1588" s="2"/>
      <c r="M1588" s="2"/>
      <c r="O1588" s="2"/>
      <c r="P1588" s="5"/>
      <c r="Q1588" s="9"/>
      <c r="R1588" s="9"/>
      <c r="T1588" s="5"/>
    </row>
    <row r="1589" spans="2:20" x14ac:dyDescent="0.2">
      <c r="B1589" s="2"/>
      <c r="C1589" s="2"/>
      <c r="F1589" s="9"/>
      <c r="K1589" s="2"/>
      <c r="M1589" s="2"/>
      <c r="O1589" s="2"/>
      <c r="P1589" s="5"/>
      <c r="Q1589" s="9"/>
      <c r="R1589" s="9"/>
      <c r="T1589" s="5"/>
    </row>
    <row r="1590" spans="2:20" x14ac:dyDescent="0.2">
      <c r="B1590" s="2"/>
      <c r="C1590" s="2"/>
      <c r="F1590" s="9"/>
      <c r="K1590" s="2"/>
      <c r="M1590" s="2"/>
      <c r="O1590" s="2"/>
      <c r="P1590" s="5"/>
      <c r="Q1590" s="9"/>
      <c r="R1590" s="9"/>
      <c r="T1590" s="5"/>
    </row>
    <row r="1591" spans="2:20" x14ac:dyDescent="0.2">
      <c r="B1591" s="2"/>
      <c r="C1591" s="2"/>
      <c r="F1591" s="9"/>
      <c r="K1591" s="2"/>
      <c r="M1591" s="2"/>
      <c r="O1591" s="2"/>
      <c r="P1591" s="5"/>
      <c r="Q1591" s="9"/>
      <c r="R1591" s="9"/>
      <c r="T1591" s="5"/>
    </row>
    <row r="1592" spans="2:20" x14ac:dyDescent="0.2">
      <c r="B1592" s="2"/>
      <c r="C1592" s="2"/>
      <c r="F1592" s="9"/>
      <c r="K1592" s="2"/>
      <c r="M1592" s="2"/>
      <c r="O1592" s="2"/>
      <c r="P1592" s="5"/>
      <c r="Q1592" s="9"/>
      <c r="R1592" s="9"/>
      <c r="T1592" s="5"/>
    </row>
    <row r="1593" spans="2:20" x14ac:dyDescent="0.2">
      <c r="B1593" s="2"/>
      <c r="C1593" s="2"/>
      <c r="F1593" s="9"/>
      <c r="K1593" s="2"/>
      <c r="M1593" s="2"/>
      <c r="O1593" s="2"/>
      <c r="P1593" s="5"/>
      <c r="Q1593" s="9"/>
      <c r="R1593" s="9"/>
      <c r="T1593" s="5"/>
    </row>
    <row r="1594" spans="2:20" x14ac:dyDescent="0.2">
      <c r="B1594" s="2"/>
      <c r="C1594" s="2"/>
      <c r="F1594" s="9"/>
      <c r="K1594" s="2"/>
      <c r="M1594" s="2"/>
      <c r="O1594" s="2"/>
      <c r="P1594" s="5"/>
      <c r="Q1594" s="9"/>
      <c r="R1594" s="9"/>
      <c r="T1594" s="5"/>
    </row>
    <row r="1595" spans="2:20" x14ac:dyDescent="0.2">
      <c r="B1595" s="2"/>
      <c r="C1595" s="2"/>
      <c r="F1595" s="9"/>
      <c r="K1595" s="2"/>
      <c r="M1595" s="2"/>
      <c r="O1595" s="2"/>
      <c r="P1595" s="5"/>
      <c r="Q1595" s="9"/>
      <c r="R1595" s="9"/>
      <c r="T1595" s="5"/>
    </row>
    <row r="1596" spans="2:20" x14ac:dyDescent="0.2">
      <c r="B1596" s="2"/>
      <c r="C1596" s="2"/>
      <c r="F1596" s="9"/>
      <c r="K1596" s="2"/>
      <c r="M1596" s="2"/>
      <c r="O1596" s="2"/>
      <c r="P1596" s="5"/>
      <c r="Q1596" s="9"/>
      <c r="R1596" s="9"/>
      <c r="T1596" s="5"/>
    </row>
    <row r="1597" spans="2:20" x14ac:dyDescent="0.2">
      <c r="B1597" s="2"/>
      <c r="C1597" s="2"/>
      <c r="F1597" s="9"/>
      <c r="K1597" s="2"/>
      <c r="M1597" s="2"/>
      <c r="O1597" s="2"/>
      <c r="P1597" s="5"/>
      <c r="Q1597" s="9"/>
      <c r="R1597" s="9"/>
      <c r="T1597" s="5"/>
    </row>
    <row r="1598" spans="2:20" x14ac:dyDescent="0.2">
      <c r="B1598" s="2"/>
      <c r="C1598" s="2"/>
      <c r="F1598" s="9"/>
      <c r="K1598" s="2"/>
      <c r="M1598" s="2"/>
      <c r="O1598" s="2"/>
      <c r="P1598" s="5"/>
      <c r="Q1598" s="9"/>
      <c r="R1598" s="9"/>
      <c r="T1598" s="5"/>
    </row>
    <row r="1599" spans="2:20" x14ac:dyDescent="0.2">
      <c r="B1599" s="2"/>
      <c r="C1599" s="2"/>
      <c r="F1599" s="9"/>
      <c r="K1599" s="2"/>
      <c r="M1599" s="2"/>
      <c r="O1599" s="2"/>
      <c r="P1599" s="5"/>
      <c r="Q1599" s="9"/>
      <c r="R1599" s="9"/>
      <c r="T1599" s="5"/>
    </row>
    <row r="1600" spans="2:20" x14ac:dyDescent="0.2">
      <c r="B1600" s="2"/>
      <c r="C1600" s="2"/>
      <c r="F1600" s="9"/>
      <c r="K1600" s="2"/>
      <c r="M1600" s="2"/>
      <c r="O1600" s="2"/>
      <c r="P1600" s="5"/>
      <c r="Q1600" s="9"/>
      <c r="R1600" s="9"/>
      <c r="T1600" s="5"/>
    </row>
    <row r="1601" spans="2:20" x14ac:dyDescent="0.2">
      <c r="B1601" s="2"/>
      <c r="C1601" s="2"/>
      <c r="F1601" s="9"/>
      <c r="K1601" s="2"/>
      <c r="M1601" s="2"/>
      <c r="O1601" s="2"/>
      <c r="P1601" s="5"/>
      <c r="Q1601" s="9"/>
      <c r="R1601" s="9"/>
      <c r="T1601" s="5"/>
    </row>
    <row r="1602" spans="2:20" x14ac:dyDescent="0.2">
      <c r="B1602" s="2"/>
      <c r="C1602" s="2"/>
      <c r="F1602" s="9"/>
      <c r="K1602" s="2"/>
      <c r="M1602" s="2"/>
      <c r="O1602" s="2"/>
      <c r="P1602" s="5"/>
      <c r="Q1602" s="9"/>
      <c r="R1602" s="9"/>
      <c r="T1602" s="5"/>
    </row>
    <row r="1603" spans="2:20" x14ac:dyDescent="0.2">
      <c r="B1603" s="2"/>
      <c r="C1603" s="2"/>
      <c r="F1603" s="9"/>
      <c r="K1603" s="2"/>
      <c r="M1603" s="2"/>
      <c r="O1603" s="2"/>
      <c r="P1603" s="5"/>
      <c r="Q1603" s="9"/>
      <c r="R1603" s="9"/>
      <c r="T1603" s="5"/>
    </row>
    <row r="1604" spans="2:20" x14ac:dyDescent="0.2">
      <c r="B1604" s="2"/>
      <c r="C1604" s="2"/>
      <c r="F1604" s="9"/>
      <c r="K1604" s="2"/>
      <c r="M1604" s="2"/>
      <c r="O1604" s="2"/>
      <c r="P1604" s="5"/>
      <c r="Q1604" s="9"/>
      <c r="R1604" s="9"/>
      <c r="T1604" s="5"/>
    </row>
    <row r="1605" spans="2:20" x14ac:dyDescent="0.2">
      <c r="B1605" s="2"/>
      <c r="C1605" s="2"/>
      <c r="F1605" s="9"/>
      <c r="K1605" s="2"/>
      <c r="M1605" s="2"/>
      <c r="O1605" s="2"/>
      <c r="P1605" s="5"/>
      <c r="Q1605" s="9"/>
      <c r="R1605" s="9"/>
      <c r="T1605" s="5"/>
    </row>
    <row r="1606" spans="2:20" x14ac:dyDescent="0.2">
      <c r="B1606" s="2"/>
      <c r="C1606" s="2"/>
      <c r="F1606" s="9"/>
      <c r="K1606" s="2"/>
      <c r="M1606" s="2"/>
      <c r="O1606" s="2"/>
      <c r="P1606" s="5"/>
      <c r="Q1606" s="9"/>
      <c r="R1606" s="9"/>
      <c r="T1606" s="5"/>
    </row>
    <row r="1607" spans="2:20" x14ac:dyDescent="0.2">
      <c r="B1607" s="2"/>
      <c r="C1607" s="2"/>
      <c r="F1607" s="9"/>
      <c r="K1607" s="2"/>
      <c r="M1607" s="2"/>
      <c r="O1607" s="2"/>
      <c r="P1607" s="5"/>
      <c r="Q1607" s="9"/>
      <c r="R1607" s="9"/>
      <c r="T1607" s="5"/>
    </row>
    <row r="1608" spans="2:20" x14ac:dyDescent="0.2">
      <c r="B1608" s="2"/>
      <c r="C1608" s="2"/>
      <c r="F1608" s="9"/>
      <c r="K1608" s="2"/>
      <c r="M1608" s="2"/>
      <c r="O1608" s="2"/>
      <c r="P1608" s="5"/>
      <c r="Q1608" s="9"/>
      <c r="R1608" s="9"/>
      <c r="T1608" s="5"/>
    </row>
    <row r="1609" spans="2:20" x14ac:dyDescent="0.2">
      <c r="B1609" s="2"/>
      <c r="C1609" s="2"/>
      <c r="F1609" s="9"/>
      <c r="K1609" s="2"/>
      <c r="M1609" s="2"/>
      <c r="O1609" s="2"/>
      <c r="P1609" s="5"/>
      <c r="Q1609" s="9"/>
      <c r="R1609" s="9"/>
      <c r="T1609" s="5"/>
    </row>
    <row r="1610" spans="2:20" x14ac:dyDescent="0.2">
      <c r="B1610" s="2"/>
      <c r="C1610" s="2"/>
      <c r="F1610" s="9"/>
      <c r="K1610" s="2"/>
      <c r="M1610" s="2"/>
      <c r="O1610" s="2"/>
      <c r="P1610" s="5"/>
      <c r="Q1610" s="9"/>
      <c r="R1610" s="9"/>
      <c r="T1610" s="5"/>
    </row>
    <row r="1611" spans="2:20" x14ac:dyDescent="0.2">
      <c r="B1611" s="2"/>
      <c r="C1611" s="2"/>
      <c r="F1611" s="9"/>
      <c r="K1611" s="2"/>
      <c r="M1611" s="2"/>
      <c r="O1611" s="2"/>
      <c r="P1611" s="5"/>
      <c r="Q1611" s="9"/>
      <c r="R1611" s="9"/>
      <c r="T1611" s="5"/>
    </row>
    <row r="1612" spans="2:20" x14ac:dyDescent="0.2">
      <c r="B1612" s="2"/>
      <c r="C1612" s="2"/>
      <c r="F1612" s="9"/>
      <c r="K1612" s="2"/>
      <c r="M1612" s="2"/>
      <c r="O1612" s="2"/>
      <c r="P1612" s="5"/>
      <c r="Q1612" s="9"/>
      <c r="R1612" s="9"/>
      <c r="T1612" s="5"/>
    </row>
    <row r="1613" spans="2:20" x14ac:dyDescent="0.2">
      <c r="B1613" s="2"/>
      <c r="C1613" s="2"/>
      <c r="F1613" s="9"/>
      <c r="K1613" s="2"/>
      <c r="M1613" s="2"/>
      <c r="O1613" s="2"/>
      <c r="P1613" s="5"/>
      <c r="Q1613" s="9"/>
      <c r="R1613" s="9"/>
      <c r="T1613" s="5"/>
    </row>
    <row r="1614" spans="2:20" x14ac:dyDescent="0.2">
      <c r="B1614" s="2"/>
      <c r="C1614" s="2"/>
      <c r="F1614" s="9"/>
      <c r="K1614" s="2"/>
      <c r="M1614" s="2"/>
      <c r="O1614" s="2"/>
      <c r="P1614" s="5"/>
      <c r="Q1614" s="9"/>
      <c r="R1614" s="9"/>
      <c r="T1614" s="5"/>
    </row>
    <row r="1615" spans="2:20" x14ac:dyDescent="0.2">
      <c r="B1615" s="2"/>
      <c r="C1615" s="2"/>
      <c r="F1615" s="9"/>
      <c r="K1615" s="2"/>
      <c r="M1615" s="2"/>
      <c r="O1615" s="2"/>
      <c r="P1615" s="5"/>
      <c r="Q1615" s="9"/>
      <c r="R1615" s="9"/>
      <c r="T1615" s="5"/>
    </row>
    <row r="1616" spans="2:20" x14ac:dyDescent="0.2">
      <c r="B1616" s="2"/>
      <c r="C1616" s="2"/>
      <c r="F1616" s="9"/>
      <c r="K1616" s="2"/>
      <c r="M1616" s="2"/>
      <c r="O1616" s="2"/>
      <c r="P1616" s="5"/>
      <c r="Q1616" s="9"/>
      <c r="R1616" s="9"/>
      <c r="T1616" s="5"/>
    </row>
    <row r="1617" spans="2:20" x14ac:dyDescent="0.2">
      <c r="B1617" s="2"/>
      <c r="C1617" s="2"/>
      <c r="F1617" s="9"/>
      <c r="K1617" s="2"/>
      <c r="M1617" s="2"/>
      <c r="O1617" s="2"/>
      <c r="P1617" s="5"/>
      <c r="Q1617" s="9"/>
      <c r="R1617" s="9"/>
      <c r="T1617" s="5"/>
    </row>
    <row r="1618" spans="2:20" x14ac:dyDescent="0.2">
      <c r="B1618" s="2"/>
      <c r="C1618" s="2"/>
      <c r="F1618" s="9"/>
      <c r="K1618" s="2"/>
      <c r="M1618" s="2"/>
      <c r="O1618" s="2"/>
      <c r="P1618" s="5"/>
      <c r="Q1618" s="9"/>
      <c r="R1618" s="9"/>
      <c r="T1618" s="5"/>
    </row>
    <row r="1619" spans="2:20" x14ac:dyDescent="0.2">
      <c r="B1619" s="2"/>
      <c r="C1619" s="2"/>
      <c r="F1619" s="9"/>
      <c r="K1619" s="2"/>
      <c r="M1619" s="2"/>
      <c r="O1619" s="2"/>
      <c r="P1619" s="5"/>
      <c r="Q1619" s="9"/>
      <c r="R1619" s="9"/>
      <c r="T1619" s="5"/>
    </row>
    <row r="1620" spans="2:20" x14ac:dyDescent="0.2">
      <c r="B1620" s="2"/>
      <c r="C1620" s="2"/>
      <c r="F1620" s="9"/>
      <c r="K1620" s="2"/>
      <c r="M1620" s="2"/>
      <c r="O1620" s="2"/>
      <c r="P1620" s="5"/>
      <c r="Q1620" s="9"/>
      <c r="R1620" s="9"/>
      <c r="T1620" s="5"/>
    </row>
    <row r="1621" spans="2:20" x14ac:dyDescent="0.2">
      <c r="B1621" s="2"/>
      <c r="C1621" s="2"/>
      <c r="F1621" s="9"/>
      <c r="K1621" s="2"/>
      <c r="M1621" s="2"/>
      <c r="O1621" s="2"/>
      <c r="P1621" s="5"/>
      <c r="Q1621" s="9"/>
      <c r="R1621" s="9"/>
      <c r="T1621" s="5"/>
    </row>
    <row r="1622" spans="2:20" x14ac:dyDescent="0.2">
      <c r="B1622" s="2"/>
      <c r="C1622" s="2"/>
      <c r="F1622" s="9"/>
      <c r="K1622" s="2"/>
      <c r="M1622" s="2"/>
      <c r="O1622" s="2"/>
      <c r="P1622" s="5"/>
      <c r="Q1622" s="9"/>
      <c r="R1622" s="9"/>
      <c r="T1622" s="5"/>
    </row>
    <row r="1623" spans="2:20" x14ac:dyDescent="0.2">
      <c r="B1623" s="2"/>
      <c r="C1623" s="2"/>
      <c r="F1623" s="9"/>
      <c r="K1623" s="2"/>
      <c r="M1623" s="2"/>
      <c r="O1623" s="2"/>
      <c r="P1623" s="5"/>
      <c r="Q1623" s="9"/>
      <c r="R1623" s="9"/>
      <c r="T1623" s="5"/>
    </row>
    <row r="1624" spans="2:20" x14ac:dyDescent="0.2">
      <c r="B1624" s="2"/>
      <c r="C1624" s="2"/>
      <c r="F1624" s="9"/>
      <c r="K1624" s="2"/>
      <c r="M1624" s="2"/>
      <c r="O1624" s="2"/>
      <c r="P1624" s="5"/>
      <c r="Q1624" s="9"/>
      <c r="R1624" s="9"/>
      <c r="T1624" s="5"/>
    </row>
    <row r="1625" spans="2:20" x14ac:dyDescent="0.2">
      <c r="B1625" s="2"/>
      <c r="C1625" s="2"/>
      <c r="F1625" s="9"/>
      <c r="K1625" s="2"/>
      <c r="M1625" s="2"/>
      <c r="O1625" s="2"/>
      <c r="P1625" s="5"/>
      <c r="Q1625" s="9"/>
      <c r="R1625" s="9"/>
      <c r="T1625" s="5"/>
    </row>
    <row r="1626" spans="2:20" x14ac:dyDescent="0.2">
      <c r="B1626" s="2"/>
      <c r="C1626" s="2"/>
      <c r="F1626" s="9"/>
      <c r="K1626" s="2"/>
      <c r="M1626" s="2"/>
      <c r="O1626" s="2"/>
      <c r="P1626" s="5"/>
      <c r="Q1626" s="9"/>
      <c r="R1626" s="9"/>
      <c r="T1626" s="5"/>
    </row>
    <row r="1627" spans="2:20" x14ac:dyDescent="0.2">
      <c r="B1627" s="2"/>
      <c r="C1627" s="2"/>
      <c r="F1627" s="9"/>
      <c r="K1627" s="2"/>
      <c r="M1627" s="2"/>
      <c r="O1627" s="2"/>
      <c r="P1627" s="5"/>
      <c r="Q1627" s="9"/>
      <c r="R1627" s="9"/>
      <c r="T1627" s="5"/>
    </row>
    <row r="1628" spans="2:20" x14ac:dyDescent="0.2">
      <c r="B1628" s="2"/>
      <c r="C1628" s="2"/>
      <c r="F1628" s="9"/>
      <c r="K1628" s="2"/>
      <c r="M1628" s="2"/>
      <c r="O1628" s="2"/>
      <c r="P1628" s="5"/>
      <c r="Q1628" s="9"/>
      <c r="R1628" s="9"/>
      <c r="T1628" s="5"/>
    </row>
    <row r="1629" spans="2:20" x14ac:dyDescent="0.2">
      <c r="B1629" s="2"/>
      <c r="C1629" s="2"/>
      <c r="F1629" s="9"/>
      <c r="K1629" s="2"/>
      <c r="M1629" s="2"/>
      <c r="O1629" s="2"/>
      <c r="P1629" s="5"/>
      <c r="Q1629" s="9"/>
      <c r="R1629" s="9"/>
      <c r="T1629" s="5"/>
    </row>
    <row r="1630" spans="2:20" x14ac:dyDescent="0.2">
      <c r="B1630" s="2"/>
      <c r="C1630" s="2"/>
      <c r="F1630" s="9"/>
      <c r="K1630" s="2"/>
      <c r="M1630" s="2"/>
      <c r="O1630" s="2"/>
      <c r="P1630" s="5"/>
      <c r="Q1630" s="9"/>
      <c r="R1630" s="9"/>
      <c r="T1630" s="5"/>
    </row>
    <row r="1631" spans="2:20" x14ac:dyDescent="0.2">
      <c r="B1631" s="2"/>
      <c r="C1631" s="2"/>
      <c r="F1631" s="9"/>
      <c r="K1631" s="2"/>
      <c r="M1631" s="2"/>
      <c r="O1631" s="2"/>
      <c r="P1631" s="5"/>
      <c r="Q1631" s="9"/>
      <c r="R1631" s="9"/>
      <c r="T1631" s="5"/>
    </row>
    <row r="1632" spans="2:20" x14ac:dyDescent="0.2">
      <c r="B1632" s="2"/>
      <c r="C1632" s="2"/>
      <c r="F1632" s="9"/>
      <c r="K1632" s="2"/>
      <c r="M1632" s="2"/>
      <c r="O1632" s="2"/>
      <c r="P1632" s="5"/>
      <c r="Q1632" s="9"/>
      <c r="R1632" s="9"/>
      <c r="T1632" s="5"/>
    </row>
    <row r="1633" spans="2:20" x14ac:dyDescent="0.2">
      <c r="B1633" s="2"/>
      <c r="C1633" s="2"/>
      <c r="F1633" s="9"/>
      <c r="K1633" s="2"/>
      <c r="M1633" s="2"/>
      <c r="O1633" s="2"/>
      <c r="P1633" s="5"/>
      <c r="Q1633" s="9"/>
      <c r="R1633" s="9"/>
      <c r="T1633" s="5"/>
    </row>
    <row r="1634" spans="2:20" x14ac:dyDescent="0.2">
      <c r="B1634" s="2"/>
      <c r="C1634" s="2"/>
      <c r="F1634" s="9"/>
      <c r="K1634" s="2"/>
      <c r="M1634" s="2"/>
      <c r="O1634" s="2"/>
      <c r="P1634" s="5"/>
      <c r="Q1634" s="9"/>
      <c r="R1634" s="9"/>
      <c r="T1634" s="5"/>
    </row>
    <row r="1635" spans="2:20" x14ac:dyDescent="0.2">
      <c r="B1635" s="2"/>
      <c r="C1635" s="2"/>
      <c r="F1635" s="9"/>
      <c r="K1635" s="2"/>
      <c r="M1635" s="2"/>
      <c r="O1635" s="2"/>
      <c r="P1635" s="5"/>
      <c r="Q1635" s="9"/>
      <c r="R1635" s="9"/>
      <c r="T1635" s="5"/>
    </row>
    <row r="1636" spans="2:20" x14ac:dyDescent="0.2">
      <c r="B1636" s="2"/>
      <c r="C1636" s="2"/>
      <c r="F1636" s="9"/>
      <c r="K1636" s="2"/>
      <c r="M1636" s="2"/>
      <c r="O1636" s="2"/>
      <c r="P1636" s="5"/>
      <c r="Q1636" s="9"/>
      <c r="R1636" s="9"/>
      <c r="T1636" s="5"/>
    </row>
    <row r="1637" spans="2:20" x14ac:dyDescent="0.2">
      <c r="B1637" s="2"/>
      <c r="C1637" s="2"/>
      <c r="F1637" s="9"/>
      <c r="K1637" s="2"/>
      <c r="M1637" s="2"/>
      <c r="O1637" s="2"/>
      <c r="P1637" s="5"/>
      <c r="Q1637" s="9"/>
      <c r="R1637" s="9"/>
      <c r="T1637" s="5"/>
    </row>
    <row r="1638" spans="2:20" x14ac:dyDescent="0.2">
      <c r="B1638" s="2"/>
      <c r="C1638" s="2"/>
      <c r="F1638" s="9"/>
      <c r="K1638" s="2"/>
      <c r="M1638" s="2"/>
      <c r="O1638" s="2"/>
      <c r="P1638" s="5"/>
      <c r="Q1638" s="9"/>
      <c r="R1638" s="9"/>
      <c r="T1638" s="5"/>
    </row>
    <row r="1639" spans="2:20" x14ac:dyDescent="0.2">
      <c r="B1639" s="2"/>
      <c r="C1639" s="2"/>
      <c r="F1639" s="9"/>
      <c r="K1639" s="2"/>
      <c r="M1639" s="2"/>
      <c r="O1639" s="2"/>
      <c r="P1639" s="5"/>
      <c r="Q1639" s="9"/>
      <c r="R1639" s="9"/>
      <c r="T1639" s="5"/>
    </row>
    <row r="1640" spans="2:20" x14ac:dyDescent="0.2">
      <c r="B1640" s="2"/>
      <c r="C1640" s="2"/>
      <c r="F1640" s="9"/>
      <c r="K1640" s="2"/>
      <c r="M1640" s="2"/>
      <c r="O1640" s="2"/>
      <c r="P1640" s="5"/>
      <c r="Q1640" s="9"/>
      <c r="R1640" s="9"/>
      <c r="T1640" s="5"/>
    </row>
    <row r="1641" spans="2:20" x14ac:dyDescent="0.2">
      <c r="B1641" s="2"/>
      <c r="C1641" s="2"/>
      <c r="F1641" s="9"/>
      <c r="K1641" s="2"/>
      <c r="M1641" s="2"/>
      <c r="O1641" s="2"/>
      <c r="P1641" s="5"/>
      <c r="Q1641" s="9"/>
      <c r="R1641" s="9"/>
      <c r="T1641" s="5"/>
    </row>
    <row r="1642" spans="2:20" x14ac:dyDescent="0.2">
      <c r="B1642" s="2"/>
      <c r="C1642" s="2"/>
      <c r="F1642" s="9"/>
      <c r="K1642" s="2"/>
      <c r="M1642" s="2"/>
      <c r="O1642" s="2"/>
      <c r="P1642" s="5"/>
      <c r="Q1642" s="9"/>
      <c r="R1642" s="9"/>
      <c r="T1642" s="5"/>
    </row>
    <row r="1643" spans="2:20" x14ac:dyDescent="0.2">
      <c r="B1643" s="2"/>
      <c r="C1643" s="2"/>
      <c r="F1643" s="9"/>
      <c r="K1643" s="2"/>
      <c r="M1643" s="2"/>
      <c r="O1643" s="2"/>
      <c r="P1643" s="5"/>
      <c r="Q1643" s="9"/>
      <c r="R1643" s="9"/>
      <c r="T1643" s="5"/>
    </row>
    <row r="1644" spans="2:20" x14ac:dyDescent="0.2">
      <c r="B1644" s="2"/>
      <c r="C1644" s="2"/>
      <c r="F1644" s="9"/>
      <c r="K1644" s="2"/>
      <c r="M1644" s="2"/>
      <c r="O1644" s="2"/>
      <c r="P1644" s="5"/>
      <c r="Q1644" s="9"/>
      <c r="R1644" s="9"/>
      <c r="T1644" s="5"/>
    </row>
    <row r="1645" spans="2:20" x14ac:dyDescent="0.2">
      <c r="B1645" s="2"/>
      <c r="C1645" s="2"/>
      <c r="F1645" s="9"/>
      <c r="K1645" s="2"/>
      <c r="M1645" s="2"/>
      <c r="O1645" s="2"/>
      <c r="P1645" s="5"/>
      <c r="Q1645" s="9"/>
      <c r="R1645" s="9"/>
      <c r="T1645" s="5"/>
    </row>
    <row r="1646" spans="2:20" x14ac:dyDescent="0.2">
      <c r="B1646" s="2"/>
      <c r="C1646" s="2"/>
      <c r="F1646" s="9"/>
      <c r="K1646" s="2"/>
      <c r="M1646" s="2"/>
      <c r="O1646" s="2"/>
      <c r="P1646" s="5"/>
      <c r="Q1646" s="9"/>
      <c r="R1646" s="9"/>
      <c r="T1646" s="5"/>
    </row>
    <row r="1647" spans="2:20" x14ac:dyDescent="0.2">
      <c r="B1647" s="2"/>
      <c r="C1647" s="2"/>
      <c r="F1647" s="9"/>
      <c r="K1647" s="2"/>
      <c r="M1647" s="2"/>
      <c r="O1647" s="2"/>
      <c r="P1647" s="5"/>
      <c r="Q1647" s="9"/>
      <c r="R1647" s="9"/>
      <c r="T1647" s="5"/>
    </row>
    <row r="1648" spans="2:20" x14ac:dyDescent="0.2">
      <c r="B1648" s="2"/>
      <c r="C1648" s="2"/>
      <c r="F1648" s="9"/>
      <c r="K1648" s="2"/>
      <c r="M1648" s="2"/>
      <c r="O1648" s="2"/>
      <c r="P1648" s="5"/>
      <c r="Q1648" s="9"/>
      <c r="R1648" s="9"/>
      <c r="T1648" s="5"/>
    </row>
    <row r="1649" spans="2:20" x14ac:dyDescent="0.2">
      <c r="B1649" s="2"/>
      <c r="C1649" s="2"/>
      <c r="F1649" s="9"/>
      <c r="K1649" s="2"/>
      <c r="M1649" s="2"/>
      <c r="O1649" s="2"/>
      <c r="P1649" s="5"/>
      <c r="Q1649" s="9"/>
      <c r="R1649" s="9"/>
      <c r="T1649" s="5"/>
    </row>
    <row r="1650" spans="2:20" x14ac:dyDescent="0.2">
      <c r="B1650" s="2"/>
      <c r="C1650" s="2"/>
      <c r="F1650" s="9"/>
      <c r="K1650" s="2"/>
      <c r="M1650" s="2"/>
      <c r="O1650" s="2"/>
      <c r="P1650" s="5"/>
      <c r="Q1650" s="9"/>
      <c r="R1650" s="9"/>
      <c r="T1650" s="5"/>
    </row>
    <row r="1651" spans="2:20" x14ac:dyDescent="0.2">
      <c r="B1651" s="2"/>
      <c r="C1651" s="2"/>
      <c r="F1651" s="9"/>
      <c r="K1651" s="2"/>
      <c r="M1651" s="2"/>
      <c r="O1651" s="2"/>
      <c r="P1651" s="5"/>
      <c r="Q1651" s="9"/>
      <c r="R1651" s="9"/>
      <c r="T1651" s="5"/>
    </row>
    <row r="1652" spans="2:20" x14ac:dyDescent="0.2">
      <c r="B1652" s="2"/>
      <c r="C1652" s="2"/>
      <c r="F1652" s="9"/>
      <c r="K1652" s="2"/>
      <c r="M1652" s="2"/>
      <c r="O1652" s="2"/>
      <c r="P1652" s="5"/>
      <c r="Q1652" s="9"/>
      <c r="R1652" s="9"/>
      <c r="T1652" s="5"/>
    </row>
    <row r="1653" spans="2:20" x14ac:dyDescent="0.2">
      <c r="B1653" s="2"/>
      <c r="C1653" s="2"/>
      <c r="F1653" s="9"/>
      <c r="K1653" s="2"/>
      <c r="M1653" s="2"/>
      <c r="O1653" s="2"/>
      <c r="P1653" s="5"/>
      <c r="Q1653" s="9"/>
      <c r="R1653" s="9"/>
      <c r="T1653" s="5"/>
    </row>
    <row r="1654" spans="2:20" x14ac:dyDescent="0.2">
      <c r="B1654" s="2"/>
      <c r="C1654" s="2"/>
      <c r="F1654" s="9"/>
      <c r="K1654" s="2"/>
      <c r="M1654" s="2"/>
      <c r="O1654" s="2"/>
      <c r="P1654" s="5"/>
      <c r="Q1654" s="9"/>
      <c r="R1654" s="9"/>
      <c r="T1654" s="5"/>
    </row>
    <row r="1655" spans="2:20" x14ac:dyDescent="0.2">
      <c r="B1655" s="2"/>
      <c r="C1655" s="2"/>
      <c r="F1655" s="9"/>
      <c r="K1655" s="2"/>
      <c r="M1655" s="2"/>
      <c r="O1655" s="2"/>
      <c r="P1655" s="5"/>
      <c r="Q1655" s="9"/>
      <c r="R1655" s="9"/>
      <c r="T1655" s="5"/>
    </row>
    <row r="1656" spans="2:20" x14ac:dyDescent="0.2">
      <c r="B1656" s="2"/>
      <c r="C1656" s="2"/>
      <c r="F1656" s="9"/>
      <c r="K1656" s="2"/>
      <c r="M1656" s="2"/>
      <c r="O1656" s="2"/>
      <c r="P1656" s="5"/>
      <c r="Q1656" s="9"/>
      <c r="R1656" s="9"/>
      <c r="T1656" s="5"/>
    </row>
    <row r="1657" spans="2:20" x14ac:dyDescent="0.2">
      <c r="B1657" s="2"/>
      <c r="C1657" s="2"/>
      <c r="F1657" s="9"/>
      <c r="K1657" s="2"/>
      <c r="M1657" s="2"/>
      <c r="O1657" s="2"/>
      <c r="P1657" s="5"/>
      <c r="Q1657" s="9"/>
      <c r="R1657" s="9"/>
      <c r="T1657" s="5"/>
    </row>
    <row r="1658" spans="2:20" x14ac:dyDescent="0.2">
      <c r="B1658" s="2"/>
      <c r="C1658" s="2"/>
      <c r="F1658" s="9"/>
      <c r="K1658" s="2"/>
      <c r="M1658" s="2"/>
      <c r="O1658" s="2"/>
      <c r="P1658" s="5"/>
      <c r="Q1658" s="9"/>
      <c r="R1658" s="9"/>
      <c r="T1658" s="5"/>
    </row>
    <row r="1659" spans="2:20" x14ac:dyDescent="0.2">
      <c r="B1659" s="2"/>
      <c r="C1659" s="2"/>
      <c r="F1659" s="9"/>
      <c r="K1659" s="2"/>
      <c r="M1659" s="2"/>
      <c r="O1659" s="2"/>
      <c r="P1659" s="5"/>
      <c r="Q1659" s="9"/>
      <c r="R1659" s="9"/>
      <c r="T1659" s="5"/>
    </row>
    <row r="1660" spans="2:20" x14ac:dyDescent="0.2">
      <c r="B1660" s="2"/>
      <c r="C1660" s="2"/>
      <c r="F1660" s="9"/>
      <c r="K1660" s="2"/>
      <c r="M1660" s="2"/>
      <c r="O1660" s="2"/>
      <c r="P1660" s="5"/>
      <c r="Q1660" s="9"/>
      <c r="R1660" s="9"/>
      <c r="T1660" s="5"/>
    </row>
    <row r="1661" spans="2:20" x14ac:dyDescent="0.2">
      <c r="B1661" s="2"/>
      <c r="C1661" s="2"/>
      <c r="F1661" s="9"/>
      <c r="K1661" s="2"/>
      <c r="M1661" s="2"/>
      <c r="O1661" s="2"/>
      <c r="P1661" s="5"/>
      <c r="Q1661" s="9"/>
      <c r="R1661" s="9"/>
      <c r="T1661" s="5"/>
    </row>
    <row r="1662" spans="2:20" x14ac:dyDescent="0.2">
      <c r="B1662" s="2"/>
      <c r="C1662" s="2"/>
      <c r="F1662" s="9"/>
      <c r="K1662" s="2"/>
      <c r="M1662" s="2"/>
      <c r="O1662" s="2"/>
      <c r="P1662" s="5"/>
      <c r="Q1662" s="9"/>
      <c r="R1662" s="9"/>
      <c r="T1662" s="5"/>
    </row>
    <row r="1663" spans="2:20" x14ac:dyDescent="0.2">
      <c r="B1663" s="2"/>
      <c r="C1663" s="2"/>
      <c r="F1663" s="9"/>
      <c r="K1663" s="2"/>
      <c r="M1663" s="2"/>
      <c r="O1663" s="2"/>
      <c r="P1663" s="5"/>
      <c r="Q1663" s="9"/>
      <c r="R1663" s="9"/>
      <c r="T1663" s="5"/>
    </row>
    <row r="1664" spans="2:20" x14ac:dyDescent="0.2">
      <c r="B1664" s="2"/>
      <c r="C1664" s="2"/>
      <c r="F1664" s="9"/>
      <c r="K1664" s="2"/>
      <c r="M1664" s="2"/>
      <c r="O1664" s="2"/>
      <c r="P1664" s="5"/>
      <c r="Q1664" s="9"/>
      <c r="R1664" s="9"/>
      <c r="T1664" s="5"/>
    </row>
    <row r="1665" spans="2:20" x14ac:dyDescent="0.2">
      <c r="B1665" s="2"/>
      <c r="C1665" s="2"/>
      <c r="F1665" s="9"/>
      <c r="K1665" s="2"/>
      <c r="M1665" s="2"/>
      <c r="O1665" s="2"/>
      <c r="P1665" s="5"/>
      <c r="Q1665" s="9"/>
      <c r="R1665" s="9"/>
      <c r="T1665" s="5"/>
    </row>
    <row r="1666" spans="2:20" x14ac:dyDescent="0.2">
      <c r="B1666" s="2"/>
      <c r="C1666" s="2"/>
      <c r="F1666" s="9"/>
      <c r="K1666" s="2"/>
      <c r="M1666" s="2"/>
      <c r="O1666" s="2"/>
      <c r="P1666" s="5"/>
      <c r="Q1666" s="9"/>
      <c r="R1666" s="9"/>
      <c r="T1666" s="5"/>
    </row>
    <row r="1667" spans="2:20" x14ac:dyDescent="0.2">
      <c r="B1667" s="2"/>
      <c r="C1667" s="2"/>
      <c r="F1667" s="9"/>
      <c r="K1667" s="2"/>
      <c r="M1667" s="2"/>
      <c r="O1667" s="2"/>
      <c r="P1667" s="5"/>
      <c r="Q1667" s="9"/>
      <c r="R1667" s="9"/>
      <c r="T1667" s="5"/>
    </row>
    <row r="1668" spans="2:20" x14ac:dyDescent="0.2">
      <c r="B1668" s="2"/>
      <c r="C1668" s="2"/>
      <c r="F1668" s="9"/>
      <c r="K1668" s="2"/>
      <c r="M1668" s="2"/>
      <c r="O1668" s="2"/>
      <c r="P1668" s="5"/>
      <c r="Q1668" s="9"/>
      <c r="R1668" s="9"/>
      <c r="T1668" s="5"/>
    </row>
    <row r="1669" spans="2:20" x14ac:dyDescent="0.2">
      <c r="B1669" s="2"/>
      <c r="C1669" s="2"/>
      <c r="F1669" s="9"/>
      <c r="K1669" s="2"/>
      <c r="M1669" s="2"/>
      <c r="O1669" s="2"/>
      <c r="P1669" s="5"/>
      <c r="Q1669" s="9"/>
      <c r="R1669" s="9"/>
      <c r="T1669" s="5"/>
    </row>
    <row r="1670" spans="2:20" x14ac:dyDescent="0.2">
      <c r="B1670" s="2"/>
      <c r="C1670" s="2"/>
      <c r="F1670" s="9"/>
      <c r="K1670" s="2"/>
      <c r="M1670" s="2"/>
      <c r="O1670" s="2"/>
      <c r="P1670" s="5"/>
      <c r="Q1670" s="9"/>
      <c r="R1670" s="9"/>
      <c r="T1670" s="5"/>
    </row>
    <row r="1671" spans="2:20" x14ac:dyDescent="0.2">
      <c r="B1671" s="2"/>
      <c r="C1671" s="2"/>
      <c r="F1671" s="9"/>
      <c r="K1671" s="2"/>
      <c r="M1671" s="2"/>
      <c r="O1671" s="2"/>
      <c r="P1671" s="5"/>
      <c r="Q1671" s="9"/>
      <c r="R1671" s="9"/>
      <c r="T1671" s="5"/>
    </row>
    <row r="1672" spans="2:20" x14ac:dyDescent="0.2">
      <c r="B1672" s="2"/>
      <c r="C1672" s="2"/>
      <c r="F1672" s="9"/>
      <c r="K1672" s="2"/>
      <c r="M1672" s="2"/>
      <c r="O1672" s="2"/>
      <c r="P1672" s="5"/>
      <c r="Q1672" s="9"/>
      <c r="R1672" s="9"/>
      <c r="T1672" s="5"/>
    </row>
    <row r="1673" spans="2:20" x14ac:dyDescent="0.2">
      <c r="B1673" s="2"/>
      <c r="C1673" s="2"/>
      <c r="F1673" s="9"/>
      <c r="K1673" s="2"/>
      <c r="M1673" s="2"/>
      <c r="O1673" s="2"/>
      <c r="P1673" s="5"/>
      <c r="Q1673" s="9"/>
      <c r="R1673" s="9"/>
      <c r="T1673" s="5"/>
    </row>
    <row r="1674" spans="2:20" x14ac:dyDescent="0.2">
      <c r="B1674" s="2"/>
      <c r="C1674" s="2"/>
      <c r="F1674" s="9"/>
      <c r="K1674" s="2"/>
      <c r="M1674" s="2"/>
      <c r="O1674" s="2"/>
      <c r="P1674" s="5"/>
      <c r="Q1674" s="9"/>
      <c r="R1674" s="9"/>
      <c r="T1674" s="5"/>
    </row>
    <row r="1675" spans="2:20" x14ac:dyDescent="0.2">
      <c r="B1675" s="2"/>
      <c r="C1675" s="2"/>
      <c r="F1675" s="9"/>
      <c r="K1675" s="2"/>
      <c r="M1675" s="2"/>
      <c r="O1675" s="2"/>
      <c r="P1675" s="5"/>
      <c r="Q1675" s="9"/>
      <c r="R1675" s="9"/>
      <c r="T1675" s="5"/>
    </row>
    <row r="1676" spans="2:20" x14ac:dyDescent="0.2">
      <c r="B1676" s="2"/>
      <c r="C1676" s="2"/>
      <c r="F1676" s="9"/>
      <c r="K1676" s="2"/>
      <c r="M1676" s="2"/>
      <c r="O1676" s="2"/>
      <c r="P1676" s="5"/>
      <c r="Q1676" s="9"/>
      <c r="R1676" s="9"/>
      <c r="T1676" s="5"/>
    </row>
    <row r="1677" spans="2:20" x14ac:dyDescent="0.2">
      <c r="B1677" s="2"/>
      <c r="C1677" s="2"/>
      <c r="F1677" s="9"/>
      <c r="K1677" s="2"/>
      <c r="M1677" s="2"/>
      <c r="O1677" s="2"/>
      <c r="P1677" s="5"/>
      <c r="Q1677" s="9"/>
      <c r="R1677" s="9"/>
      <c r="T1677" s="5"/>
    </row>
    <row r="1678" spans="2:20" x14ac:dyDescent="0.2">
      <c r="B1678" s="2"/>
      <c r="C1678" s="2"/>
      <c r="F1678" s="9"/>
      <c r="K1678" s="2"/>
      <c r="M1678" s="2"/>
      <c r="O1678" s="2"/>
      <c r="P1678" s="5"/>
      <c r="Q1678" s="9"/>
      <c r="R1678" s="9"/>
      <c r="T1678" s="5"/>
    </row>
    <row r="1679" spans="2:20" x14ac:dyDescent="0.2">
      <c r="B1679" s="2"/>
      <c r="C1679" s="2"/>
      <c r="F1679" s="9"/>
      <c r="K1679" s="2"/>
      <c r="M1679" s="2"/>
      <c r="O1679" s="2"/>
      <c r="P1679" s="5"/>
      <c r="Q1679" s="9"/>
      <c r="R1679" s="9"/>
      <c r="T1679" s="5"/>
    </row>
    <row r="1680" spans="2:20" x14ac:dyDescent="0.2">
      <c r="B1680" s="2"/>
      <c r="C1680" s="2"/>
      <c r="F1680" s="9"/>
      <c r="K1680" s="2"/>
      <c r="M1680" s="2"/>
      <c r="O1680" s="2"/>
      <c r="P1680" s="5"/>
      <c r="Q1680" s="9"/>
      <c r="R1680" s="9"/>
      <c r="T1680" s="5"/>
    </row>
    <row r="1681" spans="2:20" x14ac:dyDescent="0.2">
      <c r="B1681" s="2"/>
      <c r="C1681" s="2"/>
      <c r="F1681" s="9"/>
      <c r="K1681" s="2"/>
      <c r="M1681" s="2"/>
      <c r="O1681" s="2"/>
      <c r="P1681" s="5"/>
      <c r="Q1681" s="9"/>
      <c r="R1681" s="9"/>
      <c r="T1681" s="5"/>
    </row>
    <row r="1682" spans="2:20" x14ac:dyDescent="0.2">
      <c r="B1682" s="2"/>
      <c r="C1682" s="2"/>
      <c r="F1682" s="9"/>
      <c r="K1682" s="2"/>
      <c r="M1682" s="2"/>
      <c r="O1682" s="2"/>
      <c r="P1682" s="5"/>
      <c r="Q1682" s="9"/>
      <c r="R1682" s="9"/>
      <c r="T1682" s="5"/>
    </row>
    <row r="1683" spans="2:20" x14ac:dyDescent="0.2">
      <c r="B1683" s="2"/>
      <c r="C1683" s="2"/>
      <c r="F1683" s="9"/>
      <c r="K1683" s="2"/>
      <c r="M1683" s="2"/>
      <c r="O1683" s="2"/>
      <c r="P1683" s="5"/>
      <c r="Q1683" s="9"/>
      <c r="R1683" s="9"/>
      <c r="T1683" s="5"/>
    </row>
    <row r="1684" spans="2:20" x14ac:dyDescent="0.2">
      <c r="B1684" s="2"/>
      <c r="C1684" s="2"/>
      <c r="F1684" s="9"/>
      <c r="K1684" s="2"/>
      <c r="M1684" s="2"/>
      <c r="O1684" s="2"/>
      <c r="P1684" s="5"/>
      <c r="Q1684" s="9"/>
      <c r="R1684" s="9"/>
      <c r="T1684" s="5"/>
    </row>
    <row r="1685" spans="2:20" x14ac:dyDescent="0.2">
      <c r="B1685" s="2"/>
      <c r="C1685" s="2"/>
      <c r="F1685" s="9"/>
      <c r="K1685" s="2"/>
      <c r="M1685" s="2"/>
      <c r="O1685" s="2"/>
      <c r="P1685" s="5"/>
      <c r="Q1685" s="9"/>
      <c r="R1685" s="9"/>
      <c r="T1685" s="5"/>
    </row>
    <row r="1686" spans="2:20" x14ac:dyDescent="0.2">
      <c r="B1686" s="2"/>
      <c r="C1686" s="2"/>
      <c r="F1686" s="9"/>
      <c r="K1686" s="2"/>
      <c r="M1686" s="2"/>
      <c r="O1686" s="2"/>
      <c r="P1686" s="5"/>
      <c r="Q1686" s="9"/>
      <c r="R1686" s="9"/>
      <c r="T1686" s="5"/>
    </row>
    <row r="1687" spans="2:20" x14ac:dyDescent="0.2">
      <c r="B1687" s="2"/>
      <c r="C1687" s="2"/>
      <c r="F1687" s="9"/>
      <c r="K1687" s="2"/>
      <c r="M1687" s="2"/>
      <c r="O1687" s="2"/>
      <c r="P1687" s="5"/>
      <c r="Q1687" s="9"/>
      <c r="R1687" s="9"/>
      <c r="T1687" s="5"/>
    </row>
    <row r="1688" spans="2:20" x14ac:dyDescent="0.2">
      <c r="B1688" s="2"/>
      <c r="C1688" s="2"/>
      <c r="F1688" s="9"/>
      <c r="K1688" s="2"/>
      <c r="M1688" s="2"/>
      <c r="O1688" s="2"/>
      <c r="P1688" s="5"/>
      <c r="Q1688" s="9"/>
      <c r="R1688" s="9"/>
      <c r="T1688" s="5"/>
    </row>
    <row r="1689" spans="2:20" x14ac:dyDescent="0.2">
      <c r="B1689" s="2"/>
      <c r="C1689" s="2"/>
      <c r="F1689" s="9"/>
      <c r="K1689" s="2"/>
      <c r="M1689" s="2"/>
      <c r="O1689" s="2"/>
      <c r="P1689" s="5"/>
      <c r="Q1689" s="9"/>
      <c r="R1689" s="9"/>
      <c r="T1689" s="5"/>
    </row>
    <row r="1690" spans="2:20" x14ac:dyDescent="0.2">
      <c r="B1690" s="2"/>
      <c r="C1690" s="2"/>
      <c r="F1690" s="9"/>
      <c r="K1690" s="2"/>
      <c r="M1690" s="2"/>
      <c r="O1690" s="2"/>
      <c r="P1690" s="5"/>
      <c r="Q1690" s="9"/>
      <c r="R1690" s="9"/>
      <c r="T1690" s="5"/>
    </row>
    <row r="1691" spans="2:20" x14ac:dyDescent="0.2">
      <c r="B1691" s="2"/>
      <c r="C1691" s="2"/>
      <c r="F1691" s="9"/>
      <c r="K1691" s="2"/>
      <c r="M1691" s="2"/>
      <c r="O1691" s="2"/>
      <c r="P1691" s="5"/>
      <c r="Q1691" s="9"/>
      <c r="R1691" s="9"/>
      <c r="T1691" s="5"/>
    </row>
    <row r="1692" spans="2:20" x14ac:dyDescent="0.2">
      <c r="B1692" s="2"/>
      <c r="C1692" s="2"/>
      <c r="F1692" s="9"/>
      <c r="K1692" s="2"/>
      <c r="M1692" s="2"/>
      <c r="O1692" s="2"/>
      <c r="P1692" s="5"/>
      <c r="Q1692" s="9"/>
      <c r="R1692" s="9"/>
      <c r="T1692" s="5"/>
    </row>
    <row r="1693" spans="2:20" x14ac:dyDescent="0.2">
      <c r="B1693" s="2"/>
      <c r="C1693" s="2"/>
      <c r="F1693" s="9"/>
      <c r="K1693" s="2"/>
      <c r="M1693" s="2"/>
      <c r="O1693" s="2"/>
      <c r="P1693" s="5"/>
      <c r="Q1693" s="9"/>
      <c r="R1693" s="9"/>
      <c r="T1693" s="5"/>
    </row>
    <row r="1694" spans="2:20" x14ac:dyDescent="0.2">
      <c r="B1694" s="2"/>
      <c r="C1694" s="2"/>
      <c r="F1694" s="9"/>
      <c r="K1694" s="2"/>
      <c r="M1694" s="2"/>
      <c r="O1694" s="2"/>
      <c r="P1694" s="5"/>
      <c r="Q1694" s="9"/>
      <c r="R1694" s="9"/>
      <c r="T1694" s="5"/>
    </row>
    <row r="1695" spans="2:20" x14ac:dyDescent="0.2">
      <c r="B1695" s="2"/>
      <c r="C1695" s="2"/>
      <c r="F1695" s="9"/>
      <c r="K1695" s="2"/>
      <c r="M1695" s="2"/>
      <c r="O1695" s="2"/>
      <c r="P1695" s="5"/>
      <c r="Q1695" s="9"/>
      <c r="R1695" s="9"/>
      <c r="T1695" s="5"/>
    </row>
    <row r="1696" spans="2:20" x14ac:dyDescent="0.2">
      <c r="B1696" s="2"/>
      <c r="C1696" s="2"/>
      <c r="F1696" s="9"/>
      <c r="K1696" s="2"/>
      <c r="M1696" s="2"/>
      <c r="O1696" s="2"/>
      <c r="P1696" s="5"/>
      <c r="Q1696" s="9"/>
      <c r="R1696" s="9"/>
      <c r="T1696" s="5"/>
    </row>
    <row r="1697" spans="2:20" x14ac:dyDescent="0.2">
      <c r="B1697" s="2"/>
      <c r="C1697" s="2"/>
      <c r="F1697" s="9"/>
      <c r="K1697" s="2"/>
      <c r="M1697" s="2"/>
      <c r="O1697" s="2"/>
      <c r="P1697" s="5"/>
      <c r="Q1697" s="9"/>
      <c r="R1697" s="9"/>
      <c r="T1697" s="5"/>
    </row>
    <row r="1698" spans="2:20" x14ac:dyDescent="0.2">
      <c r="B1698" s="2"/>
      <c r="C1698" s="2"/>
      <c r="F1698" s="9"/>
      <c r="K1698" s="2"/>
      <c r="M1698" s="2"/>
      <c r="O1698" s="2"/>
      <c r="P1698" s="5"/>
      <c r="Q1698" s="9"/>
      <c r="R1698" s="9"/>
      <c r="T1698" s="5"/>
    </row>
    <row r="1699" spans="2:20" x14ac:dyDescent="0.2">
      <c r="B1699" s="2"/>
      <c r="C1699" s="2"/>
      <c r="F1699" s="9"/>
      <c r="K1699" s="2"/>
      <c r="M1699" s="2"/>
      <c r="O1699" s="2"/>
      <c r="P1699" s="5"/>
      <c r="Q1699" s="9"/>
      <c r="R1699" s="9"/>
      <c r="T1699" s="5"/>
    </row>
    <row r="1700" spans="2:20" x14ac:dyDescent="0.2">
      <c r="B1700" s="2"/>
      <c r="C1700" s="2"/>
      <c r="F1700" s="9"/>
      <c r="K1700" s="2"/>
      <c r="M1700" s="2"/>
      <c r="O1700" s="2"/>
      <c r="P1700" s="5"/>
      <c r="Q1700" s="9"/>
      <c r="R1700" s="9"/>
      <c r="T1700" s="5"/>
    </row>
    <row r="1701" spans="2:20" x14ac:dyDescent="0.2">
      <c r="B1701" s="2"/>
      <c r="C1701" s="2"/>
      <c r="F1701" s="9"/>
      <c r="K1701" s="2"/>
      <c r="M1701" s="2"/>
      <c r="O1701" s="2"/>
      <c r="P1701" s="5"/>
      <c r="Q1701" s="9"/>
      <c r="R1701" s="9"/>
      <c r="T1701" s="5"/>
    </row>
    <row r="1702" spans="2:20" x14ac:dyDescent="0.2">
      <c r="B1702" s="2"/>
      <c r="C1702" s="2"/>
      <c r="F1702" s="9"/>
      <c r="K1702" s="2"/>
      <c r="M1702" s="2"/>
      <c r="O1702" s="2"/>
      <c r="P1702" s="5"/>
      <c r="Q1702" s="9"/>
      <c r="R1702" s="9"/>
      <c r="T1702" s="5"/>
    </row>
    <row r="1703" spans="2:20" x14ac:dyDescent="0.2">
      <c r="B1703" s="2"/>
      <c r="C1703" s="2"/>
      <c r="F1703" s="9"/>
      <c r="K1703" s="2"/>
      <c r="M1703" s="2"/>
      <c r="O1703" s="2"/>
      <c r="P1703" s="5"/>
      <c r="Q1703" s="9"/>
      <c r="R1703" s="9"/>
      <c r="T1703" s="5"/>
    </row>
    <row r="1704" spans="2:20" x14ac:dyDescent="0.2">
      <c r="B1704" s="2"/>
      <c r="C1704" s="2"/>
      <c r="F1704" s="9"/>
      <c r="K1704" s="2"/>
      <c r="M1704" s="2"/>
      <c r="O1704" s="2"/>
      <c r="P1704" s="5"/>
      <c r="Q1704" s="9"/>
      <c r="R1704" s="9"/>
      <c r="T1704" s="5"/>
    </row>
    <row r="1705" spans="2:20" x14ac:dyDescent="0.2">
      <c r="B1705" s="2"/>
      <c r="C1705" s="2"/>
      <c r="F1705" s="9"/>
      <c r="K1705" s="2"/>
      <c r="M1705" s="2"/>
      <c r="O1705" s="2"/>
      <c r="P1705" s="5"/>
      <c r="Q1705" s="9"/>
      <c r="R1705" s="9"/>
      <c r="T1705" s="5"/>
    </row>
    <row r="1706" spans="2:20" x14ac:dyDescent="0.2">
      <c r="B1706" s="2"/>
      <c r="C1706" s="2"/>
      <c r="F1706" s="9"/>
      <c r="K1706" s="2"/>
      <c r="M1706" s="2"/>
      <c r="O1706" s="2"/>
      <c r="P1706" s="5"/>
      <c r="Q1706" s="9"/>
      <c r="R1706" s="9"/>
      <c r="T1706" s="5"/>
    </row>
    <row r="1707" spans="2:20" x14ac:dyDescent="0.2">
      <c r="B1707" s="2"/>
      <c r="C1707" s="2"/>
      <c r="F1707" s="9"/>
      <c r="K1707" s="2"/>
      <c r="M1707" s="2"/>
      <c r="O1707" s="2"/>
      <c r="P1707" s="5"/>
      <c r="Q1707" s="9"/>
      <c r="R1707" s="9"/>
      <c r="T1707" s="5"/>
    </row>
    <row r="1708" spans="2:20" x14ac:dyDescent="0.2">
      <c r="B1708" s="2"/>
      <c r="C1708" s="2"/>
      <c r="F1708" s="9"/>
      <c r="K1708" s="2"/>
      <c r="M1708" s="2"/>
      <c r="O1708" s="2"/>
      <c r="P1708" s="5"/>
      <c r="Q1708" s="9"/>
      <c r="R1708" s="9"/>
      <c r="T1708" s="5"/>
    </row>
    <row r="1709" spans="2:20" x14ac:dyDescent="0.2">
      <c r="B1709" s="2"/>
      <c r="C1709" s="2"/>
      <c r="F1709" s="9"/>
      <c r="K1709" s="2"/>
      <c r="M1709" s="2"/>
      <c r="O1709" s="2"/>
      <c r="P1709" s="5"/>
      <c r="Q1709" s="9"/>
      <c r="R1709" s="9"/>
      <c r="T1709" s="5"/>
    </row>
    <row r="1710" spans="2:20" x14ac:dyDescent="0.2">
      <c r="B1710" s="2"/>
      <c r="C1710" s="2"/>
      <c r="F1710" s="9"/>
      <c r="K1710" s="2"/>
      <c r="M1710" s="2"/>
      <c r="O1710" s="2"/>
      <c r="P1710" s="5"/>
      <c r="Q1710" s="9"/>
      <c r="R1710" s="9"/>
      <c r="T1710" s="5"/>
    </row>
    <row r="1711" spans="2:20" x14ac:dyDescent="0.2">
      <c r="B1711" s="2"/>
      <c r="C1711" s="2"/>
      <c r="F1711" s="9"/>
      <c r="K1711" s="2"/>
      <c r="M1711" s="2"/>
      <c r="O1711" s="2"/>
      <c r="P1711" s="5"/>
      <c r="Q1711" s="9"/>
      <c r="R1711" s="9"/>
      <c r="T1711" s="5"/>
    </row>
    <row r="1712" spans="2:20" x14ac:dyDescent="0.2">
      <c r="B1712" s="2"/>
      <c r="C1712" s="2"/>
      <c r="F1712" s="9"/>
      <c r="K1712" s="2"/>
      <c r="M1712" s="2"/>
      <c r="O1712" s="2"/>
      <c r="P1712" s="5"/>
      <c r="Q1712" s="9"/>
      <c r="R1712" s="9"/>
      <c r="T1712" s="5"/>
    </row>
    <row r="1713" spans="2:20" x14ac:dyDescent="0.2">
      <c r="B1713" s="2"/>
      <c r="C1713" s="2"/>
      <c r="F1713" s="9"/>
      <c r="K1713" s="2"/>
      <c r="M1713" s="2"/>
      <c r="O1713" s="2"/>
      <c r="P1713" s="5"/>
      <c r="Q1713" s="9"/>
      <c r="R1713" s="9"/>
      <c r="T1713" s="5"/>
    </row>
    <row r="1714" spans="2:20" x14ac:dyDescent="0.2">
      <c r="B1714" s="2"/>
      <c r="C1714" s="2"/>
      <c r="F1714" s="9"/>
      <c r="K1714" s="2"/>
      <c r="M1714" s="2"/>
      <c r="O1714" s="2"/>
      <c r="P1714" s="5"/>
      <c r="Q1714" s="9"/>
      <c r="R1714" s="9"/>
      <c r="T1714" s="5"/>
    </row>
    <row r="1715" spans="2:20" x14ac:dyDescent="0.2">
      <c r="B1715" s="2"/>
      <c r="C1715" s="2"/>
      <c r="F1715" s="9"/>
      <c r="K1715" s="2"/>
      <c r="M1715" s="2"/>
      <c r="O1715" s="2"/>
      <c r="P1715" s="5"/>
      <c r="Q1715" s="9"/>
      <c r="R1715" s="9"/>
      <c r="T1715" s="5"/>
    </row>
    <row r="1716" spans="2:20" x14ac:dyDescent="0.2">
      <c r="B1716" s="2"/>
      <c r="C1716" s="2"/>
      <c r="F1716" s="9"/>
      <c r="K1716" s="2"/>
      <c r="M1716" s="2"/>
      <c r="O1716" s="2"/>
      <c r="P1716" s="5"/>
      <c r="Q1716" s="9"/>
      <c r="R1716" s="9"/>
      <c r="T1716" s="5"/>
    </row>
    <row r="1717" spans="2:20" x14ac:dyDescent="0.2">
      <c r="B1717" s="2"/>
      <c r="C1717" s="2"/>
      <c r="F1717" s="9"/>
      <c r="K1717" s="2"/>
      <c r="M1717" s="2"/>
      <c r="O1717" s="2"/>
      <c r="P1717" s="5"/>
      <c r="Q1717" s="9"/>
      <c r="R1717" s="9"/>
      <c r="T1717" s="5"/>
    </row>
    <row r="1718" spans="2:20" x14ac:dyDescent="0.2">
      <c r="B1718" s="2"/>
      <c r="C1718" s="2"/>
      <c r="F1718" s="9"/>
      <c r="K1718" s="2"/>
      <c r="M1718" s="2"/>
      <c r="O1718" s="2"/>
      <c r="P1718" s="5"/>
      <c r="Q1718" s="9"/>
      <c r="R1718" s="9"/>
      <c r="T1718" s="5"/>
    </row>
    <row r="1719" spans="2:20" x14ac:dyDescent="0.2">
      <c r="B1719" s="2"/>
      <c r="C1719" s="2"/>
      <c r="F1719" s="9"/>
      <c r="K1719" s="2"/>
      <c r="M1719" s="2"/>
      <c r="O1719" s="2"/>
      <c r="P1719" s="5"/>
      <c r="Q1719" s="9"/>
      <c r="R1719" s="9"/>
      <c r="T1719" s="5"/>
    </row>
    <row r="1720" spans="2:20" x14ac:dyDescent="0.2">
      <c r="B1720" s="2"/>
      <c r="C1720" s="2"/>
      <c r="F1720" s="9"/>
      <c r="K1720" s="2"/>
      <c r="M1720" s="2"/>
      <c r="O1720" s="2"/>
      <c r="P1720" s="5"/>
      <c r="Q1720" s="9"/>
      <c r="R1720" s="9"/>
      <c r="T1720" s="5"/>
    </row>
    <row r="1721" spans="2:20" x14ac:dyDescent="0.2">
      <c r="B1721" s="2"/>
      <c r="C1721" s="2"/>
      <c r="F1721" s="9"/>
      <c r="K1721" s="2"/>
      <c r="M1721" s="2"/>
      <c r="O1721" s="2"/>
      <c r="P1721" s="5"/>
      <c r="Q1721" s="9"/>
      <c r="R1721" s="9"/>
      <c r="T1721" s="5"/>
    </row>
    <row r="1722" spans="2:20" x14ac:dyDescent="0.2">
      <c r="B1722" s="2"/>
      <c r="C1722" s="2"/>
      <c r="F1722" s="9"/>
      <c r="K1722" s="2"/>
      <c r="M1722" s="2"/>
      <c r="O1722" s="2"/>
      <c r="P1722" s="5"/>
      <c r="Q1722" s="9"/>
      <c r="R1722" s="9"/>
      <c r="T1722" s="5"/>
    </row>
    <row r="1723" spans="2:20" x14ac:dyDescent="0.2">
      <c r="B1723" s="2"/>
      <c r="C1723" s="2"/>
      <c r="F1723" s="9"/>
      <c r="K1723" s="2"/>
      <c r="M1723" s="2"/>
      <c r="O1723" s="2"/>
      <c r="P1723" s="5"/>
      <c r="Q1723" s="9"/>
      <c r="R1723" s="9"/>
      <c r="T1723" s="5"/>
    </row>
    <row r="1724" spans="2:20" x14ac:dyDescent="0.2">
      <c r="B1724" s="2"/>
      <c r="C1724" s="2"/>
      <c r="F1724" s="9"/>
      <c r="K1724" s="2"/>
      <c r="M1724" s="2"/>
      <c r="O1724" s="2"/>
      <c r="P1724" s="5"/>
      <c r="Q1724" s="9"/>
      <c r="R1724" s="9"/>
      <c r="T1724" s="5"/>
    </row>
    <row r="1725" spans="2:20" x14ac:dyDescent="0.2">
      <c r="B1725" s="2"/>
      <c r="C1725" s="2"/>
      <c r="F1725" s="9"/>
      <c r="K1725" s="2"/>
      <c r="M1725" s="2"/>
      <c r="O1725" s="2"/>
      <c r="P1725" s="5"/>
      <c r="Q1725" s="9"/>
      <c r="R1725" s="9"/>
      <c r="T1725" s="5"/>
    </row>
    <row r="1726" spans="2:20" x14ac:dyDescent="0.2">
      <c r="B1726" s="2"/>
      <c r="C1726" s="2"/>
      <c r="F1726" s="9"/>
      <c r="K1726" s="2"/>
      <c r="M1726" s="2"/>
      <c r="O1726" s="2"/>
      <c r="P1726" s="5"/>
      <c r="Q1726" s="9"/>
      <c r="R1726" s="9"/>
      <c r="T1726" s="5"/>
    </row>
    <row r="1727" spans="2:20" x14ac:dyDescent="0.2">
      <c r="B1727" s="2"/>
      <c r="C1727" s="2"/>
      <c r="F1727" s="9"/>
      <c r="K1727" s="2"/>
      <c r="M1727" s="2"/>
      <c r="O1727" s="2"/>
      <c r="P1727" s="5"/>
      <c r="Q1727" s="9"/>
      <c r="R1727" s="9"/>
      <c r="T1727" s="5"/>
    </row>
    <row r="1728" spans="2:20" x14ac:dyDescent="0.2">
      <c r="B1728" s="2"/>
      <c r="C1728" s="2"/>
      <c r="F1728" s="9"/>
      <c r="K1728" s="2"/>
      <c r="M1728" s="2"/>
      <c r="O1728" s="2"/>
      <c r="P1728" s="5"/>
      <c r="Q1728" s="9"/>
      <c r="R1728" s="9"/>
      <c r="T1728" s="5"/>
    </row>
    <row r="1729" spans="2:20" x14ac:dyDescent="0.2">
      <c r="B1729" s="2"/>
      <c r="C1729" s="2"/>
      <c r="F1729" s="9"/>
      <c r="K1729" s="2"/>
      <c r="M1729" s="2"/>
      <c r="O1729" s="2"/>
      <c r="P1729" s="5"/>
      <c r="Q1729" s="9"/>
      <c r="R1729" s="9"/>
      <c r="T1729" s="5"/>
    </row>
    <row r="1730" spans="2:20" x14ac:dyDescent="0.2">
      <c r="B1730" s="2"/>
      <c r="C1730" s="2"/>
      <c r="F1730" s="9"/>
      <c r="K1730" s="2"/>
      <c r="M1730" s="2"/>
      <c r="O1730" s="2"/>
      <c r="P1730" s="5"/>
      <c r="Q1730" s="9"/>
      <c r="R1730" s="9"/>
      <c r="T1730" s="5"/>
    </row>
    <row r="1731" spans="2:20" x14ac:dyDescent="0.2">
      <c r="B1731" s="2"/>
      <c r="C1731" s="2"/>
      <c r="F1731" s="9"/>
      <c r="K1731" s="2"/>
      <c r="M1731" s="2"/>
      <c r="O1731" s="2"/>
      <c r="P1731" s="5"/>
      <c r="Q1731" s="9"/>
      <c r="R1731" s="9"/>
      <c r="T1731" s="5"/>
    </row>
    <row r="1732" spans="2:20" x14ac:dyDescent="0.2">
      <c r="B1732" s="2"/>
      <c r="C1732" s="2"/>
      <c r="F1732" s="9"/>
      <c r="K1732" s="2"/>
      <c r="M1732" s="2"/>
      <c r="O1732" s="2"/>
      <c r="P1732" s="5"/>
      <c r="Q1732" s="9"/>
      <c r="R1732" s="9"/>
      <c r="T1732" s="5"/>
    </row>
    <row r="1733" spans="2:20" x14ac:dyDescent="0.2">
      <c r="B1733" s="2"/>
      <c r="C1733" s="2"/>
      <c r="F1733" s="9"/>
      <c r="K1733" s="2"/>
      <c r="M1733" s="2"/>
      <c r="O1733" s="2"/>
      <c r="P1733" s="5"/>
      <c r="Q1733" s="9"/>
      <c r="R1733" s="9"/>
      <c r="T1733" s="5"/>
    </row>
    <row r="1734" spans="2:20" x14ac:dyDescent="0.2">
      <c r="B1734" s="2"/>
      <c r="C1734" s="2"/>
      <c r="F1734" s="9"/>
      <c r="K1734" s="2"/>
      <c r="M1734" s="2"/>
      <c r="O1734" s="2"/>
      <c r="P1734" s="5"/>
      <c r="Q1734" s="9"/>
      <c r="R1734" s="9"/>
      <c r="T1734" s="5"/>
    </row>
    <row r="1735" spans="2:20" x14ac:dyDescent="0.2">
      <c r="B1735" s="2"/>
      <c r="C1735" s="2"/>
      <c r="F1735" s="9"/>
      <c r="K1735" s="2"/>
      <c r="M1735" s="2"/>
      <c r="O1735" s="2"/>
      <c r="P1735" s="5"/>
      <c r="Q1735" s="9"/>
      <c r="R1735" s="9"/>
      <c r="T1735" s="5"/>
    </row>
    <row r="1736" spans="2:20" x14ac:dyDescent="0.2">
      <c r="B1736" s="2"/>
      <c r="C1736" s="2"/>
      <c r="F1736" s="9"/>
      <c r="K1736" s="2"/>
      <c r="M1736" s="2"/>
      <c r="O1736" s="2"/>
      <c r="P1736" s="5"/>
      <c r="Q1736" s="9"/>
      <c r="R1736" s="9"/>
      <c r="T1736" s="5"/>
    </row>
    <row r="1737" spans="2:20" x14ac:dyDescent="0.2">
      <c r="B1737" s="2"/>
      <c r="C1737" s="2"/>
      <c r="F1737" s="9"/>
      <c r="K1737" s="2"/>
      <c r="M1737" s="2"/>
      <c r="O1737" s="2"/>
      <c r="P1737" s="5"/>
      <c r="Q1737" s="9"/>
      <c r="R1737" s="9"/>
      <c r="T1737" s="5"/>
    </row>
    <row r="1738" spans="2:20" x14ac:dyDescent="0.2">
      <c r="B1738" s="2"/>
      <c r="C1738" s="2"/>
      <c r="F1738" s="9"/>
      <c r="K1738" s="2"/>
      <c r="M1738" s="2"/>
      <c r="O1738" s="2"/>
      <c r="P1738" s="5"/>
      <c r="Q1738" s="9"/>
      <c r="R1738" s="9"/>
      <c r="T1738" s="5"/>
    </row>
    <row r="1739" spans="2:20" x14ac:dyDescent="0.2">
      <c r="B1739" s="2"/>
      <c r="C1739" s="2"/>
      <c r="F1739" s="9"/>
      <c r="K1739" s="2"/>
      <c r="M1739" s="2"/>
      <c r="O1739" s="2"/>
      <c r="P1739" s="5"/>
      <c r="Q1739" s="9"/>
      <c r="R1739" s="9"/>
      <c r="T1739" s="5"/>
    </row>
    <row r="1740" spans="2:20" x14ac:dyDescent="0.2">
      <c r="B1740" s="2"/>
      <c r="C1740" s="2"/>
      <c r="F1740" s="9"/>
      <c r="K1740" s="2"/>
      <c r="M1740" s="2"/>
      <c r="O1740" s="2"/>
      <c r="P1740" s="5"/>
      <c r="Q1740" s="9"/>
      <c r="R1740" s="9"/>
      <c r="T1740" s="5"/>
    </row>
    <row r="1741" spans="2:20" x14ac:dyDescent="0.2">
      <c r="B1741" s="2"/>
      <c r="C1741" s="2"/>
      <c r="F1741" s="9"/>
      <c r="K1741" s="2"/>
      <c r="M1741" s="2"/>
      <c r="O1741" s="2"/>
      <c r="P1741" s="5"/>
      <c r="Q1741" s="9"/>
      <c r="R1741" s="9"/>
      <c r="T1741" s="5"/>
    </row>
    <row r="1742" spans="2:20" x14ac:dyDescent="0.2">
      <c r="B1742" s="2"/>
      <c r="C1742" s="2"/>
      <c r="F1742" s="9"/>
      <c r="K1742" s="2"/>
      <c r="M1742" s="2"/>
      <c r="O1742" s="2"/>
      <c r="P1742" s="5"/>
      <c r="Q1742" s="9"/>
      <c r="R1742" s="9"/>
      <c r="T1742" s="5"/>
    </row>
    <row r="1743" spans="2:20" x14ac:dyDescent="0.2">
      <c r="B1743" s="2"/>
      <c r="C1743" s="2"/>
      <c r="F1743" s="9"/>
      <c r="K1743" s="2"/>
      <c r="M1743" s="2"/>
      <c r="O1743" s="2"/>
      <c r="P1743" s="5"/>
      <c r="Q1743" s="9"/>
      <c r="R1743" s="9"/>
      <c r="T1743" s="5"/>
    </row>
    <row r="1744" spans="2:20" x14ac:dyDescent="0.2">
      <c r="B1744" s="2"/>
      <c r="C1744" s="2"/>
      <c r="F1744" s="9"/>
      <c r="K1744" s="2"/>
      <c r="M1744" s="2"/>
      <c r="O1744" s="2"/>
      <c r="P1744" s="5"/>
      <c r="Q1744" s="9"/>
      <c r="R1744" s="9"/>
      <c r="T1744" s="5"/>
    </row>
    <row r="1745" spans="2:20" x14ac:dyDescent="0.2">
      <c r="B1745" s="2"/>
      <c r="C1745" s="2"/>
      <c r="F1745" s="9"/>
      <c r="K1745" s="2"/>
      <c r="M1745" s="2"/>
      <c r="O1745" s="2"/>
      <c r="P1745" s="5"/>
      <c r="Q1745" s="9"/>
      <c r="R1745" s="9"/>
      <c r="T1745" s="5"/>
    </row>
    <row r="1746" spans="2:20" x14ac:dyDescent="0.2">
      <c r="B1746" s="2"/>
      <c r="C1746" s="2"/>
      <c r="F1746" s="9"/>
      <c r="K1746" s="2"/>
      <c r="M1746" s="2"/>
      <c r="O1746" s="2"/>
      <c r="P1746" s="5"/>
      <c r="Q1746" s="9"/>
      <c r="R1746" s="9"/>
      <c r="T1746" s="5"/>
    </row>
    <row r="1747" spans="2:20" x14ac:dyDescent="0.2">
      <c r="B1747" s="2"/>
      <c r="C1747" s="2"/>
      <c r="F1747" s="9"/>
      <c r="K1747" s="2"/>
      <c r="M1747" s="2"/>
      <c r="O1747" s="2"/>
      <c r="P1747" s="5"/>
      <c r="Q1747" s="9"/>
      <c r="R1747" s="9"/>
      <c r="T1747" s="5"/>
    </row>
    <row r="1748" spans="2:20" x14ac:dyDescent="0.2">
      <c r="B1748" s="2"/>
      <c r="C1748" s="2"/>
      <c r="F1748" s="9"/>
      <c r="K1748" s="2"/>
      <c r="M1748" s="2"/>
      <c r="O1748" s="2"/>
      <c r="P1748" s="5"/>
      <c r="Q1748" s="9"/>
      <c r="R1748" s="9"/>
      <c r="T1748" s="5"/>
    </row>
    <row r="1749" spans="2:20" x14ac:dyDescent="0.2">
      <c r="B1749" s="2"/>
      <c r="C1749" s="2"/>
      <c r="F1749" s="9"/>
      <c r="K1749" s="2"/>
      <c r="M1749" s="2"/>
      <c r="O1749" s="2"/>
      <c r="P1749" s="5"/>
      <c r="Q1749" s="9"/>
      <c r="R1749" s="9"/>
      <c r="T1749" s="5"/>
    </row>
    <row r="1750" spans="2:20" x14ac:dyDescent="0.2">
      <c r="B1750" s="2"/>
      <c r="C1750" s="2"/>
      <c r="F1750" s="9"/>
      <c r="K1750" s="2"/>
      <c r="M1750" s="2"/>
      <c r="O1750" s="2"/>
      <c r="P1750" s="5"/>
      <c r="Q1750" s="9"/>
      <c r="R1750" s="9"/>
      <c r="T1750" s="5"/>
    </row>
    <row r="1751" spans="2:20" x14ac:dyDescent="0.2">
      <c r="B1751" s="2"/>
      <c r="C1751" s="2"/>
      <c r="F1751" s="9"/>
      <c r="K1751" s="2"/>
      <c r="M1751" s="2"/>
      <c r="O1751" s="2"/>
      <c r="P1751" s="5"/>
      <c r="Q1751" s="9"/>
      <c r="R1751" s="9"/>
      <c r="T1751" s="5"/>
    </row>
    <row r="1752" spans="2:20" x14ac:dyDescent="0.2">
      <c r="B1752" s="2"/>
      <c r="C1752" s="2"/>
      <c r="F1752" s="9"/>
      <c r="K1752" s="2"/>
      <c r="M1752" s="2"/>
      <c r="O1752" s="2"/>
      <c r="P1752" s="5"/>
      <c r="Q1752" s="9"/>
      <c r="R1752" s="9"/>
      <c r="T1752" s="5"/>
    </row>
    <row r="1753" spans="2:20" x14ac:dyDescent="0.2">
      <c r="B1753" s="2"/>
      <c r="C1753" s="2"/>
      <c r="F1753" s="9"/>
      <c r="K1753" s="2"/>
      <c r="M1753" s="2"/>
      <c r="O1753" s="2"/>
      <c r="P1753" s="5"/>
      <c r="Q1753" s="9"/>
      <c r="R1753" s="9"/>
      <c r="T1753" s="5"/>
    </row>
    <row r="1754" spans="2:20" x14ac:dyDescent="0.2">
      <c r="B1754" s="2"/>
      <c r="C1754" s="2"/>
      <c r="F1754" s="9"/>
      <c r="K1754" s="2"/>
      <c r="M1754" s="2"/>
      <c r="O1754" s="2"/>
      <c r="P1754" s="5"/>
      <c r="Q1754" s="9"/>
      <c r="R1754" s="9"/>
      <c r="T1754" s="5"/>
    </row>
    <row r="1755" spans="2:20" x14ac:dyDescent="0.2">
      <c r="B1755" s="2"/>
      <c r="C1755" s="2"/>
      <c r="F1755" s="9"/>
      <c r="K1755" s="2"/>
      <c r="M1755" s="2"/>
      <c r="O1755" s="2"/>
      <c r="P1755" s="5"/>
      <c r="Q1755" s="9"/>
      <c r="R1755" s="9"/>
      <c r="T1755" s="5"/>
    </row>
    <row r="1756" spans="2:20" x14ac:dyDescent="0.2">
      <c r="B1756" s="2"/>
      <c r="C1756" s="2"/>
      <c r="F1756" s="9"/>
      <c r="K1756" s="2"/>
      <c r="M1756" s="2"/>
      <c r="O1756" s="2"/>
      <c r="P1756" s="5"/>
      <c r="Q1756" s="9"/>
      <c r="R1756" s="9"/>
      <c r="T1756" s="5"/>
    </row>
    <row r="1757" spans="2:20" x14ac:dyDescent="0.2">
      <c r="B1757" s="2"/>
      <c r="C1757" s="2"/>
      <c r="F1757" s="9"/>
      <c r="K1757" s="2"/>
      <c r="M1757" s="2"/>
      <c r="O1757" s="2"/>
      <c r="P1757" s="5"/>
      <c r="Q1757" s="9"/>
      <c r="R1757" s="9"/>
      <c r="T1757" s="5"/>
    </row>
    <row r="1758" spans="2:20" x14ac:dyDescent="0.2">
      <c r="B1758" s="2"/>
      <c r="C1758" s="2"/>
      <c r="F1758" s="9"/>
      <c r="K1758" s="2"/>
      <c r="M1758" s="2"/>
      <c r="O1758" s="2"/>
      <c r="P1758" s="5"/>
      <c r="Q1758" s="9"/>
      <c r="R1758" s="9"/>
      <c r="T1758" s="5"/>
    </row>
    <row r="1759" spans="2:20" x14ac:dyDescent="0.2">
      <c r="B1759" s="2"/>
      <c r="C1759" s="2"/>
      <c r="F1759" s="9"/>
      <c r="K1759" s="2"/>
      <c r="M1759" s="2"/>
      <c r="O1759" s="2"/>
      <c r="P1759" s="5"/>
      <c r="Q1759" s="9"/>
      <c r="R1759" s="9"/>
      <c r="T1759" s="5"/>
    </row>
    <row r="1760" spans="2:20" x14ac:dyDescent="0.2">
      <c r="B1760" s="2"/>
      <c r="C1760" s="2"/>
      <c r="F1760" s="9"/>
      <c r="K1760" s="2"/>
      <c r="M1760" s="2"/>
      <c r="O1760" s="2"/>
      <c r="P1760" s="5"/>
      <c r="Q1760" s="9"/>
      <c r="R1760" s="9"/>
      <c r="T1760" s="5"/>
    </row>
    <row r="1761" spans="2:20" x14ac:dyDescent="0.2">
      <c r="B1761" s="2"/>
      <c r="C1761" s="2"/>
      <c r="F1761" s="9"/>
      <c r="K1761" s="2"/>
      <c r="M1761" s="2"/>
      <c r="O1761" s="2"/>
      <c r="P1761" s="5"/>
      <c r="Q1761" s="9"/>
      <c r="R1761" s="9"/>
      <c r="T1761" s="5"/>
    </row>
    <row r="1762" spans="2:20" x14ac:dyDescent="0.2">
      <c r="B1762" s="2"/>
      <c r="C1762" s="2"/>
      <c r="F1762" s="9"/>
      <c r="K1762" s="2"/>
      <c r="M1762" s="2"/>
      <c r="O1762" s="2"/>
      <c r="P1762" s="5"/>
      <c r="Q1762" s="9"/>
      <c r="R1762" s="9"/>
      <c r="T1762" s="5"/>
    </row>
    <row r="1763" spans="2:20" x14ac:dyDescent="0.2">
      <c r="B1763" s="2"/>
      <c r="C1763" s="2"/>
      <c r="F1763" s="9"/>
      <c r="K1763" s="2"/>
      <c r="M1763" s="2"/>
      <c r="O1763" s="2"/>
      <c r="P1763" s="5"/>
      <c r="Q1763" s="9"/>
      <c r="R1763" s="9"/>
      <c r="T1763" s="5"/>
    </row>
    <row r="1764" spans="2:20" x14ac:dyDescent="0.2">
      <c r="B1764" s="2"/>
      <c r="C1764" s="2"/>
      <c r="F1764" s="9"/>
      <c r="K1764" s="2"/>
      <c r="M1764" s="2"/>
      <c r="O1764" s="2"/>
      <c r="P1764" s="5"/>
      <c r="Q1764" s="9"/>
      <c r="R1764" s="9"/>
      <c r="T1764" s="5"/>
    </row>
    <row r="1765" spans="2:20" x14ac:dyDescent="0.2">
      <c r="B1765" s="2"/>
      <c r="C1765" s="2"/>
      <c r="F1765" s="9"/>
      <c r="K1765" s="2"/>
      <c r="M1765" s="2"/>
      <c r="O1765" s="2"/>
      <c r="P1765" s="5"/>
      <c r="Q1765" s="9"/>
      <c r="R1765" s="9"/>
      <c r="T1765" s="5"/>
    </row>
    <row r="1766" spans="2:20" x14ac:dyDescent="0.2">
      <c r="B1766" s="2"/>
      <c r="C1766" s="2"/>
      <c r="F1766" s="9"/>
      <c r="K1766" s="2"/>
      <c r="M1766" s="2"/>
      <c r="O1766" s="2"/>
      <c r="P1766" s="5"/>
      <c r="Q1766" s="9"/>
      <c r="R1766" s="9"/>
      <c r="T1766" s="5"/>
    </row>
    <row r="1767" spans="2:20" x14ac:dyDescent="0.2">
      <c r="B1767" s="2"/>
      <c r="C1767" s="2"/>
      <c r="F1767" s="9"/>
      <c r="K1767" s="2"/>
      <c r="M1767" s="2"/>
      <c r="O1767" s="2"/>
      <c r="P1767" s="5"/>
      <c r="Q1767" s="9"/>
      <c r="R1767" s="9"/>
      <c r="T1767" s="5"/>
    </row>
    <row r="1768" spans="2:20" x14ac:dyDescent="0.2">
      <c r="B1768" s="2"/>
      <c r="C1768" s="2"/>
      <c r="F1768" s="9"/>
      <c r="K1768" s="2"/>
      <c r="M1768" s="2"/>
      <c r="O1768" s="2"/>
      <c r="P1768" s="5"/>
      <c r="Q1768" s="9"/>
      <c r="R1768" s="9"/>
      <c r="T1768" s="5"/>
    </row>
    <row r="1769" spans="2:20" x14ac:dyDescent="0.2">
      <c r="B1769" s="2"/>
      <c r="C1769" s="2"/>
      <c r="F1769" s="9"/>
      <c r="K1769" s="2"/>
      <c r="M1769" s="2"/>
      <c r="O1769" s="2"/>
      <c r="P1769" s="5"/>
      <c r="Q1769" s="9"/>
      <c r="R1769" s="9"/>
      <c r="T1769" s="5"/>
    </row>
    <row r="1770" spans="2:20" x14ac:dyDescent="0.2">
      <c r="B1770" s="2"/>
      <c r="C1770" s="2"/>
      <c r="F1770" s="9"/>
      <c r="K1770" s="2"/>
      <c r="M1770" s="2"/>
      <c r="O1770" s="2"/>
      <c r="P1770" s="5"/>
      <c r="Q1770" s="9"/>
      <c r="R1770" s="9"/>
      <c r="T1770" s="5"/>
    </row>
    <row r="1771" spans="2:20" x14ac:dyDescent="0.2">
      <c r="B1771" s="2"/>
      <c r="C1771" s="2"/>
      <c r="F1771" s="9"/>
      <c r="K1771" s="2"/>
      <c r="M1771" s="2"/>
      <c r="O1771" s="2"/>
      <c r="P1771" s="5"/>
      <c r="Q1771" s="9"/>
      <c r="R1771" s="9"/>
      <c r="T1771" s="5"/>
    </row>
    <row r="1772" spans="2:20" x14ac:dyDescent="0.2">
      <c r="B1772" s="2"/>
      <c r="C1772" s="2"/>
      <c r="F1772" s="9"/>
      <c r="K1772" s="2"/>
      <c r="M1772" s="2"/>
      <c r="O1772" s="2"/>
      <c r="P1772" s="5"/>
      <c r="Q1772" s="9"/>
      <c r="R1772" s="9"/>
      <c r="T1772" s="5"/>
    </row>
    <row r="1773" spans="2:20" x14ac:dyDescent="0.2">
      <c r="B1773" s="2"/>
      <c r="C1773" s="2"/>
      <c r="F1773" s="9"/>
      <c r="K1773" s="2"/>
      <c r="M1773" s="2"/>
      <c r="O1773" s="2"/>
      <c r="P1773" s="5"/>
      <c r="Q1773" s="9"/>
      <c r="R1773" s="9"/>
      <c r="T1773" s="5"/>
    </row>
    <row r="1774" spans="2:20" x14ac:dyDescent="0.2">
      <c r="B1774" s="2"/>
      <c r="C1774" s="2"/>
      <c r="F1774" s="9"/>
      <c r="K1774" s="2"/>
      <c r="M1774" s="2"/>
      <c r="O1774" s="2"/>
      <c r="P1774" s="5"/>
      <c r="Q1774" s="9"/>
      <c r="R1774" s="9"/>
      <c r="T1774" s="5"/>
    </row>
    <row r="1775" spans="2:20" x14ac:dyDescent="0.2">
      <c r="B1775" s="2"/>
      <c r="C1775" s="2"/>
      <c r="F1775" s="9"/>
      <c r="K1775" s="2"/>
      <c r="M1775" s="2"/>
      <c r="O1775" s="2"/>
      <c r="P1775" s="5"/>
      <c r="Q1775" s="9"/>
      <c r="R1775" s="9"/>
      <c r="T1775" s="5"/>
    </row>
    <row r="1776" spans="2:20" x14ac:dyDescent="0.2">
      <c r="B1776" s="2"/>
      <c r="C1776" s="2"/>
      <c r="F1776" s="9"/>
      <c r="K1776" s="2"/>
      <c r="M1776" s="2"/>
      <c r="O1776" s="2"/>
      <c r="P1776" s="5"/>
      <c r="Q1776" s="9"/>
      <c r="R1776" s="9"/>
      <c r="T1776" s="5"/>
    </row>
    <row r="1777" spans="2:20" x14ac:dyDescent="0.2">
      <c r="B1777" s="2"/>
      <c r="C1777" s="2"/>
      <c r="F1777" s="9"/>
      <c r="K1777" s="2"/>
      <c r="M1777" s="2"/>
      <c r="O1777" s="2"/>
      <c r="P1777" s="5"/>
      <c r="Q1777" s="9"/>
      <c r="R1777" s="9"/>
      <c r="T1777" s="5"/>
    </row>
    <row r="1778" spans="2:20" x14ac:dyDescent="0.2">
      <c r="B1778" s="2"/>
      <c r="C1778" s="2"/>
      <c r="F1778" s="9"/>
      <c r="K1778" s="2"/>
      <c r="M1778" s="2"/>
      <c r="O1778" s="2"/>
      <c r="P1778" s="5"/>
      <c r="Q1778" s="9"/>
      <c r="R1778" s="9"/>
      <c r="T1778" s="5"/>
    </row>
    <row r="1779" spans="2:20" x14ac:dyDescent="0.2">
      <c r="B1779" s="2"/>
      <c r="C1779" s="2"/>
      <c r="F1779" s="9"/>
      <c r="K1779" s="2"/>
      <c r="M1779" s="2"/>
      <c r="O1779" s="2"/>
      <c r="P1779" s="5"/>
      <c r="Q1779" s="9"/>
      <c r="R1779" s="9"/>
      <c r="T1779" s="5"/>
    </row>
    <row r="1780" spans="2:20" x14ac:dyDescent="0.2">
      <c r="B1780" s="2"/>
      <c r="C1780" s="2"/>
      <c r="F1780" s="9"/>
      <c r="K1780" s="2"/>
      <c r="M1780" s="2"/>
      <c r="O1780" s="2"/>
      <c r="P1780" s="5"/>
      <c r="Q1780" s="9"/>
      <c r="R1780" s="9"/>
      <c r="T1780" s="5"/>
    </row>
    <row r="1781" spans="2:20" x14ac:dyDescent="0.2">
      <c r="B1781" s="2"/>
      <c r="C1781" s="2"/>
      <c r="F1781" s="9"/>
      <c r="K1781" s="2"/>
      <c r="M1781" s="2"/>
      <c r="O1781" s="2"/>
      <c r="P1781" s="5"/>
      <c r="Q1781" s="9"/>
      <c r="R1781" s="9"/>
      <c r="T1781" s="5"/>
    </row>
    <row r="1782" spans="2:20" x14ac:dyDescent="0.2">
      <c r="B1782" s="2"/>
      <c r="C1782" s="2"/>
      <c r="F1782" s="9"/>
      <c r="K1782" s="2"/>
      <c r="M1782" s="2"/>
      <c r="O1782" s="2"/>
      <c r="P1782" s="5"/>
      <c r="Q1782" s="9"/>
      <c r="R1782" s="9"/>
      <c r="T1782" s="5"/>
    </row>
    <row r="1783" spans="2:20" x14ac:dyDescent="0.2">
      <c r="B1783" s="2"/>
      <c r="C1783" s="2"/>
      <c r="F1783" s="9"/>
      <c r="K1783" s="2"/>
      <c r="M1783" s="2"/>
      <c r="O1783" s="2"/>
      <c r="P1783" s="5"/>
      <c r="Q1783" s="9"/>
      <c r="R1783" s="9"/>
      <c r="T1783" s="5"/>
    </row>
    <row r="1784" spans="2:20" x14ac:dyDescent="0.2">
      <c r="B1784" s="2"/>
      <c r="C1784" s="2"/>
      <c r="F1784" s="9"/>
      <c r="K1784" s="2"/>
      <c r="M1784" s="2"/>
      <c r="O1784" s="2"/>
      <c r="P1784" s="5"/>
      <c r="Q1784" s="9"/>
      <c r="R1784" s="9"/>
      <c r="T1784" s="5"/>
    </row>
    <row r="1785" spans="2:20" x14ac:dyDescent="0.2">
      <c r="B1785" s="2"/>
      <c r="C1785" s="2"/>
      <c r="F1785" s="9"/>
      <c r="K1785" s="2"/>
      <c r="M1785" s="2"/>
      <c r="O1785" s="2"/>
      <c r="P1785" s="5"/>
      <c r="Q1785" s="9"/>
      <c r="R1785" s="9"/>
      <c r="T1785" s="5"/>
    </row>
    <row r="1786" spans="2:20" x14ac:dyDescent="0.2">
      <c r="B1786" s="2"/>
      <c r="C1786" s="2"/>
      <c r="F1786" s="9"/>
      <c r="K1786" s="2"/>
      <c r="M1786" s="2"/>
      <c r="O1786" s="2"/>
      <c r="P1786" s="5"/>
      <c r="Q1786" s="9"/>
      <c r="R1786" s="9"/>
      <c r="T1786" s="5"/>
    </row>
    <row r="1787" spans="2:20" x14ac:dyDescent="0.2">
      <c r="B1787" s="2"/>
      <c r="C1787" s="2"/>
      <c r="F1787" s="9"/>
      <c r="K1787" s="2"/>
      <c r="M1787" s="2"/>
      <c r="O1787" s="2"/>
      <c r="P1787" s="5"/>
      <c r="Q1787" s="9"/>
      <c r="R1787" s="9"/>
      <c r="T1787" s="5"/>
    </row>
    <row r="1788" spans="2:20" x14ac:dyDescent="0.2">
      <c r="B1788" s="2"/>
      <c r="C1788" s="2"/>
      <c r="F1788" s="9"/>
      <c r="K1788" s="2"/>
      <c r="M1788" s="2"/>
      <c r="O1788" s="2"/>
      <c r="P1788" s="5"/>
      <c r="Q1788" s="9"/>
      <c r="R1788" s="9"/>
      <c r="T1788" s="5"/>
    </row>
    <row r="1789" spans="2:20" x14ac:dyDescent="0.2">
      <c r="B1789" s="2"/>
      <c r="C1789" s="2"/>
      <c r="F1789" s="9"/>
      <c r="K1789" s="2"/>
      <c r="M1789" s="2"/>
      <c r="O1789" s="2"/>
      <c r="P1789" s="5"/>
      <c r="Q1789" s="9"/>
      <c r="R1789" s="9"/>
      <c r="T1789" s="5"/>
    </row>
    <row r="1790" spans="2:20" x14ac:dyDescent="0.2">
      <c r="B1790" s="2"/>
      <c r="C1790" s="2"/>
      <c r="F1790" s="9"/>
      <c r="K1790" s="2"/>
      <c r="M1790" s="2"/>
      <c r="O1790" s="2"/>
      <c r="P1790" s="5"/>
      <c r="Q1790" s="9"/>
      <c r="R1790" s="9"/>
      <c r="T1790" s="5"/>
    </row>
    <row r="1791" spans="2:20" x14ac:dyDescent="0.2">
      <c r="B1791" s="2"/>
      <c r="C1791" s="2"/>
      <c r="F1791" s="9"/>
      <c r="K1791" s="2"/>
      <c r="M1791" s="2"/>
      <c r="O1791" s="2"/>
      <c r="P1791" s="5"/>
      <c r="Q1791" s="9"/>
      <c r="R1791" s="9"/>
      <c r="T1791" s="5"/>
    </row>
    <row r="1792" spans="2:20" x14ac:dyDescent="0.2">
      <c r="B1792" s="2"/>
      <c r="C1792" s="2"/>
      <c r="F1792" s="9"/>
      <c r="K1792" s="2"/>
      <c r="M1792" s="2"/>
      <c r="O1792" s="2"/>
      <c r="P1792" s="5"/>
      <c r="Q1792" s="9"/>
      <c r="R1792" s="9"/>
      <c r="T1792" s="5"/>
    </row>
    <row r="1793" spans="2:20" x14ac:dyDescent="0.2">
      <c r="B1793" s="2"/>
      <c r="C1793" s="2"/>
      <c r="F1793" s="9"/>
      <c r="K1793" s="2"/>
      <c r="M1793" s="2"/>
      <c r="O1793" s="2"/>
      <c r="P1793" s="5"/>
      <c r="Q1793" s="9"/>
      <c r="R1793" s="9"/>
      <c r="T1793" s="5"/>
    </row>
    <row r="1794" spans="2:20" x14ac:dyDescent="0.2">
      <c r="B1794" s="2"/>
      <c r="C1794" s="2"/>
      <c r="F1794" s="9"/>
      <c r="K1794" s="2"/>
      <c r="M1794" s="2"/>
      <c r="O1794" s="2"/>
      <c r="P1794" s="5"/>
      <c r="Q1794" s="9"/>
      <c r="R1794" s="9"/>
      <c r="T1794" s="5"/>
    </row>
    <row r="1795" spans="2:20" x14ac:dyDescent="0.2">
      <c r="B1795" s="2"/>
      <c r="C1795" s="2"/>
      <c r="F1795" s="9"/>
      <c r="K1795" s="2"/>
      <c r="M1795" s="2"/>
      <c r="O1795" s="2"/>
      <c r="P1795" s="5"/>
      <c r="Q1795" s="9"/>
      <c r="R1795" s="9"/>
      <c r="T1795" s="5"/>
    </row>
    <row r="1796" spans="2:20" x14ac:dyDescent="0.2">
      <c r="B1796" s="2"/>
      <c r="C1796" s="2"/>
      <c r="F1796" s="9"/>
      <c r="K1796" s="2"/>
      <c r="M1796" s="2"/>
      <c r="O1796" s="2"/>
      <c r="P1796" s="5"/>
      <c r="Q1796" s="9"/>
      <c r="R1796" s="9"/>
      <c r="T1796" s="5"/>
    </row>
    <row r="1797" spans="2:20" x14ac:dyDescent="0.2">
      <c r="B1797" s="2"/>
      <c r="C1797" s="2"/>
      <c r="F1797" s="9"/>
      <c r="K1797" s="2"/>
      <c r="M1797" s="2"/>
      <c r="O1797" s="2"/>
      <c r="P1797" s="5"/>
      <c r="Q1797" s="9"/>
      <c r="R1797" s="9"/>
      <c r="T1797" s="5"/>
    </row>
    <row r="1798" spans="2:20" x14ac:dyDescent="0.2">
      <c r="B1798" s="2"/>
      <c r="C1798" s="2"/>
      <c r="F1798" s="9"/>
      <c r="K1798" s="2"/>
      <c r="M1798" s="2"/>
      <c r="O1798" s="2"/>
      <c r="P1798" s="5"/>
      <c r="Q1798" s="9"/>
      <c r="R1798" s="9"/>
      <c r="T1798" s="5"/>
    </row>
    <row r="1799" spans="2:20" x14ac:dyDescent="0.2">
      <c r="B1799" s="2"/>
      <c r="C1799" s="2"/>
      <c r="F1799" s="9"/>
      <c r="K1799" s="2"/>
      <c r="M1799" s="2"/>
      <c r="O1799" s="2"/>
      <c r="P1799" s="5"/>
      <c r="Q1799" s="9"/>
      <c r="R1799" s="9"/>
      <c r="T1799" s="5"/>
    </row>
    <row r="1800" spans="2:20" x14ac:dyDescent="0.2">
      <c r="B1800" s="2"/>
      <c r="C1800" s="2"/>
      <c r="F1800" s="9"/>
      <c r="K1800" s="2"/>
      <c r="M1800" s="2"/>
      <c r="O1800" s="2"/>
      <c r="P1800" s="5"/>
      <c r="Q1800" s="9"/>
      <c r="R1800" s="9"/>
      <c r="T1800" s="5"/>
    </row>
    <row r="1801" spans="2:20" x14ac:dyDescent="0.2">
      <c r="B1801" s="2"/>
      <c r="C1801" s="2"/>
      <c r="F1801" s="9"/>
      <c r="K1801" s="2"/>
      <c r="M1801" s="2"/>
      <c r="O1801" s="2"/>
      <c r="P1801" s="5"/>
      <c r="Q1801" s="9"/>
      <c r="R1801" s="9"/>
      <c r="T1801" s="5"/>
    </row>
    <row r="1802" spans="2:20" x14ac:dyDescent="0.2">
      <c r="B1802" s="2"/>
      <c r="C1802" s="2"/>
      <c r="F1802" s="9"/>
      <c r="K1802" s="2"/>
      <c r="M1802" s="2"/>
      <c r="O1802" s="2"/>
      <c r="P1802" s="5"/>
      <c r="Q1802" s="9"/>
      <c r="R1802" s="9"/>
      <c r="T1802" s="5"/>
    </row>
    <row r="1803" spans="2:20" x14ac:dyDescent="0.2">
      <c r="B1803" s="2"/>
      <c r="C1803" s="2"/>
      <c r="F1803" s="9"/>
      <c r="K1803" s="2"/>
      <c r="M1803" s="2"/>
      <c r="O1803" s="2"/>
      <c r="P1803" s="5"/>
      <c r="Q1803" s="9"/>
      <c r="R1803" s="9"/>
      <c r="T1803" s="5"/>
    </row>
    <row r="1804" spans="2:20" x14ac:dyDescent="0.2">
      <c r="B1804" s="2"/>
      <c r="C1804" s="2"/>
      <c r="F1804" s="9"/>
      <c r="K1804" s="2"/>
      <c r="M1804" s="2"/>
      <c r="O1804" s="2"/>
      <c r="P1804" s="5"/>
      <c r="Q1804" s="9"/>
      <c r="R1804" s="9"/>
      <c r="T1804" s="5"/>
    </row>
    <row r="1805" spans="2:20" x14ac:dyDescent="0.2">
      <c r="B1805" s="2"/>
      <c r="C1805" s="2"/>
      <c r="F1805" s="9"/>
      <c r="K1805" s="2"/>
      <c r="M1805" s="2"/>
      <c r="O1805" s="2"/>
      <c r="P1805" s="5"/>
      <c r="Q1805" s="9"/>
      <c r="R1805" s="9"/>
      <c r="T1805" s="5"/>
    </row>
    <row r="1806" spans="2:20" x14ac:dyDescent="0.2">
      <c r="B1806" s="2"/>
      <c r="C1806" s="2"/>
      <c r="F1806" s="9"/>
      <c r="K1806" s="2"/>
      <c r="M1806" s="2"/>
      <c r="O1806" s="2"/>
      <c r="P1806" s="5"/>
      <c r="Q1806" s="9"/>
      <c r="R1806" s="9"/>
      <c r="T1806" s="5"/>
    </row>
    <row r="1807" spans="2:20" x14ac:dyDescent="0.2">
      <c r="B1807" s="2"/>
      <c r="C1807" s="2"/>
      <c r="F1807" s="9"/>
      <c r="K1807" s="2"/>
      <c r="M1807" s="2"/>
      <c r="O1807" s="2"/>
      <c r="P1807" s="5"/>
      <c r="Q1807" s="9"/>
      <c r="R1807" s="9"/>
      <c r="T1807" s="5"/>
    </row>
    <row r="1808" spans="2:20" x14ac:dyDescent="0.2">
      <c r="B1808" s="2"/>
      <c r="C1808" s="2"/>
      <c r="F1808" s="9"/>
      <c r="K1808" s="2"/>
      <c r="M1808" s="2"/>
      <c r="O1808" s="2"/>
      <c r="P1808" s="5"/>
      <c r="Q1808" s="9"/>
      <c r="R1808" s="9"/>
      <c r="T1808" s="5"/>
    </row>
    <row r="1809" spans="2:20" x14ac:dyDescent="0.2">
      <c r="B1809" s="2"/>
      <c r="C1809" s="2"/>
      <c r="F1809" s="9"/>
      <c r="K1809" s="2"/>
      <c r="M1809" s="2"/>
      <c r="O1809" s="2"/>
      <c r="P1809" s="5"/>
      <c r="Q1809" s="9"/>
      <c r="R1809" s="9"/>
      <c r="T1809" s="5"/>
    </row>
    <row r="1810" spans="2:20" x14ac:dyDescent="0.2">
      <c r="B1810" s="2"/>
      <c r="C1810" s="2"/>
      <c r="F1810" s="9"/>
      <c r="K1810" s="2"/>
      <c r="M1810" s="2"/>
      <c r="O1810" s="2"/>
      <c r="P1810" s="5"/>
      <c r="Q1810" s="9"/>
      <c r="R1810" s="9"/>
      <c r="T1810" s="5"/>
    </row>
    <row r="1811" spans="2:20" x14ac:dyDescent="0.2">
      <c r="B1811" s="2"/>
      <c r="C1811" s="2"/>
      <c r="F1811" s="9"/>
      <c r="K1811" s="2"/>
      <c r="M1811" s="2"/>
      <c r="O1811" s="2"/>
      <c r="P1811" s="5"/>
      <c r="Q1811" s="9"/>
      <c r="R1811" s="9"/>
      <c r="T1811" s="5"/>
    </row>
    <row r="1812" spans="2:20" x14ac:dyDescent="0.2">
      <c r="B1812" s="2"/>
      <c r="C1812" s="2"/>
      <c r="F1812" s="9"/>
      <c r="K1812" s="2"/>
      <c r="M1812" s="2"/>
      <c r="O1812" s="2"/>
      <c r="P1812" s="5"/>
      <c r="Q1812" s="9"/>
      <c r="R1812" s="9"/>
      <c r="T1812" s="5"/>
    </row>
    <row r="1813" spans="2:20" x14ac:dyDescent="0.2">
      <c r="B1813" s="2"/>
      <c r="C1813" s="2"/>
      <c r="F1813" s="9"/>
      <c r="K1813" s="2"/>
      <c r="M1813" s="2"/>
      <c r="O1813" s="2"/>
      <c r="P1813" s="5"/>
      <c r="Q1813" s="9"/>
      <c r="R1813" s="9"/>
      <c r="T1813" s="5"/>
    </row>
    <row r="1814" spans="2:20" x14ac:dyDescent="0.2">
      <c r="B1814" s="2"/>
      <c r="C1814" s="2"/>
      <c r="F1814" s="9"/>
      <c r="K1814" s="2"/>
      <c r="M1814" s="2"/>
      <c r="O1814" s="2"/>
      <c r="P1814" s="5"/>
      <c r="Q1814" s="9"/>
      <c r="R1814" s="9"/>
      <c r="T1814" s="5"/>
    </row>
    <row r="1815" spans="2:20" x14ac:dyDescent="0.2">
      <c r="B1815" s="2"/>
      <c r="C1815" s="2"/>
      <c r="F1815" s="9"/>
      <c r="K1815" s="2"/>
      <c r="M1815" s="2"/>
      <c r="O1815" s="2"/>
      <c r="P1815" s="5"/>
      <c r="Q1815" s="9"/>
      <c r="R1815" s="9"/>
      <c r="T1815" s="5"/>
    </row>
    <row r="1816" spans="2:20" x14ac:dyDescent="0.2">
      <c r="B1816" s="2"/>
      <c r="C1816" s="2"/>
      <c r="F1816" s="9"/>
      <c r="K1816" s="2"/>
      <c r="M1816" s="2"/>
      <c r="O1816" s="2"/>
      <c r="P1816" s="5"/>
      <c r="Q1816" s="9"/>
      <c r="R1816" s="9"/>
      <c r="T1816" s="5"/>
    </row>
    <row r="1817" spans="2:20" x14ac:dyDescent="0.2">
      <c r="B1817" s="2"/>
      <c r="C1817" s="2"/>
      <c r="F1817" s="9"/>
      <c r="K1817" s="2"/>
      <c r="M1817" s="2"/>
      <c r="O1817" s="2"/>
      <c r="P1817" s="5"/>
      <c r="Q1817" s="9"/>
      <c r="R1817" s="9"/>
      <c r="T1817" s="5"/>
    </row>
    <row r="1818" spans="2:20" x14ac:dyDescent="0.2">
      <c r="B1818" s="2"/>
      <c r="C1818" s="2"/>
      <c r="F1818" s="9"/>
      <c r="K1818" s="2"/>
      <c r="M1818" s="2"/>
      <c r="O1818" s="2"/>
      <c r="P1818" s="5"/>
      <c r="Q1818" s="9"/>
      <c r="R1818" s="9"/>
      <c r="T1818" s="5"/>
    </row>
    <row r="1819" spans="2:20" x14ac:dyDescent="0.2">
      <c r="B1819" s="2"/>
      <c r="C1819" s="2"/>
      <c r="F1819" s="9"/>
      <c r="K1819" s="2"/>
      <c r="M1819" s="2"/>
      <c r="O1819" s="2"/>
      <c r="P1819" s="5"/>
      <c r="Q1819" s="9"/>
      <c r="R1819" s="9"/>
      <c r="T1819" s="5"/>
    </row>
    <row r="1820" spans="2:20" x14ac:dyDescent="0.2">
      <c r="B1820" s="2"/>
      <c r="C1820" s="2"/>
      <c r="F1820" s="9"/>
      <c r="K1820" s="2"/>
      <c r="M1820" s="2"/>
      <c r="O1820" s="2"/>
      <c r="P1820" s="5"/>
      <c r="Q1820" s="9"/>
      <c r="R1820" s="9"/>
      <c r="T1820" s="5"/>
    </row>
    <row r="1821" spans="2:20" x14ac:dyDescent="0.2">
      <c r="B1821" s="2"/>
      <c r="C1821" s="2"/>
      <c r="F1821" s="9"/>
      <c r="K1821" s="2"/>
      <c r="M1821" s="2"/>
      <c r="O1821" s="2"/>
      <c r="P1821" s="5"/>
      <c r="Q1821" s="9"/>
      <c r="R1821" s="9"/>
      <c r="T1821" s="5"/>
    </row>
    <row r="1822" spans="2:20" x14ac:dyDescent="0.2">
      <c r="B1822" s="2"/>
      <c r="C1822" s="2"/>
      <c r="F1822" s="9"/>
      <c r="K1822" s="2"/>
      <c r="M1822" s="2"/>
      <c r="O1822" s="2"/>
      <c r="P1822" s="5"/>
      <c r="Q1822" s="9"/>
      <c r="R1822" s="9"/>
      <c r="T1822" s="5"/>
    </row>
    <row r="1823" spans="2:20" x14ac:dyDescent="0.2">
      <c r="B1823" s="2"/>
      <c r="C1823" s="2"/>
      <c r="F1823" s="9"/>
      <c r="K1823" s="2"/>
      <c r="M1823" s="2"/>
      <c r="O1823" s="2"/>
      <c r="P1823" s="5"/>
      <c r="Q1823" s="9"/>
      <c r="R1823" s="9"/>
      <c r="T1823" s="5"/>
    </row>
    <row r="1824" spans="2:20" x14ac:dyDescent="0.2">
      <c r="B1824" s="2"/>
      <c r="C1824" s="2"/>
      <c r="F1824" s="9"/>
      <c r="K1824" s="2"/>
      <c r="M1824" s="2"/>
      <c r="O1824" s="2"/>
      <c r="P1824" s="5"/>
      <c r="Q1824" s="9"/>
      <c r="R1824" s="9"/>
      <c r="T1824" s="5"/>
    </row>
    <row r="1825" spans="2:20" x14ac:dyDescent="0.2">
      <c r="B1825" s="2"/>
      <c r="C1825" s="2"/>
      <c r="F1825" s="9"/>
      <c r="K1825" s="2"/>
      <c r="M1825" s="2"/>
      <c r="O1825" s="2"/>
      <c r="P1825" s="5"/>
      <c r="Q1825" s="9"/>
      <c r="R1825" s="9"/>
      <c r="T1825" s="5"/>
    </row>
    <row r="1826" spans="2:20" x14ac:dyDescent="0.2">
      <c r="B1826" s="2"/>
      <c r="C1826" s="2"/>
      <c r="F1826" s="9"/>
      <c r="K1826" s="2"/>
      <c r="M1826" s="2"/>
      <c r="O1826" s="2"/>
      <c r="P1826" s="5"/>
      <c r="Q1826" s="9"/>
      <c r="R1826" s="9"/>
      <c r="T1826" s="5"/>
    </row>
    <row r="1827" spans="2:20" x14ac:dyDescent="0.2">
      <c r="B1827" s="2"/>
      <c r="C1827" s="2"/>
      <c r="F1827" s="9"/>
      <c r="K1827" s="2"/>
      <c r="M1827" s="2"/>
      <c r="O1827" s="2"/>
      <c r="P1827" s="5"/>
      <c r="Q1827" s="9"/>
      <c r="R1827" s="9"/>
      <c r="T1827" s="5"/>
    </row>
    <row r="1828" spans="2:20" x14ac:dyDescent="0.2">
      <c r="B1828" s="2"/>
      <c r="C1828" s="2"/>
      <c r="F1828" s="9"/>
      <c r="K1828" s="2"/>
      <c r="M1828" s="2"/>
      <c r="O1828" s="2"/>
      <c r="P1828" s="5"/>
      <c r="Q1828" s="9"/>
      <c r="R1828" s="9"/>
      <c r="T1828" s="5"/>
    </row>
    <row r="1829" spans="2:20" x14ac:dyDescent="0.2">
      <c r="B1829" s="2"/>
      <c r="C1829" s="2"/>
      <c r="F1829" s="9"/>
      <c r="K1829" s="2"/>
      <c r="M1829" s="2"/>
      <c r="O1829" s="2"/>
      <c r="P1829" s="5"/>
      <c r="Q1829" s="9"/>
      <c r="R1829" s="9"/>
      <c r="T1829" s="5"/>
    </row>
    <row r="1830" spans="2:20" x14ac:dyDescent="0.2">
      <c r="B1830" s="2"/>
      <c r="C1830" s="2"/>
      <c r="F1830" s="9"/>
      <c r="K1830" s="2"/>
      <c r="M1830" s="2"/>
      <c r="O1830" s="2"/>
      <c r="P1830" s="5"/>
      <c r="Q1830" s="9"/>
      <c r="R1830" s="9"/>
      <c r="T1830" s="5"/>
    </row>
    <row r="1831" spans="2:20" x14ac:dyDescent="0.2">
      <c r="B1831" s="2"/>
      <c r="C1831" s="2"/>
      <c r="F1831" s="9"/>
      <c r="K1831" s="2"/>
      <c r="M1831" s="2"/>
      <c r="O1831" s="2"/>
      <c r="P1831" s="5"/>
      <c r="Q1831" s="9"/>
      <c r="R1831" s="9"/>
      <c r="T1831" s="5"/>
    </row>
    <row r="1832" spans="2:20" x14ac:dyDescent="0.2">
      <c r="B1832" s="2"/>
      <c r="C1832" s="2"/>
      <c r="F1832" s="9"/>
      <c r="K1832" s="2"/>
      <c r="M1832" s="2"/>
      <c r="O1832" s="2"/>
      <c r="P1832" s="5"/>
      <c r="Q1832" s="9"/>
      <c r="R1832" s="9"/>
      <c r="T1832" s="5"/>
    </row>
    <row r="1833" spans="2:20" x14ac:dyDescent="0.2">
      <c r="B1833" s="2"/>
      <c r="C1833" s="2"/>
      <c r="F1833" s="9"/>
      <c r="K1833" s="2"/>
      <c r="M1833" s="2"/>
      <c r="O1833" s="2"/>
      <c r="P1833" s="5"/>
      <c r="Q1833" s="9"/>
      <c r="R1833" s="9"/>
      <c r="T1833" s="5"/>
    </row>
    <row r="1834" spans="2:20" x14ac:dyDescent="0.2">
      <c r="B1834" s="2"/>
      <c r="C1834" s="2"/>
      <c r="F1834" s="9"/>
      <c r="K1834" s="2"/>
      <c r="M1834" s="2"/>
      <c r="O1834" s="2"/>
      <c r="P1834" s="5"/>
      <c r="Q1834" s="9"/>
      <c r="R1834" s="9"/>
      <c r="T1834" s="5"/>
    </row>
    <row r="1835" spans="2:20" x14ac:dyDescent="0.2">
      <c r="B1835" s="2"/>
      <c r="C1835" s="2"/>
      <c r="F1835" s="9"/>
      <c r="K1835" s="2"/>
      <c r="M1835" s="2"/>
      <c r="O1835" s="2"/>
      <c r="P1835" s="5"/>
      <c r="Q1835" s="9"/>
      <c r="R1835" s="9"/>
      <c r="T1835" s="5"/>
    </row>
    <row r="1836" spans="2:20" x14ac:dyDescent="0.2">
      <c r="B1836" s="2"/>
      <c r="C1836" s="2"/>
      <c r="F1836" s="9"/>
      <c r="K1836" s="2"/>
      <c r="M1836" s="2"/>
      <c r="O1836" s="2"/>
      <c r="P1836" s="5"/>
      <c r="Q1836" s="9"/>
      <c r="R1836" s="9"/>
      <c r="T1836" s="5"/>
    </row>
    <row r="1837" spans="2:20" x14ac:dyDescent="0.2">
      <c r="B1837" s="2"/>
      <c r="C1837" s="2"/>
      <c r="F1837" s="9"/>
      <c r="K1837" s="2"/>
      <c r="M1837" s="2"/>
      <c r="O1837" s="2"/>
      <c r="P1837" s="5"/>
      <c r="Q1837" s="9"/>
      <c r="R1837" s="9"/>
      <c r="T1837" s="5"/>
    </row>
    <row r="1838" spans="2:20" x14ac:dyDescent="0.2">
      <c r="B1838" s="2"/>
      <c r="C1838" s="2"/>
      <c r="F1838" s="9"/>
      <c r="K1838" s="2"/>
      <c r="M1838" s="2"/>
      <c r="O1838" s="2"/>
      <c r="P1838" s="5"/>
      <c r="Q1838" s="9"/>
      <c r="R1838" s="9"/>
      <c r="T1838" s="5"/>
    </row>
    <row r="1839" spans="2:20" x14ac:dyDescent="0.2">
      <c r="B1839" s="2"/>
      <c r="C1839" s="2"/>
      <c r="F1839" s="9"/>
      <c r="K1839" s="2"/>
      <c r="M1839" s="2"/>
      <c r="O1839" s="2"/>
      <c r="P1839" s="5"/>
      <c r="Q1839" s="9"/>
      <c r="R1839" s="9"/>
      <c r="T1839" s="5"/>
    </row>
    <row r="1840" spans="2:20" x14ac:dyDescent="0.2">
      <c r="B1840" s="2"/>
      <c r="C1840" s="2"/>
      <c r="F1840" s="9"/>
      <c r="K1840" s="2"/>
      <c r="M1840" s="2"/>
      <c r="O1840" s="2"/>
      <c r="P1840" s="5"/>
      <c r="Q1840" s="9"/>
      <c r="R1840" s="9"/>
      <c r="T1840" s="5"/>
    </row>
    <row r="1841" spans="2:20" x14ac:dyDescent="0.2">
      <c r="B1841" s="2"/>
      <c r="C1841" s="2"/>
      <c r="F1841" s="9"/>
      <c r="K1841" s="2"/>
      <c r="M1841" s="2"/>
      <c r="O1841" s="2"/>
      <c r="P1841" s="5"/>
      <c r="Q1841" s="9"/>
      <c r="R1841" s="9"/>
      <c r="T1841" s="5"/>
    </row>
    <row r="1842" spans="2:20" x14ac:dyDescent="0.2">
      <c r="B1842" s="2"/>
      <c r="C1842" s="2"/>
      <c r="F1842" s="9"/>
      <c r="K1842" s="2"/>
      <c r="M1842" s="2"/>
      <c r="O1842" s="2"/>
      <c r="P1842" s="5"/>
      <c r="Q1842" s="9"/>
      <c r="R1842" s="9"/>
      <c r="T1842" s="5"/>
    </row>
    <row r="1843" spans="2:20" x14ac:dyDescent="0.2">
      <c r="B1843" s="2"/>
      <c r="C1843" s="2"/>
      <c r="F1843" s="9"/>
      <c r="K1843" s="2"/>
      <c r="M1843" s="2"/>
      <c r="O1843" s="2"/>
      <c r="P1843" s="5"/>
      <c r="Q1843" s="9"/>
      <c r="R1843" s="9"/>
      <c r="T1843" s="5"/>
    </row>
    <row r="1844" spans="2:20" x14ac:dyDescent="0.2">
      <c r="B1844" s="2"/>
      <c r="C1844" s="2"/>
      <c r="F1844" s="9"/>
      <c r="K1844" s="2"/>
      <c r="M1844" s="2"/>
      <c r="O1844" s="2"/>
      <c r="P1844" s="5"/>
      <c r="Q1844" s="9"/>
      <c r="R1844" s="9"/>
      <c r="T1844" s="5"/>
    </row>
    <row r="1845" spans="2:20" x14ac:dyDescent="0.2">
      <c r="B1845" s="2"/>
      <c r="C1845" s="2"/>
      <c r="F1845" s="9"/>
      <c r="K1845" s="2"/>
      <c r="M1845" s="2"/>
      <c r="O1845" s="2"/>
      <c r="P1845" s="5"/>
      <c r="Q1845" s="9"/>
      <c r="R1845" s="9"/>
      <c r="T1845" s="5"/>
    </row>
    <row r="1846" spans="2:20" x14ac:dyDescent="0.2">
      <c r="B1846" s="2"/>
      <c r="C1846" s="2"/>
      <c r="F1846" s="9"/>
      <c r="K1846" s="2"/>
      <c r="M1846" s="2"/>
      <c r="O1846" s="2"/>
      <c r="P1846" s="5"/>
      <c r="Q1846" s="9"/>
      <c r="R1846" s="9"/>
      <c r="T1846" s="5"/>
    </row>
    <row r="1847" spans="2:20" x14ac:dyDescent="0.2">
      <c r="B1847" s="2"/>
      <c r="C1847" s="2"/>
      <c r="F1847" s="9"/>
      <c r="K1847" s="2"/>
      <c r="M1847" s="2"/>
      <c r="O1847" s="2"/>
      <c r="P1847" s="5"/>
      <c r="Q1847" s="9"/>
      <c r="R1847" s="9"/>
      <c r="T1847" s="5"/>
    </row>
    <row r="1848" spans="2:20" x14ac:dyDescent="0.2">
      <c r="B1848" s="2"/>
      <c r="C1848" s="2"/>
      <c r="F1848" s="9"/>
      <c r="K1848" s="2"/>
      <c r="M1848" s="2"/>
      <c r="O1848" s="2"/>
      <c r="P1848" s="5"/>
      <c r="Q1848" s="9"/>
      <c r="R1848" s="9"/>
      <c r="T1848" s="5"/>
    </row>
    <row r="1849" spans="2:20" x14ac:dyDescent="0.2">
      <c r="B1849" s="2"/>
      <c r="C1849" s="2"/>
      <c r="F1849" s="9"/>
      <c r="K1849" s="2"/>
      <c r="M1849" s="2"/>
      <c r="O1849" s="2"/>
      <c r="P1849" s="5"/>
      <c r="Q1849" s="9"/>
      <c r="R1849" s="9"/>
      <c r="T1849" s="5"/>
    </row>
    <row r="1850" spans="2:20" x14ac:dyDescent="0.2">
      <c r="B1850" s="2"/>
      <c r="C1850" s="2"/>
      <c r="F1850" s="9"/>
      <c r="K1850" s="2"/>
      <c r="M1850" s="2"/>
      <c r="O1850" s="2"/>
      <c r="P1850" s="5"/>
      <c r="Q1850" s="9"/>
      <c r="R1850" s="9"/>
      <c r="T1850" s="5"/>
    </row>
    <row r="1851" spans="2:20" x14ac:dyDescent="0.2">
      <c r="B1851" s="2"/>
      <c r="C1851" s="2"/>
      <c r="F1851" s="9"/>
      <c r="K1851" s="2"/>
      <c r="M1851" s="2"/>
      <c r="O1851" s="2"/>
      <c r="P1851" s="5"/>
      <c r="Q1851" s="9"/>
      <c r="R1851" s="9"/>
      <c r="T1851" s="5"/>
    </row>
    <row r="1852" spans="2:20" x14ac:dyDescent="0.2">
      <c r="B1852" s="2"/>
      <c r="C1852" s="2"/>
      <c r="F1852" s="9"/>
      <c r="K1852" s="2"/>
      <c r="M1852" s="2"/>
      <c r="O1852" s="2"/>
      <c r="P1852" s="5"/>
      <c r="Q1852" s="9"/>
      <c r="R1852" s="9"/>
      <c r="T1852" s="5"/>
    </row>
    <row r="1853" spans="2:20" x14ac:dyDescent="0.2">
      <c r="B1853" s="2"/>
      <c r="C1853" s="2"/>
      <c r="F1853" s="9"/>
      <c r="K1853" s="2"/>
      <c r="M1853" s="2"/>
      <c r="O1853" s="2"/>
      <c r="P1853" s="5"/>
      <c r="Q1853" s="9"/>
      <c r="R1853" s="9"/>
      <c r="T1853" s="5"/>
    </row>
    <row r="1854" spans="2:20" x14ac:dyDescent="0.2">
      <c r="B1854" s="2"/>
      <c r="C1854" s="2"/>
      <c r="F1854" s="9"/>
      <c r="K1854" s="2"/>
      <c r="M1854" s="2"/>
      <c r="O1854" s="2"/>
      <c r="P1854" s="5"/>
      <c r="Q1854" s="9"/>
      <c r="R1854" s="9"/>
      <c r="T1854" s="5"/>
    </row>
    <row r="1855" spans="2:20" x14ac:dyDescent="0.2">
      <c r="B1855" s="2"/>
      <c r="C1855" s="2"/>
      <c r="F1855" s="9"/>
      <c r="K1855" s="2"/>
      <c r="M1855" s="2"/>
      <c r="O1855" s="2"/>
      <c r="P1855" s="5"/>
      <c r="Q1855" s="9"/>
      <c r="R1855" s="9"/>
      <c r="T1855" s="5"/>
    </row>
    <row r="1856" spans="2:20" x14ac:dyDescent="0.2">
      <c r="B1856" s="2"/>
      <c r="C1856" s="2"/>
      <c r="F1856" s="9"/>
      <c r="K1856" s="2"/>
      <c r="M1856" s="2"/>
      <c r="O1856" s="2"/>
      <c r="P1856" s="5"/>
      <c r="Q1856" s="9"/>
      <c r="R1856" s="9"/>
      <c r="T1856" s="5"/>
    </row>
    <row r="1857" spans="2:20" x14ac:dyDescent="0.2">
      <c r="B1857" s="2"/>
      <c r="C1857" s="2"/>
      <c r="F1857" s="9"/>
      <c r="K1857" s="2"/>
      <c r="M1857" s="2"/>
      <c r="O1857" s="2"/>
      <c r="P1857" s="5"/>
      <c r="Q1857" s="9"/>
      <c r="R1857" s="9"/>
      <c r="T1857" s="5"/>
    </row>
    <row r="1858" spans="2:20" x14ac:dyDescent="0.2">
      <c r="B1858" s="2"/>
      <c r="C1858" s="2"/>
      <c r="F1858" s="9"/>
      <c r="K1858" s="2"/>
      <c r="M1858" s="2"/>
      <c r="O1858" s="2"/>
      <c r="P1858" s="5"/>
      <c r="Q1858" s="9"/>
      <c r="R1858" s="9"/>
      <c r="T1858" s="5"/>
    </row>
    <row r="1859" spans="2:20" x14ac:dyDescent="0.2">
      <c r="B1859" s="2"/>
      <c r="C1859" s="2"/>
      <c r="F1859" s="9"/>
      <c r="K1859" s="2"/>
      <c r="M1859" s="2"/>
      <c r="O1859" s="2"/>
      <c r="P1859" s="5"/>
      <c r="Q1859" s="9"/>
      <c r="R1859" s="9"/>
      <c r="T1859" s="5"/>
    </row>
    <row r="1860" spans="2:20" x14ac:dyDescent="0.2">
      <c r="B1860" s="2"/>
      <c r="C1860" s="2"/>
      <c r="F1860" s="9"/>
      <c r="K1860" s="2"/>
      <c r="M1860" s="2"/>
      <c r="O1860" s="2"/>
      <c r="P1860" s="5"/>
      <c r="Q1860" s="9"/>
      <c r="R1860" s="9"/>
      <c r="T1860" s="5"/>
    </row>
    <row r="1861" spans="2:20" x14ac:dyDescent="0.2">
      <c r="B1861" s="2"/>
      <c r="C1861" s="2"/>
      <c r="F1861" s="9"/>
      <c r="K1861" s="2"/>
      <c r="M1861" s="2"/>
      <c r="O1861" s="2"/>
      <c r="P1861" s="5"/>
      <c r="Q1861" s="9"/>
      <c r="R1861" s="9"/>
      <c r="T1861" s="5"/>
    </row>
    <row r="1862" spans="2:20" x14ac:dyDescent="0.2">
      <c r="B1862" s="2"/>
      <c r="C1862" s="2"/>
      <c r="F1862" s="9"/>
      <c r="K1862" s="2"/>
      <c r="M1862" s="2"/>
      <c r="O1862" s="2"/>
      <c r="P1862" s="5"/>
      <c r="Q1862" s="9"/>
      <c r="R1862" s="9"/>
      <c r="T1862" s="5"/>
    </row>
    <row r="1863" spans="2:20" x14ac:dyDescent="0.2">
      <c r="B1863" s="2"/>
      <c r="C1863" s="2"/>
      <c r="F1863" s="9"/>
      <c r="K1863" s="2"/>
      <c r="M1863" s="2"/>
      <c r="O1863" s="2"/>
      <c r="P1863" s="5"/>
      <c r="Q1863" s="9"/>
      <c r="R1863" s="9"/>
      <c r="T1863" s="5"/>
    </row>
    <row r="1864" spans="2:20" x14ac:dyDescent="0.2">
      <c r="B1864" s="2"/>
      <c r="C1864" s="2"/>
      <c r="F1864" s="9"/>
      <c r="K1864" s="2"/>
      <c r="M1864" s="2"/>
      <c r="O1864" s="2"/>
      <c r="P1864" s="5"/>
      <c r="Q1864" s="9"/>
      <c r="R1864" s="9"/>
      <c r="T1864" s="5"/>
    </row>
    <row r="1865" spans="2:20" x14ac:dyDescent="0.2">
      <c r="B1865" s="2"/>
      <c r="C1865" s="2"/>
      <c r="F1865" s="9"/>
      <c r="K1865" s="2"/>
      <c r="M1865" s="2"/>
      <c r="O1865" s="2"/>
      <c r="P1865" s="5"/>
      <c r="Q1865" s="9"/>
      <c r="R1865" s="9"/>
      <c r="T1865" s="5"/>
    </row>
    <row r="1866" spans="2:20" x14ac:dyDescent="0.2">
      <c r="B1866" s="2"/>
      <c r="C1866" s="2"/>
      <c r="F1866" s="9"/>
      <c r="K1866" s="2"/>
      <c r="M1866" s="2"/>
      <c r="O1866" s="2"/>
      <c r="P1866" s="5"/>
      <c r="Q1866" s="9"/>
      <c r="R1866" s="9"/>
      <c r="T1866" s="5"/>
    </row>
    <row r="1867" spans="2:20" x14ac:dyDescent="0.2">
      <c r="B1867" s="2"/>
      <c r="C1867" s="2"/>
      <c r="F1867" s="9"/>
      <c r="K1867" s="2"/>
      <c r="M1867" s="2"/>
      <c r="O1867" s="2"/>
      <c r="P1867" s="5"/>
      <c r="Q1867" s="9"/>
      <c r="R1867" s="9"/>
      <c r="T1867" s="5"/>
    </row>
    <row r="1868" spans="2:20" x14ac:dyDescent="0.2">
      <c r="B1868" s="2"/>
      <c r="C1868" s="2"/>
      <c r="F1868" s="9"/>
      <c r="K1868" s="2"/>
      <c r="M1868" s="2"/>
      <c r="O1868" s="2"/>
      <c r="P1868" s="5"/>
      <c r="Q1868" s="9"/>
      <c r="R1868" s="9"/>
      <c r="T1868" s="5"/>
    </row>
    <row r="1869" spans="2:20" x14ac:dyDescent="0.2">
      <c r="B1869" s="2"/>
      <c r="C1869" s="2"/>
      <c r="F1869" s="9"/>
      <c r="K1869" s="2"/>
      <c r="M1869" s="2"/>
      <c r="O1869" s="2"/>
      <c r="P1869" s="5"/>
      <c r="Q1869" s="9"/>
      <c r="R1869" s="9"/>
      <c r="T1869" s="5"/>
    </row>
    <row r="1870" spans="2:20" x14ac:dyDescent="0.2">
      <c r="B1870" s="2"/>
      <c r="C1870" s="2"/>
      <c r="F1870" s="9"/>
      <c r="K1870" s="2"/>
      <c r="M1870" s="2"/>
      <c r="O1870" s="2"/>
      <c r="P1870" s="5"/>
      <c r="Q1870" s="9"/>
      <c r="R1870" s="9"/>
      <c r="T1870" s="5"/>
    </row>
    <row r="1871" spans="2:20" x14ac:dyDescent="0.2">
      <c r="B1871" s="2"/>
      <c r="C1871" s="2"/>
      <c r="F1871" s="9"/>
      <c r="K1871" s="2"/>
      <c r="M1871" s="2"/>
      <c r="O1871" s="2"/>
      <c r="P1871" s="5"/>
      <c r="Q1871" s="9"/>
      <c r="R1871" s="9"/>
      <c r="T1871" s="5"/>
    </row>
    <row r="1872" spans="2:20" x14ac:dyDescent="0.2">
      <c r="B1872" s="2"/>
      <c r="C1872" s="2"/>
      <c r="F1872" s="9"/>
      <c r="K1872" s="2"/>
      <c r="M1872" s="2"/>
      <c r="O1872" s="2"/>
      <c r="P1872" s="5"/>
      <c r="Q1872" s="9"/>
      <c r="R1872" s="9"/>
      <c r="T1872" s="5"/>
    </row>
    <row r="1873" spans="2:20" x14ac:dyDescent="0.2">
      <c r="B1873" s="2"/>
      <c r="C1873" s="2"/>
      <c r="F1873" s="9"/>
      <c r="K1873" s="2"/>
      <c r="M1873" s="2"/>
      <c r="O1873" s="2"/>
      <c r="P1873" s="5"/>
      <c r="Q1873" s="9"/>
      <c r="R1873" s="9"/>
      <c r="T1873" s="5"/>
    </row>
    <row r="1874" spans="2:20" x14ac:dyDescent="0.2">
      <c r="B1874" s="2"/>
      <c r="C1874" s="2"/>
      <c r="F1874" s="9"/>
      <c r="K1874" s="2"/>
      <c r="M1874" s="2"/>
      <c r="O1874" s="2"/>
      <c r="P1874" s="5"/>
      <c r="Q1874" s="9"/>
      <c r="R1874" s="9"/>
      <c r="T1874" s="5"/>
    </row>
    <row r="1875" spans="2:20" x14ac:dyDescent="0.2">
      <c r="B1875" s="2"/>
      <c r="C1875" s="2"/>
      <c r="F1875" s="9"/>
      <c r="K1875" s="2"/>
      <c r="M1875" s="2"/>
      <c r="O1875" s="2"/>
      <c r="P1875" s="5"/>
      <c r="Q1875" s="9"/>
      <c r="R1875" s="9"/>
      <c r="T1875" s="5"/>
    </row>
    <row r="1876" spans="2:20" x14ac:dyDescent="0.2">
      <c r="B1876" s="2"/>
      <c r="C1876" s="2"/>
      <c r="F1876" s="9"/>
      <c r="K1876" s="2"/>
      <c r="M1876" s="2"/>
      <c r="O1876" s="2"/>
      <c r="P1876" s="5"/>
      <c r="Q1876" s="9"/>
      <c r="R1876" s="9"/>
      <c r="T1876" s="5"/>
    </row>
    <row r="1877" spans="2:20" x14ac:dyDescent="0.2">
      <c r="B1877" s="2"/>
      <c r="C1877" s="2"/>
      <c r="F1877" s="9"/>
      <c r="K1877" s="2"/>
      <c r="M1877" s="2"/>
      <c r="O1877" s="2"/>
      <c r="P1877" s="5"/>
      <c r="Q1877" s="9"/>
      <c r="R1877" s="9"/>
      <c r="T1877" s="5"/>
    </row>
    <row r="1878" spans="2:20" x14ac:dyDescent="0.2">
      <c r="B1878" s="2"/>
      <c r="C1878" s="2"/>
      <c r="F1878" s="9"/>
      <c r="K1878" s="2"/>
      <c r="M1878" s="2"/>
      <c r="O1878" s="2"/>
      <c r="P1878" s="5"/>
      <c r="Q1878" s="9"/>
      <c r="R1878" s="9"/>
      <c r="T1878" s="5"/>
    </row>
    <row r="1879" spans="2:20" x14ac:dyDescent="0.2">
      <c r="B1879" s="2"/>
      <c r="C1879" s="2"/>
      <c r="F1879" s="9"/>
      <c r="K1879" s="2"/>
      <c r="M1879" s="2"/>
      <c r="O1879" s="2"/>
      <c r="P1879" s="5"/>
      <c r="Q1879" s="9"/>
      <c r="R1879" s="9"/>
      <c r="T1879" s="5"/>
    </row>
    <row r="1880" spans="2:20" x14ac:dyDescent="0.2">
      <c r="B1880" s="2"/>
      <c r="C1880" s="2"/>
      <c r="F1880" s="9"/>
      <c r="K1880" s="2"/>
      <c r="M1880" s="2"/>
      <c r="O1880" s="2"/>
      <c r="P1880" s="5"/>
      <c r="Q1880" s="9"/>
      <c r="R1880" s="9"/>
      <c r="T1880" s="5"/>
    </row>
    <row r="1881" spans="2:20" x14ac:dyDescent="0.2">
      <c r="B1881" s="2"/>
      <c r="C1881" s="2"/>
      <c r="F1881" s="9"/>
      <c r="K1881" s="2"/>
      <c r="M1881" s="2"/>
      <c r="O1881" s="2"/>
      <c r="P1881" s="5"/>
      <c r="Q1881" s="9"/>
      <c r="R1881" s="9"/>
      <c r="T1881" s="5"/>
    </row>
    <row r="1882" spans="2:20" x14ac:dyDescent="0.2">
      <c r="B1882" s="2"/>
      <c r="C1882" s="2"/>
      <c r="F1882" s="9"/>
      <c r="K1882" s="2"/>
      <c r="M1882" s="2"/>
      <c r="O1882" s="2"/>
      <c r="P1882" s="5"/>
      <c r="Q1882" s="9"/>
      <c r="R1882" s="9"/>
      <c r="T1882" s="5"/>
    </row>
    <row r="1883" spans="2:20" x14ac:dyDescent="0.2">
      <c r="B1883" s="2"/>
      <c r="C1883" s="2"/>
      <c r="F1883" s="9"/>
      <c r="K1883" s="2"/>
      <c r="M1883" s="2"/>
      <c r="O1883" s="2"/>
      <c r="P1883" s="5"/>
      <c r="Q1883" s="9"/>
      <c r="R1883" s="9"/>
      <c r="T1883" s="5"/>
    </row>
    <row r="1884" spans="2:20" x14ac:dyDescent="0.2">
      <c r="B1884" s="2"/>
      <c r="C1884" s="2"/>
      <c r="F1884" s="9"/>
      <c r="K1884" s="2"/>
      <c r="M1884" s="2"/>
      <c r="O1884" s="2"/>
      <c r="P1884" s="5"/>
      <c r="Q1884" s="9"/>
      <c r="R1884" s="9"/>
      <c r="T1884" s="5"/>
    </row>
    <row r="1885" spans="2:20" x14ac:dyDescent="0.2">
      <c r="B1885" s="2"/>
      <c r="C1885" s="2"/>
      <c r="F1885" s="9"/>
      <c r="K1885" s="2"/>
      <c r="M1885" s="2"/>
      <c r="O1885" s="2"/>
      <c r="P1885" s="5"/>
      <c r="Q1885" s="9"/>
      <c r="R1885" s="9"/>
      <c r="T1885" s="5"/>
    </row>
    <row r="1886" spans="2:20" x14ac:dyDescent="0.2">
      <c r="B1886" s="2"/>
      <c r="C1886" s="2"/>
      <c r="F1886" s="9"/>
      <c r="K1886" s="2"/>
      <c r="M1886" s="2"/>
      <c r="O1886" s="2"/>
      <c r="P1886" s="5"/>
      <c r="Q1886" s="9"/>
      <c r="R1886" s="9"/>
      <c r="T1886" s="5"/>
    </row>
    <row r="1887" spans="2:20" x14ac:dyDescent="0.2">
      <c r="B1887" s="2"/>
      <c r="C1887" s="2"/>
      <c r="F1887" s="9"/>
      <c r="K1887" s="2"/>
      <c r="M1887" s="2"/>
      <c r="O1887" s="2"/>
      <c r="P1887" s="5"/>
      <c r="Q1887" s="9"/>
      <c r="R1887" s="9"/>
      <c r="T1887" s="5"/>
    </row>
    <row r="1888" spans="2:20" x14ac:dyDescent="0.2">
      <c r="B1888" s="2"/>
      <c r="C1888" s="2"/>
      <c r="F1888" s="9"/>
      <c r="K1888" s="2"/>
      <c r="M1888" s="2"/>
      <c r="O1888" s="2"/>
      <c r="P1888" s="5"/>
      <c r="Q1888" s="9"/>
      <c r="R1888" s="9"/>
      <c r="T1888" s="5"/>
    </row>
    <row r="1889" spans="2:20" x14ac:dyDescent="0.2">
      <c r="B1889" s="2"/>
      <c r="C1889" s="2"/>
      <c r="F1889" s="9"/>
      <c r="K1889" s="2"/>
      <c r="M1889" s="2"/>
      <c r="O1889" s="2"/>
      <c r="P1889" s="5"/>
      <c r="Q1889" s="9"/>
      <c r="R1889" s="9"/>
      <c r="T1889" s="5"/>
    </row>
    <row r="1890" spans="2:20" x14ac:dyDescent="0.2">
      <c r="B1890" s="2"/>
      <c r="C1890" s="2"/>
      <c r="F1890" s="9"/>
      <c r="K1890" s="2"/>
      <c r="M1890" s="2"/>
      <c r="O1890" s="2"/>
      <c r="P1890" s="5"/>
      <c r="Q1890" s="9"/>
      <c r="R1890" s="9"/>
      <c r="T1890" s="5"/>
    </row>
    <row r="1891" spans="2:20" x14ac:dyDescent="0.2">
      <c r="B1891" s="2"/>
      <c r="C1891" s="2"/>
      <c r="F1891" s="9"/>
      <c r="K1891" s="2"/>
      <c r="M1891" s="2"/>
      <c r="O1891" s="2"/>
      <c r="P1891" s="5"/>
      <c r="Q1891" s="9"/>
      <c r="R1891" s="9"/>
      <c r="T1891" s="5"/>
    </row>
    <row r="1892" spans="2:20" x14ac:dyDescent="0.2">
      <c r="B1892" s="2"/>
      <c r="C1892" s="2"/>
      <c r="F1892" s="9"/>
      <c r="K1892" s="2"/>
      <c r="M1892" s="2"/>
      <c r="O1892" s="2"/>
      <c r="P1892" s="5"/>
      <c r="Q1892" s="9"/>
      <c r="R1892" s="9"/>
      <c r="T1892" s="5"/>
    </row>
    <row r="1893" spans="2:20" x14ac:dyDescent="0.2">
      <c r="B1893" s="2"/>
      <c r="C1893" s="2"/>
      <c r="F1893" s="9"/>
      <c r="K1893" s="2"/>
      <c r="M1893" s="2"/>
      <c r="O1893" s="2"/>
      <c r="P1893" s="5"/>
      <c r="Q1893" s="9"/>
      <c r="R1893" s="9"/>
      <c r="T1893" s="5"/>
    </row>
    <row r="1894" spans="2:20" x14ac:dyDescent="0.2">
      <c r="B1894" s="2"/>
      <c r="C1894" s="2"/>
      <c r="F1894" s="9"/>
      <c r="K1894" s="2"/>
      <c r="M1894" s="2"/>
      <c r="O1894" s="2"/>
      <c r="P1894" s="5"/>
      <c r="Q1894" s="9"/>
      <c r="R1894" s="9"/>
      <c r="T1894" s="5"/>
    </row>
    <row r="1895" spans="2:20" x14ac:dyDescent="0.2">
      <c r="B1895" s="2"/>
      <c r="C1895" s="2"/>
      <c r="F1895" s="9"/>
      <c r="K1895" s="2"/>
      <c r="M1895" s="2"/>
      <c r="O1895" s="2"/>
      <c r="P1895" s="5"/>
      <c r="Q1895" s="9"/>
      <c r="R1895" s="9"/>
      <c r="T1895" s="5"/>
    </row>
    <row r="1896" spans="2:20" x14ac:dyDescent="0.2">
      <c r="B1896" s="2"/>
      <c r="C1896" s="2"/>
      <c r="F1896" s="9"/>
      <c r="K1896" s="2"/>
      <c r="M1896" s="2"/>
      <c r="O1896" s="2"/>
      <c r="P1896" s="5"/>
      <c r="Q1896" s="9"/>
      <c r="R1896" s="9"/>
      <c r="T1896" s="5"/>
    </row>
    <row r="1897" spans="2:20" x14ac:dyDescent="0.2">
      <c r="B1897" s="2"/>
      <c r="C1897" s="2"/>
      <c r="F1897" s="9"/>
      <c r="K1897" s="2"/>
      <c r="M1897" s="2"/>
      <c r="O1897" s="2"/>
      <c r="P1897" s="5"/>
      <c r="Q1897" s="9"/>
      <c r="R1897" s="9"/>
      <c r="T1897" s="5"/>
    </row>
    <row r="1898" spans="2:20" x14ac:dyDescent="0.2">
      <c r="B1898" s="2"/>
      <c r="C1898" s="2"/>
      <c r="F1898" s="9"/>
      <c r="K1898" s="2"/>
      <c r="M1898" s="2"/>
      <c r="O1898" s="2"/>
      <c r="P1898" s="5"/>
      <c r="Q1898" s="9"/>
      <c r="R1898" s="9"/>
      <c r="T1898" s="5"/>
    </row>
    <row r="1899" spans="2:20" x14ac:dyDescent="0.2">
      <c r="B1899" s="2"/>
      <c r="C1899" s="2"/>
      <c r="F1899" s="9"/>
      <c r="K1899" s="2"/>
      <c r="M1899" s="2"/>
      <c r="O1899" s="2"/>
      <c r="P1899" s="5"/>
      <c r="Q1899" s="9"/>
      <c r="R1899" s="9"/>
      <c r="T1899" s="5"/>
    </row>
    <row r="1900" spans="2:20" x14ac:dyDescent="0.2">
      <c r="B1900" s="2"/>
      <c r="C1900" s="2"/>
      <c r="F1900" s="9"/>
      <c r="K1900" s="2"/>
      <c r="M1900" s="2"/>
      <c r="O1900" s="2"/>
      <c r="P1900" s="5"/>
      <c r="Q1900" s="9"/>
      <c r="R1900" s="9"/>
      <c r="T1900" s="5"/>
    </row>
    <row r="1901" spans="2:20" x14ac:dyDescent="0.2">
      <c r="B1901" s="2"/>
      <c r="C1901" s="2"/>
      <c r="F1901" s="9"/>
      <c r="K1901" s="2"/>
      <c r="M1901" s="2"/>
      <c r="O1901" s="2"/>
      <c r="P1901" s="5"/>
      <c r="Q1901" s="9"/>
      <c r="R1901" s="9"/>
      <c r="T1901" s="5"/>
    </row>
    <row r="1902" spans="2:20" x14ac:dyDescent="0.2">
      <c r="B1902" s="2"/>
      <c r="C1902" s="2"/>
      <c r="F1902" s="9"/>
      <c r="K1902" s="2"/>
      <c r="M1902" s="2"/>
      <c r="O1902" s="2"/>
      <c r="P1902" s="5"/>
      <c r="Q1902" s="9"/>
      <c r="R1902" s="9"/>
      <c r="T1902" s="5"/>
    </row>
    <row r="1903" spans="2:20" x14ac:dyDescent="0.2">
      <c r="B1903" s="2"/>
      <c r="C1903" s="2"/>
      <c r="F1903" s="9"/>
      <c r="K1903" s="2"/>
      <c r="M1903" s="2"/>
      <c r="O1903" s="2"/>
      <c r="P1903" s="5"/>
      <c r="Q1903" s="9"/>
      <c r="R1903" s="9"/>
      <c r="T1903" s="5"/>
    </row>
    <row r="1904" spans="2:20" x14ac:dyDescent="0.2">
      <c r="B1904" s="2"/>
      <c r="C1904" s="2"/>
      <c r="F1904" s="9"/>
      <c r="K1904" s="2"/>
      <c r="M1904" s="2"/>
      <c r="O1904" s="2"/>
      <c r="P1904" s="5"/>
      <c r="Q1904" s="9"/>
      <c r="R1904" s="9"/>
      <c r="T1904" s="5"/>
    </row>
    <row r="1905" spans="2:20" x14ac:dyDescent="0.2">
      <c r="B1905" s="2"/>
      <c r="C1905" s="2"/>
      <c r="F1905" s="9"/>
      <c r="K1905" s="2"/>
      <c r="M1905" s="2"/>
      <c r="O1905" s="2"/>
      <c r="P1905" s="5"/>
      <c r="Q1905" s="9"/>
      <c r="R1905" s="9"/>
      <c r="T1905" s="5"/>
    </row>
    <row r="1906" spans="2:20" x14ac:dyDescent="0.2">
      <c r="B1906" s="2"/>
      <c r="C1906" s="2"/>
      <c r="F1906" s="9"/>
      <c r="K1906" s="2"/>
      <c r="M1906" s="2"/>
      <c r="O1906" s="2"/>
      <c r="P1906" s="5"/>
      <c r="Q1906" s="9"/>
      <c r="R1906" s="9"/>
      <c r="T1906" s="5"/>
    </row>
    <row r="1907" spans="2:20" x14ac:dyDescent="0.2">
      <c r="B1907" s="2"/>
      <c r="C1907" s="2"/>
      <c r="F1907" s="9"/>
      <c r="K1907" s="2"/>
      <c r="M1907" s="2"/>
      <c r="O1907" s="2"/>
      <c r="P1907" s="5"/>
      <c r="Q1907" s="9"/>
      <c r="R1907" s="9"/>
      <c r="T1907" s="5"/>
    </row>
    <row r="1908" spans="2:20" x14ac:dyDescent="0.2">
      <c r="B1908" s="2"/>
      <c r="C1908" s="2"/>
      <c r="F1908" s="9"/>
      <c r="K1908" s="2"/>
      <c r="M1908" s="2"/>
      <c r="O1908" s="2"/>
      <c r="P1908" s="5"/>
      <c r="Q1908" s="9"/>
      <c r="R1908" s="9"/>
      <c r="T1908" s="5"/>
    </row>
    <row r="1909" spans="2:20" x14ac:dyDescent="0.2">
      <c r="B1909" s="2"/>
      <c r="C1909" s="2"/>
      <c r="F1909" s="9"/>
      <c r="K1909" s="2"/>
      <c r="M1909" s="2"/>
      <c r="O1909" s="2"/>
      <c r="P1909" s="5"/>
      <c r="Q1909" s="9"/>
      <c r="R1909" s="9"/>
      <c r="T1909" s="5"/>
    </row>
    <row r="1910" spans="2:20" x14ac:dyDescent="0.2">
      <c r="B1910" s="2"/>
      <c r="C1910" s="2"/>
      <c r="F1910" s="9"/>
      <c r="K1910" s="2"/>
      <c r="M1910" s="2"/>
      <c r="O1910" s="2"/>
      <c r="P1910" s="5"/>
      <c r="Q1910" s="9"/>
      <c r="R1910" s="9"/>
      <c r="T1910" s="5"/>
    </row>
    <row r="1911" spans="2:20" x14ac:dyDescent="0.2">
      <c r="B1911" s="2"/>
      <c r="C1911" s="2"/>
      <c r="F1911" s="9"/>
      <c r="K1911" s="2"/>
      <c r="M1911" s="2"/>
      <c r="O1911" s="2"/>
      <c r="P1911" s="5"/>
      <c r="Q1911" s="9"/>
      <c r="R1911" s="9"/>
      <c r="T1911" s="5"/>
    </row>
    <row r="1912" spans="2:20" x14ac:dyDescent="0.2">
      <c r="B1912" s="2"/>
      <c r="C1912" s="2"/>
      <c r="F1912" s="9"/>
      <c r="K1912" s="2"/>
      <c r="M1912" s="2"/>
      <c r="O1912" s="2"/>
      <c r="P1912" s="5"/>
      <c r="Q1912" s="9"/>
      <c r="R1912" s="9"/>
      <c r="T1912" s="5"/>
    </row>
    <row r="1913" spans="2:20" x14ac:dyDescent="0.2">
      <c r="B1913" s="2"/>
      <c r="C1913" s="2"/>
      <c r="F1913" s="9"/>
      <c r="K1913" s="2"/>
      <c r="M1913" s="2"/>
      <c r="O1913" s="2"/>
      <c r="P1913" s="5"/>
      <c r="Q1913" s="9"/>
      <c r="R1913" s="9"/>
      <c r="T1913" s="5"/>
    </row>
    <row r="1914" spans="2:20" x14ac:dyDescent="0.2">
      <c r="B1914" s="2"/>
      <c r="C1914" s="2"/>
      <c r="F1914" s="9"/>
      <c r="K1914" s="2"/>
      <c r="M1914" s="2"/>
      <c r="O1914" s="2"/>
      <c r="P1914" s="5"/>
      <c r="Q1914" s="9"/>
      <c r="R1914" s="9"/>
      <c r="T1914" s="5"/>
    </row>
    <row r="1915" spans="2:20" x14ac:dyDescent="0.2">
      <c r="B1915" s="2"/>
      <c r="C1915" s="2"/>
      <c r="F1915" s="9"/>
      <c r="K1915" s="2"/>
      <c r="M1915" s="2"/>
      <c r="O1915" s="2"/>
      <c r="P1915" s="5"/>
      <c r="Q1915" s="9"/>
      <c r="R1915" s="9"/>
      <c r="T1915" s="5"/>
    </row>
    <row r="1916" spans="2:20" x14ac:dyDescent="0.2">
      <c r="B1916" s="2"/>
      <c r="C1916" s="2"/>
      <c r="F1916" s="9"/>
      <c r="K1916" s="2"/>
      <c r="M1916" s="2"/>
      <c r="O1916" s="2"/>
      <c r="P1916" s="5"/>
      <c r="Q1916" s="9"/>
      <c r="R1916" s="9"/>
      <c r="T1916" s="5"/>
    </row>
    <row r="1917" spans="2:20" x14ac:dyDescent="0.2">
      <c r="B1917" s="2"/>
      <c r="C1917" s="2"/>
      <c r="F1917" s="9"/>
      <c r="K1917" s="2"/>
      <c r="M1917" s="2"/>
      <c r="O1917" s="2"/>
      <c r="P1917" s="5"/>
      <c r="Q1917" s="9"/>
      <c r="R1917" s="9"/>
      <c r="T1917" s="5"/>
    </row>
    <row r="1918" spans="2:20" x14ac:dyDescent="0.2">
      <c r="B1918" s="2"/>
      <c r="C1918" s="2"/>
      <c r="F1918" s="9"/>
      <c r="K1918" s="2"/>
      <c r="M1918" s="2"/>
      <c r="O1918" s="2"/>
      <c r="P1918" s="5"/>
      <c r="Q1918" s="9"/>
      <c r="R1918" s="9"/>
      <c r="T1918" s="5"/>
    </row>
    <row r="1919" spans="2:20" x14ac:dyDescent="0.2">
      <c r="B1919" s="2"/>
      <c r="C1919" s="2"/>
      <c r="F1919" s="9"/>
      <c r="K1919" s="2"/>
      <c r="M1919" s="2"/>
      <c r="O1919" s="2"/>
      <c r="P1919" s="5"/>
      <c r="Q1919" s="9"/>
      <c r="R1919" s="9"/>
      <c r="T1919" s="5"/>
    </row>
    <row r="1920" spans="2:20" x14ac:dyDescent="0.2">
      <c r="B1920" s="2"/>
      <c r="C1920" s="2"/>
      <c r="F1920" s="9"/>
      <c r="K1920" s="2"/>
      <c r="M1920" s="2"/>
      <c r="O1920" s="2"/>
      <c r="P1920" s="5"/>
      <c r="Q1920" s="9"/>
      <c r="R1920" s="9"/>
      <c r="T1920" s="5"/>
    </row>
    <row r="1921" spans="2:20" x14ac:dyDescent="0.2">
      <c r="B1921" s="2"/>
      <c r="C1921" s="2"/>
      <c r="F1921" s="9"/>
      <c r="K1921" s="2"/>
      <c r="M1921" s="2"/>
      <c r="O1921" s="2"/>
      <c r="P1921" s="5"/>
      <c r="Q1921" s="9"/>
      <c r="R1921" s="9"/>
      <c r="T1921" s="5"/>
    </row>
    <row r="1922" spans="2:20" x14ac:dyDescent="0.2">
      <c r="B1922" s="2"/>
      <c r="C1922" s="2"/>
      <c r="F1922" s="9"/>
      <c r="K1922" s="2"/>
      <c r="M1922" s="2"/>
      <c r="O1922" s="2"/>
      <c r="P1922" s="5"/>
      <c r="Q1922" s="9"/>
      <c r="R1922" s="9"/>
      <c r="T1922" s="5"/>
    </row>
    <row r="1923" spans="2:20" x14ac:dyDescent="0.2">
      <c r="B1923" s="2"/>
      <c r="C1923" s="2"/>
      <c r="F1923" s="9"/>
      <c r="K1923" s="2"/>
      <c r="M1923" s="2"/>
      <c r="O1923" s="2"/>
      <c r="P1923" s="5"/>
      <c r="Q1923" s="9"/>
      <c r="R1923" s="9"/>
      <c r="T1923" s="5"/>
    </row>
    <row r="1924" spans="2:20" x14ac:dyDescent="0.2">
      <c r="B1924" s="2"/>
      <c r="C1924" s="2"/>
      <c r="F1924" s="9"/>
      <c r="K1924" s="2"/>
      <c r="M1924" s="2"/>
      <c r="O1924" s="2"/>
      <c r="P1924" s="5"/>
      <c r="Q1924" s="9"/>
      <c r="R1924" s="9"/>
      <c r="T1924" s="5"/>
    </row>
    <row r="1925" spans="2:20" x14ac:dyDescent="0.2">
      <c r="B1925" s="2"/>
      <c r="C1925" s="2"/>
      <c r="F1925" s="9"/>
      <c r="K1925" s="2"/>
      <c r="M1925" s="2"/>
      <c r="O1925" s="2"/>
      <c r="P1925" s="5"/>
      <c r="Q1925" s="9"/>
      <c r="R1925" s="9"/>
      <c r="T1925" s="5"/>
    </row>
    <row r="1926" spans="2:20" x14ac:dyDescent="0.2">
      <c r="B1926" s="2"/>
      <c r="C1926" s="2"/>
      <c r="F1926" s="9"/>
      <c r="K1926" s="2"/>
      <c r="M1926" s="2"/>
      <c r="O1926" s="2"/>
      <c r="P1926" s="5"/>
      <c r="Q1926" s="9"/>
      <c r="R1926" s="9"/>
      <c r="T1926" s="5"/>
    </row>
    <row r="1927" spans="2:20" x14ac:dyDescent="0.2">
      <c r="B1927" s="2"/>
      <c r="C1927" s="2"/>
      <c r="F1927" s="9"/>
      <c r="K1927" s="2"/>
      <c r="M1927" s="2"/>
      <c r="O1927" s="2"/>
      <c r="P1927" s="5"/>
      <c r="Q1927" s="9"/>
      <c r="R1927" s="9"/>
      <c r="T1927" s="5"/>
    </row>
    <row r="1928" spans="2:20" x14ac:dyDescent="0.2">
      <c r="B1928" s="2"/>
      <c r="C1928" s="2"/>
      <c r="F1928" s="9"/>
      <c r="K1928" s="2"/>
      <c r="M1928" s="2"/>
      <c r="O1928" s="2"/>
      <c r="P1928" s="5"/>
      <c r="Q1928" s="9"/>
      <c r="R1928" s="9"/>
      <c r="T1928" s="5"/>
    </row>
    <row r="1929" spans="2:20" x14ac:dyDescent="0.2">
      <c r="B1929" s="2"/>
      <c r="C1929" s="2"/>
      <c r="F1929" s="9"/>
      <c r="K1929" s="2"/>
      <c r="M1929" s="2"/>
      <c r="O1929" s="2"/>
      <c r="P1929" s="5"/>
      <c r="Q1929" s="9"/>
      <c r="R1929" s="9"/>
      <c r="T1929" s="5"/>
    </row>
    <row r="1930" spans="2:20" x14ac:dyDescent="0.2">
      <c r="B1930" s="2"/>
      <c r="C1930" s="2"/>
      <c r="F1930" s="9"/>
      <c r="K1930" s="2"/>
      <c r="M1930" s="2"/>
      <c r="O1930" s="2"/>
      <c r="P1930" s="5"/>
      <c r="Q1930" s="9"/>
      <c r="R1930" s="9"/>
      <c r="T1930" s="5"/>
    </row>
    <row r="1931" spans="2:20" x14ac:dyDescent="0.2">
      <c r="B1931" s="2"/>
      <c r="C1931" s="2"/>
      <c r="F1931" s="9"/>
      <c r="K1931" s="2"/>
      <c r="M1931" s="2"/>
      <c r="O1931" s="2"/>
      <c r="P1931" s="5"/>
      <c r="Q1931" s="9"/>
      <c r="R1931" s="9"/>
      <c r="T1931" s="5"/>
    </row>
    <row r="1932" spans="2:20" x14ac:dyDescent="0.2">
      <c r="B1932" s="2"/>
      <c r="C1932" s="2"/>
      <c r="F1932" s="9"/>
      <c r="K1932" s="2"/>
      <c r="M1932" s="2"/>
      <c r="O1932" s="2"/>
      <c r="P1932" s="5"/>
      <c r="Q1932" s="9"/>
      <c r="R1932" s="9"/>
      <c r="T1932" s="5"/>
    </row>
    <row r="1933" spans="2:20" x14ac:dyDescent="0.2">
      <c r="B1933" s="2"/>
      <c r="C1933" s="2"/>
      <c r="F1933" s="9"/>
      <c r="K1933" s="2"/>
      <c r="M1933" s="2"/>
      <c r="O1933" s="2"/>
      <c r="P1933" s="5"/>
      <c r="Q1933" s="9"/>
      <c r="R1933" s="9"/>
      <c r="T1933" s="5"/>
    </row>
    <row r="1934" spans="2:20" x14ac:dyDescent="0.2">
      <c r="B1934" s="2"/>
      <c r="C1934" s="2"/>
      <c r="F1934" s="9"/>
      <c r="K1934" s="2"/>
      <c r="M1934" s="2"/>
      <c r="O1934" s="2"/>
      <c r="P1934" s="5"/>
      <c r="Q1934" s="9"/>
      <c r="R1934" s="9"/>
      <c r="T1934" s="5"/>
    </row>
    <row r="1935" spans="2:20" x14ac:dyDescent="0.2">
      <c r="B1935" s="2"/>
      <c r="C1935" s="2"/>
      <c r="F1935" s="9"/>
      <c r="K1935" s="2"/>
      <c r="M1935" s="2"/>
      <c r="O1935" s="2"/>
      <c r="P1935" s="5"/>
      <c r="Q1935" s="9"/>
      <c r="R1935" s="9"/>
      <c r="T1935" s="5"/>
    </row>
    <row r="1936" spans="2:20" x14ac:dyDescent="0.2">
      <c r="B1936" s="2"/>
      <c r="C1936" s="2"/>
      <c r="F1936" s="9"/>
      <c r="K1936" s="2"/>
      <c r="M1936" s="2"/>
      <c r="O1936" s="2"/>
      <c r="P1936" s="5"/>
      <c r="Q1936" s="9"/>
      <c r="R1936" s="9"/>
      <c r="T1936" s="5"/>
    </row>
    <row r="1937" spans="2:20" x14ac:dyDescent="0.2">
      <c r="B1937" s="2"/>
      <c r="C1937" s="2"/>
      <c r="F1937" s="9"/>
      <c r="K1937" s="2"/>
      <c r="M1937" s="2"/>
      <c r="O1937" s="2"/>
      <c r="P1937" s="5"/>
      <c r="Q1937" s="9"/>
      <c r="R1937" s="9"/>
      <c r="T1937" s="5"/>
    </row>
    <row r="1938" spans="2:20" x14ac:dyDescent="0.2">
      <c r="B1938" s="2"/>
      <c r="C1938" s="2"/>
      <c r="F1938" s="9"/>
      <c r="K1938" s="2"/>
      <c r="M1938" s="2"/>
      <c r="O1938" s="2"/>
      <c r="P1938" s="5"/>
      <c r="Q1938" s="9"/>
      <c r="R1938" s="9"/>
      <c r="T1938" s="5"/>
    </row>
    <row r="1939" spans="2:20" x14ac:dyDescent="0.2">
      <c r="B1939" s="2"/>
      <c r="C1939" s="2"/>
      <c r="F1939" s="9"/>
      <c r="K1939" s="2"/>
      <c r="M1939" s="2"/>
      <c r="O1939" s="2"/>
      <c r="P1939" s="5"/>
      <c r="Q1939" s="9"/>
      <c r="R1939" s="9"/>
      <c r="T1939" s="5"/>
    </row>
    <row r="1940" spans="2:20" x14ac:dyDescent="0.2">
      <c r="B1940" s="2"/>
      <c r="C1940" s="2"/>
      <c r="F1940" s="9"/>
      <c r="K1940" s="2"/>
      <c r="M1940" s="2"/>
      <c r="O1940" s="2"/>
      <c r="P1940" s="5"/>
      <c r="Q1940" s="9"/>
      <c r="R1940" s="9"/>
      <c r="T1940" s="5"/>
    </row>
    <row r="1941" spans="2:20" x14ac:dyDescent="0.2">
      <c r="B1941" s="2"/>
      <c r="C1941" s="2"/>
      <c r="F1941" s="9"/>
      <c r="K1941" s="2"/>
      <c r="M1941" s="2"/>
      <c r="O1941" s="2"/>
      <c r="P1941" s="5"/>
      <c r="Q1941" s="9"/>
      <c r="R1941" s="9"/>
      <c r="T1941" s="5"/>
    </row>
    <row r="1942" spans="2:20" x14ac:dyDescent="0.2">
      <c r="B1942" s="2"/>
      <c r="C1942" s="2"/>
      <c r="F1942" s="9"/>
      <c r="K1942" s="2"/>
      <c r="M1942" s="2"/>
      <c r="O1942" s="2"/>
      <c r="P1942" s="5"/>
      <c r="Q1942" s="9"/>
      <c r="R1942" s="9"/>
      <c r="T1942" s="5"/>
    </row>
    <row r="1943" spans="2:20" x14ac:dyDescent="0.2">
      <c r="B1943" s="2"/>
      <c r="C1943" s="2"/>
      <c r="F1943" s="9"/>
      <c r="K1943" s="2"/>
      <c r="M1943" s="2"/>
      <c r="O1943" s="2"/>
      <c r="P1943" s="5"/>
      <c r="Q1943" s="9"/>
      <c r="R1943" s="9"/>
      <c r="T1943" s="5"/>
    </row>
    <row r="1944" spans="2:20" x14ac:dyDescent="0.2">
      <c r="B1944" s="2"/>
      <c r="C1944" s="2"/>
      <c r="F1944" s="9"/>
      <c r="K1944" s="2"/>
      <c r="M1944" s="2"/>
      <c r="O1944" s="2"/>
      <c r="P1944" s="5"/>
      <c r="Q1944" s="9"/>
      <c r="R1944" s="9"/>
      <c r="T1944" s="5"/>
    </row>
    <row r="1945" spans="2:20" x14ac:dyDescent="0.2">
      <c r="B1945" s="2"/>
      <c r="C1945" s="2"/>
      <c r="F1945" s="9"/>
      <c r="K1945" s="2"/>
      <c r="M1945" s="2"/>
      <c r="O1945" s="2"/>
      <c r="P1945" s="5"/>
      <c r="Q1945" s="9"/>
      <c r="R1945" s="9"/>
      <c r="T1945" s="5"/>
    </row>
    <row r="1946" spans="2:20" x14ac:dyDescent="0.2">
      <c r="B1946" s="2"/>
      <c r="C1946" s="2"/>
      <c r="F1946" s="9"/>
      <c r="K1946" s="2"/>
      <c r="M1946" s="2"/>
      <c r="O1946" s="2"/>
      <c r="P1946" s="5"/>
      <c r="Q1946" s="9"/>
      <c r="R1946" s="9"/>
      <c r="T1946" s="5"/>
    </row>
    <row r="1947" spans="2:20" x14ac:dyDescent="0.2">
      <c r="B1947" s="2"/>
      <c r="C1947" s="2"/>
      <c r="F1947" s="9"/>
      <c r="K1947" s="2"/>
      <c r="M1947" s="2"/>
      <c r="O1947" s="2"/>
      <c r="P1947" s="5"/>
      <c r="Q1947" s="9"/>
      <c r="R1947" s="9"/>
      <c r="T1947" s="5"/>
    </row>
    <row r="1948" spans="2:20" x14ac:dyDescent="0.2">
      <c r="B1948" s="2"/>
      <c r="C1948" s="2"/>
      <c r="F1948" s="9"/>
      <c r="K1948" s="2"/>
      <c r="M1948" s="2"/>
      <c r="O1948" s="2"/>
      <c r="P1948" s="5"/>
      <c r="Q1948" s="9"/>
      <c r="R1948" s="9"/>
      <c r="T1948" s="5"/>
    </row>
    <row r="1949" spans="2:20" x14ac:dyDescent="0.2">
      <c r="B1949" s="2"/>
      <c r="C1949" s="2"/>
      <c r="F1949" s="9"/>
      <c r="K1949" s="2"/>
      <c r="M1949" s="2"/>
      <c r="O1949" s="2"/>
      <c r="P1949" s="5"/>
      <c r="Q1949" s="9"/>
      <c r="R1949" s="9"/>
      <c r="T1949" s="5"/>
    </row>
    <row r="1950" spans="2:20" x14ac:dyDescent="0.2">
      <c r="B1950" s="2"/>
      <c r="C1950" s="2"/>
      <c r="F1950" s="9"/>
      <c r="K1950" s="2"/>
      <c r="M1950" s="2"/>
      <c r="O1950" s="2"/>
      <c r="P1950" s="5"/>
      <c r="Q1950" s="9"/>
      <c r="R1950" s="9"/>
      <c r="T1950" s="5"/>
    </row>
    <row r="1951" spans="2:20" x14ac:dyDescent="0.2">
      <c r="B1951" s="2"/>
      <c r="C1951" s="2"/>
      <c r="F1951" s="9"/>
      <c r="K1951" s="2"/>
      <c r="M1951" s="2"/>
      <c r="O1951" s="2"/>
      <c r="P1951" s="5"/>
      <c r="Q1951" s="9"/>
      <c r="R1951" s="9"/>
      <c r="T1951" s="5"/>
    </row>
    <row r="1952" spans="2:20" x14ac:dyDescent="0.2">
      <c r="B1952" s="2"/>
      <c r="C1952" s="2"/>
      <c r="F1952" s="9"/>
      <c r="K1952" s="2"/>
      <c r="M1952" s="2"/>
      <c r="O1952" s="2"/>
      <c r="P1952" s="5"/>
      <c r="Q1952" s="9"/>
      <c r="R1952" s="9"/>
      <c r="T1952" s="5"/>
    </row>
    <row r="1953" spans="2:20" x14ac:dyDescent="0.2">
      <c r="B1953" s="2"/>
      <c r="C1953" s="2"/>
      <c r="F1953" s="9"/>
      <c r="K1953" s="2"/>
      <c r="M1953" s="2"/>
      <c r="O1953" s="2"/>
      <c r="P1953" s="5"/>
      <c r="Q1953" s="9"/>
      <c r="R1953" s="9"/>
      <c r="T1953" s="5"/>
    </row>
    <row r="1954" spans="2:20" x14ac:dyDescent="0.2">
      <c r="B1954" s="2"/>
      <c r="C1954" s="2"/>
      <c r="F1954" s="9"/>
      <c r="K1954" s="2"/>
      <c r="M1954" s="2"/>
      <c r="O1954" s="2"/>
      <c r="P1954" s="5"/>
      <c r="Q1954" s="9"/>
      <c r="R1954" s="9"/>
      <c r="T1954" s="5"/>
    </row>
    <row r="1955" spans="2:20" x14ac:dyDescent="0.2">
      <c r="B1955" s="2"/>
      <c r="C1955" s="2"/>
      <c r="F1955" s="9"/>
      <c r="K1955" s="2"/>
      <c r="M1955" s="2"/>
      <c r="O1955" s="2"/>
      <c r="P1955" s="5"/>
      <c r="Q1955" s="9"/>
      <c r="R1955" s="9"/>
      <c r="T1955" s="5"/>
    </row>
    <row r="1956" spans="2:20" x14ac:dyDescent="0.2">
      <c r="B1956" s="2"/>
      <c r="C1956" s="2"/>
      <c r="F1956" s="9"/>
      <c r="K1956" s="2"/>
      <c r="M1956" s="2"/>
      <c r="O1956" s="2"/>
      <c r="P1956" s="5"/>
      <c r="Q1956" s="9"/>
      <c r="R1956" s="9"/>
      <c r="T1956" s="5"/>
    </row>
    <row r="1957" spans="2:20" x14ac:dyDescent="0.2">
      <c r="B1957" s="2"/>
      <c r="C1957" s="2"/>
      <c r="F1957" s="9"/>
      <c r="K1957" s="2"/>
      <c r="M1957" s="2"/>
      <c r="O1957" s="2"/>
      <c r="P1957" s="5"/>
      <c r="Q1957" s="9"/>
      <c r="R1957" s="9"/>
      <c r="T1957" s="5"/>
    </row>
    <row r="1958" spans="2:20" x14ac:dyDescent="0.2">
      <c r="B1958" s="2"/>
      <c r="C1958" s="2"/>
      <c r="F1958" s="9"/>
      <c r="K1958" s="2"/>
      <c r="M1958" s="2"/>
      <c r="O1958" s="2"/>
      <c r="P1958" s="5"/>
      <c r="Q1958" s="9"/>
      <c r="R1958" s="9"/>
      <c r="T1958" s="5"/>
    </row>
    <row r="1959" spans="2:20" x14ac:dyDescent="0.2">
      <c r="B1959" s="2"/>
      <c r="C1959" s="2"/>
      <c r="F1959" s="9"/>
      <c r="K1959" s="2"/>
      <c r="M1959" s="2"/>
      <c r="O1959" s="2"/>
      <c r="P1959" s="5"/>
      <c r="Q1959" s="9"/>
      <c r="R1959" s="9"/>
      <c r="T1959" s="5"/>
    </row>
    <row r="1960" spans="2:20" x14ac:dyDescent="0.2">
      <c r="B1960" s="2"/>
      <c r="C1960" s="2"/>
      <c r="F1960" s="9"/>
      <c r="K1960" s="2"/>
      <c r="M1960" s="2"/>
      <c r="O1960" s="2"/>
      <c r="P1960" s="5"/>
      <c r="Q1960" s="9"/>
      <c r="R1960" s="9"/>
      <c r="T1960" s="5"/>
    </row>
    <row r="1961" spans="2:20" x14ac:dyDescent="0.2">
      <c r="B1961" s="2"/>
      <c r="C1961" s="2"/>
      <c r="F1961" s="9"/>
      <c r="K1961" s="2"/>
      <c r="M1961" s="2"/>
      <c r="O1961" s="2"/>
      <c r="P1961" s="5"/>
      <c r="Q1961" s="9"/>
      <c r="R1961" s="9"/>
      <c r="T1961" s="5"/>
    </row>
    <row r="1962" spans="2:20" x14ac:dyDescent="0.2">
      <c r="B1962" s="2"/>
      <c r="C1962" s="2"/>
      <c r="F1962" s="9"/>
      <c r="K1962" s="2"/>
      <c r="M1962" s="2"/>
      <c r="O1962" s="2"/>
      <c r="P1962" s="5"/>
      <c r="Q1962" s="9"/>
      <c r="R1962" s="9"/>
      <c r="T1962" s="5"/>
    </row>
    <row r="1963" spans="2:20" x14ac:dyDescent="0.2">
      <c r="B1963" s="2"/>
      <c r="C1963" s="2"/>
      <c r="F1963" s="9"/>
      <c r="K1963" s="2"/>
      <c r="M1963" s="2"/>
      <c r="O1963" s="2"/>
      <c r="P1963" s="5"/>
      <c r="Q1963" s="9"/>
      <c r="R1963" s="9"/>
      <c r="T1963" s="5"/>
    </row>
    <row r="1964" spans="2:20" x14ac:dyDescent="0.2">
      <c r="B1964" s="2"/>
      <c r="C1964" s="2"/>
      <c r="F1964" s="9"/>
      <c r="K1964" s="2"/>
      <c r="M1964" s="2"/>
      <c r="O1964" s="2"/>
      <c r="P1964" s="5"/>
      <c r="Q1964" s="9"/>
      <c r="R1964" s="9"/>
      <c r="T1964" s="5"/>
    </row>
    <row r="1965" spans="2:20" x14ac:dyDescent="0.2">
      <c r="B1965" s="2"/>
      <c r="C1965" s="2"/>
      <c r="F1965" s="9"/>
      <c r="K1965" s="2"/>
      <c r="M1965" s="2"/>
      <c r="O1965" s="2"/>
      <c r="P1965" s="5"/>
      <c r="Q1965" s="9"/>
      <c r="R1965" s="9"/>
      <c r="T1965" s="5"/>
    </row>
    <row r="1966" spans="2:20" x14ac:dyDescent="0.2">
      <c r="B1966" s="2"/>
      <c r="C1966" s="2"/>
      <c r="F1966" s="9"/>
      <c r="K1966" s="2"/>
      <c r="M1966" s="2"/>
      <c r="O1966" s="2"/>
      <c r="P1966" s="5"/>
      <c r="Q1966" s="9"/>
      <c r="R1966" s="9"/>
      <c r="T1966" s="5"/>
    </row>
    <row r="1967" spans="2:20" x14ac:dyDescent="0.2">
      <c r="B1967" s="2"/>
      <c r="C1967" s="2"/>
      <c r="F1967" s="9"/>
      <c r="K1967" s="2"/>
      <c r="M1967" s="2"/>
      <c r="O1967" s="2"/>
      <c r="P1967" s="5"/>
      <c r="Q1967" s="9"/>
      <c r="R1967" s="9"/>
      <c r="T1967" s="5"/>
    </row>
    <row r="1968" spans="2:20" x14ac:dyDescent="0.2">
      <c r="B1968" s="2"/>
      <c r="C1968" s="2"/>
      <c r="F1968" s="9"/>
      <c r="K1968" s="2"/>
      <c r="M1968" s="2"/>
      <c r="O1968" s="2"/>
      <c r="P1968" s="5"/>
      <c r="Q1968" s="9"/>
      <c r="R1968" s="9"/>
      <c r="T1968" s="5"/>
    </row>
    <row r="1969" spans="2:20" x14ac:dyDescent="0.2">
      <c r="B1969" s="2"/>
      <c r="C1969" s="2"/>
      <c r="F1969" s="9"/>
      <c r="K1969" s="2"/>
      <c r="M1969" s="2"/>
      <c r="O1969" s="2"/>
      <c r="P1969" s="5"/>
      <c r="Q1969" s="9"/>
      <c r="R1969" s="9"/>
      <c r="T1969" s="5"/>
    </row>
    <row r="1970" spans="2:20" x14ac:dyDescent="0.2">
      <c r="B1970" s="2"/>
      <c r="C1970" s="2"/>
      <c r="F1970" s="9"/>
      <c r="K1970" s="2"/>
      <c r="M1970" s="2"/>
      <c r="O1970" s="2"/>
      <c r="P1970" s="5"/>
      <c r="Q1970" s="9"/>
      <c r="R1970" s="9"/>
      <c r="T1970" s="5"/>
    </row>
    <row r="1971" spans="2:20" x14ac:dyDescent="0.2">
      <c r="B1971" s="2"/>
      <c r="C1971" s="2"/>
      <c r="F1971" s="9"/>
      <c r="K1971" s="2"/>
      <c r="M1971" s="2"/>
      <c r="O1971" s="2"/>
      <c r="P1971" s="5"/>
      <c r="Q1971" s="9"/>
      <c r="R1971" s="9"/>
      <c r="T1971" s="5"/>
    </row>
    <row r="1972" spans="2:20" x14ac:dyDescent="0.2">
      <c r="B1972" s="2"/>
      <c r="C1972" s="2"/>
      <c r="F1972" s="9"/>
      <c r="K1972" s="2"/>
      <c r="M1972" s="2"/>
      <c r="O1972" s="2"/>
      <c r="P1972" s="5"/>
      <c r="Q1972" s="9"/>
      <c r="R1972" s="9"/>
      <c r="T1972" s="5"/>
    </row>
    <row r="1973" spans="2:20" x14ac:dyDescent="0.2">
      <c r="B1973" s="2"/>
      <c r="C1973" s="2"/>
      <c r="F1973" s="9"/>
      <c r="K1973" s="2"/>
      <c r="M1973" s="2"/>
      <c r="O1973" s="2"/>
      <c r="P1973" s="5"/>
      <c r="Q1973" s="9"/>
      <c r="R1973" s="9"/>
      <c r="T1973" s="5"/>
    </row>
    <row r="1974" spans="2:20" x14ac:dyDescent="0.2">
      <c r="B1974" s="2"/>
      <c r="C1974" s="2"/>
      <c r="F1974" s="9"/>
      <c r="K1974" s="2"/>
      <c r="M1974" s="2"/>
      <c r="O1974" s="2"/>
      <c r="P1974" s="5"/>
      <c r="Q1974" s="9"/>
      <c r="R1974" s="9"/>
      <c r="T1974" s="5"/>
    </row>
    <row r="1975" spans="2:20" x14ac:dyDescent="0.2">
      <c r="B1975" s="2"/>
      <c r="C1975" s="2"/>
      <c r="F1975" s="9"/>
      <c r="K1975" s="2"/>
      <c r="M1975" s="2"/>
      <c r="O1975" s="2"/>
      <c r="P1975" s="5"/>
      <c r="Q1975" s="9"/>
      <c r="R1975" s="9"/>
      <c r="T1975" s="5"/>
    </row>
    <row r="1976" spans="2:20" x14ac:dyDescent="0.2">
      <c r="B1976" s="2"/>
      <c r="C1976" s="2"/>
      <c r="F1976" s="9"/>
      <c r="K1976" s="2"/>
      <c r="M1976" s="2"/>
      <c r="O1976" s="2"/>
      <c r="P1976" s="5"/>
      <c r="Q1976" s="9"/>
      <c r="R1976" s="9"/>
      <c r="T1976" s="5"/>
    </row>
    <row r="1977" spans="2:20" x14ac:dyDescent="0.2">
      <c r="B1977" s="2"/>
      <c r="C1977" s="2"/>
      <c r="F1977" s="9"/>
      <c r="K1977" s="2"/>
      <c r="M1977" s="2"/>
      <c r="O1977" s="2"/>
      <c r="P1977" s="5"/>
      <c r="Q1977" s="9"/>
      <c r="R1977" s="9"/>
      <c r="T1977" s="5"/>
    </row>
    <row r="1978" spans="2:20" x14ac:dyDescent="0.2">
      <c r="B1978" s="2"/>
      <c r="C1978" s="2"/>
      <c r="F1978" s="9"/>
      <c r="K1978" s="2"/>
      <c r="M1978" s="2"/>
      <c r="O1978" s="2"/>
      <c r="P1978" s="5"/>
      <c r="Q1978" s="9"/>
      <c r="R1978" s="9"/>
      <c r="T1978" s="5"/>
    </row>
    <row r="1979" spans="2:20" x14ac:dyDescent="0.2">
      <c r="B1979" s="2"/>
      <c r="C1979" s="2"/>
      <c r="F1979" s="9"/>
      <c r="K1979" s="2"/>
      <c r="M1979" s="2"/>
      <c r="O1979" s="2"/>
      <c r="P1979" s="5"/>
      <c r="Q1979" s="9"/>
      <c r="R1979" s="9"/>
      <c r="T1979" s="5"/>
    </row>
    <row r="1980" spans="2:20" x14ac:dyDescent="0.2">
      <c r="B1980" s="2"/>
      <c r="C1980" s="2"/>
      <c r="F1980" s="9"/>
      <c r="K1980" s="2"/>
      <c r="M1980" s="2"/>
      <c r="O1980" s="2"/>
      <c r="P1980" s="5"/>
      <c r="Q1980" s="9"/>
      <c r="R1980" s="9"/>
      <c r="T1980" s="5"/>
    </row>
    <row r="1981" spans="2:20" x14ac:dyDescent="0.2">
      <c r="B1981" s="2"/>
      <c r="C1981" s="2"/>
      <c r="F1981" s="9"/>
      <c r="K1981" s="2"/>
      <c r="M1981" s="2"/>
      <c r="O1981" s="2"/>
      <c r="P1981" s="5"/>
      <c r="Q1981" s="9"/>
      <c r="R1981" s="9"/>
      <c r="T1981" s="5"/>
    </row>
    <row r="1982" spans="2:20" x14ac:dyDescent="0.2">
      <c r="B1982" s="2"/>
      <c r="C1982" s="2"/>
      <c r="F1982" s="9"/>
      <c r="K1982" s="2"/>
      <c r="M1982" s="2"/>
      <c r="O1982" s="2"/>
      <c r="P1982" s="5"/>
      <c r="Q1982" s="9"/>
      <c r="R1982" s="9"/>
      <c r="T1982" s="5"/>
    </row>
    <row r="1983" spans="2:20" x14ac:dyDescent="0.2">
      <c r="B1983" s="2"/>
      <c r="C1983" s="2"/>
      <c r="F1983" s="9"/>
      <c r="K1983" s="2"/>
      <c r="M1983" s="2"/>
      <c r="O1983" s="2"/>
      <c r="P1983" s="5"/>
      <c r="Q1983" s="9"/>
      <c r="R1983" s="9"/>
      <c r="T1983" s="5"/>
    </row>
    <row r="1984" spans="2:20" x14ac:dyDescent="0.2">
      <c r="B1984" s="2"/>
      <c r="C1984" s="2"/>
      <c r="F1984" s="9"/>
      <c r="K1984" s="2"/>
      <c r="M1984" s="2"/>
      <c r="O1984" s="2"/>
      <c r="P1984" s="5"/>
      <c r="Q1984" s="9"/>
      <c r="R1984" s="9"/>
      <c r="T1984" s="5"/>
    </row>
    <row r="1985" spans="2:20" x14ac:dyDescent="0.2">
      <c r="B1985" s="2"/>
      <c r="C1985" s="2"/>
      <c r="F1985" s="9"/>
      <c r="K1985" s="2"/>
      <c r="M1985" s="2"/>
      <c r="O1985" s="2"/>
      <c r="P1985" s="5"/>
      <c r="Q1985" s="9"/>
      <c r="R1985" s="9"/>
      <c r="T1985" s="5"/>
    </row>
    <row r="1986" spans="2:20" x14ac:dyDescent="0.2">
      <c r="B1986" s="2"/>
      <c r="C1986" s="2"/>
      <c r="F1986" s="9"/>
      <c r="K1986" s="2"/>
      <c r="M1986" s="2"/>
      <c r="O1986" s="2"/>
      <c r="P1986" s="5"/>
      <c r="Q1986" s="9"/>
      <c r="R1986" s="9"/>
      <c r="T1986" s="5"/>
    </row>
    <row r="1987" spans="2:20" x14ac:dyDescent="0.2">
      <c r="B1987" s="2"/>
      <c r="C1987" s="2"/>
      <c r="F1987" s="9"/>
      <c r="K1987" s="2"/>
      <c r="M1987" s="2"/>
      <c r="O1987" s="2"/>
      <c r="P1987" s="5"/>
      <c r="Q1987" s="9"/>
      <c r="R1987" s="9"/>
      <c r="T1987" s="5"/>
    </row>
    <row r="1988" spans="2:20" x14ac:dyDescent="0.2">
      <c r="B1988" s="2"/>
      <c r="C1988" s="2"/>
      <c r="F1988" s="9"/>
      <c r="K1988" s="2"/>
      <c r="M1988" s="2"/>
      <c r="O1988" s="2"/>
      <c r="P1988" s="5"/>
      <c r="Q1988" s="9"/>
      <c r="R1988" s="9"/>
      <c r="T1988" s="5"/>
    </row>
    <row r="1989" spans="2:20" x14ac:dyDescent="0.2">
      <c r="B1989" s="2"/>
      <c r="C1989" s="2"/>
      <c r="F1989" s="9"/>
      <c r="K1989" s="2"/>
      <c r="M1989" s="2"/>
      <c r="O1989" s="2"/>
      <c r="P1989" s="5"/>
      <c r="Q1989" s="9"/>
      <c r="R1989" s="9"/>
      <c r="T1989" s="5"/>
    </row>
    <row r="1990" spans="2:20" x14ac:dyDescent="0.2">
      <c r="B1990" s="2"/>
      <c r="C1990" s="2"/>
      <c r="F1990" s="9"/>
      <c r="K1990" s="2"/>
      <c r="M1990" s="2"/>
      <c r="O1990" s="2"/>
      <c r="P1990" s="5"/>
      <c r="Q1990" s="9"/>
      <c r="R1990" s="9"/>
      <c r="T1990" s="5"/>
    </row>
    <row r="1991" spans="2:20" x14ac:dyDescent="0.2">
      <c r="B1991" s="2"/>
      <c r="C1991" s="2"/>
      <c r="F1991" s="9"/>
      <c r="K1991" s="2"/>
      <c r="M1991" s="2"/>
      <c r="O1991" s="2"/>
      <c r="P1991" s="5"/>
      <c r="Q1991" s="9"/>
      <c r="R1991" s="9"/>
      <c r="T1991" s="5"/>
    </row>
    <row r="1992" spans="2:20" x14ac:dyDescent="0.2">
      <c r="B1992" s="2"/>
      <c r="C1992" s="2"/>
      <c r="F1992" s="9"/>
      <c r="K1992" s="2"/>
      <c r="M1992" s="2"/>
      <c r="O1992" s="2"/>
      <c r="P1992" s="5"/>
      <c r="Q1992" s="9"/>
      <c r="R1992" s="9"/>
      <c r="T1992" s="5"/>
    </row>
    <row r="1993" spans="2:20" x14ac:dyDescent="0.2">
      <c r="B1993" s="2"/>
      <c r="C1993" s="2"/>
      <c r="F1993" s="9"/>
      <c r="K1993" s="2"/>
      <c r="M1993" s="2"/>
      <c r="O1993" s="2"/>
      <c r="P1993" s="5"/>
      <c r="Q1993" s="9"/>
      <c r="R1993" s="9"/>
      <c r="T1993" s="5"/>
    </row>
    <row r="1994" spans="2:20" x14ac:dyDescent="0.2">
      <c r="B1994" s="2"/>
      <c r="C1994" s="2"/>
      <c r="F1994" s="9"/>
      <c r="K1994" s="2"/>
      <c r="M1994" s="2"/>
      <c r="O1994" s="2"/>
      <c r="P1994" s="5"/>
      <c r="Q1994" s="9"/>
      <c r="R1994" s="9"/>
      <c r="T1994" s="5"/>
    </row>
    <row r="1995" spans="2:20" x14ac:dyDescent="0.2">
      <c r="B1995" s="2"/>
      <c r="C1995" s="2"/>
      <c r="F1995" s="9"/>
      <c r="K1995" s="2"/>
      <c r="M1995" s="2"/>
      <c r="O1995" s="2"/>
      <c r="P1995" s="5"/>
      <c r="Q1995" s="9"/>
      <c r="R1995" s="9"/>
      <c r="T1995" s="5"/>
    </row>
    <row r="1996" spans="2:20" x14ac:dyDescent="0.2">
      <c r="B1996" s="2"/>
      <c r="C1996" s="2"/>
      <c r="F1996" s="9"/>
      <c r="K1996" s="2"/>
      <c r="M1996" s="2"/>
      <c r="O1996" s="2"/>
      <c r="P1996" s="5"/>
      <c r="Q1996" s="9"/>
      <c r="R1996" s="9"/>
      <c r="T1996" s="5"/>
    </row>
    <row r="1997" spans="2:20" x14ac:dyDescent="0.2">
      <c r="B1997" s="2"/>
      <c r="C1997" s="2"/>
      <c r="F1997" s="9"/>
      <c r="K1997" s="2"/>
      <c r="M1997" s="2"/>
      <c r="O1997" s="2"/>
      <c r="P1997" s="5"/>
      <c r="Q1997" s="9"/>
      <c r="R1997" s="9"/>
      <c r="T1997" s="5"/>
    </row>
    <row r="1998" spans="2:20" x14ac:dyDescent="0.2">
      <c r="B1998" s="2"/>
      <c r="C1998" s="2"/>
      <c r="F1998" s="9"/>
      <c r="K1998" s="2"/>
      <c r="M1998" s="2"/>
      <c r="O1998" s="2"/>
      <c r="P1998" s="5"/>
      <c r="Q1998" s="9"/>
      <c r="R1998" s="9"/>
      <c r="T1998" s="5"/>
    </row>
    <row r="1999" spans="2:20" x14ac:dyDescent="0.2">
      <c r="B1999" s="2"/>
      <c r="C1999" s="2"/>
      <c r="F1999" s="9"/>
      <c r="K1999" s="2"/>
      <c r="M1999" s="2"/>
      <c r="O1999" s="2"/>
      <c r="P1999" s="5"/>
      <c r="Q1999" s="9"/>
      <c r="R1999" s="9"/>
      <c r="T1999" s="5"/>
    </row>
    <row r="2000" spans="2:20" x14ac:dyDescent="0.2">
      <c r="B2000" s="2"/>
      <c r="C2000" s="2"/>
      <c r="F2000" s="9"/>
      <c r="K2000" s="2"/>
      <c r="M2000" s="2"/>
      <c r="O2000" s="2"/>
      <c r="P2000" s="5"/>
      <c r="Q2000" s="9"/>
      <c r="R2000" s="9"/>
      <c r="T2000" s="5"/>
    </row>
    <row r="2001" spans="2:20" x14ac:dyDescent="0.2">
      <c r="B2001" s="2"/>
      <c r="C2001" s="2"/>
      <c r="F2001" s="9"/>
      <c r="K2001" s="2"/>
      <c r="M2001" s="2"/>
      <c r="O2001" s="2"/>
      <c r="P2001" s="5"/>
      <c r="Q2001" s="9"/>
      <c r="R2001" s="9"/>
      <c r="T2001" s="5"/>
    </row>
    <row r="2002" spans="2:20" x14ac:dyDescent="0.2">
      <c r="B2002" s="2"/>
      <c r="C2002" s="2"/>
      <c r="F2002" s="9"/>
      <c r="K2002" s="2"/>
      <c r="M2002" s="2"/>
      <c r="O2002" s="2"/>
      <c r="P2002" s="5"/>
      <c r="Q2002" s="9"/>
      <c r="R2002" s="9"/>
      <c r="T2002" s="5"/>
    </row>
    <row r="2003" spans="2:20" x14ac:dyDescent="0.2">
      <c r="B2003" s="2"/>
      <c r="C2003" s="2"/>
      <c r="F2003" s="9"/>
      <c r="K2003" s="2"/>
      <c r="M2003" s="2"/>
      <c r="O2003" s="2"/>
      <c r="P2003" s="5"/>
      <c r="Q2003" s="9"/>
      <c r="R2003" s="9"/>
      <c r="T2003" s="5"/>
    </row>
    <row r="2004" spans="2:20" x14ac:dyDescent="0.2">
      <c r="B2004" s="2"/>
      <c r="C2004" s="2"/>
      <c r="F2004" s="9"/>
      <c r="K2004" s="2"/>
      <c r="M2004" s="2"/>
      <c r="O2004" s="2"/>
      <c r="P2004" s="5"/>
      <c r="Q2004" s="9"/>
      <c r="R2004" s="9"/>
      <c r="T2004" s="5"/>
    </row>
    <row r="2005" spans="2:20" x14ac:dyDescent="0.2">
      <c r="B2005" s="2"/>
      <c r="C2005" s="2"/>
      <c r="F2005" s="9"/>
      <c r="K2005" s="2"/>
      <c r="M2005" s="2"/>
      <c r="O2005" s="2"/>
      <c r="P2005" s="5"/>
      <c r="Q2005" s="9"/>
      <c r="R2005" s="9"/>
      <c r="T2005" s="5"/>
    </row>
    <row r="2006" spans="2:20" x14ac:dyDescent="0.2">
      <c r="B2006" s="2"/>
      <c r="C2006" s="2"/>
      <c r="F2006" s="9"/>
      <c r="K2006" s="2"/>
      <c r="M2006" s="2"/>
      <c r="O2006" s="2"/>
      <c r="P2006" s="5"/>
      <c r="Q2006" s="9"/>
      <c r="R2006" s="9"/>
      <c r="T2006" s="5"/>
    </row>
    <row r="2007" spans="2:20" x14ac:dyDescent="0.2">
      <c r="B2007" s="2"/>
      <c r="C2007" s="2"/>
      <c r="F2007" s="9"/>
      <c r="K2007" s="2"/>
      <c r="M2007" s="2"/>
      <c r="O2007" s="2"/>
      <c r="P2007" s="5"/>
      <c r="Q2007" s="9"/>
      <c r="R2007" s="9"/>
      <c r="T2007" s="5"/>
    </row>
    <row r="2008" spans="2:20" x14ac:dyDescent="0.2">
      <c r="B2008" s="2"/>
      <c r="C2008" s="2"/>
      <c r="F2008" s="9"/>
      <c r="K2008" s="2"/>
      <c r="M2008" s="2"/>
      <c r="O2008" s="2"/>
      <c r="P2008" s="5"/>
      <c r="Q2008" s="9"/>
      <c r="R2008" s="9"/>
      <c r="T2008" s="5"/>
    </row>
    <row r="2009" spans="2:20" x14ac:dyDescent="0.2">
      <c r="B2009" s="2"/>
      <c r="C2009" s="2"/>
      <c r="F2009" s="9"/>
      <c r="K2009" s="2"/>
      <c r="M2009" s="2"/>
      <c r="O2009" s="2"/>
      <c r="P2009" s="5"/>
      <c r="Q2009" s="9"/>
      <c r="R2009" s="9"/>
      <c r="T2009" s="5"/>
    </row>
    <row r="2010" spans="2:20" x14ac:dyDescent="0.2">
      <c r="B2010" s="2"/>
      <c r="C2010" s="2"/>
      <c r="F2010" s="9"/>
      <c r="K2010" s="2"/>
      <c r="M2010" s="2"/>
      <c r="O2010" s="2"/>
      <c r="P2010" s="5"/>
      <c r="Q2010" s="9"/>
      <c r="R2010" s="9"/>
      <c r="T2010" s="5"/>
    </row>
    <row r="2011" spans="2:20" x14ac:dyDescent="0.2">
      <c r="B2011" s="2"/>
      <c r="M2011" s="32"/>
      <c r="P2011" s="2"/>
      <c r="Q2011" s="9"/>
      <c r="T2011" s="5"/>
    </row>
    <row r="2012" spans="2:20" x14ac:dyDescent="0.2">
      <c r="B2012" s="2"/>
      <c r="M2012" s="32"/>
      <c r="P2012" s="2"/>
      <c r="Q2012" s="9"/>
      <c r="T2012" s="5"/>
    </row>
    <row r="2013" spans="2:20" x14ac:dyDescent="0.2">
      <c r="B2013" s="2"/>
      <c r="M2013" s="32"/>
      <c r="P2013" s="2"/>
      <c r="Q2013" s="9"/>
      <c r="T2013" s="5"/>
    </row>
    <row r="2014" spans="2:20" x14ac:dyDescent="0.2">
      <c r="B2014" s="2"/>
      <c r="M2014" s="32"/>
      <c r="P2014" s="2"/>
      <c r="Q2014" s="9"/>
      <c r="T2014" s="5"/>
    </row>
    <row r="2015" spans="2:20" x14ac:dyDescent="0.2">
      <c r="B2015" s="2"/>
      <c r="M2015" s="32"/>
      <c r="P2015" s="2"/>
      <c r="Q2015" s="9"/>
      <c r="T2015" s="5"/>
    </row>
    <row r="2016" spans="2:20" x14ac:dyDescent="0.2">
      <c r="B2016" s="2"/>
      <c r="M2016" s="32"/>
      <c r="P2016" s="2"/>
      <c r="Q2016" s="9"/>
      <c r="T2016" s="5"/>
    </row>
    <row r="2017" spans="2:20" x14ac:dyDescent="0.2">
      <c r="B2017" s="2"/>
      <c r="M2017" s="32"/>
      <c r="P2017" s="2"/>
      <c r="Q2017" s="9"/>
      <c r="T2017" s="5"/>
    </row>
    <row r="2018" spans="2:20" x14ac:dyDescent="0.2">
      <c r="B2018" s="2"/>
      <c r="M2018" s="32"/>
      <c r="P2018" s="2"/>
      <c r="Q2018" s="9"/>
      <c r="T2018" s="5"/>
    </row>
    <row r="2019" spans="2:20" x14ac:dyDescent="0.2">
      <c r="B2019" s="2"/>
      <c r="M2019" s="32"/>
      <c r="P2019" s="2"/>
      <c r="Q2019" s="9"/>
      <c r="T2019" s="5"/>
    </row>
    <row r="2020" spans="2:20" x14ac:dyDescent="0.2">
      <c r="B2020" s="2"/>
      <c r="M2020" s="32"/>
      <c r="P2020" s="2"/>
      <c r="Q2020" s="9"/>
      <c r="T2020" s="5"/>
    </row>
    <row r="2021" spans="2:20" x14ac:dyDescent="0.2">
      <c r="B2021" s="2"/>
      <c r="M2021" s="32"/>
      <c r="P2021" s="2"/>
      <c r="Q2021" s="9"/>
      <c r="T2021" s="5"/>
    </row>
    <row r="2022" spans="2:20" x14ac:dyDescent="0.2">
      <c r="B2022" s="2"/>
      <c r="M2022" s="32"/>
      <c r="P2022" s="2"/>
      <c r="Q2022" s="9"/>
      <c r="T2022" s="5"/>
    </row>
    <row r="2023" spans="2:20" x14ac:dyDescent="0.2">
      <c r="B2023" s="2"/>
      <c r="M2023" s="32"/>
      <c r="P2023" s="2"/>
      <c r="Q2023" s="9"/>
      <c r="T2023" s="5"/>
    </row>
    <row r="2024" spans="2:20" x14ac:dyDescent="0.2">
      <c r="B2024" s="2"/>
      <c r="M2024" s="32"/>
      <c r="P2024" s="2"/>
      <c r="Q2024" s="9"/>
      <c r="T2024" s="5"/>
    </row>
    <row r="2025" spans="2:20" x14ac:dyDescent="0.2">
      <c r="B2025" s="2"/>
      <c r="M2025" s="32"/>
      <c r="P2025" s="2"/>
      <c r="Q2025" s="9"/>
      <c r="T2025" s="5"/>
    </row>
    <row r="2026" spans="2:20" x14ac:dyDescent="0.2">
      <c r="B2026" s="2"/>
      <c r="M2026" s="32"/>
      <c r="P2026" s="2"/>
      <c r="Q2026" s="9"/>
      <c r="T2026" s="5"/>
    </row>
    <row r="2027" spans="2:20" x14ac:dyDescent="0.2">
      <c r="B2027" s="2"/>
      <c r="M2027" s="32"/>
      <c r="P2027" s="2"/>
      <c r="Q2027" s="9"/>
      <c r="T2027" s="5"/>
    </row>
    <row r="2028" spans="2:20" x14ac:dyDescent="0.2">
      <c r="B2028" s="2"/>
      <c r="M2028" s="32"/>
      <c r="P2028" s="2"/>
      <c r="Q2028" s="9"/>
      <c r="T2028" s="5"/>
    </row>
    <row r="2029" spans="2:20" x14ac:dyDescent="0.2">
      <c r="B2029" s="2"/>
      <c r="M2029" s="32"/>
      <c r="P2029" s="2"/>
      <c r="Q2029" s="9"/>
      <c r="T2029" s="5"/>
    </row>
    <row r="2030" spans="2:20" x14ac:dyDescent="0.2">
      <c r="B2030" s="2"/>
      <c r="M2030" s="32"/>
      <c r="P2030" s="2"/>
      <c r="Q2030" s="9"/>
      <c r="T2030" s="5"/>
    </row>
    <row r="2031" spans="2:20" x14ac:dyDescent="0.2">
      <c r="B2031" s="2"/>
      <c r="M2031" s="32"/>
      <c r="P2031" s="2"/>
      <c r="Q2031" s="9"/>
      <c r="T2031" s="5"/>
    </row>
    <row r="2032" spans="2:20" x14ac:dyDescent="0.2">
      <c r="B2032" s="2"/>
      <c r="M2032" s="32"/>
      <c r="P2032" s="2"/>
      <c r="Q2032" s="9"/>
      <c r="T2032" s="5"/>
    </row>
    <row r="2033" spans="2:20" x14ac:dyDescent="0.2">
      <c r="B2033" s="2"/>
      <c r="M2033" s="32"/>
      <c r="P2033" s="2"/>
      <c r="Q2033" s="9"/>
      <c r="T2033" s="5"/>
    </row>
    <row r="2034" spans="2:20" x14ac:dyDescent="0.2">
      <c r="B2034" s="2"/>
      <c r="M2034" s="32"/>
      <c r="P2034" s="2"/>
      <c r="Q2034" s="9"/>
      <c r="T2034" s="5"/>
    </row>
    <row r="2035" spans="2:20" x14ac:dyDescent="0.2">
      <c r="B2035" s="2"/>
      <c r="M2035" s="32"/>
      <c r="P2035" s="2"/>
      <c r="Q2035" s="9"/>
      <c r="T2035" s="5"/>
    </row>
    <row r="2036" spans="2:20" x14ac:dyDescent="0.2">
      <c r="B2036" s="2"/>
      <c r="M2036" s="32"/>
      <c r="P2036" s="2"/>
      <c r="Q2036" s="9"/>
      <c r="T2036" s="5"/>
    </row>
    <row r="2037" spans="2:20" x14ac:dyDescent="0.2">
      <c r="B2037" s="2"/>
      <c r="M2037" s="32"/>
      <c r="P2037" s="2"/>
      <c r="Q2037" s="9"/>
      <c r="T2037" s="5"/>
    </row>
    <row r="2038" spans="2:20" x14ac:dyDescent="0.2">
      <c r="B2038" s="2"/>
      <c r="M2038" s="32"/>
      <c r="P2038" s="2"/>
      <c r="Q2038" s="9"/>
      <c r="T2038" s="5"/>
    </row>
    <row r="2039" spans="2:20" x14ac:dyDescent="0.2">
      <c r="B2039" s="2"/>
      <c r="M2039" s="32"/>
      <c r="P2039" s="2"/>
      <c r="Q2039" s="9"/>
      <c r="T2039" s="5"/>
    </row>
    <row r="2040" spans="2:20" x14ac:dyDescent="0.2">
      <c r="B2040" s="2"/>
      <c r="M2040" s="32"/>
      <c r="P2040" s="2"/>
      <c r="Q2040" s="9"/>
      <c r="T2040" s="5"/>
    </row>
    <row r="2041" spans="2:20" x14ac:dyDescent="0.2">
      <c r="B2041" s="2"/>
      <c r="M2041" s="32"/>
      <c r="P2041" s="2"/>
      <c r="Q2041" s="9"/>
      <c r="T2041" s="5"/>
    </row>
    <row r="2042" spans="2:20" x14ac:dyDescent="0.2">
      <c r="B2042" s="2"/>
      <c r="M2042" s="32"/>
      <c r="P2042" s="2"/>
      <c r="Q2042" s="9"/>
      <c r="T2042" s="5"/>
    </row>
    <row r="2043" spans="2:20" x14ac:dyDescent="0.2">
      <c r="B2043" s="2"/>
      <c r="M2043" s="32"/>
      <c r="P2043" s="2"/>
      <c r="Q2043" s="9"/>
      <c r="T2043" s="5"/>
    </row>
    <row r="2044" spans="2:20" x14ac:dyDescent="0.2">
      <c r="B2044" s="2"/>
      <c r="M2044" s="32"/>
      <c r="P2044" s="2"/>
      <c r="Q2044" s="9"/>
      <c r="T2044" s="5"/>
    </row>
    <row r="2045" spans="2:20" x14ac:dyDescent="0.2">
      <c r="B2045" s="2"/>
      <c r="M2045" s="32"/>
      <c r="P2045" s="2"/>
      <c r="Q2045" s="9"/>
      <c r="T2045" s="5"/>
    </row>
    <row r="2046" spans="2:20" x14ac:dyDescent="0.2">
      <c r="B2046" s="2"/>
      <c r="M2046" s="32"/>
      <c r="P2046" s="2"/>
      <c r="Q2046" s="9"/>
      <c r="T2046" s="5"/>
    </row>
    <row r="2047" spans="2:20" x14ac:dyDescent="0.2">
      <c r="B2047" s="2"/>
      <c r="M2047" s="32"/>
      <c r="P2047" s="2"/>
      <c r="Q2047" s="9"/>
      <c r="T2047" s="5"/>
    </row>
    <row r="2048" spans="2:20" x14ac:dyDescent="0.2">
      <c r="B2048" s="2"/>
      <c r="M2048" s="32"/>
      <c r="P2048" s="2"/>
      <c r="Q2048" s="9"/>
      <c r="T2048" s="5"/>
    </row>
    <row r="2049" spans="2:20" x14ac:dyDescent="0.2">
      <c r="B2049" s="2"/>
      <c r="M2049" s="32"/>
      <c r="P2049" s="2"/>
      <c r="Q2049" s="9"/>
      <c r="T2049" s="5"/>
    </row>
    <row r="2050" spans="2:20" x14ac:dyDescent="0.2">
      <c r="B2050" s="2"/>
      <c r="M2050" s="32"/>
      <c r="P2050" s="2"/>
      <c r="Q2050" s="9"/>
      <c r="T2050" s="5"/>
    </row>
    <row r="2051" spans="2:20" x14ac:dyDescent="0.2">
      <c r="B2051" s="2"/>
      <c r="M2051" s="32"/>
      <c r="P2051" s="2"/>
      <c r="Q2051" s="9"/>
      <c r="T2051" s="5"/>
    </row>
    <row r="2052" spans="2:20" x14ac:dyDescent="0.2">
      <c r="B2052" s="2"/>
      <c r="M2052" s="32"/>
      <c r="P2052" s="2"/>
      <c r="Q2052" s="9"/>
      <c r="T2052" s="5"/>
    </row>
    <row r="2053" spans="2:20" x14ac:dyDescent="0.2">
      <c r="B2053" s="2"/>
      <c r="M2053" s="32"/>
      <c r="P2053" s="2"/>
      <c r="Q2053" s="9"/>
      <c r="T2053" s="5"/>
    </row>
    <row r="2054" spans="2:20" x14ac:dyDescent="0.2">
      <c r="B2054" s="2"/>
      <c r="M2054" s="32"/>
      <c r="P2054" s="2"/>
      <c r="Q2054" s="9"/>
      <c r="T2054" s="5"/>
    </row>
    <row r="2055" spans="2:20" x14ac:dyDescent="0.2">
      <c r="B2055" s="2"/>
      <c r="M2055" s="32"/>
      <c r="P2055" s="2"/>
      <c r="Q2055" s="9"/>
      <c r="T2055" s="5"/>
    </row>
    <row r="2056" spans="2:20" x14ac:dyDescent="0.2">
      <c r="B2056" s="2"/>
      <c r="M2056" s="32"/>
      <c r="P2056" s="2"/>
      <c r="Q2056" s="9"/>
      <c r="T2056" s="5"/>
    </row>
    <row r="2057" spans="2:20" x14ac:dyDescent="0.2">
      <c r="B2057" s="2"/>
      <c r="M2057" s="32"/>
      <c r="P2057" s="2"/>
      <c r="Q2057" s="9"/>
      <c r="T2057" s="5"/>
    </row>
    <row r="2058" spans="2:20" x14ac:dyDescent="0.2">
      <c r="B2058" s="2"/>
      <c r="M2058" s="32"/>
      <c r="P2058" s="2"/>
      <c r="Q2058" s="9"/>
      <c r="T2058" s="5"/>
    </row>
    <row r="2059" spans="2:20" x14ac:dyDescent="0.2">
      <c r="B2059" s="2"/>
      <c r="M2059" s="32"/>
      <c r="P2059" s="2"/>
      <c r="Q2059" s="9"/>
      <c r="T2059" s="5"/>
    </row>
    <row r="2060" spans="2:20" x14ac:dyDescent="0.2">
      <c r="B2060" s="2"/>
      <c r="M2060" s="32"/>
      <c r="P2060" s="2"/>
      <c r="Q2060" s="9"/>
      <c r="T2060" s="5"/>
    </row>
    <row r="2061" spans="2:20" x14ac:dyDescent="0.2">
      <c r="B2061" s="2"/>
      <c r="M2061" s="32"/>
      <c r="P2061" s="2"/>
      <c r="Q2061" s="9"/>
      <c r="T2061" s="5"/>
    </row>
    <row r="2062" spans="2:20" x14ac:dyDescent="0.2">
      <c r="B2062" s="2"/>
      <c r="M2062" s="32"/>
      <c r="P2062" s="2"/>
      <c r="Q2062" s="9"/>
      <c r="T2062" s="5"/>
    </row>
    <row r="2063" spans="2:20" x14ac:dyDescent="0.2">
      <c r="B2063" s="2"/>
      <c r="M2063" s="32"/>
      <c r="P2063" s="2"/>
      <c r="Q2063" s="9"/>
      <c r="T2063" s="5"/>
    </row>
    <row r="2064" spans="2:20" x14ac:dyDescent="0.2">
      <c r="B2064" s="2"/>
      <c r="M2064" s="32"/>
      <c r="P2064" s="2"/>
      <c r="Q2064" s="9"/>
      <c r="T2064" s="5"/>
    </row>
    <row r="2065" spans="2:20" x14ac:dyDescent="0.2">
      <c r="B2065" s="2"/>
      <c r="M2065" s="32"/>
      <c r="P2065" s="2"/>
      <c r="Q2065" s="9"/>
      <c r="T2065" s="5"/>
    </row>
    <row r="2066" spans="2:20" x14ac:dyDescent="0.2">
      <c r="B2066" s="2"/>
      <c r="M2066" s="32"/>
      <c r="P2066" s="2"/>
      <c r="Q2066" s="9"/>
      <c r="T2066" s="5"/>
    </row>
    <row r="2067" spans="2:20" x14ac:dyDescent="0.2">
      <c r="B2067" s="2"/>
      <c r="M2067" s="32"/>
      <c r="P2067" s="2"/>
      <c r="Q2067" s="9"/>
      <c r="T2067" s="5"/>
    </row>
    <row r="2068" spans="2:20" x14ac:dyDescent="0.2">
      <c r="B2068" s="2"/>
      <c r="M2068" s="32"/>
      <c r="P2068" s="2"/>
      <c r="Q2068" s="9"/>
      <c r="T2068" s="5"/>
    </row>
    <row r="2069" spans="2:20" x14ac:dyDescent="0.2">
      <c r="B2069" s="2"/>
      <c r="M2069" s="32"/>
      <c r="P2069" s="2"/>
      <c r="Q2069" s="9"/>
      <c r="T2069" s="5"/>
    </row>
    <row r="2070" spans="2:20" x14ac:dyDescent="0.2">
      <c r="B2070" s="2"/>
      <c r="M2070" s="32"/>
      <c r="P2070" s="2"/>
      <c r="Q2070" s="9"/>
      <c r="T2070" s="5"/>
    </row>
    <row r="2071" spans="2:20" x14ac:dyDescent="0.2">
      <c r="B2071" s="2"/>
      <c r="M2071" s="32"/>
      <c r="P2071" s="2"/>
      <c r="Q2071" s="9"/>
      <c r="T2071" s="5"/>
    </row>
    <row r="2072" spans="2:20" x14ac:dyDescent="0.2">
      <c r="B2072" s="2"/>
      <c r="M2072" s="32"/>
      <c r="P2072" s="2"/>
      <c r="Q2072" s="9"/>
      <c r="T2072" s="5"/>
    </row>
    <row r="2073" spans="2:20" x14ac:dyDescent="0.2">
      <c r="B2073" s="2"/>
      <c r="M2073" s="32"/>
      <c r="P2073" s="2"/>
      <c r="Q2073" s="9"/>
      <c r="T2073" s="5"/>
    </row>
    <row r="2074" spans="2:20" x14ac:dyDescent="0.2">
      <c r="B2074" s="2"/>
      <c r="M2074" s="32"/>
      <c r="P2074" s="2"/>
      <c r="Q2074" s="9"/>
      <c r="T2074" s="5"/>
    </row>
    <row r="2075" spans="2:20" x14ac:dyDescent="0.2">
      <c r="B2075" s="2"/>
      <c r="M2075" s="32"/>
      <c r="P2075" s="2"/>
      <c r="Q2075" s="9"/>
      <c r="T2075" s="5"/>
    </row>
    <row r="2076" spans="2:20" x14ac:dyDescent="0.2">
      <c r="B2076" s="2"/>
      <c r="M2076" s="32"/>
      <c r="P2076" s="2"/>
      <c r="Q2076" s="9"/>
      <c r="T2076" s="5"/>
    </row>
    <row r="2077" spans="2:20" x14ac:dyDescent="0.2">
      <c r="B2077" s="2"/>
      <c r="M2077" s="32"/>
      <c r="P2077" s="2"/>
      <c r="Q2077" s="9"/>
      <c r="T2077" s="5"/>
    </row>
    <row r="2078" spans="2:20" x14ac:dyDescent="0.2">
      <c r="B2078" s="2"/>
      <c r="M2078" s="32"/>
      <c r="P2078" s="2"/>
      <c r="Q2078" s="9"/>
      <c r="T2078" s="5"/>
    </row>
    <row r="2079" spans="2:20" x14ac:dyDescent="0.2">
      <c r="B2079" s="2"/>
      <c r="M2079" s="32"/>
      <c r="P2079" s="2"/>
      <c r="Q2079" s="9"/>
      <c r="T2079" s="5"/>
    </row>
    <row r="2080" spans="2:20" x14ac:dyDescent="0.2">
      <c r="B2080" s="2"/>
      <c r="M2080" s="32"/>
      <c r="P2080" s="2"/>
      <c r="Q2080" s="9"/>
      <c r="T2080" s="5"/>
    </row>
    <row r="2081" spans="2:20" x14ac:dyDescent="0.2">
      <c r="B2081" s="2"/>
      <c r="M2081" s="32"/>
      <c r="P2081" s="2"/>
      <c r="Q2081" s="9"/>
      <c r="T2081" s="5"/>
    </row>
    <row r="2082" spans="2:20" x14ac:dyDescent="0.2">
      <c r="B2082" s="2"/>
      <c r="M2082" s="32"/>
      <c r="P2082" s="2"/>
      <c r="Q2082" s="9"/>
      <c r="T2082" s="5"/>
    </row>
    <row r="2083" spans="2:20" x14ac:dyDescent="0.2">
      <c r="B2083" s="2"/>
      <c r="M2083" s="32"/>
      <c r="P2083" s="2"/>
      <c r="Q2083" s="9"/>
      <c r="T2083" s="5"/>
    </row>
    <row r="2084" spans="2:20" x14ac:dyDescent="0.2">
      <c r="B2084" s="2"/>
      <c r="M2084" s="32"/>
      <c r="P2084" s="2"/>
      <c r="Q2084" s="9"/>
      <c r="T2084" s="5"/>
    </row>
    <row r="2085" spans="2:20" x14ac:dyDescent="0.2">
      <c r="B2085" s="2"/>
      <c r="M2085" s="32"/>
      <c r="P2085" s="2"/>
      <c r="Q2085" s="9"/>
      <c r="T2085" s="5"/>
    </row>
    <row r="2086" spans="2:20" x14ac:dyDescent="0.2">
      <c r="B2086" s="2"/>
      <c r="M2086" s="32"/>
      <c r="P2086" s="2"/>
      <c r="Q2086" s="9"/>
      <c r="T2086" s="5"/>
    </row>
    <row r="2087" spans="2:20" x14ac:dyDescent="0.2">
      <c r="B2087" s="2"/>
      <c r="M2087" s="32"/>
      <c r="P2087" s="2"/>
      <c r="Q2087" s="9"/>
      <c r="T2087" s="5"/>
    </row>
    <row r="2088" spans="2:20" x14ac:dyDescent="0.2">
      <c r="B2088" s="2"/>
      <c r="M2088" s="32"/>
      <c r="P2088" s="2"/>
      <c r="Q2088" s="9"/>
      <c r="T2088" s="5"/>
    </row>
    <row r="2089" spans="2:20" x14ac:dyDescent="0.2">
      <c r="B2089" s="2"/>
      <c r="M2089" s="32"/>
      <c r="P2089" s="2"/>
      <c r="Q2089" s="9"/>
      <c r="T2089" s="5"/>
    </row>
    <row r="2090" spans="2:20" x14ac:dyDescent="0.2">
      <c r="B2090" s="2"/>
      <c r="M2090" s="32"/>
      <c r="P2090" s="2"/>
      <c r="Q2090" s="9"/>
      <c r="T2090" s="5"/>
    </row>
    <row r="2091" spans="2:20" x14ac:dyDescent="0.2">
      <c r="B2091" s="2"/>
      <c r="M2091" s="32"/>
      <c r="P2091" s="2"/>
      <c r="Q2091" s="9"/>
      <c r="T2091" s="5"/>
    </row>
    <row r="2092" spans="2:20" x14ac:dyDescent="0.2">
      <c r="B2092" s="2"/>
      <c r="M2092" s="32"/>
      <c r="P2092" s="2"/>
      <c r="Q2092" s="9"/>
      <c r="T2092" s="5"/>
    </row>
    <row r="2093" spans="2:20" x14ac:dyDescent="0.2">
      <c r="B2093" s="2"/>
      <c r="M2093" s="32"/>
      <c r="P2093" s="2"/>
      <c r="Q2093" s="9"/>
      <c r="T2093" s="5"/>
    </row>
    <row r="2094" spans="2:20" x14ac:dyDescent="0.2">
      <c r="B2094" s="2"/>
      <c r="M2094" s="32"/>
      <c r="P2094" s="2"/>
      <c r="Q2094" s="9"/>
      <c r="T2094" s="5"/>
    </row>
    <row r="2095" spans="2:20" x14ac:dyDescent="0.2">
      <c r="B2095" s="2"/>
      <c r="M2095" s="32"/>
      <c r="P2095" s="2"/>
      <c r="Q2095" s="9"/>
      <c r="T2095" s="5"/>
    </row>
    <row r="2096" spans="2:20" x14ac:dyDescent="0.2">
      <c r="B2096" s="2"/>
      <c r="M2096" s="32"/>
      <c r="P2096" s="2"/>
      <c r="Q2096" s="9"/>
      <c r="T2096" s="5"/>
    </row>
    <row r="2097" spans="2:20" x14ac:dyDescent="0.2">
      <c r="B2097" s="2"/>
      <c r="M2097" s="32"/>
      <c r="P2097" s="2"/>
      <c r="Q2097" s="9"/>
      <c r="T2097" s="5"/>
    </row>
    <row r="2098" spans="2:20" x14ac:dyDescent="0.2">
      <c r="B2098" s="2"/>
      <c r="M2098" s="32"/>
      <c r="P2098" s="2"/>
      <c r="Q2098" s="9"/>
      <c r="T2098" s="5"/>
    </row>
    <row r="2099" spans="2:20" x14ac:dyDescent="0.2">
      <c r="B2099" s="2"/>
      <c r="M2099" s="32"/>
      <c r="P2099" s="2"/>
      <c r="Q2099" s="9"/>
      <c r="T2099" s="5"/>
    </row>
    <row r="2100" spans="2:20" x14ac:dyDescent="0.2">
      <c r="B2100" s="2"/>
      <c r="M2100" s="32"/>
      <c r="P2100" s="2"/>
      <c r="Q2100" s="9"/>
      <c r="T2100" s="5"/>
    </row>
    <row r="2101" spans="2:20" x14ac:dyDescent="0.2">
      <c r="B2101" s="2"/>
      <c r="M2101" s="32"/>
      <c r="P2101" s="2"/>
      <c r="Q2101" s="9"/>
      <c r="T2101" s="5"/>
    </row>
    <row r="2102" spans="2:20" x14ac:dyDescent="0.2">
      <c r="B2102" s="2"/>
      <c r="M2102" s="32"/>
      <c r="P2102" s="2"/>
      <c r="Q2102" s="9"/>
      <c r="T2102" s="5"/>
    </row>
    <row r="2103" spans="2:20" x14ac:dyDescent="0.2">
      <c r="B2103" s="2"/>
      <c r="M2103" s="32"/>
      <c r="P2103" s="2"/>
      <c r="Q2103" s="9"/>
      <c r="T2103" s="5"/>
    </row>
    <row r="2104" spans="2:20" x14ac:dyDescent="0.2">
      <c r="B2104" s="2"/>
      <c r="M2104" s="32"/>
      <c r="P2104" s="2"/>
      <c r="Q2104" s="9"/>
      <c r="T2104" s="5"/>
    </row>
    <row r="2105" spans="2:20" x14ac:dyDescent="0.2">
      <c r="B2105" s="2"/>
      <c r="M2105" s="32"/>
      <c r="P2105" s="2"/>
      <c r="Q2105" s="9"/>
      <c r="T2105" s="5"/>
    </row>
    <row r="2106" spans="2:20" x14ac:dyDescent="0.2">
      <c r="B2106" s="2"/>
      <c r="M2106" s="32"/>
      <c r="P2106" s="2"/>
      <c r="Q2106" s="9"/>
      <c r="T2106" s="5"/>
    </row>
    <row r="2107" spans="2:20" x14ac:dyDescent="0.2">
      <c r="B2107" s="2"/>
      <c r="M2107" s="32"/>
      <c r="P2107" s="2"/>
      <c r="Q2107" s="9"/>
      <c r="T2107" s="5"/>
    </row>
    <row r="2108" spans="2:20" x14ac:dyDescent="0.2">
      <c r="B2108" s="2"/>
      <c r="M2108" s="32"/>
      <c r="P2108" s="2"/>
      <c r="Q2108" s="9"/>
      <c r="T2108" s="5"/>
    </row>
    <row r="2109" spans="2:20" x14ac:dyDescent="0.2">
      <c r="B2109" s="2"/>
      <c r="M2109" s="32"/>
      <c r="P2109" s="2"/>
      <c r="Q2109" s="9"/>
      <c r="T2109" s="5"/>
    </row>
    <row r="2110" spans="2:20" x14ac:dyDescent="0.2">
      <c r="B2110" s="2"/>
      <c r="M2110" s="32"/>
      <c r="P2110" s="2"/>
      <c r="Q2110" s="9"/>
      <c r="T2110" s="5"/>
    </row>
    <row r="2111" spans="2:20" x14ac:dyDescent="0.2">
      <c r="B2111" s="2"/>
      <c r="M2111" s="32"/>
      <c r="P2111" s="2"/>
      <c r="Q2111" s="9"/>
      <c r="T2111" s="5"/>
    </row>
    <row r="2112" spans="2:20" x14ac:dyDescent="0.2">
      <c r="B2112" s="2"/>
      <c r="M2112" s="32"/>
      <c r="P2112" s="2"/>
      <c r="Q2112" s="9"/>
      <c r="T2112" s="5"/>
    </row>
    <row r="2113" spans="2:20" x14ac:dyDescent="0.2">
      <c r="B2113" s="2"/>
      <c r="M2113" s="32"/>
      <c r="P2113" s="2"/>
      <c r="Q2113" s="9"/>
      <c r="T2113" s="5"/>
    </row>
    <row r="2114" spans="2:20" x14ac:dyDescent="0.2">
      <c r="B2114" s="2"/>
      <c r="M2114" s="32"/>
      <c r="P2114" s="2"/>
      <c r="Q2114" s="9"/>
      <c r="T2114" s="5"/>
    </row>
    <row r="2115" spans="2:20" x14ac:dyDescent="0.2">
      <c r="B2115" s="2"/>
      <c r="M2115" s="32"/>
      <c r="P2115" s="2"/>
      <c r="Q2115" s="9"/>
      <c r="T2115" s="5"/>
    </row>
    <row r="2116" spans="2:20" x14ac:dyDescent="0.2">
      <c r="B2116" s="2"/>
      <c r="M2116" s="32"/>
      <c r="P2116" s="2"/>
      <c r="Q2116" s="9"/>
      <c r="T2116" s="5"/>
    </row>
    <row r="2117" spans="2:20" x14ac:dyDescent="0.2">
      <c r="B2117" s="2"/>
      <c r="M2117" s="32"/>
      <c r="P2117" s="2"/>
      <c r="Q2117" s="9"/>
      <c r="T2117" s="5"/>
    </row>
    <row r="2118" spans="2:20" x14ac:dyDescent="0.2">
      <c r="B2118" s="2"/>
      <c r="M2118" s="32"/>
      <c r="P2118" s="2"/>
      <c r="Q2118" s="9"/>
      <c r="T2118" s="5"/>
    </row>
    <row r="2119" spans="2:20" x14ac:dyDescent="0.2">
      <c r="B2119" s="2"/>
      <c r="M2119" s="32"/>
      <c r="P2119" s="2"/>
      <c r="Q2119" s="9"/>
      <c r="T2119" s="5"/>
    </row>
    <row r="2120" spans="2:20" x14ac:dyDescent="0.2">
      <c r="B2120" s="2"/>
      <c r="M2120" s="32"/>
      <c r="P2120" s="2"/>
      <c r="Q2120" s="9"/>
      <c r="T2120" s="5"/>
    </row>
    <row r="2121" spans="2:20" x14ac:dyDescent="0.2">
      <c r="B2121" s="2"/>
      <c r="M2121" s="32"/>
      <c r="P2121" s="2"/>
      <c r="Q2121" s="9"/>
      <c r="T2121" s="5"/>
    </row>
    <row r="2122" spans="2:20" x14ac:dyDescent="0.2">
      <c r="B2122" s="2"/>
      <c r="M2122" s="32"/>
      <c r="P2122" s="2"/>
      <c r="Q2122" s="9"/>
      <c r="T2122" s="5"/>
    </row>
    <row r="2123" spans="2:20" x14ac:dyDescent="0.2">
      <c r="B2123" s="2"/>
      <c r="M2123" s="32"/>
      <c r="P2123" s="2"/>
      <c r="Q2123" s="9"/>
      <c r="T2123" s="5"/>
    </row>
    <row r="2124" spans="2:20" x14ac:dyDescent="0.2">
      <c r="B2124" s="2"/>
      <c r="M2124" s="32"/>
      <c r="P2124" s="2"/>
      <c r="Q2124" s="9"/>
      <c r="T2124" s="5"/>
    </row>
    <row r="2125" spans="2:20" x14ac:dyDescent="0.2">
      <c r="B2125" s="2"/>
      <c r="M2125" s="32"/>
      <c r="P2125" s="2"/>
      <c r="Q2125" s="9"/>
      <c r="T2125" s="5"/>
    </row>
    <row r="2126" spans="2:20" x14ac:dyDescent="0.2">
      <c r="B2126" s="2"/>
      <c r="M2126" s="32"/>
      <c r="P2126" s="2"/>
      <c r="Q2126" s="9"/>
      <c r="T2126" s="5"/>
    </row>
    <row r="2127" spans="2:20" x14ac:dyDescent="0.2">
      <c r="B2127" s="2"/>
      <c r="M2127" s="32"/>
      <c r="P2127" s="2"/>
      <c r="Q2127" s="9"/>
      <c r="T2127" s="5"/>
    </row>
    <row r="2128" spans="2:20" x14ac:dyDescent="0.2">
      <c r="B2128" s="2"/>
      <c r="M2128" s="32"/>
      <c r="P2128" s="2"/>
      <c r="Q2128" s="9"/>
      <c r="T2128" s="5"/>
    </row>
    <row r="2129" spans="2:20" x14ac:dyDescent="0.2">
      <c r="B2129" s="2"/>
      <c r="M2129" s="32"/>
      <c r="P2129" s="2"/>
      <c r="Q2129" s="9"/>
      <c r="T2129" s="5"/>
    </row>
    <row r="2130" spans="2:20" x14ac:dyDescent="0.2">
      <c r="B2130" s="2"/>
      <c r="M2130" s="32"/>
      <c r="P2130" s="2"/>
      <c r="Q2130" s="9"/>
      <c r="T2130" s="5"/>
    </row>
    <row r="2131" spans="2:20" x14ac:dyDescent="0.2">
      <c r="B2131" s="2"/>
      <c r="M2131" s="32"/>
      <c r="P2131" s="2"/>
      <c r="Q2131" s="9"/>
      <c r="T2131" s="5"/>
    </row>
    <row r="2132" spans="2:20" x14ac:dyDescent="0.2">
      <c r="B2132" s="2"/>
      <c r="M2132" s="32"/>
      <c r="P2132" s="2"/>
      <c r="Q2132" s="9"/>
      <c r="T2132" s="5"/>
    </row>
    <row r="2133" spans="2:20" x14ac:dyDescent="0.2">
      <c r="B2133" s="2"/>
      <c r="M2133" s="32"/>
      <c r="P2133" s="2"/>
      <c r="Q2133" s="9"/>
      <c r="T2133" s="5"/>
    </row>
    <row r="2134" spans="2:20" x14ac:dyDescent="0.2">
      <c r="B2134" s="2"/>
      <c r="M2134" s="32"/>
      <c r="P2134" s="2"/>
      <c r="Q2134" s="9"/>
      <c r="T2134" s="5"/>
    </row>
    <row r="2135" spans="2:20" x14ac:dyDescent="0.2">
      <c r="B2135" s="2"/>
      <c r="M2135" s="32"/>
      <c r="P2135" s="2"/>
      <c r="Q2135" s="9"/>
      <c r="T2135" s="5"/>
    </row>
    <row r="2136" spans="2:20" x14ac:dyDescent="0.2">
      <c r="B2136" s="2"/>
      <c r="M2136" s="32"/>
      <c r="P2136" s="2"/>
      <c r="Q2136" s="9"/>
      <c r="T2136" s="5"/>
    </row>
    <row r="2137" spans="2:20" x14ac:dyDescent="0.2">
      <c r="B2137" s="2"/>
      <c r="M2137" s="32"/>
      <c r="P2137" s="2"/>
      <c r="Q2137" s="9"/>
      <c r="T2137" s="5"/>
    </row>
    <row r="2138" spans="2:20" x14ac:dyDescent="0.2">
      <c r="B2138" s="2"/>
      <c r="M2138" s="32"/>
      <c r="P2138" s="2"/>
      <c r="Q2138" s="9"/>
      <c r="T2138" s="5"/>
    </row>
    <row r="2139" spans="2:20" x14ac:dyDescent="0.2">
      <c r="B2139" s="2"/>
      <c r="M2139" s="32"/>
      <c r="P2139" s="2"/>
      <c r="Q2139" s="9"/>
      <c r="T2139" s="5"/>
    </row>
    <row r="2140" spans="2:20" x14ac:dyDescent="0.2">
      <c r="B2140" s="2"/>
      <c r="M2140" s="32"/>
      <c r="P2140" s="2"/>
      <c r="Q2140" s="9"/>
      <c r="T2140" s="5"/>
    </row>
    <row r="2141" spans="2:20" x14ac:dyDescent="0.2">
      <c r="B2141" s="2"/>
      <c r="M2141" s="32"/>
      <c r="P2141" s="2"/>
      <c r="Q2141" s="9"/>
      <c r="T2141" s="5"/>
    </row>
    <row r="2142" spans="2:20" x14ac:dyDescent="0.2">
      <c r="B2142" s="2"/>
      <c r="M2142" s="32"/>
      <c r="P2142" s="2"/>
      <c r="Q2142" s="9"/>
      <c r="T2142" s="5"/>
    </row>
    <row r="2143" spans="2:20" x14ac:dyDescent="0.2">
      <c r="B2143" s="2"/>
      <c r="M2143" s="32"/>
      <c r="P2143" s="2"/>
      <c r="Q2143" s="9"/>
      <c r="T2143" s="5"/>
    </row>
    <row r="2144" spans="2:20" x14ac:dyDescent="0.2">
      <c r="B2144" s="2"/>
      <c r="M2144" s="32"/>
      <c r="P2144" s="2"/>
      <c r="Q2144" s="9"/>
      <c r="T2144" s="5"/>
    </row>
    <row r="2145" spans="2:20" x14ac:dyDescent="0.2">
      <c r="B2145" s="2"/>
      <c r="M2145" s="32"/>
      <c r="P2145" s="2"/>
      <c r="Q2145" s="9"/>
      <c r="T2145" s="5"/>
    </row>
    <row r="2146" spans="2:20" x14ac:dyDescent="0.2">
      <c r="B2146" s="2"/>
      <c r="M2146" s="32"/>
      <c r="P2146" s="2"/>
      <c r="Q2146" s="9"/>
      <c r="T2146" s="5"/>
    </row>
    <row r="2147" spans="2:20" x14ac:dyDescent="0.2">
      <c r="B2147" s="2"/>
      <c r="M2147" s="32"/>
      <c r="P2147" s="2"/>
      <c r="Q2147" s="9"/>
      <c r="T2147" s="5"/>
    </row>
    <row r="2148" spans="2:20" x14ac:dyDescent="0.2">
      <c r="B2148" s="2"/>
      <c r="M2148" s="32"/>
      <c r="P2148" s="2"/>
      <c r="Q2148" s="9"/>
      <c r="T2148" s="5"/>
    </row>
    <row r="2149" spans="2:20" x14ac:dyDescent="0.2">
      <c r="B2149" s="2"/>
      <c r="M2149" s="32"/>
      <c r="P2149" s="2"/>
      <c r="Q2149" s="9"/>
      <c r="T2149" s="5"/>
    </row>
    <row r="2150" spans="2:20" x14ac:dyDescent="0.2">
      <c r="B2150" s="2"/>
      <c r="M2150" s="32"/>
      <c r="P2150" s="2"/>
      <c r="Q2150" s="9"/>
      <c r="T2150" s="5"/>
    </row>
    <row r="2151" spans="2:20" x14ac:dyDescent="0.2">
      <c r="B2151" s="2"/>
      <c r="M2151" s="32"/>
      <c r="P2151" s="2"/>
      <c r="Q2151" s="9"/>
      <c r="T2151" s="5"/>
    </row>
    <row r="2152" spans="2:20" x14ac:dyDescent="0.2">
      <c r="B2152" s="2"/>
      <c r="M2152" s="32"/>
      <c r="P2152" s="2"/>
      <c r="Q2152" s="9"/>
      <c r="T2152" s="5"/>
    </row>
    <row r="2153" spans="2:20" x14ac:dyDescent="0.2">
      <c r="B2153" s="2"/>
      <c r="M2153" s="32"/>
      <c r="P2153" s="2"/>
      <c r="Q2153" s="9"/>
      <c r="T2153" s="5"/>
    </row>
    <row r="2154" spans="2:20" x14ac:dyDescent="0.2">
      <c r="B2154" s="2"/>
      <c r="M2154" s="32"/>
      <c r="P2154" s="2"/>
      <c r="Q2154" s="9"/>
      <c r="T2154" s="5"/>
    </row>
    <row r="2155" spans="2:20" x14ac:dyDescent="0.2">
      <c r="B2155" s="2"/>
      <c r="M2155" s="32"/>
      <c r="P2155" s="2"/>
      <c r="Q2155" s="9"/>
      <c r="T2155" s="5"/>
    </row>
    <row r="2156" spans="2:20" x14ac:dyDescent="0.2">
      <c r="B2156" s="2"/>
      <c r="M2156" s="32"/>
      <c r="P2156" s="2"/>
      <c r="Q2156" s="9"/>
      <c r="T2156" s="5"/>
    </row>
    <row r="2157" spans="2:20" x14ac:dyDescent="0.2">
      <c r="B2157" s="2"/>
      <c r="M2157" s="32"/>
      <c r="P2157" s="2"/>
      <c r="Q2157" s="9"/>
      <c r="T2157" s="5"/>
    </row>
    <row r="2158" spans="2:20" x14ac:dyDescent="0.2">
      <c r="B2158" s="2"/>
      <c r="M2158" s="32"/>
      <c r="P2158" s="2"/>
      <c r="Q2158" s="9"/>
      <c r="T2158" s="5"/>
    </row>
    <row r="2159" spans="2:20" x14ac:dyDescent="0.2">
      <c r="B2159" s="2"/>
      <c r="M2159" s="32"/>
      <c r="P2159" s="2"/>
      <c r="Q2159" s="9"/>
      <c r="T2159" s="5"/>
    </row>
    <row r="2160" spans="2:20" x14ac:dyDescent="0.2">
      <c r="B2160" s="2"/>
      <c r="M2160" s="32"/>
      <c r="P2160" s="2"/>
      <c r="Q2160" s="9"/>
      <c r="T2160" s="5"/>
    </row>
    <row r="2161" spans="2:20" x14ac:dyDescent="0.2">
      <c r="B2161" s="2"/>
      <c r="M2161" s="32"/>
      <c r="P2161" s="2"/>
      <c r="Q2161" s="9"/>
      <c r="T2161" s="5"/>
    </row>
    <row r="2162" spans="2:20" x14ac:dyDescent="0.2">
      <c r="B2162" s="2"/>
      <c r="M2162" s="32"/>
      <c r="P2162" s="2"/>
      <c r="Q2162" s="9"/>
      <c r="T2162" s="5"/>
    </row>
    <row r="2163" spans="2:20" x14ac:dyDescent="0.2">
      <c r="B2163" s="2"/>
      <c r="M2163" s="32"/>
      <c r="P2163" s="2"/>
      <c r="Q2163" s="9"/>
      <c r="T2163" s="5"/>
    </row>
    <row r="2164" spans="2:20" x14ac:dyDescent="0.2">
      <c r="B2164" s="2"/>
      <c r="M2164" s="32"/>
      <c r="P2164" s="2"/>
      <c r="Q2164" s="9"/>
      <c r="T2164" s="5"/>
    </row>
    <row r="2165" spans="2:20" x14ac:dyDescent="0.2">
      <c r="B2165" s="2"/>
      <c r="M2165" s="32"/>
      <c r="P2165" s="2"/>
      <c r="Q2165" s="9"/>
      <c r="T2165" s="5"/>
    </row>
    <row r="2166" spans="2:20" x14ac:dyDescent="0.2">
      <c r="B2166" s="2"/>
      <c r="M2166" s="32"/>
      <c r="P2166" s="2"/>
      <c r="Q2166" s="9"/>
      <c r="T2166" s="5"/>
    </row>
    <row r="2167" spans="2:20" x14ac:dyDescent="0.2">
      <c r="B2167" s="2"/>
      <c r="M2167" s="32"/>
      <c r="P2167" s="2"/>
      <c r="Q2167" s="9"/>
      <c r="T2167" s="5"/>
    </row>
    <row r="2168" spans="2:20" x14ac:dyDescent="0.2">
      <c r="B2168" s="2"/>
      <c r="M2168" s="32"/>
      <c r="P2168" s="2"/>
      <c r="Q2168" s="9"/>
      <c r="T2168" s="5"/>
    </row>
    <row r="2169" spans="2:20" x14ac:dyDescent="0.2">
      <c r="B2169" s="2"/>
      <c r="M2169" s="32"/>
      <c r="P2169" s="2"/>
      <c r="Q2169" s="9"/>
      <c r="T2169" s="5"/>
    </row>
    <row r="2170" spans="2:20" x14ac:dyDescent="0.2">
      <c r="B2170" s="2"/>
      <c r="M2170" s="32"/>
      <c r="P2170" s="2"/>
      <c r="Q2170" s="9"/>
      <c r="T2170" s="5"/>
    </row>
    <row r="2171" spans="2:20" x14ac:dyDescent="0.2">
      <c r="B2171" s="2"/>
      <c r="M2171" s="32"/>
      <c r="P2171" s="2"/>
      <c r="Q2171" s="9"/>
      <c r="T2171" s="5"/>
    </row>
    <row r="2172" spans="2:20" x14ac:dyDescent="0.2">
      <c r="B2172" s="2"/>
      <c r="M2172" s="32"/>
      <c r="P2172" s="2"/>
      <c r="Q2172" s="9"/>
      <c r="T2172" s="5"/>
    </row>
    <row r="2173" spans="2:20" x14ac:dyDescent="0.2">
      <c r="B2173" s="2"/>
      <c r="M2173" s="32"/>
      <c r="P2173" s="2"/>
      <c r="Q2173" s="9"/>
      <c r="T2173" s="5"/>
    </row>
    <row r="2174" spans="2:20" x14ac:dyDescent="0.2">
      <c r="B2174" s="2"/>
      <c r="M2174" s="32"/>
      <c r="P2174" s="2"/>
      <c r="Q2174" s="9"/>
      <c r="T2174" s="5"/>
    </row>
    <row r="2175" spans="2:20" x14ac:dyDescent="0.2">
      <c r="B2175" s="2"/>
      <c r="M2175" s="32"/>
      <c r="P2175" s="2"/>
      <c r="Q2175" s="9"/>
      <c r="T2175" s="5"/>
    </row>
    <row r="2176" spans="2:20" x14ac:dyDescent="0.2">
      <c r="B2176" s="2"/>
      <c r="M2176" s="32"/>
      <c r="P2176" s="2"/>
      <c r="Q2176" s="9"/>
      <c r="T2176" s="5"/>
    </row>
    <row r="2177" spans="2:20" x14ac:dyDescent="0.2">
      <c r="B2177" s="2"/>
      <c r="M2177" s="32"/>
      <c r="P2177" s="2"/>
      <c r="Q2177" s="9"/>
      <c r="T2177" s="5"/>
    </row>
    <row r="2178" spans="2:20" x14ac:dyDescent="0.2">
      <c r="B2178" s="2"/>
      <c r="M2178" s="32"/>
      <c r="P2178" s="2"/>
      <c r="Q2178" s="9"/>
      <c r="T2178" s="5"/>
    </row>
    <row r="2179" spans="2:20" x14ac:dyDescent="0.2">
      <c r="B2179" s="2"/>
      <c r="M2179" s="32"/>
      <c r="P2179" s="2"/>
      <c r="Q2179" s="9"/>
      <c r="T2179" s="5"/>
    </row>
    <row r="2180" spans="2:20" x14ac:dyDescent="0.2">
      <c r="B2180" s="2"/>
      <c r="M2180" s="32"/>
      <c r="P2180" s="2"/>
      <c r="Q2180" s="9"/>
      <c r="T2180" s="5"/>
    </row>
    <row r="2181" spans="2:20" x14ac:dyDescent="0.2">
      <c r="B2181" s="2"/>
      <c r="M2181" s="32"/>
      <c r="P2181" s="2"/>
      <c r="Q2181" s="9"/>
      <c r="T2181" s="5"/>
    </row>
    <row r="2182" spans="2:20" x14ac:dyDescent="0.2">
      <c r="B2182" s="2"/>
      <c r="M2182" s="32"/>
      <c r="P2182" s="2"/>
      <c r="Q2182" s="9"/>
      <c r="T2182" s="5"/>
    </row>
    <row r="2183" spans="2:20" x14ac:dyDescent="0.2">
      <c r="B2183" s="2"/>
      <c r="M2183" s="32"/>
      <c r="P2183" s="2"/>
      <c r="Q2183" s="9"/>
      <c r="T2183" s="5"/>
    </row>
    <row r="2184" spans="2:20" x14ac:dyDescent="0.2">
      <c r="B2184" s="2"/>
      <c r="M2184" s="32"/>
      <c r="P2184" s="2"/>
      <c r="Q2184" s="9"/>
      <c r="T2184" s="5"/>
    </row>
    <row r="2185" spans="2:20" x14ac:dyDescent="0.2">
      <c r="B2185" s="2"/>
      <c r="M2185" s="32"/>
      <c r="P2185" s="2"/>
      <c r="Q2185" s="9"/>
      <c r="T2185" s="5"/>
    </row>
    <row r="2186" spans="2:20" x14ac:dyDescent="0.2">
      <c r="B2186" s="2"/>
      <c r="M2186" s="32"/>
      <c r="P2186" s="2"/>
      <c r="Q2186" s="9"/>
      <c r="T2186" s="5"/>
    </row>
    <row r="2187" spans="2:20" x14ac:dyDescent="0.2">
      <c r="B2187" s="2"/>
      <c r="M2187" s="32"/>
      <c r="P2187" s="2"/>
      <c r="Q2187" s="9"/>
      <c r="T2187" s="5"/>
    </row>
    <row r="2188" spans="2:20" x14ac:dyDescent="0.2">
      <c r="B2188" s="2"/>
      <c r="M2188" s="32"/>
      <c r="P2188" s="2"/>
      <c r="Q2188" s="9"/>
      <c r="T2188" s="5"/>
    </row>
    <row r="2189" spans="2:20" x14ac:dyDescent="0.2">
      <c r="B2189" s="2"/>
      <c r="M2189" s="32"/>
      <c r="P2189" s="2"/>
      <c r="Q2189" s="9"/>
      <c r="T2189" s="5"/>
    </row>
    <row r="2190" spans="2:20" x14ac:dyDescent="0.2">
      <c r="B2190" s="2"/>
      <c r="M2190" s="32"/>
      <c r="P2190" s="2"/>
      <c r="Q2190" s="9"/>
      <c r="T2190" s="5"/>
    </row>
    <row r="2191" spans="2:20" x14ac:dyDescent="0.2">
      <c r="B2191" s="2"/>
      <c r="M2191" s="32"/>
      <c r="P2191" s="2"/>
      <c r="Q2191" s="9"/>
      <c r="T2191" s="5"/>
    </row>
    <row r="2192" spans="2:20" x14ac:dyDescent="0.2">
      <c r="B2192" s="2"/>
      <c r="M2192" s="32"/>
      <c r="P2192" s="2"/>
      <c r="Q2192" s="9"/>
      <c r="T2192" s="5"/>
    </row>
    <row r="2193" spans="2:20" x14ac:dyDescent="0.2">
      <c r="B2193" s="2"/>
      <c r="M2193" s="32"/>
      <c r="P2193" s="2"/>
      <c r="Q2193" s="9"/>
      <c r="T2193" s="5"/>
    </row>
    <row r="2194" spans="2:20" x14ac:dyDescent="0.2">
      <c r="B2194" s="2"/>
      <c r="M2194" s="32"/>
      <c r="P2194" s="2"/>
      <c r="Q2194" s="9"/>
      <c r="T2194" s="5"/>
    </row>
    <row r="2195" spans="2:20" x14ac:dyDescent="0.2">
      <c r="B2195" s="2"/>
      <c r="M2195" s="32"/>
      <c r="P2195" s="2"/>
      <c r="Q2195" s="9"/>
      <c r="T2195" s="5"/>
    </row>
    <row r="2196" spans="2:20" x14ac:dyDescent="0.2">
      <c r="B2196" s="2"/>
      <c r="M2196" s="32"/>
      <c r="P2196" s="2"/>
      <c r="Q2196" s="9"/>
      <c r="T2196" s="5"/>
    </row>
    <row r="2197" spans="2:20" x14ac:dyDescent="0.2">
      <c r="B2197" s="2"/>
      <c r="M2197" s="32"/>
      <c r="P2197" s="2"/>
      <c r="Q2197" s="9"/>
      <c r="T2197" s="5"/>
    </row>
    <row r="2198" spans="2:20" x14ac:dyDescent="0.2">
      <c r="B2198" s="2"/>
      <c r="M2198" s="32"/>
      <c r="P2198" s="2"/>
      <c r="Q2198" s="9"/>
      <c r="T2198" s="5"/>
    </row>
    <row r="2199" spans="2:20" x14ac:dyDescent="0.2">
      <c r="B2199" s="2"/>
      <c r="M2199" s="32"/>
      <c r="P2199" s="2"/>
      <c r="Q2199" s="9"/>
      <c r="T2199" s="5"/>
    </row>
    <row r="2200" spans="2:20" x14ac:dyDescent="0.2">
      <c r="B2200" s="2"/>
      <c r="M2200" s="32"/>
      <c r="P2200" s="2"/>
      <c r="Q2200" s="9"/>
      <c r="T2200" s="5"/>
    </row>
    <row r="2201" spans="2:20" x14ac:dyDescent="0.2">
      <c r="B2201" s="2"/>
      <c r="M2201" s="32"/>
      <c r="P2201" s="2"/>
      <c r="Q2201" s="9"/>
      <c r="T2201" s="5"/>
    </row>
    <row r="2202" spans="2:20" x14ac:dyDescent="0.2">
      <c r="B2202" s="2"/>
      <c r="M2202" s="32"/>
      <c r="P2202" s="2"/>
      <c r="Q2202" s="9"/>
      <c r="T2202" s="5"/>
    </row>
    <row r="2203" spans="2:20" x14ac:dyDescent="0.2">
      <c r="B2203" s="2"/>
      <c r="M2203" s="32"/>
      <c r="P2203" s="2"/>
      <c r="Q2203" s="9"/>
      <c r="T2203" s="5"/>
    </row>
    <row r="2204" spans="2:20" x14ac:dyDescent="0.2">
      <c r="B2204" s="2"/>
      <c r="M2204" s="32"/>
      <c r="P2204" s="2"/>
      <c r="Q2204" s="9"/>
      <c r="T2204" s="5"/>
    </row>
    <row r="2205" spans="2:20" x14ac:dyDescent="0.2">
      <c r="B2205" s="2"/>
      <c r="M2205" s="32"/>
      <c r="P2205" s="2"/>
      <c r="Q2205" s="9"/>
      <c r="T2205" s="5"/>
    </row>
    <row r="2206" spans="2:20" x14ac:dyDescent="0.2">
      <c r="B2206" s="2"/>
      <c r="M2206" s="32"/>
      <c r="P2206" s="2"/>
      <c r="Q2206" s="9"/>
      <c r="T2206" s="5"/>
    </row>
    <row r="2207" spans="2:20" x14ac:dyDescent="0.2">
      <c r="B2207" s="2"/>
      <c r="M2207" s="32"/>
      <c r="P2207" s="2"/>
      <c r="Q2207" s="9"/>
      <c r="T2207" s="5"/>
    </row>
    <row r="2208" spans="2:20" x14ac:dyDescent="0.2">
      <c r="B2208" s="2"/>
      <c r="M2208" s="32"/>
      <c r="P2208" s="2"/>
      <c r="Q2208" s="9"/>
      <c r="T2208" s="5"/>
    </row>
    <row r="2209" spans="2:20" x14ac:dyDescent="0.2">
      <c r="B2209" s="2"/>
      <c r="M2209" s="32"/>
      <c r="P2209" s="2"/>
      <c r="Q2209" s="9"/>
      <c r="T2209" s="5"/>
    </row>
    <row r="2210" spans="2:20" x14ac:dyDescent="0.2">
      <c r="B2210" s="2"/>
      <c r="M2210" s="32"/>
      <c r="P2210" s="2"/>
      <c r="Q2210" s="9"/>
      <c r="T2210" s="5"/>
    </row>
    <row r="2211" spans="2:20" x14ac:dyDescent="0.2">
      <c r="B2211" s="2"/>
      <c r="M2211" s="32"/>
      <c r="P2211" s="2"/>
      <c r="Q2211" s="9"/>
      <c r="T2211" s="5"/>
    </row>
    <row r="2212" spans="2:20" x14ac:dyDescent="0.2">
      <c r="B2212" s="2"/>
      <c r="M2212" s="32"/>
      <c r="P2212" s="2"/>
      <c r="Q2212" s="9"/>
      <c r="T2212" s="5"/>
    </row>
    <row r="2213" spans="2:20" x14ac:dyDescent="0.2">
      <c r="B2213" s="2"/>
      <c r="M2213" s="32"/>
      <c r="P2213" s="2"/>
      <c r="Q2213" s="9"/>
      <c r="T2213" s="5"/>
    </row>
    <row r="2214" spans="2:20" x14ac:dyDescent="0.2">
      <c r="B2214" s="2"/>
      <c r="M2214" s="32"/>
      <c r="P2214" s="2"/>
      <c r="Q2214" s="9"/>
      <c r="T2214" s="5"/>
    </row>
    <row r="2215" spans="2:20" x14ac:dyDescent="0.2">
      <c r="B2215" s="2"/>
      <c r="M2215" s="32"/>
      <c r="P2215" s="2"/>
      <c r="Q2215" s="9"/>
      <c r="T2215" s="5"/>
    </row>
    <row r="2216" spans="2:20" x14ac:dyDescent="0.2">
      <c r="B2216" s="2"/>
      <c r="M2216" s="32"/>
      <c r="P2216" s="2"/>
      <c r="Q2216" s="9"/>
      <c r="T2216" s="5"/>
    </row>
    <row r="2217" spans="2:20" x14ac:dyDescent="0.2">
      <c r="B2217" s="2"/>
      <c r="M2217" s="32"/>
      <c r="P2217" s="2"/>
      <c r="Q2217" s="9"/>
      <c r="T2217" s="5"/>
    </row>
    <row r="2218" spans="2:20" x14ac:dyDescent="0.2">
      <c r="B2218" s="2"/>
      <c r="M2218" s="32"/>
      <c r="P2218" s="2"/>
      <c r="Q2218" s="9"/>
      <c r="T2218" s="5"/>
    </row>
    <row r="2219" spans="2:20" x14ac:dyDescent="0.2">
      <c r="B2219" s="2"/>
      <c r="M2219" s="32"/>
      <c r="P2219" s="2"/>
      <c r="Q2219" s="9"/>
      <c r="T2219" s="5"/>
    </row>
    <row r="2220" spans="2:20" x14ac:dyDescent="0.2">
      <c r="B2220" s="2"/>
      <c r="M2220" s="32"/>
      <c r="P2220" s="2"/>
      <c r="Q2220" s="9"/>
      <c r="T2220" s="5"/>
    </row>
    <row r="2221" spans="2:20" x14ac:dyDescent="0.2">
      <c r="B2221" s="2"/>
      <c r="M2221" s="32"/>
      <c r="P2221" s="2"/>
      <c r="Q2221" s="9"/>
      <c r="T2221" s="5"/>
    </row>
    <row r="2222" spans="2:20" x14ac:dyDescent="0.2">
      <c r="B2222" s="2"/>
      <c r="M2222" s="32"/>
      <c r="P2222" s="2"/>
      <c r="Q2222" s="9"/>
      <c r="T2222" s="5"/>
    </row>
    <row r="2223" spans="2:20" x14ac:dyDescent="0.2">
      <c r="B2223" s="2"/>
      <c r="M2223" s="32"/>
      <c r="P2223" s="2"/>
      <c r="Q2223" s="9"/>
      <c r="T2223" s="5"/>
    </row>
    <row r="2224" spans="2:20" x14ac:dyDescent="0.2">
      <c r="B2224" s="2"/>
      <c r="M2224" s="32"/>
      <c r="P2224" s="2"/>
      <c r="Q2224" s="9"/>
      <c r="T2224" s="5"/>
    </row>
    <row r="2225" spans="2:20" x14ac:dyDescent="0.2">
      <c r="B2225" s="2"/>
      <c r="M2225" s="32"/>
      <c r="P2225" s="2"/>
      <c r="Q2225" s="9"/>
      <c r="T2225" s="5"/>
    </row>
    <row r="2226" spans="2:20" x14ac:dyDescent="0.2">
      <c r="B2226" s="2"/>
      <c r="M2226" s="32"/>
      <c r="P2226" s="2"/>
      <c r="Q2226" s="9"/>
      <c r="T2226" s="5"/>
    </row>
    <row r="2227" spans="2:20" x14ac:dyDescent="0.2">
      <c r="B2227" s="2"/>
      <c r="M2227" s="32"/>
      <c r="P2227" s="2"/>
      <c r="Q2227" s="9"/>
      <c r="T2227" s="5"/>
    </row>
    <row r="2228" spans="2:20" x14ac:dyDescent="0.2">
      <c r="B2228" s="2"/>
      <c r="M2228" s="32"/>
      <c r="P2228" s="2"/>
      <c r="Q2228" s="9"/>
      <c r="T2228" s="5"/>
    </row>
    <row r="2229" spans="2:20" x14ac:dyDescent="0.2">
      <c r="B2229" s="2"/>
      <c r="M2229" s="32"/>
      <c r="P2229" s="2"/>
      <c r="Q2229" s="9"/>
      <c r="T2229" s="5"/>
    </row>
    <row r="2230" spans="2:20" x14ac:dyDescent="0.2">
      <c r="B2230" s="2"/>
      <c r="M2230" s="32"/>
      <c r="P2230" s="2"/>
      <c r="Q2230" s="9"/>
      <c r="T2230" s="5"/>
    </row>
    <row r="2231" spans="2:20" x14ac:dyDescent="0.2">
      <c r="B2231" s="2"/>
      <c r="M2231" s="32"/>
      <c r="P2231" s="2"/>
      <c r="Q2231" s="9"/>
      <c r="T2231" s="5"/>
    </row>
    <row r="2232" spans="2:20" x14ac:dyDescent="0.2">
      <c r="B2232" s="2"/>
      <c r="M2232" s="32"/>
      <c r="P2232" s="2"/>
      <c r="Q2232" s="9"/>
      <c r="T2232" s="5"/>
    </row>
    <row r="2233" spans="2:20" x14ac:dyDescent="0.2">
      <c r="B2233" s="2"/>
      <c r="M2233" s="32"/>
      <c r="P2233" s="2"/>
      <c r="Q2233" s="9"/>
      <c r="T2233" s="5"/>
    </row>
    <row r="2234" spans="2:20" x14ac:dyDescent="0.2">
      <c r="B2234" s="2"/>
      <c r="M2234" s="32"/>
      <c r="P2234" s="2"/>
      <c r="Q2234" s="9"/>
      <c r="T2234" s="5"/>
    </row>
    <row r="2235" spans="2:20" x14ac:dyDescent="0.2">
      <c r="B2235" s="2"/>
      <c r="M2235" s="32"/>
      <c r="P2235" s="2"/>
      <c r="Q2235" s="9"/>
      <c r="T2235" s="5"/>
    </row>
    <row r="2236" spans="2:20" x14ac:dyDescent="0.2">
      <c r="B2236" s="2"/>
      <c r="M2236" s="32"/>
      <c r="P2236" s="2"/>
      <c r="Q2236" s="9"/>
      <c r="T2236" s="5"/>
    </row>
    <row r="2237" spans="2:20" x14ac:dyDescent="0.2">
      <c r="B2237" s="2"/>
      <c r="M2237" s="32"/>
      <c r="P2237" s="2"/>
      <c r="Q2237" s="9"/>
      <c r="T2237" s="5"/>
    </row>
    <row r="2238" spans="2:20" x14ac:dyDescent="0.2">
      <c r="B2238" s="2"/>
      <c r="M2238" s="32"/>
      <c r="P2238" s="2"/>
      <c r="Q2238" s="9"/>
      <c r="T2238" s="5"/>
    </row>
    <row r="2239" spans="2:20" x14ac:dyDescent="0.2">
      <c r="B2239" s="2"/>
      <c r="M2239" s="32"/>
      <c r="P2239" s="2"/>
      <c r="Q2239" s="9"/>
      <c r="T2239" s="5"/>
    </row>
    <row r="2240" spans="2:20" x14ac:dyDescent="0.2">
      <c r="B2240" s="2"/>
      <c r="M2240" s="32"/>
      <c r="P2240" s="2"/>
      <c r="Q2240" s="9"/>
      <c r="T2240" s="5"/>
    </row>
    <row r="2241" spans="2:20" x14ac:dyDescent="0.2">
      <c r="B2241" s="2"/>
      <c r="M2241" s="32"/>
      <c r="P2241" s="2"/>
      <c r="Q2241" s="9"/>
      <c r="T2241" s="5"/>
    </row>
    <row r="2242" spans="2:20" x14ac:dyDescent="0.2">
      <c r="B2242" s="2"/>
      <c r="M2242" s="32"/>
      <c r="P2242" s="2"/>
      <c r="Q2242" s="9"/>
      <c r="T2242" s="5"/>
    </row>
    <row r="2243" spans="2:20" x14ac:dyDescent="0.2">
      <c r="B2243" s="2"/>
      <c r="M2243" s="32"/>
      <c r="P2243" s="2"/>
      <c r="Q2243" s="9"/>
      <c r="T2243" s="5"/>
    </row>
    <row r="2244" spans="2:20" x14ac:dyDescent="0.2">
      <c r="B2244" s="2"/>
      <c r="M2244" s="32"/>
      <c r="P2244" s="2"/>
      <c r="Q2244" s="9"/>
      <c r="T2244" s="5"/>
    </row>
    <row r="2245" spans="2:20" x14ac:dyDescent="0.2">
      <c r="B2245" s="2"/>
      <c r="M2245" s="32"/>
      <c r="P2245" s="2"/>
      <c r="Q2245" s="9"/>
      <c r="T2245" s="5"/>
    </row>
    <row r="2246" spans="2:20" x14ac:dyDescent="0.2">
      <c r="B2246" s="2"/>
      <c r="M2246" s="32"/>
      <c r="P2246" s="2"/>
      <c r="Q2246" s="9"/>
      <c r="T2246" s="5"/>
    </row>
    <row r="2247" spans="2:20" x14ac:dyDescent="0.2">
      <c r="B2247" s="2"/>
      <c r="M2247" s="32"/>
      <c r="P2247" s="2"/>
      <c r="Q2247" s="9"/>
      <c r="T2247" s="5"/>
    </row>
    <row r="2248" spans="2:20" x14ac:dyDescent="0.2">
      <c r="B2248" s="2"/>
      <c r="M2248" s="32"/>
      <c r="P2248" s="2"/>
      <c r="Q2248" s="9"/>
      <c r="T2248" s="5"/>
    </row>
    <row r="2249" spans="2:20" x14ac:dyDescent="0.2">
      <c r="B2249" s="2"/>
      <c r="M2249" s="32"/>
      <c r="P2249" s="2"/>
      <c r="Q2249" s="9"/>
      <c r="T2249" s="5"/>
    </row>
    <row r="2250" spans="2:20" x14ac:dyDescent="0.2">
      <c r="B2250" s="2"/>
      <c r="M2250" s="32"/>
      <c r="P2250" s="2"/>
      <c r="Q2250" s="9"/>
      <c r="T2250" s="5"/>
    </row>
    <row r="2251" spans="2:20" x14ac:dyDescent="0.2">
      <c r="B2251" s="2"/>
      <c r="M2251" s="32"/>
      <c r="P2251" s="2"/>
      <c r="Q2251" s="9"/>
      <c r="T2251" s="5"/>
    </row>
    <row r="2252" spans="2:20" x14ac:dyDescent="0.2">
      <c r="B2252" s="2"/>
      <c r="M2252" s="32"/>
      <c r="P2252" s="2"/>
      <c r="Q2252" s="9"/>
      <c r="T2252" s="5"/>
    </row>
    <row r="2253" spans="2:20" x14ac:dyDescent="0.2">
      <c r="B2253" s="2"/>
      <c r="M2253" s="32"/>
      <c r="P2253" s="2"/>
      <c r="Q2253" s="9"/>
      <c r="T2253" s="5"/>
    </row>
    <row r="2254" spans="2:20" x14ac:dyDescent="0.2">
      <c r="B2254" s="2"/>
      <c r="M2254" s="32"/>
      <c r="P2254" s="2"/>
      <c r="Q2254" s="9"/>
      <c r="T2254" s="5"/>
    </row>
    <row r="2255" spans="2:20" x14ac:dyDescent="0.2">
      <c r="B2255" s="2"/>
      <c r="M2255" s="32"/>
      <c r="P2255" s="2"/>
      <c r="Q2255" s="9"/>
      <c r="T2255" s="5"/>
    </row>
    <row r="2256" spans="2:20" x14ac:dyDescent="0.2">
      <c r="B2256" s="2"/>
      <c r="M2256" s="32"/>
      <c r="P2256" s="2"/>
      <c r="Q2256" s="9"/>
      <c r="T2256" s="5"/>
    </row>
    <row r="2257" spans="2:20" x14ac:dyDescent="0.2">
      <c r="B2257" s="2"/>
      <c r="M2257" s="32"/>
      <c r="P2257" s="2"/>
      <c r="Q2257" s="9"/>
      <c r="T2257" s="5"/>
    </row>
    <row r="2258" spans="2:20" x14ac:dyDescent="0.2">
      <c r="B2258" s="2"/>
      <c r="M2258" s="32"/>
      <c r="P2258" s="2"/>
      <c r="Q2258" s="9"/>
      <c r="T2258" s="5"/>
    </row>
    <row r="2259" spans="2:20" x14ac:dyDescent="0.2">
      <c r="B2259" s="2"/>
      <c r="M2259" s="32"/>
      <c r="P2259" s="2"/>
      <c r="Q2259" s="9"/>
      <c r="T2259" s="5"/>
    </row>
    <row r="2260" spans="2:20" x14ac:dyDescent="0.2">
      <c r="B2260" s="2"/>
      <c r="M2260" s="32"/>
      <c r="P2260" s="2"/>
      <c r="Q2260" s="9"/>
      <c r="T2260" s="5"/>
    </row>
    <row r="2261" spans="2:20" x14ac:dyDescent="0.2">
      <c r="B2261" s="2"/>
      <c r="M2261" s="32"/>
      <c r="P2261" s="2"/>
      <c r="Q2261" s="9"/>
      <c r="T2261" s="5"/>
    </row>
    <row r="2262" spans="2:20" x14ac:dyDescent="0.2">
      <c r="B2262" s="2"/>
      <c r="M2262" s="32"/>
      <c r="P2262" s="2"/>
      <c r="Q2262" s="9"/>
      <c r="T2262" s="5"/>
    </row>
    <row r="2263" spans="2:20" x14ac:dyDescent="0.2">
      <c r="B2263" s="2"/>
      <c r="M2263" s="32"/>
      <c r="P2263" s="2"/>
      <c r="Q2263" s="9"/>
      <c r="T2263" s="5"/>
    </row>
    <row r="2264" spans="2:20" x14ac:dyDescent="0.2">
      <c r="B2264" s="2"/>
      <c r="M2264" s="32"/>
      <c r="P2264" s="2"/>
      <c r="Q2264" s="9"/>
      <c r="T2264" s="5"/>
    </row>
    <row r="2265" spans="2:20" x14ac:dyDescent="0.2">
      <c r="B2265" s="2"/>
      <c r="M2265" s="32"/>
      <c r="P2265" s="2"/>
      <c r="Q2265" s="9"/>
      <c r="T2265" s="5"/>
    </row>
    <row r="2266" spans="2:20" x14ac:dyDescent="0.2">
      <c r="B2266" s="2"/>
      <c r="M2266" s="32"/>
      <c r="P2266" s="2"/>
      <c r="Q2266" s="9"/>
      <c r="T2266" s="5"/>
    </row>
    <row r="2267" spans="2:20" x14ac:dyDescent="0.2">
      <c r="B2267" s="2"/>
      <c r="M2267" s="32"/>
      <c r="P2267" s="2"/>
      <c r="Q2267" s="9"/>
      <c r="T2267" s="5"/>
    </row>
    <row r="2268" spans="2:20" x14ac:dyDescent="0.2">
      <c r="B2268" s="2"/>
      <c r="M2268" s="32"/>
      <c r="P2268" s="2"/>
      <c r="Q2268" s="9"/>
      <c r="T2268" s="5"/>
    </row>
    <row r="2269" spans="2:20" x14ac:dyDescent="0.2">
      <c r="B2269" s="2"/>
      <c r="M2269" s="32"/>
      <c r="P2269" s="2"/>
      <c r="Q2269" s="9"/>
      <c r="T2269" s="5"/>
    </row>
    <row r="2270" spans="2:20" x14ac:dyDescent="0.2">
      <c r="B2270" s="2"/>
      <c r="M2270" s="32"/>
      <c r="P2270" s="2"/>
      <c r="Q2270" s="9"/>
      <c r="T2270" s="5"/>
    </row>
    <row r="2271" spans="2:20" x14ac:dyDescent="0.2">
      <c r="B2271" s="2"/>
      <c r="M2271" s="32"/>
      <c r="P2271" s="2"/>
      <c r="Q2271" s="9"/>
      <c r="T2271" s="5"/>
    </row>
    <row r="2272" spans="2:20" x14ac:dyDescent="0.2">
      <c r="B2272" s="2"/>
      <c r="M2272" s="32"/>
      <c r="P2272" s="2"/>
      <c r="Q2272" s="9"/>
      <c r="T2272" s="5"/>
    </row>
    <row r="2273" spans="2:20" x14ac:dyDescent="0.2">
      <c r="B2273" s="2"/>
      <c r="M2273" s="32"/>
      <c r="P2273" s="2"/>
      <c r="Q2273" s="9"/>
      <c r="T2273" s="5"/>
    </row>
    <row r="2274" spans="2:20" x14ac:dyDescent="0.2">
      <c r="B2274" s="2"/>
      <c r="M2274" s="32"/>
      <c r="P2274" s="2"/>
      <c r="Q2274" s="9"/>
      <c r="T2274" s="5"/>
    </row>
    <row r="2275" spans="2:20" x14ac:dyDescent="0.2">
      <c r="B2275" s="2"/>
      <c r="M2275" s="32"/>
      <c r="P2275" s="2"/>
      <c r="Q2275" s="9"/>
      <c r="T2275" s="5"/>
    </row>
    <row r="2276" spans="2:20" x14ac:dyDescent="0.2">
      <c r="B2276" s="2"/>
      <c r="M2276" s="32"/>
      <c r="P2276" s="2"/>
      <c r="Q2276" s="9"/>
      <c r="T2276" s="5"/>
    </row>
    <row r="2277" spans="2:20" x14ac:dyDescent="0.2">
      <c r="B2277" s="2"/>
      <c r="M2277" s="32"/>
      <c r="P2277" s="2"/>
      <c r="Q2277" s="9"/>
      <c r="T2277" s="5"/>
    </row>
    <row r="2278" spans="2:20" x14ac:dyDescent="0.2">
      <c r="B2278" s="2"/>
      <c r="M2278" s="32"/>
      <c r="P2278" s="2"/>
      <c r="Q2278" s="9"/>
      <c r="T2278" s="5"/>
    </row>
    <row r="2279" spans="2:20" x14ac:dyDescent="0.2">
      <c r="B2279" s="2"/>
      <c r="M2279" s="32"/>
      <c r="P2279" s="2"/>
      <c r="Q2279" s="9"/>
      <c r="T2279" s="5"/>
    </row>
    <row r="2280" spans="2:20" x14ac:dyDescent="0.2">
      <c r="B2280" s="2"/>
      <c r="M2280" s="32"/>
      <c r="P2280" s="2"/>
      <c r="Q2280" s="9"/>
      <c r="T2280" s="5"/>
    </row>
    <row r="2281" spans="2:20" x14ac:dyDescent="0.2">
      <c r="B2281" s="2"/>
      <c r="M2281" s="32"/>
      <c r="P2281" s="2"/>
      <c r="Q2281" s="9"/>
      <c r="T2281" s="5"/>
    </row>
    <row r="2282" spans="2:20" x14ac:dyDescent="0.2">
      <c r="B2282" s="2"/>
      <c r="M2282" s="32"/>
      <c r="P2282" s="2"/>
      <c r="Q2282" s="9"/>
      <c r="T2282" s="5"/>
    </row>
    <row r="2283" spans="2:20" x14ac:dyDescent="0.2">
      <c r="B2283" s="2"/>
      <c r="M2283" s="32"/>
      <c r="P2283" s="2"/>
      <c r="Q2283" s="9"/>
      <c r="T2283" s="5"/>
    </row>
    <row r="2284" spans="2:20" x14ac:dyDescent="0.2">
      <c r="B2284" s="2"/>
      <c r="M2284" s="32"/>
      <c r="P2284" s="2"/>
      <c r="Q2284" s="9"/>
      <c r="T2284" s="5"/>
    </row>
    <row r="2285" spans="2:20" x14ac:dyDescent="0.2">
      <c r="B2285" s="2"/>
      <c r="M2285" s="32"/>
      <c r="P2285" s="2"/>
      <c r="Q2285" s="9"/>
      <c r="T2285" s="5"/>
    </row>
    <row r="2286" spans="2:20" x14ac:dyDescent="0.2">
      <c r="B2286" s="2"/>
      <c r="M2286" s="32"/>
      <c r="P2286" s="2"/>
      <c r="Q2286" s="9"/>
      <c r="T2286" s="5"/>
    </row>
    <row r="2287" spans="2:20" x14ac:dyDescent="0.2">
      <c r="B2287" s="2"/>
      <c r="M2287" s="32"/>
      <c r="P2287" s="2"/>
      <c r="Q2287" s="9"/>
      <c r="T2287" s="5"/>
    </row>
    <row r="2288" spans="2:20" x14ac:dyDescent="0.2">
      <c r="B2288" s="2"/>
      <c r="M2288" s="32"/>
      <c r="P2288" s="2"/>
      <c r="Q2288" s="9"/>
      <c r="T2288" s="5"/>
    </row>
    <row r="2289" spans="2:20" x14ac:dyDescent="0.2">
      <c r="B2289" s="2"/>
      <c r="M2289" s="32"/>
      <c r="P2289" s="2"/>
      <c r="Q2289" s="9"/>
      <c r="T2289" s="5"/>
    </row>
    <row r="2290" spans="2:20" x14ac:dyDescent="0.2">
      <c r="B2290" s="2"/>
      <c r="M2290" s="32"/>
      <c r="P2290" s="2"/>
      <c r="Q2290" s="9"/>
      <c r="T2290" s="5"/>
    </row>
    <row r="2291" spans="2:20" x14ac:dyDescent="0.2">
      <c r="B2291" s="2"/>
      <c r="M2291" s="32"/>
      <c r="P2291" s="2"/>
      <c r="Q2291" s="9"/>
      <c r="T2291" s="5"/>
    </row>
    <row r="2292" spans="2:20" x14ac:dyDescent="0.2">
      <c r="B2292" s="2"/>
      <c r="M2292" s="32"/>
      <c r="P2292" s="2"/>
      <c r="Q2292" s="9"/>
      <c r="T2292" s="5"/>
    </row>
    <row r="2293" spans="2:20" x14ac:dyDescent="0.2">
      <c r="B2293" s="2"/>
      <c r="M2293" s="32"/>
      <c r="P2293" s="2"/>
      <c r="Q2293" s="9"/>
      <c r="T2293" s="5"/>
    </row>
    <row r="2294" spans="2:20" x14ac:dyDescent="0.2">
      <c r="B2294" s="2"/>
      <c r="M2294" s="32"/>
      <c r="P2294" s="2"/>
      <c r="Q2294" s="9"/>
      <c r="T2294" s="5"/>
    </row>
    <row r="2295" spans="2:20" x14ac:dyDescent="0.2">
      <c r="B2295" s="2"/>
      <c r="M2295" s="32"/>
      <c r="P2295" s="2"/>
      <c r="Q2295" s="9"/>
      <c r="T2295" s="5"/>
    </row>
    <row r="2296" spans="2:20" x14ac:dyDescent="0.2">
      <c r="B2296" s="2"/>
      <c r="M2296" s="32"/>
      <c r="P2296" s="2"/>
      <c r="Q2296" s="9"/>
      <c r="T2296" s="5"/>
    </row>
    <row r="2297" spans="2:20" x14ac:dyDescent="0.2">
      <c r="B2297" s="2"/>
      <c r="M2297" s="32"/>
      <c r="P2297" s="2"/>
      <c r="Q2297" s="9"/>
      <c r="T2297" s="5"/>
    </row>
    <row r="2298" spans="2:20" x14ac:dyDescent="0.2">
      <c r="B2298" s="2"/>
      <c r="M2298" s="32"/>
      <c r="P2298" s="2"/>
      <c r="Q2298" s="9"/>
      <c r="T2298" s="5"/>
    </row>
    <row r="2299" spans="2:20" x14ac:dyDescent="0.2">
      <c r="B2299" s="2"/>
      <c r="M2299" s="32"/>
      <c r="P2299" s="2"/>
      <c r="Q2299" s="9"/>
      <c r="T2299" s="5"/>
    </row>
    <row r="2300" spans="2:20" x14ac:dyDescent="0.2">
      <c r="B2300" s="2"/>
      <c r="M2300" s="32"/>
      <c r="P2300" s="2"/>
      <c r="Q2300" s="9"/>
      <c r="T2300" s="5"/>
    </row>
    <row r="2301" spans="2:20" x14ac:dyDescent="0.2">
      <c r="B2301" s="2"/>
      <c r="M2301" s="32"/>
      <c r="P2301" s="2"/>
      <c r="Q2301" s="9"/>
      <c r="T2301" s="5"/>
    </row>
    <row r="2302" spans="2:20" x14ac:dyDescent="0.2">
      <c r="B2302" s="2"/>
      <c r="M2302" s="32"/>
      <c r="P2302" s="2"/>
      <c r="Q2302" s="9"/>
      <c r="T2302" s="5"/>
    </row>
    <row r="2303" spans="2:20" x14ac:dyDescent="0.2">
      <c r="B2303" s="2"/>
      <c r="M2303" s="32"/>
      <c r="P2303" s="2"/>
      <c r="Q2303" s="9"/>
      <c r="T2303" s="5"/>
    </row>
    <row r="2304" spans="2:20" x14ac:dyDescent="0.2">
      <c r="B2304" s="2"/>
      <c r="M2304" s="32"/>
      <c r="P2304" s="2"/>
      <c r="Q2304" s="9"/>
      <c r="T2304" s="5"/>
    </row>
    <row r="2305" spans="2:20" x14ac:dyDescent="0.2">
      <c r="B2305" s="2"/>
      <c r="M2305" s="32"/>
      <c r="P2305" s="2"/>
      <c r="Q2305" s="9"/>
      <c r="T2305" s="5"/>
    </row>
    <row r="2306" spans="2:20" x14ac:dyDescent="0.2">
      <c r="B2306" s="2"/>
      <c r="M2306" s="32"/>
      <c r="P2306" s="2"/>
      <c r="Q2306" s="9"/>
      <c r="T2306" s="5"/>
    </row>
    <row r="2307" spans="2:20" x14ac:dyDescent="0.2">
      <c r="B2307" s="2"/>
      <c r="M2307" s="32"/>
      <c r="P2307" s="2"/>
      <c r="Q2307" s="9"/>
      <c r="T2307" s="5"/>
    </row>
    <row r="2308" spans="2:20" x14ac:dyDescent="0.2">
      <c r="B2308" s="2"/>
      <c r="M2308" s="32"/>
      <c r="P2308" s="2"/>
      <c r="Q2308" s="9"/>
      <c r="T2308" s="5"/>
    </row>
    <row r="2309" spans="2:20" x14ac:dyDescent="0.2">
      <c r="B2309" s="2"/>
      <c r="M2309" s="32"/>
      <c r="P2309" s="2"/>
      <c r="Q2309" s="9"/>
      <c r="T2309" s="5"/>
    </row>
    <row r="2310" spans="2:20" x14ac:dyDescent="0.2">
      <c r="B2310" s="2"/>
      <c r="M2310" s="32"/>
      <c r="P2310" s="2"/>
      <c r="Q2310" s="9"/>
      <c r="T2310" s="5"/>
    </row>
    <row r="2311" spans="2:20" x14ac:dyDescent="0.2">
      <c r="B2311" s="2"/>
      <c r="M2311" s="32"/>
      <c r="P2311" s="2"/>
      <c r="Q2311" s="9"/>
      <c r="T2311" s="5"/>
    </row>
    <row r="2312" spans="2:20" x14ac:dyDescent="0.2">
      <c r="B2312" s="2"/>
      <c r="M2312" s="32"/>
      <c r="P2312" s="2"/>
      <c r="Q2312" s="9"/>
      <c r="T2312" s="5"/>
    </row>
    <row r="2313" spans="2:20" x14ac:dyDescent="0.2">
      <c r="B2313" s="2"/>
      <c r="M2313" s="32"/>
      <c r="P2313" s="2"/>
      <c r="Q2313" s="9"/>
      <c r="T2313" s="5"/>
    </row>
    <row r="2314" spans="2:20" x14ac:dyDescent="0.2">
      <c r="B2314" s="2"/>
      <c r="M2314" s="32"/>
      <c r="P2314" s="2"/>
      <c r="Q2314" s="9"/>
      <c r="T2314" s="5"/>
    </row>
    <row r="2315" spans="2:20" x14ac:dyDescent="0.2">
      <c r="B2315" s="2"/>
      <c r="M2315" s="32"/>
      <c r="P2315" s="2"/>
      <c r="Q2315" s="9"/>
      <c r="T2315" s="5"/>
    </row>
    <row r="2316" spans="2:20" x14ac:dyDescent="0.2">
      <c r="B2316" s="2"/>
      <c r="M2316" s="32"/>
      <c r="P2316" s="2"/>
      <c r="Q2316" s="9"/>
      <c r="T2316" s="5"/>
    </row>
    <row r="2317" spans="2:20" x14ac:dyDescent="0.2">
      <c r="B2317" s="2"/>
      <c r="M2317" s="32"/>
      <c r="P2317" s="2"/>
      <c r="Q2317" s="9"/>
      <c r="T2317" s="5"/>
    </row>
    <row r="2318" spans="2:20" x14ac:dyDescent="0.2">
      <c r="B2318" s="2"/>
      <c r="M2318" s="32"/>
      <c r="P2318" s="2"/>
      <c r="Q2318" s="9"/>
      <c r="T2318" s="5"/>
    </row>
    <row r="2319" spans="2:20" x14ac:dyDescent="0.2">
      <c r="B2319" s="2"/>
      <c r="M2319" s="32"/>
      <c r="P2319" s="2"/>
      <c r="Q2319" s="9"/>
      <c r="T2319" s="5"/>
    </row>
    <row r="2320" spans="2:20" x14ac:dyDescent="0.2">
      <c r="B2320" s="2"/>
      <c r="M2320" s="32"/>
      <c r="P2320" s="2"/>
      <c r="Q2320" s="9"/>
      <c r="T2320" s="5"/>
    </row>
    <row r="2321" spans="2:20" x14ac:dyDescent="0.2">
      <c r="B2321" s="2"/>
      <c r="M2321" s="32"/>
      <c r="P2321" s="2"/>
      <c r="Q2321" s="9"/>
      <c r="T2321" s="5"/>
    </row>
    <row r="2322" spans="2:20" x14ac:dyDescent="0.2">
      <c r="B2322" s="2"/>
      <c r="M2322" s="32"/>
      <c r="P2322" s="2"/>
      <c r="Q2322" s="9"/>
      <c r="T2322" s="5"/>
    </row>
    <row r="2323" spans="2:20" x14ac:dyDescent="0.2">
      <c r="B2323" s="2"/>
      <c r="M2323" s="32"/>
      <c r="P2323" s="2"/>
      <c r="Q2323" s="9"/>
      <c r="T2323" s="5"/>
    </row>
    <row r="2324" spans="2:20" x14ac:dyDescent="0.2">
      <c r="B2324" s="2"/>
      <c r="M2324" s="32"/>
      <c r="P2324" s="2"/>
      <c r="Q2324" s="9"/>
      <c r="T2324" s="5"/>
    </row>
    <row r="2325" spans="2:20" x14ac:dyDescent="0.2">
      <c r="B2325" s="2"/>
      <c r="M2325" s="32"/>
      <c r="P2325" s="2"/>
      <c r="Q2325" s="9"/>
      <c r="T2325" s="5"/>
    </row>
    <row r="2326" spans="2:20" x14ac:dyDescent="0.2">
      <c r="B2326" s="2"/>
      <c r="M2326" s="32"/>
      <c r="P2326" s="2"/>
      <c r="Q2326" s="9"/>
      <c r="T2326" s="5"/>
    </row>
    <row r="2327" spans="2:20" x14ac:dyDescent="0.2">
      <c r="B2327" s="2"/>
      <c r="M2327" s="32"/>
      <c r="P2327" s="2"/>
      <c r="Q2327" s="9"/>
      <c r="T2327" s="5"/>
    </row>
    <row r="2328" spans="2:20" x14ac:dyDescent="0.2">
      <c r="B2328" s="2"/>
      <c r="M2328" s="32"/>
      <c r="P2328" s="2"/>
      <c r="Q2328" s="9"/>
      <c r="T2328" s="5"/>
    </row>
    <row r="2329" spans="2:20" x14ac:dyDescent="0.2">
      <c r="B2329" s="2"/>
      <c r="M2329" s="32"/>
      <c r="P2329" s="2"/>
      <c r="Q2329" s="9"/>
      <c r="T2329" s="5"/>
    </row>
    <row r="2330" spans="2:20" x14ac:dyDescent="0.2">
      <c r="B2330" s="2"/>
      <c r="M2330" s="32"/>
      <c r="P2330" s="2"/>
      <c r="Q2330" s="9"/>
      <c r="T2330" s="5"/>
    </row>
    <row r="2331" spans="2:20" x14ac:dyDescent="0.2">
      <c r="B2331" s="2"/>
      <c r="M2331" s="32"/>
      <c r="P2331" s="2"/>
      <c r="Q2331" s="9"/>
      <c r="T2331" s="5"/>
    </row>
    <row r="2332" spans="2:20" x14ac:dyDescent="0.2">
      <c r="B2332" s="2"/>
      <c r="M2332" s="32"/>
      <c r="P2332" s="2"/>
      <c r="Q2332" s="9"/>
      <c r="T2332" s="5"/>
    </row>
    <row r="2333" spans="2:20" x14ac:dyDescent="0.2">
      <c r="B2333" s="2"/>
      <c r="M2333" s="32"/>
      <c r="P2333" s="2"/>
      <c r="Q2333" s="9"/>
      <c r="T2333" s="5"/>
    </row>
    <row r="2334" spans="2:20" x14ac:dyDescent="0.2">
      <c r="B2334" s="2"/>
      <c r="M2334" s="32"/>
      <c r="P2334" s="2"/>
      <c r="Q2334" s="9"/>
      <c r="T2334" s="5"/>
    </row>
    <row r="2335" spans="2:20" x14ac:dyDescent="0.2">
      <c r="B2335" s="2"/>
      <c r="M2335" s="32"/>
      <c r="P2335" s="2"/>
      <c r="Q2335" s="9"/>
      <c r="T2335" s="5"/>
    </row>
    <row r="2336" spans="2:20" x14ac:dyDescent="0.2">
      <c r="B2336" s="2"/>
      <c r="M2336" s="32"/>
      <c r="P2336" s="2"/>
      <c r="Q2336" s="9"/>
      <c r="T2336" s="5"/>
    </row>
    <row r="2337" spans="2:20" x14ac:dyDescent="0.2">
      <c r="B2337" s="2"/>
      <c r="M2337" s="32"/>
      <c r="P2337" s="2"/>
      <c r="Q2337" s="9"/>
      <c r="T2337" s="5"/>
    </row>
    <row r="2338" spans="2:20" x14ac:dyDescent="0.2">
      <c r="B2338" s="2"/>
      <c r="M2338" s="32"/>
      <c r="P2338" s="2"/>
      <c r="Q2338" s="9"/>
      <c r="T2338" s="5"/>
    </row>
    <row r="2339" spans="2:20" x14ac:dyDescent="0.2">
      <c r="B2339" s="2"/>
      <c r="M2339" s="32"/>
      <c r="P2339" s="2"/>
      <c r="Q2339" s="9"/>
      <c r="T2339" s="5"/>
    </row>
    <row r="2340" spans="2:20" x14ac:dyDescent="0.2">
      <c r="B2340" s="2"/>
      <c r="M2340" s="32"/>
      <c r="P2340" s="2"/>
      <c r="Q2340" s="9"/>
      <c r="T2340" s="5"/>
    </row>
    <row r="2341" spans="2:20" x14ac:dyDescent="0.2">
      <c r="B2341" s="2"/>
      <c r="M2341" s="32"/>
      <c r="P2341" s="2"/>
      <c r="Q2341" s="9"/>
      <c r="T2341" s="5"/>
    </row>
    <row r="2342" spans="2:20" x14ac:dyDescent="0.2">
      <c r="B2342" s="2"/>
      <c r="M2342" s="32"/>
      <c r="P2342" s="2"/>
      <c r="Q2342" s="9"/>
      <c r="T2342" s="5"/>
    </row>
    <row r="2343" spans="2:20" x14ac:dyDescent="0.2">
      <c r="B2343" s="2"/>
      <c r="M2343" s="32"/>
      <c r="P2343" s="2"/>
      <c r="Q2343" s="9"/>
      <c r="T2343" s="5"/>
    </row>
    <row r="2344" spans="2:20" x14ac:dyDescent="0.2">
      <c r="B2344" s="2"/>
      <c r="M2344" s="32"/>
      <c r="P2344" s="2"/>
      <c r="Q2344" s="9"/>
      <c r="T2344" s="5"/>
    </row>
    <row r="2345" spans="2:20" x14ac:dyDescent="0.2">
      <c r="B2345" s="2"/>
      <c r="M2345" s="32"/>
      <c r="P2345" s="2"/>
      <c r="Q2345" s="9"/>
      <c r="T2345" s="5"/>
    </row>
    <row r="2346" spans="2:20" x14ac:dyDescent="0.2">
      <c r="B2346" s="2"/>
      <c r="M2346" s="32"/>
      <c r="P2346" s="2"/>
      <c r="Q2346" s="9"/>
      <c r="T2346" s="5"/>
    </row>
    <row r="2347" spans="2:20" x14ac:dyDescent="0.2">
      <c r="B2347" s="2"/>
      <c r="M2347" s="32"/>
      <c r="P2347" s="2"/>
      <c r="Q2347" s="9"/>
      <c r="T2347" s="5"/>
    </row>
    <row r="2348" spans="2:20" x14ac:dyDescent="0.2">
      <c r="B2348" s="2"/>
      <c r="M2348" s="32"/>
      <c r="P2348" s="2"/>
      <c r="Q2348" s="9"/>
      <c r="T2348" s="5"/>
    </row>
    <row r="2349" spans="2:20" x14ac:dyDescent="0.2">
      <c r="B2349" s="2"/>
      <c r="M2349" s="32"/>
      <c r="P2349" s="2"/>
      <c r="Q2349" s="9"/>
      <c r="T2349" s="5"/>
    </row>
    <row r="2350" spans="2:20" x14ac:dyDescent="0.2">
      <c r="B2350" s="2"/>
      <c r="M2350" s="32"/>
      <c r="P2350" s="2"/>
      <c r="Q2350" s="9"/>
      <c r="T2350" s="5"/>
    </row>
    <row r="2351" spans="2:20" x14ac:dyDescent="0.2">
      <c r="B2351" s="2"/>
      <c r="M2351" s="32"/>
      <c r="P2351" s="2"/>
      <c r="Q2351" s="9"/>
      <c r="T2351" s="5"/>
    </row>
    <row r="2352" spans="2:20" x14ac:dyDescent="0.2">
      <c r="B2352" s="2"/>
      <c r="M2352" s="32"/>
      <c r="P2352" s="2"/>
      <c r="Q2352" s="9"/>
      <c r="T2352" s="5"/>
    </row>
    <row r="2353" spans="2:20" x14ac:dyDescent="0.2">
      <c r="B2353" s="2"/>
      <c r="M2353" s="32"/>
      <c r="P2353" s="2"/>
      <c r="Q2353" s="9"/>
      <c r="T2353" s="5"/>
    </row>
    <row r="2354" spans="2:20" x14ac:dyDescent="0.2">
      <c r="B2354" s="2"/>
      <c r="M2354" s="32"/>
      <c r="P2354" s="2"/>
      <c r="Q2354" s="9"/>
      <c r="T2354" s="5"/>
    </row>
    <row r="2355" spans="2:20" x14ac:dyDescent="0.2">
      <c r="B2355" s="2"/>
      <c r="M2355" s="32"/>
      <c r="P2355" s="2"/>
      <c r="Q2355" s="9"/>
      <c r="T2355" s="5"/>
    </row>
    <row r="2356" spans="2:20" x14ac:dyDescent="0.2">
      <c r="B2356" s="2"/>
      <c r="M2356" s="32"/>
      <c r="P2356" s="2"/>
      <c r="Q2356" s="9"/>
      <c r="T2356" s="5"/>
    </row>
    <row r="2357" spans="2:20" x14ac:dyDescent="0.2">
      <c r="B2357" s="2"/>
      <c r="M2357" s="32"/>
      <c r="P2357" s="2"/>
      <c r="Q2357" s="9"/>
      <c r="T2357" s="5"/>
    </row>
    <row r="2358" spans="2:20" x14ac:dyDescent="0.2">
      <c r="B2358" s="2"/>
      <c r="M2358" s="32"/>
      <c r="P2358" s="2"/>
      <c r="Q2358" s="9"/>
      <c r="T2358" s="5"/>
    </row>
    <row r="2359" spans="2:20" x14ac:dyDescent="0.2">
      <c r="B2359" s="2"/>
      <c r="M2359" s="32"/>
      <c r="P2359" s="2"/>
      <c r="Q2359" s="9"/>
      <c r="T2359" s="5"/>
    </row>
    <row r="2360" spans="2:20" x14ac:dyDescent="0.2">
      <c r="B2360" s="2"/>
      <c r="M2360" s="32"/>
      <c r="P2360" s="2"/>
      <c r="Q2360" s="9"/>
      <c r="T2360" s="5"/>
    </row>
    <row r="2361" spans="2:20" x14ac:dyDescent="0.2">
      <c r="B2361" s="2"/>
      <c r="M2361" s="32"/>
      <c r="P2361" s="2"/>
      <c r="Q2361" s="9"/>
      <c r="T2361" s="5"/>
    </row>
    <row r="2362" spans="2:20" x14ac:dyDescent="0.2">
      <c r="B2362" s="2"/>
      <c r="M2362" s="32"/>
      <c r="P2362" s="2"/>
      <c r="Q2362" s="9"/>
      <c r="T2362" s="5"/>
    </row>
    <row r="2363" spans="2:20" x14ac:dyDescent="0.2">
      <c r="B2363" s="2"/>
      <c r="M2363" s="32"/>
      <c r="P2363" s="2"/>
      <c r="Q2363" s="9"/>
      <c r="T2363" s="5"/>
    </row>
    <row r="2364" spans="2:20" x14ac:dyDescent="0.2">
      <c r="B2364" s="2"/>
      <c r="M2364" s="32"/>
      <c r="P2364" s="2"/>
      <c r="Q2364" s="9"/>
      <c r="T2364" s="5"/>
    </row>
    <row r="2365" spans="2:20" x14ac:dyDescent="0.2">
      <c r="B2365" s="2"/>
      <c r="M2365" s="32"/>
      <c r="P2365" s="2"/>
      <c r="Q2365" s="9"/>
      <c r="T2365" s="5"/>
    </row>
    <row r="2366" spans="2:20" x14ac:dyDescent="0.2">
      <c r="B2366" s="2"/>
      <c r="M2366" s="32"/>
      <c r="P2366" s="2"/>
      <c r="Q2366" s="9"/>
      <c r="T2366" s="5"/>
    </row>
    <row r="2367" spans="2:20" x14ac:dyDescent="0.2">
      <c r="B2367" s="2"/>
      <c r="M2367" s="32"/>
      <c r="P2367" s="2"/>
      <c r="Q2367" s="9"/>
      <c r="T2367" s="5"/>
    </row>
    <row r="2368" spans="2:20" x14ac:dyDescent="0.2">
      <c r="B2368" s="2"/>
      <c r="M2368" s="32"/>
      <c r="P2368" s="2"/>
      <c r="Q2368" s="9"/>
      <c r="T2368" s="5"/>
    </row>
    <row r="2369" spans="2:20" x14ac:dyDescent="0.2">
      <c r="B2369" s="2"/>
      <c r="M2369" s="32"/>
      <c r="P2369" s="2"/>
      <c r="Q2369" s="9"/>
      <c r="T2369" s="5"/>
    </row>
    <row r="2370" spans="2:20" x14ac:dyDescent="0.2">
      <c r="B2370" s="2"/>
      <c r="M2370" s="32"/>
      <c r="P2370" s="2"/>
      <c r="Q2370" s="9"/>
      <c r="T2370" s="5"/>
    </row>
    <row r="2371" spans="2:20" x14ac:dyDescent="0.2">
      <c r="B2371" s="2"/>
      <c r="M2371" s="32"/>
      <c r="P2371" s="2"/>
      <c r="Q2371" s="9"/>
      <c r="T2371" s="5"/>
    </row>
    <row r="2372" spans="2:20" x14ac:dyDescent="0.2">
      <c r="B2372" s="2"/>
      <c r="M2372" s="32"/>
      <c r="P2372" s="2"/>
      <c r="Q2372" s="9"/>
      <c r="T2372" s="5"/>
    </row>
    <row r="2373" spans="2:20" x14ac:dyDescent="0.2">
      <c r="B2373" s="2"/>
      <c r="M2373" s="32"/>
      <c r="P2373" s="2"/>
      <c r="Q2373" s="9"/>
      <c r="T2373" s="5"/>
    </row>
    <row r="2374" spans="2:20" x14ac:dyDescent="0.2">
      <c r="B2374" s="2"/>
      <c r="M2374" s="32"/>
      <c r="P2374" s="2"/>
      <c r="Q2374" s="9"/>
      <c r="T2374" s="5"/>
    </row>
    <row r="2375" spans="2:20" x14ac:dyDescent="0.2">
      <c r="B2375" s="2"/>
      <c r="M2375" s="32"/>
      <c r="P2375" s="2"/>
      <c r="Q2375" s="9"/>
      <c r="T2375" s="5"/>
    </row>
    <row r="2376" spans="2:20" x14ac:dyDescent="0.2">
      <c r="B2376" s="2"/>
      <c r="M2376" s="32"/>
      <c r="P2376" s="2"/>
      <c r="Q2376" s="9"/>
      <c r="T2376" s="5"/>
    </row>
    <row r="2377" spans="2:20" x14ac:dyDescent="0.2">
      <c r="B2377" s="2"/>
      <c r="M2377" s="32"/>
      <c r="P2377" s="2"/>
      <c r="Q2377" s="9"/>
      <c r="T2377" s="5"/>
    </row>
    <row r="2378" spans="2:20" x14ac:dyDescent="0.2">
      <c r="B2378" s="2"/>
      <c r="M2378" s="32"/>
      <c r="P2378" s="2"/>
      <c r="Q2378" s="9"/>
      <c r="T2378" s="5"/>
    </row>
    <row r="2379" spans="2:20" x14ac:dyDescent="0.2">
      <c r="B2379" s="2"/>
      <c r="M2379" s="32"/>
      <c r="P2379" s="2"/>
      <c r="Q2379" s="9"/>
      <c r="T2379" s="5"/>
    </row>
    <row r="2380" spans="2:20" x14ac:dyDescent="0.2">
      <c r="B2380" s="2"/>
      <c r="M2380" s="32"/>
      <c r="P2380" s="2"/>
      <c r="Q2380" s="9"/>
      <c r="T2380" s="5"/>
    </row>
    <row r="2381" spans="2:20" x14ac:dyDescent="0.2">
      <c r="B2381" s="2"/>
      <c r="M2381" s="32"/>
      <c r="P2381" s="2"/>
      <c r="Q2381" s="9"/>
      <c r="T2381" s="5"/>
    </row>
    <row r="2382" spans="2:20" x14ac:dyDescent="0.2">
      <c r="B2382" s="2"/>
      <c r="M2382" s="32"/>
      <c r="P2382" s="2"/>
      <c r="Q2382" s="9"/>
      <c r="T2382" s="5"/>
    </row>
    <row r="2383" spans="2:20" x14ac:dyDescent="0.2">
      <c r="B2383" s="2"/>
      <c r="M2383" s="32"/>
      <c r="P2383" s="2"/>
      <c r="Q2383" s="9"/>
      <c r="T2383" s="5"/>
    </row>
    <row r="2384" spans="2:20" x14ac:dyDescent="0.2">
      <c r="B2384" s="2"/>
      <c r="M2384" s="32"/>
      <c r="P2384" s="2"/>
      <c r="Q2384" s="9"/>
      <c r="T2384" s="5"/>
    </row>
    <row r="2385" spans="2:20" x14ac:dyDescent="0.2">
      <c r="B2385" s="2"/>
      <c r="M2385" s="32"/>
      <c r="P2385" s="2"/>
      <c r="Q2385" s="9"/>
      <c r="T2385" s="5"/>
    </row>
    <row r="2386" spans="2:20" x14ac:dyDescent="0.2">
      <c r="B2386" s="2"/>
      <c r="M2386" s="32"/>
      <c r="P2386" s="2"/>
      <c r="Q2386" s="9"/>
      <c r="T2386" s="5"/>
    </row>
    <row r="2387" spans="2:20" x14ac:dyDescent="0.2">
      <c r="B2387" s="2"/>
      <c r="M2387" s="32"/>
      <c r="P2387" s="2"/>
      <c r="Q2387" s="9"/>
      <c r="T2387" s="5"/>
    </row>
    <row r="2388" spans="2:20" x14ac:dyDescent="0.2">
      <c r="B2388" s="2"/>
      <c r="M2388" s="32"/>
      <c r="P2388" s="2"/>
      <c r="Q2388" s="9"/>
      <c r="T2388" s="5"/>
    </row>
    <row r="2389" spans="2:20" x14ac:dyDescent="0.2">
      <c r="B2389" s="2"/>
      <c r="M2389" s="32"/>
      <c r="P2389" s="2"/>
      <c r="Q2389" s="9"/>
      <c r="T2389" s="5"/>
    </row>
    <row r="2390" spans="2:20" x14ac:dyDescent="0.2">
      <c r="B2390" s="2"/>
      <c r="M2390" s="32"/>
      <c r="P2390" s="2"/>
      <c r="Q2390" s="9"/>
      <c r="T2390" s="5"/>
    </row>
    <row r="2391" spans="2:20" x14ac:dyDescent="0.2">
      <c r="B2391" s="2"/>
      <c r="M2391" s="32"/>
      <c r="P2391" s="2"/>
      <c r="Q2391" s="9"/>
      <c r="T2391" s="5"/>
    </row>
    <row r="2392" spans="2:20" x14ac:dyDescent="0.2">
      <c r="B2392" s="2"/>
      <c r="M2392" s="32"/>
      <c r="P2392" s="2"/>
      <c r="Q2392" s="9"/>
      <c r="T2392" s="5"/>
    </row>
    <row r="2393" spans="2:20" x14ac:dyDescent="0.2">
      <c r="B2393" s="2"/>
      <c r="M2393" s="32"/>
      <c r="P2393" s="2"/>
      <c r="Q2393" s="9"/>
      <c r="T2393" s="5"/>
    </row>
    <row r="2394" spans="2:20" x14ac:dyDescent="0.2">
      <c r="B2394" s="2"/>
      <c r="M2394" s="32"/>
      <c r="P2394" s="2"/>
      <c r="Q2394" s="9"/>
      <c r="T2394" s="5"/>
    </row>
    <row r="2395" spans="2:20" x14ac:dyDescent="0.2">
      <c r="B2395" s="2"/>
      <c r="M2395" s="32"/>
      <c r="P2395" s="2"/>
      <c r="Q2395" s="9"/>
      <c r="T2395" s="5"/>
    </row>
    <row r="2396" spans="2:20" x14ac:dyDescent="0.2">
      <c r="B2396" s="2"/>
      <c r="M2396" s="32"/>
      <c r="P2396" s="2"/>
      <c r="Q2396" s="9"/>
      <c r="T2396" s="5"/>
    </row>
    <row r="2397" spans="2:20" x14ac:dyDescent="0.2">
      <c r="B2397" s="2"/>
      <c r="M2397" s="32"/>
      <c r="P2397" s="2"/>
      <c r="Q2397" s="9"/>
      <c r="T2397" s="5"/>
    </row>
    <row r="2398" spans="2:20" x14ac:dyDescent="0.2">
      <c r="B2398" s="2"/>
      <c r="M2398" s="32"/>
      <c r="P2398" s="2"/>
      <c r="Q2398" s="9"/>
      <c r="T2398" s="5"/>
    </row>
    <row r="2399" spans="2:20" x14ac:dyDescent="0.2">
      <c r="B2399" s="2"/>
      <c r="M2399" s="32"/>
      <c r="P2399" s="2"/>
      <c r="Q2399" s="9"/>
      <c r="T2399" s="5"/>
    </row>
    <row r="2400" spans="2:20" x14ac:dyDescent="0.2">
      <c r="B2400" s="2"/>
      <c r="M2400" s="32"/>
      <c r="P2400" s="2"/>
      <c r="Q2400" s="9"/>
      <c r="T2400" s="5"/>
    </row>
    <row r="2401" spans="2:20" x14ac:dyDescent="0.2">
      <c r="B2401" s="2"/>
      <c r="M2401" s="32"/>
      <c r="P2401" s="2"/>
      <c r="Q2401" s="9"/>
      <c r="T2401" s="5"/>
    </row>
    <row r="2402" spans="2:20" x14ac:dyDescent="0.2">
      <c r="B2402" s="2"/>
      <c r="M2402" s="32"/>
      <c r="P2402" s="2"/>
      <c r="Q2402" s="9"/>
      <c r="T2402" s="5"/>
    </row>
    <row r="2403" spans="2:20" x14ac:dyDescent="0.2">
      <c r="B2403" s="2"/>
      <c r="M2403" s="32"/>
      <c r="P2403" s="2"/>
      <c r="Q2403" s="9"/>
      <c r="T2403" s="5"/>
    </row>
    <row r="2404" spans="2:20" x14ac:dyDescent="0.2">
      <c r="B2404" s="2"/>
      <c r="M2404" s="32"/>
      <c r="P2404" s="2"/>
      <c r="Q2404" s="9"/>
      <c r="T2404" s="5"/>
    </row>
    <row r="2405" spans="2:20" x14ac:dyDescent="0.2">
      <c r="B2405" s="2"/>
      <c r="M2405" s="32"/>
      <c r="P2405" s="2"/>
      <c r="Q2405" s="9"/>
      <c r="T2405" s="5"/>
    </row>
    <row r="2406" spans="2:20" x14ac:dyDescent="0.2">
      <c r="B2406" s="2"/>
      <c r="M2406" s="32"/>
      <c r="P2406" s="2"/>
      <c r="Q2406" s="9"/>
      <c r="T2406" s="5"/>
    </row>
    <row r="2407" spans="2:20" x14ac:dyDescent="0.2">
      <c r="B2407" s="2"/>
      <c r="M2407" s="32"/>
      <c r="P2407" s="2"/>
      <c r="Q2407" s="9"/>
      <c r="T2407" s="5"/>
    </row>
    <row r="2408" spans="2:20" x14ac:dyDescent="0.2">
      <c r="B2408" s="2"/>
      <c r="M2408" s="32"/>
      <c r="P2408" s="2"/>
      <c r="Q2408" s="9"/>
      <c r="T2408" s="5"/>
    </row>
    <row r="2409" spans="2:20" x14ac:dyDescent="0.2">
      <c r="B2409" s="2"/>
      <c r="M2409" s="32"/>
      <c r="P2409" s="2"/>
      <c r="Q2409" s="9"/>
      <c r="T2409" s="5"/>
    </row>
    <row r="2410" spans="2:20" x14ac:dyDescent="0.2">
      <c r="B2410" s="2"/>
      <c r="M2410" s="32"/>
      <c r="P2410" s="2"/>
      <c r="Q2410" s="9"/>
      <c r="T2410" s="5"/>
    </row>
    <row r="2411" spans="2:20" x14ac:dyDescent="0.2">
      <c r="B2411" s="2"/>
      <c r="M2411" s="32"/>
      <c r="P2411" s="2"/>
      <c r="Q2411" s="9"/>
      <c r="T2411" s="5"/>
    </row>
    <row r="2412" spans="2:20" x14ac:dyDescent="0.2">
      <c r="B2412" s="2"/>
      <c r="M2412" s="32"/>
      <c r="P2412" s="2"/>
      <c r="Q2412" s="9"/>
      <c r="T2412" s="5"/>
    </row>
    <row r="2413" spans="2:20" x14ac:dyDescent="0.2">
      <c r="B2413" s="2"/>
      <c r="M2413" s="32"/>
      <c r="P2413" s="2"/>
      <c r="Q2413" s="9"/>
      <c r="T2413" s="5"/>
    </row>
    <row r="2414" spans="2:20" x14ac:dyDescent="0.2">
      <c r="B2414" s="2"/>
      <c r="M2414" s="32"/>
      <c r="P2414" s="2"/>
      <c r="Q2414" s="9"/>
      <c r="T2414" s="5"/>
    </row>
    <row r="2415" spans="2:20" x14ac:dyDescent="0.2">
      <c r="B2415" s="2"/>
      <c r="M2415" s="32"/>
      <c r="P2415" s="2"/>
      <c r="Q2415" s="9"/>
      <c r="T2415" s="5"/>
    </row>
    <row r="2416" spans="2:20" x14ac:dyDescent="0.2">
      <c r="B2416" s="2"/>
      <c r="M2416" s="32"/>
      <c r="P2416" s="2"/>
      <c r="Q2416" s="9"/>
      <c r="T2416" s="5"/>
    </row>
    <row r="2417" spans="2:20" x14ac:dyDescent="0.2">
      <c r="B2417" s="2"/>
      <c r="M2417" s="32"/>
      <c r="P2417" s="2"/>
      <c r="Q2417" s="9"/>
      <c r="T2417" s="5"/>
    </row>
    <row r="2418" spans="2:20" x14ac:dyDescent="0.2">
      <c r="B2418" s="2"/>
      <c r="M2418" s="32"/>
      <c r="P2418" s="2"/>
      <c r="Q2418" s="9"/>
      <c r="T2418" s="5"/>
    </row>
    <row r="2419" spans="2:20" x14ac:dyDescent="0.2">
      <c r="B2419" s="2"/>
      <c r="M2419" s="32"/>
      <c r="P2419" s="2"/>
      <c r="Q2419" s="9"/>
      <c r="T2419" s="5"/>
    </row>
    <row r="2420" spans="2:20" x14ac:dyDescent="0.2">
      <c r="B2420" s="2"/>
      <c r="M2420" s="32"/>
      <c r="P2420" s="2"/>
      <c r="Q2420" s="9"/>
      <c r="T2420" s="5"/>
    </row>
    <row r="2421" spans="2:20" x14ac:dyDescent="0.2">
      <c r="B2421" s="2"/>
      <c r="M2421" s="32"/>
      <c r="P2421" s="2"/>
      <c r="Q2421" s="9"/>
      <c r="T2421" s="5"/>
    </row>
    <row r="2422" spans="2:20" x14ac:dyDescent="0.2">
      <c r="B2422" s="2"/>
      <c r="M2422" s="32"/>
      <c r="P2422" s="2"/>
      <c r="Q2422" s="9"/>
      <c r="T2422" s="5"/>
    </row>
    <row r="2423" spans="2:20" x14ac:dyDescent="0.2">
      <c r="B2423" s="2"/>
      <c r="M2423" s="32"/>
      <c r="P2423" s="2"/>
      <c r="Q2423" s="9"/>
      <c r="T2423" s="5"/>
    </row>
    <row r="2424" spans="2:20" x14ac:dyDescent="0.2">
      <c r="B2424" s="2"/>
      <c r="M2424" s="32"/>
      <c r="P2424" s="2"/>
      <c r="Q2424" s="9"/>
      <c r="T2424" s="5"/>
    </row>
    <row r="2425" spans="2:20" x14ac:dyDescent="0.2">
      <c r="B2425" s="2"/>
      <c r="M2425" s="32"/>
      <c r="P2425" s="2"/>
      <c r="Q2425" s="9"/>
      <c r="T2425" s="5"/>
    </row>
    <row r="2426" spans="2:20" x14ac:dyDescent="0.2">
      <c r="B2426" s="2"/>
      <c r="M2426" s="32"/>
      <c r="P2426" s="2"/>
      <c r="Q2426" s="9"/>
      <c r="T2426" s="5"/>
    </row>
    <row r="2427" spans="2:20" x14ac:dyDescent="0.2">
      <c r="B2427" s="2"/>
      <c r="M2427" s="32"/>
      <c r="P2427" s="2"/>
      <c r="Q2427" s="9"/>
      <c r="T2427" s="5"/>
    </row>
    <row r="2428" spans="2:20" x14ac:dyDescent="0.2">
      <c r="B2428" s="2"/>
      <c r="M2428" s="32"/>
      <c r="P2428" s="2"/>
      <c r="Q2428" s="9"/>
      <c r="T2428" s="5"/>
    </row>
    <row r="2429" spans="2:20" x14ac:dyDescent="0.2">
      <c r="B2429" s="2"/>
      <c r="M2429" s="32"/>
      <c r="P2429" s="2"/>
      <c r="Q2429" s="9"/>
      <c r="T2429" s="5"/>
    </row>
    <row r="2430" spans="2:20" x14ac:dyDescent="0.2">
      <c r="B2430" s="2"/>
      <c r="M2430" s="32"/>
      <c r="P2430" s="2"/>
      <c r="Q2430" s="9"/>
      <c r="T2430" s="5"/>
    </row>
    <row r="2431" spans="2:20" x14ac:dyDescent="0.2">
      <c r="B2431" s="2"/>
      <c r="M2431" s="32"/>
      <c r="P2431" s="2"/>
      <c r="Q2431" s="9"/>
      <c r="T2431" s="5"/>
    </row>
    <row r="2432" spans="2:20" x14ac:dyDescent="0.2">
      <c r="B2432" s="2"/>
      <c r="M2432" s="32"/>
      <c r="P2432" s="2"/>
      <c r="Q2432" s="9"/>
      <c r="T2432" s="5"/>
    </row>
    <row r="2433" spans="2:20" x14ac:dyDescent="0.2">
      <c r="B2433" s="2"/>
      <c r="M2433" s="32"/>
      <c r="P2433" s="2"/>
      <c r="Q2433" s="9"/>
      <c r="T2433" s="5"/>
    </row>
    <row r="2434" spans="2:20" x14ac:dyDescent="0.2">
      <c r="B2434" s="2"/>
      <c r="M2434" s="32"/>
      <c r="P2434" s="2"/>
      <c r="Q2434" s="9"/>
      <c r="T2434" s="5"/>
    </row>
    <row r="2435" spans="2:20" x14ac:dyDescent="0.2">
      <c r="B2435" s="2"/>
      <c r="M2435" s="32"/>
      <c r="P2435" s="2"/>
      <c r="Q2435" s="9"/>
      <c r="T2435" s="5"/>
    </row>
    <row r="2436" spans="2:20" x14ac:dyDescent="0.2">
      <c r="B2436" s="2"/>
      <c r="M2436" s="32"/>
      <c r="P2436" s="2"/>
      <c r="Q2436" s="9"/>
      <c r="T2436" s="5"/>
    </row>
    <row r="2437" spans="2:20" x14ac:dyDescent="0.2">
      <c r="B2437" s="2"/>
      <c r="M2437" s="32"/>
      <c r="P2437" s="2"/>
      <c r="Q2437" s="9"/>
      <c r="T2437" s="5"/>
    </row>
    <row r="2438" spans="2:20" x14ac:dyDescent="0.2">
      <c r="B2438" s="2"/>
      <c r="M2438" s="32"/>
      <c r="P2438" s="2"/>
      <c r="Q2438" s="9"/>
      <c r="T2438" s="5"/>
    </row>
    <row r="2439" spans="2:20" x14ac:dyDescent="0.2">
      <c r="B2439" s="2"/>
      <c r="M2439" s="32"/>
      <c r="P2439" s="2"/>
      <c r="Q2439" s="9"/>
      <c r="T2439" s="5"/>
    </row>
    <row r="2440" spans="2:20" x14ac:dyDescent="0.2">
      <c r="B2440" s="2"/>
      <c r="M2440" s="32"/>
      <c r="P2440" s="2"/>
      <c r="Q2440" s="9"/>
      <c r="T2440" s="5"/>
    </row>
    <row r="2441" spans="2:20" x14ac:dyDescent="0.2">
      <c r="B2441" s="2"/>
      <c r="M2441" s="32"/>
      <c r="P2441" s="2"/>
      <c r="Q2441" s="9"/>
      <c r="T2441" s="5"/>
    </row>
    <row r="2442" spans="2:20" x14ac:dyDescent="0.2">
      <c r="B2442" s="2"/>
      <c r="M2442" s="32"/>
      <c r="P2442" s="2"/>
      <c r="Q2442" s="9"/>
      <c r="T2442" s="5"/>
    </row>
    <row r="2443" spans="2:20" x14ac:dyDescent="0.2">
      <c r="B2443" s="2"/>
      <c r="M2443" s="32"/>
      <c r="P2443" s="2"/>
      <c r="Q2443" s="9"/>
      <c r="T2443" s="5"/>
    </row>
    <row r="2444" spans="2:20" x14ac:dyDescent="0.2">
      <c r="B2444" s="2"/>
      <c r="M2444" s="32"/>
      <c r="P2444" s="2"/>
      <c r="Q2444" s="9"/>
      <c r="T2444" s="5"/>
    </row>
    <row r="2445" spans="2:20" x14ac:dyDescent="0.2">
      <c r="B2445" s="2"/>
      <c r="M2445" s="32"/>
      <c r="P2445" s="2"/>
      <c r="Q2445" s="9"/>
      <c r="T2445" s="5"/>
    </row>
    <row r="2446" spans="2:20" x14ac:dyDescent="0.2">
      <c r="B2446" s="2"/>
      <c r="M2446" s="32"/>
      <c r="P2446" s="2"/>
      <c r="Q2446" s="9"/>
      <c r="T2446" s="5"/>
    </row>
    <row r="2447" spans="2:20" x14ac:dyDescent="0.2">
      <c r="B2447" s="2"/>
      <c r="M2447" s="32"/>
      <c r="P2447" s="2"/>
      <c r="Q2447" s="9"/>
      <c r="T2447" s="5"/>
    </row>
    <row r="2448" spans="2:20" x14ac:dyDescent="0.2">
      <c r="B2448" s="2"/>
      <c r="M2448" s="32"/>
      <c r="P2448" s="2"/>
      <c r="Q2448" s="9"/>
      <c r="T2448" s="5"/>
    </row>
    <row r="2449" spans="2:20" x14ac:dyDescent="0.2">
      <c r="B2449" s="2"/>
      <c r="M2449" s="32"/>
      <c r="P2449" s="2"/>
      <c r="Q2449" s="9"/>
      <c r="T2449" s="5"/>
    </row>
    <row r="2450" spans="2:20" x14ac:dyDescent="0.2">
      <c r="B2450" s="2"/>
      <c r="M2450" s="32"/>
      <c r="P2450" s="2"/>
      <c r="Q2450" s="9"/>
      <c r="T2450" s="5"/>
    </row>
    <row r="2451" spans="2:20" x14ac:dyDescent="0.2">
      <c r="B2451" s="2"/>
      <c r="M2451" s="32"/>
      <c r="P2451" s="2"/>
      <c r="Q2451" s="9"/>
      <c r="T2451" s="5"/>
    </row>
    <row r="2452" spans="2:20" x14ac:dyDescent="0.2">
      <c r="B2452" s="2"/>
      <c r="M2452" s="32"/>
      <c r="P2452" s="2"/>
      <c r="Q2452" s="9"/>
      <c r="T2452" s="5"/>
    </row>
    <row r="2453" spans="2:20" x14ac:dyDescent="0.2">
      <c r="B2453" s="2"/>
      <c r="M2453" s="32"/>
      <c r="P2453" s="2"/>
      <c r="Q2453" s="9"/>
      <c r="T2453" s="5"/>
    </row>
    <row r="2454" spans="2:20" x14ac:dyDescent="0.2">
      <c r="B2454" s="2"/>
      <c r="M2454" s="32"/>
      <c r="P2454" s="2"/>
      <c r="Q2454" s="9"/>
      <c r="T2454" s="5"/>
    </row>
    <row r="2455" spans="2:20" x14ac:dyDescent="0.2">
      <c r="B2455" s="2"/>
      <c r="M2455" s="32"/>
      <c r="P2455" s="2"/>
      <c r="Q2455" s="9"/>
      <c r="T2455" s="5"/>
    </row>
    <row r="2456" spans="2:20" x14ac:dyDescent="0.2">
      <c r="B2456" s="2"/>
      <c r="M2456" s="32"/>
      <c r="P2456" s="2"/>
      <c r="Q2456" s="9"/>
      <c r="T2456" s="5"/>
    </row>
    <row r="2457" spans="2:20" x14ac:dyDescent="0.2">
      <c r="B2457" s="2"/>
      <c r="M2457" s="32"/>
      <c r="P2457" s="2"/>
      <c r="Q2457" s="9"/>
      <c r="T2457" s="5"/>
    </row>
    <row r="2458" spans="2:20" x14ac:dyDescent="0.2">
      <c r="B2458" s="2"/>
      <c r="M2458" s="32"/>
      <c r="P2458" s="2"/>
      <c r="Q2458" s="9"/>
      <c r="T2458" s="5"/>
    </row>
    <row r="2459" spans="2:20" x14ac:dyDescent="0.2">
      <c r="B2459" s="2"/>
      <c r="M2459" s="32"/>
      <c r="P2459" s="2"/>
      <c r="Q2459" s="9"/>
      <c r="T2459" s="5"/>
    </row>
    <row r="2460" spans="2:20" x14ac:dyDescent="0.2">
      <c r="B2460" s="2"/>
      <c r="M2460" s="32"/>
      <c r="P2460" s="2"/>
      <c r="Q2460" s="9"/>
      <c r="T2460" s="5"/>
    </row>
    <row r="2461" spans="2:20" x14ac:dyDescent="0.2">
      <c r="B2461" s="2"/>
      <c r="M2461" s="32"/>
      <c r="P2461" s="2"/>
      <c r="Q2461" s="9"/>
      <c r="T2461" s="5"/>
    </row>
    <row r="2462" spans="2:20" x14ac:dyDescent="0.2">
      <c r="B2462" s="2"/>
      <c r="M2462" s="32"/>
      <c r="P2462" s="2"/>
      <c r="Q2462" s="9"/>
      <c r="T2462" s="5"/>
    </row>
    <row r="2463" spans="2:20" x14ac:dyDescent="0.2">
      <c r="B2463" s="2"/>
      <c r="M2463" s="32"/>
      <c r="P2463" s="2"/>
      <c r="Q2463" s="9"/>
      <c r="T2463" s="5"/>
    </row>
    <row r="2464" spans="2:20" x14ac:dyDescent="0.2">
      <c r="B2464" s="2"/>
      <c r="M2464" s="32"/>
      <c r="P2464" s="2"/>
      <c r="Q2464" s="9"/>
      <c r="T2464" s="5"/>
    </row>
    <row r="2465" spans="2:20" x14ac:dyDescent="0.2">
      <c r="B2465" s="2"/>
      <c r="M2465" s="32"/>
      <c r="P2465" s="2"/>
      <c r="Q2465" s="9"/>
      <c r="T2465" s="5"/>
    </row>
    <row r="2466" spans="2:20" x14ac:dyDescent="0.2">
      <c r="B2466" s="2"/>
      <c r="M2466" s="32"/>
      <c r="P2466" s="2"/>
      <c r="Q2466" s="9"/>
      <c r="T2466" s="5"/>
    </row>
    <row r="2467" spans="2:20" x14ac:dyDescent="0.2">
      <c r="B2467" s="2"/>
      <c r="M2467" s="32"/>
      <c r="P2467" s="2"/>
      <c r="Q2467" s="9"/>
      <c r="T2467" s="5"/>
    </row>
    <row r="2468" spans="2:20" x14ac:dyDescent="0.2">
      <c r="B2468" s="2"/>
      <c r="M2468" s="32"/>
      <c r="P2468" s="2"/>
      <c r="Q2468" s="9"/>
      <c r="T2468" s="5"/>
    </row>
    <row r="2469" spans="2:20" x14ac:dyDescent="0.2">
      <c r="B2469" s="2"/>
      <c r="M2469" s="32"/>
      <c r="P2469" s="2"/>
      <c r="Q2469" s="9"/>
      <c r="T2469" s="5"/>
    </row>
    <row r="2470" spans="2:20" x14ac:dyDescent="0.2">
      <c r="B2470" s="2"/>
      <c r="M2470" s="32"/>
      <c r="P2470" s="2"/>
      <c r="Q2470" s="9"/>
      <c r="T2470" s="5"/>
    </row>
    <row r="2471" spans="2:20" x14ac:dyDescent="0.2">
      <c r="B2471" s="2"/>
      <c r="M2471" s="32"/>
      <c r="P2471" s="2"/>
      <c r="Q2471" s="9"/>
      <c r="T2471" s="5"/>
    </row>
    <row r="2472" spans="2:20" x14ac:dyDescent="0.2">
      <c r="B2472" s="2"/>
      <c r="M2472" s="32"/>
      <c r="P2472" s="2"/>
      <c r="Q2472" s="9"/>
      <c r="T2472" s="5"/>
    </row>
    <row r="2473" spans="2:20" x14ac:dyDescent="0.2">
      <c r="B2473" s="2"/>
      <c r="M2473" s="32"/>
      <c r="P2473" s="2"/>
      <c r="Q2473" s="9"/>
      <c r="T2473" s="5"/>
    </row>
    <row r="2474" spans="2:20" x14ac:dyDescent="0.2">
      <c r="B2474" s="2"/>
      <c r="M2474" s="32"/>
      <c r="P2474" s="2"/>
      <c r="Q2474" s="9"/>
      <c r="T2474" s="5"/>
    </row>
    <row r="2475" spans="2:20" x14ac:dyDescent="0.2">
      <c r="B2475" s="2"/>
      <c r="M2475" s="32"/>
      <c r="P2475" s="2"/>
      <c r="Q2475" s="9"/>
      <c r="T2475" s="5"/>
    </row>
    <row r="2476" spans="2:20" x14ac:dyDescent="0.2">
      <c r="B2476" s="2"/>
      <c r="M2476" s="32"/>
      <c r="P2476" s="2"/>
      <c r="Q2476" s="9"/>
      <c r="T2476" s="5"/>
    </row>
    <row r="2477" spans="2:20" x14ac:dyDescent="0.2">
      <c r="B2477" s="2"/>
      <c r="M2477" s="32"/>
      <c r="P2477" s="2"/>
      <c r="Q2477" s="9"/>
      <c r="T2477" s="5"/>
    </row>
    <row r="2478" spans="2:20" x14ac:dyDescent="0.2">
      <c r="B2478" s="2"/>
      <c r="M2478" s="32"/>
      <c r="P2478" s="2"/>
      <c r="Q2478" s="9"/>
      <c r="T2478" s="5"/>
    </row>
    <row r="2479" spans="2:20" x14ac:dyDescent="0.2">
      <c r="B2479" s="2"/>
      <c r="M2479" s="32"/>
      <c r="P2479" s="2"/>
      <c r="Q2479" s="9"/>
      <c r="T2479" s="5"/>
    </row>
    <row r="2480" spans="2:20" x14ac:dyDescent="0.2">
      <c r="B2480" s="2"/>
      <c r="M2480" s="32"/>
      <c r="P2480" s="2"/>
      <c r="Q2480" s="9"/>
      <c r="T2480" s="5"/>
    </row>
    <row r="2481" spans="2:20" x14ac:dyDescent="0.2">
      <c r="B2481" s="2"/>
      <c r="M2481" s="32"/>
      <c r="P2481" s="2"/>
      <c r="Q2481" s="9"/>
      <c r="T2481" s="5"/>
    </row>
    <row r="2482" spans="2:20" x14ac:dyDescent="0.2">
      <c r="B2482" s="2"/>
      <c r="M2482" s="32"/>
      <c r="P2482" s="2"/>
      <c r="Q2482" s="9"/>
      <c r="T2482" s="5"/>
    </row>
    <row r="2483" spans="2:20" x14ac:dyDescent="0.2">
      <c r="B2483" s="2"/>
      <c r="M2483" s="32"/>
      <c r="P2483" s="2"/>
      <c r="Q2483" s="9"/>
      <c r="T2483" s="5"/>
    </row>
    <row r="2484" spans="2:20" x14ac:dyDescent="0.2">
      <c r="B2484" s="2"/>
      <c r="M2484" s="32"/>
      <c r="P2484" s="2"/>
      <c r="Q2484" s="9"/>
      <c r="T2484" s="5"/>
    </row>
    <row r="2485" spans="2:20" x14ac:dyDescent="0.2">
      <c r="B2485" s="2"/>
      <c r="M2485" s="32"/>
      <c r="P2485" s="2"/>
      <c r="Q2485" s="9"/>
      <c r="T2485" s="5"/>
    </row>
    <row r="2486" spans="2:20" x14ac:dyDescent="0.2">
      <c r="B2486" s="2"/>
      <c r="M2486" s="32"/>
      <c r="P2486" s="2"/>
      <c r="Q2486" s="9"/>
      <c r="T2486" s="5"/>
    </row>
    <row r="2487" spans="2:20" x14ac:dyDescent="0.2">
      <c r="B2487" s="2"/>
      <c r="M2487" s="32"/>
      <c r="P2487" s="2"/>
      <c r="Q2487" s="9"/>
      <c r="T2487" s="5"/>
    </row>
    <row r="2488" spans="2:20" x14ac:dyDescent="0.2">
      <c r="B2488" s="2"/>
      <c r="M2488" s="32"/>
      <c r="P2488" s="2"/>
      <c r="Q2488" s="9"/>
      <c r="T2488" s="5"/>
    </row>
    <row r="2489" spans="2:20" x14ac:dyDescent="0.2">
      <c r="B2489" s="2"/>
      <c r="M2489" s="32"/>
      <c r="P2489" s="2"/>
      <c r="Q2489" s="9"/>
      <c r="T2489" s="5"/>
    </row>
    <row r="2490" spans="2:20" x14ac:dyDescent="0.2">
      <c r="B2490" s="2"/>
      <c r="M2490" s="32"/>
      <c r="P2490" s="2"/>
      <c r="Q2490" s="9"/>
      <c r="T2490" s="5"/>
    </row>
    <row r="2491" spans="2:20" x14ac:dyDescent="0.2">
      <c r="B2491" s="2"/>
      <c r="M2491" s="32"/>
      <c r="P2491" s="2"/>
      <c r="Q2491" s="9"/>
      <c r="T2491" s="5"/>
    </row>
    <row r="2492" spans="2:20" x14ac:dyDescent="0.2">
      <c r="B2492" s="2"/>
      <c r="M2492" s="32"/>
      <c r="P2492" s="2"/>
      <c r="Q2492" s="9"/>
      <c r="T2492" s="5"/>
    </row>
    <row r="2493" spans="2:20" x14ac:dyDescent="0.2">
      <c r="B2493" s="2"/>
      <c r="M2493" s="32"/>
      <c r="P2493" s="2"/>
      <c r="Q2493" s="9"/>
      <c r="T2493" s="5"/>
    </row>
    <row r="2494" spans="2:20" x14ac:dyDescent="0.2">
      <c r="B2494" s="2"/>
      <c r="M2494" s="32"/>
      <c r="P2494" s="2"/>
      <c r="Q2494" s="9"/>
      <c r="T2494" s="5"/>
    </row>
    <row r="2495" spans="2:20" x14ac:dyDescent="0.2">
      <c r="B2495" s="2"/>
      <c r="M2495" s="32"/>
      <c r="P2495" s="2"/>
      <c r="Q2495" s="9"/>
      <c r="T2495" s="5"/>
    </row>
    <row r="2496" spans="2:20" x14ac:dyDescent="0.2">
      <c r="B2496" s="2"/>
      <c r="M2496" s="32"/>
      <c r="P2496" s="2"/>
      <c r="Q2496" s="9"/>
      <c r="T2496" s="5"/>
    </row>
    <row r="2497" spans="2:20" x14ac:dyDescent="0.2">
      <c r="B2497" s="2"/>
      <c r="M2497" s="32"/>
      <c r="P2497" s="2"/>
      <c r="Q2497" s="9"/>
      <c r="T2497" s="5"/>
    </row>
    <row r="2498" spans="2:20" x14ac:dyDescent="0.2">
      <c r="B2498" s="2"/>
      <c r="M2498" s="32"/>
      <c r="P2498" s="2"/>
      <c r="Q2498" s="9"/>
      <c r="T2498" s="5"/>
    </row>
    <row r="2499" spans="2:20" x14ac:dyDescent="0.2">
      <c r="B2499" s="2"/>
      <c r="M2499" s="32"/>
      <c r="P2499" s="2"/>
      <c r="Q2499" s="9"/>
      <c r="T2499" s="5"/>
    </row>
    <row r="2500" spans="2:20" x14ac:dyDescent="0.2">
      <c r="B2500" s="2"/>
      <c r="M2500" s="32"/>
      <c r="P2500" s="2"/>
      <c r="Q2500" s="9"/>
      <c r="T2500" s="5"/>
    </row>
    <row r="2501" spans="2:20" x14ac:dyDescent="0.2">
      <c r="B2501" s="2"/>
      <c r="M2501" s="32"/>
      <c r="P2501" s="2"/>
      <c r="Q2501" s="9"/>
      <c r="T2501" s="5"/>
    </row>
    <row r="2502" spans="2:20" x14ac:dyDescent="0.2">
      <c r="B2502" s="2"/>
      <c r="M2502" s="32"/>
      <c r="P2502" s="2"/>
      <c r="Q2502" s="9"/>
      <c r="T2502" s="5"/>
    </row>
    <row r="2503" spans="2:20" x14ac:dyDescent="0.2">
      <c r="B2503" s="2"/>
      <c r="M2503" s="32"/>
      <c r="P2503" s="2"/>
      <c r="Q2503" s="9"/>
      <c r="T2503" s="5"/>
    </row>
    <row r="2504" spans="2:20" x14ac:dyDescent="0.2">
      <c r="B2504" s="2"/>
      <c r="M2504" s="32"/>
      <c r="P2504" s="2"/>
      <c r="Q2504" s="9"/>
      <c r="T2504" s="5"/>
    </row>
    <row r="2505" spans="2:20" x14ac:dyDescent="0.2">
      <c r="B2505" s="2"/>
      <c r="M2505" s="32"/>
      <c r="P2505" s="2"/>
      <c r="Q2505" s="9"/>
      <c r="T2505" s="5"/>
    </row>
    <row r="2506" spans="2:20" x14ac:dyDescent="0.2">
      <c r="B2506" s="2"/>
      <c r="M2506" s="32"/>
      <c r="P2506" s="2"/>
      <c r="Q2506" s="9"/>
      <c r="T2506" s="5"/>
    </row>
    <row r="2507" spans="2:20" x14ac:dyDescent="0.2">
      <c r="B2507" s="2"/>
      <c r="M2507" s="32"/>
      <c r="P2507" s="2"/>
      <c r="Q2507" s="9"/>
      <c r="T2507" s="5"/>
    </row>
    <row r="2508" spans="2:20" x14ac:dyDescent="0.2">
      <c r="B2508" s="2"/>
      <c r="M2508" s="32"/>
      <c r="P2508" s="2"/>
      <c r="Q2508" s="9"/>
      <c r="T2508" s="5"/>
    </row>
    <row r="2509" spans="2:20" x14ac:dyDescent="0.2">
      <c r="B2509" s="2"/>
      <c r="M2509" s="32"/>
      <c r="P2509" s="2"/>
      <c r="Q2509" s="9"/>
      <c r="T2509" s="5"/>
    </row>
    <row r="2510" spans="2:20" x14ac:dyDescent="0.2">
      <c r="B2510" s="2"/>
      <c r="M2510" s="32"/>
      <c r="P2510" s="2"/>
      <c r="Q2510" s="9"/>
      <c r="T2510" s="5"/>
    </row>
    <row r="2511" spans="2:20" x14ac:dyDescent="0.2">
      <c r="B2511" s="2"/>
      <c r="M2511" s="32"/>
      <c r="P2511" s="2"/>
      <c r="Q2511" s="9"/>
      <c r="T2511" s="5"/>
    </row>
    <row r="2512" spans="2:20" x14ac:dyDescent="0.2">
      <c r="B2512" s="2"/>
      <c r="M2512" s="32"/>
      <c r="P2512" s="2"/>
      <c r="Q2512" s="9"/>
      <c r="T2512" s="5"/>
    </row>
    <row r="2513" spans="2:20" x14ac:dyDescent="0.2">
      <c r="B2513" s="2"/>
      <c r="M2513" s="32"/>
      <c r="P2513" s="2"/>
      <c r="Q2513" s="9"/>
      <c r="T2513" s="5"/>
    </row>
    <row r="2514" spans="2:20" x14ac:dyDescent="0.2">
      <c r="B2514" s="2"/>
      <c r="M2514" s="32"/>
      <c r="P2514" s="2"/>
      <c r="Q2514" s="9"/>
      <c r="T2514" s="5"/>
    </row>
    <row r="2515" spans="2:20" x14ac:dyDescent="0.2">
      <c r="B2515" s="2"/>
      <c r="M2515" s="32"/>
      <c r="P2515" s="2"/>
      <c r="Q2515" s="9"/>
      <c r="T2515" s="5"/>
    </row>
    <row r="2516" spans="2:20" x14ac:dyDescent="0.2">
      <c r="B2516" s="2"/>
      <c r="M2516" s="32"/>
      <c r="P2516" s="2"/>
      <c r="Q2516" s="9"/>
      <c r="T2516" s="5"/>
    </row>
    <row r="2517" spans="2:20" x14ac:dyDescent="0.2">
      <c r="B2517" s="2"/>
      <c r="M2517" s="32"/>
      <c r="P2517" s="2"/>
      <c r="Q2517" s="9"/>
      <c r="T2517" s="5"/>
    </row>
    <row r="2518" spans="2:20" x14ac:dyDescent="0.2">
      <c r="B2518" s="2"/>
      <c r="M2518" s="32"/>
      <c r="P2518" s="2"/>
      <c r="Q2518" s="9"/>
      <c r="T2518" s="5"/>
    </row>
    <row r="2519" spans="2:20" x14ac:dyDescent="0.2">
      <c r="B2519" s="2"/>
      <c r="M2519" s="32"/>
      <c r="P2519" s="2"/>
      <c r="Q2519" s="9"/>
      <c r="T2519" s="5"/>
    </row>
    <row r="2520" spans="2:20" x14ac:dyDescent="0.2">
      <c r="B2520" s="2"/>
      <c r="M2520" s="32"/>
      <c r="P2520" s="2"/>
      <c r="Q2520" s="9"/>
      <c r="T2520" s="5"/>
    </row>
    <row r="2521" spans="2:20" x14ac:dyDescent="0.2">
      <c r="B2521" s="2"/>
      <c r="M2521" s="32"/>
      <c r="P2521" s="2"/>
      <c r="Q2521" s="9"/>
      <c r="T2521" s="5"/>
    </row>
    <row r="2522" spans="2:20" x14ac:dyDescent="0.2">
      <c r="B2522" s="2"/>
      <c r="M2522" s="32"/>
      <c r="P2522" s="2"/>
      <c r="Q2522" s="9"/>
      <c r="T2522" s="5"/>
    </row>
    <row r="2523" spans="2:20" x14ac:dyDescent="0.2">
      <c r="B2523" s="2"/>
      <c r="M2523" s="32"/>
      <c r="P2523" s="2"/>
      <c r="Q2523" s="9"/>
      <c r="T2523" s="5"/>
    </row>
    <row r="2524" spans="2:20" x14ac:dyDescent="0.2">
      <c r="B2524" s="2"/>
      <c r="M2524" s="32"/>
      <c r="P2524" s="2"/>
      <c r="Q2524" s="9"/>
      <c r="T2524" s="5"/>
    </row>
    <row r="2525" spans="2:20" x14ac:dyDescent="0.2">
      <c r="B2525" s="2"/>
      <c r="M2525" s="32"/>
      <c r="P2525" s="2"/>
      <c r="Q2525" s="9"/>
      <c r="T2525" s="5"/>
    </row>
    <row r="2526" spans="2:20" x14ac:dyDescent="0.2">
      <c r="B2526" s="2"/>
      <c r="M2526" s="32"/>
      <c r="P2526" s="2"/>
      <c r="Q2526" s="9"/>
      <c r="T2526" s="5"/>
    </row>
    <row r="2527" spans="2:20" x14ac:dyDescent="0.2">
      <c r="B2527" s="2"/>
      <c r="M2527" s="32"/>
      <c r="P2527" s="2"/>
      <c r="Q2527" s="9"/>
      <c r="T2527" s="5"/>
    </row>
    <row r="2528" spans="2:20" x14ac:dyDescent="0.2">
      <c r="B2528" s="2"/>
      <c r="M2528" s="32"/>
      <c r="P2528" s="2"/>
      <c r="Q2528" s="9"/>
      <c r="T2528" s="5"/>
    </row>
    <row r="2529" spans="2:20" x14ac:dyDescent="0.2">
      <c r="B2529" s="2"/>
      <c r="M2529" s="32"/>
      <c r="P2529" s="2"/>
      <c r="Q2529" s="9"/>
      <c r="T2529" s="5"/>
    </row>
    <row r="2530" spans="2:20" x14ac:dyDescent="0.2">
      <c r="B2530" s="2"/>
      <c r="M2530" s="32"/>
      <c r="P2530" s="2"/>
      <c r="Q2530" s="9"/>
      <c r="T2530" s="5"/>
    </row>
    <row r="2531" spans="2:20" x14ac:dyDescent="0.2">
      <c r="B2531" s="2"/>
      <c r="M2531" s="32"/>
      <c r="P2531" s="2"/>
      <c r="Q2531" s="9"/>
      <c r="T2531" s="5"/>
    </row>
    <row r="2532" spans="2:20" x14ac:dyDescent="0.2">
      <c r="B2532" s="2"/>
      <c r="M2532" s="32"/>
      <c r="P2532" s="2"/>
      <c r="Q2532" s="9"/>
      <c r="T2532" s="5"/>
    </row>
    <row r="2533" spans="2:20" x14ac:dyDescent="0.2">
      <c r="B2533" s="2"/>
      <c r="M2533" s="32"/>
      <c r="P2533" s="2"/>
      <c r="Q2533" s="9"/>
      <c r="T2533" s="5"/>
    </row>
    <row r="2534" spans="2:20" x14ac:dyDescent="0.2">
      <c r="B2534" s="2"/>
      <c r="M2534" s="32"/>
      <c r="P2534" s="2"/>
      <c r="Q2534" s="9"/>
      <c r="T2534" s="5"/>
    </row>
    <row r="2535" spans="2:20" x14ac:dyDescent="0.2">
      <c r="B2535" s="2"/>
      <c r="M2535" s="32"/>
      <c r="P2535" s="2"/>
      <c r="Q2535" s="9"/>
      <c r="T2535" s="5"/>
    </row>
    <row r="2536" spans="2:20" x14ac:dyDescent="0.2">
      <c r="B2536" s="2"/>
      <c r="M2536" s="32"/>
      <c r="P2536" s="2"/>
      <c r="Q2536" s="9"/>
      <c r="T2536" s="5"/>
    </row>
    <row r="2537" spans="2:20" x14ac:dyDescent="0.2">
      <c r="B2537" s="2"/>
      <c r="M2537" s="32"/>
      <c r="P2537" s="2"/>
      <c r="Q2537" s="9"/>
      <c r="T2537" s="5"/>
    </row>
    <row r="2538" spans="2:20" x14ac:dyDescent="0.2">
      <c r="B2538" s="2"/>
      <c r="M2538" s="32"/>
      <c r="P2538" s="2"/>
      <c r="Q2538" s="9"/>
      <c r="T2538" s="5"/>
    </row>
    <row r="2539" spans="2:20" x14ac:dyDescent="0.2">
      <c r="B2539" s="2"/>
      <c r="M2539" s="32"/>
      <c r="P2539" s="2"/>
      <c r="Q2539" s="9"/>
      <c r="T2539" s="5"/>
    </row>
    <row r="2540" spans="2:20" x14ac:dyDescent="0.2">
      <c r="B2540" s="2"/>
      <c r="M2540" s="32"/>
      <c r="P2540" s="2"/>
      <c r="Q2540" s="9"/>
      <c r="T2540" s="5"/>
    </row>
    <row r="2541" spans="2:20" x14ac:dyDescent="0.2">
      <c r="B2541" s="2"/>
      <c r="M2541" s="32"/>
      <c r="P2541" s="2"/>
      <c r="Q2541" s="9"/>
      <c r="T2541" s="5"/>
    </row>
    <row r="2542" spans="2:20" x14ac:dyDescent="0.2">
      <c r="B2542" s="2"/>
      <c r="M2542" s="32"/>
      <c r="P2542" s="2"/>
      <c r="Q2542" s="9"/>
      <c r="T2542" s="5"/>
    </row>
    <row r="2543" spans="2:20" x14ac:dyDescent="0.2">
      <c r="B2543" s="2"/>
      <c r="M2543" s="32"/>
      <c r="P2543" s="2"/>
      <c r="Q2543" s="9"/>
      <c r="T2543" s="5"/>
    </row>
    <row r="2544" spans="2:20" x14ac:dyDescent="0.2">
      <c r="B2544" s="2"/>
      <c r="M2544" s="32"/>
      <c r="P2544" s="2"/>
      <c r="Q2544" s="9"/>
      <c r="T2544" s="5"/>
    </row>
    <row r="2545" spans="2:20" x14ac:dyDescent="0.2">
      <c r="B2545" s="2"/>
      <c r="M2545" s="32"/>
      <c r="P2545" s="2"/>
      <c r="Q2545" s="9"/>
      <c r="T2545" s="5"/>
    </row>
    <row r="2546" spans="2:20" x14ac:dyDescent="0.2">
      <c r="B2546" s="2"/>
      <c r="M2546" s="32"/>
      <c r="P2546" s="2"/>
      <c r="Q2546" s="9"/>
      <c r="T2546" s="5"/>
    </row>
    <row r="2547" spans="2:20" x14ac:dyDescent="0.2">
      <c r="B2547" s="2"/>
      <c r="M2547" s="32"/>
      <c r="P2547" s="2"/>
      <c r="Q2547" s="9"/>
      <c r="T2547" s="5"/>
    </row>
    <row r="2548" spans="2:20" x14ac:dyDescent="0.2">
      <c r="B2548" s="2"/>
      <c r="M2548" s="32"/>
      <c r="P2548" s="2"/>
      <c r="Q2548" s="9"/>
      <c r="T2548" s="5"/>
    </row>
    <row r="2549" spans="2:20" x14ac:dyDescent="0.2">
      <c r="B2549" s="2"/>
      <c r="M2549" s="32"/>
      <c r="P2549" s="2"/>
      <c r="Q2549" s="9"/>
      <c r="T2549" s="5"/>
    </row>
    <row r="2550" spans="2:20" x14ac:dyDescent="0.2">
      <c r="B2550" s="2"/>
      <c r="M2550" s="32"/>
      <c r="P2550" s="2"/>
      <c r="Q2550" s="9"/>
      <c r="T2550" s="5"/>
    </row>
    <row r="2551" spans="2:20" x14ac:dyDescent="0.2">
      <c r="B2551" s="2"/>
      <c r="M2551" s="32"/>
      <c r="P2551" s="2"/>
      <c r="Q2551" s="9"/>
      <c r="T2551" s="5"/>
    </row>
    <row r="2552" spans="2:20" x14ac:dyDescent="0.2">
      <c r="B2552" s="2"/>
      <c r="M2552" s="32"/>
      <c r="P2552" s="2"/>
      <c r="Q2552" s="9"/>
      <c r="T2552" s="5"/>
    </row>
    <row r="2553" spans="2:20" x14ac:dyDescent="0.2">
      <c r="B2553" s="2"/>
      <c r="M2553" s="32"/>
      <c r="P2553" s="2"/>
      <c r="Q2553" s="9"/>
      <c r="T2553" s="5"/>
    </row>
    <row r="2554" spans="2:20" x14ac:dyDescent="0.2">
      <c r="B2554" s="2"/>
      <c r="M2554" s="32"/>
      <c r="P2554" s="2"/>
      <c r="Q2554" s="9"/>
      <c r="T2554" s="5"/>
    </row>
    <row r="2555" spans="2:20" x14ac:dyDescent="0.2">
      <c r="B2555" s="2"/>
      <c r="M2555" s="32"/>
      <c r="P2555" s="2"/>
      <c r="Q2555" s="9"/>
      <c r="T2555" s="5"/>
    </row>
    <row r="2556" spans="2:20" x14ac:dyDescent="0.2">
      <c r="B2556" s="2"/>
      <c r="M2556" s="32"/>
      <c r="P2556" s="2"/>
      <c r="Q2556" s="9"/>
      <c r="T2556" s="5"/>
    </row>
    <row r="2557" spans="2:20" x14ac:dyDescent="0.2">
      <c r="B2557" s="2"/>
      <c r="M2557" s="32"/>
      <c r="P2557" s="2"/>
      <c r="Q2557" s="9"/>
      <c r="T2557" s="5"/>
    </row>
    <row r="2558" spans="2:20" x14ac:dyDescent="0.2">
      <c r="B2558" s="2"/>
      <c r="M2558" s="32"/>
      <c r="P2558" s="2"/>
      <c r="Q2558" s="9"/>
      <c r="T2558" s="5"/>
    </row>
    <row r="2559" spans="2:20" x14ac:dyDescent="0.2">
      <c r="B2559" s="2"/>
      <c r="M2559" s="32"/>
      <c r="P2559" s="2"/>
      <c r="Q2559" s="9"/>
      <c r="T2559" s="5"/>
    </row>
    <row r="2560" spans="2:20" x14ac:dyDescent="0.2">
      <c r="B2560" s="2"/>
      <c r="M2560" s="32"/>
      <c r="P2560" s="2"/>
      <c r="Q2560" s="9"/>
      <c r="T2560" s="5"/>
    </row>
    <row r="2561" spans="2:20" x14ac:dyDescent="0.2">
      <c r="B2561" s="2"/>
      <c r="M2561" s="32"/>
      <c r="P2561" s="2"/>
      <c r="Q2561" s="9"/>
      <c r="T2561" s="5"/>
    </row>
    <row r="2562" spans="2:20" x14ac:dyDescent="0.2">
      <c r="B2562" s="2"/>
      <c r="M2562" s="32"/>
      <c r="P2562" s="2"/>
      <c r="Q2562" s="9"/>
      <c r="T2562" s="5"/>
    </row>
    <row r="2563" spans="2:20" x14ac:dyDescent="0.2">
      <c r="B2563" s="2"/>
      <c r="M2563" s="32"/>
      <c r="P2563" s="2"/>
      <c r="Q2563" s="9"/>
      <c r="T2563" s="5"/>
    </row>
    <row r="2564" spans="2:20" x14ac:dyDescent="0.2">
      <c r="B2564" s="2"/>
      <c r="M2564" s="32"/>
      <c r="P2564" s="2"/>
      <c r="Q2564" s="9"/>
      <c r="T2564" s="5"/>
    </row>
    <row r="2565" spans="2:20" x14ac:dyDescent="0.2">
      <c r="B2565" s="2"/>
      <c r="M2565" s="32"/>
      <c r="P2565" s="2"/>
      <c r="Q2565" s="9"/>
      <c r="T2565" s="5"/>
    </row>
    <row r="2566" spans="2:20" x14ac:dyDescent="0.2">
      <c r="B2566" s="2"/>
      <c r="M2566" s="32"/>
      <c r="P2566" s="2"/>
      <c r="Q2566" s="9"/>
      <c r="T2566" s="5"/>
    </row>
    <row r="2567" spans="2:20" x14ac:dyDescent="0.2">
      <c r="B2567" s="2"/>
      <c r="M2567" s="32"/>
      <c r="P2567" s="2"/>
      <c r="Q2567" s="9"/>
      <c r="T2567" s="5"/>
    </row>
    <row r="2568" spans="2:20" x14ac:dyDescent="0.2">
      <c r="B2568" s="2"/>
      <c r="M2568" s="32"/>
      <c r="P2568" s="2"/>
      <c r="Q2568" s="9"/>
      <c r="T2568" s="5"/>
    </row>
    <row r="2569" spans="2:20" x14ac:dyDescent="0.2">
      <c r="B2569" s="2"/>
      <c r="M2569" s="32"/>
      <c r="P2569" s="2"/>
      <c r="Q2569" s="9"/>
      <c r="T2569" s="5"/>
    </row>
    <row r="2570" spans="2:20" x14ac:dyDescent="0.2">
      <c r="B2570" s="2"/>
      <c r="M2570" s="32"/>
      <c r="P2570" s="2"/>
      <c r="Q2570" s="9"/>
      <c r="T2570" s="5"/>
    </row>
    <row r="2571" spans="2:20" x14ac:dyDescent="0.2">
      <c r="B2571" s="2"/>
      <c r="M2571" s="32"/>
      <c r="P2571" s="2"/>
      <c r="Q2571" s="9"/>
      <c r="T2571" s="5"/>
    </row>
    <row r="2572" spans="2:20" x14ac:dyDescent="0.2">
      <c r="B2572" s="2"/>
      <c r="M2572" s="32"/>
      <c r="P2572" s="2"/>
      <c r="Q2572" s="9"/>
      <c r="T2572" s="5"/>
    </row>
    <row r="2573" spans="2:20" x14ac:dyDescent="0.2">
      <c r="B2573" s="2"/>
      <c r="M2573" s="32"/>
      <c r="P2573" s="2"/>
      <c r="Q2573" s="9"/>
      <c r="T2573" s="5"/>
    </row>
    <row r="2574" spans="2:20" x14ac:dyDescent="0.2">
      <c r="B2574" s="2"/>
      <c r="M2574" s="32"/>
      <c r="P2574" s="2"/>
      <c r="Q2574" s="9"/>
      <c r="T2574" s="5"/>
    </row>
    <row r="2575" spans="2:20" x14ac:dyDescent="0.2">
      <c r="B2575" s="2"/>
      <c r="M2575" s="32"/>
      <c r="P2575" s="2"/>
      <c r="Q2575" s="9"/>
      <c r="T2575" s="5"/>
    </row>
    <row r="2576" spans="2:20" x14ac:dyDescent="0.2">
      <c r="B2576" s="2"/>
      <c r="M2576" s="32"/>
      <c r="P2576" s="2"/>
      <c r="Q2576" s="9"/>
      <c r="T2576" s="5"/>
    </row>
    <row r="2577" spans="2:20" x14ac:dyDescent="0.2">
      <c r="B2577" s="2"/>
      <c r="M2577" s="32"/>
      <c r="P2577" s="2"/>
      <c r="Q2577" s="9"/>
      <c r="T2577" s="5"/>
    </row>
    <row r="2578" spans="2:20" x14ac:dyDescent="0.2">
      <c r="B2578" s="2"/>
      <c r="M2578" s="32"/>
      <c r="P2578" s="2"/>
      <c r="Q2578" s="9"/>
      <c r="T2578" s="5"/>
    </row>
    <row r="2579" spans="2:20" x14ac:dyDescent="0.2">
      <c r="B2579" s="2"/>
      <c r="M2579" s="32"/>
      <c r="P2579" s="2"/>
      <c r="Q2579" s="9"/>
      <c r="T2579" s="5"/>
    </row>
    <row r="2580" spans="2:20" x14ac:dyDescent="0.2">
      <c r="B2580" s="2"/>
      <c r="M2580" s="32"/>
      <c r="P2580" s="2"/>
      <c r="Q2580" s="9"/>
      <c r="T2580" s="5"/>
    </row>
    <row r="2581" spans="2:20" x14ac:dyDescent="0.2">
      <c r="B2581" s="2"/>
      <c r="M2581" s="32"/>
      <c r="P2581" s="2"/>
      <c r="Q2581" s="9"/>
      <c r="T2581" s="5"/>
    </row>
    <row r="2582" spans="2:20" x14ac:dyDescent="0.2">
      <c r="B2582" s="2"/>
      <c r="M2582" s="32"/>
      <c r="P2582" s="2"/>
      <c r="Q2582" s="9"/>
      <c r="T2582" s="5"/>
    </row>
    <row r="2583" spans="2:20" x14ac:dyDescent="0.2">
      <c r="B2583" s="2"/>
      <c r="M2583" s="32"/>
      <c r="P2583" s="2"/>
      <c r="Q2583" s="9"/>
      <c r="T2583" s="5"/>
    </row>
    <row r="2584" spans="2:20" x14ac:dyDescent="0.2">
      <c r="B2584" s="2"/>
      <c r="M2584" s="32"/>
      <c r="P2584" s="2"/>
      <c r="Q2584" s="9"/>
      <c r="T2584" s="5"/>
    </row>
    <row r="2585" spans="2:20" x14ac:dyDescent="0.2">
      <c r="B2585" s="2"/>
      <c r="M2585" s="32"/>
      <c r="P2585" s="2"/>
      <c r="Q2585" s="9"/>
      <c r="T2585" s="5"/>
    </row>
    <row r="2586" spans="2:20" x14ac:dyDescent="0.2">
      <c r="B2586" s="2"/>
      <c r="M2586" s="32"/>
      <c r="P2586" s="2"/>
      <c r="Q2586" s="9"/>
      <c r="T2586" s="5"/>
    </row>
    <row r="2587" spans="2:20" x14ac:dyDescent="0.2">
      <c r="B2587" s="2"/>
      <c r="M2587" s="32"/>
      <c r="P2587" s="2"/>
      <c r="Q2587" s="9"/>
      <c r="T2587" s="5"/>
    </row>
    <row r="2588" spans="2:20" x14ac:dyDescent="0.2">
      <c r="B2588" s="2"/>
      <c r="M2588" s="32"/>
      <c r="P2588" s="2"/>
      <c r="Q2588" s="9"/>
      <c r="T2588" s="5"/>
    </row>
    <row r="2589" spans="2:20" x14ac:dyDescent="0.2">
      <c r="B2589" s="2"/>
      <c r="M2589" s="32"/>
      <c r="P2589" s="2"/>
      <c r="Q2589" s="9"/>
      <c r="T2589" s="5"/>
    </row>
    <row r="2590" spans="2:20" x14ac:dyDescent="0.2">
      <c r="B2590" s="2"/>
      <c r="M2590" s="32"/>
      <c r="P2590" s="2"/>
      <c r="Q2590" s="9"/>
      <c r="T2590" s="5"/>
    </row>
    <row r="2591" spans="2:20" x14ac:dyDescent="0.2">
      <c r="B2591" s="2"/>
      <c r="M2591" s="32"/>
      <c r="P2591" s="2"/>
      <c r="Q2591" s="9"/>
      <c r="T2591" s="5"/>
    </row>
    <row r="2592" spans="2:20" x14ac:dyDescent="0.2">
      <c r="B2592" s="2"/>
      <c r="M2592" s="32"/>
      <c r="P2592" s="2"/>
      <c r="Q2592" s="9"/>
      <c r="T2592" s="5"/>
    </row>
    <row r="2593" spans="2:20" x14ac:dyDescent="0.2">
      <c r="B2593" s="2"/>
      <c r="M2593" s="32"/>
      <c r="P2593" s="2"/>
      <c r="Q2593" s="9"/>
      <c r="T2593" s="5"/>
    </row>
    <row r="2594" spans="2:20" x14ac:dyDescent="0.2">
      <c r="B2594" s="2"/>
      <c r="M2594" s="32"/>
      <c r="P2594" s="2"/>
      <c r="Q2594" s="9"/>
      <c r="T2594" s="5"/>
    </row>
    <row r="2595" spans="2:20" x14ac:dyDescent="0.2">
      <c r="B2595" s="2"/>
      <c r="M2595" s="32"/>
      <c r="P2595" s="2"/>
      <c r="Q2595" s="9"/>
      <c r="T2595" s="5"/>
    </row>
    <row r="2596" spans="2:20" x14ac:dyDescent="0.2">
      <c r="B2596" s="2"/>
      <c r="M2596" s="32"/>
      <c r="P2596" s="2"/>
      <c r="Q2596" s="9"/>
      <c r="T2596" s="5"/>
    </row>
    <row r="2597" spans="2:20" x14ac:dyDescent="0.2">
      <c r="B2597" s="2"/>
      <c r="M2597" s="32"/>
      <c r="P2597" s="2"/>
      <c r="Q2597" s="9"/>
      <c r="T2597" s="5"/>
    </row>
    <row r="2598" spans="2:20" x14ac:dyDescent="0.2">
      <c r="B2598" s="2"/>
      <c r="M2598" s="32"/>
      <c r="P2598" s="2"/>
      <c r="Q2598" s="9"/>
      <c r="T2598" s="5"/>
    </row>
    <row r="2599" spans="2:20" x14ac:dyDescent="0.2">
      <c r="B2599" s="2"/>
      <c r="M2599" s="32"/>
      <c r="P2599" s="2"/>
      <c r="Q2599" s="9"/>
      <c r="T2599" s="5"/>
    </row>
    <row r="2600" spans="2:20" x14ac:dyDescent="0.2">
      <c r="B2600" s="2"/>
      <c r="M2600" s="32"/>
      <c r="P2600" s="2"/>
      <c r="Q2600" s="9"/>
      <c r="T2600" s="5"/>
    </row>
    <row r="2601" spans="2:20" x14ac:dyDescent="0.2">
      <c r="B2601" s="2"/>
      <c r="M2601" s="32"/>
      <c r="P2601" s="2"/>
      <c r="Q2601" s="9"/>
      <c r="T2601" s="5"/>
    </row>
    <row r="2602" spans="2:20" x14ac:dyDescent="0.2">
      <c r="B2602" s="2"/>
      <c r="M2602" s="32"/>
      <c r="P2602" s="2"/>
      <c r="Q2602" s="9"/>
      <c r="T2602" s="5"/>
    </row>
    <row r="2603" spans="2:20" x14ac:dyDescent="0.2">
      <c r="B2603" s="2"/>
      <c r="M2603" s="32"/>
      <c r="P2603" s="2"/>
      <c r="Q2603" s="9"/>
      <c r="T2603" s="5"/>
    </row>
    <row r="2604" spans="2:20" x14ac:dyDescent="0.2">
      <c r="B2604" s="2"/>
      <c r="M2604" s="32"/>
      <c r="P2604" s="2"/>
      <c r="Q2604" s="9"/>
      <c r="T2604" s="5"/>
    </row>
    <row r="2605" spans="2:20" x14ac:dyDescent="0.2">
      <c r="B2605" s="2"/>
      <c r="M2605" s="32"/>
      <c r="P2605" s="2"/>
      <c r="Q2605" s="9"/>
      <c r="T2605" s="5"/>
    </row>
    <row r="2606" spans="2:20" x14ac:dyDescent="0.2">
      <c r="B2606" s="2"/>
      <c r="M2606" s="32"/>
      <c r="P2606" s="2"/>
      <c r="Q2606" s="9"/>
      <c r="T2606" s="5"/>
    </row>
    <row r="2607" spans="2:20" x14ac:dyDescent="0.2">
      <c r="B2607" s="2"/>
      <c r="M2607" s="32"/>
      <c r="P2607" s="2"/>
      <c r="Q2607" s="9"/>
      <c r="T2607" s="5"/>
    </row>
    <row r="2608" spans="2:20" x14ac:dyDescent="0.2">
      <c r="B2608" s="2"/>
      <c r="M2608" s="32"/>
      <c r="P2608" s="2"/>
      <c r="Q2608" s="9"/>
      <c r="T2608" s="5"/>
    </row>
    <row r="2609" spans="2:20" x14ac:dyDescent="0.2">
      <c r="B2609" s="2"/>
      <c r="M2609" s="32"/>
      <c r="P2609" s="2"/>
      <c r="Q2609" s="9"/>
      <c r="T2609" s="5"/>
    </row>
    <row r="2610" spans="2:20" x14ac:dyDescent="0.2">
      <c r="B2610" s="2"/>
      <c r="M2610" s="32"/>
      <c r="P2610" s="2"/>
      <c r="Q2610" s="9"/>
      <c r="T2610" s="5"/>
    </row>
    <row r="2611" spans="2:20" x14ac:dyDescent="0.2">
      <c r="B2611" s="2"/>
      <c r="M2611" s="32"/>
      <c r="P2611" s="2"/>
      <c r="Q2611" s="9"/>
      <c r="T2611" s="5"/>
    </row>
    <row r="2612" spans="2:20" x14ac:dyDescent="0.2">
      <c r="B2612" s="2"/>
      <c r="M2612" s="32"/>
      <c r="P2612" s="2"/>
      <c r="Q2612" s="9"/>
      <c r="T2612" s="5"/>
    </row>
    <row r="2613" spans="2:20" x14ac:dyDescent="0.2">
      <c r="B2613" s="2"/>
      <c r="M2613" s="32"/>
      <c r="P2613" s="2"/>
      <c r="Q2613" s="9"/>
      <c r="T2613" s="5"/>
    </row>
    <row r="2614" spans="2:20" x14ac:dyDescent="0.2">
      <c r="B2614" s="2"/>
      <c r="M2614" s="32"/>
      <c r="P2614" s="2"/>
      <c r="Q2614" s="9"/>
      <c r="T2614" s="5"/>
    </row>
    <row r="2615" spans="2:20" x14ac:dyDescent="0.2">
      <c r="B2615" s="2"/>
      <c r="M2615" s="32"/>
      <c r="P2615" s="2"/>
      <c r="Q2615" s="9"/>
      <c r="T2615" s="5"/>
    </row>
    <row r="2616" spans="2:20" x14ac:dyDescent="0.2">
      <c r="B2616" s="2"/>
      <c r="M2616" s="32"/>
      <c r="P2616" s="2"/>
      <c r="Q2616" s="9"/>
      <c r="T2616" s="5"/>
    </row>
    <row r="2617" spans="2:20" x14ac:dyDescent="0.2">
      <c r="B2617" s="2"/>
      <c r="M2617" s="32"/>
      <c r="P2617" s="2"/>
      <c r="Q2617" s="9"/>
      <c r="T2617" s="5"/>
    </row>
    <row r="2618" spans="2:20" x14ac:dyDescent="0.2">
      <c r="B2618" s="2"/>
      <c r="M2618" s="32"/>
      <c r="P2618" s="2"/>
      <c r="Q2618" s="9"/>
      <c r="T2618" s="5"/>
    </row>
    <row r="2619" spans="2:20" x14ac:dyDescent="0.2">
      <c r="B2619" s="2"/>
      <c r="M2619" s="32"/>
      <c r="P2619" s="2"/>
      <c r="Q2619" s="9"/>
      <c r="T2619" s="5"/>
    </row>
    <row r="2620" spans="2:20" x14ac:dyDescent="0.2">
      <c r="B2620" s="2"/>
      <c r="M2620" s="32"/>
      <c r="P2620" s="2"/>
      <c r="Q2620" s="9"/>
      <c r="T2620" s="5"/>
    </row>
    <row r="2621" spans="2:20" x14ac:dyDescent="0.2">
      <c r="B2621" s="2"/>
      <c r="M2621" s="32"/>
      <c r="P2621" s="2"/>
      <c r="Q2621" s="9"/>
      <c r="T2621" s="5"/>
    </row>
    <row r="2622" spans="2:20" x14ac:dyDescent="0.2">
      <c r="B2622" s="2"/>
      <c r="M2622" s="32"/>
      <c r="P2622" s="2"/>
      <c r="Q2622" s="9"/>
      <c r="T2622" s="5"/>
    </row>
    <row r="2623" spans="2:20" x14ac:dyDescent="0.2">
      <c r="B2623" s="2"/>
      <c r="M2623" s="32"/>
      <c r="P2623" s="2"/>
      <c r="Q2623" s="9"/>
      <c r="T2623" s="5"/>
    </row>
    <row r="2624" spans="2:20" x14ac:dyDescent="0.2">
      <c r="B2624" s="2"/>
      <c r="M2624" s="32"/>
      <c r="P2624" s="2"/>
      <c r="Q2624" s="9"/>
      <c r="T2624" s="5"/>
    </row>
    <row r="2625" spans="2:20" x14ac:dyDescent="0.2">
      <c r="B2625" s="2"/>
      <c r="M2625" s="32"/>
      <c r="P2625" s="2"/>
      <c r="Q2625" s="9"/>
      <c r="T2625" s="5"/>
    </row>
    <row r="2626" spans="2:20" x14ac:dyDescent="0.2">
      <c r="B2626" s="2"/>
      <c r="M2626" s="32"/>
      <c r="P2626" s="2"/>
      <c r="Q2626" s="9"/>
      <c r="T2626" s="5"/>
    </row>
    <row r="2627" spans="2:20" x14ac:dyDescent="0.2">
      <c r="B2627" s="2"/>
      <c r="M2627" s="32"/>
      <c r="P2627" s="2"/>
      <c r="Q2627" s="9"/>
      <c r="T2627" s="5"/>
    </row>
    <row r="2628" spans="2:20" x14ac:dyDescent="0.2">
      <c r="B2628" s="2"/>
      <c r="M2628" s="32"/>
      <c r="P2628" s="2"/>
      <c r="Q2628" s="9"/>
      <c r="T2628" s="5"/>
    </row>
    <row r="2629" spans="2:20" x14ac:dyDescent="0.2">
      <c r="B2629" s="2"/>
      <c r="M2629" s="32"/>
      <c r="P2629" s="2"/>
      <c r="Q2629" s="9"/>
      <c r="T2629" s="5"/>
    </row>
    <row r="2630" spans="2:20" x14ac:dyDescent="0.2">
      <c r="B2630" s="2"/>
      <c r="M2630" s="32"/>
      <c r="P2630" s="2"/>
      <c r="Q2630" s="9"/>
      <c r="T2630" s="5"/>
    </row>
    <row r="2631" spans="2:20" x14ac:dyDescent="0.2">
      <c r="B2631" s="2"/>
      <c r="M2631" s="32"/>
      <c r="P2631" s="2"/>
      <c r="Q2631" s="9"/>
      <c r="T2631" s="5"/>
    </row>
    <row r="2632" spans="2:20" x14ac:dyDescent="0.2">
      <c r="B2632" s="2"/>
      <c r="M2632" s="32"/>
      <c r="P2632" s="2"/>
      <c r="Q2632" s="9"/>
      <c r="T2632" s="5"/>
    </row>
    <row r="2633" spans="2:20" x14ac:dyDescent="0.2">
      <c r="B2633" s="2"/>
      <c r="M2633" s="32"/>
      <c r="P2633" s="2"/>
      <c r="Q2633" s="9"/>
      <c r="T2633" s="5"/>
    </row>
    <row r="2634" spans="2:20" x14ac:dyDescent="0.2">
      <c r="B2634" s="2"/>
      <c r="M2634" s="32"/>
      <c r="P2634" s="2"/>
      <c r="Q2634" s="9"/>
      <c r="T2634" s="5"/>
    </row>
    <row r="2635" spans="2:20" x14ac:dyDescent="0.2">
      <c r="B2635" s="2"/>
      <c r="M2635" s="32"/>
      <c r="P2635" s="2"/>
      <c r="Q2635" s="9"/>
      <c r="T2635" s="5"/>
    </row>
    <row r="2636" spans="2:20" x14ac:dyDescent="0.2">
      <c r="B2636" s="2"/>
      <c r="M2636" s="32"/>
      <c r="P2636" s="2"/>
      <c r="Q2636" s="9"/>
      <c r="T2636" s="5"/>
    </row>
    <row r="2637" spans="2:20" x14ac:dyDescent="0.2">
      <c r="B2637" s="2"/>
      <c r="M2637" s="32"/>
      <c r="P2637" s="2"/>
      <c r="Q2637" s="9"/>
      <c r="T2637" s="5"/>
    </row>
    <row r="2638" spans="2:20" x14ac:dyDescent="0.2">
      <c r="B2638" s="2"/>
      <c r="M2638" s="32"/>
      <c r="P2638" s="2"/>
      <c r="Q2638" s="9"/>
      <c r="T2638" s="5"/>
    </row>
    <row r="2639" spans="2:20" x14ac:dyDescent="0.2">
      <c r="B2639" s="2"/>
      <c r="M2639" s="32"/>
      <c r="P2639" s="2"/>
      <c r="Q2639" s="9"/>
      <c r="T2639" s="5"/>
    </row>
    <row r="2640" spans="2:20" x14ac:dyDescent="0.2">
      <c r="B2640" s="2"/>
      <c r="M2640" s="32"/>
      <c r="P2640" s="2"/>
      <c r="Q2640" s="9"/>
      <c r="T2640" s="5"/>
    </row>
    <row r="2641" spans="2:20" x14ac:dyDescent="0.2">
      <c r="B2641" s="2"/>
      <c r="M2641" s="32"/>
      <c r="P2641" s="2"/>
      <c r="Q2641" s="9"/>
      <c r="T2641" s="5"/>
    </row>
    <row r="2642" spans="2:20" x14ac:dyDescent="0.2">
      <c r="B2642" s="2"/>
      <c r="M2642" s="32"/>
      <c r="P2642" s="2"/>
      <c r="Q2642" s="9"/>
      <c r="T2642" s="5"/>
    </row>
    <row r="2643" spans="2:20" x14ac:dyDescent="0.2">
      <c r="B2643" s="2"/>
      <c r="M2643" s="32"/>
      <c r="P2643" s="2"/>
      <c r="Q2643" s="9"/>
      <c r="T2643" s="5"/>
    </row>
    <row r="2644" spans="2:20" x14ac:dyDescent="0.2">
      <c r="B2644" s="2"/>
      <c r="M2644" s="32"/>
      <c r="P2644" s="2"/>
      <c r="Q2644" s="9"/>
      <c r="T2644" s="5"/>
    </row>
    <row r="2645" spans="2:20" x14ac:dyDescent="0.2">
      <c r="B2645" s="2"/>
      <c r="M2645" s="32"/>
      <c r="P2645" s="2"/>
      <c r="Q2645" s="9"/>
      <c r="T2645" s="5"/>
    </row>
    <row r="2646" spans="2:20" x14ac:dyDescent="0.2">
      <c r="B2646" s="2"/>
      <c r="M2646" s="32"/>
      <c r="P2646" s="2"/>
      <c r="Q2646" s="9"/>
      <c r="T2646" s="5"/>
    </row>
    <row r="2647" spans="2:20" x14ac:dyDescent="0.2">
      <c r="B2647" s="2"/>
      <c r="M2647" s="32"/>
      <c r="P2647" s="2"/>
      <c r="Q2647" s="9"/>
      <c r="T2647" s="5"/>
    </row>
    <row r="2648" spans="2:20" x14ac:dyDescent="0.2">
      <c r="B2648" s="2"/>
      <c r="M2648" s="32"/>
      <c r="P2648" s="2"/>
      <c r="Q2648" s="9"/>
      <c r="T2648" s="5"/>
    </row>
    <row r="2649" spans="2:20" x14ac:dyDescent="0.2">
      <c r="B2649" s="2"/>
      <c r="M2649" s="32"/>
      <c r="P2649" s="2"/>
      <c r="Q2649" s="9"/>
      <c r="T2649" s="5"/>
    </row>
    <row r="2650" spans="2:20" x14ac:dyDescent="0.2">
      <c r="B2650" s="2"/>
      <c r="M2650" s="32"/>
      <c r="P2650" s="2"/>
      <c r="Q2650" s="9"/>
      <c r="T2650" s="5"/>
    </row>
    <row r="2651" spans="2:20" x14ac:dyDescent="0.2">
      <c r="B2651" s="2"/>
      <c r="M2651" s="32"/>
      <c r="P2651" s="2"/>
      <c r="Q2651" s="9"/>
      <c r="T2651" s="5"/>
    </row>
    <row r="2652" spans="2:20" x14ac:dyDescent="0.2">
      <c r="B2652" s="2"/>
      <c r="M2652" s="32"/>
      <c r="P2652" s="2"/>
      <c r="Q2652" s="9"/>
      <c r="T2652" s="5"/>
    </row>
    <row r="2653" spans="2:20" x14ac:dyDescent="0.2">
      <c r="B2653" s="2"/>
      <c r="M2653" s="32"/>
      <c r="P2653" s="2"/>
      <c r="Q2653" s="9"/>
      <c r="T2653" s="5"/>
    </row>
    <row r="2654" spans="2:20" x14ac:dyDescent="0.2">
      <c r="B2654" s="2"/>
      <c r="M2654" s="32"/>
      <c r="P2654" s="2"/>
      <c r="Q2654" s="9"/>
      <c r="T2654" s="5"/>
    </row>
    <row r="2655" spans="2:20" x14ac:dyDescent="0.2">
      <c r="B2655" s="2"/>
      <c r="M2655" s="32"/>
      <c r="P2655" s="2"/>
      <c r="Q2655" s="9"/>
      <c r="T2655" s="5"/>
    </row>
    <row r="2656" spans="2:20" x14ac:dyDescent="0.2">
      <c r="B2656" s="2"/>
      <c r="M2656" s="32"/>
      <c r="P2656" s="2"/>
      <c r="Q2656" s="9"/>
      <c r="T2656" s="5"/>
    </row>
    <row r="2657" spans="2:20" x14ac:dyDescent="0.2">
      <c r="B2657" s="2"/>
      <c r="M2657" s="32"/>
      <c r="P2657" s="2"/>
      <c r="Q2657" s="9"/>
      <c r="T2657" s="5"/>
    </row>
    <row r="2658" spans="2:20" x14ac:dyDescent="0.2">
      <c r="B2658" s="2"/>
      <c r="M2658" s="32"/>
      <c r="P2658" s="2"/>
      <c r="Q2658" s="9"/>
      <c r="T2658" s="5"/>
    </row>
    <row r="2659" spans="2:20" x14ac:dyDescent="0.2">
      <c r="B2659" s="2"/>
      <c r="M2659" s="32"/>
      <c r="P2659" s="2"/>
      <c r="Q2659" s="9"/>
      <c r="T2659" s="5"/>
    </row>
    <row r="2660" spans="2:20" x14ac:dyDescent="0.2">
      <c r="B2660" s="2"/>
      <c r="M2660" s="32"/>
      <c r="P2660" s="2"/>
      <c r="Q2660" s="9"/>
      <c r="T2660" s="5"/>
    </row>
    <row r="2661" spans="2:20" x14ac:dyDescent="0.2">
      <c r="B2661" s="2"/>
      <c r="M2661" s="32"/>
      <c r="P2661" s="2"/>
      <c r="Q2661" s="9"/>
      <c r="T2661" s="5"/>
    </row>
    <row r="2662" spans="2:20" x14ac:dyDescent="0.2">
      <c r="B2662" s="2"/>
      <c r="M2662" s="32"/>
      <c r="P2662" s="2"/>
      <c r="Q2662" s="9"/>
      <c r="T2662" s="5"/>
    </row>
    <row r="2663" spans="2:20" x14ac:dyDescent="0.2">
      <c r="B2663" s="2"/>
      <c r="M2663" s="32"/>
      <c r="P2663" s="2"/>
      <c r="Q2663" s="9"/>
      <c r="T2663" s="5"/>
    </row>
    <row r="2664" spans="2:20" x14ac:dyDescent="0.2">
      <c r="B2664" s="2"/>
      <c r="M2664" s="32"/>
      <c r="P2664" s="2"/>
      <c r="Q2664" s="9"/>
      <c r="T2664" s="5"/>
    </row>
    <row r="2665" spans="2:20" x14ac:dyDescent="0.2">
      <c r="B2665" s="2"/>
      <c r="M2665" s="32"/>
      <c r="P2665" s="2"/>
      <c r="Q2665" s="9"/>
      <c r="T2665" s="5"/>
    </row>
    <row r="2666" spans="2:20" x14ac:dyDescent="0.2">
      <c r="B2666" s="2"/>
      <c r="M2666" s="32"/>
      <c r="P2666" s="2"/>
      <c r="Q2666" s="9"/>
      <c r="T2666" s="5"/>
    </row>
    <row r="2667" spans="2:20" x14ac:dyDescent="0.2">
      <c r="B2667" s="2"/>
      <c r="M2667" s="32"/>
      <c r="P2667" s="2"/>
      <c r="Q2667" s="9"/>
      <c r="T2667" s="5"/>
    </row>
    <row r="2668" spans="2:20" x14ac:dyDescent="0.2">
      <c r="B2668" s="2"/>
      <c r="M2668" s="32"/>
      <c r="P2668" s="2"/>
      <c r="Q2668" s="9"/>
      <c r="T2668" s="5"/>
    </row>
    <row r="2669" spans="2:20" x14ac:dyDescent="0.2">
      <c r="B2669" s="2"/>
      <c r="M2669" s="32"/>
      <c r="P2669" s="2"/>
      <c r="Q2669" s="9"/>
      <c r="T2669" s="5"/>
    </row>
    <row r="2670" spans="2:20" x14ac:dyDescent="0.2">
      <c r="B2670" s="2"/>
      <c r="M2670" s="32"/>
      <c r="P2670" s="2"/>
      <c r="Q2670" s="9"/>
      <c r="T2670" s="5"/>
    </row>
    <row r="2671" spans="2:20" x14ac:dyDescent="0.2">
      <c r="B2671" s="2"/>
      <c r="M2671" s="32"/>
      <c r="P2671" s="2"/>
      <c r="Q2671" s="9"/>
      <c r="T2671" s="5"/>
    </row>
    <row r="2672" spans="2:20" x14ac:dyDescent="0.2">
      <c r="B2672" s="2"/>
      <c r="M2672" s="32"/>
      <c r="P2672" s="2"/>
      <c r="Q2672" s="9"/>
      <c r="T2672" s="5"/>
    </row>
    <row r="2673" spans="2:20" x14ac:dyDescent="0.2">
      <c r="B2673" s="2"/>
      <c r="M2673" s="32"/>
      <c r="P2673" s="2"/>
      <c r="Q2673" s="9"/>
      <c r="T2673" s="5"/>
    </row>
    <row r="2674" spans="2:20" x14ac:dyDescent="0.2">
      <c r="B2674" s="2"/>
      <c r="M2674" s="32"/>
      <c r="P2674" s="2"/>
      <c r="Q2674" s="9"/>
      <c r="T2674" s="5"/>
    </row>
    <row r="2675" spans="2:20" x14ac:dyDescent="0.2">
      <c r="B2675" s="2"/>
      <c r="M2675" s="32"/>
      <c r="P2675" s="2"/>
      <c r="Q2675" s="9"/>
      <c r="T2675" s="5"/>
    </row>
    <row r="2676" spans="2:20" x14ac:dyDescent="0.2">
      <c r="B2676" s="2"/>
      <c r="M2676" s="32"/>
      <c r="P2676" s="2"/>
      <c r="Q2676" s="9"/>
      <c r="T2676" s="5"/>
    </row>
    <row r="2677" spans="2:20" x14ac:dyDescent="0.2">
      <c r="B2677" s="2"/>
      <c r="M2677" s="32"/>
      <c r="P2677" s="2"/>
      <c r="Q2677" s="9"/>
      <c r="T2677" s="5"/>
    </row>
    <row r="2678" spans="2:20" x14ac:dyDescent="0.2">
      <c r="B2678" s="2"/>
      <c r="M2678" s="32"/>
      <c r="P2678" s="2"/>
      <c r="Q2678" s="9"/>
      <c r="T2678" s="5"/>
    </row>
    <row r="2679" spans="2:20" x14ac:dyDescent="0.2">
      <c r="B2679" s="2"/>
      <c r="M2679" s="32"/>
      <c r="P2679" s="2"/>
      <c r="Q2679" s="9"/>
      <c r="T2679" s="5"/>
    </row>
    <row r="2680" spans="2:20" x14ac:dyDescent="0.2">
      <c r="B2680" s="2"/>
      <c r="M2680" s="32"/>
      <c r="P2680" s="2"/>
      <c r="Q2680" s="9"/>
      <c r="T2680" s="5"/>
    </row>
    <row r="2681" spans="2:20" x14ac:dyDescent="0.2">
      <c r="B2681" s="2"/>
      <c r="M2681" s="32"/>
      <c r="P2681" s="2"/>
      <c r="Q2681" s="9"/>
      <c r="T2681" s="5"/>
    </row>
    <row r="2682" spans="2:20" x14ac:dyDescent="0.2">
      <c r="B2682" s="2"/>
      <c r="M2682" s="32"/>
      <c r="P2682" s="2"/>
      <c r="Q2682" s="9"/>
      <c r="T2682" s="5"/>
    </row>
    <row r="2683" spans="2:20" x14ac:dyDescent="0.2">
      <c r="B2683" s="2"/>
      <c r="M2683" s="32"/>
      <c r="P2683" s="2"/>
      <c r="Q2683" s="9"/>
      <c r="T2683" s="5"/>
    </row>
    <row r="2684" spans="2:20" x14ac:dyDescent="0.2">
      <c r="B2684" s="2"/>
      <c r="M2684" s="32"/>
      <c r="P2684" s="2"/>
      <c r="Q2684" s="9"/>
      <c r="T2684" s="5"/>
    </row>
    <row r="2685" spans="2:20" x14ac:dyDescent="0.2">
      <c r="B2685" s="2"/>
      <c r="M2685" s="32"/>
      <c r="P2685" s="2"/>
      <c r="Q2685" s="9"/>
      <c r="T2685" s="5"/>
    </row>
    <row r="2686" spans="2:20" x14ac:dyDescent="0.2">
      <c r="B2686" s="2"/>
      <c r="M2686" s="32"/>
      <c r="P2686" s="2"/>
      <c r="Q2686" s="9"/>
      <c r="T2686" s="5"/>
    </row>
    <row r="2687" spans="2:20" x14ac:dyDescent="0.2">
      <c r="B2687" s="2"/>
      <c r="M2687" s="32"/>
      <c r="P2687" s="2"/>
      <c r="Q2687" s="9"/>
      <c r="T2687" s="5"/>
    </row>
    <row r="2688" spans="2:20" x14ac:dyDescent="0.2">
      <c r="B2688" s="2"/>
      <c r="M2688" s="32"/>
      <c r="P2688" s="2"/>
      <c r="Q2688" s="9"/>
      <c r="T2688" s="5"/>
    </row>
    <row r="2689" spans="2:20" x14ac:dyDescent="0.2">
      <c r="B2689" s="2"/>
      <c r="M2689" s="32"/>
      <c r="P2689" s="2"/>
      <c r="Q2689" s="9"/>
      <c r="T2689" s="5"/>
    </row>
    <row r="2690" spans="2:20" x14ac:dyDescent="0.2">
      <c r="B2690" s="2"/>
      <c r="M2690" s="32"/>
      <c r="P2690" s="2"/>
      <c r="Q2690" s="9"/>
      <c r="T2690" s="5"/>
    </row>
    <row r="2691" spans="2:20" x14ac:dyDescent="0.2">
      <c r="B2691" s="2"/>
      <c r="M2691" s="32"/>
      <c r="P2691" s="2"/>
      <c r="Q2691" s="9"/>
      <c r="T2691" s="5"/>
    </row>
    <row r="2692" spans="2:20" x14ac:dyDescent="0.2">
      <c r="B2692" s="2"/>
      <c r="M2692" s="32"/>
      <c r="P2692" s="2"/>
      <c r="Q2692" s="9"/>
      <c r="T2692" s="5"/>
    </row>
    <row r="2693" spans="2:20" x14ac:dyDescent="0.2">
      <c r="B2693" s="2"/>
      <c r="M2693" s="32"/>
      <c r="P2693" s="2"/>
      <c r="Q2693" s="9"/>
      <c r="T2693" s="5"/>
    </row>
    <row r="2694" spans="2:20" x14ac:dyDescent="0.2">
      <c r="B2694" s="2"/>
      <c r="M2694" s="32"/>
      <c r="P2694" s="2"/>
      <c r="Q2694" s="9"/>
      <c r="T2694" s="5"/>
    </row>
    <row r="2695" spans="2:20" x14ac:dyDescent="0.2">
      <c r="B2695" s="2"/>
      <c r="M2695" s="32"/>
      <c r="P2695" s="2"/>
      <c r="Q2695" s="9"/>
      <c r="T2695" s="5"/>
    </row>
    <row r="2696" spans="2:20" x14ac:dyDescent="0.2">
      <c r="B2696" s="2"/>
      <c r="M2696" s="32"/>
      <c r="P2696" s="2"/>
      <c r="Q2696" s="9"/>
      <c r="T2696" s="5"/>
    </row>
    <row r="2697" spans="2:20" x14ac:dyDescent="0.2">
      <c r="B2697" s="2"/>
      <c r="M2697" s="32"/>
      <c r="P2697" s="2"/>
      <c r="Q2697" s="9"/>
      <c r="T2697" s="5"/>
    </row>
    <row r="2698" spans="2:20" x14ac:dyDescent="0.2">
      <c r="B2698" s="2"/>
      <c r="M2698" s="32"/>
      <c r="P2698" s="2"/>
      <c r="Q2698" s="9"/>
      <c r="T2698" s="5"/>
    </row>
    <row r="2699" spans="2:20" x14ac:dyDescent="0.2">
      <c r="B2699" s="2"/>
      <c r="M2699" s="32"/>
      <c r="P2699" s="2"/>
      <c r="Q2699" s="9"/>
      <c r="T2699" s="5"/>
    </row>
    <row r="2700" spans="2:20" x14ac:dyDescent="0.2">
      <c r="B2700" s="2"/>
      <c r="M2700" s="32"/>
      <c r="P2700" s="2"/>
      <c r="Q2700" s="9"/>
      <c r="T2700" s="5"/>
    </row>
    <row r="2701" spans="2:20" x14ac:dyDescent="0.2">
      <c r="B2701" s="2"/>
      <c r="M2701" s="32"/>
      <c r="P2701" s="2"/>
      <c r="Q2701" s="9"/>
      <c r="T2701" s="5"/>
    </row>
    <row r="2702" spans="2:20" x14ac:dyDescent="0.2">
      <c r="B2702" s="2"/>
      <c r="M2702" s="32"/>
      <c r="P2702" s="2"/>
      <c r="Q2702" s="9"/>
      <c r="T2702" s="5"/>
    </row>
    <row r="2703" spans="2:20" x14ac:dyDescent="0.2">
      <c r="B2703" s="2"/>
      <c r="M2703" s="32"/>
      <c r="P2703" s="2"/>
      <c r="Q2703" s="9"/>
      <c r="T2703" s="5"/>
    </row>
    <row r="2704" spans="2:20" x14ac:dyDescent="0.2">
      <c r="B2704" s="2"/>
      <c r="M2704" s="32"/>
      <c r="P2704" s="2"/>
      <c r="Q2704" s="9"/>
      <c r="T2704" s="5"/>
    </row>
    <row r="2705" spans="2:20" x14ac:dyDescent="0.2">
      <c r="B2705" s="2"/>
      <c r="M2705" s="32"/>
      <c r="P2705" s="2"/>
      <c r="Q2705" s="9"/>
      <c r="T2705" s="5"/>
    </row>
    <row r="2706" spans="2:20" x14ac:dyDescent="0.2">
      <c r="B2706" s="2"/>
      <c r="M2706" s="32"/>
      <c r="P2706" s="2"/>
      <c r="Q2706" s="9"/>
      <c r="T2706" s="5"/>
    </row>
    <row r="2707" spans="2:20" x14ac:dyDescent="0.2">
      <c r="B2707" s="2"/>
      <c r="M2707" s="32"/>
      <c r="P2707" s="2"/>
      <c r="Q2707" s="9"/>
      <c r="T2707" s="5"/>
    </row>
    <row r="2708" spans="2:20" x14ac:dyDescent="0.2">
      <c r="B2708" s="2"/>
      <c r="M2708" s="32"/>
      <c r="P2708" s="2"/>
      <c r="Q2708" s="9"/>
      <c r="T2708" s="5"/>
    </row>
    <row r="2709" spans="2:20" x14ac:dyDescent="0.2">
      <c r="B2709" s="2"/>
      <c r="M2709" s="32"/>
      <c r="P2709" s="2"/>
      <c r="Q2709" s="9"/>
      <c r="T2709" s="5"/>
    </row>
    <row r="2710" spans="2:20" x14ac:dyDescent="0.2">
      <c r="B2710" s="2"/>
      <c r="M2710" s="32"/>
      <c r="P2710" s="2"/>
      <c r="Q2710" s="9"/>
      <c r="T2710" s="5"/>
    </row>
    <row r="2711" spans="2:20" x14ac:dyDescent="0.2">
      <c r="B2711" s="2"/>
      <c r="M2711" s="32"/>
      <c r="P2711" s="2"/>
      <c r="Q2711" s="9"/>
      <c r="T2711" s="5"/>
    </row>
    <row r="2712" spans="2:20" x14ac:dyDescent="0.2">
      <c r="B2712" s="2"/>
      <c r="M2712" s="32"/>
      <c r="P2712" s="2"/>
      <c r="Q2712" s="9"/>
      <c r="T2712" s="5"/>
    </row>
    <row r="2713" spans="2:20" x14ac:dyDescent="0.2">
      <c r="B2713" s="2"/>
      <c r="M2713" s="32"/>
      <c r="P2713" s="2"/>
      <c r="Q2713" s="9"/>
      <c r="T2713" s="5"/>
    </row>
    <row r="2714" spans="2:20" x14ac:dyDescent="0.2">
      <c r="B2714" s="2"/>
      <c r="M2714" s="32"/>
      <c r="P2714" s="2"/>
      <c r="Q2714" s="9"/>
      <c r="T2714" s="5"/>
    </row>
    <row r="2715" spans="2:20" x14ac:dyDescent="0.2">
      <c r="B2715" s="2"/>
      <c r="M2715" s="32"/>
      <c r="P2715" s="2"/>
      <c r="Q2715" s="9"/>
      <c r="T2715" s="5"/>
    </row>
    <row r="2716" spans="2:20" x14ac:dyDescent="0.2">
      <c r="B2716" s="2"/>
      <c r="M2716" s="32"/>
      <c r="P2716" s="2"/>
      <c r="Q2716" s="9"/>
      <c r="T2716" s="5"/>
    </row>
    <row r="2717" spans="2:20" x14ac:dyDescent="0.2">
      <c r="B2717" s="2"/>
      <c r="M2717" s="32"/>
      <c r="P2717" s="2"/>
      <c r="Q2717" s="9"/>
      <c r="T2717" s="5"/>
    </row>
    <row r="2718" spans="2:20" x14ac:dyDescent="0.2">
      <c r="B2718" s="2"/>
      <c r="M2718" s="32"/>
      <c r="P2718" s="2"/>
      <c r="Q2718" s="9"/>
      <c r="T2718" s="5"/>
    </row>
    <row r="2719" spans="2:20" x14ac:dyDescent="0.2">
      <c r="B2719" s="2"/>
      <c r="M2719" s="32"/>
      <c r="P2719" s="2"/>
      <c r="Q2719" s="9"/>
      <c r="T2719" s="5"/>
    </row>
    <row r="2720" spans="2:20" x14ac:dyDescent="0.2">
      <c r="B2720" s="2"/>
      <c r="M2720" s="32"/>
      <c r="P2720" s="2"/>
      <c r="Q2720" s="9"/>
      <c r="T2720" s="5"/>
    </row>
    <row r="2721" spans="2:20" x14ac:dyDescent="0.2">
      <c r="B2721" s="2"/>
      <c r="M2721" s="32"/>
      <c r="P2721" s="2"/>
      <c r="Q2721" s="9"/>
      <c r="T2721" s="5"/>
    </row>
    <row r="2722" spans="2:20" x14ac:dyDescent="0.2">
      <c r="B2722" s="2"/>
      <c r="M2722" s="32"/>
      <c r="P2722" s="2"/>
      <c r="Q2722" s="9"/>
      <c r="T2722" s="5"/>
    </row>
    <row r="2723" spans="2:20" x14ac:dyDescent="0.2">
      <c r="B2723" s="2"/>
      <c r="M2723" s="32"/>
      <c r="P2723" s="2"/>
      <c r="Q2723" s="9"/>
      <c r="T2723" s="5"/>
    </row>
    <row r="2724" spans="2:20" x14ac:dyDescent="0.2">
      <c r="B2724" s="2"/>
      <c r="M2724" s="32"/>
      <c r="P2724" s="2"/>
      <c r="Q2724" s="9"/>
      <c r="T2724" s="5"/>
    </row>
    <row r="2725" spans="2:20" x14ac:dyDescent="0.2">
      <c r="B2725" s="2"/>
      <c r="M2725" s="32"/>
      <c r="P2725" s="2"/>
      <c r="Q2725" s="9"/>
      <c r="T2725" s="5"/>
    </row>
    <row r="2726" spans="2:20" x14ac:dyDescent="0.2">
      <c r="B2726" s="2"/>
      <c r="M2726" s="32"/>
      <c r="P2726" s="2"/>
      <c r="Q2726" s="9"/>
      <c r="T2726" s="5"/>
    </row>
    <row r="2727" spans="2:20" x14ac:dyDescent="0.2">
      <c r="B2727" s="2"/>
      <c r="M2727" s="32"/>
      <c r="P2727" s="2"/>
      <c r="Q2727" s="9"/>
      <c r="T2727" s="5"/>
    </row>
    <row r="2728" spans="2:20" x14ac:dyDescent="0.2">
      <c r="B2728" s="2"/>
      <c r="M2728" s="32"/>
      <c r="P2728" s="2"/>
      <c r="Q2728" s="9"/>
      <c r="T2728" s="5"/>
    </row>
    <row r="2729" spans="2:20" x14ac:dyDescent="0.2">
      <c r="B2729" s="2"/>
      <c r="M2729" s="32"/>
      <c r="P2729" s="2"/>
      <c r="Q2729" s="9"/>
      <c r="T2729" s="5"/>
    </row>
    <row r="2730" spans="2:20" x14ac:dyDescent="0.2">
      <c r="B2730" s="2"/>
      <c r="M2730" s="32"/>
      <c r="P2730" s="2"/>
      <c r="Q2730" s="9"/>
      <c r="T2730" s="5"/>
    </row>
    <row r="2731" spans="2:20" x14ac:dyDescent="0.2">
      <c r="B2731" s="2"/>
      <c r="M2731" s="32"/>
      <c r="P2731" s="2"/>
      <c r="Q2731" s="9"/>
      <c r="T2731" s="5"/>
    </row>
    <row r="2732" spans="2:20" x14ac:dyDescent="0.2">
      <c r="B2732" s="2"/>
      <c r="M2732" s="32"/>
      <c r="P2732" s="2"/>
      <c r="Q2732" s="9"/>
      <c r="T2732" s="5"/>
    </row>
    <row r="2733" spans="2:20" x14ac:dyDescent="0.2">
      <c r="B2733" s="2"/>
      <c r="M2733" s="32"/>
      <c r="P2733" s="2"/>
      <c r="Q2733" s="9"/>
      <c r="T2733" s="5"/>
    </row>
    <row r="2734" spans="2:20" x14ac:dyDescent="0.2">
      <c r="B2734" s="2"/>
      <c r="M2734" s="32"/>
      <c r="P2734" s="2"/>
      <c r="Q2734" s="9"/>
      <c r="T2734" s="5"/>
    </row>
    <row r="2735" spans="2:20" x14ac:dyDescent="0.2">
      <c r="B2735" s="2"/>
      <c r="M2735" s="32"/>
      <c r="P2735" s="2"/>
      <c r="Q2735" s="9"/>
      <c r="T2735" s="5"/>
    </row>
    <row r="2736" spans="2:20" x14ac:dyDescent="0.2">
      <c r="B2736" s="2"/>
      <c r="M2736" s="32"/>
      <c r="P2736" s="2"/>
      <c r="Q2736" s="9"/>
      <c r="T2736" s="5"/>
    </row>
    <row r="2737" spans="2:20" x14ac:dyDescent="0.2">
      <c r="B2737" s="2"/>
      <c r="M2737" s="32"/>
      <c r="P2737" s="2"/>
      <c r="Q2737" s="9"/>
      <c r="T2737" s="5"/>
    </row>
    <row r="2738" spans="2:20" x14ac:dyDescent="0.2">
      <c r="B2738" s="2"/>
      <c r="M2738" s="32"/>
      <c r="P2738" s="2"/>
      <c r="Q2738" s="9"/>
      <c r="T2738" s="5"/>
    </row>
    <row r="2739" spans="2:20" x14ac:dyDescent="0.2">
      <c r="B2739" s="2"/>
      <c r="M2739" s="32"/>
      <c r="P2739" s="2"/>
      <c r="Q2739" s="9"/>
      <c r="T2739" s="5"/>
    </row>
    <row r="2740" spans="2:20" x14ac:dyDescent="0.2">
      <c r="B2740" s="2"/>
      <c r="M2740" s="32"/>
      <c r="P2740" s="2"/>
      <c r="Q2740" s="9"/>
      <c r="T2740" s="5"/>
    </row>
    <row r="2741" spans="2:20" x14ac:dyDescent="0.2">
      <c r="B2741" s="2"/>
      <c r="M2741" s="32"/>
      <c r="P2741" s="2"/>
      <c r="Q2741" s="9"/>
      <c r="T2741" s="5"/>
    </row>
    <row r="2742" spans="2:20" x14ac:dyDescent="0.2">
      <c r="B2742" s="2"/>
      <c r="M2742" s="32"/>
      <c r="P2742" s="2"/>
      <c r="Q2742" s="9"/>
      <c r="T2742" s="5"/>
    </row>
    <row r="2743" spans="2:20" x14ac:dyDescent="0.2">
      <c r="B2743" s="2"/>
      <c r="M2743" s="32"/>
      <c r="P2743" s="2"/>
      <c r="Q2743" s="9"/>
      <c r="T2743" s="5"/>
    </row>
    <row r="2744" spans="2:20" x14ac:dyDescent="0.2">
      <c r="B2744" s="2"/>
      <c r="M2744" s="32"/>
      <c r="P2744" s="2"/>
      <c r="Q2744" s="9"/>
      <c r="T2744" s="5"/>
    </row>
    <row r="2745" spans="2:20" x14ac:dyDescent="0.2">
      <c r="B2745" s="2"/>
      <c r="M2745" s="32"/>
      <c r="P2745" s="2"/>
      <c r="Q2745" s="9"/>
      <c r="T2745" s="5"/>
    </row>
    <row r="2746" spans="2:20" x14ac:dyDescent="0.2">
      <c r="B2746" s="2"/>
      <c r="M2746" s="32"/>
      <c r="P2746" s="2"/>
      <c r="Q2746" s="9"/>
      <c r="T2746" s="5"/>
    </row>
    <row r="2747" spans="2:20" x14ac:dyDescent="0.2">
      <c r="B2747" s="2"/>
      <c r="M2747" s="32"/>
      <c r="P2747" s="2"/>
      <c r="Q2747" s="9"/>
      <c r="T2747" s="5"/>
    </row>
    <row r="2748" spans="2:20" x14ac:dyDescent="0.2">
      <c r="B2748" s="2"/>
      <c r="M2748" s="32"/>
      <c r="P2748" s="2"/>
      <c r="Q2748" s="9"/>
      <c r="T2748" s="5"/>
    </row>
    <row r="2749" spans="2:20" x14ac:dyDescent="0.2">
      <c r="B2749" s="2"/>
      <c r="M2749" s="32"/>
      <c r="P2749" s="2"/>
      <c r="Q2749" s="9"/>
      <c r="T2749" s="5"/>
    </row>
    <row r="2750" spans="2:20" x14ac:dyDescent="0.2">
      <c r="B2750" s="2"/>
      <c r="M2750" s="32"/>
      <c r="P2750" s="2"/>
      <c r="Q2750" s="9"/>
      <c r="T2750" s="5"/>
    </row>
    <row r="2751" spans="2:20" x14ac:dyDescent="0.2">
      <c r="B2751" s="2"/>
      <c r="M2751" s="32"/>
      <c r="P2751" s="2"/>
      <c r="Q2751" s="9"/>
      <c r="T2751" s="5"/>
    </row>
    <row r="2752" spans="2:20" x14ac:dyDescent="0.2">
      <c r="B2752" s="2"/>
      <c r="M2752" s="32"/>
      <c r="P2752" s="2"/>
      <c r="Q2752" s="9"/>
      <c r="T2752" s="5"/>
    </row>
    <row r="2753" spans="2:20" x14ac:dyDescent="0.2">
      <c r="B2753" s="2"/>
      <c r="M2753" s="32"/>
      <c r="P2753" s="2"/>
      <c r="Q2753" s="9"/>
      <c r="T2753" s="5"/>
    </row>
    <row r="2754" spans="2:20" x14ac:dyDescent="0.2">
      <c r="B2754" s="2"/>
      <c r="M2754" s="32"/>
      <c r="P2754" s="2"/>
      <c r="Q2754" s="9"/>
      <c r="T2754" s="5"/>
    </row>
    <row r="2755" spans="2:20" x14ac:dyDescent="0.2">
      <c r="B2755" s="2"/>
      <c r="M2755" s="32"/>
      <c r="P2755" s="2"/>
      <c r="Q2755" s="9"/>
      <c r="T2755" s="5"/>
    </row>
    <row r="2756" spans="2:20" x14ac:dyDescent="0.2">
      <c r="B2756" s="2"/>
      <c r="M2756" s="32"/>
      <c r="P2756" s="2"/>
      <c r="Q2756" s="9"/>
      <c r="T2756" s="5"/>
    </row>
    <row r="2757" spans="2:20" x14ac:dyDescent="0.2">
      <c r="B2757" s="2"/>
      <c r="M2757" s="32"/>
      <c r="P2757" s="2"/>
      <c r="Q2757" s="9"/>
      <c r="T2757" s="5"/>
    </row>
    <row r="2758" spans="2:20" x14ac:dyDescent="0.2">
      <c r="B2758" s="2"/>
      <c r="M2758" s="32"/>
      <c r="P2758" s="2"/>
      <c r="Q2758" s="9"/>
      <c r="T2758" s="5"/>
    </row>
    <row r="2759" spans="2:20" x14ac:dyDescent="0.2">
      <c r="B2759" s="2"/>
      <c r="M2759" s="32"/>
      <c r="P2759" s="2"/>
      <c r="Q2759" s="9"/>
      <c r="T2759" s="5"/>
    </row>
    <row r="2760" spans="2:20" x14ac:dyDescent="0.2">
      <c r="B2760" s="2"/>
      <c r="M2760" s="32"/>
      <c r="P2760" s="2"/>
      <c r="Q2760" s="9"/>
      <c r="T2760" s="5"/>
    </row>
    <row r="2761" spans="2:20" x14ac:dyDescent="0.2">
      <c r="B2761" s="2"/>
      <c r="M2761" s="32"/>
      <c r="P2761" s="2"/>
      <c r="Q2761" s="9"/>
      <c r="T2761" s="5"/>
    </row>
    <row r="2762" spans="2:20" x14ac:dyDescent="0.2">
      <c r="B2762" s="2"/>
      <c r="M2762" s="32"/>
      <c r="P2762" s="2"/>
      <c r="Q2762" s="9"/>
      <c r="T2762" s="5"/>
    </row>
    <row r="2763" spans="2:20" x14ac:dyDescent="0.2">
      <c r="B2763" s="2"/>
      <c r="M2763" s="32"/>
      <c r="P2763" s="2"/>
      <c r="Q2763" s="9"/>
      <c r="T2763" s="5"/>
    </row>
    <row r="2764" spans="2:20" x14ac:dyDescent="0.2">
      <c r="B2764" s="2"/>
      <c r="M2764" s="32"/>
      <c r="P2764" s="2"/>
      <c r="Q2764" s="9"/>
      <c r="T2764" s="5"/>
    </row>
    <row r="2765" spans="2:20" x14ac:dyDescent="0.2">
      <c r="B2765" s="2"/>
      <c r="M2765" s="32"/>
      <c r="P2765" s="2"/>
      <c r="Q2765" s="9"/>
      <c r="T2765" s="5"/>
    </row>
    <row r="2766" spans="2:20" x14ac:dyDescent="0.2">
      <c r="B2766" s="2"/>
      <c r="M2766" s="32"/>
      <c r="P2766" s="2"/>
      <c r="Q2766" s="9"/>
      <c r="T2766" s="5"/>
    </row>
    <row r="2767" spans="2:20" x14ac:dyDescent="0.2">
      <c r="B2767" s="2"/>
      <c r="M2767" s="32"/>
      <c r="P2767" s="2"/>
      <c r="Q2767" s="9"/>
      <c r="T2767" s="5"/>
    </row>
    <row r="2768" spans="2:20" x14ac:dyDescent="0.2">
      <c r="B2768" s="2"/>
      <c r="M2768" s="32"/>
      <c r="P2768" s="2"/>
      <c r="Q2768" s="9"/>
      <c r="T2768" s="5"/>
    </row>
    <row r="2769" spans="2:20" x14ac:dyDescent="0.2">
      <c r="B2769" s="2"/>
      <c r="M2769" s="32"/>
      <c r="P2769" s="2"/>
      <c r="Q2769" s="9"/>
      <c r="T2769" s="5"/>
    </row>
    <row r="2770" spans="2:20" x14ac:dyDescent="0.2">
      <c r="B2770" s="2"/>
      <c r="M2770" s="32"/>
      <c r="P2770" s="2"/>
      <c r="Q2770" s="9"/>
      <c r="T2770" s="5"/>
    </row>
    <row r="2771" spans="2:20" x14ac:dyDescent="0.2">
      <c r="B2771" s="2"/>
      <c r="M2771" s="32"/>
      <c r="P2771" s="2"/>
      <c r="Q2771" s="9"/>
      <c r="T2771" s="5"/>
    </row>
    <row r="2772" spans="2:20" x14ac:dyDescent="0.2">
      <c r="B2772" s="2"/>
      <c r="M2772" s="32"/>
      <c r="P2772" s="2"/>
      <c r="Q2772" s="9"/>
      <c r="T2772" s="5"/>
    </row>
    <row r="2773" spans="2:20" x14ac:dyDescent="0.2">
      <c r="B2773" s="2"/>
      <c r="M2773" s="32"/>
      <c r="P2773" s="2"/>
      <c r="Q2773" s="9"/>
      <c r="T2773" s="5"/>
    </row>
    <row r="2774" spans="2:20" x14ac:dyDescent="0.2">
      <c r="B2774" s="2"/>
      <c r="M2774" s="32"/>
      <c r="P2774" s="2"/>
      <c r="Q2774" s="9"/>
      <c r="T2774" s="5"/>
    </row>
    <row r="2775" spans="2:20" x14ac:dyDescent="0.2">
      <c r="B2775" s="2"/>
      <c r="M2775" s="32"/>
      <c r="P2775" s="2"/>
      <c r="Q2775" s="9"/>
      <c r="T2775" s="5"/>
    </row>
    <row r="2776" spans="2:20" x14ac:dyDescent="0.2">
      <c r="B2776" s="2"/>
      <c r="M2776" s="32"/>
      <c r="P2776" s="2"/>
      <c r="Q2776" s="9"/>
      <c r="T2776" s="5"/>
    </row>
    <row r="2777" spans="2:20" x14ac:dyDescent="0.2">
      <c r="B2777" s="2"/>
      <c r="M2777" s="32"/>
      <c r="P2777" s="2"/>
      <c r="Q2777" s="9"/>
      <c r="T2777" s="5"/>
    </row>
    <row r="2778" spans="2:20" x14ac:dyDescent="0.2">
      <c r="B2778" s="2"/>
      <c r="M2778" s="32"/>
      <c r="P2778" s="2"/>
      <c r="Q2778" s="9"/>
      <c r="T2778" s="5"/>
    </row>
    <row r="2779" spans="2:20" x14ac:dyDescent="0.2">
      <c r="B2779" s="2"/>
      <c r="M2779" s="32"/>
      <c r="P2779" s="2"/>
      <c r="Q2779" s="9"/>
      <c r="T2779" s="5"/>
    </row>
    <row r="2780" spans="2:20" x14ac:dyDescent="0.2">
      <c r="B2780" s="2"/>
      <c r="M2780" s="32"/>
      <c r="P2780" s="2"/>
      <c r="Q2780" s="9"/>
      <c r="T2780" s="5"/>
    </row>
    <row r="2781" spans="2:20" x14ac:dyDescent="0.2">
      <c r="B2781" s="2"/>
      <c r="M2781" s="32"/>
      <c r="P2781" s="2"/>
      <c r="Q2781" s="9"/>
      <c r="T2781" s="5"/>
    </row>
    <row r="2782" spans="2:20" x14ac:dyDescent="0.2">
      <c r="B2782" s="2"/>
      <c r="M2782" s="32"/>
      <c r="P2782" s="2"/>
      <c r="Q2782" s="9"/>
      <c r="T2782" s="5"/>
    </row>
    <row r="2783" spans="2:20" x14ac:dyDescent="0.2">
      <c r="B2783" s="2"/>
      <c r="M2783" s="32"/>
      <c r="P2783" s="2"/>
      <c r="Q2783" s="9"/>
      <c r="T2783" s="5"/>
    </row>
    <row r="2784" spans="2:20" x14ac:dyDescent="0.2">
      <c r="B2784" s="2"/>
      <c r="M2784" s="32"/>
      <c r="P2784" s="2"/>
      <c r="Q2784" s="9"/>
      <c r="T2784" s="5"/>
    </row>
    <row r="2785" spans="2:20" x14ac:dyDescent="0.2">
      <c r="B2785" s="2"/>
      <c r="M2785" s="32"/>
      <c r="P2785" s="2"/>
      <c r="Q2785" s="9"/>
      <c r="T2785" s="5"/>
    </row>
    <row r="2786" spans="2:20" x14ac:dyDescent="0.2">
      <c r="B2786" s="2"/>
      <c r="M2786" s="32"/>
      <c r="P2786" s="2"/>
      <c r="Q2786" s="9"/>
      <c r="T2786" s="5"/>
    </row>
    <row r="2787" spans="2:20" x14ac:dyDescent="0.2">
      <c r="B2787" s="2"/>
      <c r="M2787" s="32"/>
      <c r="P2787" s="2"/>
      <c r="Q2787" s="9"/>
      <c r="T2787" s="5"/>
    </row>
    <row r="2788" spans="2:20" x14ac:dyDescent="0.2">
      <c r="B2788" s="2"/>
      <c r="M2788" s="32"/>
      <c r="P2788" s="2"/>
      <c r="Q2788" s="9"/>
      <c r="T2788" s="5"/>
    </row>
    <row r="2789" spans="2:20" x14ac:dyDescent="0.2">
      <c r="B2789" s="2"/>
      <c r="M2789" s="32"/>
      <c r="P2789" s="2"/>
      <c r="Q2789" s="9"/>
      <c r="T2789" s="5"/>
    </row>
    <row r="2790" spans="2:20" x14ac:dyDescent="0.2">
      <c r="B2790" s="2"/>
      <c r="M2790" s="32"/>
      <c r="P2790" s="2"/>
      <c r="Q2790" s="9"/>
      <c r="T2790" s="5"/>
    </row>
    <row r="2791" spans="2:20" x14ac:dyDescent="0.2">
      <c r="B2791" s="2"/>
      <c r="M2791" s="32"/>
      <c r="P2791" s="2"/>
      <c r="Q2791" s="9"/>
      <c r="T2791" s="5"/>
    </row>
    <row r="2792" spans="2:20" x14ac:dyDescent="0.2">
      <c r="B2792" s="2"/>
      <c r="M2792" s="32"/>
      <c r="P2792" s="2"/>
      <c r="Q2792" s="9"/>
      <c r="T2792" s="5"/>
    </row>
    <row r="2793" spans="2:20" x14ac:dyDescent="0.2">
      <c r="B2793" s="2"/>
      <c r="M2793" s="32"/>
      <c r="P2793" s="2"/>
      <c r="Q2793" s="9"/>
      <c r="T2793" s="5"/>
    </row>
    <row r="2794" spans="2:20" x14ac:dyDescent="0.2">
      <c r="B2794" s="2"/>
      <c r="M2794" s="32"/>
      <c r="P2794" s="2"/>
      <c r="Q2794" s="9"/>
      <c r="T2794" s="5"/>
    </row>
    <row r="2795" spans="2:20" x14ac:dyDescent="0.2">
      <c r="B2795" s="2"/>
      <c r="M2795" s="32"/>
      <c r="P2795" s="2"/>
      <c r="Q2795" s="9"/>
      <c r="T2795" s="5"/>
    </row>
    <row r="2796" spans="2:20" x14ac:dyDescent="0.2">
      <c r="B2796" s="2"/>
      <c r="M2796" s="32"/>
      <c r="P2796" s="2"/>
      <c r="Q2796" s="9"/>
      <c r="T2796" s="5"/>
    </row>
    <row r="2797" spans="2:20" x14ac:dyDescent="0.2">
      <c r="B2797" s="2"/>
      <c r="M2797" s="32"/>
      <c r="P2797" s="2"/>
      <c r="Q2797" s="9"/>
      <c r="T2797" s="5"/>
    </row>
    <row r="2798" spans="2:20" x14ac:dyDescent="0.2">
      <c r="B2798" s="2"/>
      <c r="M2798" s="32"/>
      <c r="P2798" s="2"/>
      <c r="Q2798" s="9"/>
      <c r="T2798" s="5"/>
    </row>
    <row r="2799" spans="2:20" x14ac:dyDescent="0.2">
      <c r="B2799" s="2"/>
      <c r="M2799" s="32"/>
      <c r="P2799" s="2"/>
      <c r="Q2799" s="9"/>
      <c r="T2799" s="5"/>
    </row>
    <row r="2800" spans="2:20" x14ac:dyDescent="0.2">
      <c r="B2800" s="2"/>
      <c r="M2800" s="32"/>
      <c r="P2800" s="2"/>
      <c r="Q2800" s="9"/>
      <c r="T2800" s="5"/>
    </row>
    <row r="2801" spans="2:20" x14ac:dyDescent="0.2">
      <c r="B2801" s="2"/>
      <c r="M2801" s="32"/>
      <c r="P2801" s="2"/>
      <c r="Q2801" s="9"/>
      <c r="T2801" s="5"/>
    </row>
    <row r="2802" spans="2:20" x14ac:dyDescent="0.2">
      <c r="B2802" s="2"/>
      <c r="M2802" s="32"/>
      <c r="P2802" s="2"/>
      <c r="Q2802" s="9"/>
      <c r="T2802" s="5"/>
    </row>
    <row r="2803" spans="2:20" x14ac:dyDescent="0.2">
      <c r="B2803" s="2"/>
      <c r="M2803" s="32"/>
      <c r="P2803" s="2"/>
      <c r="Q2803" s="9"/>
      <c r="T2803" s="5"/>
    </row>
    <row r="2804" spans="2:20" x14ac:dyDescent="0.2">
      <c r="B2804" s="2"/>
      <c r="M2804" s="32"/>
      <c r="P2804" s="2"/>
      <c r="Q2804" s="9"/>
      <c r="T2804" s="5"/>
    </row>
    <row r="2805" spans="2:20" x14ac:dyDescent="0.2">
      <c r="B2805" s="2"/>
      <c r="M2805" s="32"/>
      <c r="P2805" s="2"/>
      <c r="Q2805" s="9"/>
      <c r="T2805" s="5"/>
    </row>
    <row r="2806" spans="2:20" x14ac:dyDescent="0.2">
      <c r="B2806" s="2"/>
      <c r="M2806" s="32"/>
      <c r="P2806" s="2"/>
      <c r="Q2806" s="9"/>
      <c r="T2806" s="5"/>
    </row>
    <row r="2807" spans="2:20" x14ac:dyDescent="0.2">
      <c r="B2807" s="2"/>
      <c r="M2807" s="32"/>
      <c r="P2807" s="2"/>
      <c r="Q2807" s="9"/>
      <c r="T2807" s="5"/>
    </row>
    <row r="2808" spans="2:20" x14ac:dyDescent="0.2">
      <c r="B2808" s="2"/>
      <c r="M2808" s="32"/>
      <c r="P2808" s="2"/>
      <c r="Q2808" s="9"/>
      <c r="T2808" s="5"/>
    </row>
    <row r="2809" spans="2:20" x14ac:dyDescent="0.2">
      <c r="B2809" s="2"/>
      <c r="M2809" s="32"/>
      <c r="P2809" s="2"/>
      <c r="Q2809" s="9"/>
      <c r="T2809" s="5"/>
    </row>
    <row r="2810" spans="2:20" x14ac:dyDescent="0.2">
      <c r="B2810" s="2"/>
      <c r="M2810" s="32"/>
      <c r="P2810" s="2"/>
      <c r="Q2810" s="9"/>
      <c r="T2810" s="5"/>
    </row>
    <row r="2811" spans="2:20" x14ac:dyDescent="0.2">
      <c r="B2811" s="2"/>
      <c r="M2811" s="32"/>
      <c r="P2811" s="2"/>
      <c r="Q2811" s="9"/>
      <c r="T2811" s="5"/>
    </row>
    <row r="2812" spans="2:20" x14ac:dyDescent="0.2">
      <c r="B2812" s="2"/>
      <c r="M2812" s="32"/>
      <c r="P2812" s="2"/>
      <c r="Q2812" s="9"/>
      <c r="T2812" s="5"/>
    </row>
    <row r="2813" spans="2:20" x14ac:dyDescent="0.2">
      <c r="B2813" s="2"/>
      <c r="M2813" s="32"/>
      <c r="P2813" s="2"/>
      <c r="Q2813" s="9"/>
      <c r="T2813" s="5"/>
    </row>
    <row r="2814" spans="2:20" x14ac:dyDescent="0.2">
      <c r="B2814" s="2"/>
      <c r="M2814" s="32"/>
      <c r="P2814" s="2"/>
      <c r="Q2814" s="9"/>
      <c r="T2814" s="5"/>
    </row>
    <row r="2815" spans="2:20" x14ac:dyDescent="0.2">
      <c r="B2815" s="2"/>
      <c r="M2815" s="32"/>
      <c r="P2815" s="2"/>
      <c r="Q2815" s="9"/>
      <c r="T2815" s="5"/>
    </row>
    <row r="2816" spans="2:20" x14ac:dyDescent="0.2">
      <c r="B2816" s="2"/>
      <c r="M2816" s="32"/>
      <c r="P2816" s="2"/>
      <c r="Q2816" s="9"/>
      <c r="T2816" s="5"/>
    </row>
    <row r="2817" spans="2:20" x14ac:dyDescent="0.2">
      <c r="B2817" s="2"/>
      <c r="M2817" s="32"/>
      <c r="P2817" s="2"/>
      <c r="Q2817" s="9"/>
      <c r="T2817" s="5"/>
    </row>
    <row r="2818" spans="2:20" x14ac:dyDescent="0.2">
      <c r="B2818" s="2"/>
      <c r="M2818" s="32"/>
      <c r="P2818" s="2"/>
      <c r="Q2818" s="9"/>
      <c r="T2818" s="5"/>
    </row>
    <row r="2819" spans="2:20" x14ac:dyDescent="0.2">
      <c r="B2819" s="2"/>
      <c r="M2819" s="32"/>
      <c r="P2819" s="2"/>
      <c r="Q2819" s="9"/>
      <c r="T2819" s="5"/>
    </row>
    <row r="2820" spans="2:20" x14ac:dyDescent="0.2">
      <c r="B2820" s="2"/>
      <c r="M2820" s="32"/>
      <c r="P2820" s="2"/>
      <c r="Q2820" s="9"/>
      <c r="T2820" s="5"/>
    </row>
    <row r="2821" spans="2:20" x14ac:dyDescent="0.2">
      <c r="B2821" s="2"/>
      <c r="M2821" s="32"/>
      <c r="P2821" s="2"/>
      <c r="Q2821" s="9"/>
      <c r="T2821" s="5"/>
    </row>
    <row r="2822" spans="2:20" x14ac:dyDescent="0.2">
      <c r="B2822" s="2"/>
      <c r="M2822" s="32"/>
      <c r="P2822" s="2"/>
      <c r="Q2822" s="9"/>
      <c r="T2822" s="5"/>
    </row>
    <row r="2823" spans="2:20" x14ac:dyDescent="0.2">
      <c r="B2823" s="2"/>
      <c r="M2823" s="32"/>
      <c r="P2823" s="2"/>
      <c r="Q2823" s="9"/>
      <c r="T2823" s="5"/>
    </row>
    <row r="2824" spans="2:20" x14ac:dyDescent="0.2">
      <c r="B2824" s="2"/>
      <c r="M2824" s="32"/>
      <c r="P2824" s="2"/>
      <c r="Q2824" s="9"/>
      <c r="T2824" s="5"/>
    </row>
    <row r="2825" spans="2:20" x14ac:dyDescent="0.2">
      <c r="B2825" s="2"/>
      <c r="M2825" s="32"/>
      <c r="P2825" s="2"/>
      <c r="Q2825" s="9"/>
      <c r="T2825" s="5"/>
    </row>
    <row r="2826" spans="2:20" x14ac:dyDescent="0.2">
      <c r="B2826" s="2"/>
      <c r="M2826" s="32"/>
      <c r="P2826" s="2"/>
      <c r="Q2826" s="9"/>
      <c r="T2826" s="5"/>
    </row>
    <row r="2827" spans="2:20" x14ac:dyDescent="0.2">
      <c r="B2827" s="2"/>
      <c r="M2827" s="32"/>
      <c r="P2827" s="2"/>
      <c r="Q2827" s="9"/>
      <c r="T2827" s="5"/>
    </row>
    <row r="2828" spans="2:20" x14ac:dyDescent="0.2">
      <c r="B2828" s="2"/>
      <c r="M2828" s="32"/>
      <c r="P2828" s="2"/>
      <c r="Q2828" s="9"/>
      <c r="T2828" s="5"/>
    </row>
    <row r="2829" spans="2:20" x14ac:dyDescent="0.2">
      <c r="B2829" s="2"/>
      <c r="M2829" s="32"/>
      <c r="P2829" s="2"/>
      <c r="Q2829" s="9"/>
      <c r="T2829" s="5"/>
    </row>
    <row r="2830" spans="2:20" x14ac:dyDescent="0.2">
      <c r="B2830" s="2"/>
      <c r="M2830" s="32"/>
      <c r="P2830" s="2"/>
      <c r="Q2830" s="9"/>
      <c r="T2830" s="5"/>
    </row>
    <row r="2831" spans="2:20" x14ac:dyDescent="0.2">
      <c r="B2831" s="2"/>
      <c r="M2831" s="32"/>
      <c r="P2831" s="2"/>
      <c r="Q2831" s="9"/>
      <c r="T2831" s="5"/>
    </row>
    <row r="2832" spans="2:20" x14ac:dyDescent="0.2">
      <c r="B2832" s="2"/>
      <c r="M2832" s="32"/>
      <c r="P2832" s="2"/>
      <c r="Q2832" s="9"/>
      <c r="T2832" s="5"/>
    </row>
    <row r="2833" spans="2:20" x14ac:dyDescent="0.2">
      <c r="B2833" s="2"/>
      <c r="M2833" s="32"/>
      <c r="P2833" s="2"/>
      <c r="Q2833" s="9"/>
      <c r="T2833" s="5"/>
    </row>
    <row r="2834" spans="2:20" x14ac:dyDescent="0.2">
      <c r="B2834" s="2"/>
      <c r="M2834" s="32"/>
      <c r="P2834" s="2"/>
      <c r="Q2834" s="9"/>
      <c r="T2834" s="5"/>
    </row>
    <row r="2835" spans="2:20" x14ac:dyDescent="0.2">
      <c r="B2835" s="2"/>
      <c r="M2835" s="32"/>
      <c r="P2835" s="2"/>
      <c r="Q2835" s="9"/>
      <c r="T2835" s="5"/>
    </row>
    <row r="2836" spans="2:20" x14ac:dyDescent="0.2">
      <c r="B2836" s="2"/>
      <c r="M2836" s="32"/>
      <c r="P2836" s="2"/>
      <c r="Q2836" s="9"/>
      <c r="T2836" s="5"/>
    </row>
    <row r="2837" spans="2:20" x14ac:dyDescent="0.2">
      <c r="B2837" s="2"/>
      <c r="M2837" s="32"/>
      <c r="P2837" s="2"/>
      <c r="Q2837" s="9"/>
      <c r="T2837" s="5"/>
    </row>
    <row r="2838" spans="2:20" x14ac:dyDescent="0.2">
      <c r="B2838" s="2"/>
      <c r="M2838" s="32"/>
      <c r="P2838" s="2"/>
      <c r="Q2838" s="9"/>
      <c r="T2838" s="5"/>
    </row>
    <row r="2839" spans="2:20" x14ac:dyDescent="0.2">
      <c r="B2839" s="2"/>
      <c r="M2839" s="32"/>
      <c r="P2839" s="2"/>
      <c r="Q2839" s="9"/>
      <c r="T2839" s="5"/>
    </row>
    <row r="2840" spans="2:20" x14ac:dyDescent="0.2">
      <c r="B2840" s="2"/>
      <c r="M2840" s="32"/>
      <c r="P2840" s="2"/>
      <c r="Q2840" s="9"/>
      <c r="T2840" s="5"/>
    </row>
    <row r="2841" spans="2:20" x14ac:dyDescent="0.2">
      <c r="B2841" s="2"/>
      <c r="M2841" s="32"/>
      <c r="P2841" s="2"/>
      <c r="Q2841" s="9"/>
      <c r="T2841" s="5"/>
    </row>
    <row r="2842" spans="2:20" x14ac:dyDescent="0.2">
      <c r="B2842" s="2"/>
      <c r="M2842" s="32"/>
      <c r="P2842" s="2"/>
      <c r="Q2842" s="9"/>
      <c r="T2842" s="5"/>
    </row>
    <row r="2843" spans="2:20" x14ac:dyDescent="0.2">
      <c r="B2843" s="2"/>
      <c r="M2843" s="32"/>
      <c r="P2843" s="2"/>
      <c r="Q2843" s="9"/>
      <c r="T2843" s="5"/>
    </row>
    <row r="2844" spans="2:20" x14ac:dyDescent="0.2">
      <c r="B2844" s="2"/>
      <c r="M2844" s="32"/>
      <c r="P2844" s="2"/>
      <c r="Q2844" s="9"/>
      <c r="T2844" s="5"/>
    </row>
    <row r="2845" spans="2:20" x14ac:dyDescent="0.2">
      <c r="B2845" s="2"/>
      <c r="M2845" s="32"/>
      <c r="P2845" s="2"/>
      <c r="Q2845" s="9"/>
      <c r="T2845" s="5"/>
    </row>
    <row r="2846" spans="2:20" x14ac:dyDescent="0.2">
      <c r="B2846" s="2"/>
      <c r="M2846" s="32"/>
      <c r="P2846" s="2"/>
      <c r="Q2846" s="9"/>
      <c r="T2846" s="5"/>
    </row>
    <row r="2847" spans="2:20" x14ac:dyDescent="0.2">
      <c r="B2847" s="2"/>
      <c r="M2847" s="32"/>
      <c r="P2847" s="2"/>
      <c r="Q2847" s="9"/>
      <c r="T2847" s="5"/>
    </row>
    <row r="2848" spans="2:20" x14ac:dyDescent="0.2">
      <c r="B2848" s="2"/>
      <c r="M2848" s="32"/>
      <c r="P2848" s="2"/>
      <c r="Q2848" s="9"/>
      <c r="T2848" s="5"/>
    </row>
    <row r="2849" spans="2:20" x14ac:dyDescent="0.2">
      <c r="B2849" s="2"/>
      <c r="M2849" s="32"/>
      <c r="P2849" s="2"/>
      <c r="Q2849" s="9"/>
      <c r="T2849" s="5"/>
    </row>
    <row r="2850" spans="2:20" x14ac:dyDescent="0.2">
      <c r="B2850" s="2"/>
      <c r="M2850" s="32"/>
      <c r="P2850" s="2"/>
      <c r="Q2850" s="9"/>
      <c r="T2850" s="5"/>
    </row>
    <row r="2851" spans="2:20" x14ac:dyDescent="0.2">
      <c r="B2851" s="2"/>
      <c r="M2851" s="32"/>
      <c r="P2851" s="2"/>
      <c r="Q2851" s="9"/>
      <c r="T2851" s="5"/>
    </row>
    <row r="2852" spans="2:20" x14ac:dyDescent="0.2">
      <c r="B2852" s="2"/>
      <c r="M2852" s="32"/>
      <c r="P2852" s="2"/>
      <c r="Q2852" s="9"/>
      <c r="T2852" s="5"/>
    </row>
    <row r="2853" spans="2:20" x14ac:dyDescent="0.2">
      <c r="B2853" s="2"/>
      <c r="M2853" s="32"/>
      <c r="P2853" s="2"/>
      <c r="Q2853" s="9"/>
      <c r="T2853" s="5"/>
    </row>
    <row r="2854" spans="2:20" x14ac:dyDescent="0.2">
      <c r="B2854" s="2"/>
      <c r="M2854" s="32"/>
      <c r="P2854" s="2"/>
      <c r="Q2854" s="9"/>
      <c r="T2854" s="5"/>
    </row>
    <row r="2855" spans="2:20" x14ac:dyDescent="0.2">
      <c r="B2855" s="2"/>
      <c r="M2855" s="32"/>
      <c r="P2855" s="2"/>
      <c r="Q2855" s="9"/>
      <c r="T2855" s="5"/>
    </row>
    <row r="2856" spans="2:20" x14ac:dyDescent="0.2">
      <c r="B2856" s="2"/>
      <c r="M2856" s="32"/>
      <c r="P2856" s="2"/>
      <c r="Q2856" s="9"/>
      <c r="T2856" s="5"/>
    </row>
    <row r="2857" spans="2:20" x14ac:dyDescent="0.2">
      <c r="B2857" s="2"/>
      <c r="M2857" s="32"/>
      <c r="P2857" s="2"/>
      <c r="Q2857" s="9"/>
      <c r="T2857" s="5"/>
    </row>
    <row r="2858" spans="2:20" x14ac:dyDescent="0.2">
      <c r="B2858" s="2"/>
      <c r="M2858" s="32"/>
      <c r="P2858" s="2"/>
      <c r="Q2858" s="9"/>
      <c r="T2858" s="5"/>
    </row>
    <row r="2859" spans="2:20" x14ac:dyDescent="0.2">
      <c r="B2859" s="2"/>
      <c r="M2859" s="32"/>
      <c r="P2859" s="2"/>
      <c r="Q2859" s="9"/>
      <c r="T2859" s="5"/>
    </row>
    <row r="2860" spans="2:20" x14ac:dyDescent="0.2">
      <c r="B2860" s="2"/>
      <c r="M2860" s="32"/>
      <c r="P2860" s="2"/>
      <c r="Q2860" s="9"/>
      <c r="T2860" s="5"/>
    </row>
    <row r="2861" spans="2:20" x14ac:dyDescent="0.2">
      <c r="B2861" s="2"/>
      <c r="M2861" s="32"/>
      <c r="P2861" s="2"/>
      <c r="Q2861" s="9"/>
      <c r="T2861" s="5"/>
    </row>
    <row r="2862" spans="2:20" x14ac:dyDescent="0.2">
      <c r="B2862" s="2"/>
      <c r="M2862" s="32"/>
      <c r="P2862" s="2"/>
      <c r="Q2862" s="9"/>
      <c r="T2862" s="5"/>
    </row>
    <row r="2863" spans="2:20" x14ac:dyDescent="0.2">
      <c r="B2863" s="2"/>
      <c r="M2863" s="32"/>
      <c r="P2863" s="2"/>
      <c r="Q2863" s="9"/>
      <c r="T2863" s="5"/>
    </row>
    <row r="2864" spans="2:20" x14ac:dyDescent="0.2">
      <c r="B2864" s="2"/>
      <c r="M2864" s="32"/>
      <c r="P2864" s="2"/>
      <c r="Q2864" s="9"/>
      <c r="T2864" s="5"/>
    </row>
    <row r="2865" spans="2:20" x14ac:dyDescent="0.2">
      <c r="B2865" s="2"/>
      <c r="M2865" s="32"/>
      <c r="P2865" s="2"/>
      <c r="Q2865" s="9"/>
      <c r="T2865" s="5"/>
    </row>
    <row r="2866" spans="2:20" x14ac:dyDescent="0.2">
      <c r="B2866" s="2"/>
      <c r="M2866" s="32"/>
      <c r="P2866" s="2"/>
      <c r="Q2866" s="9"/>
      <c r="T2866" s="5"/>
    </row>
    <row r="2867" spans="2:20" x14ac:dyDescent="0.2">
      <c r="B2867" s="2"/>
      <c r="M2867" s="32"/>
      <c r="P2867" s="2"/>
      <c r="Q2867" s="9"/>
      <c r="T2867" s="5"/>
    </row>
    <row r="2868" spans="2:20" x14ac:dyDescent="0.2">
      <c r="B2868" s="2"/>
      <c r="M2868" s="32"/>
      <c r="P2868" s="2"/>
      <c r="Q2868" s="9"/>
      <c r="T2868" s="5"/>
    </row>
    <row r="2869" spans="2:20" x14ac:dyDescent="0.2">
      <c r="B2869" s="2"/>
      <c r="M2869" s="32"/>
      <c r="P2869" s="2"/>
      <c r="Q2869" s="9"/>
      <c r="T2869" s="5"/>
    </row>
    <row r="2870" spans="2:20" x14ac:dyDescent="0.2">
      <c r="B2870" s="2"/>
      <c r="M2870" s="32"/>
      <c r="P2870" s="2"/>
      <c r="Q2870" s="9"/>
      <c r="T2870" s="5"/>
    </row>
    <row r="2871" spans="2:20" x14ac:dyDescent="0.2">
      <c r="B2871" s="2"/>
      <c r="M2871" s="32"/>
      <c r="P2871" s="2"/>
      <c r="Q2871" s="9"/>
      <c r="T2871" s="5"/>
    </row>
    <row r="2872" spans="2:20" x14ac:dyDescent="0.2">
      <c r="B2872" s="2"/>
      <c r="M2872" s="32"/>
      <c r="P2872" s="2"/>
      <c r="Q2872" s="9"/>
      <c r="T2872" s="5"/>
    </row>
    <row r="2873" spans="2:20" x14ac:dyDescent="0.2">
      <c r="B2873" s="2"/>
      <c r="M2873" s="32"/>
      <c r="P2873" s="2"/>
      <c r="Q2873" s="9"/>
      <c r="T2873" s="5"/>
    </row>
    <row r="2874" spans="2:20" x14ac:dyDescent="0.2">
      <c r="B2874" s="2"/>
      <c r="M2874" s="32"/>
      <c r="P2874" s="2"/>
      <c r="Q2874" s="9"/>
      <c r="T2874" s="5"/>
    </row>
    <row r="2875" spans="2:20" x14ac:dyDescent="0.2">
      <c r="B2875" s="2"/>
      <c r="M2875" s="32"/>
      <c r="P2875" s="2"/>
      <c r="Q2875" s="9"/>
      <c r="T2875" s="5"/>
    </row>
    <row r="2876" spans="2:20" x14ac:dyDescent="0.2">
      <c r="B2876" s="2"/>
      <c r="M2876" s="32"/>
      <c r="P2876" s="2"/>
      <c r="Q2876" s="9"/>
      <c r="T2876" s="5"/>
    </row>
    <row r="2877" spans="2:20" x14ac:dyDescent="0.2">
      <c r="B2877" s="2"/>
      <c r="M2877" s="32"/>
      <c r="P2877" s="2"/>
      <c r="Q2877" s="9"/>
      <c r="T2877" s="5"/>
    </row>
    <row r="2878" spans="2:20" x14ac:dyDescent="0.2">
      <c r="B2878" s="2"/>
      <c r="M2878" s="32"/>
      <c r="P2878" s="2"/>
      <c r="Q2878" s="9"/>
      <c r="T2878" s="5"/>
    </row>
    <row r="2879" spans="2:20" x14ac:dyDescent="0.2">
      <c r="B2879" s="2"/>
      <c r="M2879" s="32"/>
      <c r="P2879" s="2"/>
      <c r="Q2879" s="9"/>
      <c r="T2879" s="5"/>
    </row>
    <row r="2880" spans="2:20" x14ac:dyDescent="0.2">
      <c r="B2880" s="2"/>
      <c r="M2880" s="32"/>
      <c r="P2880" s="2"/>
      <c r="Q2880" s="9"/>
      <c r="T2880" s="5"/>
    </row>
    <row r="2881" spans="2:20" x14ac:dyDescent="0.2">
      <c r="B2881" s="2"/>
      <c r="M2881" s="32"/>
      <c r="P2881" s="2"/>
      <c r="Q2881" s="9"/>
      <c r="T2881" s="5"/>
    </row>
    <row r="2882" spans="2:20" x14ac:dyDescent="0.2">
      <c r="B2882" s="2"/>
      <c r="M2882" s="32"/>
      <c r="P2882" s="2"/>
      <c r="Q2882" s="9"/>
      <c r="T2882" s="5"/>
    </row>
    <row r="2883" spans="2:20" x14ac:dyDescent="0.2">
      <c r="B2883" s="2"/>
      <c r="M2883" s="32"/>
      <c r="P2883" s="2"/>
      <c r="Q2883" s="9"/>
      <c r="T2883" s="5"/>
    </row>
    <row r="2884" spans="2:20" x14ac:dyDescent="0.2">
      <c r="B2884" s="2"/>
      <c r="M2884" s="32"/>
      <c r="P2884" s="2"/>
      <c r="Q2884" s="9"/>
      <c r="T2884" s="5"/>
    </row>
    <row r="2885" spans="2:20" x14ac:dyDescent="0.2">
      <c r="B2885" s="2"/>
      <c r="M2885" s="32"/>
      <c r="P2885" s="2"/>
      <c r="Q2885" s="9"/>
      <c r="T2885" s="5"/>
    </row>
    <row r="2886" spans="2:20" x14ac:dyDescent="0.2">
      <c r="B2886" s="2"/>
      <c r="M2886" s="32"/>
      <c r="P2886" s="2"/>
      <c r="Q2886" s="9"/>
      <c r="T2886" s="5"/>
    </row>
    <row r="2887" spans="2:20" x14ac:dyDescent="0.2">
      <c r="B2887" s="2"/>
      <c r="M2887" s="32"/>
      <c r="P2887" s="2"/>
      <c r="Q2887" s="9"/>
      <c r="T2887" s="5"/>
    </row>
    <row r="2888" spans="2:20" x14ac:dyDescent="0.2">
      <c r="B2888" s="2"/>
      <c r="M2888" s="32"/>
      <c r="P2888" s="2"/>
      <c r="Q2888" s="9"/>
      <c r="T2888" s="5"/>
    </row>
    <row r="2889" spans="2:20" x14ac:dyDescent="0.2">
      <c r="B2889" s="2"/>
      <c r="M2889" s="32"/>
      <c r="P2889" s="2"/>
      <c r="Q2889" s="9"/>
      <c r="T2889" s="5"/>
    </row>
    <row r="2890" spans="2:20" x14ac:dyDescent="0.2">
      <c r="B2890" s="2"/>
      <c r="M2890" s="32"/>
      <c r="P2890" s="2"/>
      <c r="Q2890" s="9"/>
      <c r="T2890" s="5"/>
    </row>
    <row r="2891" spans="2:20" x14ac:dyDescent="0.2">
      <c r="B2891" s="2"/>
      <c r="M2891" s="32"/>
      <c r="P2891" s="2"/>
      <c r="Q2891" s="9"/>
      <c r="T2891" s="5"/>
    </row>
    <row r="2892" spans="2:20" x14ac:dyDescent="0.2">
      <c r="B2892" s="2"/>
      <c r="M2892" s="32"/>
      <c r="P2892" s="2"/>
      <c r="Q2892" s="9"/>
      <c r="T2892" s="5"/>
    </row>
    <row r="2893" spans="2:20" x14ac:dyDescent="0.2">
      <c r="B2893" s="2"/>
      <c r="M2893" s="32"/>
      <c r="P2893" s="2"/>
      <c r="Q2893" s="9"/>
      <c r="T2893" s="5"/>
    </row>
    <row r="2894" spans="2:20" x14ac:dyDescent="0.2">
      <c r="B2894" s="2"/>
      <c r="M2894" s="32"/>
      <c r="P2894" s="2"/>
      <c r="Q2894" s="9"/>
      <c r="T2894" s="5"/>
    </row>
    <row r="2895" spans="2:20" x14ac:dyDescent="0.2">
      <c r="B2895" s="2"/>
      <c r="M2895" s="32"/>
      <c r="P2895" s="2"/>
      <c r="Q2895" s="9"/>
      <c r="T2895" s="5"/>
    </row>
    <row r="2896" spans="2:20" x14ac:dyDescent="0.2">
      <c r="B2896" s="2"/>
      <c r="M2896" s="32"/>
      <c r="P2896" s="2"/>
      <c r="Q2896" s="9"/>
      <c r="T2896" s="5"/>
    </row>
    <row r="2897" spans="2:20" x14ac:dyDescent="0.2">
      <c r="B2897" s="2"/>
      <c r="M2897" s="32"/>
      <c r="P2897" s="2"/>
      <c r="Q2897" s="9"/>
      <c r="T2897" s="5"/>
    </row>
    <row r="2898" spans="2:20" x14ac:dyDescent="0.2">
      <c r="B2898" s="2"/>
      <c r="M2898" s="32"/>
      <c r="P2898" s="2"/>
      <c r="Q2898" s="9"/>
      <c r="T2898" s="5"/>
    </row>
    <row r="2899" spans="2:20" x14ac:dyDescent="0.2">
      <c r="B2899" s="2"/>
      <c r="M2899" s="32"/>
      <c r="P2899" s="2"/>
      <c r="Q2899" s="9"/>
      <c r="T2899" s="5"/>
    </row>
    <row r="2900" spans="2:20" x14ac:dyDescent="0.2">
      <c r="B2900" s="2"/>
      <c r="M2900" s="32"/>
      <c r="P2900" s="2"/>
      <c r="Q2900" s="9"/>
      <c r="T2900" s="5"/>
    </row>
    <row r="2901" spans="2:20" x14ac:dyDescent="0.2">
      <c r="B2901" s="2"/>
      <c r="M2901" s="32"/>
      <c r="P2901" s="2"/>
      <c r="Q2901" s="9"/>
      <c r="T2901" s="5"/>
    </row>
    <row r="2902" spans="2:20" x14ac:dyDescent="0.2">
      <c r="B2902" s="2"/>
      <c r="M2902" s="32"/>
      <c r="P2902" s="2"/>
      <c r="Q2902" s="9"/>
      <c r="T2902" s="5"/>
    </row>
    <row r="2903" spans="2:20" x14ac:dyDescent="0.2">
      <c r="B2903" s="2"/>
      <c r="M2903" s="32"/>
      <c r="P2903" s="2"/>
      <c r="Q2903" s="9"/>
      <c r="T2903" s="5"/>
    </row>
    <row r="2904" spans="2:20" x14ac:dyDescent="0.2">
      <c r="B2904" s="2"/>
      <c r="M2904" s="32"/>
      <c r="P2904" s="2"/>
      <c r="Q2904" s="9"/>
      <c r="T2904" s="5"/>
    </row>
    <row r="2905" spans="2:20" x14ac:dyDescent="0.2">
      <c r="B2905" s="2"/>
      <c r="M2905" s="32"/>
      <c r="P2905" s="2"/>
      <c r="Q2905" s="9"/>
      <c r="T2905" s="5"/>
    </row>
    <row r="2906" spans="2:20" x14ac:dyDescent="0.2">
      <c r="B2906" s="2"/>
      <c r="M2906" s="32"/>
      <c r="P2906" s="2"/>
      <c r="Q2906" s="9"/>
      <c r="T2906" s="5"/>
    </row>
    <row r="2907" spans="2:20" x14ac:dyDescent="0.2">
      <c r="B2907" s="2"/>
      <c r="M2907" s="32"/>
      <c r="P2907" s="2"/>
      <c r="Q2907" s="9"/>
      <c r="T2907" s="5"/>
    </row>
    <row r="2908" spans="2:20" x14ac:dyDescent="0.2">
      <c r="B2908" s="2"/>
      <c r="M2908" s="32"/>
      <c r="P2908" s="2"/>
      <c r="Q2908" s="9"/>
      <c r="T2908" s="5"/>
    </row>
    <row r="2909" spans="2:20" x14ac:dyDescent="0.2">
      <c r="B2909" s="2"/>
      <c r="M2909" s="32"/>
      <c r="P2909" s="2"/>
      <c r="Q2909" s="9"/>
      <c r="T2909" s="5"/>
    </row>
    <row r="2910" spans="2:20" x14ac:dyDescent="0.2">
      <c r="B2910" s="2"/>
      <c r="M2910" s="32"/>
      <c r="P2910" s="2"/>
      <c r="Q2910" s="9"/>
      <c r="T2910" s="5"/>
    </row>
    <row r="2911" spans="2:20" x14ac:dyDescent="0.2">
      <c r="B2911" s="2"/>
      <c r="M2911" s="32"/>
      <c r="P2911" s="2"/>
      <c r="Q2911" s="9"/>
      <c r="T2911" s="5"/>
    </row>
    <row r="2912" spans="2:20" x14ac:dyDescent="0.2">
      <c r="B2912" s="2"/>
      <c r="M2912" s="32"/>
      <c r="P2912" s="2"/>
      <c r="Q2912" s="9"/>
      <c r="T2912" s="5"/>
    </row>
    <row r="2913" spans="2:20" x14ac:dyDescent="0.2">
      <c r="B2913" s="2"/>
      <c r="M2913" s="32"/>
      <c r="P2913" s="2"/>
      <c r="Q2913" s="9"/>
      <c r="T2913" s="5"/>
    </row>
    <row r="2914" spans="2:20" x14ac:dyDescent="0.2">
      <c r="B2914" s="2"/>
      <c r="M2914" s="32"/>
      <c r="P2914" s="2"/>
      <c r="Q2914" s="9"/>
      <c r="T2914" s="5"/>
    </row>
    <row r="2915" spans="2:20" x14ac:dyDescent="0.2">
      <c r="B2915" s="2"/>
      <c r="M2915" s="32"/>
      <c r="P2915" s="2"/>
      <c r="Q2915" s="9"/>
      <c r="T2915" s="5"/>
    </row>
    <row r="2916" spans="2:20" x14ac:dyDescent="0.2">
      <c r="B2916" s="2"/>
      <c r="M2916" s="32"/>
      <c r="P2916" s="2"/>
      <c r="Q2916" s="9"/>
      <c r="T2916" s="5"/>
    </row>
    <row r="2917" spans="2:20" x14ac:dyDescent="0.2">
      <c r="B2917" s="2"/>
      <c r="M2917" s="32"/>
      <c r="P2917" s="2"/>
      <c r="Q2917" s="9"/>
      <c r="T2917" s="5"/>
    </row>
    <row r="2918" spans="2:20" x14ac:dyDescent="0.2">
      <c r="B2918" s="2"/>
      <c r="M2918" s="32"/>
      <c r="P2918" s="2"/>
      <c r="Q2918" s="9"/>
      <c r="T2918" s="5"/>
    </row>
    <row r="2919" spans="2:20" x14ac:dyDescent="0.2">
      <c r="B2919" s="2"/>
      <c r="M2919" s="32"/>
      <c r="P2919" s="2"/>
      <c r="Q2919" s="9"/>
      <c r="T2919" s="5"/>
    </row>
    <row r="2920" spans="2:20" x14ac:dyDescent="0.2">
      <c r="B2920" s="2"/>
      <c r="M2920" s="32"/>
      <c r="P2920" s="2"/>
      <c r="Q2920" s="9"/>
      <c r="T2920" s="5"/>
    </row>
    <row r="2921" spans="2:20" x14ac:dyDescent="0.2">
      <c r="B2921" s="2"/>
      <c r="M2921" s="32"/>
      <c r="P2921" s="2"/>
      <c r="Q2921" s="9"/>
      <c r="T2921" s="5"/>
    </row>
    <row r="2922" spans="2:20" x14ac:dyDescent="0.2">
      <c r="B2922" s="2"/>
      <c r="M2922" s="32"/>
      <c r="P2922" s="2"/>
      <c r="Q2922" s="9"/>
      <c r="T2922" s="5"/>
    </row>
    <row r="2923" spans="2:20" x14ac:dyDescent="0.2">
      <c r="B2923" s="2"/>
      <c r="M2923" s="32"/>
      <c r="P2923" s="2"/>
      <c r="Q2923" s="9"/>
      <c r="T2923" s="5"/>
    </row>
    <row r="2924" spans="2:20" x14ac:dyDescent="0.2">
      <c r="B2924" s="2"/>
      <c r="M2924" s="32"/>
      <c r="P2924" s="2"/>
      <c r="Q2924" s="9"/>
      <c r="T2924" s="5"/>
    </row>
    <row r="2925" spans="2:20" x14ac:dyDescent="0.2">
      <c r="B2925" s="2"/>
      <c r="M2925" s="32"/>
      <c r="P2925" s="2"/>
      <c r="Q2925" s="9"/>
      <c r="T2925" s="5"/>
    </row>
    <row r="2926" spans="2:20" x14ac:dyDescent="0.2">
      <c r="B2926" s="2"/>
      <c r="M2926" s="32"/>
      <c r="P2926" s="2"/>
      <c r="Q2926" s="9"/>
      <c r="T2926" s="5"/>
    </row>
    <row r="2927" spans="2:20" x14ac:dyDescent="0.2">
      <c r="B2927" s="2"/>
      <c r="M2927" s="32"/>
      <c r="P2927" s="2"/>
      <c r="Q2927" s="9"/>
      <c r="T2927" s="5"/>
    </row>
    <row r="2928" spans="2:20" x14ac:dyDescent="0.2">
      <c r="B2928" s="2"/>
      <c r="M2928" s="32"/>
      <c r="P2928" s="2"/>
      <c r="Q2928" s="9"/>
      <c r="T2928" s="5"/>
    </row>
    <row r="2929" spans="2:20" x14ac:dyDescent="0.2">
      <c r="B2929" s="2"/>
      <c r="M2929" s="32"/>
      <c r="P2929" s="2"/>
      <c r="Q2929" s="9"/>
      <c r="T2929" s="5"/>
    </row>
    <row r="2930" spans="2:20" x14ac:dyDescent="0.2">
      <c r="B2930" s="2"/>
      <c r="M2930" s="32"/>
      <c r="P2930" s="2"/>
      <c r="Q2930" s="9"/>
      <c r="T2930" s="5"/>
    </row>
    <row r="2931" spans="2:20" x14ac:dyDescent="0.2">
      <c r="B2931" s="2"/>
      <c r="M2931" s="32"/>
      <c r="P2931" s="2"/>
      <c r="Q2931" s="9"/>
      <c r="T2931" s="5"/>
    </row>
    <row r="2932" spans="2:20" x14ac:dyDescent="0.2">
      <c r="B2932" s="2"/>
      <c r="M2932" s="32"/>
      <c r="P2932" s="2"/>
      <c r="Q2932" s="9"/>
      <c r="T2932" s="5"/>
    </row>
    <row r="2933" spans="2:20" x14ac:dyDescent="0.2">
      <c r="B2933" s="2"/>
      <c r="M2933" s="32"/>
      <c r="P2933" s="2"/>
      <c r="Q2933" s="9"/>
      <c r="T2933" s="5"/>
    </row>
    <row r="2934" spans="2:20" x14ac:dyDescent="0.2">
      <c r="B2934" s="2"/>
      <c r="M2934" s="32"/>
      <c r="P2934" s="2"/>
      <c r="Q2934" s="9"/>
      <c r="T2934" s="5"/>
    </row>
    <row r="2935" spans="2:20" x14ac:dyDescent="0.2">
      <c r="B2935" s="2"/>
      <c r="M2935" s="32"/>
      <c r="P2935" s="2"/>
      <c r="Q2935" s="9"/>
      <c r="T2935" s="5"/>
    </row>
    <row r="2936" spans="2:20" x14ac:dyDescent="0.2">
      <c r="B2936" s="2"/>
      <c r="M2936" s="32"/>
      <c r="P2936" s="2"/>
      <c r="Q2936" s="9"/>
      <c r="T2936" s="5"/>
    </row>
    <row r="2937" spans="2:20" x14ac:dyDescent="0.2">
      <c r="B2937" s="2"/>
      <c r="M2937" s="32"/>
      <c r="P2937" s="2"/>
      <c r="Q2937" s="9"/>
      <c r="T2937" s="5"/>
    </row>
    <row r="2938" spans="2:20" x14ac:dyDescent="0.2">
      <c r="B2938" s="2"/>
      <c r="M2938" s="32"/>
      <c r="P2938" s="2"/>
      <c r="Q2938" s="9"/>
      <c r="T2938" s="5"/>
    </row>
    <row r="2939" spans="2:20" x14ac:dyDescent="0.2">
      <c r="B2939" s="2"/>
      <c r="M2939" s="32"/>
      <c r="P2939" s="2"/>
      <c r="Q2939" s="9"/>
      <c r="T2939" s="5"/>
    </row>
    <row r="2940" spans="2:20" x14ac:dyDescent="0.2">
      <c r="B2940" s="2"/>
      <c r="M2940" s="32"/>
      <c r="P2940" s="2"/>
      <c r="Q2940" s="9"/>
      <c r="T2940" s="5"/>
    </row>
    <row r="2941" spans="2:20" x14ac:dyDescent="0.2">
      <c r="B2941" s="2"/>
      <c r="M2941" s="32"/>
      <c r="P2941" s="2"/>
      <c r="Q2941" s="9"/>
      <c r="T2941" s="5"/>
    </row>
    <row r="2942" spans="2:20" x14ac:dyDescent="0.2">
      <c r="B2942" s="2"/>
      <c r="M2942" s="32"/>
      <c r="P2942" s="2"/>
      <c r="Q2942" s="9"/>
      <c r="T2942" s="5"/>
    </row>
    <row r="2943" spans="2:20" x14ac:dyDescent="0.2">
      <c r="B2943" s="2"/>
      <c r="M2943" s="32"/>
      <c r="P2943" s="2"/>
      <c r="Q2943" s="9"/>
      <c r="T2943" s="5"/>
    </row>
    <row r="2944" spans="2:20" x14ac:dyDescent="0.2">
      <c r="B2944" s="2"/>
      <c r="M2944" s="32"/>
      <c r="P2944" s="2"/>
      <c r="Q2944" s="9"/>
      <c r="T2944" s="5"/>
    </row>
    <row r="2945" spans="2:20" x14ac:dyDescent="0.2">
      <c r="B2945" s="2"/>
      <c r="M2945" s="32"/>
      <c r="P2945" s="2"/>
      <c r="Q2945" s="9"/>
      <c r="T2945" s="5"/>
    </row>
    <row r="2946" spans="2:20" x14ac:dyDescent="0.2">
      <c r="B2946" s="2"/>
      <c r="M2946" s="32"/>
      <c r="P2946" s="2"/>
      <c r="Q2946" s="9"/>
      <c r="T2946" s="5"/>
    </row>
    <row r="2947" spans="2:20" x14ac:dyDescent="0.2">
      <c r="B2947" s="2"/>
      <c r="M2947" s="32"/>
      <c r="P2947" s="2"/>
      <c r="Q2947" s="9"/>
      <c r="T2947" s="5"/>
    </row>
    <row r="2948" spans="2:20" x14ac:dyDescent="0.2">
      <c r="B2948" s="2"/>
      <c r="M2948" s="32"/>
      <c r="P2948" s="2"/>
      <c r="Q2948" s="9"/>
      <c r="T2948" s="5"/>
    </row>
    <row r="2949" spans="2:20" x14ac:dyDescent="0.2">
      <c r="B2949" s="2"/>
      <c r="M2949" s="32"/>
      <c r="P2949" s="2"/>
      <c r="Q2949" s="9"/>
      <c r="T2949" s="5"/>
    </row>
    <row r="2950" spans="2:20" x14ac:dyDescent="0.2">
      <c r="B2950" s="2"/>
      <c r="M2950" s="32"/>
      <c r="P2950" s="2"/>
      <c r="Q2950" s="9"/>
      <c r="T2950" s="5"/>
    </row>
    <row r="2951" spans="2:20" x14ac:dyDescent="0.2">
      <c r="B2951" s="2"/>
      <c r="M2951" s="32"/>
      <c r="P2951" s="2"/>
      <c r="Q2951" s="9"/>
      <c r="T2951" s="5"/>
    </row>
    <row r="2952" spans="2:20" x14ac:dyDescent="0.2">
      <c r="B2952" s="2"/>
      <c r="M2952" s="32"/>
      <c r="P2952" s="2"/>
      <c r="Q2952" s="9"/>
      <c r="T2952" s="5"/>
    </row>
    <row r="2953" spans="2:20" x14ac:dyDescent="0.2">
      <c r="B2953" s="2"/>
      <c r="M2953" s="32"/>
      <c r="P2953" s="2"/>
      <c r="Q2953" s="9"/>
      <c r="T2953" s="5"/>
    </row>
    <row r="2954" spans="2:20" x14ac:dyDescent="0.2">
      <c r="B2954" s="2"/>
      <c r="M2954" s="32"/>
      <c r="P2954" s="2"/>
      <c r="Q2954" s="9"/>
      <c r="T2954" s="5"/>
    </row>
    <row r="2955" spans="2:20" x14ac:dyDescent="0.2">
      <c r="B2955" s="2"/>
      <c r="M2955" s="32"/>
      <c r="P2955" s="2"/>
      <c r="Q2955" s="9"/>
      <c r="T2955" s="5"/>
    </row>
    <row r="2956" spans="2:20" x14ac:dyDescent="0.2">
      <c r="B2956" s="2"/>
      <c r="M2956" s="32"/>
      <c r="P2956" s="2"/>
      <c r="Q2956" s="9"/>
      <c r="T2956" s="5"/>
    </row>
    <row r="2957" spans="2:20" x14ac:dyDescent="0.2">
      <c r="B2957" s="2"/>
      <c r="M2957" s="32"/>
      <c r="P2957" s="2"/>
      <c r="Q2957" s="9"/>
      <c r="T2957" s="5"/>
    </row>
    <row r="2958" spans="2:20" x14ac:dyDescent="0.2">
      <c r="B2958" s="2"/>
      <c r="M2958" s="32"/>
      <c r="P2958" s="2"/>
      <c r="Q2958" s="9"/>
      <c r="T2958" s="5"/>
    </row>
    <row r="2959" spans="2:20" x14ac:dyDescent="0.2">
      <c r="B2959" s="2"/>
      <c r="M2959" s="32"/>
      <c r="P2959" s="2"/>
      <c r="Q2959" s="9"/>
      <c r="T2959" s="5"/>
    </row>
    <row r="2960" spans="2:20" x14ac:dyDescent="0.2">
      <c r="B2960" s="2"/>
      <c r="M2960" s="32"/>
      <c r="P2960" s="2"/>
      <c r="Q2960" s="9"/>
      <c r="T2960" s="5"/>
    </row>
    <row r="2961" spans="2:20" x14ac:dyDescent="0.2">
      <c r="B2961" s="2"/>
      <c r="M2961" s="32"/>
      <c r="P2961" s="2"/>
      <c r="Q2961" s="9"/>
      <c r="T2961" s="5"/>
    </row>
    <row r="2962" spans="2:20" x14ac:dyDescent="0.2">
      <c r="B2962" s="2"/>
      <c r="M2962" s="32"/>
      <c r="P2962" s="2"/>
      <c r="Q2962" s="9"/>
      <c r="T2962" s="5"/>
    </row>
    <row r="2963" spans="2:20" x14ac:dyDescent="0.2">
      <c r="B2963" s="2"/>
      <c r="M2963" s="32"/>
      <c r="P2963" s="2"/>
      <c r="Q2963" s="9"/>
      <c r="T2963" s="5"/>
    </row>
    <row r="2964" spans="2:20" x14ac:dyDescent="0.2">
      <c r="B2964" s="2"/>
      <c r="M2964" s="32"/>
      <c r="P2964" s="2"/>
      <c r="Q2964" s="9"/>
      <c r="T2964" s="5"/>
    </row>
    <row r="2965" spans="2:20" x14ac:dyDescent="0.2">
      <c r="B2965" s="2"/>
      <c r="M2965" s="32"/>
      <c r="P2965" s="2"/>
      <c r="Q2965" s="9"/>
      <c r="T2965" s="5"/>
    </row>
    <row r="2966" spans="2:20" x14ac:dyDescent="0.2">
      <c r="B2966" s="2"/>
      <c r="M2966" s="32"/>
      <c r="P2966" s="2"/>
      <c r="Q2966" s="9"/>
      <c r="T2966" s="5"/>
    </row>
    <row r="2967" spans="2:20" x14ac:dyDescent="0.2">
      <c r="B2967" s="2"/>
      <c r="M2967" s="32"/>
      <c r="P2967" s="2"/>
      <c r="Q2967" s="9"/>
      <c r="T2967" s="5"/>
    </row>
    <row r="2968" spans="2:20" x14ac:dyDescent="0.2">
      <c r="B2968" s="2"/>
      <c r="M2968" s="32"/>
      <c r="P2968" s="2"/>
      <c r="Q2968" s="9"/>
      <c r="T2968" s="5"/>
    </row>
    <row r="2969" spans="2:20" x14ac:dyDescent="0.2">
      <c r="B2969" s="2"/>
      <c r="M2969" s="32"/>
      <c r="P2969" s="2"/>
      <c r="Q2969" s="9"/>
      <c r="T2969" s="5"/>
    </row>
    <row r="2970" spans="2:20" x14ac:dyDescent="0.2">
      <c r="B2970" s="2"/>
      <c r="M2970" s="32"/>
      <c r="P2970" s="2"/>
      <c r="Q2970" s="9"/>
      <c r="T2970" s="5"/>
    </row>
    <row r="2971" spans="2:20" x14ac:dyDescent="0.2">
      <c r="B2971" s="2"/>
      <c r="M2971" s="32"/>
      <c r="P2971" s="2"/>
      <c r="Q2971" s="9"/>
      <c r="T2971" s="5"/>
    </row>
    <row r="2972" spans="2:20" x14ac:dyDescent="0.2">
      <c r="B2972" s="2"/>
      <c r="M2972" s="32"/>
      <c r="P2972" s="2"/>
      <c r="Q2972" s="9"/>
      <c r="T2972" s="5"/>
    </row>
    <row r="2973" spans="2:20" x14ac:dyDescent="0.2">
      <c r="B2973" s="2"/>
      <c r="M2973" s="32"/>
      <c r="P2973" s="2"/>
      <c r="Q2973" s="9"/>
      <c r="T2973" s="5"/>
    </row>
    <row r="2974" spans="2:20" x14ac:dyDescent="0.2">
      <c r="B2974" s="2"/>
      <c r="M2974" s="32"/>
      <c r="P2974" s="2"/>
      <c r="Q2974" s="9"/>
      <c r="T2974" s="5"/>
    </row>
    <row r="2975" spans="2:20" x14ac:dyDescent="0.2">
      <c r="B2975" s="2"/>
      <c r="M2975" s="32"/>
      <c r="P2975" s="2"/>
      <c r="Q2975" s="9"/>
      <c r="T2975" s="5"/>
    </row>
    <row r="2976" spans="2:20" x14ac:dyDescent="0.2">
      <c r="B2976" s="2"/>
      <c r="M2976" s="32"/>
      <c r="P2976" s="2"/>
      <c r="Q2976" s="9"/>
      <c r="T2976" s="5"/>
    </row>
    <row r="2977" spans="2:20" x14ac:dyDescent="0.2">
      <c r="B2977" s="2"/>
      <c r="M2977" s="32"/>
      <c r="P2977" s="2"/>
      <c r="Q2977" s="9"/>
      <c r="T2977" s="5"/>
    </row>
    <row r="2978" spans="2:20" x14ac:dyDescent="0.2">
      <c r="B2978" s="2"/>
      <c r="M2978" s="32"/>
      <c r="P2978" s="2"/>
      <c r="Q2978" s="9"/>
      <c r="T2978" s="5"/>
    </row>
    <row r="2979" spans="2:20" x14ac:dyDescent="0.2">
      <c r="B2979" s="2"/>
      <c r="M2979" s="32"/>
      <c r="P2979" s="2"/>
      <c r="Q2979" s="9"/>
      <c r="T2979" s="5"/>
    </row>
    <row r="2980" spans="2:20" x14ac:dyDescent="0.2">
      <c r="B2980" s="2"/>
      <c r="M2980" s="32"/>
      <c r="P2980" s="2"/>
      <c r="Q2980" s="9"/>
      <c r="T2980" s="5"/>
    </row>
    <row r="2981" spans="2:20" x14ac:dyDescent="0.2">
      <c r="B2981" s="2"/>
      <c r="M2981" s="32"/>
      <c r="P2981" s="2"/>
      <c r="Q2981" s="9"/>
      <c r="T2981" s="5"/>
    </row>
    <row r="2982" spans="2:20" x14ac:dyDescent="0.2">
      <c r="B2982" s="2"/>
      <c r="M2982" s="32"/>
      <c r="P2982" s="2"/>
      <c r="Q2982" s="9"/>
      <c r="T2982" s="5"/>
    </row>
    <row r="2983" spans="2:20" x14ac:dyDescent="0.2">
      <c r="B2983" s="2"/>
      <c r="M2983" s="32"/>
      <c r="P2983" s="2"/>
      <c r="Q2983" s="9"/>
      <c r="T2983" s="5"/>
    </row>
    <row r="2984" spans="2:20" x14ac:dyDescent="0.2">
      <c r="B2984" s="2"/>
      <c r="M2984" s="32"/>
      <c r="P2984" s="2"/>
      <c r="Q2984" s="9"/>
      <c r="T2984" s="5"/>
    </row>
    <row r="2985" spans="2:20" x14ac:dyDescent="0.2">
      <c r="B2985" s="2"/>
      <c r="M2985" s="32"/>
      <c r="P2985" s="2"/>
      <c r="Q2985" s="9"/>
      <c r="T2985" s="5"/>
    </row>
    <row r="2986" spans="2:20" x14ac:dyDescent="0.2">
      <c r="B2986" s="2"/>
      <c r="M2986" s="32"/>
      <c r="P2986" s="2"/>
      <c r="Q2986" s="9"/>
      <c r="T2986" s="5"/>
    </row>
    <row r="2987" spans="2:20" x14ac:dyDescent="0.2">
      <c r="B2987" s="2"/>
      <c r="M2987" s="32"/>
      <c r="P2987" s="2"/>
      <c r="Q2987" s="9"/>
      <c r="T2987" s="5"/>
    </row>
    <row r="2988" spans="2:20" x14ac:dyDescent="0.2">
      <c r="B2988" s="2"/>
      <c r="M2988" s="32"/>
      <c r="P2988" s="2"/>
      <c r="Q2988" s="9"/>
      <c r="T2988" s="5"/>
    </row>
    <row r="2989" spans="2:20" x14ac:dyDescent="0.2">
      <c r="B2989" s="2"/>
      <c r="M2989" s="32"/>
      <c r="P2989" s="2"/>
      <c r="Q2989" s="9"/>
      <c r="T2989" s="5"/>
    </row>
    <row r="2990" spans="2:20" x14ac:dyDescent="0.2">
      <c r="B2990" s="2"/>
      <c r="M2990" s="32"/>
      <c r="P2990" s="2"/>
      <c r="Q2990" s="9"/>
      <c r="T2990" s="5"/>
    </row>
    <row r="2991" spans="2:20" x14ac:dyDescent="0.2">
      <c r="B2991" s="2"/>
      <c r="M2991" s="32"/>
      <c r="P2991" s="2"/>
      <c r="Q2991" s="9"/>
      <c r="T2991" s="5"/>
    </row>
    <row r="2992" spans="2:20" x14ac:dyDescent="0.2">
      <c r="B2992" s="2"/>
      <c r="M2992" s="32"/>
      <c r="P2992" s="2"/>
      <c r="Q2992" s="9"/>
      <c r="T2992" s="5"/>
    </row>
    <row r="2993" spans="2:20" x14ac:dyDescent="0.2">
      <c r="B2993" s="2"/>
      <c r="M2993" s="32"/>
      <c r="P2993" s="2"/>
      <c r="Q2993" s="9"/>
      <c r="T2993" s="5"/>
    </row>
    <row r="2994" spans="2:20" x14ac:dyDescent="0.2">
      <c r="B2994" s="2"/>
      <c r="M2994" s="32"/>
      <c r="P2994" s="2"/>
      <c r="Q2994" s="9"/>
      <c r="T2994" s="5"/>
    </row>
    <row r="2995" spans="2:20" x14ac:dyDescent="0.2">
      <c r="B2995" s="2"/>
      <c r="M2995" s="32"/>
      <c r="P2995" s="2"/>
      <c r="Q2995" s="9"/>
      <c r="T2995" s="5"/>
    </row>
    <row r="2996" spans="2:20" x14ac:dyDescent="0.2">
      <c r="B2996" s="2"/>
      <c r="M2996" s="32"/>
      <c r="P2996" s="2"/>
      <c r="Q2996" s="9"/>
      <c r="T2996" s="5"/>
    </row>
    <row r="2997" spans="2:20" x14ac:dyDescent="0.2">
      <c r="B2997" s="2"/>
      <c r="M2997" s="32"/>
      <c r="P2997" s="2"/>
      <c r="Q2997" s="9"/>
      <c r="T2997" s="5"/>
    </row>
    <row r="2998" spans="2:20" x14ac:dyDescent="0.2">
      <c r="B2998" s="2"/>
      <c r="M2998" s="32"/>
      <c r="P2998" s="2"/>
      <c r="Q2998" s="9"/>
      <c r="T2998" s="5"/>
    </row>
    <row r="2999" spans="2:20" x14ac:dyDescent="0.2">
      <c r="B2999" s="2"/>
      <c r="M2999" s="32"/>
      <c r="P2999" s="2"/>
      <c r="Q2999" s="9"/>
      <c r="T2999" s="5"/>
    </row>
    <row r="3000" spans="2:20" x14ac:dyDescent="0.2">
      <c r="B3000" s="2"/>
      <c r="M3000" s="32"/>
      <c r="P3000" s="2"/>
      <c r="Q3000" s="9"/>
      <c r="T3000" s="5"/>
    </row>
    <row r="3001" spans="2:20" x14ac:dyDescent="0.2">
      <c r="B3001" s="2"/>
      <c r="M3001" s="32"/>
      <c r="P3001" s="2"/>
      <c r="Q3001" s="9"/>
      <c r="T3001" s="5"/>
    </row>
    <row r="3002" spans="2:20" x14ac:dyDescent="0.2">
      <c r="B3002" s="2"/>
      <c r="M3002" s="32"/>
      <c r="P3002" s="2"/>
      <c r="Q3002" s="9"/>
      <c r="T3002" s="5"/>
    </row>
    <row r="3003" spans="2:20" x14ac:dyDescent="0.2">
      <c r="B3003" s="2"/>
      <c r="M3003" s="32"/>
      <c r="P3003" s="2"/>
      <c r="Q3003" s="9"/>
      <c r="T3003" s="5"/>
    </row>
    <row r="3004" spans="2:20" x14ac:dyDescent="0.2">
      <c r="B3004" s="2"/>
      <c r="M3004" s="32"/>
      <c r="P3004" s="2"/>
      <c r="Q3004" s="9"/>
      <c r="T3004" s="5"/>
    </row>
    <row r="3005" spans="2:20" x14ac:dyDescent="0.2">
      <c r="B3005" s="2"/>
      <c r="M3005" s="32"/>
      <c r="P3005" s="2"/>
      <c r="Q3005" s="9"/>
      <c r="T3005" s="5"/>
    </row>
    <row r="3006" spans="2:20" x14ac:dyDescent="0.2">
      <c r="B3006" s="2"/>
      <c r="M3006" s="32"/>
      <c r="P3006" s="2"/>
      <c r="Q3006" s="9"/>
      <c r="T3006" s="5"/>
    </row>
    <row r="3007" spans="2:20" x14ac:dyDescent="0.2">
      <c r="B3007" s="2"/>
      <c r="M3007" s="32"/>
      <c r="P3007" s="2"/>
      <c r="Q3007" s="9"/>
      <c r="T3007" s="5"/>
    </row>
    <row r="3008" spans="2:20" x14ac:dyDescent="0.2">
      <c r="B3008" s="2"/>
      <c r="M3008" s="32"/>
      <c r="P3008" s="2"/>
      <c r="Q3008" s="9"/>
      <c r="T3008" s="5"/>
    </row>
    <row r="3009" spans="2:20" x14ac:dyDescent="0.2">
      <c r="B3009" s="2"/>
      <c r="M3009" s="32"/>
      <c r="P3009" s="2"/>
      <c r="Q3009" s="9"/>
      <c r="T3009" s="5"/>
    </row>
    <row r="3010" spans="2:20" x14ac:dyDescent="0.2">
      <c r="B3010" s="2"/>
      <c r="M3010" s="32"/>
      <c r="P3010" s="2"/>
      <c r="Q3010" s="9"/>
      <c r="T3010" s="5"/>
    </row>
    <row r="3011" spans="2:20" x14ac:dyDescent="0.2">
      <c r="B3011" s="2"/>
      <c r="M3011" s="32"/>
      <c r="P3011" s="2"/>
      <c r="Q3011" s="9"/>
      <c r="T3011" s="5"/>
    </row>
    <row r="3012" spans="2:20" x14ac:dyDescent="0.2">
      <c r="B3012" s="2"/>
      <c r="M3012" s="32"/>
      <c r="P3012" s="2"/>
      <c r="Q3012" s="9"/>
      <c r="T3012" s="5"/>
    </row>
    <row r="3013" spans="2:20" x14ac:dyDescent="0.2">
      <c r="B3013" s="2"/>
      <c r="M3013" s="32"/>
      <c r="P3013" s="2"/>
      <c r="Q3013" s="9"/>
      <c r="T3013" s="5"/>
    </row>
    <row r="3014" spans="2:20" x14ac:dyDescent="0.2">
      <c r="B3014" s="2"/>
      <c r="M3014" s="32"/>
      <c r="P3014" s="2"/>
      <c r="Q3014" s="9"/>
      <c r="T3014" s="5"/>
    </row>
    <row r="3015" spans="2:20" x14ac:dyDescent="0.2">
      <c r="B3015" s="2"/>
      <c r="M3015" s="32"/>
      <c r="P3015" s="2"/>
      <c r="Q3015" s="9"/>
      <c r="T3015" s="5"/>
    </row>
    <row r="3016" spans="2:20" x14ac:dyDescent="0.2">
      <c r="B3016" s="2"/>
      <c r="M3016" s="32"/>
      <c r="P3016" s="2"/>
      <c r="Q3016" s="9"/>
      <c r="T3016" s="5"/>
    </row>
    <row r="3017" spans="2:20" x14ac:dyDescent="0.2">
      <c r="B3017" s="2"/>
      <c r="M3017" s="32"/>
      <c r="P3017" s="2"/>
      <c r="Q3017" s="9"/>
      <c r="T3017" s="5"/>
    </row>
    <row r="3018" spans="2:20" x14ac:dyDescent="0.2">
      <c r="B3018" s="2"/>
      <c r="M3018" s="32"/>
      <c r="P3018" s="2"/>
      <c r="Q3018" s="9"/>
      <c r="T3018" s="5"/>
    </row>
    <row r="3019" spans="2:20" x14ac:dyDescent="0.2">
      <c r="B3019" s="2"/>
      <c r="M3019" s="32"/>
      <c r="P3019" s="2"/>
      <c r="Q3019" s="9"/>
      <c r="T3019" s="5"/>
    </row>
    <row r="3020" spans="2:20" x14ac:dyDescent="0.2">
      <c r="B3020" s="2"/>
      <c r="M3020" s="32"/>
      <c r="P3020" s="2"/>
      <c r="Q3020" s="9"/>
      <c r="T3020" s="5"/>
    </row>
    <row r="3021" spans="2:20" x14ac:dyDescent="0.2">
      <c r="B3021" s="2"/>
      <c r="M3021" s="32"/>
      <c r="P3021" s="2"/>
      <c r="Q3021" s="9"/>
      <c r="T3021" s="5"/>
    </row>
    <row r="3022" spans="2:20" x14ac:dyDescent="0.2">
      <c r="B3022" s="2"/>
      <c r="M3022" s="32"/>
      <c r="P3022" s="2"/>
      <c r="Q3022" s="9"/>
      <c r="T3022" s="5"/>
    </row>
    <row r="3023" spans="2:20" x14ac:dyDescent="0.2">
      <c r="B3023" s="2"/>
      <c r="M3023" s="32"/>
      <c r="P3023" s="2"/>
      <c r="Q3023" s="9"/>
      <c r="T3023" s="5"/>
    </row>
    <row r="3024" spans="2:20" x14ac:dyDescent="0.2">
      <c r="B3024" s="2"/>
      <c r="M3024" s="32"/>
      <c r="P3024" s="2"/>
      <c r="Q3024" s="9"/>
      <c r="T3024" s="5"/>
    </row>
    <row r="3025" spans="2:20" x14ac:dyDescent="0.2">
      <c r="B3025" s="2"/>
      <c r="M3025" s="32"/>
      <c r="P3025" s="2"/>
      <c r="Q3025" s="9"/>
      <c r="T3025" s="5"/>
    </row>
    <row r="3026" spans="2:20" x14ac:dyDescent="0.2">
      <c r="B3026" s="2"/>
      <c r="M3026" s="32"/>
      <c r="P3026" s="2"/>
      <c r="Q3026" s="9"/>
      <c r="T3026" s="5"/>
    </row>
    <row r="3027" spans="2:20" x14ac:dyDescent="0.2">
      <c r="B3027" s="2"/>
      <c r="M3027" s="32"/>
      <c r="P3027" s="2"/>
      <c r="Q3027" s="9"/>
      <c r="T3027" s="5"/>
    </row>
    <row r="3028" spans="2:20" x14ac:dyDescent="0.2">
      <c r="B3028" s="2"/>
      <c r="M3028" s="32"/>
      <c r="P3028" s="2"/>
      <c r="Q3028" s="9"/>
      <c r="T3028" s="5"/>
    </row>
    <row r="3029" spans="2:20" x14ac:dyDescent="0.2">
      <c r="B3029" s="2"/>
      <c r="M3029" s="32"/>
      <c r="P3029" s="2"/>
      <c r="Q3029" s="9"/>
      <c r="T3029" s="5"/>
    </row>
    <row r="3030" spans="2:20" x14ac:dyDescent="0.2">
      <c r="B3030" s="2"/>
      <c r="M3030" s="32"/>
      <c r="P3030" s="2"/>
      <c r="Q3030" s="9"/>
      <c r="T3030" s="5"/>
    </row>
    <row r="3031" spans="2:20" x14ac:dyDescent="0.2">
      <c r="B3031" s="2"/>
      <c r="M3031" s="32"/>
      <c r="P3031" s="2"/>
      <c r="Q3031" s="9"/>
      <c r="T3031" s="5"/>
    </row>
    <row r="3032" spans="2:20" x14ac:dyDescent="0.2">
      <c r="B3032" s="2"/>
      <c r="M3032" s="32"/>
      <c r="P3032" s="2"/>
      <c r="Q3032" s="9"/>
      <c r="T3032" s="5"/>
    </row>
    <row r="3033" spans="2:20" x14ac:dyDescent="0.2">
      <c r="B3033" s="2"/>
      <c r="M3033" s="32"/>
      <c r="P3033" s="2"/>
      <c r="Q3033" s="9"/>
      <c r="T3033" s="5"/>
    </row>
    <row r="3034" spans="2:20" x14ac:dyDescent="0.2">
      <c r="B3034" s="2"/>
      <c r="M3034" s="32"/>
      <c r="P3034" s="2"/>
      <c r="Q3034" s="9"/>
      <c r="T3034" s="5"/>
    </row>
    <row r="3035" spans="2:20" x14ac:dyDescent="0.2">
      <c r="B3035" s="2"/>
      <c r="M3035" s="32"/>
      <c r="P3035" s="2"/>
      <c r="Q3035" s="9"/>
      <c r="T3035" s="5"/>
    </row>
    <row r="3036" spans="2:20" x14ac:dyDescent="0.2">
      <c r="B3036" s="2"/>
      <c r="M3036" s="32"/>
      <c r="P3036" s="2"/>
      <c r="Q3036" s="9"/>
      <c r="T3036" s="5"/>
    </row>
    <row r="3037" spans="2:20" x14ac:dyDescent="0.2">
      <c r="B3037" s="2"/>
      <c r="M3037" s="32"/>
      <c r="P3037" s="2"/>
      <c r="Q3037" s="9"/>
      <c r="T3037" s="5"/>
    </row>
    <row r="3038" spans="2:20" x14ac:dyDescent="0.2">
      <c r="B3038" s="2"/>
      <c r="M3038" s="32"/>
      <c r="P3038" s="2"/>
      <c r="Q3038" s="9"/>
      <c r="T3038" s="5"/>
    </row>
    <row r="3039" spans="2:20" x14ac:dyDescent="0.2">
      <c r="B3039" s="2"/>
      <c r="M3039" s="32"/>
      <c r="P3039" s="2"/>
      <c r="Q3039" s="9"/>
      <c r="T3039" s="5"/>
    </row>
    <row r="3040" spans="2:20" x14ac:dyDescent="0.2">
      <c r="B3040" s="2"/>
      <c r="M3040" s="32"/>
      <c r="P3040" s="2"/>
      <c r="Q3040" s="9"/>
      <c r="T3040" s="5"/>
    </row>
    <row r="3041" spans="2:20" x14ac:dyDescent="0.2">
      <c r="B3041" s="2"/>
      <c r="M3041" s="32"/>
      <c r="P3041" s="2"/>
      <c r="Q3041" s="9"/>
      <c r="T3041" s="5"/>
    </row>
    <row r="3042" spans="2:20" x14ac:dyDescent="0.2">
      <c r="B3042" s="2"/>
      <c r="M3042" s="32"/>
      <c r="P3042" s="2"/>
      <c r="Q3042" s="9"/>
      <c r="T3042" s="5"/>
    </row>
    <row r="3043" spans="2:20" x14ac:dyDescent="0.2">
      <c r="B3043" s="2"/>
      <c r="M3043" s="32"/>
      <c r="P3043" s="2"/>
      <c r="Q3043" s="9"/>
      <c r="T3043" s="5"/>
    </row>
    <row r="3044" spans="2:20" x14ac:dyDescent="0.2">
      <c r="B3044" s="2"/>
      <c r="M3044" s="32"/>
      <c r="P3044" s="2"/>
      <c r="Q3044" s="9"/>
      <c r="T3044" s="5"/>
    </row>
    <row r="3045" spans="2:20" x14ac:dyDescent="0.2">
      <c r="B3045" s="2"/>
      <c r="M3045" s="32"/>
      <c r="P3045" s="2"/>
      <c r="Q3045" s="9"/>
      <c r="T3045" s="5"/>
    </row>
    <row r="3046" spans="2:20" x14ac:dyDescent="0.2">
      <c r="B3046" s="2"/>
      <c r="M3046" s="32"/>
      <c r="P3046" s="2"/>
      <c r="Q3046" s="9"/>
      <c r="T3046" s="5"/>
    </row>
    <row r="3047" spans="2:20" x14ac:dyDescent="0.2">
      <c r="B3047" s="2"/>
      <c r="M3047" s="32"/>
      <c r="P3047" s="2"/>
      <c r="Q3047" s="9"/>
      <c r="T3047" s="5"/>
    </row>
    <row r="3048" spans="2:20" x14ac:dyDescent="0.2">
      <c r="B3048" s="2"/>
      <c r="M3048" s="32"/>
      <c r="P3048" s="2"/>
      <c r="Q3048" s="9"/>
      <c r="T3048" s="5"/>
    </row>
    <row r="3049" spans="2:20" x14ac:dyDescent="0.2">
      <c r="B3049" s="2"/>
      <c r="M3049" s="32"/>
      <c r="P3049" s="2"/>
      <c r="Q3049" s="9"/>
      <c r="T3049" s="5"/>
    </row>
    <row r="3050" spans="2:20" x14ac:dyDescent="0.2">
      <c r="B3050" s="2"/>
      <c r="M3050" s="32"/>
      <c r="P3050" s="2"/>
      <c r="Q3050" s="9"/>
      <c r="T3050" s="5"/>
    </row>
    <row r="3051" spans="2:20" x14ac:dyDescent="0.2">
      <c r="B3051" s="2"/>
      <c r="M3051" s="32"/>
      <c r="P3051" s="2"/>
      <c r="Q3051" s="9"/>
      <c r="T3051" s="5"/>
    </row>
    <row r="3052" spans="2:20" x14ac:dyDescent="0.2">
      <c r="B3052" s="2"/>
      <c r="M3052" s="32"/>
      <c r="P3052" s="2"/>
      <c r="Q3052" s="9"/>
      <c r="T3052" s="5"/>
    </row>
    <row r="3053" spans="2:20" x14ac:dyDescent="0.2">
      <c r="B3053" s="2"/>
      <c r="M3053" s="32"/>
      <c r="P3053" s="2"/>
      <c r="Q3053" s="9"/>
      <c r="T3053" s="5"/>
    </row>
    <row r="3054" spans="2:20" x14ac:dyDescent="0.2">
      <c r="B3054" s="2"/>
      <c r="M3054" s="32"/>
      <c r="P3054" s="2"/>
      <c r="Q3054" s="9"/>
      <c r="T3054" s="5"/>
    </row>
    <row r="3055" spans="2:20" x14ac:dyDescent="0.2">
      <c r="B3055" s="2"/>
      <c r="M3055" s="32"/>
      <c r="P3055" s="2"/>
      <c r="Q3055" s="9"/>
      <c r="T3055" s="5"/>
    </row>
    <row r="3056" spans="2:20" x14ac:dyDescent="0.2">
      <c r="B3056" s="2"/>
      <c r="M3056" s="32"/>
      <c r="P3056" s="2"/>
      <c r="Q3056" s="9"/>
      <c r="T3056" s="5"/>
    </row>
    <row r="3057" spans="2:20" x14ac:dyDescent="0.2">
      <c r="B3057" s="2"/>
      <c r="M3057" s="32"/>
      <c r="P3057" s="2"/>
      <c r="Q3057" s="9"/>
      <c r="T3057" s="5"/>
    </row>
    <row r="3058" spans="2:20" x14ac:dyDescent="0.2">
      <c r="B3058" s="2"/>
      <c r="M3058" s="32"/>
      <c r="P3058" s="2"/>
      <c r="Q3058" s="9"/>
      <c r="T3058" s="5"/>
    </row>
    <row r="3059" spans="2:20" x14ac:dyDescent="0.2">
      <c r="B3059" s="2"/>
      <c r="M3059" s="32"/>
      <c r="P3059" s="2"/>
      <c r="Q3059" s="9"/>
      <c r="T3059" s="5"/>
    </row>
    <row r="3060" spans="2:20" x14ac:dyDescent="0.2">
      <c r="B3060" s="2"/>
      <c r="M3060" s="32"/>
      <c r="P3060" s="2"/>
      <c r="Q3060" s="9"/>
      <c r="T3060" s="5"/>
    </row>
    <row r="3061" spans="2:20" x14ac:dyDescent="0.2">
      <c r="B3061" s="2"/>
      <c r="M3061" s="32"/>
      <c r="P3061" s="2"/>
      <c r="Q3061" s="9"/>
      <c r="T3061" s="5"/>
    </row>
    <row r="3062" spans="2:20" x14ac:dyDescent="0.2">
      <c r="B3062" s="2"/>
      <c r="M3062" s="32"/>
      <c r="P3062" s="2"/>
      <c r="Q3062" s="9"/>
      <c r="T3062" s="5"/>
    </row>
    <row r="3063" spans="2:20" x14ac:dyDescent="0.2">
      <c r="B3063" s="2"/>
      <c r="M3063" s="32"/>
      <c r="P3063" s="2"/>
      <c r="Q3063" s="9"/>
      <c r="T3063" s="5"/>
    </row>
    <row r="3064" spans="2:20" x14ac:dyDescent="0.2">
      <c r="B3064" s="2"/>
      <c r="M3064" s="32"/>
      <c r="P3064" s="2"/>
      <c r="Q3064" s="9"/>
      <c r="T3064" s="5"/>
    </row>
    <row r="3065" spans="2:20" x14ac:dyDescent="0.2">
      <c r="B3065" s="2"/>
      <c r="M3065" s="32"/>
      <c r="P3065" s="2"/>
      <c r="Q3065" s="9"/>
      <c r="T3065" s="5"/>
    </row>
    <row r="3066" spans="2:20" x14ac:dyDescent="0.2">
      <c r="B3066" s="2"/>
      <c r="M3066" s="32"/>
      <c r="P3066" s="2"/>
      <c r="Q3066" s="9"/>
      <c r="T3066" s="5"/>
    </row>
    <row r="3067" spans="2:20" x14ac:dyDescent="0.2">
      <c r="B3067" s="2"/>
      <c r="M3067" s="32"/>
      <c r="P3067" s="2"/>
      <c r="Q3067" s="9"/>
      <c r="T3067" s="5"/>
    </row>
    <row r="3068" spans="2:20" x14ac:dyDescent="0.2">
      <c r="B3068" s="2"/>
      <c r="M3068" s="32"/>
      <c r="P3068" s="2"/>
      <c r="Q3068" s="9"/>
      <c r="T3068" s="5"/>
    </row>
    <row r="3069" spans="2:20" x14ac:dyDescent="0.2">
      <c r="B3069" s="2"/>
      <c r="M3069" s="32"/>
      <c r="P3069" s="2"/>
      <c r="Q3069" s="9"/>
      <c r="T3069" s="5"/>
    </row>
    <row r="3070" spans="2:20" x14ac:dyDescent="0.2">
      <c r="B3070" s="2"/>
      <c r="M3070" s="32"/>
      <c r="P3070" s="2"/>
      <c r="Q3070" s="9"/>
      <c r="T3070" s="5"/>
    </row>
    <row r="3071" spans="2:20" x14ac:dyDescent="0.2">
      <c r="B3071" s="2"/>
      <c r="M3071" s="32"/>
      <c r="P3071" s="2"/>
      <c r="Q3071" s="9"/>
      <c r="T3071" s="5"/>
    </row>
    <row r="3072" spans="2:20" x14ac:dyDescent="0.2">
      <c r="B3072" s="2"/>
      <c r="M3072" s="32"/>
      <c r="P3072" s="2"/>
      <c r="Q3072" s="9"/>
      <c r="T3072" s="5"/>
    </row>
    <row r="3073" spans="2:20" x14ac:dyDescent="0.2">
      <c r="B3073" s="2"/>
      <c r="M3073" s="32"/>
      <c r="P3073" s="2"/>
      <c r="Q3073" s="9"/>
      <c r="T3073" s="5"/>
    </row>
    <row r="3074" spans="2:20" x14ac:dyDescent="0.2">
      <c r="B3074" s="2"/>
      <c r="M3074" s="32"/>
      <c r="P3074" s="2"/>
      <c r="Q3074" s="9"/>
      <c r="T3074" s="5"/>
    </row>
    <row r="3075" spans="2:20" x14ac:dyDescent="0.2">
      <c r="B3075" s="2"/>
      <c r="M3075" s="32"/>
      <c r="P3075" s="2"/>
      <c r="Q3075" s="9"/>
      <c r="T3075" s="5"/>
    </row>
    <row r="3076" spans="2:20" x14ac:dyDescent="0.2">
      <c r="B3076" s="2"/>
      <c r="M3076" s="32"/>
      <c r="P3076" s="2"/>
      <c r="Q3076" s="9"/>
      <c r="T3076" s="5"/>
    </row>
    <row r="3077" spans="2:20" x14ac:dyDescent="0.2">
      <c r="B3077" s="2"/>
      <c r="M3077" s="32"/>
      <c r="P3077" s="2"/>
      <c r="Q3077" s="9"/>
      <c r="T3077" s="5"/>
    </row>
    <row r="3078" spans="2:20" x14ac:dyDescent="0.2">
      <c r="B3078" s="2"/>
      <c r="M3078" s="32"/>
      <c r="P3078" s="2"/>
      <c r="Q3078" s="9"/>
      <c r="T3078" s="5"/>
    </row>
    <row r="3079" spans="2:20" x14ac:dyDescent="0.2">
      <c r="B3079" s="2"/>
      <c r="M3079" s="32"/>
      <c r="P3079" s="2"/>
      <c r="Q3079" s="9"/>
      <c r="T3079" s="5"/>
    </row>
    <row r="3080" spans="2:20" x14ac:dyDescent="0.2">
      <c r="B3080" s="2"/>
      <c r="M3080" s="32"/>
      <c r="P3080" s="2"/>
      <c r="Q3080" s="9"/>
      <c r="T3080" s="5"/>
    </row>
    <row r="3081" spans="2:20" x14ac:dyDescent="0.2">
      <c r="B3081" s="2"/>
      <c r="M3081" s="32"/>
      <c r="P3081" s="2"/>
      <c r="Q3081" s="9"/>
      <c r="T3081" s="5"/>
    </row>
    <row r="3082" spans="2:20" x14ac:dyDescent="0.2">
      <c r="B3082" s="2"/>
      <c r="M3082" s="32"/>
      <c r="P3082" s="2"/>
      <c r="Q3082" s="9"/>
      <c r="T3082" s="5"/>
    </row>
    <row r="3083" spans="2:20" x14ac:dyDescent="0.2">
      <c r="B3083" s="2"/>
      <c r="M3083" s="32"/>
      <c r="P3083" s="2"/>
      <c r="Q3083" s="9"/>
      <c r="T3083" s="5"/>
    </row>
    <row r="3084" spans="2:20" x14ac:dyDescent="0.2">
      <c r="B3084" s="2"/>
      <c r="M3084" s="32"/>
      <c r="P3084" s="2"/>
      <c r="Q3084" s="9"/>
      <c r="T3084" s="5"/>
    </row>
    <row r="3085" spans="2:20" x14ac:dyDescent="0.2">
      <c r="B3085" s="2"/>
      <c r="M3085" s="32"/>
      <c r="P3085" s="2"/>
      <c r="Q3085" s="9"/>
      <c r="T3085" s="5"/>
    </row>
    <row r="3086" spans="2:20" x14ac:dyDescent="0.2">
      <c r="B3086" s="2"/>
      <c r="M3086" s="32"/>
      <c r="P3086" s="2"/>
      <c r="Q3086" s="9"/>
      <c r="T3086" s="5"/>
    </row>
    <row r="3087" spans="2:20" x14ac:dyDescent="0.2">
      <c r="B3087" s="2"/>
      <c r="M3087" s="32"/>
      <c r="P3087" s="2"/>
      <c r="Q3087" s="9"/>
      <c r="T3087" s="5"/>
    </row>
    <row r="3088" spans="2:20" x14ac:dyDescent="0.2">
      <c r="B3088" s="2"/>
      <c r="M3088" s="32"/>
      <c r="P3088" s="2"/>
      <c r="Q3088" s="9"/>
      <c r="T3088" s="5"/>
    </row>
    <row r="3089" spans="2:20" x14ac:dyDescent="0.2">
      <c r="B3089" s="2"/>
      <c r="M3089" s="32"/>
      <c r="P3089" s="2"/>
      <c r="Q3089" s="9"/>
      <c r="T3089" s="5"/>
    </row>
    <row r="3090" spans="2:20" x14ac:dyDescent="0.2">
      <c r="B3090" s="2"/>
      <c r="M3090" s="32"/>
      <c r="P3090" s="2"/>
      <c r="Q3090" s="9"/>
      <c r="T3090" s="5"/>
    </row>
    <row r="3091" spans="2:20" x14ac:dyDescent="0.2">
      <c r="B3091" s="2"/>
      <c r="M3091" s="32"/>
      <c r="P3091" s="2"/>
      <c r="Q3091" s="9"/>
      <c r="T3091" s="5"/>
    </row>
    <row r="3092" spans="2:20" x14ac:dyDescent="0.2">
      <c r="B3092" s="2"/>
      <c r="M3092" s="32"/>
      <c r="P3092" s="2"/>
      <c r="Q3092" s="9"/>
      <c r="T3092" s="5"/>
    </row>
    <row r="3093" spans="2:20" x14ac:dyDescent="0.2">
      <c r="B3093" s="2"/>
      <c r="M3093" s="32"/>
      <c r="P3093" s="2"/>
      <c r="Q3093" s="9"/>
      <c r="T3093" s="5"/>
    </row>
    <row r="3094" spans="2:20" x14ac:dyDescent="0.2">
      <c r="B3094" s="2"/>
      <c r="M3094" s="32"/>
      <c r="P3094" s="2"/>
      <c r="Q3094" s="9"/>
      <c r="T3094" s="5"/>
    </row>
    <row r="3095" spans="2:20" x14ac:dyDescent="0.2">
      <c r="B3095" s="2"/>
      <c r="M3095" s="32"/>
      <c r="P3095" s="2"/>
      <c r="Q3095" s="9"/>
      <c r="T3095" s="5"/>
    </row>
    <row r="3096" spans="2:20" x14ac:dyDescent="0.2">
      <c r="B3096" s="2"/>
      <c r="M3096" s="32"/>
      <c r="P3096" s="2"/>
      <c r="Q3096" s="9"/>
      <c r="T3096" s="5"/>
    </row>
    <row r="3097" spans="2:20" x14ac:dyDescent="0.2">
      <c r="B3097" s="2"/>
      <c r="M3097" s="32"/>
      <c r="P3097" s="2"/>
      <c r="Q3097" s="9"/>
      <c r="T3097" s="5"/>
    </row>
    <row r="3098" spans="2:20" x14ac:dyDescent="0.2">
      <c r="B3098" s="2"/>
      <c r="M3098" s="32"/>
      <c r="P3098" s="2"/>
      <c r="Q3098" s="9"/>
      <c r="T3098" s="5"/>
    </row>
    <row r="3099" spans="2:20" x14ac:dyDescent="0.2">
      <c r="B3099" s="2"/>
      <c r="M3099" s="32"/>
      <c r="P3099" s="2"/>
      <c r="Q3099" s="9"/>
      <c r="T3099" s="5"/>
    </row>
    <row r="3100" spans="2:20" x14ac:dyDescent="0.2">
      <c r="B3100" s="2"/>
      <c r="M3100" s="32"/>
      <c r="P3100" s="2"/>
      <c r="Q3100" s="9"/>
      <c r="T3100" s="5"/>
    </row>
    <row r="3101" spans="2:20" x14ac:dyDescent="0.2">
      <c r="B3101" s="2"/>
      <c r="M3101" s="32"/>
      <c r="P3101" s="2"/>
      <c r="Q3101" s="9"/>
      <c r="T3101" s="5"/>
    </row>
    <row r="3102" spans="2:20" x14ac:dyDescent="0.2">
      <c r="B3102" s="2"/>
      <c r="M3102" s="32"/>
      <c r="P3102" s="2"/>
      <c r="Q3102" s="9"/>
      <c r="T3102" s="5"/>
    </row>
    <row r="3103" spans="2:20" x14ac:dyDescent="0.2">
      <c r="B3103" s="2"/>
      <c r="M3103" s="32"/>
      <c r="P3103" s="2"/>
      <c r="Q3103" s="9"/>
      <c r="T3103" s="5"/>
    </row>
    <row r="3104" spans="2:20" x14ac:dyDescent="0.2">
      <c r="B3104" s="2"/>
      <c r="M3104" s="32"/>
      <c r="P3104" s="2"/>
      <c r="Q3104" s="9"/>
      <c r="T3104" s="5"/>
    </row>
    <row r="3105" spans="2:20" x14ac:dyDescent="0.2">
      <c r="B3105" s="2"/>
      <c r="M3105" s="32"/>
      <c r="P3105" s="2"/>
      <c r="Q3105" s="9"/>
      <c r="T3105" s="5"/>
    </row>
    <row r="3106" spans="2:20" x14ac:dyDescent="0.2">
      <c r="B3106" s="2"/>
      <c r="M3106" s="32"/>
      <c r="P3106" s="2"/>
      <c r="Q3106" s="9"/>
      <c r="T3106" s="5"/>
    </row>
    <row r="3107" spans="2:20" x14ac:dyDescent="0.2">
      <c r="B3107" s="2"/>
      <c r="M3107" s="32"/>
      <c r="P3107" s="2"/>
      <c r="Q3107" s="9"/>
      <c r="T3107" s="5"/>
    </row>
    <row r="3108" spans="2:20" x14ac:dyDescent="0.2">
      <c r="B3108" s="2"/>
      <c r="M3108" s="32"/>
      <c r="P3108" s="2"/>
      <c r="Q3108" s="9"/>
      <c r="T3108" s="5"/>
    </row>
    <row r="3109" spans="2:20" x14ac:dyDescent="0.2">
      <c r="B3109" s="2"/>
      <c r="M3109" s="32"/>
      <c r="P3109" s="2"/>
      <c r="Q3109" s="9"/>
      <c r="T3109" s="5"/>
    </row>
    <row r="3110" spans="2:20" x14ac:dyDescent="0.2">
      <c r="B3110" s="2"/>
      <c r="M3110" s="32"/>
      <c r="P3110" s="2"/>
      <c r="Q3110" s="9"/>
      <c r="T3110" s="5"/>
    </row>
    <row r="3111" spans="2:20" x14ac:dyDescent="0.2">
      <c r="B3111" s="2"/>
      <c r="M3111" s="32"/>
      <c r="P3111" s="2"/>
      <c r="Q3111" s="9"/>
      <c r="T3111" s="5"/>
    </row>
    <row r="3112" spans="2:20" x14ac:dyDescent="0.2">
      <c r="B3112" s="2"/>
      <c r="M3112" s="32"/>
      <c r="P3112" s="2"/>
      <c r="Q3112" s="9"/>
      <c r="T3112" s="5"/>
    </row>
    <row r="3113" spans="2:20" x14ac:dyDescent="0.2">
      <c r="B3113" s="2"/>
      <c r="M3113" s="32"/>
      <c r="P3113" s="2"/>
      <c r="Q3113" s="9"/>
      <c r="T3113" s="5"/>
    </row>
    <row r="3114" spans="2:20" x14ac:dyDescent="0.2">
      <c r="B3114" s="2"/>
      <c r="M3114" s="32"/>
      <c r="P3114" s="2"/>
      <c r="Q3114" s="9"/>
      <c r="T3114" s="5"/>
    </row>
    <row r="3115" spans="2:20" x14ac:dyDescent="0.2">
      <c r="B3115" s="2"/>
      <c r="M3115" s="32"/>
      <c r="P3115" s="2"/>
      <c r="Q3115" s="9"/>
      <c r="T3115" s="5"/>
    </row>
    <row r="3116" spans="2:20" x14ac:dyDescent="0.2">
      <c r="B3116" s="2"/>
      <c r="M3116" s="32"/>
      <c r="P3116" s="2"/>
      <c r="Q3116" s="9"/>
      <c r="T3116" s="5"/>
    </row>
    <row r="3117" spans="2:20" x14ac:dyDescent="0.2">
      <c r="B3117" s="2"/>
      <c r="M3117" s="32"/>
      <c r="P3117" s="2"/>
      <c r="Q3117" s="9"/>
      <c r="T3117" s="5"/>
    </row>
    <row r="3118" spans="2:20" x14ac:dyDescent="0.2">
      <c r="B3118" s="2"/>
      <c r="M3118" s="32"/>
      <c r="P3118" s="2"/>
      <c r="Q3118" s="9"/>
      <c r="T3118" s="5"/>
    </row>
    <row r="3119" spans="2:20" x14ac:dyDescent="0.2">
      <c r="B3119" s="2"/>
      <c r="M3119" s="32"/>
      <c r="P3119" s="2"/>
      <c r="Q3119" s="9"/>
      <c r="T3119" s="5"/>
    </row>
    <row r="3120" spans="2:20" x14ac:dyDescent="0.2">
      <c r="B3120" s="2"/>
      <c r="M3120" s="32"/>
      <c r="P3120" s="2"/>
      <c r="Q3120" s="9"/>
      <c r="T3120" s="5"/>
    </row>
    <row r="3121" spans="2:20" x14ac:dyDescent="0.2">
      <c r="B3121" s="2"/>
      <c r="M3121" s="32"/>
      <c r="P3121" s="2"/>
      <c r="Q3121" s="9"/>
      <c r="T3121" s="5"/>
    </row>
    <row r="3122" spans="2:20" x14ac:dyDescent="0.2">
      <c r="B3122" s="2"/>
      <c r="M3122" s="32"/>
      <c r="P3122" s="2"/>
      <c r="Q3122" s="9"/>
      <c r="T3122" s="5"/>
    </row>
    <row r="3123" spans="2:20" x14ac:dyDescent="0.2">
      <c r="B3123" s="2"/>
      <c r="M3123" s="32"/>
      <c r="P3123" s="2"/>
      <c r="Q3123" s="9"/>
      <c r="T3123" s="5"/>
    </row>
    <row r="3124" spans="2:20" x14ac:dyDescent="0.2">
      <c r="B3124" s="2"/>
      <c r="M3124" s="32"/>
      <c r="P3124" s="2"/>
      <c r="Q3124" s="9"/>
      <c r="T3124" s="5"/>
    </row>
    <row r="3125" spans="2:20" x14ac:dyDescent="0.2">
      <c r="B3125" s="2"/>
      <c r="M3125" s="32"/>
      <c r="P3125" s="2"/>
      <c r="Q3125" s="9"/>
      <c r="T3125" s="5"/>
    </row>
    <row r="3126" spans="2:20" x14ac:dyDescent="0.2">
      <c r="B3126" s="2"/>
      <c r="M3126" s="32"/>
      <c r="P3126" s="2"/>
      <c r="Q3126" s="9"/>
      <c r="T3126" s="5"/>
    </row>
    <row r="3127" spans="2:20" x14ac:dyDescent="0.2">
      <c r="B3127" s="2"/>
      <c r="M3127" s="32"/>
      <c r="P3127" s="2"/>
      <c r="Q3127" s="9"/>
      <c r="T3127" s="5"/>
    </row>
    <row r="3128" spans="2:20" x14ac:dyDescent="0.2">
      <c r="B3128" s="2"/>
      <c r="M3128" s="32"/>
      <c r="P3128" s="2"/>
      <c r="Q3128" s="9"/>
      <c r="T3128" s="5"/>
    </row>
    <row r="3129" spans="2:20" x14ac:dyDescent="0.2">
      <c r="B3129" s="2"/>
      <c r="M3129" s="32"/>
      <c r="P3129" s="2"/>
      <c r="Q3129" s="9"/>
      <c r="T3129" s="5"/>
    </row>
    <row r="3130" spans="2:20" x14ac:dyDescent="0.2">
      <c r="B3130" s="2"/>
      <c r="M3130" s="32"/>
      <c r="P3130" s="2"/>
      <c r="Q3130" s="9"/>
      <c r="T3130" s="5"/>
    </row>
    <row r="3131" spans="2:20" x14ac:dyDescent="0.2">
      <c r="B3131" s="2"/>
      <c r="M3131" s="32"/>
      <c r="P3131" s="2"/>
      <c r="Q3131" s="9"/>
      <c r="T3131" s="5"/>
    </row>
    <row r="3132" spans="2:20" x14ac:dyDescent="0.2">
      <c r="B3132" s="2"/>
      <c r="M3132" s="32"/>
      <c r="P3132" s="2"/>
      <c r="Q3132" s="9"/>
      <c r="T3132" s="5"/>
    </row>
    <row r="3133" spans="2:20" x14ac:dyDescent="0.2">
      <c r="B3133" s="2"/>
      <c r="M3133" s="32"/>
      <c r="P3133" s="2"/>
      <c r="Q3133" s="9"/>
      <c r="T3133" s="5"/>
    </row>
    <row r="3134" spans="2:20" x14ac:dyDescent="0.2">
      <c r="B3134" s="2"/>
      <c r="M3134" s="32"/>
      <c r="P3134" s="2"/>
      <c r="Q3134" s="9"/>
      <c r="T3134" s="5"/>
    </row>
    <row r="3135" spans="2:20" x14ac:dyDescent="0.2">
      <c r="B3135" s="2"/>
      <c r="M3135" s="32"/>
      <c r="P3135" s="2"/>
      <c r="Q3135" s="9"/>
      <c r="T3135" s="5"/>
    </row>
    <row r="3136" spans="2:20" x14ac:dyDescent="0.2">
      <c r="B3136" s="2"/>
      <c r="M3136" s="32"/>
      <c r="P3136" s="2"/>
      <c r="Q3136" s="9"/>
      <c r="T3136" s="5"/>
    </row>
    <row r="3137" spans="2:20" x14ac:dyDescent="0.2">
      <c r="B3137" s="2"/>
      <c r="M3137" s="32"/>
      <c r="P3137" s="2"/>
      <c r="Q3137" s="9"/>
      <c r="T3137" s="5"/>
    </row>
    <row r="3138" spans="2:20" x14ac:dyDescent="0.2">
      <c r="B3138" s="2"/>
      <c r="M3138" s="32"/>
      <c r="P3138" s="2"/>
      <c r="Q3138" s="9"/>
      <c r="T3138" s="5"/>
    </row>
    <row r="3139" spans="2:20" x14ac:dyDescent="0.2">
      <c r="B3139" s="2"/>
      <c r="M3139" s="32"/>
      <c r="P3139" s="2"/>
      <c r="Q3139" s="9"/>
      <c r="T3139" s="5"/>
    </row>
    <row r="3140" spans="2:20" x14ac:dyDescent="0.2">
      <c r="B3140" s="2"/>
      <c r="M3140" s="32"/>
      <c r="P3140" s="2"/>
      <c r="Q3140" s="9"/>
      <c r="T3140" s="5"/>
    </row>
    <row r="3141" spans="2:20" x14ac:dyDescent="0.2">
      <c r="B3141" s="2"/>
      <c r="M3141" s="32"/>
      <c r="P3141" s="2"/>
      <c r="Q3141" s="9"/>
      <c r="T3141" s="5"/>
    </row>
    <row r="3142" spans="2:20" x14ac:dyDescent="0.2">
      <c r="B3142" s="2"/>
      <c r="M3142" s="32"/>
      <c r="P3142" s="2"/>
      <c r="Q3142" s="9"/>
      <c r="T3142" s="5"/>
    </row>
    <row r="3143" spans="2:20" x14ac:dyDescent="0.2">
      <c r="B3143" s="2"/>
      <c r="M3143" s="32"/>
      <c r="P3143" s="2"/>
      <c r="Q3143" s="9"/>
      <c r="T3143" s="5"/>
    </row>
    <row r="3144" spans="2:20" x14ac:dyDescent="0.2">
      <c r="B3144" s="2"/>
      <c r="M3144" s="32"/>
      <c r="P3144" s="2"/>
      <c r="Q3144" s="9"/>
      <c r="T3144" s="5"/>
    </row>
    <row r="3145" spans="2:20" x14ac:dyDescent="0.2">
      <c r="B3145" s="2"/>
      <c r="M3145" s="32"/>
      <c r="P3145" s="2"/>
      <c r="Q3145" s="9"/>
      <c r="T3145" s="5"/>
    </row>
    <row r="3146" spans="2:20" x14ac:dyDescent="0.2">
      <c r="B3146" s="2"/>
      <c r="M3146" s="32"/>
      <c r="P3146" s="2"/>
      <c r="Q3146" s="9"/>
      <c r="T3146" s="5"/>
    </row>
    <row r="3147" spans="2:20" x14ac:dyDescent="0.2">
      <c r="B3147" s="2"/>
      <c r="M3147" s="32"/>
      <c r="P3147" s="2"/>
      <c r="Q3147" s="9"/>
      <c r="T3147" s="5"/>
    </row>
    <row r="3148" spans="2:20" x14ac:dyDescent="0.2">
      <c r="B3148" s="2"/>
      <c r="M3148" s="32"/>
      <c r="P3148" s="2"/>
      <c r="Q3148" s="9"/>
      <c r="T3148" s="5"/>
    </row>
    <row r="3149" spans="2:20" x14ac:dyDescent="0.2">
      <c r="B3149" s="2"/>
      <c r="M3149" s="32"/>
      <c r="P3149" s="2"/>
      <c r="Q3149" s="9"/>
      <c r="T3149" s="5"/>
    </row>
    <row r="3150" spans="2:20" x14ac:dyDescent="0.2">
      <c r="B3150" s="2"/>
      <c r="M3150" s="32"/>
      <c r="P3150" s="2"/>
      <c r="Q3150" s="9"/>
      <c r="T3150" s="5"/>
    </row>
    <row r="3151" spans="2:20" x14ac:dyDescent="0.2">
      <c r="B3151" s="2"/>
      <c r="M3151" s="32"/>
      <c r="P3151" s="2"/>
      <c r="Q3151" s="9"/>
      <c r="T3151" s="5"/>
    </row>
    <row r="3152" spans="2:20" x14ac:dyDescent="0.2">
      <c r="B3152" s="2"/>
      <c r="M3152" s="32"/>
      <c r="P3152" s="2"/>
      <c r="Q3152" s="9"/>
      <c r="T3152" s="5"/>
    </row>
    <row r="3153" spans="2:20" x14ac:dyDescent="0.2">
      <c r="B3153" s="2"/>
      <c r="M3153" s="32"/>
      <c r="P3153" s="2"/>
      <c r="Q3153" s="9"/>
      <c r="T3153" s="5"/>
    </row>
    <row r="3154" spans="2:20" x14ac:dyDescent="0.2">
      <c r="B3154" s="2"/>
      <c r="M3154" s="32"/>
      <c r="P3154" s="2"/>
      <c r="Q3154" s="9"/>
      <c r="T3154" s="5"/>
    </row>
    <row r="3155" spans="2:20" x14ac:dyDescent="0.2">
      <c r="B3155" s="2"/>
      <c r="M3155" s="32"/>
      <c r="P3155" s="2"/>
      <c r="Q3155" s="9"/>
      <c r="T3155" s="5"/>
    </row>
    <row r="3156" spans="2:20" x14ac:dyDescent="0.2">
      <c r="B3156" s="2"/>
      <c r="M3156" s="32"/>
      <c r="P3156" s="2"/>
      <c r="Q3156" s="9"/>
      <c r="T3156" s="5"/>
    </row>
    <row r="3157" spans="2:20" x14ac:dyDescent="0.2">
      <c r="B3157" s="2"/>
      <c r="M3157" s="32"/>
      <c r="P3157" s="2"/>
      <c r="Q3157" s="9"/>
      <c r="T3157" s="5"/>
    </row>
    <row r="3158" spans="2:20" x14ac:dyDescent="0.2">
      <c r="B3158" s="2"/>
      <c r="M3158" s="32"/>
      <c r="P3158" s="2"/>
      <c r="Q3158" s="9"/>
      <c r="T3158" s="5"/>
    </row>
    <row r="3159" spans="2:20" x14ac:dyDescent="0.2">
      <c r="B3159" s="2"/>
      <c r="M3159" s="32"/>
      <c r="P3159" s="2"/>
      <c r="Q3159" s="9"/>
      <c r="T3159" s="5"/>
    </row>
    <row r="3160" spans="2:20" x14ac:dyDescent="0.2">
      <c r="B3160" s="2"/>
      <c r="M3160" s="32"/>
      <c r="P3160" s="2"/>
      <c r="Q3160" s="9"/>
      <c r="T3160" s="5"/>
    </row>
    <row r="3161" spans="2:20" x14ac:dyDescent="0.2">
      <c r="B3161" s="2"/>
      <c r="M3161" s="32"/>
      <c r="P3161" s="2"/>
      <c r="Q3161" s="9"/>
      <c r="T3161" s="5"/>
    </row>
    <row r="3162" spans="2:20" x14ac:dyDescent="0.2">
      <c r="B3162" s="2"/>
      <c r="M3162" s="32"/>
      <c r="P3162" s="2"/>
      <c r="Q3162" s="9"/>
      <c r="T3162" s="5"/>
    </row>
    <row r="3163" spans="2:20" x14ac:dyDescent="0.2">
      <c r="B3163" s="2"/>
      <c r="M3163" s="32"/>
      <c r="P3163" s="2"/>
      <c r="Q3163" s="9"/>
      <c r="T3163" s="5"/>
    </row>
    <row r="3164" spans="2:20" x14ac:dyDescent="0.2">
      <c r="B3164" s="2"/>
      <c r="M3164" s="32"/>
      <c r="P3164" s="2"/>
      <c r="Q3164" s="9"/>
      <c r="T3164" s="5"/>
    </row>
    <row r="3165" spans="2:20" x14ac:dyDescent="0.2">
      <c r="B3165" s="2"/>
      <c r="M3165" s="32"/>
      <c r="P3165" s="2"/>
      <c r="Q3165" s="9"/>
      <c r="T3165" s="5"/>
    </row>
    <row r="3166" spans="2:20" x14ac:dyDescent="0.2">
      <c r="B3166" s="2"/>
      <c r="M3166" s="32"/>
      <c r="P3166" s="2"/>
      <c r="Q3166" s="9"/>
      <c r="T3166" s="5"/>
    </row>
    <row r="3167" spans="2:20" x14ac:dyDescent="0.2">
      <c r="B3167" s="2"/>
      <c r="M3167" s="32"/>
      <c r="P3167" s="2"/>
      <c r="Q3167" s="9"/>
      <c r="T3167" s="5"/>
    </row>
    <row r="3168" spans="2:20" x14ac:dyDescent="0.2">
      <c r="B3168" s="2"/>
      <c r="M3168" s="32"/>
      <c r="P3168" s="2"/>
      <c r="Q3168" s="9"/>
      <c r="T3168" s="5"/>
    </row>
    <row r="3169" spans="2:20" x14ac:dyDescent="0.2">
      <c r="B3169" s="2"/>
      <c r="M3169" s="32"/>
      <c r="P3169" s="2"/>
      <c r="Q3169" s="9"/>
      <c r="T3169" s="5"/>
    </row>
    <row r="3170" spans="2:20" x14ac:dyDescent="0.2">
      <c r="B3170" s="2"/>
      <c r="M3170" s="32"/>
      <c r="P3170" s="2"/>
      <c r="Q3170" s="9"/>
      <c r="T3170" s="5"/>
    </row>
    <row r="3171" spans="2:20" x14ac:dyDescent="0.2">
      <c r="B3171" s="2"/>
      <c r="M3171" s="32"/>
      <c r="P3171" s="2"/>
      <c r="Q3171" s="9"/>
      <c r="T3171" s="5"/>
    </row>
    <row r="3172" spans="2:20" x14ac:dyDescent="0.2">
      <c r="B3172" s="2"/>
      <c r="M3172" s="32"/>
      <c r="P3172" s="2"/>
      <c r="Q3172" s="9"/>
      <c r="T3172" s="5"/>
    </row>
    <row r="3173" spans="2:20" x14ac:dyDescent="0.2">
      <c r="B3173" s="2"/>
      <c r="M3173" s="32"/>
      <c r="P3173" s="2"/>
      <c r="Q3173" s="9"/>
      <c r="T3173" s="5"/>
    </row>
    <row r="3174" spans="2:20" x14ac:dyDescent="0.2">
      <c r="B3174" s="2"/>
      <c r="M3174" s="32"/>
      <c r="P3174" s="2"/>
      <c r="Q3174" s="9"/>
      <c r="T3174" s="5"/>
    </row>
    <row r="3175" spans="2:20" x14ac:dyDescent="0.2">
      <c r="B3175" s="2"/>
      <c r="M3175" s="32"/>
      <c r="P3175" s="2"/>
      <c r="Q3175" s="9"/>
      <c r="T3175" s="5"/>
    </row>
    <row r="3176" spans="2:20" x14ac:dyDescent="0.2">
      <c r="B3176" s="2"/>
      <c r="M3176" s="32"/>
      <c r="P3176" s="2"/>
      <c r="Q3176" s="9"/>
      <c r="T3176" s="5"/>
    </row>
    <row r="3177" spans="2:20" x14ac:dyDescent="0.2">
      <c r="B3177" s="2"/>
      <c r="M3177" s="32"/>
      <c r="P3177" s="2"/>
      <c r="Q3177" s="9"/>
      <c r="T3177" s="5"/>
    </row>
    <row r="3178" spans="2:20" x14ac:dyDescent="0.2">
      <c r="B3178" s="2"/>
      <c r="M3178" s="32"/>
      <c r="P3178" s="2"/>
      <c r="Q3178" s="9"/>
      <c r="T3178" s="5"/>
    </row>
    <row r="3179" spans="2:20" x14ac:dyDescent="0.2">
      <c r="B3179" s="2"/>
      <c r="M3179" s="32"/>
      <c r="P3179" s="2"/>
      <c r="Q3179" s="9"/>
      <c r="T3179" s="5"/>
    </row>
    <row r="3180" spans="2:20" x14ac:dyDescent="0.2">
      <c r="B3180" s="2"/>
      <c r="M3180" s="32"/>
      <c r="P3180" s="2"/>
      <c r="Q3180" s="9"/>
      <c r="T3180" s="5"/>
    </row>
    <row r="3181" spans="2:20" x14ac:dyDescent="0.2">
      <c r="B3181" s="2"/>
      <c r="M3181" s="32"/>
      <c r="P3181" s="2"/>
      <c r="Q3181" s="9"/>
      <c r="T3181" s="5"/>
    </row>
    <row r="3182" spans="2:20" x14ac:dyDescent="0.2">
      <c r="B3182" s="2"/>
      <c r="M3182" s="32"/>
      <c r="P3182" s="2"/>
      <c r="Q3182" s="9"/>
      <c r="T3182" s="5"/>
    </row>
    <row r="3183" spans="2:20" x14ac:dyDescent="0.2">
      <c r="B3183" s="2"/>
      <c r="M3183" s="32"/>
      <c r="P3183" s="2"/>
      <c r="Q3183" s="9"/>
      <c r="T3183" s="5"/>
    </row>
    <row r="3184" spans="2:20" x14ac:dyDescent="0.2">
      <c r="B3184" s="2"/>
      <c r="M3184" s="32"/>
      <c r="P3184" s="2"/>
      <c r="Q3184" s="9"/>
      <c r="T3184" s="5"/>
    </row>
    <row r="3185" spans="2:20" x14ac:dyDescent="0.2">
      <c r="B3185" s="2"/>
      <c r="M3185" s="32"/>
      <c r="P3185" s="2"/>
      <c r="Q3185" s="9"/>
      <c r="T3185" s="5"/>
    </row>
    <row r="3186" spans="2:20" x14ac:dyDescent="0.2">
      <c r="B3186" s="2"/>
      <c r="M3186" s="32"/>
      <c r="P3186" s="2"/>
      <c r="Q3186" s="9"/>
      <c r="T3186" s="5"/>
    </row>
    <row r="3187" spans="2:20" x14ac:dyDescent="0.2">
      <c r="B3187" s="2"/>
      <c r="M3187" s="32"/>
      <c r="P3187" s="2"/>
      <c r="Q3187" s="9"/>
      <c r="T3187" s="5"/>
    </row>
    <row r="3188" spans="2:20" x14ac:dyDescent="0.2">
      <c r="B3188" s="2"/>
      <c r="M3188" s="32"/>
      <c r="P3188" s="2"/>
      <c r="Q3188" s="9"/>
      <c r="T3188" s="5"/>
    </row>
    <row r="3189" spans="2:20" x14ac:dyDescent="0.2">
      <c r="B3189" s="2"/>
      <c r="M3189" s="32"/>
      <c r="P3189" s="2"/>
      <c r="Q3189" s="9"/>
      <c r="T3189" s="5"/>
    </row>
    <row r="3190" spans="2:20" x14ac:dyDescent="0.2">
      <c r="B3190" s="2"/>
      <c r="M3190" s="32"/>
      <c r="P3190" s="2"/>
      <c r="Q3190" s="9"/>
      <c r="T3190" s="5"/>
    </row>
    <row r="3191" spans="2:20" x14ac:dyDescent="0.2">
      <c r="B3191" s="2"/>
      <c r="M3191" s="32"/>
      <c r="P3191" s="2"/>
      <c r="Q3191" s="9"/>
      <c r="T3191" s="5"/>
    </row>
    <row r="3192" spans="2:20" x14ac:dyDescent="0.2">
      <c r="B3192" s="2"/>
      <c r="M3192" s="32"/>
      <c r="P3192" s="2"/>
      <c r="Q3192" s="9"/>
      <c r="T3192" s="5"/>
    </row>
    <row r="3193" spans="2:20" x14ac:dyDescent="0.2">
      <c r="B3193" s="2"/>
      <c r="M3193" s="32"/>
      <c r="P3193" s="2"/>
      <c r="Q3193" s="9"/>
      <c r="T3193" s="5"/>
    </row>
    <row r="3194" spans="2:20" x14ac:dyDescent="0.2">
      <c r="B3194" s="2"/>
      <c r="M3194" s="32"/>
      <c r="P3194" s="2"/>
      <c r="Q3194" s="9"/>
      <c r="T3194" s="5"/>
    </row>
    <row r="3195" spans="2:20" x14ac:dyDescent="0.2">
      <c r="B3195" s="2"/>
      <c r="M3195" s="32"/>
      <c r="P3195" s="2"/>
      <c r="Q3195" s="9"/>
      <c r="T3195" s="5"/>
    </row>
    <row r="3196" spans="2:20" x14ac:dyDescent="0.2">
      <c r="B3196" s="2"/>
      <c r="M3196" s="32"/>
      <c r="P3196" s="2"/>
      <c r="Q3196" s="9"/>
      <c r="T3196" s="5"/>
    </row>
    <row r="3197" spans="2:20" x14ac:dyDescent="0.2">
      <c r="B3197" s="2"/>
      <c r="M3197" s="32"/>
      <c r="P3197" s="2"/>
      <c r="Q3197" s="9"/>
      <c r="T3197" s="5"/>
    </row>
    <row r="3198" spans="2:20" x14ac:dyDescent="0.2">
      <c r="B3198" s="2"/>
      <c r="M3198" s="32"/>
      <c r="P3198" s="2"/>
      <c r="Q3198" s="9"/>
      <c r="T3198" s="5"/>
    </row>
    <row r="3199" spans="2:20" x14ac:dyDescent="0.2">
      <c r="B3199" s="2"/>
      <c r="M3199" s="32"/>
      <c r="P3199" s="2"/>
      <c r="Q3199" s="9"/>
      <c r="T3199" s="5"/>
    </row>
    <row r="3200" spans="2:20" x14ac:dyDescent="0.2">
      <c r="B3200" s="2"/>
      <c r="M3200" s="32"/>
      <c r="P3200" s="2"/>
      <c r="Q3200" s="9"/>
      <c r="T3200" s="5"/>
    </row>
    <row r="3201" spans="2:20" x14ac:dyDescent="0.2">
      <c r="B3201" s="2"/>
      <c r="M3201" s="32"/>
      <c r="P3201" s="2"/>
      <c r="Q3201" s="9"/>
      <c r="T3201" s="5"/>
    </row>
    <row r="3202" spans="2:20" x14ac:dyDescent="0.2">
      <c r="B3202" s="2"/>
      <c r="M3202" s="32"/>
      <c r="P3202" s="2"/>
      <c r="Q3202" s="9"/>
      <c r="T3202" s="5"/>
    </row>
    <row r="3203" spans="2:20" x14ac:dyDescent="0.2">
      <c r="B3203" s="2"/>
      <c r="M3203" s="32"/>
      <c r="P3203" s="2"/>
      <c r="Q3203" s="9"/>
      <c r="T3203" s="5"/>
    </row>
    <row r="3204" spans="2:20" x14ac:dyDescent="0.2">
      <c r="B3204" s="2"/>
      <c r="M3204" s="32"/>
      <c r="P3204" s="2"/>
      <c r="Q3204" s="9"/>
      <c r="T3204" s="5"/>
    </row>
    <row r="3205" spans="2:20" x14ac:dyDescent="0.2">
      <c r="B3205" s="2"/>
      <c r="M3205" s="32"/>
      <c r="P3205" s="2"/>
      <c r="Q3205" s="9"/>
      <c r="T3205" s="5"/>
    </row>
    <row r="3206" spans="2:20" x14ac:dyDescent="0.2">
      <c r="B3206" s="2"/>
      <c r="M3206" s="32"/>
      <c r="P3206" s="2"/>
      <c r="Q3206" s="9"/>
      <c r="T3206" s="5"/>
    </row>
    <row r="3207" spans="2:20" x14ac:dyDescent="0.2">
      <c r="B3207" s="2"/>
      <c r="M3207" s="32"/>
      <c r="P3207" s="2"/>
      <c r="Q3207" s="9"/>
      <c r="T3207" s="5"/>
    </row>
    <row r="3208" spans="2:20" x14ac:dyDescent="0.2">
      <c r="B3208" s="2"/>
      <c r="M3208" s="32"/>
      <c r="P3208" s="2"/>
      <c r="Q3208" s="9"/>
      <c r="T3208" s="5"/>
    </row>
    <row r="3209" spans="2:20" x14ac:dyDescent="0.2">
      <c r="B3209" s="2"/>
      <c r="M3209" s="32"/>
      <c r="P3209" s="2"/>
      <c r="Q3209" s="9"/>
      <c r="T3209" s="5"/>
    </row>
    <row r="3210" spans="2:20" x14ac:dyDescent="0.2">
      <c r="B3210" s="2"/>
      <c r="M3210" s="32"/>
      <c r="P3210" s="2"/>
      <c r="Q3210" s="9"/>
      <c r="T3210" s="5"/>
    </row>
    <row r="3211" spans="2:20" x14ac:dyDescent="0.2">
      <c r="B3211" s="2"/>
      <c r="M3211" s="32"/>
      <c r="P3211" s="2"/>
      <c r="Q3211" s="9"/>
      <c r="T3211" s="5"/>
    </row>
    <row r="3212" spans="2:20" x14ac:dyDescent="0.2">
      <c r="B3212" s="2"/>
      <c r="M3212" s="32"/>
      <c r="P3212" s="2"/>
      <c r="Q3212" s="9"/>
      <c r="T3212" s="5"/>
    </row>
    <row r="3213" spans="2:20" x14ac:dyDescent="0.2">
      <c r="B3213" s="2"/>
      <c r="M3213" s="32"/>
      <c r="P3213" s="2"/>
      <c r="Q3213" s="9"/>
      <c r="T3213" s="5"/>
    </row>
    <row r="3214" spans="2:20" x14ac:dyDescent="0.2">
      <c r="B3214" s="2"/>
      <c r="M3214" s="32"/>
      <c r="P3214" s="2"/>
      <c r="Q3214" s="9"/>
      <c r="T3214" s="5"/>
    </row>
    <row r="3215" spans="2:20" x14ac:dyDescent="0.2">
      <c r="B3215" s="2"/>
      <c r="M3215" s="32"/>
      <c r="P3215" s="2"/>
      <c r="Q3215" s="9"/>
      <c r="T3215" s="5"/>
    </row>
    <row r="3216" spans="2:20" x14ac:dyDescent="0.2">
      <c r="B3216" s="2"/>
      <c r="M3216" s="32"/>
      <c r="P3216" s="2"/>
      <c r="Q3216" s="9"/>
      <c r="T3216" s="5"/>
    </row>
    <row r="3217" spans="2:20" x14ac:dyDescent="0.2">
      <c r="B3217" s="2"/>
      <c r="M3217" s="32"/>
      <c r="P3217" s="2"/>
      <c r="Q3217" s="9"/>
      <c r="T3217" s="5"/>
    </row>
    <row r="3218" spans="2:20" x14ac:dyDescent="0.2">
      <c r="B3218" s="2"/>
      <c r="M3218" s="32"/>
      <c r="P3218" s="2"/>
      <c r="Q3218" s="9"/>
      <c r="T3218" s="5"/>
    </row>
    <row r="3219" spans="2:20" x14ac:dyDescent="0.2">
      <c r="B3219" s="2"/>
      <c r="M3219" s="32"/>
      <c r="P3219" s="2"/>
      <c r="Q3219" s="9"/>
      <c r="T3219" s="5"/>
    </row>
    <row r="3220" spans="2:20" x14ac:dyDescent="0.2">
      <c r="B3220" s="2"/>
      <c r="M3220" s="32"/>
      <c r="P3220" s="2"/>
      <c r="Q3220" s="9"/>
      <c r="T3220" s="5"/>
    </row>
    <row r="3221" spans="2:20" x14ac:dyDescent="0.2">
      <c r="B3221" s="2"/>
      <c r="M3221" s="32"/>
      <c r="P3221" s="2"/>
      <c r="Q3221" s="9"/>
      <c r="T3221" s="5"/>
    </row>
    <row r="3222" spans="2:20" x14ac:dyDescent="0.2">
      <c r="B3222" s="2"/>
      <c r="M3222" s="32"/>
      <c r="P3222" s="2"/>
      <c r="Q3222" s="9"/>
      <c r="T3222" s="5"/>
    </row>
    <row r="3223" spans="2:20" x14ac:dyDescent="0.2">
      <c r="B3223" s="2"/>
      <c r="M3223" s="32"/>
      <c r="P3223" s="2"/>
      <c r="Q3223" s="9"/>
      <c r="T3223" s="5"/>
    </row>
    <row r="3224" spans="2:20" x14ac:dyDescent="0.2">
      <c r="B3224" s="2"/>
      <c r="M3224" s="32"/>
      <c r="P3224" s="2"/>
      <c r="Q3224" s="9"/>
      <c r="T3224" s="5"/>
    </row>
    <row r="3225" spans="2:20" x14ac:dyDescent="0.2">
      <c r="B3225" s="2"/>
      <c r="M3225" s="32"/>
      <c r="P3225" s="2"/>
      <c r="Q3225" s="9"/>
      <c r="T3225" s="5"/>
    </row>
    <row r="3226" spans="2:20" x14ac:dyDescent="0.2">
      <c r="B3226" s="2"/>
      <c r="M3226" s="32"/>
      <c r="P3226" s="2"/>
      <c r="Q3226" s="9"/>
      <c r="T3226" s="5"/>
    </row>
    <row r="3227" spans="2:20" x14ac:dyDescent="0.2">
      <c r="B3227" s="2"/>
      <c r="M3227" s="32"/>
      <c r="P3227" s="2"/>
      <c r="Q3227" s="9"/>
      <c r="T3227" s="5"/>
    </row>
    <row r="3228" spans="2:20" x14ac:dyDescent="0.2">
      <c r="B3228" s="2"/>
      <c r="M3228" s="32"/>
      <c r="P3228" s="2"/>
      <c r="Q3228" s="9"/>
      <c r="T3228" s="5"/>
    </row>
    <row r="3229" spans="2:20" x14ac:dyDescent="0.2">
      <c r="B3229" s="2"/>
      <c r="M3229" s="32"/>
      <c r="P3229" s="2"/>
      <c r="Q3229" s="9"/>
      <c r="T3229" s="5"/>
    </row>
    <row r="3230" spans="2:20" x14ac:dyDescent="0.2">
      <c r="B3230" s="2"/>
      <c r="M3230" s="32"/>
      <c r="P3230" s="2"/>
      <c r="Q3230" s="9"/>
      <c r="T3230" s="5"/>
    </row>
    <row r="3231" spans="2:20" x14ac:dyDescent="0.2">
      <c r="B3231" s="2"/>
      <c r="M3231" s="32"/>
      <c r="P3231" s="2"/>
      <c r="Q3231" s="9"/>
      <c r="T3231" s="5"/>
    </row>
    <row r="3232" spans="2:20" x14ac:dyDescent="0.2">
      <c r="B3232" s="2"/>
      <c r="M3232" s="32"/>
      <c r="P3232" s="2"/>
      <c r="Q3232" s="9"/>
      <c r="T3232" s="5"/>
    </row>
    <row r="3233" spans="2:20" x14ac:dyDescent="0.2">
      <c r="B3233" s="2"/>
      <c r="M3233" s="32"/>
      <c r="P3233" s="2"/>
      <c r="Q3233" s="9"/>
      <c r="T3233" s="5"/>
    </row>
    <row r="3234" spans="2:20" x14ac:dyDescent="0.2">
      <c r="B3234" s="2"/>
      <c r="M3234" s="32"/>
      <c r="P3234" s="2"/>
      <c r="Q3234" s="9"/>
      <c r="T3234" s="5"/>
    </row>
    <row r="3235" spans="2:20" x14ac:dyDescent="0.2">
      <c r="B3235" s="2"/>
      <c r="M3235" s="32"/>
      <c r="P3235" s="2"/>
      <c r="Q3235" s="9"/>
      <c r="T3235" s="5"/>
    </row>
    <row r="3236" spans="2:20" x14ac:dyDescent="0.2">
      <c r="B3236" s="2"/>
      <c r="M3236" s="32"/>
      <c r="P3236" s="2"/>
      <c r="Q3236" s="9"/>
      <c r="T3236" s="5"/>
    </row>
    <row r="3237" spans="2:20" x14ac:dyDescent="0.2">
      <c r="B3237" s="2"/>
      <c r="M3237" s="32"/>
      <c r="P3237" s="2"/>
      <c r="Q3237" s="9"/>
      <c r="T3237" s="5"/>
    </row>
    <row r="3238" spans="2:20" x14ac:dyDescent="0.2">
      <c r="B3238" s="2"/>
      <c r="M3238" s="32"/>
      <c r="P3238" s="2"/>
      <c r="Q3238" s="9"/>
      <c r="T3238" s="5"/>
    </row>
    <row r="3239" spans="2:20" x14ac:dyDescent="0.2">
      <c r="B3239" s="2"/>
      <c r="M3239" s="32"/>
      <c r="P3239" s="2"/>
      <c r="Q3239" s="9"/>
      <c r="T3239" s="5"/>
    </row>
    <row r="3240" spans="2:20" x14ac:dyDescent="0.2">
      <c r="B3240" s="2"/>
      <c r="M3240" s="32"/>
      <c r="P3240" s="2"/>
      <c r="Q3240" s="9"/>
      <c r="T3240" s="5"/>
    </row>
    <row r="3241" spans="2:20" x14ac:dyDescent="0.2">
      <c r="B3241" s="2"/>
      <c r="M3241" s="32"/>
      <c r="P3241" s="2"/>
      <c r="Q3241" s="9"/>
      <c r="T3241" s="5"/>
    </row>
    <row r="3242" spans="2:20" x14ac:dyDescent="0.2">
      <c r="B3242" s="2"/>
      <c r="M3242" s="32"/>
      <c r="P3242" s="2"/>
      <c r="Q3242" s="9"/>
      <c r="T3242" s="5"/>
    </row>
    <row r="3243" spans="2:20" x14ac:dyDescent="0.2">
      <c r="B3243" s="2"/>
      <c r="M3243" s="32"/>
      <c r="P3243" s="2"/>
      <c r="Q3243" s="9"/>
      <c r="T3243" s="5"/>
    </row>
    <row r="3244" spans="2:20" x14ac:dyDescent="0.2">
      <c r="B3244" s="2"/>
      <c r="M3244" s="32"/>
      <c r="P3244" s="2"/>
      <c r="Q3244" s="9"/>
      <c r="T3244" s="5"/>
    </row>
    <row r="3245" spans="2:20" x14ac:dyDescent="0.2">
      <c r="B3245" s="2"/>
      <c r="M3245" s="32"/>
      <c r="P3245" s="2"/>
      <c r="Q3245" s="9"/>
      <c r="T3245" s="5"/>
    </row>
    <row r="3246" spans="2:20" x14ac:dyDescent="0.2">
      <c r="B3246" s="2"/>
      <c r="M3246" s="32"/>
      <c r="P3246" s="2"/>
      <c r="Q3246" s="9"/>
      <c r="T3246" s="5"/>
    </row>
    <row r="3247" spans="2:20" x14ac:dyDescent="0.2">
      <c r="B3247" s="2"/>
      <c r="M3247" s="32"/>
      <c r="P3247" s="2"/>
      <c r="Q3247" s="9"/>
      <c r="T3247" s="5"/>
    </row>
    <row r="3248" spans="2:20" x14ac:dyDescent="0.2">
      <c r="B3248" s="2"/>
      <c r="M3248" s="32"/>
      <c r="P3248" s="2"/>
      <c r="Q3248" s="9"/>
      <c r="T3248" s="5"/>
    </row>
    <row r="3249" spans="2:20" x14ac:dyDescent="0.2">
      <c r="B3249" s="2"/>
      <c r="M3249" s="32"/>
      <c r="P3249" s="2"/>
      <c r="Q3249" s="9"/>
      <c r="T3249" s="5"/>
    </row>
    <row r="3250" spans="2:20" x14ac:dyDescent="0.2">
      <c r="B3250" s="2"/>
      <c r="M3250" s="32"/>
      <c r="P3250" s="2"/>
      <c r="Q3250" s="9"/>
      <c r="T3250" s="5"/>
    </row>
    <row r="3251" spans="2:20" x14ac:dyDescent="0.2">
      <c r="B3251" s="2"/>
      <c r="M3251" s="32"/>
      <c r="P3251" s="2"/>
      <c r="Q3251" s="9"/>
      <c r="T3251" s="5"/>
    </row>
    <row r="3252" spans="2:20" x14ac:dyDescent="0.2">
      <c r="B3252" s="2"/>
      <c r="M3252" s="32"/>
      <c r="P3252" s="2"/>
      <c r="Q3252" s="9"/>
      <c r="T3252" s="5"/>
    </row>
    <row r="3253" spans="2:20" x14ac:dyDescent="0.2">
      <c r="B3253" s="2"/>
      <c r="M3253" s="32"/>
      <c r="P3253" s="2"/>
      <c r="Q3253" s="9"/>
      <c r="T3253" s="5"/>
    </row>
    <row r="3254" spans="2:20" x14ac:dyDescent="0.2">
      <c r="B3254" s="2"/>
      <c r="M3254" s="32"/>
      <c r="P3254" s="2"/>
      <c r="Q3254" s="9"/>
      <c r="T3254" s="5"/>
    </row>
    <row r="3255" spans="2:20" x14ac:dyDescent="0.2">
      <c r="B3255" s="2"/>
      <c r="M3255" s="32"/>
      <c r="P3255" s="2"/>
      <c r="Q3255" s="9"/>
      <c r="T3255" s="5"/>
    </row>
    <row r="3256" spans="2:20" x14ac:dyDescent="0.2">
      <c r="B3256" s="2"/>
      <c r="M3256" s="32"/>
      <c r="P3256" s="2"/>
      <c r="Q3256" s="9"/>
      <c r="T3256" s="5"/>
    </row>
    <row r="3257" spans="2:20" x14ac:dyDescent="0.2">
      <c r="B3257" s="2"/>
      <c r="M3257" s="32"/>
      <c r="P3257" s="2"/>
      <c r="Q3257" s="9"/>
      <c r="T3257" s="5"/>
    </row>
    <row r="3258" spans="2:20" x14ac:dyDescent="0.2">
      <c r="B3258" s="2"/>
      <c r="M3258" s="32"/>
      <c r="P3258" s="2"/>
      <c r="Q3258" s="9"/>
      <c r="T3258" s="5"/>
    </row>
    <row r="3259" spans="2:20" x14ac:dyDescent="0.2">
      <c r="B3259" s="2"/>
      <c r="M3259" s="32"/>
      <c r="P3259" s="2"/>
      <c r="Q3259" s="9"/>
      <c r="T3259" s="5"/>
    </row>
    <row r="3260" spans="2:20" x14ac:dyDescent="0.2">
      <c r="B3260" s="2"/>
      <c r="M3260" s="32"/>
      <c r="P3260" s="2"/>
      <c r="Q3260" s="9"/>
      <c r="T3260" s="5"/>
    </row>
    <row r="3261" spans="2:20" x14ac:dyDescent="0.2">
      <c r="B3261" s="2"/>
      <c r="M3261" s="32"/>
      <c r="P3261" s="2"/>
      <c r="Q3261" s="9"/>
      <c r="T3261" s="5"/>
    </row>
    <row r="3262" spans="2:20" x14ac:dyDescent="0.2">
      <c r="B3262" s="2"/>
      <c r="M3262" s="32"/>
      <c r="P3262" s="2"/>
      <c r="Q3262" s="9"/>
      <c r="T3262" s="5"/>
    </row>
    <row r="3263" spans="2:20" x14ac:dyDescent="0.2">
      <c r="B3263" s="2"/>
      <c r="M3263" s="32"/>
      <c r="P3263" s="2"/>
      <c r="Q3263" s="9"/>
      <c r="T3263" s="5"/>
    </row>
    <row r="3264" spans="2:20" x14ac:dyDescent="0.2">
      <c r="B3264" s="2"/>
      <c r="M3264" s="32"/>
      <c r="P3264" s="2"/>
      <c r="Q3264" s="9"/>
      <c r="T3264" s="5"/>
    </row>
    <row r="3265" spans="2:20" x14ac:dyDescent="0.2">
      <c r="B3265" s="2"/>
      <c r="M3265" s="32"/>
      <c r="P3265" s="2"/>
      <c r="Q3265" s="9"/>
      <c r="T3265" s="5"/>
    </row>
    <row r="3266" spans="2:20" x14ac:dyDescent="0.2">
      <c r="B3266" s="2"/>
      <c r="M3266" s="32"/>
      <c r="P3266" s="2"/>
      <c r="Q3266" s="9"/>
      <c r="T3266" s="5"/>
    </row>
    <row r="3267" spans="2:20" x14ac:dyDescent="0.2">
      <c r="B3267" s="2"/>
      <c r="M3267" s="32"/>
      <c r="P3267" s="2"/>
      <c r="Q3267" s="9"/>
      <c r="T3267" s="5"/>
    </row>
    <row r="3268" spans="2:20" x14ac:dyDescent="0.2">
      <c r="B3268" s="2"/>
      <c r="M3268" s="32"/>
      <c r="P3268" s="2"/>
      <c r="Q3268" s="9"/>
      <c r="T3268" s="5"/>
    </row>
    <row r="3269" spans="2:20" x14ac:dyDescent="0.2">
      <c r="B3269" s="2"/>
      <c r="M3269" s="32"/>
      <c r="P3269" s="2"/>
      <c r="Q3269" s="9"/>
      <c r="T3269" s="5"/>
    </row>
    <row r="3270" spans="2:20" x14ac:dyDescent="0.2">
      <c r="B3270" s="2"/>
      <c r="M3270" s="32"/>
      <c r="P3270" s="2"/>
      <c r="Q3270" s="9"/>
      <c r="T3270" s="5"/>
    </row>
    <row r="3271" spans="2:20" x14ac:dyDescent="0.2">
      <c r="B3271" s="2"/>
      <c r="M3271" s="32"/>
      <c r="P3271" s="2"/>
      <c r="Q3271" s="9"/>
      <c r="T3271" s="5"/>
    </row>
    <row r="3272" spans="2:20" x14ac:dyDescent="0.2">
      <c r="B3272" s="2"/>
      <c r="M3272" s="32"/>
      <c r="P3272" s="2"/>
      <c r="Q3272" s="9"/>
      <c r="T3272" s="5"/>
    </row>
    <row r="3273" spans="2:20" x14ac:dyDescent="0.2">
      <c r="B3273" s="2"/>
      <c r="M3273" s="32"/>
      <c r="P3273" s="2"/>
      <c r="Q3273" s="9"/>
      <c r="T3273" s="5"/>
    </row>
    <row r="3274" spans="2:20" x14ac:dyDescent="0.2">
      <c r="B3274" s="2"/>
      <c r="M3274" s="32"/>
      <c r="P3274" s="2"/>
      <c r="Q3274" s="9"/>
      <c r="T3274" s="5"/>
    </row>
    <row r="3275" spans="2:20" x14ac:dyDescent="0.2">
      <c r="B3275" s="2"/>
      <c r="M3275" s="32"/>
      <c r="P3275" s="2"/>
      <c r="Q3275" s="9"/>
      <c r="T3275" s="5"/>
    </row>
    <row r="3276" spans="2:20" x14ac:dyDescent="0.2">
      <c r="B3276" s="2"/>
      <c r="M3276" s="32"/>
      <c r="P3276" s="2"/>
      <c r="Q3276" s="9"/>
      <c r="T3276" s="5"/>
    </row>
    <row r="3277" spans="2:20" x14ac:dyDescent="0.2">
      <c r="B3277" s="2"/>
      <c r="M3277" s="32"/>
      <c r="P3277" s="2"/>
      <c r="Q3277" s="9"/>
      <c r="T3277" s="5"/>
    </row>
    <row r="3278" spans="2:20" x14ac:dyDescent="0.2">
      <c r="B3278" s="2"/>
      <c r="M3278" s="32"/>
      <c r="P3278" s="2"/>
      <c r="Q3278" s="9"/>
      <c r="T3278" s="5"/>
    </row>
    <row r="3279" spans="2:20" x14ac:dyDescent="0.2">
      <c r="B3279" s="2"/>
      <c r="M3279" s="32"/>
      <c r="P3279" s="2"/>
      <c r="Q3279" s="9"/>
      <c r="T3279" s="5"/>
    </row>
    <row r="3280" spans="2:20" x14ac:dyDescent="0.2">
      <c r="B3280" s="2"/>
      <c r="M3280" s="32"/>
      <c r="P3280" s="2"/>
      <c r="Q3280" s="9"/>
      <c r="T3280" s="5"/>
    </row>
    <row r="3281" spans="2:20" x14ac:dyDescent="0.2">
      <c r="B3281" s="2"/>
      <c r="M3281" s="32"/>
      <c r="P3281" s="2"/>
      <c r="Q3281" s="9"/>
      <c r="T3281" s="5"/>
    </row>
    <row r="3282" spans="2:20" x14ac:dyDescent="0.2">
      <c r="B3282" s="2"/>
      <c r="M3282" s="32"/>
      <c r="P3282" s="2"/>
      <c r="Q3282" s="9"/>
      <c r="T3282" s="5"/>
    </row>
    <row r="3283" spans="2:20" x14ac:dyDescent="0.2">
      <c r="B3283" s="2"/>
      <c r="M3283" s="32"/>
      <c r="P3283" s="2"/>
      <c r="Q3283" s="9"/>
      <c r="T3283" s="5"/>
    </row>
    <row r="3284" spans="2:20" x14ac:dyDescent="0.2">
      <c r="B3284" s="2"/>
      <c r="M3284" s="32"/>
      <c r="P3284" s="2"/>
      <c r="Q3284" s="9"/>
      <c r="T3284" s="5"/>
    </row>
    <row r="3285" spans="2:20" x14ac:dyDescent="0.2">
      <c r="B3285" s="2"/>
      <c r="M3285" s="32"/>
      <c r="P3285" s="2"/>
      <c r="Q3285" s="9"/>
      <c r="T3285" s="5"/>
    </row>
    <row r="3286" spans="2:20" x14ac:dyDescent="0.2">
      <c r="B3286" s="2"/>
      <c r="M3286" s="32"/>
      <c r="P3286" s="2"/>
      <c r="Q3286" s="9"/>
      <c r="T3286" s="5"/>
    </row>
    <row r="3287" spans="2:20" x14ac:dyDescent="0.2">
      <c r="B3287" s="2"/>
      <c r="M3287" s="32"/>
      <c r="P3287" s="2"/>
      <c r="Q3287" s="9"/>
      <c r="T3287" s="5"/>
    </row>
    <row r="3288" spans="2:20" x14ac:dyDescent="0.2">
      <c r="B3288" s="2"/>
      <c r="M3288" s="32"/>
      <c r="P3288" s="2"/>
      <c r="Q3288" s="9"/>
      <c r="T3288" s="5"/>
    </row>
    <row r="3289" spans="2:20" x14ac:dyDescent="0.2">
      <c r="B3289" s="2"/>
      <c r="M3289" s="32"/>
      <c r="P3289" s="2"/>
      <c r="Q3289" s="9"/>
      <c r="T3289" s="5"/>
    </row>
    <row r="3290" spans="2:20" x14ac:dyDescent="0.2">
      <c r="B3290" s="2"/>
      <c r="M3290" s="32"/>
      <c r="P3290" s="2"/>
      <c r="Q3290" s="9"/>
      <c r="T3290" s="5"/>
    </row>
    <row r="3291" spans="2:20" x14ac:dyDescent="0.2">
      <c r="B3291" s="2"/>
      <c r="M3291" s="32"/>
      <c r="P3291" s="2"/>
      <c r="Q3291" s="9"/>
      <c r="T3291" s="5"/>
    </row>
    <row r="3292" spans="2:20" x14ac:dyDescent="0.2">
      <c r="B3292" s="2"/>
      <c r="M3292" s="32"/>
      <c r="P3292" s="2"/>
      <c r="Q3292" s="9"/>
      <c r="T3292" s="5"/>
    </row>
    <row r="3293" spans="2:20" x14ac:dyDescent="0.2">
      <c r="B3293" s="2"/>
      <c r="M3293" s="32"/>
      <c r="P3293" s="2"/>
      <c r="Q3293" s="9"/>
      <c r="T3293" s="5"/>
    </row>
    <row r="3294" spans="2:20" x14ac:dyDescent="0.2">
      <c r="B3294" s="2"/>
      <c r="M3294" s="32"/>
      <c r="P3294" s="2"/>
      <c r="Q3294" s="9"/>
      <c r="T3294" s="5"/>
    </row>
    <row r="3295" spans="2:20" x14ac:dyDescent="0.2">
      <c r="B3295" s="2"/>
      <c r="M3295" s="32"/>
      <c r="P3295" s="2"/>
      <c r="Q3295" s="9"/>
      <c r="T3295" s="5"/>
    </row>
    <row r="3296" spans="2:20" x14ac:dyDescent="0.2">
      <c r="B3296" s="2"/>
      <c r="M3296" s="32"/>
      <c r="P3296" s="2"/>
      <c r="Q3296" s="9"/>
      <c r="T3296" s="5"/>
    </row>
    <row r="3297" spans="2:20" x14ac:dyDescent="0.2">
      <c r="B3297" s="2"/>
      <c r="M3297" s="32"/>
      <c r="P3297" s="2"/>
      <c r="Q3297" s="9"/>
      <c r="T3297" s="5"/>
    </row>
    <row r="3298" spans="2:20" x14ac:dyDescent="0.2">
      <c r="B3298" s="2"/>
      <c r="M3298" s="32"/>
      <c r="P3298" s="2"/>
      <c r="Q3298" s="9"/>
      <c r="T3298" s="5"/>
    </row>
    <row r="3299" spans="2:20" x14ac:dyDescent="0.2">
      <c r="B3299" s="2"/>
      <c r="M3299" s="32"/>
      <c r="P3299" s="2"/>
      <c r="Q3299" s="9"/>
      <c r="T3299" s="5"/>
    </row>
    <row r="3300" spans="2:20" x14ac:dyDescent="0.2">
      <c r="B3300" s="2"/>
      <c r="M3300" s="32"/>
      <c r="P3300" s="2"/>
      <c r="Q3300" s="9"/>
      <c r="T3300" s="5"/>
    </row>
    <row r="3301" spans="2:20" x14ac:dyDescent="0.2">
      <c r="B3301" s="2"/>
      <c r="M3301" s="32"/>
      <c r="P3301" s="2"/>
      <c r="Q3301" s="9"/>
      <c r="T3301" s="5"/>
    </row>
    <row r="3302" spans="2:20" x14ac:dyDescent="0.2">
      <c r="B3302" s="2"/>
      <c r="M3302" s="32"/>
      <c r="P3302" s="2"/>
      <c r="Q3302" s="9"/>
      <c r="T3302" s="5"/>
    </row>
    <row r="3303" spans="2:20" x14ac:dyDescent="0.2">
      <c r="B3303" s="2"/>
      <c r="M3303" s="32"/>
      <c r="P3303" s="2"/>
      <c r="Q3303" s="9"/>
      <c r="T3303" s="5"/>
    </row>
    <row r="3304" spans="2:20" x14ac:dyDescent="0.2">
      <c r="B3304" s="2"/>
      <c r="M3304" s="32"/>
      <c r="P3304" s="2"/>
      <c r="Q3304" s="9"/>
      <c r="T3304" s="5"/>
    </row>
    <row r="3305" spans="2:20" x14ac:dyDescent="0.2">
      <c r="B3305" s="2"/>
      <c r="M3305" s="32"/>
      <c r="P3305" s="2"/>
      <c r="Q3305" s="9"/>
      <c r="T3305" s="5"/>
    </row>
    <row r="3306" spans="2:20" x14ac:dyDescent="0.2">
      <c r="B3306" s="2"/>
      <c r="M3306" s="32"/>
      <c r="P3306" s="2"/>
      <c r="Q3306" s="9"/>
      <c r="T3306" s="5"/>
    </row>
    <row r="3307" spans="2:20" x14ac:dyDescent="0.2">
      <c r="B3307" s="2"/>
      <c r="M3307" s="32"/>
      <c r="P3307" s="2"/>
      <c r="Q3307" s="9"/>
      <c r="T3307" s="5"/>
    </row>
    <row r="3308" spans="2:20" x14ac:dyDescent="0.2">
      <c r="B3308" s="2"/>
      <c r="M3308" s="32"/>
      <c r="P3308" s="2"/>
      <c r="Q3308" s="9"/>
      <c r="T3308" s="5"/>
    </row>
    <row r="3309" spans="2:20" x14ac:dyDescent="0.2">
      <c r="B3309" s="2"/>
      <c r="M3309" s="32"/>
      <c r="P3309" s="2"/>
      <c r="Q3309" s="9"/>
      <c r="T3309" s="5"/>
    </row>
    <row r="3310" spans="2:20" x14ac:dyDescent="0.2">
      <c r="B3310" s="2"/>
      <c r="M3310" s="32"/>
      <c r="P3310" s="2"/>
      <c r="Q3310" s="9"/>
      <c r="T3310" s="5"/>
    </row>
    <row r="3311" spans="2:20" x14ac:dyDescent="0.2">
      <c r="B3311" s="2"/>
      <c r="M3311" s="32"/>
      <c r="P3311" s="2"/>
      <c r="Q3311" s="9"/>
      <c r="T3311" s="5"/>
    </row>
    <row r="3312" spans="2:20" x14ac:dyDescent="0.2">
      <c r="B3312" s="2"/>
      <c r="M3312" s="32"/>
      <c r="P3312" s="2"/>
      <c r="Q3312" s="9"/>
      <c r="T3312" s="5"/>
    </row>
    <row r="3313" spans="2:20" x14ac:dyDescent="0.2">
      <c r="B3313" s="2"/>
      <c r="M3313" s="32"/>
      <c r="P3313" s="2"/>
      <c r="Q3313" s="9"/>
      <c r="T3313" s="5"/>
    </row>
    <row r="3314" spans="2:20" x14ac:dyDescent="0.2">
      <c r="B3314" s="2"/>
      <c r="M3314" s="32"/>
      <c r="P3314" s="2"/>
      <c r="Q3314" s="9"/>
      <c r="T3314" s="5"/>
    </row>
    <row r="3315" spans="2:20" x14ac:dyDescent="0.2">
      <c r="B3315" s="2"/>
      <c r="M3315" s="32"/>
      <c r="P3315" s="2"/>
      <c r="Q3315" s="9"/>
      <c r="T3315" s="5"/>
    </row>
    <row r="3316" spans="2:20" x14ac:dyDescent="0.2">
      <c r="B3316" s="2"/>
      <c r="M3316" s="32"/>
      <c r="P3316" s="2"/>
      <c r="Q3316" s="9"/>
      <c r="T3316" s="5"/>
    </row>
    <row r="3317" spans="2:20" x14ac:dyDescent="0.2">
      <c r="B3317" s="2"/>
      <c r="M3317" s="32"/>
      <c r="P3317" s="2"/>
      <c r="Q3317" s="9"/>
      <c r="T3317" s="5"/>
    </row>
    <row r="3318" spans="2:20" x14ac:dyDescent="0.2">
      <c r="B3318" s="2"/>
      <c r="M3318" s="32"/>
      <c r="P3318" s="2"/>
      <c r="Q3318" s="9"/>
      <c r="T3318" s="5"/>
    </row>
    <row r="3319" spans="2:20" x14ac:dyDescent="0.2">
      <c r="B3319" s="2"/>
      <c r="M3319" s="32"/>
      <c r="P3319" s="2"/>
      <c r="Q3319" s="9"/>
      <c r="T3319" s="5"/>
    </row>
    <row r="3320" spans="2:20" x14ac:dyDescent="0.2">
      <c r="B3320" s="2"/>
      <c r="M3320" s="32"/>
      <c r="P3320" s="2"/>
      <c r="Q3320" s="9"/>
      <c r="T3320" s="5"/>
    </row>
    <row r="3321" spans="2:20" x14ac:dyDescent="0.2">
      <c r="B3321" s="2"/>
      <c r="M3321" s="32"/>
      <c r="P3321" s="2"/>
      <c r="Q3321" s="9"/>
      <c r="T3321" s="5"/>
    </row>
    <row r="3322" spans="2:20" x14ac:dyDescent="0.2">
      <c r="B3322" s="2"/>
      <c r="M3322" s="32"/>
      <c r="P3322" s="2"/>
      <c r="Q3322" s="9"/>
      <c r="T3322" s="5"/>
    </row>
    <row r="3323" spans="2:20" x14ac:dyDescent="0.2">
      <c r="B3323" s="2"/>
      <c r="M3323" s="32"/>
      <c r="P3323" s="2"/>
      <c r="Q3323" s="9"/>
      <c r="T3323" s="5"/>
    </row>
    <row r="3324" spans="2:20" x14ac:dyDescent="0.2">
      <c r="B3324" s="2"/>
      <c r="M3324" s="32"/>
      <c r="P3324" s="2"/>
      <c r="Q3324" s="9"/>
      <c r="T3324" s="5"/>
    </row>
    <row r="3325" spans="2:20" x14ac:dyDescent="0.2">
      <c r="B3325" s="2"/>
      <c r="M3325" s="32"/>
      <c r="P3325" s="2"/>
      <c r="Q3325" s="9"/>
      <c r="T3325" s="5"/>
    </row>
    <row r="3326" spans="2:20" x14ac:dyDescent="0.2">
      <c r="B3326" s="2"/>
      <c r="M3326" s="32"/>
      <c r="P3326" s="2"/>
      <c r="Q3326" s="9"/>
      <c r="T3326" s="5"/>
    </row>
    <row r="3327" spans="2:20" x14ac:dyDescent="0.2">
      <c r="B3327" s="2"/>
      <c r="M3327" s="32"/>
      <c r="P3327" s="2"/>
      <c r="Q3327" s="9"/>
      <c r="T3327" s="5"/>
    </row>
    <row r="3328" spans="2:20" x14ac:dyDescent="0.2">
      <c r="B3328" s="2"/>
      <c r="M3328" s="32"/>
      <c r="P3328" s="2"/>
      <c r="Q3328" s="9"/>
      <c r="T3328" s="5"/>
    </row>
    <row r="3329" spans="2:20" x14ac:dyDescent="0.2">
      <c r="B3329" s="2"/>
      <c r="M3329" s="32"/>
      <c r="P3329" s="2"/>
      <c r="Q3329" s="9"/>
      <c r="T3329" s="5"/>
    </row>
    <row r="3330" spans="2:20" x14ac:dyDescent="0.2">
      <c r="B3330" s="2"/>
      <c r="M3330" s="32"/>
      <c r="P3330" s="2"/>
      <c r="Q3330" s="9"/>
      <c r="T3330" s="5"/>
    </row>
    <row r="3331" spans="2:20" x14ac:dyDescent="0.2">
      <c r="B3331" s="2"/>
      <c r="M3331" s="32"/>
      <c r="P3331" s="2"/>
      <c r="Q3331" s="9"/>
      <c r="T3331" s="5"/>
    </row>
    <row r="3332" spans="2:20" x14ac:dyDescent="0.2">
      <c r="B3332" s="2"/>
      <c r="M3332" s="32"/>
      <c r="P3332" s="2"/>
      <c r="Q3332" s="9"/>
      <c r="T3332" s="5"/>
    </row>
    <row r="3333" spans="2:20" x14ac:dyDescent="0.2">
      <c r="B3333" s="2"/>
      <c r="M3333" s="32"/>
      <c r="P3333" s="2"/>
      <c r="Q3333" s="9"/>
      <c r="T3333" s="5"/>
    </row>
    <row r="3334" spans="2:20" x14ac:dyDescent="0.2">
      <c r="B3334" s="2"/>
      <c r="M3334" s="32"/>
      <c r="P3334" s="2"/>
      <c r="Q3334" s="9"/>
      <c r="T3334" s="5"/>
    </row>
    <row r="3335" spans="2:20" x14ac:dyDescent="0.2">
      <c r="B3335" s="2"/>
      <c r="M3335" s="32"/>
      <c r="P3335" s="2"/>
      <c r="Q3335" s="9"/>
      <c r="T3335" s="5"/>
    </row>
    <row r="3336" spans="2:20" x14ac:dyDescent="0.2">
      <c r="B3336" s="2"/>
      <c r="M3336" s="32"/>
      <c r="P3336" s="2"/>
      <c r="Q3336" s="9"/>
      <c r="T3336" s="5"/>
    </row>
    <row r="3337" spans="2:20" x14ac:dyDescent="0.2">
      <c r="B3337" s="2"/>
      <c r="M3337" s="32"/>
      <c r="P3337" s="2"/>
      <c r="Q3337" s="9"/>
      <c r="T3337" s="5"/>
    </row>
    <row r="3338" spans="2:20" x14ac:dyDescent="0.2">
      <c r="B3338" s="2"/>
      <c r="M3338" s="32"/>
      <c r="P3338" s="2"/>
      <c r="Q3338" s="9"/>
      <c r="T3338" s="5"/>
    </row>
    <row r="3339" spans="2:20" x14ac:dyDescent="0.2">
      <c r="B3339" s="2"/>
      <c r="M3339" s="32"/>
      <c r="P3339" s="2"/>
      <c r="Q3339" s="9"/>
      <c r="T3339" s="5"/>
    </row>
    <row r="3340" spans="2:20" x14ac:dyDescent="0.2">
      <c r="B3340" s="2"/>
      <c r="M3340" s="32"/>
      <c r="P3340" s="2"/>
      <c r="Q3340" s="9"/>
      <c r="T3340" s="5"/>
    </row>
    <row r="3341" spans="2:20" x14ac:dyDescent="0.2">
      <c r="B3341" s="2"/>
      <c r="M3341" s="32"/>
      <c r="P3341" s="2"/>
      <c r="Q3341" s="9"/>
      <c r="T3341" s="5"/>
    </row>
    <row r="3342" spans="2:20" x14ac:dyDescent="0.2">
      <c r="B3342" s="2"/>
      <c r="M3342" s="32"/>
      <c r="P3342" s="2"/>
      <c r="Q3342" s="9"/>
      <c r="T3342" s="5"/>
    </row>
    <row r="3343" spans="2:20" x14ac:dyDescent="0.2">
      <c r="B3343" s="2"/>
      <c r="M3343" s="32"/>
      <c r="P3343" s="2"/>
      <c r="Q3343" s="9"/>
      <c r="T3343" s="5"/>
    </row>
    <row r="3344" spans="2:20" x14ac:dyDescent="0.2">
      <c r="B3344" s="2"/>
      <c r="M3344" s="32"/>
      <c r="P3344" s="2"/>
      <c r="Q3344" s="9"/>
      <c r="T3344" s="5"/>
    </row>
    <row r="3345" spans="2:20" x14ac:dyDescent="0.2">
      <c r="B3345" s="2"/>
      <c r="M3345" s="32"/>
      <c r="P3345" s="2"/>
      <c r="Q3345" s="9"/>
      <c r="T3345" s="5"/>
    </row>
    <row r="3346" spans="2:20" x14ac:dyDescent="0.2">
      <c r="B3346" s="2"/>
      <c r="M3346" s="32"/>
      <c r="P3346" s="2"/>
      <c r="Q3346" s="9"/>
      <c r="T3346" s="5"/>
    </row>
    <row r="3347" spans="2:20" x14ac:dyDescent="0.2">
      <c r="B3347" s="2"/>
      <c r="M3347" s="32"/>
      <c r="P3347" s="2"/>
      <c r="Q3347" s="9"/>
      <c r="T3347" s="5"/>
    </row>
    <row r="3348" spans="2:20" x14ac:dyDescent="0.2">
      <c r="B3348" s="2"/>
      <c r="M3348" s="32"/>
      <c r="P3348" s="2"/>
      <c r="Q3348" s="9"/>
      <c r="T3348" s="5"/>
    </row>
    <row r="3349" spans="2:20" x14ac:dyDescent="0.2">
      <c r="B3349" s="2"/>
      <c r="M3349" s="32"/>
      <c r="P3349" s="2"/>
      <c r="Q3349" s="9"/>
      <c r="T3349" s="5"/>
    </row>
    <row r="3350" spans="2:20" x14ac:dyDescent="0.2">
      <c r="B3350" s="2"/>
      <c r="M3350" s="32"/>
      <c r="P3350" s="2"/>
      <c r="Q3350" s="9"/>
      <c r="T3350" s="5"/>
    </row>
    <row r="3351" spans="2:20" x14ac:dyDescent="0.2">
      <c r="B3351" s="2"/>
      <c r="M3351" s="32"/>
      <c r="P3351" s="2"/>
      <c r="Q3351" s="9"/>
      <c r="T3351" s="5"/>
    </row>
    <row r="3352" spans="2:20" x14ac:dyDescent="0.2">
      <c r="B3352" s="2"/>
      <c r="M3352" s="32"/>
      <c r="P3352" s="2"/>
      <c r="Q3352" s="9"/>
      <c r="T3352" s="5"/>
    </row>
    <row r="3353" spans="2:20" x14ac:dyDescent="0.2">
      <c r="B3353" s="2"/>
      <c r="M3353" s="32"/>
      <c r="P3353" s="2"/>
      <c r="Q3353" s="9"/>
      <c r="T3353" s="5"/>
    </row>
    <row r="3354" spans="2:20" x14ac:dyDescent="0.2">
      <c r="B3354" s="2"/>
      <c r="M3354" s="32"/>
      <c r="P3354" s="2"/>
      <c r="Q3354" s="9"/>
      <c r="T3354" s="5"/>
    </row>
    <row r="3355" spans="2:20" x14ac:dyDescent="0.2">
      <c r="B3355" s="2"/>
      <c r="M3355" s="32"/>
      <c r="P3355" s="2"/>
      <c r="Q3355" s="9"/>
      <c r="T3355" s="5"/>
    </row>
    <row r="3356" spans="2:20" x14ac:dyDescent="0.2">
      <c r="B3356" s="2"/>
      <c r="M3356" s="32"/>
      <c r="P3356" s="2"/>
      <c r="Q3356" s="9"/>
      <c r="T3356" s="5"/>
    </row>
    <row r="3357" spans="2:20" x14ac:dyDescent="0.2">
      <c r="B3357" s="2"/>
      <c r="M3357" s="32"/>
      <c r="P3357" s="2"/>
      <c r="Q3357" s="9"/>
      <c r="T3357" s="5"/>
    </row>
    <row r="3358" spans="2:20" x14ac:dyDescent="0.2">
      <c r="B3358" s="2"/>
      <c r="M3358" s="32"/>
      <c r="P3358" s="2"/>
      <c r="Q3358" s="9"/>
      <c r="T3358" s="5"/>
    </row>
    <row r="3359" spans="2:20" x14ac:dyDescent="0.2">
      <c r="B3359" s="2"/>
      <c r="M3359" s="32"/>
      <c r="P3359" s="2"/>
      <c r="Q3359" s="9"/>
      <c r="T3359" s="5"/>
    </row>
    <row r="3360" spans="2:20" x14ac:dyDescent="0.2">
      <c r="B3360" s="2"/>
      <c r="M3360" s="32"/>
      <c r="P3360" s="2"/>
      <c r="Q3360" s="9"/>
      <c r="T3360" s="5"/>
    </row>
    <row r="3361" spans="2:20" x14ac:dyDescent="0.2">
      <c r="B3361" s="2"/>
      <c r="M3361" s="32"/>
      <c r="P3361" s="2"/>
      <c r="Q3361" s="9"/>
      <c r="T3361" s="5"/>
    </row>
    <row r="3362" spans="2:20" x14ac:dyDescent="0.2">
      <c r="B3362" s="2"/>
      <c r="M3362" s="32"/>
      <c r="P3362" s="2"/>
      <c r="Q3362" s="9"/>
      <c r="T3362" s="5"/>
    </row>
    <row r="3363" spans="2:20" x14ac:dyDescent="0.2">
      <c r="B3363" s="2"/>
      <c r="M3363" s="32"/>
      <c r="P3363" s="2"/>
      <c r="Q3363" s="9"/>
      <c r="T3363" s="5"/>
    </row>
    <row r="3364" spans="2:20" x14ac:dyDescent="0.2">
      <c r="B3364" s="2"/>
      <c r="M3364" s="32"/>
      <c r="P3364" s="2"/>
      <c r="Q3364" s="9"/>
      <c r="T3364" s="5"/>
    </row>
    <row r="3365" spans="2:20" x14ac:dyDescent="0.2">
      <c r="B3365" s="2"/>
      <c r="M3365" s="32"/>
      <c r="P3365" s="2"/>
      <c r="Q3365" s="9"/>
      <c r="T3365" s="5"/>
    </row>
    <row r="3366" spans="2:20" x14ac:dyDescent="0.2">
      <c r="B3366" s="2"/>
      <c r="M3366" s="32"/>
      <c r="P3366" s="2"/>
      <c r="Q3366" s="9"/>
      <c r="T3366" s="5"/>
    </row>
    <row r="3367" spans="2:20" x14ac:dyDescent="0.2">
      <c r="B3367" s="2"/>
      <c r="M3367" s="32"/>
      <c r="P3367" s="2"/>
      <c r="Q3367" s="9"/>
      <c r="T3367" s="5"/>
    </row>
    <row r="3368" spans="2:20" x14ac:dyDescent="0.2">
      <c r="B3368" s="2"/>
      <c r="M3368" s="32"/>
      <c r="P3368" s="2"/>
      <c r="Q3368" s="9"/>
      <c r="T3368" s="5"/>
    </row>
    <row r="3369" spans="2:20" x14ac:dyDescent="0.2">
      <c r="B3369" s="2"/>
      <c r="M3369" s="32"/>
      <c r="P3369" s="2"/>
      <c r="Q3369" s="9"/>
      <c r="T3369" s="5"/>
    </row>
    <row r="3370" spans="2:20" x14ac:dyDescent="0.2">
      <c r="B3370" s="2"/>
      <c r="M3370" s="32"/>
      <c r="P3370" s="2"/>
      <c r="Q3370" s="9"/>
      <c r="T3370" s="5"/>
    </row>
    <row r="3371" spans="2:20" x14ac:dyDescent="0.2">
      <c r="B3371" s="2"/>
      <c r="M3371" s="32"/>
      <c r="P3371" s="2"/>
      <c r="Q3371" s="9"/>
      <c r="T3371" s="5"/>
    </row>
    <row r="3372" spans="2:20" x14ac:dyDescent="0.2">
      <c r="B3372" s="2"/>
      <c r="M3372" s="32"/>
      <c r="P3372" s="2"/>
      <c r="Q3372" s="9"/>
      <c r="T3372" s="5"/>
    </row>
    <row r="3373" spans="2:20" x14ac:dyDescent="0.2">
      <c r="B3373" s="2"/>
      <c r="M3373" s="32"/>
      <c r="P3373" s="2"/>
      <c r="Q3373" s="9"/>
      <c r="T3373" s="5"/>
    </row>
    <row r="3374" spans="2:20" x14ac:dyDescent="0.2">
      <c r="B3374" s="2"/>
      <c r="M3374" s="32"/>
      <c r="P3374" s="2"/>
      <c r="Q3374" s="9"/>
      <c r="T3374" s="5"/>
    </row>
    <row r="3375" spans="2:20" x14ac:dyDescent="0.2">
      <c r="B3375" s="2"/>
      <c r="M3375" s="32"/>
      <c r="P3375" s="2"/>
      <c r="Q3375" s="9"/>
      <c r="T3375" s="5"/>
    </row>
    <row r="3376" spans="2:20" x14ac:dyDescent="0.2">
      <c r="B3376" s="2"/>
      <c r="M3376" s="32"/>
      <c r="P3376" s="2"/>
      <c r="Q3376" s="9"/>
      <c r="T3376" s="5"/>
    </row>
    <row r="3377" spans="2:20" x14ac:dyDescent="0.2">
      <c r="B3377" s="2"/>
      <c r="M3377" s="32"/>
      <c r="P3377" s="2"/>
      <c r="Q3377" s="9"/>
      <c r="T3377" s="5"/>
    </row>
    <row r="3378" spans="2:20" x14ac:dyDescent="0.2">
      <c r="B3378" s="2"/>
      <c r="M3378" s="32"/>
      <c r="P3378" s="2"/>
      <c r="Q3378" s="9"/>
      <c r="T3378" s="5"/>
    </row>
    <row r="3379" spans="2:20" x14ac:dyDescent="0.2">
      <c r="B3379" s="2"/>
      <c r="M3379" s="32"/>
      <c r="P3379" s="2"/>
      <c r="Q3379" s="9"/>
      <c r="T3379" s="5"/>
    </row>
    <row r="3380" spans="2:20" x14ac:dyDescent="0.2">
      <c r="B3380" s="2"/>
      <c r="M3380" s="32"/>
      <c r="P3380" s="2"/>
      <c r="Q3380" s="9"/>
      <c r="T3380" s="5"/>
    </row>
    <row r="3381" spans="2:20" x14ac:dyDescent="0.2">
      <c r="B3381" s="2"/>
      <c r="M3381" s="32"/>
      <c r="P3381" s="2"/>
      <c r="Q3381" s="9"/>
      <c r="T3381" s="5"/>
    </row>
    <row r="3382" spans="2:20" x14ac:dyDescent="0.2">
      <c r="B3382" s="2"/>
      <c r="M3382" s="32"/>
      <c r="P3382" s="2"/>
      <c r="Q3382" s="9"/>
      <c r="T3382" s="5"/>
    </row>
    <row r="3383" spans="2:20" x14ac:dyDescent="0.2">
      <c r="B3383" s="2"/>
      <c r="M3383" s="32"/>
      <c r="P3383" s="2"/>
      <c r="Q3383" s="9"/>
      <c r="T3383" s="5"/>
    </row>
    <row r="3384" spans="2:20" x14ac:dyDescent="0.2">
      <c r="B3384" s="2"/>
      <c r="M3384" s="32"/>
      <c r="P3384" s="2"/>
      <c r="Q3384" s="9"/>
      <c r="T3384" s="5"/>
    </row>
    <row r="3385" spans="2:20" x14ac:dyDescent="0.2">
      <c r="B3385" s="2"/>
      <c r="M3385" s="32"/>
      <c r="P3385" s="2"/>
      <c r="Q3385" s="9"/>
      <c r="T3385" s="5"/>
    </row>
    <row r="3386" spans="2:20" x14ac:dyDescent="0.2">
      <c r="B3386" s="2"/>
      <c r="M3386" s="32"/>
      <c r="P3386" s="2"/>
      <c r="Q3386" s="9"/>
      <c r="T3386" s="5"/>
    </row>
    <row r="3387" spans="2:20" x14ac:dyDescent="0.2">
      <c r="B3387" s="2"/>
      <c r="M3387" s="32"/>
      <c r="P3387" s="2"/>
      <c r="Q3387" s="9"/>
      <c r="T3387" s="5"/>
    </row>
    <row r="3388" spans="2:20" x14ac:dyDescent="0.2">
      <c r="B3388" s="2"/>
      <c r="M3388" s="32"/>
      <c r="P3388" s="2"/>
      <c r="Q3388" s="9"/>
      <c r="T3388" s="5"/>
    </row>
    <row r="3389" spans="2:20" x14ac:dyDescent="0.2">
      <c r="B3389" s="2"/>
      <c r="M3389" s="32"/>
      <c r="P3389" s="2"/>
      <c r="Q3389" s="9"/>
      <c r="T3389" s="5"/>
    </row>
    <row r="3390" spans="2:20" x14ac:dyDescent="0.2">
      <c r="B3390" s="2"/>
      <c r="M3390" s="32"/>
      <c r="P3390" s="2"/>
      <c r="Q3390" s="9"/>
      <c r="T3390" s="5"/>
    </row>
    <row r="3391" spans="2:20" x14ac:dyDescent="0.2">
      <c r="B3391" s="2"/>
      <c r="M3391" s="32"/>
      <c r="P3391" s="2"/>
      <c r="Q3391" s="9"/>
      <c r="T3391" s="5"/>
    </row>
    <row r="3392" spans="2:20" x14ac:dyDescent="0.2">
      <c r="B3392" s="2"/>
      <c r="M3392" s="32"/>
      <c r="P3392" s="2"/>
      <c r="Q3392" s="9"/>
      <c r="T3392" s="5"/>
    </row>
    <row r="3393" spans="2:20" x14ac:dyDescent="0.2">
      <c r="B3393" s="2"/>
      <c r="M3393" s="32"/>
      <c r="P3393" s="2"/>
      <c r="Q3393" s="9"/>
      <c r="T3393" s="5"/>
    </row>
    <row r="3394" spans="2:20" x14ac:dyDescent="0.2">
      <c r="B3394" s="2"/>
      <c r="M3394" s="32"/>
      <c r="P3394" s="2"/>
      <c r="Q3394" s="9"/>
      <c r="T3394" s="5"/>
    </row>
    <row r="3395" spans="2:20" x14ac:dyDescent="0.2">
      <c r="B3395" s="2"/>
      <c r="M3395" s="32"/>
      <c r="P3395" s="2"/>
      <c r="Q3395" s="9"/>
      <c r="T3395" s="5"/>
    </row>
    <row r="3396" spans="2:20" x14ac:dyDescent="0.2">
      <c r="B3396" s="2"/>
      <c r="M3396" s="32"/>
      <c r="P3396" s="2"/>
      <c r="Q3396" s="9"/>
      <c r="T3396" s="5"/>
    </row>
    <row r="3397" spans="2:20" x14ac:dyDescent="0.2">
      <c r="B3397" s="2"/>
      <c r="M3397" s="32"/>
      <c r="P3397" s="2"/>
      <c r="Q3397" s="9"/>
      <c r="T3397" s="5"/>
    </row>
    <row r="3398" spans="2:20" x14ac:dyDescent="0.2">
      <c r="B3398" s="2"/>
      <c r="M3398" s="32"/>
      <c r="P3398" s="2"/>
      <c r="Q3398" s="9"/>
      <c r="T3398" s="5"/>
    </row>
    <row r="3399" spans="2:20" x14ac:dyDescent="0.2">
      <c r="B3399" s="2"/>
      <c r="M3399" s="32"/>
      <c r="P3399" s="2"/>
      <c r="Q3399" s="9"/>
      <c r="T3399" s="5"/>
    </row>
    <row r="3400" spans="2:20" x14ac:dyDescent="0.2">
      <c r="B3400" s="2"/>
      <c r="M3400" s="32"/>
      <c r="P3400" s="2"/>
      <c r="Q3400" s="9"/>
      <c r="T3400" s="5"/>
    </row>
    <row r="3401" spans="2:20" x14ac:dyDescent="0.2">
      <c r="B3401" s="2"/>
      <c r="M3401" s="32"/>
      <c r="P3401" s="2"/>
      <c r="Q3401" s="9"/>
      <c r="T3401" s="5"/>
    </row>
    <row r="3402" spans="2:20" x14ac:dyDescent="0.2">
      <c r="B3402" s="2"/>
      <c r="M3402" s="32"/>
      <c r="P3402" s="2"/>
      <c r="Q3402" s="9"/>
      <c r="T3402" s="5"/>
    </row>
    <row r="3403" spans="2:20" x14ac:dyDescent="0.2">
      <c r="B3403" s="2"/>
      <c r="M3403" s="32"/>
      <c r="P3403" s="2"/>
      <c r="Q3403" s="9"/>
      <c r="T3403" s="5"/>
    </row>
    <row r="3404" spans="2:20" x14ac:dyDescent="0.2">
      <c r="B3404" s="2"/>
      <c r="M3404" s="32"/>
      <c r="P3404" s="2"/>
      <c r="Q3404" s="9"/>
      <c r="T3404" s="5"/>
    </row>
    <row r="3405" spans="2:20" x14ac:dyDescent="0.2">
      <c r="B3405" s="2"/>
      <c r="M3405" s="32"/>
      <c r="P3405" s="2"/>
      <c r="Q3405" s="9"/>
      <c r="T3405" s="5"/>
    </row>
    <row r="3406" spans="2:20" x14ac:dyDescent="0.2">
      <c r="B3406" s="2"/>
      <c r="M3406" s="32"/>
      <c r="P3406" s="2"/>
      <c r="Q3406" s="9"/>
      <c r="T3406" s="5"/>
    </row>
    <row r="3407" spans="2:20" x14ac:dyDescent="0.2">
      <c r="B3407" s="2"/>
      <c r="M3407" s="32"/>
      <c r="P3407" s="2"/>
      <c r="Q3407" s="9"/>
      <c r="T3407" s="5"/>
    </row>
    <row r="3408" spans="2:20" x14ac:dyDescent="0.2">
      <c r="B3408" s="2"/>
      <c r="M3408" s="32"/>
      <c r="P3408" s="2"/>
      <c r="Q3408" s="9"/>
      <c r="T3408" s="5"/>
    </row>
    <row r="3409" spans="2:20" x14ac:dyDescent="0.2">
      <c r="B3409" s="2"/>
      <c r="M3409" s="32"/>
      <c r="P3409" s="2"/>
      <c r="Q3409" s="9"/>
      <c r="T3409" s="5"/>
    </row>
    <row r="3410" spans="2:20" x14ac:dyDescent="0.2">
      <c r="B3410" s="2"/>
      <c r="M3410" s="32"/>
      <c r="P3410" s="2"/>
      <c r="Q3410" s="9"/>
      <c r="T3410" s="5"/>
    </row>
    <row r="3411" spans="2:20" x14ac:dyDescent="0.2">
      <c r="B3411" s="2"/>
      <c r="M3411" s="32"/>
      <c r="P3411" s="2"/>
      <c r="Q3411" s="9"/>
      <c r="T3411" s="5"/>
    </row>
    <row r="3412" spans="2:20" x14ac:dyDescent="0.2">
      <c r="B3412" s="2"/>
      <c r="M3412" s="32"/>
      <c r="P3412" s="2"/>
      <c r="Q3412" s="9"/>
      <c r="T3412" s="5"/>
    </row>
    <row r="3413" spans="2:20" x14ac:dyDescent="0.2">
      <c r="B3413" s="2"/>
      <c r="M3413" s="32"/>
      <c r="P3413" s="2"/>
      <c r="Q3413" s="9"/>
      <c r="T3413" s="5"/>
    </row>
    <row r="3414" spans="2:20" x14ac:dyDescent="0.2">
      <c r="B3414" s="2"/>
      <c r="M3414" s="32"/>
      <c r="P3414" s="2"/>
      <c r="Q3414" s="9"/>
      <c r="T3414" s="5"/>
    </row>
    <row r="3415" spans="2:20" x14ac:dyDescent="0.2">
      <c r="B3415" s="2"/>
      <c r="M3415" s="32"/>
      <c r="P3415" s="2"/>
      <c r="Q3415" s="9"/>
      <c r="T3415" s="5"/>
    </row>
    <row r="3416" spans="2:20" x14ac:dyDescent="0.2">
      <c r="B3416" s="2"/>
      <c r="M3416" s="32"/>
      <c r="P3416" s="2"/>
      <c r="Q3416" s="9"/>
      <c r="T3416" s="5"/>
    </row>
    <row r="3417" spans="2:20" x14ac:dyDescent="0.2">
      <c r="B3417" s="2"/>
      <c r="M3417" s="32"/>
      <c r="P3417" s="2"/>
      <c r="Q3417" s="9"/>
      <c r="T3417" s="5"/>
    </row>
    <row r="3418" spans="2:20" x14ac:dyDescent="0.2">
      <c r="B3418" s="2"/>
      <c r="M3418" s="32"/>
      <c r="P3418" s="2"/>
      <c r="Q3418" s="9"/>
      <c r="T3418" s="5"/>
    </row>
    <row r="3419" spans="2:20" x14ac:dyDescent="0.2">
      <c r="B3419" s="2"/>
      <c r="M3419" s="32"/>
      <c r="P3419" s="2"/>
      <c r="Q3419" s="9"/>
      <c r="T3419" s="5"/>
    </row>
    <row r="3420" spans="2:20" x14ac:dyDescent="0.2">
      <c r="B3420" s="2"/>
      <c r="M3420" s="32"/>
      <c r="P3420" s="2"/>
      <c r="Q3420" s="9"/>
      <c r="T3420" s="5"/>
    </row>
    <row r="3421" spans="2:20" x14ac:dyDescent="0.2">
      <c r="B3421" s="2"/>
      <c r="M3421" s="32"/>
      <c r="P3421" s="2"/>
      <c r="Q3421" s="9"/>
      <c r="T3421" s="5"/>
    </row>
    <row r="3422" spans="2:20" x14ac:dyDescent="0.2">
      <c r="B3422" s="2"/>
      <c r="M3422" s="32"/>
      <c r="P3422" s="2"/>
      <c r="Q3422" s="9"/>
      <c r="T3422" s="5"/>
    </row>
    <row r="3423" spans="2:20" x14ac:dyDescent="0.2">
      <c r="B3423" s="2"/>
      <c r="M3423" s="32"/>
      <c r="P3423" s="2"/>
      <c r="Q3423" s="9"/>
      <c r="T3423" s="5"/>
    </row>
    <row r="3424" spans="2:20" x14ac:dyDescent="0.2">
      <c r="B3424" s="2"/>
      <c r="M3424" s="32"/>
      <c r="P3424" s="2"/>
      <c r="Q3424" s="9"/>
      <c r="T3424" s="5"/>
    </row>
    <row r="3425" spans="2:20" x14ac:dyDescent="0.2">
      <c r="B3425" s="2"/>
      <c r="M3425" s="32"/>
      <c r="P3425" s="2"/>
      <c r="Q3425" s="9"/>
      <c r="T3425" s="5"/>
    </row>
    <row r="3426" spans="2:20" x14ac:dyDescent="0.2">
      <c r="B3426" s="2"/>
      <c r="M3426" s="32"/>
      <c r="P3426" s="2"/>
      <c r="Q3426" s="9"/>
      <c r="T3426" s="5"/>
    </row>
    <row r="3427" spans="2:20" x14ac:dyDescent="0.2">
      <c r="B3427" s="2"/>
      <c r="M3427" s="32"/>
      <c r="P3427" s="2"/>
      <c r="Q3427" s="9"/>
      <c r="T3427" s="5"/>
    </row>
    <row r="3428" spans="2:20" x14ac:dyDescent="0.2">
      <c r="B3428" s="2"/>
      <c r="M3428" s="32"/>
      <c r="P3428" s="2"/>
      <c r="Q3428" s="9"/>
      <c r="T3428" s="5"/>
    </row>
    <row r="3429" spans="2:20" x14ac:dyDescent="0.2">
      <c r="B3429" s="2"/>
      <c r="M3429" s="32"/>
      <c r="P3429" s="2"/>
      <c r="Q3429" s="9"/>
      <c r="T3429" s="5"/>
    </row>
    <row r="3430" spans="2:20" x14ac:dyDescent="0.2">
      <c r="B3430" s="2"/>
      <c r="M3430" s="32"/>
      <c r="P3430" s="2"/>
      <c r="Q3430" s="9"/>
      <c r="T3430" s="5"/>
    </row>
    <row r="3431" spans="2:20" x14ac:dyDescent="0.2">
      <c r="B3431" s="2"/>
      <c r="M3431" s="32"/>
      <c r="P3431" s="2"/>
      <c r="Q3431" s="9"/>
      <c r="T3431" s="5"/>
    </row>
    <row r="3432" spans="2:20" x14ac:dyDescent="0.2">
      <c r="B3432" s="2"/>
      <c r="M3432" s="32"/>
      <c r="P3432" s="2"/>
      <c r="Q3432" s="9"/>
      <c r="T3432" s="5"/>
    </row>
    <row r="3433" spans="2:20" x14ac:dyDescent="0.2">
      <c r="B3433" s="2"/>
      <c r="M3433" s="32"/>
      <c r="P3433" s="2"/>
      <c r="Q3433" s="9"/>
      <c r="T3433" s="5"/>
    </row>
    <row r="3434" spans="2:20" x14ac:dyDescent="0.2">
      <c r="B3434" s="2"/>
      <c r="M3434" s="32"/>
      <c r="P3434" s="2"/>
      <c r="Q3434" s="9"/>
      <c r="T3434" s="5"/>
    </row>
    <row r="3435" spans="2:20" x14ac:dyDescent="0.2">
      <c r="B3435" s="2"/>
      <c r="M3435" s="32"/>
      <c r="P3435" s="2"/>
      <c r="Q3435" s="9"/>
      <c r="T3435" s="5"/>
    </row>
    <row r="3436" spans="2:20" x14ac:dyDescent="0.2">
      <c r="B3436" s="2"/>
      <c r="M3436" s="32"/>
      <c r="P3436" s="2"/>
      <c r="Q3436" s="9"/>
      <c r="T3436" s="5"/>
    </row>
    <row r="3437" spans="2:20" x14ac:dyDescent="0.2">
      <c r="B3437" s="2"/>
      <c r="M3437" s="32"/>
      <c r="P3437" s="2"/>
      <c r="Q3437" s="9"/>
      <c r="T3437" s="5"/>
    </row>
    <row r="3438" spans="2:20" x14ac:dyDescent="0.2">
      <c r="B3438" s="2"/>
      <c r="M3438" s="32"/>
      <c r="P3438" s="2"/>
      <c r="Q3438" s="9"/>
      <c r="T3438" s="5"/>
    </row>
    <row r="3439" spans="2:20" x14ac:dyDescent="0.2">
      <c r="B3439" s="2"/>
      <c r="M3439" s="32"/>
      <c r="P3439" s="2"/>
      <c r="Q3439" s="9"/>
      <c r="T3439" s="5"/>
    </row>
    <row r="3440" spans="2:20" x14ac:dyDescent="0.2">
      <c r="B3440" s="2"/>
      <c r="M3440" s="32"/>
      <c r="P3440" s="2"/>
      <c r="Q3440" s="9"/>
      <c r="T3440" s="5"/>
    </row>
    <row r="3441" spans="2:20" x14ac:dyDescent="0.2">
      <c r="B3441" s="2"/>
      <c r="M3441" s="32"/>
      <c r="P3441" s="2"/>
      <c r="Q3441" s="9"/>
      <c r="T3441" s="5"/>
    </row>
    <row r="3442" spans="2:20" x14ac:dyDescent="0.2">
      <c r="B3442" s="2"/>
      <c r="M3442" s="32"/>
      <c r="P3442" s="2"/>
      <c r="Q3442" s="9"/>
      <c r="T3442" s="5"/>
    </row>
    <row r="3443" spans="2:20" x14ac:dyDescent="0.2">
      <c r="B3443" s="2"/>
      <c r="M3443" s="32"/>
      <c r="P3443" s="2"/>
      <c r="Q3443" s="9"/>
      <c r="T3443" s="5"/>
    </row>
    <row r="3444" spans="2:20" x14ac:dyDescent="0.2">
      <c r="B3444" s="2"/>
      <c r="M3444" s="32"/>
      <c r="P3444" s="2"/>
      <c r="Q3444" s="9"/>
      <c r="T3444" s="5"/>
    </row>
    <row r="3445" spans="2:20" x14ac:dyDescent="0.2">
      <c r="B3445" s="2"/>
      <c r="M3445" s="32"/>
      <c r="P3445" s="2"/>
      <c r="Q3445" s="9"/>
      <c r="T3445" s="5"/>
    </row>
    <row r="3446" spans="2:20" x14ac:dyDescent="0.2">
      <c r="B3446" s="2"/>
      <c r="M3446" s="32"/>
      <c r="P3446" s="2"/>
      <c r="Q3446" s="9"/>
      <c r="T3446" s="5"/>
    </row>
    <row r="3447" spans="2:20" x14ac:dyDescent="0.2">
      <c r="B3447" s="2"/>
      <c r="M3447" s="32"/>
      <c r="P3447" s="2"/>
      <c r="Q3447" s="9"/>
      <c r="T3447" s="5"/>
    </row>
    <row r="3448" spans="2:20" x14ac:dyDescent="0.2">
      <c r="B3448" s="2"/>
      <c r="M3448" s="32"/>
      <c r="P3448" s="2"/>
      <c r="Q3448" s="9"/>
      <c r="T3448" s="5"/>
    </row>
    <row r="3449" spans="2:20" x14ac:dyDescent="0.2">
      <c r="B3449" s="2"/>
      <c r="M3449" s="32"/>
      <c r="P3449" s="2"/>
      <c r="Q3449" s="9"/>
      <c r="T3449" s="5"/>
    </row>
    <row r="3450" spans="2:20" x14ac:dyDescent="0.2">
      <c r="B3450" s="2"/>
      <c r="M3450" s="32"/>
      <c r="P3450" s="2"/>
      <c r="Q3450" s="9"/>
      <c r="T3450" s="5"/>
    </row>
    <row r="3451" spans="2:20" x14ac:dyDescent="0.2">
      <c r="B3451" s="2"/>
      <c r="M3451" s="32"/>
      <c r="P3451" s="2"/>
      <c r="Q3451" s="9"/>
      <c r="T3451" s="5"/>
    </row>
    <row r="3452" spans="2:20" x14ac:dyDescent="0.2">
      <c r="B3452" s="2"/>
      <c r="M3452" s="32"/>
      <c r="P3452" s="2"/>
      <c r="Q3452" s="9"/>
      <c r="T3452" s="5"/>
    </row>
    <row r="3453" spans="2:20" x14ac:dyDescent="0.2">
      <c r="B3453" s="2"/>
      <c r="M3453" s="32"/>
      <c r="P3453" s="2"/>
      <c r="Q3453" s="9"/>
      <c r="T3453" s="5"/>
    </row>
    <row r="3454" spans="2:20" x14ac:dyDescent="0.2">
      <c r="B3454" s="2"/>
      <c r="M3454" s="32"/>
      <c r="P3454" s="2"/>
      <c r="Q3454" s="9"/>
      <c r="T3454" s="5"/>
    </row>
    <row r="3455" spans="2:20" x14ac:dyDescent="0.2">
      <c r="B3455" s="2"/>
      <c r="M3455" s="32"/>
      <c r="P3455" s="2"/>
      <c r="Q3455" s="9"/>
      <c r="T3455" s="5"/>
    </row>
    <row r="3456" spans="2:20" x14ac:dyDescent="0.2">
      <c r="B3456" s="2"/>
      <c r="M3456" s="32"/>
      <c r="P3456" s="2"/>
      <c r="Q3456" s="9"/>
      <c r="T3456" s="5"/>
    </row>
    <row r="3457" spans="2:20" x14ac:dyDescent="0.2">
      <c r="B3457" s="2"/>
      <c r="M3457" s="32"/>
      <c r="P3457" s="2"/>
      <c r="Q3457" s="9"/>
      <c r="T3457" s="5"/>
    </row>
    <row r="3458" spans="2:20" x14ac:dyDescent="0.2">
      <c r="B3458" s="2"/>
      <c r="M3458" s="32"/>
      <c r="P3458" s="2"/>
      <c r="Q3458" s="9"/>
      <c r="T3458" s="5"/>
    </row>
    <row r="3459" spans="2:20" x14ac:dyDescent="0.2">
      <c r="B3459" s="2"/>
      <c r="M3459" s="32"/>
      <c r="P3459" s="2"/>
      <c r="Q3459" s="9"/>
      <c r="T3459" s="5"/>
    </row>
    <row r="3460" spans="2:20" x14ac:dyDescent="0.2">
      <c r="B3460" s="2"/>
      <c r="M3460" s="32"/>
      <c r="P3460" s="2"/>
      <c r="Q3460" s="9"/>
      <c r="T3460" s="5"/>
    </row>
    <row r="3461" spans="2:20" x14ac:dyDescent="0.2">
      <c r="B3461" s="2"/>
      <c r="M3461" s="32"/>
      <c r="P3461" s="2"/>
      <c r="Q3461" s="9"/>
      <c r="T3461" s="5"/>
    </row>
    <row r="3462" spans="2:20" x14ac:dyDescent="0.2">
      <c r="B3462" s="2"/>
      <c r="M3462" s="32"/>
      <c r="P3462" s="2"/>
      <c r="Q3462" s="9"/>
      <c r="T3462" s="5"/>
    </row>
    <row r="3463" spans="2:20" x14ac:dyDescent="0.2">
      <c r="B3463" s="2"/>
      <c r="M3463" s="32"/>
      <c r="P3463" s="2"/>
      <c r="Q3463" s="9"/>
      <c r="T3463" s="5"/>
    </row>
    <row r="3464" spans="2:20" x14ac:dyDescent="0.2">
      <c r="B3464" s="2"/>
      <c r="M3464" s="32"/>
      <c r="P3464" s="2"/>
      <c r="Q3464" s="9"/>
      <c r="T3464" s="5"/>
    </row>
    <row r="3465" spans="2:20" x14ac:dyDescent="0.2">
      <c r="B3465" s="2"/>
      <c r="M3465" s="32"/>
      <c r="P3465" s="2"/>
      <c r="Q3465" s="9"/>
      <c r="T3465" s="5"/>
    </row>
    <row r="3466" spans="2:20" x14ac:dyDescent="0.2">
      <c r="B3466" s="2"/>
      <c r="M3466" s="32"/>
      <c r="P3466" s="2"/>
      <c r="Q3466" s="9"/>
      <c r="T3466" s="5"/>
    </row>
    <row r="3467" spans="2:20" x14ac:dyDescent="0.2">
      <c r="B3467" s="2"/>
      <c r="M3467" s="32"/>
      <c r="P3467" s="2"/>
      <c r="Q3467" s="9"/>
      <c r="T3467" s="5"/>
    </row>
    <row r="3468" spans="2:20" x14ac:dyDescent="0.2">
      <c r="B3468" s="2"/>
      <c r="M3468" s="32"/>
      <c r="P3468" s="2"/>
      <c r="Q3468" s="9"/>
      <c r="T3468" s="5"/>
    </row>
    <row r="3469" spans="2:20" x14ac:dyDescent="0.2">
      <c r="B3469" s="2"/>
      <c r="M3469" s="32"/>
      <c r="P3469" s="2"/>
      <c r="Q3469" s="9"/>
      <c r="T3469" s="5"/>
    </row>
    <row r="3470" spans="2:20" x14ac:dyDescent="0.2">
      <c r="B3470" s="2"/>
      <c r="M3470" s="32"/>
      <c r="P3470" s="2"/>
      <c r="Q3470" s="9"/>
      <c r="T3470" s="5"/>
    </row>
    <row r="3471" spans="2:20" x14ac:dyDescent="0.2">
      <c r="B3471" s="2"/>
      <c r="M3471" s="32"/>
      <c r="P3471" s="2"/>
      <c r="Q3471" s="9"/>
      <c r="T3471" s="5"/>
    </row>
    <row r="3472" spans="2:20" x14ac:dyDescent="0.2">
      <c r="B3472" s="2"/>
      <c r="M3472" s="32"/>
      <c r="P3472" s="2"/>
      <c r="Q3472" s="9"/>
      <c r="T3472" s="5"/>
    </row>
    <row r="3473" spans="2:20" x14ac:dyDescent="0.2">
      <c r="B3473" s="2"/>
      <c r="M3473" s="32"/>
      <c r="P3473" s="2"/>
      <c r="Q3473" s="9"/>
      <c r="T3473" s="5"/>
    </row>
    <row r="3474" spans="2:20" x14ac:dyDescent="0.2">
      <c r="B3474" s="2"/>
      <c r="M3474" s="32"/>
      <c r="P3474" s="2"/>
      <c r="Q3474" s="9"/>
      <c r="T3474" s="5"/>
    </row>
    <row r="3475" spans="2:20" x14ac:dyDescent="0.2">
      <c r="B3475" s="2"/>
      <c r="M3475" s="32"/>
      <c r="P3475" s="2"/>
      <c r="Q3475" s="9"/>
      <c r="T3475" s="5"/>
    </row>
    <row r="3476" spans="2:20" x14ac:dyDescent="0.2">
      <c r="B3476" s="2"/>
      <c r="M3476" s="32"/>
      <c r="P3476" s="2"/>
      <c r="Q3476" s="9"/>
      <c r="T3476" s="5"/>
    </row>
    <row r="3477" spans="2:20" x14ac:dyDescent="0.2">
      <c r="B3477" s="2"/>
      <c r="M3477" s="32"/>
      <c r="P3477" s="2"/>
      <c r="Q3477" s="9"/>
      <c r="T3477" s="5"/>
    </row>
    <row r="3478" spans="2:20" x14ac:dyDescent="0.2">
      <c r="B3478" s="2"/>
      <c r="M3478" s="32"/>
      <c r="P3478" s="2"/>
      <c r="Q3478" s="9"/>
      <c r="T3478" s="5"/>
    </row>
    <row r="3479" spans="2:20" x14ac:dyDescent="0.2">
      <c r="B3479" s="2"/>
      <c r="M3479" s="32"/>
      <c r="P3479" s="2"/>
      <c r="Q3479" s="9"/>
      <c r="T3479" s="5"/>
    </row>
    <row r="3480" spans="2:20" x14ac:dyDescent="0.2">
      <c r="B3480" s="2"/>
      <c r="M3480" s="32"/>
      <c r="P3480" s="2"/>
      <c r="Q3480" s="9"/>
      <c r="T3480" s="5"/>
    </row>
    <row r="3481" spans="2:20" x14ac:dyDescent="0.2">
      <c r="B3481" s="2"/>
      <c r="M3481" s="32"/>
      <c r="P3481" s="2"/>
      <c r="Q3481" s="9"/>
      <c r="T3481" s="5"/>
    </row>
    <row r="3482" spans="2:20" x14ac:dyDescent="0.2">
      <c r="B3482" s="2"/>
      <c r="M3482" s="32"/>
      <c r="P3482" s="2"/>
      <c r="Q3482" s="9"/>
      <c r="T3482" s="5"/>
    </row>
    <row r="3483" spans="2:20" x14ac:dyDescent="0.2">
      <c r="B3483" s="2"/>
      <c r="M3483" s="32"/>
      <c r="P3483" s="2"/>
      <c r="Q3483" s="9"/>
      <c r="T3483" s="5"/>
    </row>
    <row r="3484" spans="2:20" x14ac:dyDescent="0.2">
      <c r="B3484" s="2"/>
      <c r="M3484" s="32"/>
      <c r="P3484" s="2"/>
      <c r="Q3484" s="9"/>
      <c r="T3484" s="5"/>
    </row>
    <row r="3485" spans="2:20" x14ac:dyDescent="0.2">
      <c r="B3485" s="2"/>
      <c r="M3485" s="32"/>
      <c r="P3485" s="2"/>
      <c r="Q3485" s="9"/>
      <c r="T3485" s="5"/>
    </row>
    <row r="3486" spans="2:20" x14ac:dyDescent="0.2">
      <c r="B3486" s="2"/>
      <c r="M3486" s="32"/>
      <c r="P3486" s="2"/>
      <c r="Q3486" s="9"/>
      <c r="T3486" s="5"/>
    </row>
    <row r="3487" spans="2:20" x14ac:dyDescent="0.2">
      <c r="B3487" s="2"/>
      <c r="M3487" s="32"/>
      <c r="P3487" s="2"/>
      <c r="Q3487" s="9"/>
      <c r="T3487" s="5"/>
    </row>
    <row r="3488" spans="2:20" x14ac:dyDescent="0.2">
      <c r="B3488" s="2"/>
      <c r="M3488" s="32"/>
      <c r="P3488" s="2"/>
      <c r="Q3488" s="9"/>
      <c r="T3488" s="5"/>
    </row>
    <row r="3489" spans="2:20" x14ac:dyDescent="0.2">
      <c r="B3489" s="2"/>
      <c r="M3489" s="32"/>
      <c r="P3489" s="2"/>
      <c r="Q3489" s="9"/>
      <c r="T3489" s="5"/>
    </row>
    <row r="3490" spans="2:20" x14ac:dyDescent="0.2">
      <c r="B3490" s="2"/>
      <c r="M3490" s="32"/>
      <c r="P3490" s="2"/>
      <c r="Q3490" s="9"/>
      <c r="T3490" s="5"/>
    </row>
    <row r="3491" spans="2:20" x14ac:dyDescent="0.2">
      <c r="B3491" s="2"/>
      <c r="M3491" s="32"/>
      <c r="P3491" s="2"/>
      <c r="Q3491" s="9"/>
      <c r="T3491" s="5"/>
    </row>
    <row r="3492" spans="2:20" x14ac:dyDescent="0.2">
      <c r="B3492" s="2"/>
      <c r="M3492" s="32"/>
      <c r="P3492" s="2"/>
      <c r="Q3492" s="9"/>
      <c r="T3492" s="5"/>
    </row>
    <row r="3493" spans="2:20" x14ac:dyDescent="0.2">
      <c r="B3493" s="2"/>
      <c r="M3493" s="32"/>
      <c r="P3493" s="2"/>
      <c r="Q3493" s="9"/>
      <c r="T3493" s="5"/>
    </row>
    <row r="3494" spans="2:20" x14ac:dyDescent="0.2">
      <c r="B3494" s="2"/>
      <c r="M3494" s="32"/>
      <c r="P3494" s="2"/>
      <c r="Q3494" s="9"/>
      <c r="T3494" s="5"/>
    </row>
    <row r="3495" spans="2:20" x14ac:dyDescent="0.2">
      <c r="B3495" s="2"/>
      <c r="M3495" s="32"/>
      <c r="P3495" s="2"/>
      <c r="Q3495" s="9"/>
      <c r="T3495" s="5"/>
    </row>
    <row r="3496" spans="2:20" x14ac:dyDescent="0.2">
      <c r="B3496" s="2"/>
      <c r="M3496" s="32"/>
      <c r="P3496" s="2"/>
      <c r="Q3496" s="9"/>
      <c r="T3496" s="5"/>
    </row>
    <row r="3497" spans="2:20" x14ac:dyDescent="0.2">
      <c r="B3497" s="2"/>
      <c r="M3497" s="32"/>
      <c r="P3497" s="2"/>
      <c r="Q3497" s="9"/>
      <c r="T3497" s="5"/>
    </row>
    <row r="3498" spans="2:20" x14ac:dyDescent="0.2">
      <c r="B3498" s="2"/>
      <c r="M3498" s="32"/>
      <c r="P3498" s="2"/>
      <c r="Q3498" s="9"/>
      <c r="T3498" s="5"/>
    </row>
    <row r="3499" spans="2:20" x14ac:dyDescent="0.2">
      <c r="B3499" s="2"/>
      <c r="M3499" s="32"/>
      <c r="P3499" s="2"/>
      <c r="Q3499" s="9"/>
      <c r="T3499" s="5"/>
    </row>
    <row r="3500" spans="2:20" x14ac:dyDescent="0.2">
      <c r="B3500" s="2"/>
      <c r="M3500" s="32"/>
      <c r="P3500" s="2"/>
      <c r="Q3500" s="9"/>
      <c r="T3500" s="5"/>
    </row>
    <row r="3501" spans="2:20" x14ac:dyDescent="0.2">
      <c r="B3501" s="2"/>
      <c r="M3501" s="32"/>
      <c r="P3501" s="2"/>
      <c r="Q3501" s="9"/>
      <c r="T3501" s="5"/>
    </row>
    <row r="3502" spans="2:20" x14ac:dyDescent="0.2">
      <c r="B3502" s="2"/>
      <c r="M3502" s="32"/>
      <c r="P3502" s="2"/>
      <c r="Q3502" s="9"/>
      <c r="T3502" s="5"/>
    </row>
    <row r="3503" spans="2:20" x14ac:dyDescent="0.2">
      <c r="B3503" s="2"/>
      <c r="M3503" s="32"/>
      <c r="P3503" s="2"/>
      <c r="Q3503" s="9"/>
      <c r="T3503" s="5"/>
    </row>
    <row r="3504" spans="2:20" x14ac:dyDescent="0.2">
      <c r="B3504" s="2"/>
      <c r="M3504" s="32"/>
      <c r="P3504" s="2"/>
      <c r="Q3504" s="9"/>
      <c r="T3504" s="5"/>
    </row>
    <row r="3505" spans="2:20" x14ac:dyDescent="0.2">
      <c r="B3505" s="2"/>
      <c r="M3505" s="32"/>
      <c r="P3505" s="2"/>
      <c r="Q3505" s="9"/>
      <c r="T3505" s="5"/>
    </row>
    <row r="3506" spans="2:20" x14ac:dyDescent="0.2">
      <c r="B3506" s="2"/>
      <c r="M3506" s="32"/>
      <c r="P3506" s="2"/>
      <c r="Q3506" s="9"/>
      <c r="T3506" s="5"/>
    </row>
    <row r="3507" spans="2:20" x14ac:dyDescent="0.2">
      <c r="B3507" s="2"/>
      <c r="M3507" s="32"/>
      <c r="P3507" s="2"/>
      <c r="Q3507" s="9"/>
      <c r="T3507" s="5"/>
    </row>
    <row r="3508" spans="2:20" x14ac:dyDescent="0.2">
      <c r="B3508" s="2"/>
      <c r="M3508" s="32"/>
      <c r="P3508" s="2"/>
      <c r="Q3508" s="9"/>
      <c r="T3508" s="5"/>
    </row>
    <row r="3509" spans="2:20" x14ac:dyDescent="0.2">
      <c r="B3509" s="2"/>
      <c r="M3509" s="32"/>
      <c r="P3509" s="2"/>
      <c r="Q3509" s="9"/>
      <c r="T3509" s="5"/>
    </row>
    <row r="3510" spans="2:20" x14ac:dyDescent="0.2">
      <c r="B3510" s="2"/>
      <c r="M3510" s="32"/>
      <c r="P3510" s="2"/>
      <c r="Q3510" s="9"/>
      <c r="T3510" s="5"/>
    </row>
    <row r="3511" spans="2:20" x14ac:dyDescent="0.2">
      <c r="B3511" s="2"/>
      <c r="M3511" s="32"/>
      <c r="P3511" s="2"/>
      <c r="Q3511" s="9"/>
      <c r="T3511" s="5"/>
    </row>
    <row r="3512" spans="2:20" x14ac:dyDescent="0.2">
      <c r="B3512" s="2"/>
      <c r="M3512" s="32"/>
      <c r="P3512" s="2"/>
      <c r="Q3512" s="9"/>
      <c r="T3512" s="5"/>
    </row>
    <row r="3513" spans="2:20" x14ac:dyDescent="0.2">
      <c r="B3513" s="2"/>
      <c r="M3513" s="32"/>
      <c r="P3513" s="2"/>
      <c r="Q3513" s="9"/>
      <c r="T3513" s="5"/>
    </row>
    <row r="3514" spans="2:20" x14ac:dyDescent="0.2">
      <c r="B3514" s="2"/>
      <c r="M3514" s="32"/>
      <c r="P3514" s="2"/>
      <c r="Q3514" s="9"/>
      <c r="T3514" s="5"/>
    </row>
    <row r="3515" spans="2:20" x14ac:dyDescent="0.2">
      <c r="B3515" s="2"/>
      <c r="M3515" s="32"/>
      <c r="P3515" s="2"/>
      <c r="Q3515" s="9"/>
      <c r="T3515" s="5"/>
    </row>
    <row r="3516" spans="2:20" x14ac:dyDescent="0.2">
      <c r="B3516" s="2"/>
      <c r="M3516" s="32"/>
      <c r="P3516" s="2"/>
      <c r="Q3516" s="9"/>
      <c r="T3516" s="5"/>
    </row>
    <row r="3517" spans="2:20" x14ac:dyDescent="0.2">
      <c r="B3517" s="2"/>
      <c r="M3517" s="32"/>
      <c r="P3517" s="2"/>
      <c r="Q3517" s="9"/>
      <c r="T3517" s="5"/>
    </row>
    <row r="3518" spans="2:20" x14ac:dyDescent="0.2">
      <c r="B3518" s="2"/>
      <c r="M3518" s="32"/>
      <c r="P3518" s="2"/>
      <c r="Q3518" s="9"/>
      <c r="T3518" s="5"/>
    </row>
    <row r="3519" spans="2:20" x14ac:dyDescent="0.2">
      <c r="B3519" s="2"/>
      <c r="M3519" s="32"/>
      <c r="P3519" s="2"/>
      <c r="Q3519" s="9"/>
      <c r="T3519" s="5"/>
    </row>
    <row r="3520" spans="2:20" x14ac:dyDescent="0.2">
      <c r="B3520" s="2"/>
      <c r="M3520" s="32"/>
      <c r="P3520" s="2"/>
      <c r="Q3520" s="9"/>
      <c r="T3520" s="5"/>
    </row>
    <row r="3521" spans="2:20" x14ac:dyDescent="0.2">
      <c r="B3521" s="2"/>
      <c r="M3521" s="32"/>
      <c r="P3521" s="2"/>
      <c r="Q3521" s="9"/>
      <c r="T3521" s="5"/>
    </row>
    <row r="3522" spans="2:20" x14ac:dyDescent="0.2">
      <c r="B3522" s="2"/>
      <c r="M3522" s="32"/>
      <c r="P3522" s="2"/>
      <c r="Q3522" s="9"/>
      <c r="T3522" s="5"/>
    </row>
    <row r="3523" spans="2:20" x14ac:dyDescent="0.2">
      <c r="B3523" s="2"/>
      <c r="M3523" s="32"/>
      <c r="P3523" s="2"/>
      <c r="Q3523" s="9"/>
      <c r="T3523" s="5"/>
    </row>
    <row r="3524" spans="2:20" x14ac:dyDescent="0.2">
      <c r="B3524" s="2"/>
      <c r="M3524" s="32"/>
      <c r="P3524" s="2"/>
      <c r="Q3524" s="9"/>
      <c r="T3524" s="5"/>
    </row>
    <row r="3525" spans="2:20" x14ac:dyDescent="0.2">
      <c r="B3525" s="2"/>
      <c r="M3525" s="32"/>
      <c r="P3525" s="2"/>
      <c r="Q3525" s="9"/>
      <c r="T3525" s="5"/>
    </row>
    <row r="3526" spans="2:20" x14ac:dyDescent="0.2">
      <c r="B3526" s="2"/>
      <c r="M3526" s="32"/>
      <c r="P3526" s="2"/>
      <c r="Q3526" s="9"/>
      <c r="T3526" s="5"/>
    </row>
    <row r="3527" spans="2:20" x14ac:dyDescent="0.2">
      <c r="B3527" s="2"/>
      <c r="M3527" s="32"/>
      <c r="P3527" s="2"/>
      <c r="Q3527" s="9"/>
      <c r="T3527" s="5"/>
    </row>
    <row r="3528" spans="2:20" x14ac:dyDescent="0.2">
      <c r="B3528" s="2"/>
      <c r="M3528" s="32"/>
      <c r="P3528" s="2"/>
      <c r="Q3528" s="9"/>
      <c r="T3528" s="5"/>
    </row>
    <row r="3529" spans="2:20" x14ac:dyDescent="0.2">
      <c r="B3529" s="2"/>
      <c r="M3529" s="32"/>
      <c r="P3529" s="2"/>
      <c r="Q3529" s="9"/>
      <c r="T3529" s="5"/>
    </row>
    <row r="3530" spans="2:20" x14ac:dyDescent="0.2">
      <c r="B3530" s="2"/>
      <c r="M3530" s="32"/>
      <c r="P3530" s="2"/>
      <c r="Q3530" s="9"/>
      <c r="T3530" s="5"/>
    </row>
    <row r="3531" spans="2:20" x14ac:dyDescent="0.2">
      <c r="B3531" s="2"/>
      <c r="M3531" s="32"/>
      <c r="P3531" s="2"/>
      <c r="Q3531" s="9"/>
      <c r="T3531" s="5"/>
    </row>
    <row r="3532" spans="2:20" x14ac:dyDescent="0.2">
      <c r="B3532" s="2"/>
      <c r="M3532" s="32"/>
      <c r="P3532" s="2"/>
      <c r="Q3532" s="9"/>
      <c r="T3532" s="5"/>
    </row>
    <row r="3533" spans="2:20" x14ac:dyDescent="0.2">
      <c r="B3533" s="2"/>
      <c r="M3533" s="32"/>
      <c r="P3533" s="2"/>
      <c r="Q3533" s="9"/>
      <c r="T3533" s="5"/>
    </row>
    <row r="3534" spans="2:20" x14ac:dyDescent="0.2">
      <c r="B3534" s="2"/>
      <c r="M3534" s="32"/>
      <c r="P3534" s="2"/>
      <c r="Q3534" s="9"/>
      <c r="T3534" s="5"/>
    </row>
    <row r="3535" spans="2:20" x14ac:dyDescent="0.2">
      <c r="B3535" s="2"/>
      <c r="M3535" s="32"/>
      <c r="P3535" s="2"/>
      <c r="Q3535" s="9"/>
      <c r="T3535" s="5"/>
    </row>
    <row r="3536" spans="2:20" x14ac:dyDescent="0.2">
      <c r="B3536" s="2"/>
      <c r="M3536" s="32"/>
      <c r="P3536" s="2"/>
      <c r="Q3536" s="9"/>
      <c r="T3536" s="5"/>
    </row>
    <row r="3537" spans="2:20" x14ac:dyDescent="0.2">
      <c r="B3537" s="2"/>
      <c r="M3537" s="32"/>
      <c r="P3537" s="2"/>
      <c r="Q3537" s="9"/>
      <c r="T3537" s="5"/>
    </row>
    <row r="3538" spans="2:20" x14ac:dyDescent="0.2">
      <c r="B3538" s="2"/>
      <c r="M3538" s="32"/>
      <c r="P3538" s="2"/>
      <c r="Q3538" s="9"/>
      <c r="T3538" s="5"/>
    </row>
    <row r="3539" spans="2:20" x14ac:dyDescent="0.2">
      <c r="B3539" s="2"/>
      <c r="M3539" s="32"/>
      <c r="P3539" s="2"/>
      <c r="Q3539" s="9"/>
      <c r="T3539" s="5"/>
    </row>
    <row r="3540" spans="2:20" x14ac:dyDescent="0.2">
      <c r="B3540" s="2"/>
      <c r="M3540" s="32"/>
      <c r="P3540" s="2"/>
      <c r="Q3540" s="9"/>
      <c r="T3540" s="5"/>
    </row>
    <row r="3541" spans="2:20" x14ac:dyDescent="0.2">
      <c r="B3541" s="2"/>
      <c r="M3541" s="32"/>
      <c r="P3541" s="2"/>
      <c r="Q3541" s="9"/>
      <c r="T3541" s="5"/>
    </row>
    <row r="3542" spans="2:20" x14ac:dyDescent="0.2">
      <c r="B3542" s="2"/>
      <c r="M3542" s="32"/>
      <c r="P3542" s="2"/>
      <c r="Q3542" s="9"/>
      <c r="T3542" s="5"/>
    </row>
    <row r="3543" spans="2:20" x14ac:dyDescent="0.2">
      <c r="B3543" s="2"/>
      <c r="M3543" s="32"/>
      <c r="P3543" s="2"/>
      <c r="Q3543" s="9"/>
      <c r="T3543" s="5"/>
    </row>
    <row r="3544" spans="2:20" x14ac:dyDescent="0.2">
      <c r="B3544" s="2"/>
      <c r="M3544" s="32"/>
      <c r="P3544" s="2"/>
      <c r="Q3544" s="9"/>
      <c r="T3544" s="5"/>
    </row>
    <row r="3545" spans="2:20" x14ac:dyDescent="0.2">
      <c r="B3545" s="2"/>
      <c r="M3545" s="32"/>
      <c r="P3545" s="2"/>
      <c r="Q3545" s="9"/>
      <c r="T3545" s="5"/>
    </row>
    <row r="3546" spans="2:20" x14ac:dyDescent="0.2">
      <c r="B3546" s="2"/>
      <c r="M3546" s="32"/>
      <c r="P3546" s="2"/>
      <c r="Q3546" s="9"/>
      <c r="T3546" s="5"/>
    </row>
    <row r="3547" spans="2:20" x14ac:dyDescent="0.2">
      <c r="B3547" s="2"/>
      <c r="M3547" s="32"/>
      <c r="P3547" s="2"/>
      <c r="Q3547" s="9"/>
      <c r="T3547" s="5"/>
    </row>
    <row r="3548" spans="2:20" x14ac:dyDescent="0.2">
      <c r="B3548" s="2"/>
      <c r="M3548" s="32"/>
      <c r="P3548" s="2"/>
      <c r="Q3548" s="9"/>
      <c r="T3548" s="5"/>
    </row>
    <row r="3549" spans="2:20" x14ac:dyDescent="0.2">
      <c r="B3549" s="2"/>
      <c r="M3549" s="32"/>
      <c r="P3549" s="2"/>
      <c r="Q3549" s="9"/>
      <c r="T3549" s="5"/>
    </row>
    <row r="3550" spans="2:20" x14ac:dyDescent="0.2">
      <c r="B3550" s="2"/>
      <c r="M3550" s="32"/>
      <c r="P3550" s="2"/>
      <c r="Q3550" s="9"/>
      <c r="T3550" s="5"/>
    </row>
    <row r="3551" spans="2:20" x14ac:dyDescent="0.2">
      <c r="B3551" s="2"/>
      <c r="M3551" s="32"/>
      <c r="P3551" s="2"/>
      <c r="Q3551" s="9"/>
      <c r="T3551" s="5"/>
    </row>
    <row r="3552" spans="2:20" x14ac:dyDescent="0.2">
      <c r="B3552" s="2"/>
      <c r="M3552" s="32"/>
      <c r="P3552" s="2"/>
      <c r="Q3552" s="9"/>
      <c r="T3552" s="5"/>
    </row>
    <row r="3553" spans="2:20" x14ac:dyDescent="0.2">
      <c r="B3553" s="2"/>
      <c r="M3553" s="32"/>
      <c r="P3553" s="2"/>
      <c r="Q3553" s="9"/>
      <c r="T3553" s="5"/>
    </row>
    <row r="3554" spans="2:20" x14ac:dyDescent="0.2">
      <c r="B3554" s="2"/>
      <c r="M3554" s="32"/>
      <c r="P3554" s="2"/>
      <c r="Q3554" s="9"/>
      <c r="T3554" s="5"/>
    </row>
    <row r="3555" spans="2:20" x14ac:dyDescent="0.2">
      <c r="B3555" s="2"/>
      <c r="M3555" s="32"/>
      <c r="P3555" s="2"/>
      <c r="Q3555" s="9"/>
      <c r="T3555" s="5"/>
    </row>
    <row r="3556" spans="2:20" x14ac:dyDescent="0.2">
      <c r="B3556" s="2"/>
      <c r="M3556" s="32"/>
      <c r="P3556" s="2"/>
      <c r="Q3556" s="9"/>
      <c r="T3556" s="5"/>
    </row>
    <row r="3557" spans="2:20" x14ac:dyDescent="0.2">
      <c r="B3557" s="2"/>
      <c r="M3557" s="32"/>
      <c r="P3557" s="2"/>
      <c r="Q3557" s="9"/>
      <c r="T3557" s="5"/>
    </row>
    <row r="3558" spans="2:20" x14ac:dyDescent="0.2">
      <c r="B3558" s="2"/>
      <c r="M3558" s="32"/>
      <c r="P3558" s="2"/>
      <c r="Q3558" s="9"/>
      <c r="T3558" s="5"/>
    </row>
    <row r="3559" spans="2:20" x14ac:dyDescent="0.2">
      <c r="B3559" s="2"/>
      <c r="M3559" s="32"/>
      <c r="P3559" s="2"/>
      <c r="Q3559" s="9"/>
      <c r="T3559" s="5"/>
    </row>
    <row r="3560" spans="2:20" x14ac:dyDescent="0.2">
      <c r="B3560" s="2"/>
      <c r="M3560" s="32"/>
      <c r="P3560" s="2"/>
      <c r="Q3560" s="9"/>
      <c r="T3560" s="5"/>
    </row>
    <row r="3561" spans="2:20" x14ac:dyDescent="0.2">
      <c r="B3561" s="2"/>
      <c r="M3561" s="32"/>
      <c r="P3561" s="2"/>
      <c r="Q3561" s="9"/>
      <c r="T3561" s="5"/>
    </row>
    <row r="3562" spans="2:20" x14ac:dyDescent="0.2">
      <c r="B3562" s="2"/>
      <c r="M3562" s="32"/>
      <c r="P3562" s="2"/>
      <c r="Q3562" s="9"/>
      <c r="T3562" s="5"/>
    </row>
    <row r="3563" spans="2:20" x14ac:dyDescent="0.2">
      <c r="B3563" s="2"/>
      <c r="M3563" s="32"/>
      <c r="P3563" s="2"/>
      <c r="Q3563" s="9"/>
      <c r="T3563" s="5"/>
    </row>
    <row r="3564" spans="2:20" x14ac:dyDescent="0.2">
      <c r="B3564" s="2"/>
      <c r="M3564" s="32"/>
      <c r="P3564" s="2"/>
      <c r="Q3564" s="9"/>
      <c r="T3564" s="5"/>
    </row>
    <row r="3565" spans="2:20" x14ac:dyDescent="0.2">
      <c r="B3565" s="2"/>
      <c r="M3565" s="32"/>
      <c r="P3565" s="2"/>
      <c r="Q3565" s="9"/>
      <c r="T3565" s="5"/>
    </row>
    <row r="3566" spans="2:20" x14ac:dyDescent="0.2">
      <c r="B3566" s="2"/>
      <c r="M3566" s="32"/>
      <c r="P3566" s="2"/>
      <c r="Q3566" s="9"/>
      <c r="T3566" s="5"/>
    </row>
    <row r="3567" spans="2:20" x14ac:dyDescent="0.2">
      <c r="B3567" s="2"/>
      <c r="M3567" s="32"/>
      <c r="P3567" s="2"/>
      <c r="Q3567" s="9"/>
      <c r="T3567" s="5"/>
    </row>
    <row r="3568" spans="2:20" x14ac:dyDescent="0.2">
      <c r="B3568" s="2"/>
      <c r="M3568" s="32"/>
      <c r="P3568" s="2"/>
      <c r="Q3568" s="9"/>
      <c r="T3568" s="5"/>
    </row>
    <row r="3569" spans="2:20" x14ac:dyDescent="0.2">
      <c r="B3569" s="2"/>
      <c r="M3569" s="32"/>
      <c r="P3569" s="2"/>
      <c r="Q3569" s="9"/>
      <c r="T3569" s="5"/>
    </row>
    <row r="3570" spans="2:20" x14ac:dyDescent="0.2">
      <c r="B3570" s="2"/>
      <c r="M3570" s="32"/>
      <c r="P3570" s="2"/>
      <c r="Q3570" s="9"/>
      <c r="T3570" s="5"/>
    </row>
    <row r="3571" spans="2:20" x14ac:dyDescent="0.2">
      <c r="B3571" s="2"/>
      <c r="M3571" s="32"/>
      <c r="P3571" s="2"/>
      <c r="Q3571" s="9"/>
      <c r="T3571" s="5"/>
    </row>
    <row r="3572" spans="2:20" x14ac:dyDescent="0.2">
      <c r="B3572" s="2"/>
      <c r="M3572" s="32"/>
      <c r="P3572" s="2"/>
      <c r="Q3572" s="9"/>
      <c r="T3572" s="5"/>
    </row>
    <row r="3573" spans="2:20" x14ac:dyDescent="0.2">
      <c r="B3573" s="2"/>
      <c r="M3573" s="32"/>
      <c r="P3573" s="2"/>
      <c r="Q3573" s="9"/>
      <c r="T3573" s="5"/>
    </row>
    <row r="3574" spans="2:20" x14ac:dyDescent="0.2">
      <c r="B3574" s="2"/>
      <c r="M3574" s="32"/>
      <c r="P3574" s="2"/>
      <c r="Q3574" s="9"/>
      <c r="T3574" s="5"/>
    </row>
    <row r="3575" spans="2:20" x14ac:dyDescent="0.2">
      <c r="B3575" s="2"/>
      <c r="M3575" s="32"/>
      <c r="P3575" s="2"/>
      <c r="Q3575" s="9"/>
      <c r="T3575" s="5"/>
    </row>
    <row r="3576" spans="2:20" x14ac:dyDescent="0.2">
      <c r="B3576" s="2"/>
      <c r="M3576" s="32"/>
      <c r="P3576" s="2"/>
      <c r="Q3576" s="9"/>
      <c r="T3576" s="5"/>
    </row>
    <row r="3577" spans="2:20" x14ac:dyDescent="0.2">
      <c r="B3577" s="2"/>
      <c r="M3577" s="32"/>
      <c r="P3577" s="2"/>
      <c r="Q3577" s="9"/>
      <c r="T3577" s="5"/>
    </row>
    <row r="3578" spans="2:20" x14ac:dyDescent="0.2">
      <c r="B3578" s="2"/>
      <c r="M3578" s="32"/>
      <c r="P3578" s="2"/>
      <c r="Q3578" s="9"/>
      <c r="T3578" s="5"/>
    </row>
    <row r="3579" spans="2:20" x14ac:dyDescent="0.2">
      <c r="B3579" s="2"/>
      <c r="M3579" s="32"/>
      <c r="P3579" s="2"/>
      <c r="Q3579" s="9"/>
      <c r="T3579" s="5"/>
    </row>
    <row r="3580" spans="2:20" x14ac:dyDescent="0.2">
      <c r="B3580" s="2"/>
      <c r="M3580" s="32"/>
      <c r="P3580" s="2"/>
      <c r="Q3580" s="9"/>
      <c r="T3580" s="5"/>
    </row>
    <row r="3581" spans="2:20" x14ac:dyDescent="0.2">
      <c r="B3581" s="2"/>
      <c r="M3581" s="32"/>
      <c r="P3581" s="2"/>
      <c r="Q3581" s="9"/>
      <c r="T3581" s="5"/>
    </row>
    <row r="3582" spans="2:20" x14ac:dyDescent="0.2">
      <c r="B3582" s="2"/>
      <c r="M3582" s="32"/>
      <c r="P3582" s="2"/>
      <c r="Q3582" s="9"/>
      <c r="T3582" s="5"/>
    </row>
    <row r="3583" spans="2:20" x14ac:dyDescent="0.2">
      <c r="B3583" s="2"/>
      <c r="M3583" s="32"/>
      <c r="P3583" s="2"/>
      <c r="Q3583" s="9"/>
      <c r="T3583" s="5"/>
    </row>
    <row r="3584" spans="2:20" x14ac:dyDescent="0.2">
      <c r="B3584" s="2"/>
      <c r="M3584" s="32"/>
      <c r="P3584" s="2"/>
      <c r="Q3584" s="9"/>
      <c r="T3584" s="5"/>
    </row>
    <row r="3585" spans="2:20" x14ac:dyDescent="0.2">
      <c r="B3585" s="2"/>
      <c r="M3585" s="32"/>
      <c r="P3585" s="2"/>
      <c r="Q3585" s="9"/>
      <c r="T3585" s="5"/>
    </row>
    <row r="3586" spans="2:20" x14ac:dyDescent="0.2">
      <c r="B3586" s="2"/>
      <c r="M3586" s="32"/>
      <c r="P3586" s="2"/>
      <c r="Q3586" s="9"/>
      <c r="T3586" s="5"/>
    </row>
    <row r="3587" spans="2:20" x14ac:dyDescent="0.2">
      <c r="B3587" s="2"/>
      <c r="M3587" s="32"/>
      <c r="P3587" s="2"/>
      <c r="Q3587" s="9"/>
      <c r="T3587" s="5"/>
    </row>
    <row r="3588" spans="2:20" x14ac:dyDescent="0.2">
      <c r="B3588" s="2"/>
      <c r="M3588" s="32"/>
      <c r="P3588" s="2"/>
      <c r="Q3588" s="9"/>
      <c r="T3588" s="5"/>
    </row>
    <row r="3589" spans="2:20" x14ac:dyDescent="0.2">
      <c r="B3589" s="2"/>
      <c r="M3589" s="32"/>
      <c r="P3589" s="2"/>
      <c r="Q3589" s="9"/>
      <c r="T3589" s="5"/>
    </row>
    <row r="3590" spans="2:20" x14ac:dyDescent="0.2">
      <c r="B3590" s="2"/>
      <c r="M3590" s="32"/>
      <c r="P3590" s="2"/>
      <c r="Q3590" s="9"/>
      <c r="T3590" s="5"/>
    </row>
    <row r="3591" spans="2:20" x14ac:dyDescent="0.2">
      <c r="B3591" s="2"/>
      <c r="M3591" s="32"/>
      <c r="P3591" s="2"/>
      <c r="Q3591" s="9"/>
      <c r="T3591" s="5"/>
    </row>
    <row r="3592" spans="2:20" x14ac:dyDescent="0.2">
      <c r="B3592" s="2"/>
      <c r="M3592" s="32"/>
      <c r="P3592" s="2"/>
      <c r="Q3592" s="9"/>
      <c r="T3592" s="5"/>
    </row>
    <row r="3593" spans="2:20" x14ac:dyDescent="0.2">
      <c r="B3593" s="2"/>
      <c r="M3593" s="32"/>
      <c r="P3593" s="2"/>
      <c r="Q3593" s="9"/>
      <c r="T3593" s="5"/>
    </row>
    <row r="3594" spans="2:20" x14ac:dyDescent="0.2">
      <c r="B3594" s="2"/>
      <c r="M3594" s="32"/>
      <c r="P3594" s="2"/>
      <c r="Q3594" s="9"/>
      <c r="T3594" s="5"/>
    </row>
    <row r="3595" spans="2:20" x14ac:dyDescent="0.2">
      <c r="B3595" s="2"/>
      <c r="M3595" s="32"/>
      <c r="P3595" s="2"/>
      <c r="Q3595" s="9"/>
      <c r="T3595" s="5"/>
    </row>
    <row r="3596" spans="2:20" x14ac:dyDescent="0.2">
      <c r="B3596" s="2"/>
      <c r="M3596" s="32"/>
      <c r="P3596" s="2"/>
      <c r="Q3596" s="9"/>
      <c r="T3596" s="5"/>
    </row>
    <row r="3597" spans="2:20" x14ac:dyDescent="0.2">
      <c r="B3597" s="2"/>
      <c r="M3597" s="32"/>
      <c r="P3597" s="2"/>
      <c r="Q3597" s="9"/>
      <c r="T3597" s="5"/>
    </row>
    <row r="3598" spans="2:20" x14ac:dyDescent="0.2">
      <c r="B3598" s="2"/>
      <c r="M3598" s="32"/>
      <c r="P3598" s="2"/>
      <c r="Q3598" s="9"/>
      <c r="T3598" s="5"/>
    </row>
    <row r="3599" spans="2:20" x14ac:dyDescent="0.2">
      <c r="B3599" s="2"/>
      <c r="M3599" s="32"/>
      <c r="P3599" s="2"/>
      <c r="Q3599" s="9"/>
      <c r="T3599" s="5"/>
    </row>
    <row r="3600" spans="2:20" x14ac:dyDescent="0.2">
      <c r="B3600" s="2"/>
      <c r="M3600" s="32"/>
      <c r="P3600" s="2"/>
      <c r="Q3600" s="9"/>
      <c r="T3600" s="5"/>
    </row>
    <row r="3601" spans="2:20" x14ac:dyDescent="0.2">
      <c r="B3601" s="2"/>
      <c r="M3601" s="32"/>
      <c r="P3601" s="2"/>
      <c r="Q3601" s="9"/>
      <c r="T3601" s="5"/>
    </row>
    <row r="3602" spans="2:20" x14ac:dyDescent="0.2">
      <c r="B3602" s="2"/>
      <c r="M3602" s="32"/>
      <c r="P3602" s="2"/>
      <c r="Q3602" s="9"/>
      <c r="T3602" s="5"/>
    </row>
    <row r="3603" spans="2:20" x14ac:dyDescent="0.2">
      <c r="B3603" s="2"/>
      <c r="M3603" s="32"/>
      <c r="P3603" s="2"/>
      <c r="Q3603" s="9"/>
      <c r="T3603" s="5"/>
    </row>
    <row r="3604" spans="2:20" x14ac:dyDescent="0.2">
      <c r="B3604" s="2"/>
      <c r="M3604" s="32"/>
      <c r="P3604" s="2"/>
      <c r="Q3604" s="9"/>
      <c r="T3604" s="5"/>
    </row>
    <row r="3605" spans="2:20" x14ac:dyDescent="0.2">
      <c r="B3605" s="2"/>
      <c r="M3605" s="32"/>
      <c r="P3605" s="2"/>
      <c r="Q3605" s="9"/>
      <c r="T3605" s="5"/>
    </row>
    <row r="3606" spans="2:20" x14ac:dyDescent="0.2">
      <c r="B3606" s="2"/>
      <c r="M3606" s="32"/>
      <c r="P3606" s="2"/>
      <c r="Q3606" s="9"/>
      <c r="T3606" s="5"/>
    </row>
    <row r="3607" spans="2:20" x14ac:dyDescent="0.2">
      <c r="B3607" s="2"/>
      <c r="M3607" s="32"/>
      <c r="P3607" s="2"/>
      <c r="Q3607" s="9"/>
      <c r="T3607" s="5"/>
    </row>
    <row r="3608" spans="2:20" x14ac:dyDescent="0.2">
      <c r="B3608" s="2"/>
      <c r="M3608" s="32"/>
      <c r="P3608" s="2"/>
      <c r="Q3608" s="9"/>
      <c r="T3608" s="5"/>
    </row>
    <row r="3609" spans="2:20" x14ac:dyDescent="0.2">
      <c r="B3609" s="2"/>
      <c r="M3609" s="32"/>
      <c r="P3609" s="2"/>
      <c r="Q3609" s="9"/>
      <c r="T3609" s="5"/>
    </row>
    <row r="3610" spans="2:20" x14ac:dyDescent="0.2">
      <c r="B3610" s="2"/>
      <c r="M3610" s="32"/>
      <c r="P3610" s="2"/>
      <c r="Q3610" s="9"/>
      <c r="T3610" s="5"/>
    </row>
    <row r="3611" spans="2:20" x14ac:dyDescent="0.2">
      <c r="B3611" s="2"/>
      <c r="M3611" s="32"/>
      <c r="P3611" s="2"/>
      <c r="Q3611" s="9"/>
      <c r="T3611" s="5"/>
    </row>
    <row r="3612" spans="2:20" x14ac:dyDescent="0.2">
      <c r="B3612" s="2"/>
      <c r="M3612" s="32"/>
      <c r="P3612" s="2"/>
      <c r="Q3612" s="9"/>
      <c r="T3612" s="5"/>
    </row>
    <row r="3613" spans="2:20" x14ac:dyDescent="0.2">
      <c r="B3613" s="2"/>
      <c r="M3613" s="32"/>
      <c r="P3613" s="2"/>
      <c r="Q3613" s="9"/>
      <c r="T3613" s="5"/>
    </row>
    <row r="3614" spans="2:20" x14ac:dyDescent="0.2">
      <c r="B3614" s="2"/>
      <c r="M3614" s="32"/>
      <c r="P3614" s="2"/>
      <c r="Q3614" s="9"/>
      <c r="T3614" s="5"/>
    </row>
    <row r="3615" spans="2:20" x14ac:dyDescent="0.2">
      <c r="B3615" s="2"/>
      <c r="M3615" s="32"/>
      <c r="P3615" s="2"/>
      <c r="Q3615" s="9"/>
      <c r="T3615" s="5"/>
    </row>
    <row r="3616" spans="2:20" x14ac:dyDescent="0.2">
      <c r="B3616" s="2"/>
      <c r="M3616" s="32"/>
      <c r="P3616" s="2"/>
      <c r="Q3616" s="9"/>
      <c r="T3616" s="5"/>
    </row>
    <row r="3617" spans="2:20" x14ac:dyDescent="0.2">
      <c r="B3617" s="2"/>
      <c r="M3617" s="32"/>
      <c r="P3617" s="2"/>
      <c r="Q3617" s="9"/>
      <c r="T3617" s="5"/>
    </row>
    <row r="3618" spans="2:20" x14ac:dyDescent="0.2">
      <c r="B3618" s="2"/>
      <c r="M3618" s="32"/>
      <c r="P3618" s="2"/>
      <c r="Q3618" s="9"/>
      <c r="T3618" s="5"/>
    </row>
    <row r="3619" spans="2:20" x14ac:dyDescent="0.2">
      <c r="B3619" s="2"/>
      <c r="M3619" s="32"/>
      <c r="P3619" s="2"/>
      <c r="Q3619" s="9"/>
      <c r="T3619" s="5"/>
    </row>
    <row r="3620" spans="2:20" x14ac:dyDescent="0.2">
      <c r="B3620" s="2"/>
      <c r="M3620" s="32"/>
      <c r="P3620" s="2"/>
      <c r="Q3620" s="9"/>
      <c r="T3620" s="5"/>
    </row>
    <row r="3621" spans="2:20" x14ac:dyDescent="0.2">
      <c r="B3621" s="2"/>
      <c r="M3621" s="32"/>
      <c r="P3621" s="2"/>
      <c r="Q3621" s="9"/>
      <c r="T3621" s="5"/>
    </row>
    <row r="3622" spans="2:20" x14ac:dyDescent="0.2">
      <c r="B3622" s="2"/>
      <c r="M3622" s="32"/>
      <c r="P3622" s="2"/>
      <c r="Q3622" s="9"/>
      <c r="T3622" s="5"/>
    </row>
    <row r="3623" spans="2:20" x14ac:dyDescent="0.2">
      <c r="B3623" s="2"/>
      <c r="M3623" s="32"/>
      <c r="P3623" s="2"/>
      <c r="Q3623" s="9"/>
      <c r="T3623" s="5"/>
    </row>
    <row r="3624" spans="2:20" x14ac:dyDescent="0.2">
      <c r="B3624" s="2"/>
      <c r="M3624" s="32"/>
      <c r="P3624" s="2"/>
      <c r="Q3624" s="9"/>
      <c r="T3624" s="5"/>
    </row>
    <row r="3625" spans="2:20" x14ac:dyDescent="0.2">
      <c r="B3625" s="2"/>
      <c r="M3625" s="32"/>
      <c r="P3625" s="2"/>
      <c r="Q3625" s="9"/>
      <c r="T3625" s="5"/>
    </row>
    <row r="3626" spans="2:20" x14ac:dyDescent="0.2">
      <c r="B3626" s="2"/>
      <c r="M3626" s="32"/>
      <c r="P3626" s="2"/>
      <c r="Q3626" s="9"/>
      <c r="T3626" s="5"/>
    </row>
    <row r="3627" spans="2:20" x14ac:dyDescent="0.2">
      <c r="B3627" s="2"/>
      <c r="M3627" s="32"/>
      <c r="P3627" s="2"/>
      <c r="Q3627" s="9"/>
      <c r="T3627" s="5"/>
    </row>
    <row r="3628" spans="2:20" x14ac:dyDescent="0.2">
      <c r="B3628" s="2"/>
      <c r="M3628" s="32"/>
      <c r="P3628" s="2"/>
      <c r="Q3628" s="9"/>
      <c r="T3628" s="5"/>
    </row>
    <row r="3629" spans="2:20" x14ac:dyDescent="0.2">
      <c r="B3629" s="2"/>
      <c r="M3629" s="32"/>
      <c r="P3629" s="2"/>
      <c r="Q3629" s="9"/>
      <c r="T3629" s="5"/>
    </row>
    <row r="3630" spans="2:20" x14ac:dyDescent="0.2">
      <c r="B3630" s="2"/>
      <c r="M3630" s="32"/>
      <c r="P3630" s="2"/>
      <c r="Q3630" s="9"/>
      <c r="T3630" s="5"/>
    </row>
    <row r="3631" spans="2:20" x14ac:dyDescent="0.2">
      <c r="B3631" s="2"/>
      <c r="M3631" s="32"/>
      <c r="P3631" s="2"/>
      <c r="Q3631" s="9"/>
      <c r="T3631" s="5"/>
    </row>
    <row r="3632" spans="2:20" x14ac:dyDescent="0.2">
      <c r="B3632" s="2"/>
      <c r="M3632" s="32"/>
      <c r="P3632" s="2"/>
      <c r="Q3632" s="9"/>
      <c r="T3632" s="5"/>
    </row>
    <row r="3633" spans="2:20" x14ac:dyDescent="0.2">
      <c r="B3633" s="2"/>
      <c r="M3633" s="32"/>
      <c r="P3633" s="2"/>
      <c r="Q3633" s="9"/>
      <c r="T3633" s="5"/>
    </row>
    <row r="3634" spans="2:20" x14ac:dyDescent="0.2">
      <c r="B3634" s="2"/>
      <c r="M3634" s="32"/>
      <c r="P3634" s="2"/>
      <c r="Q3634" s="9"/>
      <c r="T3634" s="5"/>
    </row>
    <row r="3635" spans="2:20" x14ac:dyDescent="0.2">
      <c r="B3635" s="2"/>
      <c r="M3635" s="32"/>
      <c r="P3635" s="2"/>
      <c r="Q3635" s="9"/>
      <c r="T3635" s="5"/>
    </row>
    <row r="3636" spans="2:20" x14ac:dyDescent="0.2">
      <c r="B3636" s="2"/>
      <c r="M3636" s="32"/>
      <c r="P3636" s="2"/>
      <c r="Q3636" s="9"/>
      <c r="T3636" s="5"/>
    </row>
    <row r="3637" spans="2:20" x14ac:dyDescent="0.2">
      <c r="B3637" s="2"/>
      <c r="M3637" s="32"/>
      <c r="P3637" s="2"/>
      <c r="Q3637" s="9"/>
      <c r="T3637" s="5"/>
    </row>
    <row r="3638" spans="2:20" x14ac:dyDescent="0.2">
      <c r="B3638" s="2"/>
      <c r="M3638" s="32"/>
      <c r="P3638" s="2"/>
      <c r="Q3638" s="9"/>
      <c r="T3638" s="5"/>
    </row>
    <row r="3639" spans="2:20" x14ac:dyDescent="0.2">
      <c r="B3639" s="2"/>
      <c r="M3639" s="32"/>
      <c r="P3639" s="2"/>
      <c r="Q3639" s="9"/>
      <c r="T3639" s="5"/>
    </row>
    <row r="3640" spans="2:20" x14ac:dyDescent="0.2">
      <c r="B3640" s="2"/>
      <c r="M3640" s="32"/>
      <c r="P3640" s="2"/>
      <c r="Q3640" s="9"/>
      <c r="T3640" s="5"/>
    </row>
    <row r="3641" spans="2:20" x14ac:dyDescent="0.2">
      <c r="B3641" s="2"/>
      <c r="M3641" s="32"/>
      <c r="P3641" s="2"/>
      <c r="Q3641" s="9"/>
      <c r="T3641" s="5"/>
    </row>
    <row r="3642" spans="2:20" x14ac:dyDescent="0.2">
      <c r="B3642" s="2"/>
      <c r="M3642" s="32"/>
      <c r="P3642" s="2"/>
      <c r="Q3642" s="9"/>
      <c r="T3642" s="5"/>
    </row>
    <row r="3643" spans="2:20" x14ac:dyDescent="0.2">
      <c r="B3643" s="2"/>
      <c r="M3643" s="32"/>
      <c r="P3643" s="2"/>
      <c r="Q3643" s="9"/>
      <c r="T3643" s="5"/>
    </row>
    <row r="3644" spans="2:20" x14ac:dyDescent="0.2">
      <c r="B3644" s="2"/>
      <c r="M3644" s="32"/>
      <c r="P3644" s="2"/>
      <c r="Q3644" s="9"/>
      <c r="T3644" s="5"/>
    </row>
    <row r="3645" spans="2:20" x14ac:dyDescent="0.2">
      <c r="B3645" s="2"/>
      <c r="M3645" s="32"/>
      <c r="P3645" s="2"/>
      <c r="Q3645" s="9"/>
      <c r="T3645" s="5"/>
    </row>
    <row r="3646" spans="2:20" x14ac:dyDescent="0.2">
      <c r="B3646" s="2"/>
      <c r="M3646" s="32"/>
      <c r="P3646" s="2"/>
      <c r="Q3646" s="9"/>
      <c r="T3646" s="5"/>
    </row>
    <row r="3647" spans="2:20" x14ac:dyDescent="0.2">
      <c r="B3647" s="2"/>
      <c r="M3647" s="32"/>
      <c r="P3647" s="2"/>
      <c r="Q3647" s="9"/>
      <c r="T3647" s="5"/>
    </row>
    <row r="3648" spans="2:20" x14ac:dyDescent="0.2">
      <c r="B3648" s="2"/>
      <c r="M3648" s="32"/>
      <c r="P3648" s="2"/>
      <c r="Q3648" s="9"/>
      <c r="T3648" s="5"/>
    </row>
    <row r="3649" spans="2:20" x14ac:dyDescent="0.2">
      <c r="B3649" s="2"/>
      <c r="M3649" s="32"/>
      <c r="P3649" s="2"/>
      <c r="Q3649" s="9"/>
      <c r="T3649" s="5"/>
    </row>
    <row r="3650" spans="2:20" x14ac:dyDescent="0.2">
      <c r="B3650" s="2"/>
      <c r="M3650" s="32"/>
      <c r="P3650" s="2"/>
      <c r="Q3650" s="9"/>
      <c r="T3650" s="5"/>
    </row>
    <row r="3651" spans="2:20" x14ac:dyDescent="0.2">
      <c r="B3651" s="2"/>
      <c r="M3651" s="32"/>
      <c r="P3651" s="2"/>
      <c r="Q3651" s="9"/>
      <c r="T3651" s="5"/>
    </row>
    <row r="3652" spans="2:20" x14ac:dyDescent="0.2">
      <c r="B3652" s="2"/>
      <c r="M3652" s="32"/>
      <c r="P3652" s="2"/>
      <c r="Q3652" s="9"/>
      <c r="T3652" s="5"/>
    </row>
    <row r="3653" spans="2:20" x14ac:dyDescent="0.2">
      <c r="B3653" s="2"/>
      <c r="M3653" s="32"/>
      <c r="P3653" s="2"/>
      <c r="Q3653" s="9"/>
      <c r="T3653" s="5"/>
    </row>
    <row r="3654" spans="2:20" x14ac:dyDescent="0.2">
      <c r="B3654" s="2"/>
      <c r="M3654" s="32"/>
      <c r="P3654" s="2"/>
      <c r="Q3654" s="9"/>
      <c r="T3654" s="5"/>
    </row>
    <row r="3655" spans="2:20" x14ac:dyDescent="0.2">
      <c r="B3655" s="2"/>
      <c r="M3655" s="32"/>
      <c r="P3655" s="2"/>
      <c r="Q3655" s="9"/>
      <c r="T3655" s="5"/>
    </row>
    <row r="3656" spans="2:20" x14ac:dyDescent="0.2">
      <c r="B3656" s="2"/>
      <c r="M3656" s="32"/>
      <c r="P3656" s="2"/>
      <c r="Q3656" s="9"/>
      <c r="T3656" s="5"/>
    </row>
    <row r="3657" spans="2:20" x14ac:dyDescent="0.2">
      <c r="B3657" s="2"/>
      <c r="M3657" s="32"/>
      <c r="P3657" s="2"/>
      <c r="Q3657" s="9"/>
      <c r="T3657" s="5"/>
    </row>
    <row r="3658" spans="2:20" x14ac:dyDescent="0.2">
      <c r="B3658" s="2"/>
      <c r="M3658" s="32"/>
      <c r="P3658" s="2"/>
      <c r="Q3658" s="9"/>
      <c r="T3658" s="5"/>
    </row>
    <row r="3659" spans="2:20" x14ac:dyDescent="0.2">
      <c r="B3659" s="2"/>
      <c r="M3659" s="32"/>
      <c r="P3659" s="2"/>
      <c r="Q3659" s="9"/>
      <c r="T3659" s="5"/>
    </row>
    <row r="3660" spans="2:20" x14ac:dyDescent="0.2">
      <c r="B3660" s="2"/>
      <c r="M3660" s="32"/>
      <c r="P3660" s="2"/>
      <c r="Q3660" s="9"/>
      <c r="T3660" s="5"/>
    </row>
    <row r="3661" spans="2:20" x14ac:dyDescent="0.2">
      <c r="B3661" s="2"/>
      <c r="M3661" s="32"/>
      <c r="P3661" s="2"/>
      <c r="Q3661" s="9"/>
      <c r="T3661" s="5"/>
    </row>
    <row r="3662" spans="2:20" x14ac:dyDescent="0.2">
      <c r="B3662" s="2"/>
      <c r="M3662" s="32"/>
      <c r="P3662" s="2"/>
      <c r="Q3662" s="9"/>
      <c r="T3662" s="5"/>
    </row>
    <row r="3663" spans="2:20" x14ac:dyDescent="0.2">
      <c r="B3663" s="2"/>
      <c r="M3663" s="32"/>
      <c r="P3663" s="2"/>
      <c r="Q3663" s="9"/>
      <c r="T3663" s="5"/>
    </row>
    <row r="3664" spans="2:20" x14ac:dyDescent="0.2">
      <c r="B3664" s="2"/>
      <c r="M3664" s="32"/>
      <c r="P3664" s="2"/>
      <c r="Q3664" s="9"/>
      <c r="T3664" s="5"/>
    </row>
    <row r="3665" spans="2:20" x14ac:dyDescent="0.2">
      <c r="B3665" s="2"/>
      <c r="M3665" s="32"/>
      <c r="P3665" s="2"/>
      <c r="Q3665" s="9"/>
      <c r="T3665" s="5"/>
    </row>
    <row r="3666" spans="2:20" x14ac:dyDescent="0.2">
      <c r="B3666" s="2"/>
      <c r="M3666" s="32"/>
      <c r="P3666" s="2"/>
      <c r="Q3666" s="9"/>
      <c r="T3666" s="5"/>
    </row>
    <row r="3667" spans="2:20" x14ac:dyDescent="0.2">
      <c r="B3667" s="2"/>
      <c r="M3667" s="32"/>
      <c r="P3667" s="2"/>
      <c r="Q3667" s="9"/>
      <c r="T3667" s="5"/>
    </row>
    <row r="3668" spans="2:20" x14ac:dyDescent="0.2">
      <c r="B3668" s="2"/>
      <c r="M3668" s="32"/>
      <c r="P3668" s="2"/>
      <c r="Q3668" s="9"/>
      <c r="T3668" s="5"/>
    </row>
    <row r="3669" spans="2:20" x14ac:dyDescent="0.2">
      <c r="B3669" s="2"/>
      <c r="M3669" s="32"/>
      <c r="P3669" s="2"/>
      <c r="Q3669" s="9"/>
      <c r="T3669" s="5"/>
    </row>
    <row r="3670" spans="2:20" x14ac:dyDescent="0.2">
      <c r="B3670" s="2"/>
      <c r="M3670" s="32"/>
      <c r="P3670" s="2"/>
      <c r="Q3670" s="9"/>
      <c r="T3670" s="5"/>
    </row>
    <row r="3671" spans="2:20" x14ac:dyDescent="0.2">
      <c r="B3671" s="2"/>
      <c r="M3671" s="32"/>
      <c r="P3671" s="2"/>
      <c r="Q3671" s="9"/>
      <c r="T3671" s="5"/>
    </row>
    <row r="3672" spans="2:20" x14ac:dyDescent="0.2">
      <c r="B3672" s="2"/>
      <c r="M3672" s="32"/>
      <c r="P3672" s="2"/>
      <c r="Q3672" s="9"/>
      <c r="T3672" s="5"/>
    </row>
    <row r="3673" spans="2:20" x14ac:dyDescent="0.2">
      <c r="B3673" s="2"/>
      <c r="M3673" s="32"/>
      <c r="P3673" s="2"/>
      <c r="Q3673" s="9"/>
      <c r="T3673" s="5"/>
    </row>
    <row r="3674" spans="2:20" x14ac:dyDescent="0.2">
      <c r="B3674" s="2"/>
      <c r="M3674" s="32"/>
      <c r="P3674" s="2"/>
      <c r="Q3674" s="9"/>
      <c r="T3674" s="5"/>
    </row>
    <row r="3675" spans="2:20" x14ac:dyDescent="0.2">
      <c r="B3675" s="2"/>
      <c r="M3675" s="32"/>
      <c r="P3675" s="2"/>
      <c r="Q3675" s="9"/>
      <c r="T3675" s="5"/>
    </row>
    <row r="3676" spans="2:20" x14ac:dyDescent="0.2">
      <c r="B3676" s="2"/>
      <c r="M3676" s="32"/>
      <c r="P3676" s="2"/>
      <c r="Q3676" s="9"/>
      <c r="T3676" s="5"/>
    </row>
    <row r="3677" spans="2:20" x14ac:dyDescent="0.2">
      <c r="B3677" s="2"/>
      <c r="M3677" s="32"/>
      <c r="P3677" s="2"/>
      <c r="Q3677" s="9"/>
      <c r="T3677" s="5"/>
    </row>
    <row r="3678" spans="2:20" x14ac:dyDescent="0.2">
      <c r="B3678" s="2"/>
      <c r="M3678" s="32"/>
      <c r="P3678" s="2"/>
      <c r="Q3678" s="9"/>
      <c r="T3678" s="5"/>
    </row>
    <row r="3679" spans="2:20" x14ac:dyDescent="0.2">
      <c r="B3679" s="2"/>
      <c r="M3679" s="32"/>
      <c r="P3679" s="2"/>
      <c r="Q3679" s="9"/>
      <c r="T3679" s="5"/>
    </row>
    <row r="3680" spans="2:20" x14ac:dyDescent="0.2">
      <c r="B3680" s="2"/>
      <c r="M3680" s="32"/>
      <c r="P3680" s="2"/>
      <c r="Q3680" s="9"/>
      <c r="T3680" s="5"/>
    </row>
    <row r="3681" spans="2:20" x14ac:dyDescent="0.2">
      <c r="B3681" s="2"/>
      <c r="M3681" s="32"/>
      <c r="P3681" s="2"/>
      <c r="Q3681" s="9"/>
      <c r="T3681" s="5"/>
    </row>
    <row r="3682" spans="2:20" x14ac:dyDescent="0.2">
      <c r="B3682" s="2"/>
      <c r="M3682" s="32"/>
      <c r="P3682" s="2"/>
      <c r="Q3682" s="9"/>
      <c r="T3682" s="5"/>
    </row>
    <row r="3683" spans="2:20" x14ac:dyDescent="0.2">
      <c r="B3683" s="2"/>
      <c r="M3683" s="32"/>
      <c r="P3683" s="2"/>
      <c r="Q3683" s="9"/>
      <c r="T3683" s="5"/>
    </row>
    <row r="3684" spans="2:20" x14ac:dyDescent="0.2">
      <c r="B3684" s="2"/>
      <c r="M3684" s="32"/>
      <c r="P3684" s="2"/>
      <c r="Q3684" s="9"/>
      <c r="T3684" s="5"/>
    </row>
    <row r="3685" spans="2:20" x14ac:dyDescent="0.2">
      <c r="B3685" s="2"/>
      <c r="M3685" s="32"/>
      <c r="P3685" s="2"/>
      <c r="Q3685" s="9"/>
      <c r="T3685" s="5"/>
    </row>
    <row r="3686" spans="2:20" x14ac:dyDescent="0.2">
      <c r="B3686" s="2"/>
      <c r="M3686" s="32"/>
      <c r="P3686" s="2"/>
      <c r="Q3686" s="9"/>
      <c r="T3686" s="5"/>
    </row>
    <row r="3687" spans="2:20" x14ac:dyDescent="0.2">
      <c r="B3687" s="2"/>
      <c r="M3687" s="32"/>
      <c r="P3687" s="2"/>
      <c r="Q3687" s="9"/>
      <c r="T3687" s="5"/>
    </row>
    <row r="3688" spans="2:20" x14ac:dyDescent="0.2">
      <c r="B3688" s="2"/>
      <c r="M3688" s="32"/>
      <c r="P3688" s="2"/>
      <c r="Q3688" s="9"/>
      <c r="T3688" s="5"/>
    </row>
    <row r="3689" spans="2:20" x14ac:dyDescent="0.2">
      <c r="B3689" s="2"/>
      <c r="M3689" s="32"/>
      <c r="P3689" s="2"/>
      <c r="Q3689" s="9"/>
      <c r="T3689" s="5"/>
    </row>
    <row r="3690" spans="2:20" x14ac:dyDescent="0.2">
      <c r="B3690" s="2"/>
      <c r="M3690" s="32"/>
      <c r="P3690" s="2"/>
      <c r="Q3690" s="9"/>
      <c r="T3690" s="5"/>
    </row>
    <row r="3691" spans="2:20" x14ac:dyDescent="0.2">
      <c r="B3691" s="2"/>
      <c r="M3691" s="32"/>
      <c r="P3691" s="2"/>
      <c r="Q3691" s="9"/>
      <c r="T3691" s="5"/>
    </row>
    <row r="3692" spans="2:20" x14ac:dyDescent="0.2">
      <c r="B3692" s="2"/>
      <c r="M3692" s="32"/>
      <c r="P3692" s="2"/>
      <c r="Q3692" s="9"/>
      <c r="T3692" s="5"/>
    </row>
    <row r="3693" spans="2:20" x14ac:dyDescent="0.2">
      <c r="B3693" s="2"/>
      <c r="M3693" s="32"/>
      <c r="P3693" s="2"/>
      <c r="Q3693" s="9"/>
      <c r="T3693" s="5"/>
    </row>
    <row r="3694" spans="2:20" x14ac:dyDescent="0.2">
      <c r="B3694" s="2"/>
      <c r="M3694" s="32"/>
      <c r="P3694" s="2"/>
      <c r="Q3694" s="9"/>
      <c r="T3694" s="5"/>
    </row>
    <row r="3695" spans="2:20" x14ac:dyDescent="0.2">
      <c r="B3695" s="2"/>
      <c r="M3695" s="32"/>
      <c r="P3695" s="2"/>
      <c r="Q3695" s="9"/>
      <c r="T3695" s="5"/>
    </row>
    <row r="3696" spans="2:20" x14ac:dyDescent="0.2">
      <c r="B3696" s="2"/>
      <c r="M3696" s="32"/>
      <c r="P3696" s="2"/>
      <c r="Q3696" s="9"/>
      <c r="T3696" s="5"/>
    </row>
    <row r="3697" spans="2:20" x14ac:dyDescent="0.2">
      <c r="B3697" s="2"/>
      <c r="M3697" s="32"/>
      <c r="P3697" s="2"/>
      <c r="Q3697" s="9"/>
      <c r="T3697" s="5"/>
    </row>
    <row r="3698" spans="2:20" x14ac:dyDescent="0.2">
      <c r="B3698" s="2"/>
      <c r="M3698" s="32"/>
      <c r="P3698" s="2"/>
      <c r="Q3698" s="9"/>
      <c r="T3698" s="5"/>
    </row>
    <row r="3699" spans="2:20" x14ac:dyDescent="0.2">
      <c r="B3699" s="2"/>
      <c r="M3699" s="32"/>
      <c r="P3699" s="2"/>
      <c r="Q3699" s="9"/>
      <c r="T3699" s="5"/>
    </row>
    <row r="3700" spans="2:20" x14ac:dyDescent="0.2">
      <c r="B3700" s="2"/>
      <c r="M3700" s="32"/>
      <c r="P3700" s="2"/>
      <c r="Q3700" s="9"/>
      <c r="T3700" s="5"/>
    </row>
    <row r="3701" spans="2:20" x14ac:dyDescent="0.2">
      <c r="B3701" s="2"/>
      <c r="M3701" s="32"/>
      <c r="P3701" s="2"/>
      <c r="Q3701" s="9"/>
      <c r="T3701" s="5"/>
    </row>
    <row r="3702" spans="2:20" x14ac:dyDescent="0.2">
      <c r="B3702" s="2"/>
      <c r="M3702" s="32"/>
      <c r="P3702" s="2"/>
      <c r="Q3702" s="9"/>
      <c r="T3702" s="5"/>
    </row>
    <row r="3703" spans="2:20" x14ac:dyDescent="0.2">
      <c r="B3703" s="2"/>
      <c r="M3703" s="32"/>
      <c r="P3703" s="2"/>
      <c r="Q3703" s="9"/>
      <c r="T3703" s="5"/>
    </row>
    <row r="3704" spans="2:20" x14ac:dyDescent="0.2">
      <c r="B3704" s="2"/>
      <c r="M3704" s="32"/>
      <c r="P3704" s="2"/>
      <c r="Q3704" s="9"/>
      <c r="T3704" s="5"/>
    </row>
    <row r="3705" spans="2:20" x14ac:dyDescent="0.2">
      <c r="B3705" s="2"/>
      <c r="M3705" s="32"/>
      <c r="P3705" s="2"/>
      <c r="Q3705" s="9"/>
      <c r="T3705" s="5"/>
    </row>
    <row r="3706" spans="2:20" x14ac:dyDescent="0.2">
      <c r="B3706" s="2"/>
      <c r="M3706" s="32"/>
      <c r="P3706" s="2"/>
      <c r="Q3706" s="9"/>
      <c r="T3706" s="5"/>
    </row>
    <row r="3707" spans="2:20" x14ac:dyDescent="0.2">
      <c r="B3707" s="2"/>
      <c r="M3707" s="32"/>
      <c r="P3707" s="2"/>
      <c r="Q3707" s="9"/>
      <c r="T3707" s="5"/>
    </row>
    <row r="3708" spans="2:20" x14ac:dyDescent="0.2">
      <c r="B3708" s="2"/>
      <c r="M3708" s="32"/>
      <c r="P3708" s="2"/>
      <c r="Q3708" s="9"/>
      <c r="T3708" s="5"/>
    </row>
    <row r="3709" spans="2:20" x14ac:dyDescent="0.2">
      <c r="B3709" s="2"/>
      <c r="M3709" s="32"/>
      <c r="P3709" s="2"/>
      <c r="Q3709" s="9"/>
      <c r="T3709" s="5"/>
    </row>
    <row r="3710" spans="2:20" x14ac:dyDescent="0.2">
      <c r="B3710" s="2"/>
      <c r="M3710" s="32"/>
      <c r="P3710" s="2"/>
      <c r="Q3710" s="9"/>
      <c r="T3710" s="5"/>
    </row>
    <row r="3711" spans="2:20" x14ac:dyDescent="0.2">
      <c r="B3711" s="2"/>
      <c r="M3711" s="32"/>
      <c r="P3711" s="2"/>
      <c r="Q3711" s="9"/>
      <c r="T3711" s="5"/>
    </row>
    <row r="3712" spans="2:20" x14ac:dyDescent="0.2">
      <c r="B3712" s="2"/>
      <c r="M3712" s="32"/>
      <c r="P3712" s="2"/>
      <c r="Q3712" s="9"/>
      <c r="T3712" s="5"/>
    </row>
    <row r="3713" spans="2:20" x14ac:dyDescent="0.2">
      <c r="B3713" s="2"/>
      <c r="M3713" s="32"/>
      <c r="P3713" s="2"/>
      <c r="Q3713" s="9"/>
      <c r="T3713" s="5"/>
    </row>
    <row r="3714" spans="2:20" x14ac:dyDescent="0.2">
      <c r="B3714" s="2"/>
      <c r="M3714" s="32"/>
      <c r="P3714" s="2"/>
      <c r="Q3714" s="9"/>
      <c r="T3714" s="5"/>
    </row>
    <row r="3715" spans="2:20" x14ac:dyDescent="0.2">
      <c r="B3715" s="2"/>
      <c r="M3715" s="32"/>
      <c r="P3715" s="2"/>
      <c r="Q3715" s="9"/>
      <c r="T3715" s="5"/>
    </row>
    <row r="3716" spans="2:20" x14ac:dyDescent="0.2">
      <c r="B3716" s="2"/>
      <c r="M3716" s="32"/>
      <c r="P3716" s="2"/>
      <c r="Q3716" s="9"/>
      <c r="T3716" s="5"/>
    </row>
    <row r="3717" spans="2:20" x14ac:dyDescent="0.2">
      <c r="B3717" s="2"/>
      <c r="M3717" s="32"/>
      <c r="P3717" s="2"/>
      <c r="Q3717" s="9"/>
      <c r="T3717" s="5"/>
    </row>
    <row r="3718" spans="2:20" x14ac:dyDescent="0.2">
      <c r="B3718" s="2"/>
      <c r="M3718" s="32"/>
      <c r="P3718" s="2"/>
      <c r="Q3718" s="9"/>
      <c r="T3718" s="5"/>
    </row>
    <row r="3719" spans="2:20" x14ac:dyDescent="0.2">
      <c r="B3719" s="2"/>
      <c r="M3719" s="32"/>
      <c r="P3719" s="2"/>
      <c r="Q3719" s="9"/>
      <c r="T3719" s="5"/>
    </row>
    <row r="3720" spans="2:20" x14ac:dyDescent="0.2">
      <c r="B3720" s="2"/>
      <c r="M3720" s="32"/>
      <c r="P3720" s="2"/>
      <c r="Q3720" s="9"/>
      <c r="T3720" s="5"/>
    </row>
    <row r="3721" spans="2:20" x14ac:dyDescent="0.2">
      <c r="B3721" s="2"/>
      <c r="M3721" s="32"/>
      <c r="P3721" s="2"/>
      <c r="Q3721" s="9"/>
      <c r="T3721" s="5"/>
    </row>
    <row r="3722" spans="2:20" x14ac:dyDescent="0.2">
      <c r="B3722" s="2"/>
      <c r="M3722" s="32"/>
      <c r="P3722" s="2"/>
      <c r="Q3722" s="9"/>
      <c r="T3722" s="5"/>
    </row>
    <row r="3723" spans="2:20" x14ac:dyDescent="0.2">
      <c r="B3723" s="2"/>
      <c r="M3723" s="32"/>
      <c r="P3723" s="2"/>
      <c r="Q3723" s="9"/>
      <c r="T3723" s="5"/>
    </row>
    <row r="3724" spans="2:20" x14ac:dyDescent="0.2">
      <c r="B3724" s="2"/>
      <c r="M3724" s="32"/>
      <c r="P3724" s="2"/>
      <c r="Q3724" s="9"/>
      <c r="T3724" s="5"/>
    </row>
    <row r="3725" spans="2:20" x14ac:dyDescent="0.2">
      <c r="B3725" s="2"/>
      <c r="M3725" s="32"/>
      <c r="P3725" s="2"/>
      <c r="Q3725" s="9"/>
      <c r="T3725" s="5"/>
    </row>
    <row r="3726" spans="2:20" x14ac:dyDescent="0.2">
      <c r="B3726" s="2"/>
      <c r="M3726" s="32"/>
      <c r="P3726" s="2"/>
      <c r="Q3726" s="9"/>
      <c r="T3726" s="5"/>
    </row>
    <row r="3727" spans="2:20" x14ac:dyDescent="0.2">
      <c r="B3727" s="2"/>
      <c r="M3727" s="32"/>
      <c r="P3727" s="2"/>
      <c r="Q3727" s="9"/>
      <c r="T3727" s="5"/>
    </row>
    <row r="3728" spans="2:20" x14ac:dyDescent="0.2">
      <c r="B3728" s="2"/>
      <c r="M3728" s="32"/>
      <c r="P3728" s="2"/>
      <c r="Q3728" s="9"/>
      <c r="T3728" s="5"/>
    </row>
    <row r="3729" spans="2:20" x14ac:dyDescent="0.2">
      <c r="B3729" s="2"/>
      <c r="M3729" s="32"/>
      <c r="P3729" s="2"/>
      <c r="Q3729" s="9"/>
      <c r="T3729" s="5"/>
    </row>
    <row r="3730" spans="2:20" x14ac:dyDescent="0.2">
      <c r="B3730" s="2"/>
      <c r="M3730" s="32"/>
      <c r="P3730" s="2"/>
      <c r="Q3730" s="9"/>
      <c r="T3730" s="5"/>
    </row>
    <row r="3731" spans="2:20" x14ac:dyDescent="0.2">
      <c r="B3731" s="2"/>
      <c r="M3731" s="32"/>
      <c r="P3731" s="2"/>
      <c r="Q3731" s="9"/>
      <c r="T3731" s="5"/>
    </row>
    <row r="3732" spans="2:20" x14ac:dyDescent="0.2">
      <c r="B3732" s="2"/>
      <c r="M3732" s="32"/>
      <c r="P3732" s="2"/>
      <c r="Q3732" s="9"/>
      <c r="T3732" s="5"/>
    </row>
    <row r="3733" spans="2:20" x14ac:dyDescent="0.2">
      <c r="B3733" s="2"/>
      <c r="M3733" s="32"/>
      <c r="P3733" s="2"/>
      <c r="Q3733" s="9"/>
      <c r="T3733" s="5"/>
    </row>
    <row r="3734" spans="2:20" x14ac:dyDescent="0.2">
      <c r="B3734" s="2"/>
      <c r="M3734" s="32"/>
      <c r="P3734" s="2"/>
      <c r="Q3734" s="9"/>
      <c r="T3734" s="5"/>
    </row>
    <row r="3735" spans="2:20" x14ac:dyDescent="0.2">
      <c r="B3735" s="2"/>
      <c r="M3735" s="32"/>
      <c r="P3735" s="2"/>
      <c r="Q3735" s="9"/>
      <c r="T3735" s="5"/>
    </row>
    <row r="3736" spans="2:20" x14ac:dyDescent="0.2">
      <c r="B3736" s="2"/>
      <c r="M3736" s="32"/>
      <c r="P3736" s="2"/>
      <c r="Q3736" s="9"/>
      <c r="T3736" s="5"/>
    </row>
    <row r="3737" spans="2:20" x14ac:dyDescent="0.2">
      <c r="B3737" s="2"/>
      <c r="M3737" s="32"/>
      <c r="P3737" s="2"/>
      <c r="Q3737" s="9"/>
      <c r="T3737" s="5"/>
    </row>
    <row r="3738" spans="2:20" x14ac:dyDescent="0.2">
      <c r="B3738" s="2"/>
      <c r="M3738" s="32"/>
      <c r="P3738" s="2"/>
      <c r="Q3738" s="9"/>
      <c r="T3738" s="5"/>
    </row>
    <row r="3739" spans="2:20" x14ac:dyDescent="0.2">
      <c r="B3739" s="2"/>
      <c r="M3739" s="32"/>
      <c r="P3739" s="2"/>
      <c r="Q3739" s="9"/>
      <c r="T3739" s="5"/>
    </row>
    <row r="3740" spans="2:20" x14ac:dyDescent="0.2">
      <c r="B3740" s="2"/>
      <c r="M3740" s="32"/>
      <c r="P3740" s="2"/>
      <c r="Q3740" s="9"/>
      <c r="T3740" s="5"/>
    </row>
    <row r="3741" spans="2:20" x14ac:dyDescent="0.2">
      <c r="B3741" s="2"/>
      <c r="M3741" s="32"/>
      <c r="P3741" s="2"/>
      <c r="Q3741" s="9"/>
      <c r="T3741" s="5"/>
    </row>
    <row r="3742" spans="2:20" x14ac:dyDescent="0.2">
      <c r="B3742" s="2"/>
      <c r="M3742" s="32"/>
      <c r="P3742" s="2"/>
      <c r="Q3742" s="9"/>
      <c r="T3742" s="5"/>
    </row>
    <row r="3743" spans="2:20" x14ac:dyDescent="0.2">
      <c r="B3743" s="2"/>
      <c r="M3743" s="32"/>
      <c r="P3743" s="2"/>
      <c r="Q3743" s="9"/>
      <c r="T3743" s="5"/>
    </row>
    <row r="3744" spans="2:20" x14ac:dyDescent="0.2">
      <c r="B3744" s="2"/>
      <c r="M3744" s="32"/>
      <c r="P3744" s="2"/>
      <c r="Q3744" s="9"/>
      <c r="T3744" s="5"/>
    </row>
    <row r="3745" spans="2:20" x14ac:dyDescent="0.2">
      <c r="B3745" s="2"/>
      <c r="M3745" s="32"/>
      <c r="P3745" s="2"/>
      <c r="Q3745" s="9"/>
      <c r="T3745" s="5"/>
    </row>
    <row r="3746" spans="2:20" x14ac:dyDescent="0.2">
      <c r="B3746" s="2"/>
      <c r="M3746" s="32"/>
      <c r="P3746" s="2"/>
      <c r="Q3746" s="9"/>
      <c r="T3746" s="5"/>
    </row>
    <row r="3747" spans="2:20" x14ac:dyDescent="0.2">
      <c r="B3747" s="2"/>
      <c r="M3747" s="32"/>
      <c r="P3747" s="2"/>
      <c r="Q3747" s="9"/>
      <c r="T3747" s="5"/>
    </row>
    <row r="3748" spans="2:20" x14ac:dyDescent="0.2">
      <c r="B3748" s="2"/>
      <c r="M3748" s="32"/>
      <c r="P3748" s="2"/>
      <c r="Q3748" s="9"/>
      <c r="T3748" s="5"/>
    </row>
    <row r="3749" spans="2:20" x14ac:dyDescent="0.2">
      <c r="B3749" s="2"/>
      <c r="M3749" s="32"/>
      <c r="P3749" s="2"/>
      <c r="Q3749" s="9"/>
      <c r="T3749" s="5"/>
    </row>
    <row r="3750" spans="2:20" x14ac:dyDescent="0.2">
      <c r="B3750" s="2"/>
      <c r="M3750" s="32"/>
      <c r="P3750" s="2"/>
      <c r="Q3750" s="9"/>
      <c r="T3750" s="5"/>
    </row>
    <row r="3751" spans="2:20" x14ac:dyDescent="0.2">
      <c r="B3751" s="2"/>
      <c r="M3751" s="32"/>
      <c r="P3751" s="2"/>
      <c r="Q3751" s="9"/>
      <c r="T3751" s="5"/>
    </row>
    <row r="3752" spans="2:20" x14ac:dyDescent="0.2">
      <c r="B3752" s="2"/>
      <c r="M3752" s="32"/>
      <c r="P3752" s="2"/>
      <c r="Q3752" s="9"/>
      <c r="T3752" s="5"/>
    </row>
    <row r="3753" spans="2:20" x14ac:dyDescent="0.2">
      <c r="B3753" s="2"/>
      <c r="M3753" s="32"/>
      <c r="P3753" s="2"/>
      <c r="Q3753" s="9"/>
      <c r="T3753" s="5"/>
    </row>
    <row r="3754" spans="2:20" x14ac:dyDescent="0.2">
      <c r="B3754" s="2"/>
      <c r="M3754" s="32"/>
      <c r="P3754" s="2"/>
      <c r="Q3754" s="9"/>
      <c r="T3754" s="5"/>
    </row>
    <row r="3755" spans="2:20" x14ac:dyDescent="0.2">
      <c r="B3755" s="2"/>
      <c r="M3755" s="32"/>
      <c r="P3755" s="2"/>
      <c r="Q3755" s="9"/>
      <c r="T3755" s="5"/>
    </row>
    <row r="3756" spans="2:20" x14ac:dyDescent="0.2">
      <c r="B3756" s="2"/>
      <c r="M3756" s="32"/>
      <c r="P3756" s="2"/>
      <c r="Q3756" s="9"/>
      <c r="T3756" s="5"/>
    </row>
    <row r="3757" spans="2:20" x14ac:dyDescent="0.2">
      <c r="B3757" s="2"/>
      <c r="M3757" s="32"/>
      <c r="P3757" s="2"/>
      <c r="Q3757" s="9"/>
      <c r="T3757" s="5"/>
    </row>
    <row r="3758" spans="2:20" x14ac:dyDescent="0.2">
      <c r="B3758" s="2"/>
      <c r="M3758" s="32"/>
      <c r="P3758" s="2"/>
      <c r="Q3758" s="9"/>
      <c r="T3758" s="5"/>
    </row>
    <row r="3759" spans="2:20" x14ac:dyDescent="0.2">
      <c r="B3759" s="2"/>
      <c r="M3759" s="32"/>
      <c r="P3759" s="2"/>
      <c r="Q3759" s="9"/>
      <c r="T3759" s="5"/>
    </row>
    <row r="3760" spans="2:20" x14ac:dyDescent="0.2">
      <c r="B3760" s="2"/>
      <c r="M3760" s="32"/>
      <c r="P3760" s="2"/>
      <c r="Q3760" s="9"/>
      <c r="T3760" s="5"/>
    </row>
    <row r="3761" spans="2:20" x14ac:dyDescent="0.2">
      <c r="B3761" s="2"/>
      <c r="M3761" s="32"/>
      <c r="P3761" s="2"/>
      <c r="Q3761" s="9"/>
      <c r="T3761" s="5"/>
    </row>
    <row r="3762" spans="2:20" x14ac:dyDescent="0.2">
      <c r="B3762" s="2"/>
      <c r="M3762" s="32"/>
      <c r="P3762" s="2"/>
      <c r="Q3762" s="9"/>
      <c r="T3762" s="5"/>
    </row>
    <row r="3763" spans="2:20" x14ac:dyDescent="0.2">
      <c r="B3763" s="2"/>
      <c r="M3763" s="32"/>
      <c r="P3763" s="2"/>
      <c r="Q3763" s="9"/>
      <c r="T3763" s="5"/>
    </row>
    <row r="3764" spans="2:20" x14ac:dyDescent="0.2">
      <c r="B3764" s="2"/>
      <c r="M3764" s="32"/>
      <c r="P3764" s="2"/>
      <c r="Q3764" s="9"/>
      <c r="T3764" s="5"/>
    </row>
    <row r="3765" spans="2:20" x14ac:dyDescent="0.2">
      <c r="B3765" s="2"/>
      <c r="M3765" s="32"/>
      <c r="P3765" s="2"/>
      <c r="Q3765" s="9"/>
      <c r="T3765" s="5"/>
    </row>
    <row r="3766" spans="2:20" x14ac:dyDescent="0.2">
      <c r="B3766" s="2"/>
      <c r="M3766" s="32"/>
      <c r="P3766" s="2"/>
      <c r="Q3766" s="9"/>
      <c r="T3766" s="5"/>
    </row>
    <row r="3767" spans="2:20" x14ac:dyDescent="0.2">
      <c r="B3767" s="2"/>
      <c r="M3767" s="32"/>
      <c r="P3767" s="2"/>
      <c r="Q3767" s="9"/>
      <c r="T3767" s="5"/>
    </row>
    <row r="3768" spans="2:20" x14ac:dyDescent="0.2">
      <c r="B3768" s="2"/>
      <c r="M3768" s="32"/>
      <c r="P3768" s="2"/>
      <c r="Q3768" s="9"/>
      <c r="T3768" s="5"/>
    </row>
    <row r="3769" spans="2:20" x14ac:dyDescent="0.2">
      <c r="B3769" s="2"/>
      <c r="M3769" s="32"/>
      <c r="P3769" s="2"/>
      <c r="Q3769" s="9"/>
      <c r="T3769" s="5"/>
    </row>
    <row r="3770" spans="2:20" x14ac:dyDescent="0.2">
      <c r="B3770" s="2"/>
      <c r="M3770" s="32"/>
      <c r="P3770" s="2"/>
      <c r="Q3770" s="9"/>
      <c r="T3770" s="5"/>
    </row>
    <row r="3771" spans="2:20" x14ac:dyDescent="0.2">
      <c r="B3771" s="2"/>
      <c r="M3771" s="32"/>
      <c r="P3771" s="2"/>
      <c r="Q3771" s="9"/>
      <c r="T3771" s="5"/>
    </row>
    <row r="3772" spans="2:20" x14ac:dyDescent="0.2">
      <c r="B3772" s="2"/>
      <c r="M3772" s="32"/>
      <c r="P3772" s="2"/>
      <c r="Q3772" s="9"/>
      <c r="T3772" s="5"/>
    </row>
    <row r="3773" spans="2:20" x14ac:dyDescent="0.2">
      <c r="B3773" s="2"/>
      <c r="M3773" s="32"/>
      <c r="P3773" s="2"/>
      <c r="Q3773" s="9"/>
      <c r="T3773" s="5"/>
    </row>
    <row r="3774" spans="2:20" x14ac:dyDescent="0.2">
      <c r="B3774" s="2"/>
      <c r="M3774" s="32"/>
      <c r="P3774" s="2"/>
      <c r="Q3774" s="9"/>
      <c r="T3774" s="5"/>
    </row>
    <row r="3775" spans="2:20" x14ac:dyDescent="0.2">
      <c r="B3775" s="2"/>
      <c r="M3775" s="32"/>
      <c r="P3775" s="2"/>
      <c r="Q3775" s="9"/>
      <c r="T3775" s="5"/>
    </row>
    <row r="3776" spans="2:20" x14ac:dyDescent="0.2">
      <c r="B3776" s="2"/>
      <c r="M3776" s="32"/>
      <c r="P3776" s="2"/>
      <c r="Q3776" s="9"/>
      <c r="T3776" s="5"/>
    </row>
    <row r="3777" spans="2:20" x14ac:dyDescent="0.2">
      <c r="B3777" s="2"/>
      <c r="M3777" s="32"/>
      <c r="P3777" s="2"/>
      <c r="Q3777" s="9"/>
      <c r="T3777" s="5"/>
    </row>
    <row r="3778" spans="2:20" x14ac:dyDescent="0.2">
      <c r="B3778" s="2"/>
      <c r="M3778" s="32"/>
      <c r="P3778" s="2"/>
      <c r="Q3778" s="9"/>
      <c r="T3778" s="5"/>
    </row>
    <row r="3779" spans="2:20" x14ac:dyDescent="0.2">
      <c r="B3779" s="2"/>
      <c r="M3779" s="32"/>
      <c r="P3779" s="2"/>
      <c r="Q3779" s="9"/>
      <c r="T3779" s="5"/>
    </row>
    <row r="3780" spans="2:20" x14ac:dyDescent="0.2">
      <c r="B3780" s="2"/>
      <c r="M3780" s="32"/>
      <c r="P3780" s="2"/>
      <c r="Q3780" s="9"/>
      <c r="T3780" s="5"/>
    </row>
    <row r="3781" spans="2:20" x14ac:dyDescent="0.2">
      <c r="B3781" s="2"/>
      <c r="M3781" s="32"/>
      <c r="P3781" s="2"/>
      <c r="Q3781" s="9"/>
      <c r="T3781" s="5"/>
    </row>
    <row r="3782" spans="2:20" x14ac:dyDescent="0.2">
      <c r="B3782" s="2"/>
      <c r="M3782" s="32"/>
      <c r="P3782" s="2"/>
      <c r="Q3782" s="9"/>
      <c r="T3782" s="5"/>
    </row>
    <row r="3783" spans="2:20" x14ac:dyDescent="0.2">
      <c r="B3783" s="2"/>
      <c r="M3783" s="32"/>
      <c r="P3783" s="2"/>
      <c r="Q3783" s="9"/>
      <c r="T3783" s="5"/>
    </row>
    <row r="3784" spans="2:20" x14ac:dyDescent="0.2">
      <c r="B3784" s="2"/>
      <c r="M3784" s="32"/>
      <c r="P3784" s="2"/>
      <c r="Q3784" s="9"/>
      <c r="T3784" s="5"/>
    </row>
    <row r="3785" spans="2:20" x14ac:dyDescent="0.2">
      <c r="B3785" s="2"/>
      <c r="M3785" s="32"/>
      <c r="P3785" s="2"/>
      <c r="Q3785" s="9"/>
      <c r="T3785" s="5"/>
    </row>
    <row r="3786" spans="2:20" x14ac:dyDescent="0.2">
      <c r="B3786" s="2"/>
      <c r="M3786" s="32"/>
      <c r="P3786" s="2"/>
      <c r="Q3786" s="9"/>
      <c r="T3786" s="5"/>
    </row>
    <row r="3787" spans="2:20" x14ac:dyDescent="0.2">
      <c r="B3787" s="2"/>
      <c r="M3787" s="32"/>
      <c r="P3787" s="2"/>
      <c r="Q3787" s="9"/>
      <c r="T3787" s="5"/>
    </row>
    <row r="3788" spans="2:20" x14ac:dyDescent="0.2">
      <c r="B3788" s="2"/>
      <c r="M3788" s="32"/>
      <c r="P3788" s="2"/>
      <c r="Q3788" s="9"/>
      <c r="T3788" s="5"/>
    </row>
    <row r="3789" spans="2:20" x14ac:dyDescent="0.2">
      <c r="B3789" s="2"/>
      <c r="M3789" s="32"/>
      <c r="P3789" s="2"/>
      <c r="Q3789" s="9"/>
      <c r="T3789" s="5"/>
    </row>
    <row r="3790" spans="2:20" x14ac:dyDescent="0.2">
      <c r="B3790" s="2"/>
      <c r="M3790" s="32"/>
      <c r="P3790" s="2"/>
      <c r="Q3790" s="9"/>
      <c r="T3790" s="5"/>
    </row>
    <row r="3791" spans="2:20" x14ac:dyDescent="0.2">
      <c r="B3791" s="2"/>
      <c r="M3791" s="32"/>
      <c r="P3791" s="2"/>
      <c r="Q3791" s="9"/>
      <c r="T3791" s="5"/>
    </row>
    <row r="3792" spans="2:20" x14ac:dyDescent="0.2">
      <c r="B3792" s="2"/>
      <c r="M3792" s="32"/>
      <c r="P3792" s="2"/>
      <c r="Q3792" s="9"/>
      <c r="T3792" s="5"/>
    </row>
    <row r="3793" spans="2:20" x14ac:dyDescent="0.2">
      <c r="B3793" s="2"/>
      <c r="M3793" s="32"/>
      <c r="P3793" s="2"/>
      <c r="Q3793" s="9"/>
      <c r="T3793" s="5"/>
    </row>
    <row r="3794" spans="2:20" x14ac:dyDescent="0.2">
      <c r="B3794" s="2"/>
      <c r="M3794" s="32"/>
      <c r="P3794" s="2"/>
      <c r="Q3794" s="9"/>
      <c r="T3794" s="5"/>
    </row>
    <row r="3795" spans="2:20" x14ac:dyDescent="0.2">
      <c r="B3795" s="2"/>
      <c r="M3795" s="32"/>
      <c r="P3795" s="2"/>
      <c r="Q3795" s="9"/>
      <c r="T3795" s="5"/>
    </row>
    <row r="3796" spans="2:20" x14ac:dyDescent="0.2">
      <c r="B3796" s="2"/>
      <c r="M3796" s="32"/>
      <c r="P3796" s="2"/>
      <c r="Q3796" s="9"/>
      <c r="T3796" s="5"/>
    </row>
    <row r="3797" spans="2:20" x14ac:dyDescent="0.2">
      <c r="B3797" s="2"/>
      <c r="M3797" s="32"/>
      <c r="P3797" s="2"/>
      <c r="Q3797" s="9"/>
      <c r="T3797" s="5"/>
    </row>
    <row r="3798" spans="2:20" x14ac:dyDescent="0.2">
      <c r="B3798" s="2"/>
      <c r="M3798" s="32"/>
      <c r="P3798" s="2"/>
      <c r="Q3798" s="9"/>
      <c r="T3798" s="5"/>
    </row>
    <row r="3799" spans="2:20" x14ac:dyDescent="0.2">
      <c r="B3799" s="2"/>
      <c r="M3799" s="32"/>
      <c r="P3799" s="2"/>
      <c r="Q3799" s="9"/>
      <c r="T3799" s="5"/>
    </row>
    <row r="3800" spans="2:20" x14ac:dyDescent="0.2">
      <c r="B3800" s="2"/>
      <c r="M3800" s="32"/>
      <c r="P3800" s="2"/>
      <c r="Q3800" s="9"/>
      <c r="T3800" s="5"/>
    </row>
    <row r="3801" spans="2:20" x14ac:dyDescent="0.2">
      <c r="B3801" s="2"/>
      <c r="M3801" s="32"/>
      <c r="P3801" s="2"/>
      <c r="Q3801" s="9"/>
      <c r="T3801" s="5"/>
    </row>
    <row r="3802" spans="2:20" x14ac:dyDescent="0.2">
      <c r="B3802" s="2"/>
      <c r="M3802" s="32"/>
      <c r="P3802" s="2"/>
      <c r="Q3802" s="9"/>
      <c r="T3802" s="5"/>
    </row>
    <row r="3803" spans="2:20" x14ac:dyDescent="0.2">
      <c r="B3803" s="2"/>
      <c r="M3803" s="32"/>
      <c r="P3803" s="2"/>
      <c r="Q3803" s="9"/>
      <c r="T3803" s="5"/>
    </row>
    <row r="3804" spans="2:20" x14ac:dyDescent="0.2">
      <c r="B3804" s="2"/>
      <c r="M3804" s="32"/>
      <c r="P3804" s="2"/>
      <c r="Q3804" s="9"/>
      <c r="T3804" s="5"/>
    </row>
    <row r="3805" spans="2:20" x14ac:dyDescent="0.2">
      <c r="B3805" s="2"/>
      <c r="M3805" s="32"/>
      <c r="P3805" s="2"/>
      <c r="Q3805" s="9"/>
      <c r="T3805" s="5"/>
    </row>
    <row r="3806" spans="2:20" x14ac:dyDescent="0.2">
      <c r="B3806" s="2"/>
      <c r="M3806" s="32"/>
      <c r="P3806" s="2"/>
      <c r="Q3806" s="9"/>
      <c r="T3806" s="5"/>
    </row>
    <row r="3807" spans="2:20" x14ac:dyDescent="0.2">
      <c r="B3807" s="2"/>
      <c r="M3807" s="32"/>
      <c r="P3807" s="2"/>
      <c r="Q3807" s="9"/>
      <c r="T3807" s="5"/>
    </row>
    <row r="3808" spans="2:20" x14ac:dyDescent="0.2">
      <c r="B3808" s="2"/>
      <c r="M3808" s="32"/>
      <c r="P3808" s="2"/>
      <c r="Q3808" s="9"/>
      <c r="T3808" s="5"/>
    </row>
    <row r="3809" spans="2:20" x14ac:dyDescent="0.2">
      <c r="B3809" s="2"/>
      <c r="M3809" s="32"/>
      <c r="P3809" s="2"/>
      <c r="Q3809" s="9"/>
      <c r="T3809" s="5"/>
    </row>
    <row r="3810" spans="2:20" x14ac:dyDescent="0.2">
      <c r="B3810" s="2"/>
      <c r="M3810" s="32"/>
      <c r="P3810" s="2"/>
      <c r="Q3810" s="9"/>
      <c r="T3810" s="5"/>
    </row>
    <row r="3811" spans="2:20" x14ac:dyDescent="0.2">
      <c r="B3811" s="2"/>
      <c r="M3811" s="32"/>
      <c r="P3811" s="2"/>
      <c r="Q3811" s="9"/>
      <c r="T3811" s="5"/>
    </row>
    <row r="3812" spans="2:20" x14ac:dyDescent="0.2">
      <c r="B3812" s="2"/>
      <c r="M3812" s="32"/>
      <c r="P3812" s="2"/>
      <c r="Q3812" s="9"/>
      <c r="T3812" s="5"/>
    </row>
    <row r="3813" spans="2:20" x14ac:dyDescent="0.2">
      <c r="B3813" s="2"/>
      <c r="M3813" s="32"/>
      <c r="P3813" s="2"/>
      <c r="Q3813" s="9"/>
      <c r="T3813" s="5"/>
    </row>
    <row r="3814" spans="2:20" x14ac:dyDescent="0.2">
      <c r="B3814" s="2"/>
      <c r="M3814" s="32"/>
      <c r="P3814" s="2"/>
      <c r="Q3814" s="9"/>
      <c r="T3814" s="5"/>
    </row>
    <row r="3815" spans="2:20" x14ac:dyDescent="0.2">
      <c r="B3815" s="2"/>
      <c r="M3815" s="32"/>
      <c r="P3815" s="2"/>
      <c r="Q3815" s="9"/>
      <c r="T3815" s="5"/>
    </row>
    <row r="3816" spans="2:20" x14ac:dyDescent="0.2">
      <c r="B3816" s="2"/>
      <c r="M3816" s="32"/>
      <c r="P3816" s="2"/>
      <c r="Q3816" s="9"/>
      <c r="T3816" s="5"/>
    </row>
    <row r="3817" spans="2:20" x14ac:dyDescent="0.2">
      <c r="B3817" s="2"/>
      <c r="M3817" s="32"/>
      <c r="P3817" s="2"/>
      <c r="Q3817" s="9"/>
      <c r="T3817" s="5"/>
    </row>
    <row r="3818" spans="2:20" x14ac:dyDescent="0.2">
      <c r="B3818" s="2"/>
      <c r="M3818" s="32"/>
      <c r="P3818" s="2"/>
      <c r="Q3818" s="9"/>
      <c r="T3818" s="5"/>
    </row>
    <row r="3819" spans="2:20" x14ac:dyDescent="0.2">
      <c r="B3819" s="2"/>
      <c r="M3819" s="32"/>
      <c r="P3819" s="2"/>
      <c r="Q3819" s="9"/>
      <c r="T3819" s="5"/>
    </row>
    <row r="3820" spans="2:20" x14ac:dyDescent="0.2">
      <c r="B3820" s="2"/>
      <c r="M3820" s="32"/>
      <c r="P3820" s="2"/>
      <c r="Q3820" s="9"/>
      <c r="T3820" s="5"/>
    </row>
    <row r="3821" spans="2:20" x14ac:dyDescent="0.2">
      <c r="B3821" s="2"/>
      <c r="M3821" s="32"/>
      <c r="P3821" s="2"/>
      <c r="Q3821" s="9"/>
      <c r="T3821" s="5"/>
    </row>
    <row r="3822" spans="2:20" x14ac:dyDescent="0.2">
      <c r="B3822" s="2"/>
      <c r="M3822" s="32"/>
      <c r="P3822" s="2"/>
      <c r="Q3822" s="9"/>
      <c r="T3822" s="5"/>
    </row>
    <row r="3823" spans="2:20" x14ac:dyDescent="0.2">
      <c r="B3823" s="2"/>
      <c r="M3823" s="32"/>
      <c r="P3823" s="2"/>
      <c r="Q3823" s="9"/>
      <c r="T3823" s="5"/>
    </row>
    <row r="3824" spans="2:20" x14ac:dyDescent="0.2">
      <c r="B3824" s="2"/>
      <c r="M3824" s="32"/>
      <c r="P3824" s="2"/>
      <c r="Q3824" s="9"/>
      <c r="T3824" s="5"/>
    </row>
    <row r="3825" spans="2:20" x14ac:dyDescent="0.2">
      <c r="B3825" s="2"/>
      <c r="M3825" s="32"/>
      <c r="P3825" s="2"/>
      <c r="Q3825" s="9"/>
      <c r="T3825" s="5"/>
    </row>
    <row r="3826" spans="2:20" x14ac:dyDescent="0.2">
      <c r="B3826" s="2"/>
      <c r="M3826" s="32"/>
      <c r="P3826" s="2"/>
      <c r="Q3826" s="9"/>
      <c r="T3826" s="5"/>
    </row>
    <row r="3827" spans="2:20" x14ac:dyDescent="0.2">
      <c r="B3827" s="2"/>
      <c r="M3827" s="32"/>
      <c r="P3827" s="2"/>
      <c r="Q3827" s="9"/>
      <c r="T3827" s="5"/>
    </row>
    <row r="3828" spans="2:20" x14ac:dyDescent="0.2">
      <c r="B3828" s="2"/>
      <c r="M3828" s="32"/>
      <c r="P3828" s="2"/>
      <c r="Q3828" s="9"/>
      <c r="T3828" s="5"/>
    </row>
    <row r="3829" spans="2:20" x14ac:dyDescent="0.2">
      <c r="B3829" s="2"/>
      <c r="M3829" s="32"/>
      <c r="P3829" s="2"/>
      <c r="Q3829" s="9"/>
      <c r="T3829" s="5"/>
    </row>
    <row r="3830" spans="2:20" x14ac:dyDescent="0.2">
      <c r="B3830" s="2"/>
      <c r="M3830" s="32"/>
      <c r="P3830" s="2"/>
      <c r="Q3830" s="9"/>
      <c r="T3830" s="5"/>
    </row>
    <row r="3831" spans="2:20" x14ac:dyDescent="0.2">
      <c r="B3831" s="2"/>
      <c r="M3831" s="32"/>
      <c r="P3831" s="2"/>
      <c r="Q3831" s="9"/>
      <c r="T3831" s="5"/>
    </row>
    <row r="3832" spans="2:20" x14ac:dyDescent="0.2">
      <c r="B3832" s="2"/>
      <c r="M3832" s="32"/>
      <c r="P3832" s="2"/>
      <c r="Q3832" s="9"/>
      <c r="T3832" s="5"/>
    </row>
    <row r="3833" spans="2:20" x14ac:dyDescent="0.2">
      <c r="B3833" s="2"/>
      <c r="M3833" s="32"/>
      <c r="P3833" s="2"/>
      <c r="Q3833" s="9"/>
      <c r="T3833" s="5"/>
    </row>
    <row r="3834" spans="2:20" x14ac:dyDescent="0.2">
      <c r="B3834" s="2"/>
      <c r="M3834" s="32"/>
      <c r="P3834" s="2"/>
      <c r="Q3834" s="9"/>
      <c r="T3834" s="5"/>
    </row>
    <row r="3835" spans="2:20" x14ac:dyDescent="0.2">
      <c r="B3835" s="2"/>
      <c r="M3835" s="32"/>
      <c r="P3835" s="2"/>
      <c r="Q3835" s="9"/>
      <c r="T3835" s="5"/>
    </row>
    <row r="3836" spans="2:20" x14ac:dyDescent="0.2">
      <c r="B3836" s="2"/>
      <c r="M3836" s="32"/>
      <c r="P3836" s="2"/>
      <c r="Q3836" s="9"/>
      <c r="T3836" s="5"/>
    </row>
    <row r="3837" spans="2:20" x14ac:dyDescent="0.2">
      <c r="B3837" s="2"/>
      <c r="M3837" s="32"/>
      <c r="P3837" s="2"/>
      <c r="Q3837" s="9"/>
      <c r="T3837" s="5"/>
    </row>
    <row r="3838" spans="2:20" x14ac:dyDescent="0.2">
      <c r="B3838" s="2"/>
      <c r="M3838" s="32"/>
      <c r="P3838" s="2"/>
      <c r="Q3838" s="9"/>
      <c r="T3838" s="5"/>
    </row>
    <row r="3839" spans="2:20" x14ac:dyDescent="0.2">
      <c r="B3839" s="2"/>
      <c r="M3839" s="32"/>
      <c r="P3839" s="2"/>
      <c r="Q3839" s="9"/>
      <c r="T3839" s="5"/>
    </row>
    <row r="3840" spans="2:20" x14ac:dyDescent="0.2">
      <c r="B3840" s="2"/>
      <c r="M3840" s="32"/>
      <c r="P3840" s="2"/>
      <c r="Q3840" s="9"/>
      <c r="T3840" s="5"/>
    </row>
    <row r="3841" spans="2:20" x14ac:dyDescent="0.2">
      <c r="B3841" s="2"/>
      <c r="M3841" s="32"/>
      <c r="P3841" s="2"/>
      <c r="Q3841" s="9"/>
      <c r="T3841" s="5"/>
    </row>
    <row r="3842" spans="2:20" x14ac:dyDescent="0.2">
      <c r="B3842" s="2"/>
      <c r="M3842" s="32"/>
      <c r="P3842" s="2"/>
      <c r="Q3842" s="9"/>
      <c r="T3842" s="5"/>
    </row>
    <row r="3843" spans="2:20" x14ac:dyDescent="0.2">
      <c r="B3843" s="2"/>
      <c r="M3843" s="32"/>
      <c r="P3843" s="2"/>
      <c r="Q3843" s="9"/>
      <c r="T3843" s="5"/>
    </row>
    <row r="3844" spans="2:20" x14ac:dyDescent="0.2">
      <c r="B3844" s="2"/>
      <c r="M3844" s="32"/>
      <c r="P3844" s="2"/>
      <c r="Q3844" s="9"/>
      <c r="T3844" s="5"/>
    </row>
    <row r="3845" spans="2:20" x14ac:dyDescent="0.2">
      <c r="B3845" s="2"/>
      <c r="M3845" s="32"/>
      <c r="P3845" s="2"/>
      <c r="Q3845" s="9"/>
      <c r="T3845" s="5"/>
    </row>
    <row r="3846" spans="2:20" x14ac:dyDescent="0.2">
      <c r="B3846" s="2"/>
      <c r="M3846" s="32"/>
      <c r="P3846" s="2"/>
      <c r="Q3846" s="9"/>
      <c r="T3846" s="5"/>
    </row>
    <row r="3847" spans="2:20" x14ac:dyDescent="0.2">
      <c r="B3847" s="2"/>
      <c r="M3847" s="32"/>
      <c r="P3847" s="2"/>
      <c r="Q3847" s="9"/>
      <c r="T3847" s="5"/>
    </row>
    <row r="3848" spans="2:20" x14ac:dyDescent="0.2">
      <c r="B3848" s="2"/>
      <c r="M3848" s="32"/>
      <c r="P3848" s="2"/>
      <c r="Q3848" s="9"/>
      <c r="T3848" s="5"/>
    </row>
    <row r="3849" spans="2:20" x14ac:dyDescent="0.2">
      <c r="B3849" s="2"/>
      <c r="M3849" s="32"/>
      <c r="P3849" s="2"/>
      <c r="Q3849" s="9"/>
      <c r="T3849" s="5"/>
    </row>
    <row r="3850" spans="2:20" x14ac:dyDescent="0.2">
      <c r="B3850" s="2"/>
      <c r="M3850" s="32"/>
      <c r="P3850" s="2"/>
      <c r="Q3850" s="9"/>
      <c r="T3850" s="5"/>
    </row>
    <row r="3851" spans="2:20" x14ac:dyDescent="0.2">
      <c r="B3851" s="2"/>
      <c r="M3851" s="32"/>
      <c r="P3851" s="2"/>
      <c r="Q3851" s="9"/>
      <c r="T3851" s="5"/>
    </row>
    <row r="3852" spans="2:20" x14ac:dyDescent="0.2">
      <c r="B3852" s="2"/>
      <c r="M3852" s="32"/>
      <c r="P3852" s="2"/>
      <c r="Q3852" s="9"/>
      <c r="T3852" s="5"/>
    </row>
    <row r="3853" spans="2:20" x14ac:dyDescent="0.2">
      <c r="B3853" s="2"/>
      <c r="M3853" s="32"/>
      <c r="P3853" s="2"/>
      <c r="Q3853" s="9"/>
      <c r="T3853" s="5"/>
    </row>
    <row r="3854" spans="2:20" x14ac:dyDescent="0.2">
      <c r="B3854" s="2"/>
      <c r="M3854" s="32"/>
      <c r="P3854" s="2"/>
      <c r="Q3854" s="9"/>
      <c r="T3854" s="5"/>
    </row>
    <row r="3855" spans="2:20" x14ac:dyDescent="0.2">
      <c r="B3855" s="2"/>
      <c r="M3855" s="32"/>
      <c r="P3855" s="2"/>
      <c r="Q3855" s="9"/>
      <c r="T3855" s="5"/>
    </row>
    <row r="3856" spans="2:20" x14ac:dyDescent="0.2">
      <c r="B3856" s="2"/>
      <c r="M3856" s="32"/>
      <c r="P3856" s="2"/>
      <c r="Q3856" s="9"/>
      <c r="T3856" s="5"/>
    </row>
    <row r="3857" spans="2:20" x14ac:dyDescent="0.2">
      <c r="B3857" s="2"/>
      <c r="M3857" s="32"/>
      <c r="P3857" s="2"/>
      <c r="Q3857" s="9"/>
      <c r="T3857" s="5"/>
    </row>
    <row r="3858" spans="2:20" x14ac:dyDescent="0.2">
      <c r="B3858" s="2"/>
      <c r="M3858" s="32"/>
      <c r="P3858" s="2"/>
      <c r="Q3858" s="9"/>
      <c r="T3858" s="5"/>
    </row>
    <row r="3859" spans="2:20" x14ac:dyDescent="0.2">
      <c r="B3859" s="2"/>
      <c r="M3859" s="32"/>
      <c r="P3859" s="2"/>
      <c r="Q3859" s="9"/>
      <c r="T3859" s="5"/>
    </row>
    <row r="3860" spans="2:20" x14ac:dyDescent="0.2">
      <c r="B3860" s="2"/>
      <c r="M3860" s="32"/>
      <c r="P3860" s="2"/>
      <c r="Q3860" s="9"/>
      <c r="T3860" s="5"/>
    </row>
    <row r="3861" spans="2:20" x14ac:dyDescent="0.2">
      <c r="B3861" s="2"/>
      <c r="M3861" s="32"/>
      <c r="P3861" s="2"/>
      <c r="Q3861" s="9"/>
      <c r="T3861" s="5"/>
    </row>
    <row r="3862" spans="2:20" x14ac:dyDescent="0.2">
      <c r="B3862" s="2"/>
      <c r="M3862" s="32"/>
      <c r="P3862" s="2"/>
      <c r="Q3862" s="9"/>
      <c r="T3862" s="5"/>
    </row>
    <row r="3863" spans="2:20" x14ac:dyDescent="0.2">
      <c r="B3863" s="2"/>
      <c r="M3863" s="32"/>
      <c r="P3863" s="2"/>
      <c r="Q3863" s="9"/>
      <c r="T3863" s="5"/>
    </row>
    <row r="3864" spans="2:20" x14ac:dyDescent="0.2">
      <c r="B3864" s="2"/>
      <c r="M3864" s="32"/>
      <c r="P3864" s="2"/>
      <c r="Q3864" s="9"/>
      <c r="T3864" s="5"/>
    </row>
    <row r="3865" spans="2:20" x14ac:dyDescent="0.2">
      <c r="B3865" s="2"/>
      <c r="M3865" s="32"/>
      <c r="P3865" s="2"/>
      <c r="Q3865" s="9"/>
      <c r="T3865" s="5"/>
    </row>
    <row r="3866" spans="2:20" x14ac:dyDescent="0.2">
      <c r="B3866" s="2"/>
      <c r="M3866" s="32"/>
      <c r="P3866" s="2"/>
      <c r="Q3866" s="9"/>
      <c r="T3866" s="5"/>
    </row>
    <row r="3867" spans="2:20" x14ac:dyDescent="0.2">
      <c r="B3867" s="2"/>
      <c r="M3867" s="32"/>
      <c r="P3867" s="2"/>
      <c r="Q3867" s="9"/>
      <c r="T3867" s="5"/>
    </row>
    <row r="3868" spans="2:20" x14ac:dyDescent="0.2">
      <c r="B3868" s="2"/>
      <c r="M3868" s="32"/>
      <c r="P3868" s="2"/>
      <c r="Q3868" s="9"/>
      <c r="T3868" s="5"/>
    </row>
    <row r="3869" spans="2:20" x14ac:dyDescent="0.2">
      <c r="B3869" s="2"/>
      <c r="M3869" s="32"/>
      <c r="P3869" s="2"/>
      <c r="Q3869" s="9"/>
      <c r="T3869" s="5"/>
    </row>
    <row r="3870" spans="2:20" x14ac:dyDescent="0.2">
      <c r="B3870" s="2"/>
      <c r="M3870" s="32"/>
      <c r="P3870" s="2"/>
      <c r="Q3870" s="9"/>
      <c r="T3870" s="5"/>
    </row>
    <row r="3871" spans="2:20" x14ac:dyDescent="0.2">
      <c r="B3871" s="2"/>
      <c r="M3871" s="32"/>
      <c r="P3871" s="2"/>
      <c r="Q3871" s="9"/>
      <c r="T3871" s="5"/>
    </row>
    <row r="3872" spans="2:20" x14ac:dyDescent="0.2">
      <c r="B3872" s="2"/>
      <c r="M3872" s="32"/>
      <c r="P3872" s="2"/>
      <c r="Q3872" s="9"/>
      <c r="T3872" s="5"/>
    </row>
    <row r="3873" spans="2:20" x14ac:dyDescent="0.2">
      <c r="B3873" s="2"/>
      <c r="M3873" s="32"/>
      <c r="P3873" s="2"/>
      <c r="Q3873" s="9"/>
      <c r="T3873" s="5"/>
    </row>
    <row r="3874" spans="2:20" x14ac:dyDescent="0.2">
      <c r="B3874" s="2"/>
      <c r="M3874" s="32"/>
      <c r="P3874" s="2"/>
      <c r="Q3874" s="9"/>
      <c r="T3874" s="5"/>
    </row>
    <row r="3875" spans="2:20" x14ac:dyDescent="0.2">
      <c r="B3875" s="2"/>
      <c r="M3875" s="32"/>
      <c r="P3875" s="2"/>
      <c r="Q3875" s="9"/>
      <c r="T3875" s="5"/>
    </row>
    <row r="3876" spans="2:20" x14ac:dyDescent="0.2">
      <c r="B3876" s="2"/>
      <c r="M3876" s="32"/>
      <c r="P3876" s="2"/>
      <c r="Q3876" s="9"/>
      <c r="T3876" s="5"/>
    </row>
    <row r="3877" spans="2:20" x14ac:dyDescent="0.2">
      <c r="B3877" s="2"/>
      <c r="M3877" s="32"/>
      <c r="P3877" s="2"/>
      <c r="Q3877" s="9"/>
      <c r="T3877" s="5"/>
    </row>
    <row r="3878" spans="2:20" x14ac:dyDescent="0.2">
      <c r="B3878" s="2"/>
      <c r="M3878" s="32"/>
      <c r="P3878" s="2"/>
      <c r="Q3878" s="9"/>
      <c r="T3878" s="5"/>
    </row>
    <row r="3879" spans="2:20" x14ac:dyDescent="0.2">
      <c r="B3879" s="2"/>
      <c r="M3879" s="32"/>
      <c r="P3879" s="2"/>
      <c r="Q3879" s="9"/>
      <c r="T3879" s="5"/>
    </row>
    <row r="3880" spans="2:20" x14ac:dyDescent="0.2">
      <c r="B3880" s="2"/>
      <c r="M3880" s="32"/>
      <c r="P3880" s="2"/>
      <c r="Q3880" s="9"/>
      <c r="T3880" s="5"/>
    </row>
    <row r="3881" spans="2:20" x14ac:dyDescent="0.2">
      <c r="B3881" s="2"/>
      <c r="M3881" s="32"/>
      <c r="P3881" s="2"/>
      <c r="Q3881" s="9"/>
      <c r="T3881" s="5"/>
    </row>
    <row r="3882" spans="2:20" x14ac:dyDescent="0.2">
      <c r="B3882" s="2"/>
      <c r="M3882" s="32"/>
      <c r="P3882" s="2"/>
      <c r="Q3882" s="9"/>
      <c r="T3882" s="5"/>
    </row>
    <row r="3883" spans="2:20" x14ac:dyDescent="0.2">
      <c r="B3883" s="2"/>
      <c r="M3883" s="32"/>
      <c r="P3883" s="2"/>
      <c r="Q3883" s="9"/>
      <c r="T3883" s="5"/>
    </row>
    <row r="3884" spans="2:20" x14ac:dyDescent="0.2">
      <c r="B3884" s="2"/>
      <c r="M3884" s="32"/>
      <c r="P3884" s="2"/>
      <c r="Q3884" s="9"/>
      <c r="T3884" s="5"/>
    </row>
    <row r="3885" spans="2:20" x14ac:dyDescent="0.2">
      <c r="B3885" s="2"/>
      <c r="M3885" s="32"/>
      <c r="P3885" s="2"/>
      <c r="Q3885" s="9"/>
      <c r="T3885" s="5"/>
    </row>
    <row r="3886" spans="2:20" x14ac:dyDescent="0.2">
      <c r="B3886" s="2"/>
      <c r="M3886" s="32"/>
      <c r="P3886" s="2"/>
      <c r="Q3886" s="9"/>
      <c r="T3886" s="5"/>
    </row>
    <row r="3887" spans="2:20" x14ac:dyDescent="0.2">
      <c r="B3887" s="2"/>
      <c r="M3887" s="32"/>
      <c r="P3887" s="2"/>
      <c r="Q3887" s="9"/>
      <c r="T3887" s="5"/>
    </row>
    <row r="3888" spans="2:20" x14ac:dyDescent="0.2">
      <c r="B3888" s="2"/>
      <c r="M3888" s="32"/>
      <c r="P3888" s="2"/>
      <c r="Q3888" s="9"/>
      <c r="T3888" s="5"/>
    </row>
    <row r="3889" spans="2:20" x14ac:dyDescent="0.2">
      <c r="B3889" s="2"/>
      <c r="M3889" s="32"/>
      <c r="P3889" s="2"/>
      <c r="Q3889" s="9"/>
      <c r="T3889" s="5"/>
    </row>
    <row r="3890" spans="2:20" x14ac:dyDescent="0.2">
      <c r="B3890" s="2"/>
      <c r="M3890" s="32"/>
      <c r="P3890" s="2"/>
      <c r="Q3890" s="9"/>
      <c r="T3890" s="5"/>
    </row>
    <row r="3891" spans="2:20" x14ac:dyDescent="0.2">
      <c r="B3891" s="2"/>
      <c r="M3891" s="32"/>
      <c r="P3891" s="2"/>
      <c r="Q3891" s="9"/>
      <c r="T3891" s="5"/>
    </row>
    <row r="3892" spans="2:20" x14ac:dyDescent="0.2">
      <c r="B3892" s="2"/>
      <c r="M3892" s="32"/>
      <c r="P3892" s="2"/>
      <c r="Q3892" s="9"/>
      <c r="T3892" s="5"/>
    </row>
    <row r="3893" spans="2:20" x14ac:dyDescent="0.2">
      <c r="B3893" s="2"/>
      <c r="M3893" s="32"/>
      <c r="P3893" s="2"/>
      <c r="Q3893" s="9"/>
      <c r="T3893" s="5"/>
    </row>
    <row r="3894" spans="2:20" x14ac:dyDescent="0.2">
      <c r="B3894" s="2"/>
      <c r="M3894" s="32"/>
      <c r="P3894" s="2"/>
      <c r="Q3894" s="9"/>
      <c r="T3894" s="5"/>
    </row>
    <row r="3895" spans="2:20" x14ac:dyDescent="0.2">
      <c r="B3895" s="2"/>
      <c r="M3895" s="32"/>
      <c r="P3895" s="2"/>
      <c r="Q3895" s="9"/>
      <c r="T3895" s="5"/>
    </row>
    <row r="3896" spans="2:20" x14ac:dyDescent="0.2">
      <c r="B3896" s="2"/>
      <c r="M3896" s="32"/>
      <c r="P3896" s="2"/>
      <c r="Q3896" s="9"/>
      <c r="T3896" s="5"/>
    </row>
    <row r="3897" spans="2:20" x14ac:dyDescent="0.2">
      <c r="B3897" s="2"/>
      <c r="M3897" s="32"/>
      <c r="P3897" s="2"/>
      <c r="Q3897" s="9"/>
      <c r="T3897" s="5"/>
    </row>
    <row r="3898" spans="2:20" x14ac:dyDescent="0.2">
      <c r="B3898" s="2"/>
      <c r="M3898" s="32"/>
      <c r="P3898" s="2"/>
      <c r="Q3898" s="9"/>
      <c r="T3898" s="5"/>
    </row>
    <row r="3899" spans="2:20" x14ac:dyDescent="0.2">
      <c r="B3899" s="2"/>
      <c r="M3899" s="32"/>
      <c r="P3899" s="2"/>
      <c r="Q3899" s="9"/>
      <c r="T3899" s="5"/>
    </row>
    <row r="3900" spans="2:20" x14ac:dyDescent="0.2">
      <c r="B3900" s="2"/>
      <c r="M3900" s="32"/>
      <c r="P3900" s="2"/>
      <c r="Q3900" s="9"/>
      <c r="T3900" s="5"/>
    </row>
    <row r="3901" spans="2:20" x14ac:dyDescent="0.2">
      <c r="B3901" s="2"/>
      <c r="M3901" s="32"/>
      <c r="P3901" s="2"/>
      <c r="Q3901" s="9"/>
      <c r="T3901" s="5"/>
    </row>
    <row r="3902" spans="2:20" x14ac:dyDescent="0.2">
      <c r="B3902" s="2"/>
      <c r="M3902" s="32"/>
      <c r="P3902" s="2"/>
      <c r="Q3902" s="9"/>
      <c r="T3902" s="5"/>
    </row>
    <row r="3903" spans="2:20" x14ac:dyDescent="0.2">
      <c r="B3903" s="2"/>
      <c r="M3903" s="32"/>
      <c r="P3903" s="2"/>
      <c r="Q3903" s="9"/>
      <c r="T3903" s="5"/>
    </row>
    <row r="3904" spans="2:20" x14ac:dyDescent="0.2">
      <c r="B3904" s="2"/>
      <c r="M3904" s="32"/>
      <c r="P3904" s="2"/>
      <c r="Q3904" s="9"/>
      <c r="T3904" s="5"/>
    </row>
    <row r="3905" spans="2:20" x14ac:dyDescent="0.2">
      <c r="B3905" s="2"/>
      <c r="M3905" s="32"/>
      <c r="P3905" s="2"/>
      <c r="Q3905" s="9"/>
      <c r="T3905" s="5"/>
    </row>
    <row r="3906" spans="2:20" x14ac:dyDescent="0.2">
      <c r="B3906" s="2"/>
      <c r="M3906" s="32"/>
      <c r="P3906" s="2"/>
      <c r="Q3906" s="9"/>
      <c r="T3906" s="5"/>
    </row>
    <row r="3907" spans="2:20" x14ac:dyDescent="0.2">
      <c r="B3907" s="2"/>
      <c r="M3907" s="32"/>
      <c r="P3907" s="2"/>
      <c r="Q3907" s="9"/>
      <c r="T3907" s="5"/>
    </row>
    <row r="3908" spans="2:20" x14ac:dyDescent="0.2">
      <c r="B3908" s="2"/>
      <c r="M3908" s="32"/>
      <c r="P3908" s="2"/>
      <c r="Q3908" s="9"/>
      <c r="T3908" s="5"/>
    </row>
    <row r="3909" spans="2:20" x14ac:dyDescent="0.2">
      <c r="B3909" s="2"/>
      <c r="M3909" s="32"/>
      <c r="P3909" s="2"/>
      <c r="Q3909" s="9"/>
      <c r="T3909" s="5"/>
    </row>
    <row r="3910" spans="2:20" x14ac:dyDescent="0.2">
      <c r="B3910" s="2"/>
      <c r="M3910" s="32"/>
      <c r="P3910" s="2"/>
      <c r="Q3910" s="9"/>
      <c r="T3910" s="5"/>
    </row>
    <row r="3911" spans="2:20" x14ac:dyDescent="0.2">
      <c r="B3911" s="2"/>
      <c r="M3911" s="32"/>
      <c r="P3911" s="2"/>
      <c r="Q3911" s="9"/>
      <c r="T3911" s="5"/>
    </row>
    <row r="3912" spans="2:20" x14ac:dyDescent="0.2">
      <c r="B3912" s="2"/>
      <c r="M3912" s="32"/>
      <c r="P3912" s="2"/>
      <c r="Q3912" s="9"/>
      <c r="T3912" s="5"/>
    </row>
    <row r="3913" spans="2:20" x14ac:dyDescent="0.2">
      <c r="B3913" s="2"/>
      <c r="M3913" s="32"/>
      <c r="P3913" s="2"/>
      <c r="Q3913" s="9"/>
      <c r="T3913" s="5"/>
    </row>
    <row r="3914" spans="2:20" x14ac:dyDescent="0.2">
      <c r="B3914" s="2"/>
      <c r="M3914" s="32"/>
      <c r="P3914" s="2"/>
      <c r="Q3914" s="9"/>
      <c r="T3914" s="5"/>
    </row>
    <row r="3915" spans="2:20" x14ac:dyDescent="0.2">
      <c r="B3915" s="2"/>
      <c r="M3915" s="32"/>
      <c r="P3915" s="2"/>
      <c r="Q3915" s="9"/>
      <c r="T3915" s="5"/>
    </row>
    <row r="3916" spans="2:20" x14ac:dyDescent="0.2">
      <c r="B3916" s="2"/>
      <c r="M3916" s="32"/>
      <c r="P3916" s="2"/>
      <c r="Q3916" s="9"/>
      <c r="T3916" s="5"/>
    </row>
    <row r="3917" spans="2:20" x14ac:dyDescent="0.2">
      <c r="B3917" s="2"/>
      <c r="M3917" s="32"/>
      <c r="P3917" s="2"/>
      <c r="Q3917" s="9"/>
      <c r="T3917" s="5"/>
    </row>
    <row r="3918" spans="2:20" x14ac:dyDescent="0.2">
      <c r="B3918" s="2"/>
      <c r="M3918" s="32"/>
      <c r="P3918" s="2"/>
      <c r="Q3918" s="9"/>
      <c r="T3918" s="5"/>
    </row>
    <row r="3919" spans="2:20" x14ac:dyDescent="0.2">
      <c r="B3919" s="2"/>
      <c r="M3919" s="32"/>
      <c r="P3919" s="2"/>
      <c r="Q3919" s="9"/>
      <c r="T3919" s="5"/>
    </row>
    <row r="3920" spans="2:20" x14ac:dyDescent="0.2">
      <c r="B3920" s="2"/>
      <c r="M3920" s="32"/>
      <c r="P3920" s="2"/>
      <c r="Q3920" s="9"/>
      <c r="T3920" s="5"/>
    </row>
    <row r="3921" spans="2:20" x14ac:dyDescent="0.2">
      <c r="B3921" s="2"/>
      <c r="M3921" s="32"/>
      <c r="P3921" s="2"/>
      <c r="Q3921" s="9"/>
      <c r="T3921" s="5"/>
    </row>
    <row r="3922" spans="2:20" x14ac:dyDescent="0.2">
      <c r="B3922" s="2"/>
      <c r="M3922" s="32"/>
      <c r="P3922" s="2"/>
      <c r="Q3922" s="9"/>
      <c r="T3922" s="5"/>
    </row>
    <row r="3923" spans="2:20" x14ac:dyDescent="0.2">
      <c r="B3923" s="2"/>
      <c r="M3923" s="32"/>
      <c r="P3923" s="2"/>
      <c r="Q3923" s="9"/>
      <c r="T3923" s="5"/>
    </row>
    <row r="3924" spans="2:20" x14ac:dyDescent="0.2">
      <c r="B3924" s="2"/>
      <c r="M3924" s="32"/>
      <c r="P3924" s="2"/>
      <c r="Q3924" s="9"/>
      <c r="T3924" s="5"/>
    </row>
    <row r="3925" spans="2:20" x14ac:dyDescent="0.2">
      <c r="B3925" s="2"/>
      <c r="M3925" s="32"/>
      <c r="P3925" s="2"/>
      <c r="Q3925" s="9"/>
      <c r="T3925" s="5"/>
    </row>
    <row r="3926" spans="2:20" x14ac:dyDescent="0.2">
      <c r="B3926" s="2"/>
      <c r="M3926" s="32"/>
      <c r="P3926" s="2"/>
      <c r="Q3926" s="9"/>
      <c r="T3926" s="5"/>
    </row>
    <row r="3927" spans="2:20" x14ac:dyDescent="0.2">
      <c r="B3927" s="2"/>
      <c r="M3927" s="32"/>
      <c r="P3927" s="2"/>
      <c r="Q3927" s="9"/>
      <c r="T3927" s="5"/>
    </row>
    <row r="3928" spans="2:20" x14ac:dyDescent="0.2">
      <c r="B3928" s="2"/>
      <c r="M3928" s="32"/>
      <c r="P3928" s="2"/>
      <c r="Q3928" s="9"/>
      <c r="T3928" s="5"/>
    </row>
    <row r="3929" spans="2:20" x14ac:dyDescent="0.2">
      <c r="B3929" s="2"/>
      <c r="M3929" s="32"/>
      <c r="P3929" s="2"/>
      <c r="Q3929" s="9"/>
      <c r="T3929" s="5"/>
    </row>
    <row r="3930" spans="2:20" x14ac:dyDescent="0.2">
      <c r="B3930" s="2"/>
      <c r="M3930" s="32"/>
      <c r="P3930" s="2"/>
      <c r="Q3930" s="9"/>
      <c r="T3930" s="5"/>
    </row>
    <row r="3931" spans="2:20" x14ac:dyDescent="0.2">
      <c r="B3931" s="2"/>
      <c r="M3931" s="32"/>
      <c r="P3931" s="2"/>
      <c r="Q3931" s="9"/>
      <c r="T3931" s="5"/>
    </row>
    <row r="3932" spans="2:20" x14ac:dyDescent="0.2">
      <c r="B3932" s="2"/>
      <c r="M3932" s="32"/>
      <c r="P3932" s="2"/>
      <c r="Q3932" s="9"/>
      <c r="T3932" s="5"/>
    </row>
    <row r="3933" spans="2:20" x14ac:dyDescent="0.2">
      <c r="B3933" s="2"/>
      <c r="M3933" s="32"/>
      <c r="P3933" s="2"/>
      <c r="Q3933" s="9"/>
      <c r="T3933" s="5"/>
    </row>
    <row r="3934" spans="2:20" x14ac:dyDescent="0.2">
      <c r="B3934" s="2"/>
      <c r="M3934" s="32"/>
      <c r="P3934" s="2"/>
      <c r="Q3934" s="9"/>
      <c r="T3934" s="5"/>
    </row>
    <row r="3935" spans="2:20" x14ac:dyDescent="0.2">
      <c r="B3935" s="2"/>
      <c r="M3935" s="32"/>
      <c r="P3935" s="2"/>
      <c r="Q3935" s="9"/>
      <c r="T3935" s="5"/>
    </row>
    <row r="3936" spans="2:20" x14ac:dyDescent="0.2">
      <c r="B3936" s="2"/>
      <c r="M3936" s="32"/>
      <c r="P3936" s="2"/>
      <c r="Q3936" s="9"/>
      <c r="T3936" s="5"/>
    </row>
    <row r="3937" spans="2:20" x14ac:dyDescent="0.2">
      <c r="B3937" s="2"/>
      <c r="M3937" s="32"/>
      <c r="P3937" s="2"/>
      <c r="Q3937" s="9"/>
      <c r="T3937" s="5"/>
    </row>
    <row r="3938" spans="2:20" x14ac:dyDescent="0.2">
      <c r="B3938" s="2"/>
      <c r="M3938" s="32"/>
      <c r="P3938" s="2"/>
      <c r="Q3938" s="9"/>
      <c r="T3938" s="5"/>
    </row>
    <row r="3939" spans="2:20" x14ac:dyDescent="0.2">
      <c r="B3939" s="2"/>
      <c r="M3939" s="32"/>
      <c r="P3939" s="2"/>
      <c r="Q3939" s="9"/>
      <c r="T3939" s="5"/>
    </row>
    <row r="3940" spans="2:20" x14ac:dyDescent="0.2">
      <c r="B3940" s="2"/>
      <c r="M3940" s="32"/>
      <c r="P3940" s="2"/>
      <c r="Q3940" s="9"/>
      <c r="T3940" s="5"/>
    </row>
    <row r="3941" spans="2:20" x14ac:dyDescent="0.2">
      <c r="B3941" s="2"/>
      <c r="M3941" s="32"/>
      <c r="P3941" s="2"/>
      <c r="Q3941" s="9"/>
      <c r="T3941" s="5"/>
    </row>
    <row r="3942" spans="2:20" x14ac:dyDescent="0.2">
      <c r="B3942" s="2"/>
      <c r="M3942" s="32"/>
      <c r="P3942" s="2"/>
      <c r="Q3942" s="9"/>
      <c r="T3942" s="5"/>
    </row>
    <row r="3943" spans="2:20" x14ac:dyDescent="0.2">
      <c r="B3943" s="2"/>
      <c r="M3943" s="32"/>
      <c r="P3943" s="2"/>
      <c r="Q3943" s="9"/>
      <c r="T3943" s="5"/>
    </row>
    <row r="3944" spans="2:20" x14ac:dyDescent="0.2">
      <c r="B3944" s="2"/>
      <c r="M3944" s="32"/>
      <c r="P3944" s="2"/>
      <c r="Q3944" s="9"/>
      <c r="T3944" s="5"/>
    </row>
    <row r="3945" spans="2:20" x14ac:dyDescent="0.2">
      <c r="B3945" s="2"/>
      <c r="M3945" s="32"/>
      <c r="P3945" s="2"/>
      <c r="Q3945" s="9"/>
      <c r="T3945" s="5"/>
    </row>
    <row r="3946" spans="2:20" x14ac:dyDescent="0.2">
      <c r="B3946" s="2"/>
      <c r="M3946" s="32"/>
      <c r="P3946" s="2"/>
      <c r="Q3946" s="9"/>
      <c r="T3946" s="5"/>
    </row>
    <row r="3947" spans="2:20" x14ac:dyDescent="0.2">
      <c r="B3947" s="2"/>
      <c r="M3947" s="32"/>
      <c r="P3947" s="2"/>
      <c r="Q3947" s="9"/>
      <c r="T3947" s="5"/>
    </row>
    <row r="3948" spans="2:20" x14ac:dyDescent="0.2">
      <c r="B3948" s="2"/>
      <c r="M3948" s="32"/>
      <c r="P3948" s="2"/>
      <c r="Q3948" s="9"/>
      <c r="T3948" s="5"/>
    </row>
    <row r="3949" spans="2:20" x14ac:dyDescent="0.2">
      <c r="B3949" s="2"/>
      <c r="M3949" s="32"/>
      <c r="P3949" s="2"/>
      <c r="Q3949" s="9"/>
      <c r="T3949" s="5"/>
    </row>
    <row r="3950" spans="2:20" x14ac:dyDescent="0.2">
      <c r="B3950" s="2"/>
      <c r="M3950" s="32"/>
      <c r="P3950" s="2"/>
      <c r="Q3950" s="9"/>
      <c r="T3950" s="5"/>
    </row>
    <row r="3951" spans="2:20" x14ac:dyDescent="0.2">
      <c r="B3951" s="2"/>
      <c r="M3951" s="32"/>
      <c r="P3951" s="2"/>
      <c r="Q3951" s="9"/>
      <c r="T3951" s="5"/>
    </row>
    <row r="3952" spans="2:20" x14ac:dyDescent="0.2">
      <c r="B3952" s="2"/>
      <c r="M3952" s="32"/>
      <c r="P3952" s="2"/>
      <c r="Q3952" s="9"/>
      <c r="T3952" s="5"/>
    </row>
    <row r="3953" spans="2:20" x14ac:dyDescent="0.2">
      <c r="B3953" s="2"/>
      <c r="M3953" s="32"/>
      <c r="P3953" s="2"/>
      <c r="Q3953" s="9"/>
      <c r="T3953" s="5"/>
    </row>
    <row r="3954" spans="2:20" x14ac:dyDescent="0.2">
      <c r="B3954" s="2"/>
      <c r="M3954" s="32"/>
      <c r="P3954" s="2"/>
      <c r="Q3954" s="9"/>
      <c r="T3954" s="5"/>
    </row>
    <row r="3955" spans="2:20" x14ac:dyDescent="0.2">
      <c r="B3955" s="2"/>
      <c r="M3955" s="32"/>
      <c r="P3955" s="2"/>
      <c r="Q3955" s="9"/>
      <c r="T3955" s="5"/>
    </row>
    <row r="3956" spans="2:20" x14ac:dyDescent="0.2">
      <c r="B3956" s="2"/>
      <c r="M3956" s="32"/>
      <c r="P3956" s="2"/>
      <c r="Q3956" s="9"/>
      <c r="T3956" s="5"/>
    </row>
    <row r="3957" spans="2:20" x14ac:dyDescent="0.2">
      <c r="B3957" s="2"/>
      <c r="M3957" s="32"/>
      <c r="P3957" s="2"/>
      <c r="Q3957" s="9"/>
      <c r="T3957" s="5"/>
    </row>
    <row r="3958" spans="2:20" x14ac:dyDescent="0.2">
      <c r="B3958" s="2"/>
      <c r="M3958" s="32"/>
      <c r="P3958" s="2"/>
      <c r="Q3958" s="9"/>
      <c r="T3958" s="5"/>
    </row>
    <row r="3959" spans="2:20" x14ac:dyDescent="0.2">
      <c r="B3959" s="2"/>
      <c r="M3959" s="32"/>
      <c r="P3959" s="2"/>
      <c r="Q3959" s="9"/>
      <c r="T3959" s="5"/>
    </row>
    <row r="3960" spans="2:20" x14ac:dyDescent="0.2">
      <c r="B3960" s="2"/>
      <c r="M3960" s="32"/>
      <c r="P3960" s="2"/>
      <c r="Q3960" s="9"/>
      <c r="T3960" s="5"/>
    </row>
    <row r="3961" spans="2:20" x14ac:dyDescent="0.2">
      <c r="B3961" s="2"/>
      <c r="M3961" s="32"/>
      <c r="P3961" s="2"/>
      <c r="Q3961" s="9"/>
      <c r="T3961" s="5"/>
    </row>
    <row r="3962" spans="2:20" x14ac:dyDescent="0.2">
      <c r="B3962" s="2"/>
      <c r="M3962" s="32"/>
      <c r="P3962" s="2"/>
      <c r="Q3962" s="9"/>
      <c r="T3962" s="5"/>
    </row>
    <row r="3963" spans="2:20" x14ac:dyDescent="0.2">
      <c r="B3963" s="2"/>
      <c r="M3963" s="32"/>
      <c r="P3963" s="2"/>
      <c r="Q3963" s="9"/>
      <c r="T3963" s="5"/>
    </row>
    <row r="3964" spans="2:20" x14ac:dyDescent="0.2">
      <c r="B3964" s="2"/>
      <c r="M3964" s="32"/>
      <c r="P3964" s="2"/>
      <c r="Q3964" s="9"/>
      <c r="T3964" s="5"/>
    </row>
    <row r="3965" spans="2:20" x14ac:dyDescent="0.2">
      <c r="B3965" s="2"/>
      <c r="M3965" s="32"/>
      <c r="P3965" s="2"/>
      <c r="Q3965" s="9"/>
      <c r="T3965" s="5"/>
    </row>
    <row r="3966" spans="2:20" x14ac:dyDescent="0.2">
      <c r="B3966" s="2"/>
      <c r="M3966" s="32"/>
      <c r="P3966" s="2"/>
      <c r="Q3966" s="9"/>
      <c r="T3966" s="5"/>
    </row>
    <row r="3967" spans="2:20" x14ac:dyDescent="0.2">
      <c r="B3967" s="2"/>
      <c r="M3967" s="32"/>
      <c r="P3967" s="2"/>
      <c r="Q3967" s="9"/>
      <c r="T3967" s="5"/>
    </row>
    <row r="3968" spans="2:20" x14ac:dyDescent="0.2">
      <c r="B3968" s="2"/>
      <c r="M3968" s="32"/>
      <c r="P3968" s="2"/>
      <c r="Q3968" s="9"/>
      <c r="T3968" s="5"/>
    </row>
    <row r="3969" spans="2:20" x14ac:dyDescent="0.2">
      <c r="B3969" s="2"/>
      <c r="M3969" s="32"/>
      <c r="P3969" s="2"/>
      <c r="Q3969" s="9"/>
      <c r="T3969" s="5"/>
    </row>
    <row r="3970" spans="2:20" x14ac:dyDescent="0.2">
      <c r="B3970" s="2"/>
      <c r="M3970" s="32"/>
      <c r="P3970" s="2"/>
      <c r="Q3970" s="9"/>
      <c r="T3970" s="5"/>
    </row>
    <row r="3971" spans="2:20" x14ac:dyDescent="0.2">
      <c r="B3971" s="2"/>
      <c r="M3971" s="32"/>
      <c r="P3971" s="2"/>
      <c r="Q3971" s="9"/>
      <c r="T3971" s="5"/>
    </row>
    <row r="3972" spans="2:20" x14ac:dyDescent="0.2">
      <c r="B3972" s="2"/>
      <c r="M3972" s="32"/>
      <c r="P3972" s="2"/>
      <c r="Q3972" s="9"/>
      <c r="T3972" s="5"/>
    </row>
    <row r="3973" spans="2:20" x14ac:dyDescent="0.2">
      <c r="B3973" s="2"/>
      <c r="M3973" s="32"/>
      <c r="P3973" s="2"/>
      <c r="Q3973" s="9"/>
      <c r="T3973" s="5"/>
    </row>
    <row r="3974" spans="2:20" x14ac:dyDescent="0.2">
      <c r="B3974" s="2"/>
      <c r="M3974" s="32"/>
      <c r="P3974" s="2"/>
      <c r="Q3974" s="9"/>
      <c r="T3974" s="5"/>
    </row>
    <row r="3975" spans="2:20" x14ac:dyDescent="0.2">
      <c r="B3975" s="2"/>
      <c r="M3975" s="32"/>
      <c r="P3975" s="2"/>
      <c r="Q3975" s="9"/>
      <c r="T3975" s="5"/>
    </row>
    <row r="3976" spans="2:20" x14ac:dyDescent="0.2">
      <c r="B3976" s="2"/>
      <c r="M3976" s="32"/>
      <c r="P3976" s="2"/>
      <c r="Q3976" s="9"/>
      <c r="T3976" s="5"/>
    </row>
    <row r="3977" spans="2:20" x14ac:dyDescent="0.2">
      <c r="B3977" s="2"/>
      <c r="M3977" s="32"/>
      <c r="P3977" s="2"/>
      <c r="Q3977" s="9"/>
      <c r="T3977" s="5"/>
    </row>
    <row r="3978" spans="2:20" x14ac:dyDescent="0.2">
      <c r="B3978" s="2"/>
      <c r="M3978" s="32"/>
      <c r="P3978" s="2"/>
      <c r="Q3978" s="9"/>
      <c r="T3978" s="5"/>
    </row>
    <row r="3979" spans="2:20" x14ac:dyDescent="0.2">
      <c r="B3979" s="2"/>
      <c r="M3979" s="32"/>
      <c r="P3979" s="2"/>
      <c r="Q3979" s="9"/>
      <c r="T3979" s="5"/>
    </row>
    <row r="3980" spans="2:20" x14ac:dyDescent="0.2">
      <c r="B3980" s="2"/>
      <c r="M3980" s="32"/>
      <c r="P3980" s="2"/>
      <c r="Q3980" s="9"/>
      <c r="T3980" s="5"/>
    </row>
    <row r="3981" spans="2:20" x14ac:dyDescent="0.2">
      <c r="B3981" s="2"/>
      <c r="M3981" s="32"/>
      <c r="P3981" s="2"/>
      <c r="Q3981" s="9"/>
      <c r="T3981" s="5"/>
    </row>
    <row r="3982" spans="2:20" x14ac:dyDescent="0.2">
      <c r="B3982" s="2"/>
      <c r="M3982" s="32"/>
      <c r="P3982" s="2"/>
      <c r="Q3982" s="9"/>
      <c r="T3982" s="5"/>
    </row>
    <row r="3983" spans="2:20" x14ac:dyDescent="0.2">
      <c r="B3983" s="2"/>
      <c r="M3983" s="32"/>
      <c r="P3983" s="2"/>
      <c r="Q3983" s="9"/>
      <c r="T3983" s="5"/>
    </row>
    <row r="3984" spans="2:20" x14ac:dyDescent="0.2">
      <c r="B3984" s="2"/>
      <c r="M3984" s="32"/>
      <c r="P3984" s="2"/>
      <c r="Q3984" s="9"/>
      <c r="T3984" s="5"/>
    </row>
    <row r="3985" spans="2:20" x14ac:dyDescent="0.2">
      <c r="B3985" s="2"/>
      <c r="M3985" s="32"/>
      <c r="P3985" s="2"/>
      <c r="Q3985" s="9"/>
      <c r="T3985" s="5"/>
    </row>
    <row r="3986" spans="2:20" x14ac:dyDescent="0.2">
      <c r="B3986" s="2"/>
      <c r="M3986" s="32"/>
      <c r="P3986" s="2"/>
      <c r="Q3986" s="9"/>
      <c r="T3986" s="5"/>
    </row>
    <row r="3987" spans="2:20" x14ac:dyDescent="0.2">
      <c r="B3987" s="2"/>
      <c r="M3987" s="32"/>
      <c r="P3987" s="2"/>
      <c r="Q3987" s="9"/>
      <c r="T3987" s="5"/>
    </row>
    <row r="3988" spans="2:20" x14ac:dyDescent="0.2">
      <c r="B3988" s="2"/>
      <c r="M3988" s="32"/>
      <c r="P3988" s="2"/>
      <c r="Q3988" s="9"/>
      <c r="T3988" s="5"/>
    </row>
    <row r="3989" spans="2:20" x14ac:dyDescent="0.2">
      <c r="B3989" s="2"/>
      <c r="M3989" s="32"/>
      <c r="P3989" s="2"/>
      <c r="Q3989" s="9"/>
      <c r="T3989" s="5"/>
    </row>
    <row r="3990" spans="2:20" x14ac:dyDescent="0.2">
      <c r="B3990" s="2"/>
      <c r="M3990" s="32"/>
      <c r="P3990" s="2"/>
      <c r="Q3990" s="9"/>
      <c r="T3990" s="5"/>
    </row>
    <row r="3991" spans="2:20" x14ac:dyDescent="0.2">
      <c r="B3991" s="2"/>
      <c r="M3991" s="32"/>
      <c r="P3991" s="2"/>
      <c r="Q3991" s="9"/>
      <c r="T3991" s="5"/>
    </row>
    <row r="3992" spans="2:20" x14ac:dyDescent="0.2">
      <c r="B3992" s="2"/>
      <c r="M3992" s="32"/>
      <c r="P3992" s="2"/>
      <c r="Q3992" s="9"/>
      <c r="T3992" s="5"/>
    </row>
    <row r="3993" spans="2:20" x14ac:dyDescent="0.2">
      <c r="B3993" s="2"/>
      <c r="M3993" s="32"/>
      <c r="P3993" s="2"/>
      <c r="Q3993" s="9"/>
      <c r="T3993" s="5"/>
    </row>
    <row r="3994" spans="2:20" x14ac:dyDescent="0.2">
      <c r="B3994" s="2"/>
      <c r="M3994" s="32"/>
      <c r="P3994" s="2"/>
      <c r="Q3994" s="9"/>
      <c r="T3994" s="5"/>
    </row>
    <row r="3995" spans="2:20" x14ac:dyDescent="0.2">
      <c r="B3995" s="2"/>
      <c r="M3995" s="32"/>
      <c r="P3995" s="2"/>
      <c r="Q3995" s="9"/>
      <c r="T3995" s="5"/>
    </row>
    <row r="3996" spans="2:20" x14ac:dyDescent="0.2">
      <c r="B3996" s="2"/>
      <c r="M3996" s="32"/>
      <c r="P3996" s="2"/>
      <c r="Q3996" s="9"/>
      <c r="T3996" s="5"/>
    </row>
    <row r="3997" spans="2:20" x14ac:dyDescent="0.2">
      <c r="B3997" s="2"/>
      <c r="M3997" s="32"/>
      <c r="P3997" s="2"/>
      <c r="Q3997" s="9"/>
      <c r="T3997" s="5"/>
    </row>
    <row r="3998" spans="2:20" x14ac:dyDescent="0.2">
      <c r="B3998" s="2"/>
      <c r="M3998" s="32"/>
      <c r="P3998" s="2"/>
      <c r="Q3998" s="9"/>
      <c r="T3998" s="5"/>
    </row>
    <row r="3999" spans="2:20" x14ac:dyDescent="0.2">
      <c r="B3999" s="2"/>
      <c r="M3999" s="32"/>
      <c r="P3999" s="2"/>
      <c r="Q3999" s="9"/>
      <c r="T3999" s="5"/>
    </row>
    <row r="4000" spans="2:20" x14ac:dyDescent="0.2">
      <c r="B4000" s="2"/>
      <c r="M4000" s="32"/>
      <c r="P4000" s="2"/>
      <c r="Q4000" s="9"/>
      <c r="T4000" s="5"/>
    </row>
    <row r="4001" spans="2:20" x14ac:dyDescent="0.2">
      <c r="B4001" s="2"/>
      <c r="M4001" s="32"/>
      <c r="P4001" s="2"/>
      <c r="Q4001" s="9"/>
      <c r="T4001" s="5"/>
    </row>
    <row r="4002" spans="2:20" x14ac:dyDescent="0.2">
      <c r="B4002" s="2"/>
      <c r="M4002" s="32"/>
      <c r="P4002" s="2"/>
      <c r="Q4002" s="9"/>
      <c r="T4002" s="5"/>
    </row>
    <row r="4003" spans="2:20" x14ac:dyDescent="0.2">
      <c r="B4003" s="2"/>
      <c r="M4003" s="32"/>
      <c r="P4003" s="2"/>
      <c r="Q4003" s="9"/>
      <c r="T4003" s="5"/>
    </row>
    <row r="4004" spans="2:20" x14ac:dyDescent="0.2">
      <c r="B4004" s="2"/>
      <c r="M4004" s="32"/>
      <c r="P4004" s="2"/>
      <c r="Q4004" s="9"/>
      <c r="T4004" s="5"/>
    </row>
    <row r="4005" spans="2:20" x14ac:dyDescent="0.2">
      <c r="B4005" s="2"/>
      <c r="M4005" s="32"/>
      <c r="P4005" s="2"/>
      <c r="Q4005" s="9"/>
      <c r="T4005" s="5"/>
    </row>
    <row r="4006" spans="2:20" x14ac:dyDescent="0.2">
      <c r="B4006" s="2"/>
      <c r="M4006" s="32"/>
      <c r="P4006" s="2"/>
      <c r="Q4006" s="9"/>
      <c r="T4006" s="5"/>
    </row>
    <row r="4007" spans="2:20" x14ac:dyDescent="0.2">
      <c r="B4007" s="2"/>
      <c r="M4007" s="32"/>
      <c r="P4007" s="2"/>
      <c r="Q4007" s="9"/>
      <c r="T4007" s="5"/>
    </row>
    <row r="4008" spans="2:20" x14ac:dyDescent="0.2">
      <c r="B4008" s="2"/>
      <c r="M4008" s="32"/>
      <c r="P4008" s="2"/>
      <c r="Q4008" s="9"/>
      <c r="T4008" s="5"/>
    </row>
    <row r="4009" spans="2:20" x14ac:dyDescent="0.2">
      <c r="B4009" s="2"/>
      <c r="M4009" s="32"/>
      <c r="P4009" s="2"/>
      <c r="Q4009" s="9"/>
      <c r="T4009" s="5"/>
    </row>
    <row r="4010" spans="2:20" x14ac:dyDescent="0.2">
      <c r="B4010" s="2"/>
      <c r="M4010" s="32"/>
      <c r="P4010" s="2"/>
      <c r="Q4010" s="9"/>
      <c r="T4010" s="5"/>
    </row>
    <row r="4011" spans="2:20" x14ac:dyDescent="0.2">
      <c r="B4011" s="2"/>
      <c r="M4011" s="32"/>
      <c r="P4011" s="2"/>
      <c r="Q4011" s="9"/>
      <c r="T4011" s="5"/>
    </row>
    <row r="4012" spans="2:20" x14ac:dyDescent="0.2">
      <c r="B4012" s="2"/>
      <c r="M4012" s="32"/>
      <c r="P4012" s="2"/>
      <c r="Q4012" s="9"/>
      <c r="T4012" s="5"/>
    </row>
    <row r="4013" spans="2:20" x14ac:dyDescent="0.2">
      <c r="B4013" s="2"/>
      <c r="M4013" s="32"/>
      <c r="P4013" s="2"/>
      <c r="Q4013" s="9"/>
      <c r="T4013" s="5"/>
    </row>
    <row r="4014" spans="2:20" x14ac:dyDescent="0.2">
      <c r="B4014" s="2"/>
      <c r="M4014" s="32"/>
      <c r="P4014" s="2"/>
      <c r="Q4014" s="9"/>
      <c r="T4014" s="5"/>
    </row>
    <row r="4015" spans="2:20" x14ac:dyDescent="0.2">
      <c r="B4015" s="2"/>
      <c r="M4015" s="32"/>
      <c r="P4015" s="2"/>
      <c r="Q4015" s="9"/>
      <c r="T4015" s="5"/>
    </row>
    <row r="4016" spans="2:20" x14ac:dyDescent="0.2">
      <c r="B4016" s="2"/>
      <c r="M4016" s="32"/>
      <c r="P4016" s="2"/>
      <c r="Q4016" s="9"/>
      <c r="T4016" s="5"/>
    </row>
    <row r="4017" spans="2:20" x14ac:dyDescent="0.2">
      <c r="B4017" s="2"/>
      <c r="M4017" s="32"/>
      <c r="P4017" s="2"/>
      <c r="Q4017" s="9"/>
      <c r="T4017" s="5"/>
    </row>
    <row r="4018" spans="2:20" x14ac:dyDescent="0.2">
      <c r="B4018" s="2"/>
      <c r="M4018" s="32"/>
      <c r="P4018" s="2"/>
      <c r="Q4018" s="9"/>
      <c r="T4018" s="5"/>
    </row>
    <row r="4019" spans="2:20" x14ac:dyDescent="0.2">
      <c r="B4019" s="2"/>
      <c r="M4019" s="32"/>
      <c r="P4019" s="2"/>
      <c r="Q4019" s="9"/>
      <c r="T4019" s="5"/>
    </row>
    <row r="4020" spans="2:20" x14ac:dyDescent="0.2">
      <c r="B4020" s="2"/>
      <c r="M4020" s="32"/>
      <c r="P4020" s="2"/>
      <c r="Q4020" s="9"/>
      <c r="T4020" s="5"/>
    </row>
    <row r="4021" spans="2:20" x14ac:dyDescent="0.2">
      <c r="B4021" s="2"/>
      <c r="M4021" s="32"/>
      <c r="P4021" s="2"/>
      <c r="Q4021" s="9"/>
      <c r="T4021" s="5"/>
    </row>
    <row r="4022" spans="2:20" x14ac:dyDescent="0.2">
      <c r="B4022" s="2"/>
      <c r="M4022" s="32"/>
      <c r="P4022" s="2"/>
      <c r="Q4022" s="9"/>
      <c r="T4022" s="5"/>
    </row>
    <row r="4023" spans="2:20" x14ac:dyDescent="0.2">
      <c r="B4023" s="2"/>
      <c r="M4023" s="32"/>
      <c r="P4023" s="2"/>
      <c r="Q4023" s="9"/>
      <c r="T4023" s="5"/>
    </row>
    <row r="4024" spans="2:20" x14ac:dyDescent="0.2">
      <c r="B4024" s="2"/>
      <c r="M4024" s="32"/>
      <c r="P4024" s="2"/>
      <c r="Q4024" s="9"/>
      <c r="T4024" s="5"/>
    </row>
    <row r="4025" spans="2:20" x14ac:dyDescent="0.2">
      <c r="B4025" s="2"/>
      <c r="M4025" s="32"/>
      <c r="P4025" s="2"/>
      <c r="Q4025" s="9"/>
      <c r="T4025" s="5"/>
    </row>
    <row r="4026" spans="2:20" x14ac:dyDescent="0.2">
      <c r="B4026" s="2"/>
      <c r="M4026" s="32"/>
      <c r="P4026" s="2"/>
      <c r="Q4026" s="9"/>
      <c r="T4026" s="5"/>
    </row>
    <row r="4027" spans="2:20" x14ac:dyDescent="0.2">
      <c r="B4027" s="2"/>
      <c r="M4027" s="32"/>
      <c r="P4027" s="2"/>
      <c r="Q4027" s="9"/>
      <c r="T4027" s="5"/>
    </row>
    <row r="4028" spans="2:20" x14ac:dyDescent="0.2">
      <c r="B4028" s="2"/>
      <c r="M4028" s="32"/>
      <c r="P4028" s="2"/>
      <c r="Q4028" s="9"/>
      <c r="T4028" s="5"/>
    </row>
    <row r="4029" spans="2:20" x14ac:dyDescent="0.2">
      <c r="B4029" s="2"/>
      <c r="M4029" s="32"/>
      <c r="P4029" s="2"/>
      <c r="Q4029" s="9"/>
      <c r="T4029" s="5"/>
    </row>
    <row r="4030" spans="2:20" x14ac:dyDescent="0.2">
      <c r="B4030" s="2"/>
      <c r="M4030" s="32"/>
      <c r="P4030" s="2"/>
      <c r="Q4030" s="9"/>
      <c r="T4030" s="5"/>
    </row>
    <row r="4031" spans="2:20" x14ac:dyDescent="0.2">
      <c r="B4031" s="2"/>
      <c r="M4031" s="32"/>
      <c r="P4031" s="2"/>
      <c r="Q4031" s="9"/>
      <c r="T4031" s="5"/>
    </row>
    <row r="4032" spans="2:20" x14ac:dyDescent="0.2">
      <c r="B4032" s="2"/>
      <c r="M4032" s="32"/>
      <c r="P4032" s="2"/>
      <c r="Q4032" s="9"/>
      <c r="T4032" s="5"/>
    </row>
    <row r="4033" spans="2:20" x14ac:dyDescent="0.2">
      <c r="B4033" s="2"/>
      <c r="M4033" s="32"/>
      <c r="P4033" s="2"/>
      <c r="Q4033" s="9"/>
      <c r="T4033" s="5"/>
    </row>
    <row r="4034" spans="2:20" x14ac:dyDescent="0.2">
      <c r="B4034" s="2"/>
      <c r="M4034" s="32"/>
      <c r="P4034" s="2"/>
      <c r="Q4034" s="9"/>
      <c r="T4034" s="5"/>
    </row>
    <row r="4035" spans="2:20" x14ac:dyDescent="0.2">
      <c r="B4035" s="2"/>
      <c r="M4035" s="32"/>
      <c r="P4035" s="2"/>
      <c r="Q4035" s="9"/>
      <c r="T4035" s="5"/>
    </row>
    <row r="4036" spans="2:20" x14ac:dyDescent="0.2">
      <c r="B4036" s="2"/>
      <c r="M4036" s="32"/>
      <c r="P4036" s="2"/>
      <c r="Q4036" s="9"/>
      <c r="T4036" s="5"/>
    </row>
    <row r="4037" spans="2:20" x14ac:dyDescent="0.2">
      <c r="B4037" s="2"/>
      <c r="M4037" s="32"/>
      <c r="P4037" s="2"/>
      <c r="Q4037" s="9"/>
      <c r="T4037" s="5"/>
    </row>
    <row r="4038" spans="2:20" x14ac:dyDescent="0.2">
      <c r="B4038" s="2"/>
      <c r="M4038" s="32"/>
      <c r="P4038" s="2"/>
      <c r="Q4038" s="9"/>
      <c r="T4038" s="5"/>
    </row>
    <row r="4039" spans="2:20" x14ac:dyDescent="0.2">
      <c r="B4039" s="2"/>
      <c r="M4039" s="32"/>
      <c r="P4039" s="2"/>
      <c r="Q4039" s="9"/>
      <c r="T4039" s="5"/>
    </row>
    <row r="4040" spans="2:20" x14ac:dyDescent="0.2">
      <c r="B4040" s="2"/>
      <c r="M4040" s="32"/>
      <c r="P4040" s="2"/>
      <c r="Q4040" s="9"/>
      <c r="T4040" s="5"/>
    </row>
    <row r="4041" spans="2:20" x14ac:dyDescent="0.2">
      <c r="B4041" s="2"/>
      <c r="M4041" s="32"/>
      <c r="P4041" s="2"/>
      <c r="Q4041" s="9"/>
      <c r="T4041" s="5"/>
    </row>
    <row r="4042" spans="2:20" x14ac:dyDescent="0.2">
      <c r="B4042" s="2"/>
      <c r="M4042" s="32"/>
      <c r="P4042" s="2"/>
      <c r="Q4042" s="9"/>
      <c r="T4042" s="5"/>
    </row>
    <row r="4043" spans="2:20" x14ac:dyDescent="0.2">
      <c r="B4043" s="2"/>
      <c r="M4043" s="32"/>
      <c r="P4043" s="2"/>
      <c r="Q4043" s="9"/>
      <c r="T4043" s="5"/>
    </row>
    <row r="4044" spans="2:20" x14ac:dyDescent="0.2">
      <c r="B4044" s="2"/>
      <c r="M4044" s="32"/>
      <c r="P4044" s="2"/>
      <c r="Q4044" s="9"/>
      <c r="T4044" s="5"/>
    </row>
    <row r="4045" spans="2:20" x14ac:dyDescent="0.2">
      <c r="B4045" s="2"/>
      <c r="M4045" s="32"/>
      <c r="P4045" s="2"/>
      <c r="Q4045" s="9"/>
      <c r="T4045" s="5"/>
    </row>
    <row r="4046" spans="2:20" x14ac:dyDescent="0.2">
      <c r="B4046" s="2"/>
      <c r="M4046" s="32"/>
      <c r="P4046" s="2"/>
      <c r="Q4046" s="9"/>
      <c r="T4046" s="5"/>
    </row>
    <row r="4047" spans="2:20" x14ac:dyDescent="0.2">
      <c r="B4047" s="2"/>
      <c r="M4047" s="32"/>
      <c r="P4047" s="2"/>
      <c r="Q4047" s="9"/>
      <c r="T4047" s="5"/>
    </row>
    <row r="4048" spans="2:20" x14ac:dyDescent="0.2">
      <c r="B4048" s="2"/>
      <c r="M4048" s="32"/>
      <c r="P4048" s="2"/>
      <c r="Q4048" s="9"/>
      <c r="T4048" s="5"/>
    </row>
    <row r="4049" spans="2:20" x14ac:dyDescent="0.2">
      <c r="B4049" s="2"/>
      <c r="M4049" s="32"/>
      <c r="P4049" s="2"/>
      <c r="Q4049" s="9"/>
      <c r="T4049" s="5"/>
    </row>
    <row r="4050" spans="2:20" x14ac:dyDescent="0.2">
      <c r="B4050" s="2"/>
      <c r="M4050" s="32"/>
      <c r="P4050" s="2"/>
      <c r="Q4050" s="9"/>
      <c r="T4050" s="5"/>
    </row>
    <row r="4051" spans="2:20" x14ac:dyDescent="0.2">
      <c r="B4051" s="2"/>
      <c r="M4051" s="32"/>
      <c r="P4051" s="2"/>
      <c r="Q4051" s="9"/>
      <c r="T4051" s="5"/>
    </row>
    <row r="4052" spans="2:20" x14ac:dyDescent="0.2">
      <c r="B4052" s="2"/>
      <c r="M4052" s="32"/>
      <c r="P4052" s="2"/>
      <c r="Q4052" s="9"/>
      <c r="T4052" s="5"/>
    </row>
    <row r="4053" spans="2:20" x14ac:dyDescent="0.2">
      <c r="B4053" s="2"/>
      <c r="M4053" s="32"/>
      <c r="P4053" s="2"/>
      <c r="Q4053" s="9"/>
      <c r="T4053" s="5"/>
    </row>
    <row r="4054" spans="2:20" x14ac:dyDescent="0.2">
      <c r="B4054" s="2"/>
      <c r="M4054" s="32"/>
      <c r="P4054" s="2"/>
      <c r="Q4054" s="9"/>
      <c r="T4054" s="5"/>
    </row>
    <row r="4055" spans="2:20" x14ac:dyDescent="0.2">
      <c r="B4055" s="2"/>
      <c r="M4055" s="32"/>
      <c r="P4055" s="2"/>
      <c r="Q4055" s="9"/>
      <c r="T4055" s="5"/>
    </row>
    <row r="4056" spans="2:20" x14ac:dyDescent="0.2">
      <c r="B4056" s="2"/>
      <c r="M4056" s="32"/>
      <c r="P4056" s="2"/>
      <c r="Q4056" s="9"/>
      <c r="T4056" s="5"/>
    </row>
    <row r="4057" spans="2:20" x14ac:dyDescent="0.2">
      <c r="B4057" s="2"/>
      <c r="M4057" s="32"/>
      <c r="P4057" s="2"/>
      <c r="Q4057" s="9"/>
      <c r="T4057" s="5"/>
    </row>
    <row r="4058" spans="2:20" x14ac:dyDescent="0.2">
      <c r="B4058" s="2"/>
      <c r="M4058" s="32"/>
      <c r="P4058" s="2"/>
      <c r="Q4058" s="9"/>
      <c r="T4058" s="5"/>
    </row>
    <row r="4059" spans="2:20" x14ac:dyDescent="0.2">
      <c r="B4059" s="2"/>
      <c r="M4059" s="32"/>
      <c r="P4059" s="2"/>
      <c r="Q4059" s="9"/>
      <c r="T4059" s="5"/>
    </row>
    <row r="4060" spans="2:20" x14ac:dyDescent="0.2">
      <c r="B4060" s="2"/>
      <c r="M4060" s="32"/>
      <c r="P4060" s="2"/>
      <c r="Q4060" s="9"/>
      <c r="T4060" s="5"/>
    </row>
    <row r="4061" spans="2:20" x14ac:dyDescent="0.2">
      <c r="B4061" s="2"/>
      <c r="M4061" s="32"/>
      <c r="P4061" s="2"/>
      <c r="Q4061" s="9"/>
      <c r="T4061" s="5"/>
    </row>
    <row r="4062" spans="2:20" x14ac:dyDescent="0.2">
      <c r="B4062" s="2"/>
      <c r="M4062" s="32"/>
      <c r="P4062" s="2"/>
      <c r="Q4062" s="9"/>
      <c r="T4062" s="5"/>
    </row>
    <row r="4063" spans="2:20" x14ac:dyDescent="0.2">
      <c r="B4063" s="2"/>
      <c r="M4063" s="32"/>
      <c r="P4063" s="2"/>
      <c r="Q4063" s="9"/>
      <c r="T4063" s="5"/>
    </row>
    <row r="4064" spans="2:20" x14ac:dyDescent="0.2">
      <c r="B4064" s="2"/>
      <c r="M4064" s="32"/>
      <c r="P4064" s="2"/>
      <c r="Q4064" s="9"/>
      <c r="T4064" s="5"/>
    </row>
    <row r="4065" spans="2:20" x14ac:dyDescent="0.2">
      <c r="B4065" s="2"/>
      <c r="M4065" s="32"/>
      <c r="P4065" s="2"/>
      <c r="Q4065" s="9"/>
      <c r="T4065" s="5"/>
    </row>
    <row r="4066" spans="2:20" x14ac:dyDescent="0.2">
      <c r="B4066" s="2"/>
      <c r="M4066" s="32"/>
      <c r="P4066" s="2"/>
      <c r="Q4066" s="9"/>
      <c r="T4066" s="5"/>
    </row>
    <row r="4067" spans="2:20" x14ac:dyDescent="0.2">
      <c r="B4067" s="2"/>
      <c r="M4067" s="32"/>
      <c r="P4067" s="2"/>
      <c r="Q4067" s="9"/>
      <c r="T4067" s="5"/>
    </row>
    <row r="4068" spans="2:20" x14ac:dyDescent="0.2">
      <c r="B4068" s="2"/>
      <c r="M4068" s="32"/>
      <c r="P4068" s="2"/>
      <c r="Q4068" s="9"/>
      <c r="T4068" s="5"/>
    </row>
    <row r="4069" spans="2:20" x14ac:dyDescent="0.2">
      <c r="B4069" s="2"/>
      <c r="M4069" s="32"/>
      <c r="P4069" s="2"/>
      <c r="Q4069" s="9"/>
      <c r="T4069" s="5"/>
    </row>
    <row r="4070" spans="2:20" x14ac:dyDescent="0.2">
      <c r="B4070" s="2"/>
      <c r="M4070" s="32"/>
      <c r="P4070" s="2"/>
      <c r="Q4070" s="9"/>
      <c r="T4070" s="5"/>
    </row>
    <row r="4071" spans="2:20" x14ac:dyDescent="0.2">
      <c r="B4071" s="2"/>
      <c r="M4071" s="32"/>
      <c r="P4071" s="2"/>
      <c r="Q4071" s="9"/>
      <c r="T4071" s="5"/>
    </row>
    <row r="4072" spans="2:20" x14ac:dyDescent="0.2">
      <c r="B4072" s="2"/>
      <c r="M4072" s="32"/>
      <c r="P4072" s="2"/>
      <c r="Q4072" s="9"/>
      <c r="T4072" s="5"/>
    </row>
    <row r="4073" spans="2:20" x14ac:dyDescent="0.2">
      <c r="B4073" s="2"/>
      <c r="M4073" s="32"/>
      <c r="P4073" s="2"/>
      <c r="Q4073" s="9"/>
      <c r="T4073" s="5"/>
    </row>
    <row r="4074" spans="2:20" x14ac:dyDescent="0.2">
      <c r="B4074" s="2"/>
      <c r="M4074" s="32"/>
      <c r="P4074" s="2"/>
      <c r="Q4074" s="9"/>
      <c r="T4074" s="5"/>
    </row>
    <row r="4075" spans="2:20" x14ac:dyDescent="0.2">
      <c r="B4075" s="2"/>
      <c r="M4075" s="32"/>
      <c r="P4075" s="2"/>
      <c r="Q4075" s="9"/>
      <c r="T4075" s="5"/>
    </row>
    <row r="4076" spans="2:20" x14ac:dyDescent="0.2">
      <c r="B4076" s="2"/>
      <c r="M4076" s="32"/>
      <c r="P4076" s="2"/>
      <c r="Q4076" s="9"/>
      <c r="T4076" s="5"/>
    </row>
    <row r="4077" spans="2:20" x14ac:dyDescent="0.2">
      <c r="B4077" s="2"/>
      <c r="M4077" s="32"/>
      <c r="P4077" s="2"/>
      <c r="Q4077" s="9"/>
      <c r="T4077" s="5"/>
    </row>
    <row r="4078" spans="2:20" x14ac:dyDescent="0.2">
      <c r="B4078" s="2"/>
      <c r="M4078" s="32"/>
      <c r="P4078" s="2"/>
      <c r="Q4078" s="9"/>
      <c r="T4078" s="5"/>
    </row>
    <row r="4079" spans="2:20" x14ac:dyDescent="0.2">
      <c r="B4079" s="2"/>
      <c r="M4079" s="32"/>
      <c r="P4079" s="2"/>
      <c r="Q4079" s="9"/>
      <c r="T4079" s="5"/>
    </row>
    <row r="4080" spans="2:20" x14ac:dyDescent="0.2">
      <c r="B4080" s="2"/>
      <c r="M4080" s="32"/>
      <c r="P4080" s="2"/>
      <c r="Q4080" s="9"/>
      <c r="T4080" s="5"/>
    </row>
    <row r="4081" spans="2:20" x14ac:dyDescent="0.2">
      <c r="B4081" s="2"/>
      <c r="M4081" s="32"/>
      <c r="P4081" s="2"/>
      <c r="Q4081" s="9"/>
      <c r="T4081" s="5"/>
    </row>
    <row r="4082" spans="2:20" x14ac:dyDescent="0.2">
      <c r="B4082" s="2"/>
      <c r="M4082" s="32"/>
      <c r="P4082" s="2"/>
      <c r="Q4082" s="9"/>
      <c r="T4082" s="5"/>
    </row>
    <row r="4083" spans="2:20" x14ac:dyDescent="0.2">
      <c r="B4083" s="2"/>
      <c r="M4083" s="32"/>
      <c r="P4083" s="2"/>
      <c r="Q4083" s="9"/>
      <c r="T4083" s="5"/>
    </row>
    <row r="4084" spans="2:20" x14ac:dyDescent="0.2">
      <c r="B4084" s="2"/>
      <c r="M4084" s="32"/>
      <c r="P4084" s="2"/>
      <c r="Q4084" s="9"/>
      <c r="T4084" s="5"/>
    </row>
    <row r="4085" spans="2:20" x14ac:dyDescent="0.2">
      <c r="B4085" s="2"/>
      <c r="M4085" s="32"/>
      <c r="P4085" s="2"/>
      <c r="Q4085" s="9"/>
      <c r="T4085" s="5"/>
    </row>
    <row r="4086" spans="2:20" x14ac:dyDescent="0.2">
      <c r="B4086" s="2"/>
      <c r="M4086" s="32"/>
      <c r="P4086" s="2"/>
      <c r="Q4086" s="9"/>
      <c r="T4086" s="5"/>
    </row>
    <row r="4087" spans="2:20" x14ac:dyDescent="0.2">
      <c r="B4087" s="2"/>
      <c r="M4087" s="32"/>
      <c r="P4087" s="2"/>
      <c r="Q4087" s="9"/>
      <c r="T4087" s="5"/>
    </row>
    <row r="4088" spans="2:20" x14ac:dyDescent="0.2">
      <c r="B4088" s="2"/>
      <c r="M4088" s="32"/>
      <c r="P4088" s="2"/>
      <c r="Q4088" s="9"/>
      <c r="T4088" s="5"/>
    </row>
    <row r="4089" spans="2:20" x14ac:dyDescent="0.2">
      <c r="B4089" s="2"/>
      <c r="M4089" s="32"/>
      <c r="P4089" s="2"/>
      <c r="Q4089" s="9"/>
      <c r="T4089" s="5"/>
    </row>
    <row r="4090" spans="2:20" x14ac:dyDescent="0.2">
      <c r="B4090" s="2"/>
      <c r="M4090" s="32"/>
      <c r="P4090" s="2"/>
      <c r="Q4090" s="9"/>
      <c r="T4090" s="5"/>
    </row>
    <row r="4091" spans="2:20" x14ac:dyDescent="0.2">
      <c r="B4091" s="2"/>
      <c r="M4091" s="32"/>
      <c r="P4091" s="2"/>
      <c r="Q4091" s="9"/>
      <c r="T4091" s="5"/>
    </row>
    <row r="4092" spans="2:20" x14ac:dyDescent="0.2">
      <c r="B4092" s="2"/>
      <c r="M4092" s="32"/>
      <c r="P4092" s="2"/>
      <c r="Q4092" s="9"/>
      <c r="T4092" s="5"/>
    </row>
    <row r="4093" spans="2:20" x14ac:dyDescent="0.2">
      <c r="B4093" s="2"/>
      <c r="M4093" s="32"/>
      <c r="P4093" s="2"/>
      <c r="Q4093" s="9"/>
      <c r="T4093" s="5"/>
    </row>
    <row r="4094" spans="2:20" x14ac:dyDescent="0.2">
      <c r="B4094" s="2"/>
      <c r="M4094" s="32"/>
      <c r="P4094" s="2"/>
      <c r="Q4094" s="9"/>
      <c r="T4094" s="5"/>
    </row>
    <row r="4095" spans="2:20" x14ac:dyDescent="0.2">
      <c r="B4095" s="2"/>
      <c r="M4095" s="32"/>
      <c r="P4095" s="2"/>
      <c r="Q4095" s="9"/>
      <c r="T4095" s="5"/>
    </row>
    <row r="4096" spans="2:20" x14ac:dyDescent="0.2">
      <c r="B4096" s="2"/>
      <c r="M4096" s="32"/>
      <c r="P4096" s="2"/>
      <c r="Q4096" s="9"/>
      <c r="T4096" s="5"/>
    </row>
    <row r="4097" spans="2:20" x14ac:dyDescent="0.2">
      <c r="B4097" s="2"/>
      <c r="M4097" s="32"/>
      <c r="P4097" s="2"/>
      <c r="Q4097" s="9"/>
      <c r="T4097" s="5"/>
    </row>
    <row r="4098" spans="2:20" x14ac:dyDescent="0.2">
      <c r="B4098" s="2"/>
      <c r="M4098" s="32"/>
      <c r="P4098" s="2"/>
      <c r="Q4098" s="9"/>
      <c r="T4098" s="5"/>
    </row>
    <row r="4099" spans="2:20" x14ac:dyDescent="0.2">
      <c r="B4099" s="2"/>
      <c r="M4099" s="32"/>
      <c r="P4099" s="2"/>
      <c r="Q4099" s="9"/>
      <c r="T4099" s="5"/>
    </row>
    <row r="4100" spans="2:20" x14ac:dyDescent="0.2">
      <c r="B4100" s="2"/>
      <c r="M4100" s="32"/>
      <c r="P4100" s="2"/>
      <c r="Q4100" s="9"/>
      <c r="T4100" s="5"/>
    </row>
    <row r="4101" spans="2:20" x14ac:dyDescent="0.2">
      <c r="B4101" s="2"/>
      <c r="M4101" s="32"/>
      <c r="P4101" s="2"/>
      <c r="Q4101" s="9"/>
      <c r="T4101" s="5"/>
    </row>
    <row r="4102" spans="2:20" x14ac:dyDescent="0.2">
      <c r="B4102" s="2"/>
      <c r="M4102" s="32"/>
      <c r="P4102" s="2"/>
      <c r="Q4102" s="9"/>
      <c r="T4102" s="5"/>
    </row>
    <row r="4103" spans="2:20" x14ac:dyDescent="0.2">
      <c r="B4103" s="2"/>
      <c r="M4103" s="32"/>
      <c r="P4103" s="2"/>
      <c r="Q4103" s="9"/>
      <c r="T4103" s="5"/>
    </row>
    <row r="4104" spans="2:20" x14ac:dyDescent="0.2">
      <c r="B4104" s="2"/>
      <c r="M4104" s="32"/>
      <c r="P4104" s="2"/>
      <c r="Q4104" s="9"/>
      <c r="T4104" s="5"/>
    </row>
    <row r="4105" spans="2:20" x14ac:dyDescent="0.2">
      <c r="B4105" s="2"/>
      <c r="M4105" s="32"/>
      <c r="P4105" s="2"/>
      <c r="Q4105" s="9"/>
      <c r="T4105" s="5"/>
    </row>
    <row r="4106" spans="2:20" x14ac:dyDescent="0.2">
      <c r="B4106" s="2"/>
      <c r="M4106" s="32"/>
      <c r="P4106" s="2"/>
      <c r="Q4106" s="9"/>
      <c r="T4106" s="5"/>
    </row>
    <row r="4107" spans="2:20" x14ac:dyDescent="0.2">
      <c r="B4107" s="2"/>
      <c r="M4107" s="32"/>
      <c r="P4107" s="2"/>
      <c r="Q4107" s="9"/>
      <c r="T4107" s="5"/>
    </row>
    <row r="4108" spans="2:20" x14ac:dyDescent="0.2">
      <c r="B4108" s="2"/>
      <c r="M4108" s="32"/>
      <c r="P4108" s="2"/>
      <c r="Q4108" s="9"/>
      <c r="T4108" s="5"/>
    </row>
    <row r="4109" spans="2:20" x14ac:dyDescent="0.2">
      <c r="B4109" s="2"/>
      <c r="M4109" s="32"/>
      <c r="P4109" s="2"/>
      <c r="Q4109" s="9"/>
      <c r="T4109" s="5"/>
    </row>
    <row r="4110" spans="2:20" x14ac:dyDescent="0.2">
      <c r="B4110" s="2"/>
      <c r="M4110" s="32"/>
      <c r="P4110" s="2"/>
      <c r="Q4110" s="9"/>
      <c r="T4110" s="5"/>
    </row>
    <row r="4111" spans="2:20" x14ac:dyDescent="0.2">
      <c r="B4111" s="2"/>
      <c r="M4111" s="32"/>
      <c r="P4111" s="2"/>
      <c r="Q4111" s="9"/>
      <c r="T4111" s="5"/>
    </row>
    <row r="4112" spans="2:20" x14ac:dyDescent="0.2">
      <c r="B4112" s="2"/>
      <c r="M4112" s="32"/>
      <c r="P4112" s="2"/>
      <c r="Q4112" s="9"/>
      <c r="T4112" s="5"/>
    </row>
    <row r="4113" spans="2:20" x14ac:dyDescent="0.2">
      <c r="B4113" s="2"/>
      <c r="M4113" s="32"/>
      <c r="P4113" s="2"/>
      <c r="Q4113" s="9"/>
      <c r="T4113" s="5"/>
    </row>
    <row r="4114" spans="2:20" x14ac:dyDescent="0.2">
      <c r="B4114" s="2"/>
      <c r="M4114" s="32"/>
      <c r="P4114" s="2"/>
      <c r="Q4114" s="9"/>
      <c r="T4114" s="5"/>
    </row>
    <row r="4115" spans="2:20" x14ac:dyDescent="0.2">
      <c r="B4115" s="2"/>
      <c r="M4115" s="32"/>
      <c r="P4115" s="2"/>
      <c r="Q4115" s="9"/>
      <c r="T4115" s="5"/>
    </row>
    <row r="4116" spans="2:20" x14ac:dyDescent="0.2">
      <c r="B4116" s="2"/>
      <c r="M4116" s="32"/>
      <c r="P4116" s="2"/>
      <c r="Q4116" s="9"/>
      <c r="T4116" s="5"/>
    </row>
    <row r="4117" spans="2:20" x14ac:dyDescent="0.2">
      <c r="B4117" s="2"/>
      <c r="M4117" s="32"/>
      <c r="P4117" s="2"/>
      <c r="Q4117" s="9"/>
      <c r="T4117" s="5"/>
    </row>
    <row r="4118" spans="2:20" x14ac:dyDescent="0.2">
      <c r="B4118" s="2"/>
      <c r="M4118" s="32"/>
      <c r="P4118" s="2"/>
      <c r="Q4118" s="9"/>
      <c r="T4118" s="5"/>
    </row>
    <row r="4119" spans="2:20" x14ac:dyDescent="0.2">
      <c r="B4119" s="2"/>
      <c r="M4119" s="32"/>
      <c r="P4119" s="2"/>
      <c r="Q4119" s="9"/>
      <c r="T4119" s="5"/>
    </row>
    <row r="4120" spans="2:20" x14ac:dyDescent="0.2">
      <c r="B4120" s="2"/>
      <c r="M4120" s="32"/>
      <c r="P4120" s="2"/>
      <c r="Q4120" s="9"/>
      <c r="T4120" s="5"/>
    </row>
    <row r="4121" spans="2:20" x14ac:dyDescent="0.2">
      <c r="B4121" s="2"/>
      <c r="M4121" s="32"/>
      <c r="P4121" s="2"/>
      <c r="Q4121" s="9"/>
      <c r="T4121" s="5"/>
    </row>
    <row r="4122" spans="2:20" x14ac:dyDescent="0.2">
      <c r="B4122" s="2"/>
      <c r="M4122" s="32"/>
      <c r="P4122" s="2"/>
      <c r="Q4122" s="9"/>
      <c r="T4122" s="5"/>
    </row>
    <row r="4123" spans="2:20" x14ac:dyDescent="0.2">
      <c r="B4123" s="2"/>
      <c r="M4123" s="32"/>
      <c r="P4123" s="2"/>
      <c r="Q4123" s="9"/>
      <c r="T4123" s="5"/>
    </row>
    <row r="4124" spans="2:20" x14ac:dyDescent="0.2">
      <c r="B4124" s="2"/>
      <c r="M4124" s="32"/>
      <c r="P4124" s="2"/>
      <c r="Q4124" s="9"/>
      <c r="T4124" s="5"/>
    </row>
    <row r="4125" spans="2:20" x14ac:dyDescent="0.2">
      <c r="B4125" s="2"/>
      <c r="M4125" s="32"/>
      <c r="P4125" s="2"/>
      <c r="Q4125" s="9"/>
      <c r="T4125" s="5"/>
    </row>
    <row r="4126" spans="2:20" x14ac:dyDescent="0.2">
      <c r="B4126" s="2"/>
      <c r="M4126" s="32"/>
      <c r="P4126" s="2"/>
      <c r="Q4126" s="9"/>
      <c r="T4126" s="5"/>
    </row>
    <row r="4127" spans="2:20" x14ac:dyDescent="0.2">
      <c r="B4127" s="2"/>
      <c r="M4127" s="32"/>
      <c r="P4127" s="2"/>
      <c r="Q4127" s="9"/>
      <c r="T4127" s="5"/>
    </row>
    <row r="4128" spans="2:20" x14ac:dyDescent="0.2">
      <c r="B4128" s="2"/>
      <c r="M4128" s="32"/>
      <c r="P4128" s="2"/>
      <c r="Q4128" s="9"/>
      <c r="T4128" s="5"/>
    </row>
    <row r="4129" spans="2:20" x14ac:dyDescent="0.2">
      <c r="B4129" s="2"/>
      <c r="M4129" s="32"/>
      <c r="P4129" s="2"/>
      <c r="Q4129" s="9"/>
      <c r="T4129" s="5"/>
    </row>
    <row r="4130" spans="2:20" x14ac:dyDescent="0.2">
      <c r="B4130" s="2"/>
      <c r="M4130" s="32"/>
      <c r="P4130" s="2"/>
      <c r="Q4130" s="9"/>
      <c r="T4130" s="5"/>
    </row>
    <row r="4131" spans="2:20" x14ac:dyDescent="0.2">
      <c r="B4131" s="2"/>
      <c r="M4131" s="32"/>
      <c r="P4131" s="2"/>
      <c r="Q4131" s="9"/>
      <c r="T4131" s="5"/>
    </row>
    <row r="4132" spans="2:20" x14ac:dyDescent="0.2">
      <c r="B4132" s="2"/>
      <c r="M4132" s="32"/>
      <c r="P4132" s="2"/>
      <c r="Q4132" s="9"/>
      <c r="T4132" s="5"/>
    </row>
    <row r="4133" spans="2:20" x14ac:dyDescent="0.2">
      <c r="B4133" s="2"/>
      <c r="M4133" s="32"/>
      <c r="P4133" s="2"/>
      <c r="Q4133" s="9"/>
      <c r="T4133" s="5"/>
    </row>
    <row r="4134" spans="2:20" x14ac:dyDescent="0.2">
      <c r="B4134" s="2"/>
      <c r="M4134" s="32"/>
      <c r="P4134" s="2"/>
      <c r="Q4134" s="9"/>
      <c r="T4134" s="5"/>
    </row>
    <row r="4135" spans="2:20" x14ac:dyDescent="0.2">
      <c r="B4135" s="2"/>
      <c r="M4135" s="32"/>
      <c r="P4135" s="2"/>
      <c r="Q4135" s="9"/>
      <c r="T4135" s="5"/>
    </row>
    <row r="4136" spans="2:20" x14ac:dyDescent="0.2">
      <c r="B4136" s="2"/>
      <c r="M4136" s="32"/>
      <c r="P4136" s="2"/>
      <c r="Q4136" s="9"/>
      <c r="T4136" s="5"/>
    </row>
    <row r="4137" spans="2:20" x14ac:dyDescent="0.2">
      <c r="B4137" s="2"/>
      <c r="M4137" s="32"/>
      <c r="P4137" s="2"/>
      <c r="Q4137" s="9"/>
      <c r="T4137" s="5"/>
    </row>
    <row r="4138" spans="2:20" x14ac:dyDescent="0.2">
      <c r="B4138" s="2"/>
      <c r="M4138" s="32"/>
      <c r="P4138" s="2"/>
      <c r="Q4138" s="9"/>
      <c r="T4138" s="5"/>
    </row>
    <row r="4139" spans="2:20" x14ac:dyDescent="0.2">
      <c r="B4139" s="2"/>
      <c r="M4139" s="32"/>
      <c r="P4139" s="2"/>
      <c r="Q4139" s="9"/>
      <c r="T4139" s="5"/>
    </row>
    <row r="4140" spans="2:20" x14ac:dyDescent="0.2">
      <c r="B4140" s="2"/>
      <c r="M4140" s="32"/>
      <c r="P4140" s="2"/>
      <c r="Q4140" s="9"/>
      <c r="T4140" s="5"/>
    </row>
    <row r="4141" spans="2:20" x14ac:dyDescent="0.2">
      <c r="B4141" s="2"/>
      <c r="M4141" s="32"/>
      <c r="P4141" s="2"/>
      <c r="Q4141" s="9"/>
      <c r="T4141" s="5"/>
    </row>
    <row r="4142" spans="2:20" x14ac:dyDescent="0.2">
      <c r="B4142" s="2"/>
      <c r="M4142" s="32"/>
      <c r="P4142" s="2"/>
      <c r="Q4142" s="9"/>
      <c r="T4142" s="5"/>
    </row>
    <row r="4143" spans="2:20" x14ac:dyDescent="0.2">
      <c r="B4143" s="2"/>
      <c r="M4143" s="32"/>
      <c r="P4143" s="2"/>
      <c r="Q4143" s="9"/>
      <c r="T4143" s="5"/>
    </row>
    <row r="4144" spans="2:20" x14ac:dyDescent="0.2">
      <c r="B4144" s="2"/>
      <c r="M4144" s="32"/>
      <c r="P4144" s="2"/>
      <c r="Q4144" s="9"/>
      <c r="T4144" s="5"/>
    </row>
    <row r="4145" spans="2:20" x14ac:dyDescent="0.2">
      <c r="B4145" s="2"/>
      <c r="M4145" s="32"/>
      <c r="P4145" s="2"/>
      <c r="Q4145" s="9"/>
      <c r="T4145" s="5"/>
    </row>
    <row r="4146" spans="2:20" x14ac:dyDescent="0.2">
      <c r="B4146" s="2"/>
      <c r="M4146" s="32"/>
      <c r="P4146" s="2"/>
      <c r="Q4146" s="9"/>
      <c r="T4146" s="5"/>
    </row>
    <row r="4147" spans="2:20" x14ac:dyDescent="0.2">
      <c r="B4147" s="2"/>
      <c r="M4147" s="32"/>
      <c r="P4147" s="2"/>
      <c r="Q4147" s="9"/>
      <c r="T4147" s="5"/>
    </row>
    <row r="4148" spans="2:20" x14ac:dyDescent="0.2">
      <c r="B4148" s="2"/>
      <c r="M4148" s="32"/>
      <c r="P4148" s="2"/>
      <c r="Q4148" s="9"/>
      <c r="T4148" s="5"/>
    </row>
    <row r="4149" spans="2:20" x14ac:dyDescent="0.2">
      <c r="B4149" s="2"/>
      <c r="M4149" s="32"/>
      <c r="P4149" s="2"/>
      <c r="Q4149" s="9"/>
      <c r="T4149" s="5"/>
    </row>
    <row r="4150" spans="2:20" x14ac:dyDescent="0.2">
      <c r="B4150" s="2"/>
      <c r="M4150" s="32"/>
      <c r="P4150" s="2"/>
      <c r="Q4150" s="9"/>
      <c r="T4150" s="5"/>
    </row>
    <row r="4151" spans="2:20" x14ac:dyDescent="0.2">
      <c r="B4151" s="2"/>
      <c r="M4151" s="32"/>
      <c r="P4151" s="2"/>
      <c r="Q4151" s="9"/>
      <c r="T4151" s="5"/>
    </row>
    <row r="4152" spans="2:20" x14ac:dyDescent="0.2">
      <c r="B4152" s="2"/>
      <c r="M4152" s="32"/>
      <c r="P4152" s="2"/>
      <c r="Q4152" s="9"/>
      <c r="T4152" s="5"/>
    </row>
    <row r="4153" spans="2:20" x14ac:dyDescent="0.2">
      <c r="B4153" s="2"/>
      <c r="M4153" s="32"/>
      <c r="P4153" s="2"/>
      <c r="Q4153" s="9"/>
      <c r="T4153" s="5"/>
    </row>
    <row r="4154" spans="2:20" x14ac:dyDescent="0.2">
      <c r="B4154" s="2"/>
      <c r="M4154" s="32"/>
      <c r="P4154" s="2"/>
      <c r="Q4154" s="9"/>
      <c r="T4154" s="5"/>
    </row>
    <row r="4155" spans="2:20" x14ac:dyDescent="0.2">
      <c r="B4155" s="2"/>
      <c r="M4155" s="32"/>
      <c r="P4155" s="2"/>
      <c r="Q4155" s="9"/>
      <c r="T4155" s="5"/>
    </row>
    <row r="4156" spans="2:20" x14ac:dyDescent="0.2">
      <c r="B4156" s="2"/>
      <c r="M4156" s="32"/>
      <c r="P4156" s="2"/>
      <c r="Q4156" s="9"/>
      <c r="T4156" s="5"/>
    </row>
    <row r="4157" spans="2:20" x14ac:dyDescent="0.2">
      <c r="B4157" s="2"/>
      <c r="M4157" s="32"/>
      <c r="P4157" s="2"/>
      <c r="Q4157" s="9"/>
      <c r="T4157" s="5"/>
    </row>
    <row r="4158" spans="2:20" x14ac:dyDescent="0.2">
      <c r="B4158" s="2"/>
      <c r="M4158" s="32"/>
      <c r="P4158" s="2"/>
      <c r="Q4158" s="9"/>
      <c r="T4158" s="5"/>
    </row>
    <row r="4159" spans="2:20" x14ac:dyDescent="0.2">
      <c r="B4159" s="2"/>
      <c r="M4159" s="32"/>
      <c r="P4159" s="2"/>
      <c r="Q4159" s="9"/>
      <c r="T4159" s="5"/>
    </row>
    <row r="4160" spans="2:20" x14ac:dyDescent="0.2">
      <c r="B4160" s="2"/>
      <c r="M4160" s="32"/>
      <c r="P4160" s="2"/>
      <c r="Q4160" s="9"/>
      <c r="T4160" s="5"/>
    </row>
    <row r="4161" spans="2:20" x14ac:dyDescent="0.2">
      <c r="B4161" s="2"/>
      <c r="M4161" s="32"/>
      <c r="P4161" s="2"/>
      <c r="Q4161" s="9"/>
      <c r="T4161" s="5"/>
    </row>
    <row r="4162" spans="2:20" x14ac:dyDescent="0.2">
      <c r="B4162" s="2"/>
      <c r="M4162" s="32"/>
      <c r="P4162" s="2"/>
      <c r="Q4162" s="9"/>
      <c r="T4162" s="5"/>
    </row>
    <row r="4163" spans="2:20" x14ac:dyDescent="0.2">
      <c r="B4163" s="2"/>
      <c r="M4163" s="32"/>
      <c r="P4163" s="2"/>
      <c r="Q4163" s="9"/>
      <c r="T4163" s="5"/>
    </row>
    <row r="4164" spans="2:20" x14ac:dyDescent="0.2">
      <c r="B4164" s="2"/>
      <c r="M4164" s="32"/>
      <c r="P4164" s="2"/>
      <c r="Q4164" s="9"/>
      <c r="T4164" s="5"/>
    </row>
    <row r="4165" spans="2:20" x14ac:dyDescent="0.2">
      <c r="B4165" s="2"/>
      <c r="M4165" s="32"/>
      <c r="P4165" s="2"/>
      <c r="Q4165" s="9"/>
      <c r="T4165" s="5"/>
    </row>
    <row r="4166" spans="2:20" x14ac:dyDescent="0.2">
      <c r="B4166" s="2"/>
      <c r="M4166" s="32"/>
      <c r="P4166" s="2"/>
      <c r="Q4166" s="9"/>
      <c r="T4166" s="5"/>
    </row>
    <row r="4167" spans="2:20" x14ac:dyDescent="0.2">
      <c r="B4167" s="2"/>
      <c r="M4167" s="32"/>
      <c r="P4167" s="2"/>
      <c r="Q4167" s="9"/>
      <c r="T4167" s="5"/>
    </row>
    <row r="4168" spans="2:20" x14ac:dyDescent="0.2">
      <c r="B4168" s="2"/>
      <c r="M4168" s="32"/>
      <c r="P4168" s="2"/>
      <c r="Q4168" s="9"/>
      <c r="T4168" s="5"/>
    </row>
    <row r="4169" spans="2:20" x14ac:dyDescent="0.2">
      <c r="B4169" s="2"/>
      <c r="M4169" s="32"/>
      <c r="P4169" s="2"/>
      <c r="Q4169" s="9"/>
      <c r="T4169" s="5"/>
    </row>
    <row r="4170" spans="2:20" x14ac:dyDescent="0.2">
      <c r="B4170" s="2"/>
      <c r="M4170" s="32"/>
      <c r="P4170" s="2"/>
      <c r="Q4170" s="9"/>
      <c r="T4170" s="5"/>
    </row>
    <row r="4171" spans="2:20" x14ac:dyDescent="0.2">
      <c r="B4171" s="2"/>
      <c r="M4171" s="32"/>
      <c r="P4171" s="2"/>
      <c r="Q4171" s="9"/>
      <c r="T4171" s="5"/>
    </row>
    <row r="4172" spans="2:20" x14ac:dyDescent="0.2">
      <c r="B4172" s="2"/>
      <c r="M4172" s="32"/>
      <c r="P4172" s="2"/>
      <c r="Q4172" s="9"/>
      <c r="T4172" s="5"/>
    </row>
    <row r="4173" spans="2:20" x14ac:dyDescent="0.2">
      <c r="B4173" s="2"/>
      <c r="M4173" s="32"/>
      <c r="P4173" s="2"/>
      <c r="Q4173" s="9"/>
      <c r="T4173" s="5"/>
    </row>
    <row r="4174" spans="2:20" x14ac:dyDescent="0.2">
      <c r="B4174" s="2"/>
      <c r="M4174" s="32"/>
      <c r="P4174" s="2"/>
      <c r="Q4174" s="9"/>
      <c r="T4174" s="5"/>
    </row>
    <row r="4175" spans="2:20" x14ac:dyDescent="0.2">
      <c r="B4175" s="2"/>
      <c r="M4175" s="32"/>
      <c r="P4175" s="2"/>
      <c r="Q4175" s="9"/>
      <c r="T4175" s="5"/>
    </row>
    <row r="4176" spans="2:20" x14ac:dyDescent="0.2">
      <c r="B4176" s="2"/>
      <c r="M4176" s="32"/>
      <c r="P4176" s="2"/>
      <c r="Q4176" s="9"/>
      <c r="T4176" s="5"/>
    </row>
    <row r="4177" spans="2:20" x14ac:dyDescent="0.2">
      <c r="B4177" s="2"/>
      <c r="M4177" s="32"/>
      <c r="P4177" s="2"/>
      <c r="Q4177" s="9"/>
      <c r="T4177" s="5"/>
    </row>
    <row r="4178" spans="2:20" x14ac:dyDescent="0.2">
      <c r="B4178" s="2"/>
      <c r="M4178" s="32"/>
      <c r="P4178" s="2"/>
      <c r="Q4178" s="9"/>
      <c r="T4178" s="5"/>
    </row>
    <row r="4179" spans="2:20" x14ac:dyDescent="0.2">
      <c r="B4179" s="2"/>
      <c r="M4179" s="32"/>
      <c r="P4179" s="2"/>
      <c r="Q4179" s="9"/>
      <c r="T4179" s="5"/>
    </row>
    <row r="4180" spans="2:20" x14ac:dyDescent="0.2">
      <c r="B4180" s="2"/>
      <c r="M4180" s="32"/>
      <c r="P4180" s="2"/>
      <c r="Q4180" s="9"/>
      <c r="T4180" s="5"/>
    </row>
    <row r="4181" spans="2:20" x14ac:dyDescent="0.2">
      <c r="B4181" s="2"/>
      <c r="M4181" s="32"/>
      <c r="P4181" s="2"/>
      <c r="Q4181" s="9"/>
      <c r="T4181" s="5"/>
    </row>
    <row r="4182" spans="2:20" x14ac:dyDescent="0.2">
      <c r="B4182" s="2"/>
      <c r="M4182" s="32"/>
      <c r="P4182" s="2"/>
      <c r="Q4182" s="9"/>
      <c r="T4182" s="5"/>
    </row>
    <row r="4183" spans="2:20" x14ac:dyDescent="0.2">
      <c r="B4183" s="2"/>
      <c r="M4183" s="32"/>
      <c r="P4183" s="2"/>
      <c r="Q4183" s="9"/>
      <c r="T4183" s="5"/>
    </row>
    <row r="4184" spans="2:20" x14ac:dyDescent="0.2">
      <c r="B4184" s="2"/>
      <c r="M4184" s="32"/>
      <c r="P4184" s="2"/>
      <c r="Q4184" s="9"/>
      <c r="T4184" s="5"/>
    </row>
    <row r="4185" spans="2:20" x14ac:dyDescent="0.2">
      <c r="B4185" s="2"/>
      <c r="M4185" s="32"/>
      <c r="P4185" s="2"/>
      <c r="Q4185" s="9"/>
      <c r="T4185" s="5"/>
    </row>
    <row r="4186" spans="2:20" x14ac:dyDescent="0.2">
      <c r="B4186" s="2"/>
      <c r="M4186" s="32"/>
      <c r="P4186" s="2"/>
      <c r="Q4186" s="9"/>
      <c r="T4186" s="5"/>
    </row>
    <row r="4187" spans="2:20" x14ac:dyDescent="0.2">
      <c r="B4187" s="2"/>
      <c r="M4187" s="32"/>
      <c r="P4187" s="2"/>
      <c r="Q4187" s="9"/>
      <c r="T4187" s="5"/>
    </row>
    <row r="4188" spans="2:20" x14ac:dyDescent="0.2">
      <c r="B4188" s="2"/>
      <c r="M4188" s="32"/>
      <c r="P4188" s="2"/>
      <c r="Q4188" s="9"/>
      <c r="T4188" s="5"/>
    </row>
    <row r="4189" spans="2:20" x14ac:dyDescent="0.2">
      <c r="B4189" s="2"/>
      <c r="M4189" s="32"/>
      <c r="P4189" s="2"/>
      <c r="Q4189" s="9"/>
      <c r="T4189" s="5"/>
    </row>
    <row r="4190" spans="2:20" x14ac:dyDescent="0.2">
      <c r="B4190" s="2"/>
      <c r="M4190" s="32"/>
      <c r="P4190" s="2"/>
      <c r="Q4190" s="9"/>
      <c r="T4190" s="5"/>
    </row>
    <row r="4191" spans="2:20" x14ac:dyDescent="0.2">
      <c r="B4191" s="2"/>
      <c r="M4191" s="32"/>
      <c r="P4191" s="2"/>
      <c r="Q4191" s="9"/>
      <c r="T4191" s="5"/>
    </row>
    <row r="4192" spans="2:20" x14ac:dyDescent="0.2">
      <c r="B4192" s="2"/>
      <c r="M4192" s="32"/>
      <c r="P4192" s="2"/>
      <c r="Q4192" s="9"/>
      <c r="T4192" s="5"/>
    </row>
    <row r="4193" spans="2:20" x14ac:dyDescent="0.2">
      <c r="B4193" s="2"/>
      <c r="M4193" s="32"/>
      <c r="P4193" s="2"/>
      <c r="Q4193" s="9"/>
      <c r="T4193" s="5"/>
    </row>
    <row r="4194" spans="2:20" x14ac:dyDescent="0.2">
      <c r="B4194" s="2"/>
      <c r="M4194" s="32"/>
      <c r="P4194" s="2"/>
      <c r="Q4194" s="9"/>
      <c r="T4194" s="5"/>
    </row>
    <row r="4195" spans="2:20" x14ac:dyDescent="0.2">
      <c r="B4195" s="2"/>
      <c r="M4195" s="32"/>
      <c r="P4195" s="2"/>
      <c r="Q4195" s="9"/>
      <c r="T4195" s="5"/>
    </row>
    <row r="4196" spans="2:20" x14ac:dyDescent="0.2">
      <c r="B4196" s="2"/>
      <c r="M4196" s="32"/>
      <c r="P4196" s="2"/>
      <c r="Q4196" s="9"/>
      <c r="T4196" s="5"/>
    </row>
    <row r="4197" spans="2:20" x14ac:dyDescent="0.2">
      <c r="B4197" s="2"/>
      <c r="M4197" s="32"/>
      <c r="P4197" s="2"/>
      <c r="Q4197" s="9"/>
      <c r="T4197" s="5"/>
    </row>
    <row r="4198" spans="2:20" x14ac:dyDescent="0.2">
      <c r="B4198" s="2"/>
      <c r="M4198" s="32"/>
      <c r="P4198" s="2"/>
      <c r="Q4198" s="9"/>
      <c r="T4198" s="5"/>
    </row>
    <row r="4199" spans="2:20" x14ac:dyDescent="0.2">
      <c r="B4199" s="2"/>
      <c r="M4199" s="32"/>
      <c r="P4199" s="2"/>
      <c r="Q4199" s="9"/>
      <c r="T4199" s="5"/>
    </row>
    <row r="4200" spans="2:20" x14ac:dyDescent="0.2">
      <c r="B4200" s="2"/>
      <c r="M4200" s="32"/>
      <c r="P4200" s="2"/>
      <c r="Q4200" s="9"/>
      <c r="T4200" s="5"/>
    </row>
    <row r="4201" spans="2:20" x14ac:dyDescent="0.2">
      <c r="B4201" s="2"/>
      <c r="M4201" s="32"/>
      <c r="P4201" s="2"/>
      <c r="Q4201" s="9"/>
      <c r="T4201" s="5"/>
    </row>
    <row r="4202" spans="2:20" x14ac:dyDescent="0.2">
      <c r="B4202" s="2"/>
      <c r="M4202" s="32"/>
      <c r="P4202" s="2"/>
      <c r="Q4202" s="9"/>
      <c r="T4202" s="5"/>
    </row>
    <row r="4203" spans="2:20" x14ac:dyDescent="0.2">
      <c r="B4203" s="2"/>
      <c r="M4203" s="32"/>
      <c r="P4203" s="2"/>
      <c r="Q4203" s="9"/>
      <c r="T4203" s="5"/>
    </row>
    <row r="4204" spans="2:20" x14ac:dyDescent="0.2">
      <c r="B4204" s="2"/>
      <c r="M4204" s="32"/>
      <c r="P4204" s="2"/>
      <c r="Q4204" s="9"/>
      <c r="T4204" s="5"/>
    </row>
    <row r="4205" spans="2:20" x14ac:dyDescent="0.2">
      <c r="B4205" s="2"/>
      <c r="M4205" s="32"/>
      <c r="P4205" s="2"/>
      <c r="Q4205" s="9"/>
      <c r="T4205" s="5"/>
    </row>
    <row r="4206" spans="2:20" x14ac:dyDescent="0.2">
      <c r="B4206" s="2"/>
      <c r="M4206" s="32"/>
      <c r="P4206" s="2"/>
      <c r="Q4206" s="9"/>
      <c r="T4206" s="5"/>
    </row>
    <row r="4207" spans="2:20" x14ac:dyDescent="0.2">
      <c r="B4207" s="2"/>
      <c r="M4207" s="32"/>
      <c r="P4207" s="2"/>
      <c r="Q4207" s="9"/>
      <c r="T4207" s="5"/>
    </row>
    <row r="4208" spans="2:20" x14ac:dyDescent="0.2">
      <c r="B4208" s="2"/>
      <c r="M4208" s="32"/>
      <c r="P4208" s="2"/>
      <c r="Q4208" s="9"/>
      <c r="T4208" s="5"/>
    </row>
    <row r="4209" spans="2:20" x14ac:dyDescent="0.2">
      <c r="B4209" s="2"/>
      <c r="M4209" s="32"/>
      <c r="P4209" s="2"/>
      <c r="Q4209" s="9"/>
      <c r="T4209" s="5"/>
    </row>
    <row r="4210" spans="2:20" x14ac:dyDescent="0.2">
      <c r="B4210" s="2"/>
      <c r="M4210" s="32"/>
      <c r="P4210" s="2"/>
      <c r="Q4210" s="9"/>
      <c r="T4210" s="5"/>
    </row>
    <row r="4211" spans="2:20" x14ac:dyDescent="0.2">
      <c r="B4211" s="2"/>
      <c r="M4211" s="32"/>
      <c r="P4211" s="2"/>
      <c r="Q4211" s="9"/>
      <c r="T4211" s="5"/>
    </row>
    <row r="4212" spans="2:20" x14ac:dyDescent="0.2">
      <c r="B4212" s="2"/>
      <c r="M4212" s="32"/>
      <c r="P4212" s="2"/>
      <c r="Q4212" s="9"/>
      <c r="T4212" s="5"/>
    </row>
    <row r="4213" spans="2:20" x14ac:dyDescent="0.2">
      <c r="B4213" s="2"/>
      <c r="M4213" s="32"/>
      <c r="P4213" s="2"/>
      <c r="Q4213" s="9"/>
      <c r="T4213" s="5"/>
    </row>
    <row r="4214" spans="2:20" x14ac:dyDescent="0.2">
      <c r="B4214" s="2"/>
      <c r="M4214" s="32"/>
      <c r="P4214" s="2"/>
      <c r="Q4214" s="9"/>
      <c r="T4214" s="5"/>
    </row>
    <row r="4215" spans="2:20" x14ac:dyDescent="0.2">
      <c r="B4215" s="2"/>
      <c r="M4215" s="32"/>
      <c r="P4215" s="2"/>
      <c r="Q4215" s="9"/>
      <c r="T4215" s="5"/>
    </row>
    <row r="4216" spans="2:20" x14ac:dyDescent="0.2">
      <c r="B4216" s="2"/>
      <c r="M4216" s="32"/>
      <c r="P4216" s="2"/>
      <c r="Q4216" s="9"/>
      <c r="T4216" s="5"/>
    </row>
    <row r="4217" spans="2:20" x14ac:dyDescent="0.2">
      <c r="B4217" s="2"/>
      <c r="M4217" s="32"/>
      <c r="P4217" s="2"/>
      <c r="Q4217" s="9"/>
      <c r="T4217" s="5"/>
    </row>
    <row r="4218" spans="2:20" x14ac:dyDescent="0.2">
      <c r="B4218" s="2"/>
      <c r="M4218" s="32"/>
      <c r="P4218" s="2"/>
      <c r="Q4218" s="9"/>
      <c r="T4218" s="5"/>
    </row>
    <row r="4219" spans="2:20" x14ac:dyDescent="0.2">
      <c r="B4219" s="2"/>
      <c r="M4219" s="32"/>
      <c r="P4219" s="2"/>
      <c r="Q4219" s="9"/>
      <c r="T4219" s="5"/>
    </row>
    <row r="4220" spans="2:20" x14ac:dyDescent="0.2">
      <c r="B4220" s="2"/>
      <c r="M4220" s="32"/>
      <c r="P4220" s="2"/>
      <c r="Q4220" s="9"/>
      <c r="T4220" s="5"/>
    </row>
    <row r="4221" spans="2:20" x14ac:dyDescent="0.2">
      <c r="B4221" s="2"/>
      <c r="M4221" s="32"/>
      <c r="P4221" s="2"/>
      <c r="Q4221" s="9"/>
      <c r="T4221" s="5"/>
    </row>
    <row r="4222" spans="2:20" x14ac:dyDescent="0.2">
      <c r="B4222" s="2"/>
      <c r="M4222" s="32"/>
      <c r="P4222" s="2"/>
      <c r="Q4222" s="9"/>
      <c r="T4222" s="5"/>
    </row>
    <row r="4223" spans="2:20" x14ac:dyDescent="0.2">
      <c r="B4223" s="2"/>
      <c r="M4223" s="32"/>
      <c r="P4223" s="2"/>
      <c r="Q4223" s="9"/>
      <c r="T4223" s="5"/>
    </row>
    <row r="4224" spans="2:20" x14ac:dyDescent="0.2">
      <c r="B4224" s="2"/>
      <c r="M4224" s="32"/>
      <c r="P4224" s="2"/>
      <c r="Q4224" s="9"/>
      <c r="T4224" s="5"/>
    </row>
    <row r="4225" spans="2:20" x14ac:dyDescent="0.2">
      <c r="B4225" s="2"/>
      <c r="M4225" s="32"/>
      <c r="P4225" s="2"/>
      <c r="Q4225" s="9"/>
      <c r="T4225" s="5"/>
    </row>
    <row r="4226" spans="2:20" x14ac:dyDescent="0.2">
      <c r="B4226" s="2"/>
      <c r="M4226" s="32"/>
      <c r="P4226" s="2"/>
      <c r="Q4226" s="9"/>
      <c r="T4226" s="5"/>
    </row>
    <row r="4227" spans="2:20" x14ac:dyDescent="0.2">
      <c r="B4227" s="2"/>
      <c r="M4227" s="32"/>
      <c r="P4227" s="2"/>
      <c r="Q4227" s="9"/>
      <c r="T4227" s="5"/>
    </row>
    <row r="4228" spans="2:20" x14ac:dyDescent="0.2">
      <c r="B4228" s="2"/>
      <c r="M4228" s="32"/>
      <c r="P4228" s="2"/>
      <c r="Q4228" s="9"/>
      <c r="T4228" s="5"/>
    </row>
    <row r="4229" spans="2:20" x14ac:dyDescent="0.2">
      <c r="B4229" s="2"/>
      <c r="M4229" s="32"/>
      <c r="P4229" s="2"/>
      <c r="Q4229" s="9"/>
      <c r="T4229" s="5"/>
    </row>
    <row r="4230" spans="2:20" x14ac:dyDescent="0.2">
      <c r="B4230" s="2"/>
      <c r="M4230" s="32"/>
      <c r="P4230" s="2"/>
      <c r="Q4230" s="9"/>
      <c r="T4230" s="5"/>
    </row>
    <row r="4231" spans="2:20" x14ac:dyDescent="0.2">
      <c r="B4231" s="2"/>
      <c r="M4231" s="32"/>
      <c r="P4231" s="2"/>
      <c r="Q4231" s="9"/>
      <c r="T4231" s="5"/>
    </row>
    <row r="4232" spans="2:20" x14ac:dyDescent="0.2">
      <c r="B4232" s="2"/>
      <c r="M4232" s="32"/>
      <c r="P4232" s="2"/>
      <c r="Q4232" s="9"/>
      <c r="T4232" s="5"/>
    </row>
    <row r="4233" spans="2:20" x14ac:dyDescent="0.2">
      <c r="B4233" s="2"/>
      <c r="M4233" s="32"/>
      <c r="P4233" s="2"/>
      <c r="Q4233" s="9"/>
      <c r="T4233" s="5"/>
    </row>
    <row r="4234" spans="2:20" x14ac:dyDescent="0.2">
      <c r="B4234" s="2"/>
      <c r="M4234" s="32"/>
      <c r="P4234" s="2"/>
      <c r="Q4234" s="9"/>
      <c r="T4234" s="5"/>
    </row>
    <row r="4235" spans="2:20" x14ac:dyDescent="0.2">
      <c r="B4235" s="2"/>
      <c r="M4235" s="32"/>
      <c r="P4235" s="2"/>
      <c r="Q4235" s="9"/>
      <c r="T4235" s="5"/>
    </row>
    <row r="4236" spans="2:20" x14ac:dyDescent="0.2">
      <c r="B4236" s="2"/>
      <c r="M4236" s="32"/>
      <c r="P4236" s="2"/>
      <c r="Q4236" s="9"/>
      <c r="T4236" s="5"/>
    </row>
    <row r="4237" spans="2:20" x14ac:dyDescent="0.2">
      <c r="B4237" s="2"/>
      <c r="M4237" s="32"/>
      <c r="P4237" s="2"/>
      <c r="Q4237" s="9"/>
      <c r="T4237" s="5"/>
    </row>
    <row r="4238" spans="2:20" x14ac:dyDescent="0.2">
      <c r="B4238" s="2"/>
      <c r="M4238" s="32"/>
      <c r="P4238" s="2"/>
      <c r="Q4238" s="9"/>
      <c r="T4238" s="5"/>
    </row>
    <row r="4239" spans="2:20" x14ac:dyDescent="0.2">
      <c r="B4239" s="2"/>
      <c r="M4239" s="32"/>
      <c r="P4239" s="2"/>
      <c r="Q4239" s="9"/>
      <c r="T4239" s="5"/>
    </row>
    <row r="4240" spans="2:20" x14ac:dyDescent="0.2">
      <c r="B4240" s="2"/>
      <c r="M4240" s="32"/>
      <c r="P4240" s="2"/>
      <c r="Q4240" s="9"/>
      <c r="T4240" s="5"/>
    </row>
    <row r="4241" spans="2:20" x14ac:dyDescent="0.2">
      <c r="B4241" s="2"/>
      <c r="M4241" s="32"/>
      <c r="P4241" s="2"/>
      <c r="Q4241" s="9"/>
      <c r="T4241" s="5"/>
    </row>
    <row r="4242" spans="2:20" x14ac:dyDescent="0.2">
      <c r="B4242" s="2"/>
      <c r="M4242" s="32"/>
      <c r="P4242" s="2"/>
      <c r="Q4242" s="9"/>
      <c r="T4242" s="5"/>
    </row>
    <row r="4243" spans="2:20" x14ac:dyDescent="0.2">
      <c r="B4243" s="2"/>
      <c r="M4243" s="32"/>
      <c r="P4243" s="2"/>
      <c r="Q4243" s="9"/>
      <c r="T4243" s="5"/>
    </row>
    <row r="4244" spans="2:20" x14ac:dyDescent="0.2">
      <c r="B4244" s="2"/>
      <c r="M4244" s="32"/>
      <c r="P4244" s="2"/>
      <c r="Q4244" s="9"/>
      <c r="T4244" s="5"/>
    </row>
    <row r="4245" spans="2:20" x14ac:dyDescent="0.2">
      <c r="B4245" s="2"/>
      <c r="M4245" s="32"/>
      <c r="P4245" s="2"/>
      <c r="Q4245" s="9"/>
      <c r="T4245" s="5"/>
    </row>
    <row r="4246" spans="2:20" x14ac:dyDescent="0.2">
      <c r="B4246" s="2"/>
      <c r="M4246" s="32"/>
      <c r="P4246" s="2"/>
      <c r="Q4246" s="9"/>
      <c r="T4246" s="5"/>
    </row>
    <row r="4247" spans="2:20" x14ac:dyDescent="0.2">
      <c r="B4247" s="2"/>
      <c r="M4247" s="32"/>
      <c r="P4247" s="2"/>
      <c r="Q4247" s="9"/>
      <c r="T4247" s="5"/>
    </row>
    <row r="4248" spans="2:20" x14ac:dyDescent="0.2">
      <c r="B4248" s="2"/>
      <c r="M4248" s="32"/>
      <c r="P4248" s="2"/>
      <c r="Q4248" s="9"/>
      <c r="T4248" s="5"/>
    </row>
    <row r="4249" spans="2:20" x14ac:dyDescent="0.2">
      <c r="B4249" s="2"/>
      <c r="M4249" s="32"/>
      <c r="P4249" s="2"/>
      <c r="Q4249" s="9"/>
      <c r="T4249" s="5"/>
    </row>
    <row r="4250" spans="2:20" x14ac:dyDescent="0.2">
      <c r="B4250" s="2"/>
      <c r="M4250" s="32"/>
      <c r="P4250" s="2"/>
      <c r="Q4250" s="9"/>
      <c r="T4250" s="5"/>
    </row>
    <row r="4251" spans="2:20" x14ac:dyDescent="0.2">
      <c r="B4251" s="2"/>
      <c r="M4251" s="32"/>
      <c r="P4251" s="2"/>
      <c r="Q4251" s="9"/>
      <c r="T4251" s="5"/>
    </row>
    <row r="4252" spans="2:20" x14ac:dyDescent="0.2">
      <c r="B4252" s="2"/>
      <c r="M4252" s="32"/>
      <c r="P4252" s="2"/>
      <c r="Q4252" s="9"/>
      <c r="T4252" s="5"/>
    </row>
    <row r="4253" spans="2:20" x14ac:dyDescent="0.2">
      <c r="B4253" s="2"/>
      <c r="M4253" s="32"/>
      <c r="P4253" s="2"/>
      <c r="Q4253" s="9"/>
      <c r="T4253" s="5"/>
    </row>
    <row r="4254" spans="2:20" x14ac:dyDescent="0.2">
      <c r="B4254" s="2"/>
      <c r="M4254" s="32"/>
      <c r="P4254" s="2"/>
      <c r="Q4254" s="9"/>
      <c r="T4254" s="5"/>
    </row>
    <row r="4255" spans="2:20" x14ac:dyDescent="0.2">
      <c r="B4255" s="2"/>
      <c r="M4255" s="32"/>
      <c r="P4255" s="2"/>
      <c r="Q4255" s="9"/>
      <c r="T4255" s="5"/>
    </row>
    <row r="4256" spans="2:20" x14ac:dyDescent="0.2">
      <c r="B4256" s="2"/>
      <c r="M4256" s="32"/>
      <c r="P4256" s="2"/>
      <c r="Q4256" s="9"/>
      <c r="T4256" s="5"/>
    </row>
    <row r="4257" spans="2:20" x14ac:dyDescent="0.2">
      <c r="B4257" s="2"/>
      <c r="M4257" s="32"/>
      <c r="P4257" s="2"/>
      <c r="Q4257" s="9"/>
      <c r="T4257" s="5"/>
    </row>
    <row r="4258" spans="2:20" x14ac:dyDescent="0.2">
      <c r="B4258" s="2"/>
      <c r="M4258" s="32"/>
      <c r="P4258" s="2"/>
      <c r="Q4258" s="9"/>
      <c r="T4258" s="5"/>
    </row>
    <row r="4259" spans="2:20" x14ac:dyDescent="0.2">
      <c r="B4259" s="2"/>
      <c r="M4259" s="32"/>
      <c r="P4259" s="2"/>
      <c r="Q4259" s="9"/>
      <c r="T4259" s="5"/>
    </row>
    <row r="4260" spans="2:20" x14ac:dyDescent="0.2">
      <c r="B4260" s="2"/>
      <c r="M4260" s="32"/>
      <c r="P4260" s="2"/>
      <c r="Q4260" s="9"/>
      <c r="T4260" s="5"/>
    </row>
    <row r="4261" spans="2:20" x14ac:dyDescent="0.2">
      <c r="B4261" s="2"/>
      <c r="M4261" s="32"/>
      <c r="P4261" s="2"/>
      <c r="Q4261" s="9"/>
      <c r="T4261" s="5"/>
    </row>
    <row r="4262" spans="2:20" x14ac:dyDescent="0.2">
      <c r="B4262" s="2"/>
      <c r="M4262" s="32"/>
      <c r="P4262" s="2"/>
      <c r="Q4262" s="9"/>
      <c r="T4262" s="5"/>
    </row>
    <row r="4263" spans="2:20" x14ac:dyDescent="0.2">
      <c r="B4263" s="2"/>
      <c r="M4263" s="32"/>
      <c r="P4263" s="2"/>
      <c r="Q4263" s="9"/>
      <c r="T4263" s="5"/>
    </row>
    <row r="4264" spans="2:20" x14ac:dyDescent="0.2">
      <c r="B4264" s="2"/>
      <c r="M4264" s="32"/>
      <c r="P4264" s="2"/>
      <c r="Q4264" s="9"/>
      <c r="T4264" s="5"/>
    </row>
    <row r="4265" spans="2:20" x14ac:dyDescent="0.2">
      <c r="B4265" s="2"/>
      <c r="M4265" s="32"/>
      <c r="P4265" s="2"/>
      <c r="Q4265" s="9"/>
      <c r="T4265" s="5"/>
    </row>
    <row r="4266" spans="2:20" x14ac:dyDescent="0.2">
      <c r="B4266" s="2"/>
      <c r="M4266" s="32"/>
      <c r="P4266" s="2"/>
      <c r="Q4266" s="9"/>
      <c r="T4266" s="5"/>
    </row>
    <row r="4267" spans="2:20" x14ac:dyDescent="0.2">
      <c r="B4267" s="2"/>
      <c r="M4267" s="32"/>
      <c r="P4267" s="2"/>
      <c r="Q4267" s="9"/>
      <c r="T4267" s="5"/>
    </row>
    <row r="4268" spans="2:20" x14ac:dyDescent="0.2">
      <c r="B4268" s="2"/>
      <c r="M4268" s="32"/>
      <c r="P4268" s="2"/>
      <c r="Q4268" s="9"/>
      <c r="T4268" s="5"/>
    </row>
    <row r="4269" spans="2:20" x14ac:dyDescent="0.2">
      <c r="B4269" s="2"/>
      <c r="M4269" s="32"/>
      <c r="P4269" s="2"/>
      <c r="Q4269" s="9"/>
      <c r="T4269" s="5"/>
    </row>
    <row r="4270" spans="2:20" x14ac:dyDescent="0.2">
      <c r="B4270" s="2"/>
      <c r="M4270" s="32"/>
      <c r="P4270" s="2"/>
      <c r="Q4270" s="9"/>
      <c r="T4270" s="5"/>
    </row>
    <row r="4271" spans="2:20" x14ac:dyDescent="0.2">
      <c r="B4271" s="2"/>
      <c r="M4271" s="32"/>
      <c r="P4271" s="2"/>
      <c r="Q4271" s="9"/>
      <c r="T4271" s="5"/>
    </row>
    <row r="4272" spans="2:20" x14ac:dyDescent="0.2">
      <c r="B4272" s="2"/>
      <c r="M4272" s="32"/>
      <c r="P4272" s="2"/>
      <c r="Q4272" s="9"/>
      <c r="T4272" s="5"/>
    </row>
    <row r="4273" spans="2:20" x14ac:dyDescent="0.2">
      <c r="B4273" s="2"/>
      <c r="M4273" s="32"/>
      <c r="P4273" s="2"/>
      <c r="Q4273" s="9"/>
      <c r="T4273" s="5"/>
    </row>
    <row r="4274" spans="2:20" x14ac:dyDescent="0.2">
      <c r="B4274" s="2"/>
      <c r="M4274" s="32"/>
      <c r="P4274" s="2"/>
      <c r="Q4274" s="9"/>
      <c r="T4274" s="5"/>
    </row>
    <row r="4275" spans="2:20" x14ac:dyDescent="0.2">
      <c r="B4275" s="2"/>
      <c r="M4275" s="32"/>
      <c r="P4275" s="2"/>
      <c r="Q4275" s="9"/>
      <c r="T4275" s="5"/>
    </row>
    <row r="4276" spans="2:20" x14ac:dyDescent="0.2">
      <c r="B4276" s="2"/>
      <c r="M4276" s="32"/>
      <c r="P4276" s="2"/>
      <c r="Q4276" s="9"/>
      <c r="T4276" s="5"/>
    </row>
    <row r="4277" spans="2:20" x14ac:dyDescent="0.2">
      <c r="B4277" s="2"/>
      <c r="M4277" s="32"/>
      <c r="P4277" s="2"/>
      <c r="Q4277" s="9"/>
      <c r="T4277" s="5"/>
    </row>
    <row r="4278" spans="2:20" x14ac:dyDescent="0.2">
      <c r="B4278" s="2"/>
      <c r="M4278" s="32"/>
      <c r="P4278" s="2"/>
      <c r="Q4278" s="9"/>
      <c r="T4278" s="5"/>
    </row>
    <row r="4279" spans="2:20" x14ac:dyDescent="0.2">
      <c r="B4279" s="2"/>
      <c r="M4279" s="32"/>
      <c r="P4279" s="2"/>
      <c r="Q4279" s="9"/>
      <c r="T4279" s="5"/>
    </row>
    <row r="4280" spans="2:20" x14ac:dyDescent="0.2">
      <c r="B4280" s="2"/>
      <c r="M4280" s="32"/>
      <c r="P4280" s="2"/>
      <c r="Q4280" s="9"/>
      <c r="T4280" s="5"/>
    </row>
    <row r="4281" spans="2:20" x14ac:dyDescent="0.2">
      <c r="B4281" s="2"/>
      <c r="M4281" s="32"/>
      <c r="P4281" s="2"/>
      <c r="Q4281" s="9"/>
      <c r="T4281" s="5"/>
    </row>
    <row r="4282" spans="2:20" x14ac:dyDescent="0.2">
      <c r="B4282" s="2"/>
      <c r="M4282" s="32"/>
      <c r="P4282" s="2"/>
      <c r="Q4282" s="9"/>
      <c r="T4282" s="5"/>
    </row>
    <row r="4283" spans="2:20" x14ac:dyDescent="0.2">
      <c r="B4283" s="2"/>
      <c r="M4283" s="32"/>
      <c r="P4283" s="2"/>
      <c r="Q4283" s="9"/>
      <c r="T4283" s="5"/>
    </row>
    <row r="4284" spans="2:20" x14ac:dyDescent="0.2">
      <c r="B4284" s="2"/>
      <c r="M4284" s="32"/>
      <c r="P4284" s="2"/>
      <c r="Q4284" s="9"/>
      <c r="T4284" s="5"/>
    </row>
    <row r="4285" spans="2:20" x14ac:dyDescent="0.2">
      <c r="B4285" s="2"/>
      <c r="M4285" s="32"/>
      <c r="P4285" s="2"/>
      <c r="Q4285" s="9"/>
      <c r="T4285" s="5"/>
    </row>
    <row r="4286" spans="2:20" x14ac:dyDescent="0.2">
      <c r="B4286" s="2"/>
      <c r="M4286" s="32"/>
      <c r="P4286" s="2"/>
      <c r="Q4286" s="9"/>
      <c r="T4286" s="5"/>
    </row>
    <row r="4287" spans="2:20" x14ac:dyDescent="0.2">
      <c r="B4287" s="2"/>
      <c r="M4287" s="32"/>
      <c r="P4287" s="2"/>
      <c r="Q4287" s="9"/>
      <c r="T4287" s="5"/>
    </row>
    <row r="4288" spans="2:20" x14ac:dyDescent="0.2">
      <c r="B4288" s="2"/>
      <c r="M4288" s="32"/>
      <c r="P4288" s="2"/>
      <c r="Q4288" s="9"/>
      <c r="T4288" s="5"/>
    </row>
    <row r="4289" spans="2:20" x14ac:dyDescent="0.2">
      <c r="B4289" s="2"/>
      <c r="M4289" s="32"/>
      <c r="P4289" s="2"/>
      <c r="Q4289" s="9"/>
      <c r="T4289" s="5"/>
    </row>
    <row r="4290" spans="2:20" x14ac:dyDescent="0.2">
      <c r="B4290" s="2"/>
      <c r="M4290" s="32"/>
      <c r="P4290" s="2"/>
      <c r="Q4290" s="9"/>
      <c r="T4290" s="5"/>
    </row>
    <row r="4291" spans="2:20" x14ac:dyDescent="0.2">
      <c r="B4291" s="2"/>
      <c r="M4291" s="32"/>
      <c r="P4291" s="2"/>
      <c r="Q4291" s="9"/>
      <c r="T4291" s="5"/>
    </row>
    <row r="4292" spans="2:20" x14ac:dyDescent="0.2">
      <c r="B4292" s="2"/>
      <c r="M4292" s="32"/>
      <c r="P4292" s="2"/>
      <c r="Q4292" s="9"/>
      <c r="T4292" s="5"/>
    </row>
    <row r="4293" spans="2:20" x14ac:dyDescent="0.2">
      <c r="B4293" s="2"/>
      <c r="M4293" s="32"/>
      <c r="P4293" s="2"/>
      <c r="Q4293" s="9"/>
      <c r="T4293" s="5"/>
    </row>
    <row r="4294" spans="2:20" x14ac:dyDescent="0.2">
      <c r="B4294" s="2"/>
      <c r="M4294" s="32"/>
      <c r="P4294" s="2"/>
      <c r="Q4294" s="9"/>
      <c r="T4294" s="5"/>
    </row>
    <row r="4295" spans="2:20" x14ac:dyDescent="0.2">
      <c r="B4295" s="2"/>
      <c r="M4295" s="32"/>
      <c r="P4295" s="2"/>
      <c r="Q4295" s="9"/>
      <c r="T4295" s="5"/>
    </row>
    <row r="4296" spans="2:20" x14ac:dyDescent="0.2">
      <c r="B4296" s="2"/>
      <c r="M4296" s="32"/>
      <c r="P4296" s="2"/>
      <c r="Q4296" s="9"/>
      <c r="T4296" s="5"/>
    </row>
    <row r="4297" spans="2:20" x14ac:dyDescent="0.2">
      <c r="B4297" s="2"/>
      <c r="M4297" s="32"/>
      <c r="P4297" s="2"/>
      <c r="Q4297" s="9"/>
      <c r="T4297" s="5"/>
    </row>
    <row r="4298" spans="2:20" x14ac:dyDescent="0.2">
      <c r="B4298" s="2"/>
      <c r="M4298" s="32"/>
      <c r="P4298" s="2"/>
      <c r="Q4298" s="9"/>
      <c r="T4298" s="5"/>
    </row>
    <row r="4299" spans="2:20" x14ac:dyDescent="0.2">
      <c r="B4299" s="2"/>
      <c r="M4299" s="32"/>
      <c r="P4299" s="2"/>
      <c r="Q4299" s="9"/>
      <c r="T4299" s="5"/>
    </row>
    <row r="4300" spans="2:20" x14ac:dyDescent="0.2">
      <c r="B4300" s="2"/>
      <c r="M4300" s="32"/>
      <c r="P4300" s="2"/>
      <c r="Q4300" s="9"/>
      <c r="T4300" s="5"/>
    </row>
    <row r="4301" spans="2:20" x14ac:dyDescent="0.2">
      <c r="B4301" s="2"/>
      <c r="M4301" s="32"/>
      <c r="P4301" s="2"/>
      <c r="Q4301" s="9"/>
      <c r="T4301" s="5"/>
    </row>
    <row r="4302" spans="2:20" x14ac:dyDescent="0.2">
      <c r="B4302" s="2"/>
      <c r="M4302" s="32"/>
      <c r="P4302" s="2"/>
      <c r="Q4302" s="9"/>
      <c r="T4302" s="5"/>
    </row>
    <row r="4303" spans="2:20" x14ac:dyDescent="0.2">
      <c r="B4303" s="2"/>
      <c r="M4303" s="32"/>
      <c r="P4303" s="2"/>
      <c r="Q4303" s="9"/>
      <c r="T4303" s="5"/>
    </row>
    <row r="4304" spans="2:20" x14ac:dyDescent="0.2">
      <c r="B4304" s="2"/>
      <c r="M4304" s="32"/>
      <c r="P4304" s="2"/>
      <c r="Q4304" s="9"/>
      <c r="T4304" s="5"/>
    </row>
    <row r="4305" spans="2:20" x14ac:dyDescent="0.2">
      <c r="B4305" s="2"/>
      <c r="M4305" s="32"/>
      <c r="P4305" s="2"/>
      <c r="Q4305" s="9"/>
      <c r="T4305" s="5"/>
    </row>
    <row r="4306" spans="2:20" x14ac:dyDescent="0.2">
      <c r="B4306" s="2"/>
      <c r="M4306" s="32"/>
      <c r="P4306" s="2"/>
      <c r="Q4306" s="9"/>
      <c r="T4306" s="5"/>
    </row>
    <row r="4307" spans="2:20" x14ac:dyDescent="0.2">
      <c r="B4307" s="2"/>
      <c r="M4307" s="32"/>
      <c r="P4307" s="2"/>
      <c r="Q4307" s="9"/>
      <c r="T4307" s="5"/>
    </row>
    <row r="4308" spans="2:20" x14ac:dyDescent="0.2">
      <c r="B4308" s="2"/>
      <c r="M4308" s="32"/>
      <c r="P4308" s="2"/>
      <c r="Q4308" s="9"/>
      <c r="T4308" s="5"/>
    </row>
    <row r="4309" spans="2:20" x14ac:dyDescent="0.2">
      <c r="B4309" s="2"/>
      <c r="M4309" s="32"/>
      <c r="P4309" s="2"/>
      <c r="Q4309" s="9"/>
      <c r="T4309" s="5"/>
    </row>
    <row r="4310" spans="2:20" x14ac:dyDescent="0.2">
      <c r="B4310" s="2"/>
      <c r="M4310" s="32"/>
      <c r="P4310" s="2"/>
      <c r="Q4310" s="9"/>
      <c r="T4310" s="5"/>
    </row>
    <row r="4311" spans="2:20" x14ac:dyDescent="0.2">
      <c r="B4311" s="2"/>
      <c r="M4311" s="32"/>
      <c r="P4311" s="2"/>
      <c r="Q4311" s="9"/>
      <c r="T4311" s="5"/>
    </row>
    <row r="4312" spans="2:20" x14ac:dyDescent="0.2">
      <c r="B4312" s="2"/>
      <c r="M4312" s="32"/>
      <c r="P4312" s="2"/>
      <c r="Q4312" s="9"/>
      <c r="T4312" s="5"/>
    </row>
    <row r="4313" spans="2:20" x14ac:dyDescent="0.2">
      <c r="B4313" s="2"/>
      <c r="M4313" s="32"/>
      <c r="P4313" s="2"/>
      <c r="Q4313" s="9"/>
      <c r="T4313" s="5"/>
    </row>
    <row r="4314" spans="2:20" x14ac:dyDescent="0.2">
      <c r="B4314" s="2"/>
      <c r="M4314" s="32"/>
      <c r="P4314" s="2"/>
      <c r="Q4314" s="9"/>
      <c r="T4314" s="5"/>
    </row>
    <row r="4315" spans="2:20" x14ac:dyDescent="0.2">
      <c r="B4315" s="2"/>
      <c r="M4315" s="32"/>
      <c r="P4315" s="2"/>
      <c r="Q4315" s="9"/>
      <c r="T4315" s="5"/>
    </row>
    <row r="4316" spans="2:20" x14ac:dyDescent="0.2">
      <c r="B4316" s="2"/>
      <c r="M4316" s="32"/>
      <c r="P4316" s="2"/>
      <c r="Q4316" s="9"/>
      <c r="T4316" s="5"/>
    </row>
    <row r="4317" spans="2:20" x14ac:dyDescent="0.2">
      <c r="B4317" s="2"/>
      <c r="M4317" s="32"/>
      <c r="P4317" s="2"/>
      <c r="Q4317" s="9"/>
      <c r="T4317" s="5"/>
    </row>
    <row r="4318" spans="2:20" x14ac:dyDescent="0.2">
      <c r="B4318" s="2"/>
      <c r="M4318" s="32"/>
      <c r="P4318" s="2"/>
      <c r="Q4318" s="9"/>
      <c r="T4318" s="5"/>
    </row>
    <row r="4319" spans="2:20" x14ac:dyDescent="0.2">
      <c r="B4319" s="2"/>
      <c r="M4319" s="32"/>
      <c r="P4319" s="2"/>
      <c r="Q4319" s="9"/>
      <c r="T4319" s="5"/>
    </row>
    <row r="4320" spans="2:20" x14ac:dyDescent="0.2">
      <c r="B4320" s="2"/>
      <c r="M4320" s="32"/>
      <c r="P4320" s="2"/>
      <c r="Q4320" s="9"/>
      <c r="T4320" s="5"/>
    </row>
    <row r="4321" spans="2:20" x14ac:dyDescent="0.2">
      <c r="B4321" s="2"/>
      <c r="M4321" s="32"/>
      <c r="P4321" s="2"/>
      <c r="Q4321" s="9"/>
      <c r="T4321" s="5"/>
    </row>
    <row r="4322" spans="2:20" x14ac:dyDescent="0.2">
      <c r="B4322" s="2"/>
      <c r="M4322" s="32"/>
      <c r="P4322" s="2"/>
      <c r="Q4322" s="9"/>
      <c r="T4322" s="5"/>
    </row>
    <row r="4323" spans="2:20" x14ac:dyDescent="0.2">
      <c r="B4323" s="2"/>
      <c r="M4323" s="32"/>
      <c r="P4323" s="2"/>
      <c r="Q4323" s="9"/>
      <c r="T4323" s="5"/>
    </row>
    <row r="4324" spans="2:20" x14ac:dyDescent="0.2">
      <c r="B4324" s="2"/>
      <c r="M4324" s="32"/>
      <c r="P4324" s="2"/>
      <c r="Q4324" s="9"/>
      <c r="T4324" s="5"/>
    </row>
    <row r="4325" spans="2:20" x14ac:dyDescent="0.2">
      <c r="B4325" s="2"/>
      <c r="M4325" s="32"/>
      <c r="P4325" s="2"/>
      <c r="Q4325" s="9"/>
      <c r="T4325" s="5"/>
    </row>
    <row r="4326" spans="2:20" x14ac:dyDescent="0.2">
      <c r="B4326" s="2"/>
      <c r="M4326" s="32"/>
      <c r="P4326" s="2"/>
      <c r="Q4326" s="9"/>
      <c r="T4326" s="5"/>
    </row>
    <row r="4327" spans="2:20" x14ac:dyDescent="0.2">
      <c r="B4327" s="2"/>
      <c r="M4327" s="32"/>
      <c r="P4327" s="2"/>
      <c r="Q4327" s="9"/>
      <c r="T4327" s="5"/>
    </row>
    <row r="4328" spans="2:20" x14ac:dyDescent="0.2">
      <c r="B4328" s="2"/>
      <c r="M4328" s="32"/>
      <c r="P4328" s="2"/>
      <c r="Q4328" s="9"/>
      <c r="T4328" s="5"/>
    </row>
    <row r="4329" spans="2:20" x14ac:dyDescent="0.2">
      <c r="B4329" s="2"/>
      <c r="M4329" s="32"/>
      <c r="P4329" s="2"/>
      <c r="Q4329" s="9"/>
      <c r="T4329" s="5"/>
    </row>
    <row r="4330" spans="2:20" x14ac:dyDescent="0.2">
      <c r="B4330" s="2"/>
      <c r="M4330" s="32"/>
      <c r="P4330" s="2"/>
      <c r="Q4330" s="9"/>
      <c r="T4330" s="5"/>
    </row>
    <row r="4331" spans="2:20" x14ac:dyDescent="0.2">
      <c r="B4331" s="2"/>
      <c r="M4331" s="32"/>
      <c r="P4331" s="2"/>
      <c r="Q4331" s="9"/>
      <c r="T4331" s="5"/>
    </row>
    <row r="4332" spans="2:20" x14ac:dyDescent="0.2">
      <c r="B4332" s="2"/>
      <c r="M4332" s="32"/>
      <c r="P4332" s="2"/>
      <c r="Q4332" s="9"/>
      <c r="T4332" s="5"/>
    </row>
    <row r="4333" spans="2:20" x14ac:dyDescent="0.2">
      <c r="B4333" s="2"/>
      <c r="M4333" s="32"/>
      <c r="P4333" s="2"/>
      <c r="Q4333" s="9"/>
      <c r="T4333" s="5"/>
    </row>
    <row r="4334" spans="2:20" x14ac:dyDescent="0.2">
      <c r="B4334" s="2"/>
      <c r="M4334" s="32"/>
      <c r="P4334" s="2"/>
      <c r="Q4334" s="9"/>
      <c r="T4334" s="5"/>
    </row>
    <row r="4335" spans="2:20" x14ac:dyDescent="0.2">
      <c r="B4335" s="2"/>
      <c r="M4335" s="32"/>
      <c r="P4335" s="2"/>
      <c r="Q4335" s="9"/>
      <c r="T4335" s="5"/>
    </row>
    <row r="4336" spans="2:20" x14ac:dyDescent="0.2">
      <c r="B4336" s="2"/>
      <c r="M4336" s="32"/>
      <c r="P4336" s="2"/>
      <c r="Q4336" s="9"/>
      <c r="T4336" s="5"/>
    </row>
    <row r="4337" spans="2:20" x14ac:dyDescent="0.2">
      <c r="B4337" s="2"/>
      <c r="M4337" s="32"/>
      <c r="P4337" s="2"/>
      <c r="Q4337" s="9"/>
      <c r="T4337" s="5"/>
    </row>
    <row r="4338" spans="2:20" x14ac:dyDescent="0.2">
      <c r="B4338" s="2"/>
      <c r="M4338" s="32"/>
      <c r="P4338" s="2"/>
      <c r="Q4338" s="9"/>
      <c r="T4338" s="5"/>
    </row>
    <row r="4339" spans="2:20" x14ac:dyDescent="0.2">
      <c r="B4339" s="2"/>
      <c r="M4339" s="32"/>
      <c r="P4339" s="2"/>
      <c r="Q4339" s="9"/>
      <c r="T4339" s="5"/>
    </row>
    <row r="4340" spans="2:20" x14ac:dyDescent="0.2">
      <c r="B4340" s="2"/>
      <c r="M4340" s="32"/>
      <c r="P4340" s="2"/>
      <c r="Q4340" s="9"/>
      <c r="T4340" s="5"/>
    </row>
    <row r="4341" spans="2:20" x14ac:dyDescent="0.2">
      <c r="B4341" s="2"/>
      <c r="M4341" s="32"/>
      <c r="P4341" s="2"/>
      <c r="Q4341" s="9"/>
      <c r="T4341" s="5"/>
    </row>
    <row r="4342" spans="2:20" x14ac:dyDescent="0.2">
      <c r="B4342" s="2"/>
      <c r="M4342" s="32"/>
      <c r="P4342" s="2"/>
      <c r="Q4342" s="9"/>
      <c r="T4342" s="5"/>
    </row>
    <row r="4343" spans="2:20" x14ac:dyDescent="0.2">
      <c r="B4343" s="2"/>
      <c r="M4343" s="32"/>
      <c r="P4343" s="2"/>
      <c r="Q4343" s="9"/>
      <c r="T4343" s="5"/>
    </row>
    <row r="4344" spans="2:20" x14ac:dyDescent="0.2">
      <c r="B4344" s="2"/>
      <c r="M4344" s="32"/>
      <c r="P4344" s="2"/>
      <c r="Q4344" s="9"/>
      <c r="T4344" s="5"/>
    </row>
    <row r="4345" spans="2:20" x14ac:dyDescent="0.2">
      <c r="B4345" s="2"/>
      <c r="M4345" s="32"/>
      <c r="P4345" s="2"/>
      <c r="Q4345" s="9"/>
      <c r="T4345" s="5"/>
    </row>
    <row r="4346" spans="2:20" x14ac:dyDescent="0.2">
      <c r="B4346" s="2"/>
      <c r="M4346" s="32"/>
      <c r="P4346" s="2"/>
      <c r="Q4346" s="9"/>
      <c r="T4346" s="5"/>
    </row>
    <row r="4347" spans="2:20" x14ac:dyDescent="0.2">
      <c r="B4347" s="2"/>
      <c r="M4347" s="32"/>
      <c r="P4347" s="2"/>
      <c r="Q4347" s="9"/>
      <c r="T4347" s="5"/>
    </row>
    <row r="4348" spans="2:20" x14ac:dyDescent="0.2">
      <c r="B4348" s="2"/>
      <c r="M4348" s="32"/>
      <c r="P4348" s="2"/>
      <c r="Q4348" s="9"/>
      <c r="T4348" s="5"/>
    </row>
    <row r="4349" spans="2:20" x14ac:dyDescent="0.2">
      <c r="B4349" s="2"/>
      <c r="M4349" s="32"/>
      <c r="P4349" s="2"/>
      <c r="Q4349" s="9"/>
      <c r="T4349" s="5"/>
    </row>
    <row r="4350" spans="2:20" x14ac:dyDescent="0.2">
      <c r="B4350" s="2"/>
      <c r="M4350" s="32"/>
      <c r="P4350" s="2"/>
      <c r="Q4350" s="9"/>
      <c r="T4350" s="5"/>
    </row>
    <row r="4351" spans="2:20" x14ac:dyDescent="0.2">
      <c r="B4351" s="2"/>
      <c r="M4351" s="32"/>
      <c r="P4351" s="2"/>
      <c r="Q4351" s="9"/>
      <c r="T4351" s="5"/>
    </row>
    <row r="4352" spans="2:20" x14ac:dyDescent="0.2">
      <c r="B4352" s="2"/>
      <c r="M4352" s="32"/>
      <c r="P4352" s="2"/>
      <c r="Q4352" s="9"/>
      <c r="T4352" s="5"/>
    </row>
    <row r="4353" spans="2:20" x14ac:dyDescent="0.2">
      <c r="B4353" s="2"/>
      <c r="M4353" s="32"/>
      <c r="P4353" s="2"/>
      <c r="Q4353" s="9"/>
      <c r="T4353" s="5"/>
    </row>
    <row r="4354" spans="2:20" x14ac:dyDescent="0.2">
      <c r="B4354" s="2"/>
      <c r="M4354" s="32"/>
      <c r="P4354" s="2"/>
      <c r="Q4354" s="9"/>
      <c r="T4354" s="5"/>
    </row>
    <row r="4355" spans="2:20" x14ac:dyDescent="0.2">
      <c r="B4355" s="2"/>
      <c r="M4355" s="32"/>
      <c r="P4355" s="2"/>
      <c r="Q4355" s="9"/>
      <c r="T4355" s="5"/>
    </row>
    <row r="4356" spans="2:20" x14ac:dyDescent="0.2">
      <c r="B4356" s="2"/>
      <c r="M4356" s="32"/>
      <c r="P4356" s="2"/>
      <c r="Q4356" s="9"/>
      <c r="T4356" s="5"/>
    </row>
    <row r="4357" spans="2:20" x14ac:dyDescent="0.2">
      <c r="B4357" s="2"/>
      <c r="M4357" s="32"/>
      <c r="P4357" s="2"/>
      <c r="Q4357" s="9"/>
      <c r="T4357" s="5"/>
    </row>
    <row r="4358" spans="2:20" x14ac:dyDescent="0.2">
      <c r="B4358" s="2"/>
      <c r="M4358" s="32"/>
      <c r="P4358" s="2"/>
      <c r="Q4358" s="9"/>
      <c r="T4358" s="5"/>
    </row>
    <row r="4359" spans="2:20" x14ac:dyDescent="0.2">
      <c r="B4359" s="2"/>
      <c r="M4359" s="32"/>
      <c r="P4359" s="2"/>
      <c r="Q4359" s="9"/>
      <c r="T4359" s="5"/>
    </row>
    <row r="4360" spans="2:20" x14ac:dyDescent="0.2">
      <c r="B4360" s="2"/>
      <c r="M4360" s="32"/>
      <c r="P4360" s="2"/>
      <c r="Q4360" s="9"/>
      <c r="T4360" s="5"/>
    </row>
    <row r="4361" spans="2:20" x14ac:dyDescent="0.2">
      <c r="B4361" s="2"/>
      <c r="M4361" s="32"/>
      <c r="P4361" s="2"/>
      <c r="Q4361" s="9"/>
      <c r="T4361" s="5"/>
    </row>
    <row r="4362" spans="2:20" x14ac:dyDescent="0.2">
      <c r="B4362" s="2"/>
      <c r="M4362" s="32"/>
      <c r="P4362" s="2"/>
      <c r="Q4362" s="9"/>
      <c r="T4362" s="5"/>
    </row>
    <row r="4363" spans="2:20" x14ac:dyDescent="0.2">
      <c r="B4363" s="2"/>
      <c r="M4363" s="32"/>
      <c r="P4363" s="2"/>
      <c r="Q4363" s="9"/>
      <c r="T4363" s="5"/>
    </row>
    <row r="4364" spans="2:20" x14ac:dyDescent="0.2">
      <c r="B4364" s="2"/>
      <c r="M4364" s="32"/>
      <c r="P4364" s="2"/>
      <c r="Q4364" s="9"/>
      <c r="T4364" s="5"/>
    </row>
    <row r="4365" spans="2:20" x14ac:dyDescent="0.2">
      <c r="B4365" s="2"/>
      <c r="M4365" s="32"/>
      <c r="P4365" s="2"/>
      <c r="Q4365" s="9"/>
      <c r="T4365" s="5"/>
    </row>
    <row r="4366" spans="2:20" x14ac:dyDescent="0.2">
      <c r="B4366" s="2"/>
      <c r="M4366" s="32"/>
      <c r="P4366" s="2"/>
      <c r="Q4366" s="9"/>
      <c r="T4366" s="5"/>
    </row>
    <row r="4367" spans="2:20" x14ac:dyDescent="0.2">
      <c r="B4367" s="2"/>
      <c r="M4367" s="32"/>
      <c r="P4367" s="2"/>
      <c r="Q4367" s="9"/>
      <c r="T4367" s="5"/>
    </row>
    <row r="4368" spans="2:20" x14ac:dyDescent="0.2">
      <c r="B4368" s="2"/>
      <c r="M4368" s="32"/>
      <c r="P4368" s="2"/>
      <c r="Q4368" s="9"/>
      <c r="T4368" s="5"/>
    </row>
    <row r="4369" spans="2:20" x14ac:dyDescent="0.2">
      <c r="B4369" s="2"/>
      <c r="M4369" s="32"/>
      <c r="P4369" s="2"/>
      <c r="Q4369" s="9"/>
      <c r="T4369" s="5"/>
    </row>
    <row r="4370" spans="2:20" x14ac:dyDescent="0.2">
      <c r="B4370" s="2"/>
      <c r="M4370" s="32"/>
      <c r="P4370" s="2"/>
      <c r="Q4370" s="9"/>
      <c r="T4370" s="5"/>
    </row>
    <row r="4371" spans="2:20" x14ac:dyDescent="0.2">
      <c r="B4371" s="2"/>
      <c r="M4371" s="32"/>
      <c r="P4371" s="2"/>
      <c r="Q4371" s="9"/>
      <c r="T4371" s="5"/>
    </row>
    <row r="4372" spans="2:20" x14ac:dyDescent="0.2">
      <c r="B4372" s="2"/>
      <c r="M4372" s="32"/>
      <c r="P4372" s="2"/>
      <c r="Q4372" s="9"/>
      <c r="T4372" s="5"/>
    </row>
    <row r="4373" spans="2:20" x14ac:dyDescent="0.2">
      <c r="B4373" s="2"/>
      <c r="M4373" s="32"/>
      <c r="P4373" s="2"/>
      <c r="Q4373" s="9"/>
      <c r="T4373" s="5"/>
    </row>
    <row r="4374" spans="2:20" x14ac:dyDescent="0.2">
      <c r="B4374" s="2"/>
      <c r="M4374" s="32"/>
      <c r="P4374" s="2"/>
      <c r="Q4374" s="9"/>
      <c r="T4374" s="5"/>
    </row>
    <row r="4375" spans="2:20" x14ac:dyDescent="0.2">
      <c r="B4375" s="2"/>
      <c r="M4375" s="32"/>
      <c r="P4375" s="2"/>
      <c r="Q4375" s="9"/>
      <c r="T4375" s="5"/>
    </row>
    <row r="4376" spans="2:20" x14ac:dyDescent="0.2">
      <c r="B4376" s="2"/>
      <c r="M4376" s="32"/>
      <c r="P4376" s="2"/>
      <c r="Q4376" s="9"/>
      <c r="T4376" s="5"/>
    </row>
    <row r="4377" spans="2:20" x14ac:dyDescent="0.2">
      <c r="B4377" s="2"/>
      <c r="M4377" s="32"/>
      <c r="P4377" s="2"/>
      <c r="Q4377" s="9"/>
      <c r="T4377" s="5"/>
    </row>
    <row r="4378" spans="2:20" x14ac:dyDescent="0.2">
      <c r="B4378" s="2"/>
      <c r="M4378" s="32"/>
      <c r="P4378" s="2"/>
      <c r="Q4378" s="9"/>
      <c r="T4378" s="5"/>
    </row>
    <row r="4379" spans="2:20" x14ac:dyDescent="0.2">
      <c r="B4379" s="2"/>
      <c r="M4379" s="32"/>
      <c r="P4379" s="2"/>
      <c r="Q4379" s="9"/>
      <c r="T4379" s="5"/>
    </row>
    <row r="4380" spans="2:20" x14ac:dyDescent="0.2">
      <c r="B4380" s="2"/>
      <c r="M4380" s="32"/>
      <c r="P4380" s="2"/>
      <c r="Q4380" s="9"/>
      <c r="T4380" s="5"/>
    </row>
    <row r="4381" spans="2:20" x14ac:dyDescent="0.2">
      <c r="B4381" s="2"/>
      <c r="M4381" s="32"/>
      <c r="P4381" s="2"/>
      <c r="Q4381" s="9"/>
      <c r="T4381" s="5"/>
    </row>
    <row r="4382" spans="2:20" x14ac:dyDescent="0.2">
      <c r="B4382" s="2"/>
      <c r="M4382" s="32"/>
      <c r="P4382" s="2"/>
      <c r="Q4382" s="9"/>
      <c r="T4382" s="5"/>
    </row>
    <row r="4383" spans="2:20" x14ac:dyDescent="0.2">
      <c r="B4383" s="2"/>
      <c r="M4383" s="32"/>
      <c r="P4383" s="2"/>
      <c r="Q4383" s="9"/>
      <c r="T4383" s="5"/>
    </row>
    <row r="4384" spans="2:20" x14ac:dyDescent="0.2">
      <c r="B4384" s="2"/>
      <c r="M4384" s="32"/>
      <c r="P4384" s="2"/>
      <c r="Q4384" s="9"/>
      <c r="T4384" s="5"/>
    </row>
    <row r="4385" spans="2:20" x14ac:dyDescent="0.2">
      <c r="B4385" s="2"/>
      <c r="M4385" s="32"/>
      <c r="P4385" s="2"/>
      <c r="Q4385" s="9"/>
      <c r="T4385" s="5"/>
    </row>
    <row r="4386" spans="2:20" x14ac:dyDescent="0.2">
      <c r="B4386" s="2"/>
      <c r="M4386" s="32"/>
      <c r="P4386" s="2"/>
      <c r="Q4386" s="9"/>
      <c r="T4386" s="5"/>
    </row>
    <row r="4387" spans="2:20" x14ac:dyDescent="0.2">
      <c r="B4387" s="2"/>
      <c r="M4387" s="32"/>
      <c r="P4387" s="2"/>
      <c r="Q4387" s="9"/>
      <c r="T4387" s="5"/>
    </row>
    <row r="4388" spans="2:20" x14ac:dyDescent="0.2">
      <c r="B4388" s="2"/>
      <c r="M4388" s="32"/>
      <c r="P4388" s="2"/>
      <c r="Q4388" s="9"/>
      <c r="T4388" s="5"/>
    </row>
    <row r="4389" spans="2:20" x14ac:dyDescent="0.2">
      <c r="B4389" s="2"/>
      <c r="M4389" s="32"/>
      <c r="P4389" s="2"/>
      <c r="Q4389" s="9"/>
      <c r="T4389" s="5"/>
    </row>
    <row r="4390" spans="2:20" x14ac:dyDescent="0.2">
      <c r="B4390" s="2"/>
      <c r="M4390" s="32"/>
      <c r="P4390" s="2"/>
      <c r="Q4390" s="9"/>
      <c r="T4390" s="5"/>
    </row>
    <row r="4391" spans="2:20" x14ac:dyDescent="0.2">
      <c r="B4391" s="2"/>
      <c r="M4391" s="32"/>
      <c r="P4391" s="2"/>
      <c r="Q4391" s="9"/>
      <c r="T4391" s="5"/>
    </row>
    <row r="4392" spans="2:20" x14ac:dyDescent="0.2">
      <c r="B4392" s="2"/>
      <c r="M4392" s="32"/>
      <c r="P4392" s="2"/>
      <c r="Q4392" s="9"/>
      <c r="T4392" s="5"/>
    </row>
    <row r="4393" spans="2:20" x14ac:dyDescent="0.2">
      <c r="B4393" s="2"/>
      <c r="M4393" s="32"/>
      <c r="P4393" s="2"/>
      <c r="Q4393" s="9"/>
      <c r="T4393" s="5"/>
    </row>
    <row r="4394" spans="2:20" x14ac:dyDescent="0.2">
      <c r="B4394" s="2"/>
      <c r="M4394" s="32"/>
      <c r="P4394" s="2"/>
      <c r="Q4394" s="9"/>
      <c r="T4394" s="5"/>
    </row>
    <row r="4395" spans="2:20" x14ac:dyDescent="0.2">
      <c r="B4395" s="2"/>
      <c r="M4395" s="32"/>
      <c r="P4395" s="2"/>
      <c r="Q4395" s="9"/>
      <c r="T4395" s="5"/>
    </row>
    <row r="4396" spans="2:20" x14ac:dyDescent="0.2">
      <c r="B4396" s="2"/>
      <c r="M4396" s="32"/>
      <c r="P4396" s="2"/>
      <c r="Q4396" s="9"/>
      <c r="T4396" s="5"/>
    </row>
    <row r="4397" spans="2:20" x14ac:dyDescent="0.2">
      <c r="B4397" s="2"/>
      <c r="M4397" s="32"/>
      <c r="P4397" s="2"/>
      <c r="Q4397" s="9"/>
      <c r="T4397" s="5"/>
    </row>
    <row r="4398" spans="2:20" x14ac:dyDescent="0.2">
      <c r="B4398" s="2"/>
      <c r="M4398" s="32"/>
      <c r="P4398" s="2"/>
      <c r="Q4398" s="9"/>
      <c r="T4398" s="5"/>
    </row>
    <row r="4399" spans="2:20" x14ac:dyDescent="0.2">
      <c r="B4399" s="2"/>
      <c r="M4399" s="32"/>
      <c r="P4399" s="2"/>
      <c r="Q4399" s="9"/>
      <c r="T4399" s="5"/>
    </row>
    <row r="4400" spans="2:20" x14ac:dyDescent="0.2">
      <c r="B4400" s="2"/>
      <c r="M4400" s="32"/>
      <c r="P4400" s="2"/>
      <c r="Q4400" s="9"/>
      <c r="T4400" s="5"/>
    </row>
    <row r="4401" spans="2:20" x14ac:dyDescent="0.2">
      <c r="B4401" s="2"/>
      <c r="M4401" s="32"/>
      <c r="P4401" s="2"/>
      <c r="Q4401" s="9"/>
      <c r="T4401" s="5"/>
    </row>
    <row r="4402" spans="2:20" x14ac:dyDescent="0.2">
      <c r="B4402" s="2"/>
      <c r="M4402" s="32"/>
      <c r="P4402" s="2"/>
      <c r="Q4402" s="9"/>
      <c r="T4402" s="5"/>
    </row>
    <row r="4403" spans="2:20" x14ac:dyDescent="0.2">
      <c r="B4403" s="2"/>
      <c r="M4403" s="32"/>
      <c r="P4403" s="2"/>
      <c r="Q4403" s="9"/>
      <c r="T4403" s="5"/>
    </row>
    <row r="4404" spans="2:20" x14ac:dyDescent="0.2">
      <c r="B4404" s="2"/>
      <c r="M4404" s="32"/>
      <c r="P4404" s="2"/>
      <c r="Q4404" s="9"/>
      <c r="T4404" s="5"/>
    </row>
    <row r="4405" spans="2:20" x14ac:dyDescent="0.2">
      <c r="B4405" s="2"/>
      <c r="M4405" s="32"/>
      <c r="P4405" s="2"/>
      <c r="Q4405" s="9"/>
      <c r="T4405" s="5"/>
    </row>
    <row r="4406" spans="2:20" x14ac:dyDescent="0.2">
      <c r="B4406" s="2"/>
      <c r="M4406" s="32"/>
      <c r="P4406" s="2"/>
      <c r="Q4406" s="9"/>
      <c r="T4406" s="5"/>
    </row>
    <row r="4407" spans="2:20" x14ac:dyDescent="0.2">
      <c r="B4407" s="2"/>
      <c r="M4407" s="32"/>
      <c r="P4407" s="2"/>
      <c r="Q4407" s="9"/>
      <c r="T4407" s="5"/>
    </row>
    <row r="4408" spans="2:20" x14ac:dyDescent="0.2">
      <c r="B4408" s="2"/>
      <c r="M4408" s="32"/>
      <c r="P4408" s="2"/>
      <c r="Q4408" s="9"/>
      <c r="T4408" s="5"/>
    </row>
    <row r="4409" spans="2:20" x14ac:dyDescent="0.2">
      <c r="B4409" s="2"/>
      <c r="M4409" s="32"/>
      <c r="P4409" s="2"/>
      <c r="Q4409" s="9"/>
      <c r="T4409" s="5"/>
    </row>
    <row r="4410" spans="2:20" x14ac:dyDescent="0.2">
      <c r="B4410" s="2"/>
      <c r="M4410" s="32"/>
      <c r="P4410" s="2"/>
      <c r="Q4410" s="9"/>
      <c r="T4410" s="5"/>
    </row>
    <row r="4411" spans="2:20" x14ac:dyDescent="0.2">
      <c r="B4411" s="2"/>
      <c r="M4411" s="32"/>
      <c r="P4411" s="2"/>
      <c r="Q4411" s="9"/>
      <c r="T4411" s="5"/>
    </row>
    <row r="4412" spans="2:20" x14ac:dyDescent="0.2">
      <c r="B4412" s="2"/>
      <c r="M4412" s="32"/>
      <c r="P4412" s="2"/>
      <c r="Q4412" s="9"/>
      <c r="T4412" s="5"/>
    </row>
    <row r="4413" spans="2:20" x14ac:dyDescent="0.2">
      <c r="B4413" s="2"/>
      <c r="M4413" s="32"/>
      <c r="P4413" s="2"/>
      <c r="Q4413" s="9"/>
      <c r="T4413" s="5"/>
    </row>
    <row r="4414" spans="2:20" x14ac:dyDescent="0.2">
      <c r="B4414" s="2"/>
      <c r="M4414" s="32"/>
      <c r="P4414" s="2"/>
      <c r="Q4414" s="9"/>
      <c r="T4414" s="5"/>
    </row>
    <row r="4415" spans="2:20" x14ac:dyDescent="0.2">
      <c r="B4415" s="2"/>
      <c r="M4415" s="32"/>
      <c r="P4415" s="2"/>
      <c r="Q4415" s="9"/>
      <c r="T4415" s="5"/>
    </row>
    <row r="4416" spans="2:20" x14ac:dyDescent="0.2">
      <c r="B4416" s="2"/>
      <c r="M4416" s="32"/>
      <c r="P4416" s="2"/>
      <c r="Q4416" s="9"/>
      <c r="T4416" s="5"/>
    </row>
    <row r="4417" spans="2:20" x14ac:dyDescent="0.2">
      <c r="B4417" s="2"/>
      <c r="M4417" s="32"/>
      <c r="P4417" s="2"/>
      <c r="Q4417" s="9"/>
      <c r="T4417" s="5"/>
    </row>
    <row r="4418" spans="2:20" x14ac:dyDescent="0.2">
      <c r="B4418" s="2"/>
      <c r="M4418" s="32"/>
      <c r="P4418" s="2"/>
      <c r="Q4418" s="9"/>
      <c r="T4418" s="5"/>
    </row>
    <row r="4419" spans="2:20" x14ac:dyDescent="0.2">
      <c r="B4419" s="2"/>
      <c r="M4419" s="32"/>
      <c r="P4419" s="2"/>
      <c r="Q4419" s="9"/>
      <c r="T4419" s="5"/>
    </row>
    <row r="4420" spans="2:20" x14ac:dyDescent="0.2">
      <c r="B4420" s="2"/>
      <c r="M4420" s="32"/>
      <c r="P4420" s="2"/>
      <c r="Q4420" s="9"/>
      <c r="T4420" s="5"/>
    </row>
    <row r="4421" spans="2:20" x14ac:dyDescent="0.2">
      <c r="B4421" s="2"/>
      <c r="M4421" s="32"/>
      <c r="P4421" s="2"/>
      <c r="Q4421" s="9"/>
      <c r="T4421" s="5"/>
    </row>
    <row r="4422" spans="2:20" x14ac:dyDescent="0.2">
      <c r="B4422" s="2"/>
      <c r="M4422" s="32"/>
      <c r="P4422" s="2"/>
      <c r="Q4422" s="9"/>
      <c r="T4422" s="5"/>
    </row>
    <row r="4423" spans="2:20" x14ac:dyDescent="0.2">
      <c r="B4423" s="2"/>
      <c r="M4423" s="32"/>
      <c r="P4423" s="2"/>
      <c r="Q4423" s="9"/>
      <c r="T4423" s="5"/>
    </row>
    <row r="4424" spans="2:20" x14ac:dyDescent="0.2">
      <c r="B4424" s="2"/>
      <c r="M4424" s="32"/>
      <c r="P4424" s="2"/>
      <c r="Q4424" s="9"/>
      <c r="T4424" s="5"/>
    </row>
    <row r="4425" spans="2:20" x14ac:dyDescent="0.2">
      <c r="B4425" s="2"/>
      <c r="M4425" s="32"/>
      <c r="P4425" s="2"/>
      <c r="Q4425" s="9"/>
      <c r="T4425" s="5"/>
    </row>
    <row r="4426" spans="2:20" x14ac:dyDescent="0.2">
      <c r="B4426" s="2"/>
      <c r="M4426" s="32"/>
      <c r="P4426" s="2"/>
      <c r="Q4426" s="9"/>
      <c r="T4426" s="5"/>
    </row>
    <row r="4427" spans="2:20" x14ac:dyDescent="0.2">
      <c r="B4427" s="2"/>
      <c r="M4427" s="32"/>
      <c r="P4427" s="2"/>
      <c r="Q4427" s="9"/>
      <c r="T4427" s="5"/>
    </row>
    <row r="4428" spans="2:20" x14ac:dyDescent="0.2">
      <c r="B4428" s="2"/>
      <c r="M4428" s="32"/>
      <c r="P4428" s="2"/>
      <c r="Q4428" s="9"/>
      <c r="T4428" s="5"/>
    </row>
    <row r="4429" spans="2:20" x14ac:dyDescent="0.2">
      <c r="B4429" s="2"/>
      <c r="M4429" s="32"/>
      <c r="P4429" s="2"/>
      <c r="Q4429" s="9"/>
      <c r="T4429" s="5"/>
    </row>
    <row r="4430" spans="2:20" x14ac:dyDescent="0.2">
      <c r="B4430" s="2"/>
      <c r="M4430" s="32"/>
      <c r="P4430" s="2"/>
      <c r="Q4430" s="9"/>
      <c r="T4430" s="5"/>
    </row>
    <row r="4431" spans="2:20" x14ac:dyDescent="0.2">
      <c r="B4431" s="2"/>
      <c r="M4431" s="32"/>
      <c r="P4431" s="2"/>
      <c r="Q4431" s="9"/>
      <c r="T4431" s="5"/>
    </row>
    <row r="4432" spans="2:20" x14ac:dyDescent="0.2">
      <c r="B4432" s="2"/>
      <c r="M4432" s="32"/>
      <c r="P4432" s="2"/>
      <c r="Q4432" s="9"/>
      <c r="T4432" s="5"/>
    </row>
    <row r="4433" spans="2:20" x14ac:dyDescent="0.2">
      <c r="B4433" s="2"/>
      <c r="M4433" s="32"/>
      <c r="P4433" s="2"/>
      <c r="Q4433" s="9"/>
      <c r="T4433" s="5"/>
    </row>
    <row r="4434" spans="2:20" x14ac:dyDescent="0.2">
      <c r="B4434" s="2"/>
      <c r="M4434" s="32"/>
      <c r="P4434" s="2"/>
      <c r="Q4434" s="9"/>
      <c r="T4434" s="5"/>
    </row>
    <row r="4435" spans="2:20" x14ac:dyDescent="0.2">
      <c r="B4435" s="2"/>
      <c r="M4435" s="32"/>
      <c r="P4435" s="2"/>
      <c r="Q4435" s="9"/>
      <c r="T4435" s="5"/>
    </row>
    <row r="4436" spans="2:20" x14ac:dyDescent="0.2">
      <c r="B4436" s="2"/>
      <c r="M4436" s="32"/>
      <c r="P4436" s="2"/>
      <c r="Q4436" s="9"/>
      <c r="T4436" s="5"/>
    </row>
    <row r="4437" spans="2:20" x14ac:dyDescent="0.2">
      <c r="B4437" s="2"/>
      <c r="M4437" s="32"/>
      <c r="P4437" s="2"/>
      <c r="Q4437" s="9"/>
      <c r="T4437" s="5"/>
    </row>
    <row r="4438" spans="2:20" x14ac:dyDescent="0.2">
      <c r="B4438" s="2"/>
      <c r="M4438" s="32"/>
      <c r="P4438" s="2"/>
      <c r="Q4438" s="9"/>
      <c r="T4438" s="5"/>
    </row>
    <row r="4439" spans="2:20" x14ac:dyDescent="0.2">
      <c r="B4439" s="2"/>
      <c r="M4439" s="32"/>
      <c r="P4439" s="2"/>
      <c r="Q4439" s="9"/>
      <c r="T4439" s="5"/>
    </row>
    <row r="4440" spans="2:20" x14ac:dyDescent="0.2">
      <c r="B4440" s="2"/>
      <c r="M4440" s="32"/>
      <c r="P4440" s="2"/>
      <c r="Q4440" s="9"/>
      <c r="T4440" s="5"/>
    </row>
    <row r="4441" spans="2:20" x14ac:dyDescent="0.2">
      <c r="B4441" s="2"/>
      <c r="M4441" s="32"/>
      <c r="P4441" s="2"/>
      <c r="Q4441" s="9"/>
      <c r="T4441" s="5"/>
    </row>
    <row r="4442" spans="2:20" x14ac:dyDescent="0.2">
      <c r="B4442" s="2"/>
      <c r="M4442" s="32"/>
      <c r="P4442" s="2"/>
      <c r="Q4442" s="9"/>
      <c r="T4442" s="5"/>
    </row>
    <row r="4443" spans="2:20" x14ac:dyDescent="0.2">
      <c r="B4443" s="2"/>
      <c r="M4443" s="32"/>
      <c r="P4443" s="2"/>
      <c r="Q4443" s="9"/>
      <c r="T4443" s="5"/>
    </row>
    <row r="4444" spans="2:20" x14ac:dyDescent="0.2">
      <c r="B4444" s="2"/>
      <c r="M4444" s="32"/>
      <c r="P4444" s="2"/>
      <c r="Q4444" s="9"/>
      <c r="T4444" s="5"/>
    </row>
    <row r="4445" spans="2:20" x14ac:dyDescent="0.2">
      <c r="B4445" s="2"/>
      <c r="M4445" s="32"/>
      <c r="P4445" s="2"/>
      <c r="Q4445" s="9"/>
      <c r="T4445" s="5"/>
    </row>
    <row r="4446" spans="2:20" x14ac:dyDescent="0.2">
      <c r="B4446" s="2"/>
      <c r="M4446" s="32"/>
      <c r="P4446" s="2"/>
      <c r="Q4446" s="9"/>
      <c r="T4446" s="5"/>
    </row>
    <row r="4447" spans="2:20" x14ac:dyDescent="0.2">
      <c r="B4447" s="2"/>
      <c r="M4447" s="32"/>
      <c r="P4447" s="2"/>
      <c r="Q4447" s="9"/>
      <c r="T4447" s="5"/>
    </row>
    <row r="4448" spans="2:20" x14ac:dyDescent="0.2">
      <c r="B4448" s="2"/>
      <c r="M4448" s="32"/>
      <c r="P4448" s="2"/>
      <c r="Q4448" s="9"/>
      <c r="T4448" s="5"/>
    </row>
    <row r="4449" spans="2:20" x14ac:dyDescent="0.2">
      <c r="B4449" s="2"/>
      <c r="M4449" s="32"/>
      <c r="P4449" s="2"/>
      <c r="Q4449" s="9"/>
      <c r="T4449" s="5"/>
    </row>
    <row r="4450" spans="2:20" x14ac:dyDescent="0.2">
      <c r="B4450" s="2"/>
      <c r="M4450" s="32"/>
      <c r="P4450" s="2"/>
      <c r="Q4450" s="9"/>
      <c r="T4450" s="5"/>
    </row>
    <row r="4451" spans="2:20" x14ac:dyDescent="0.2">
      <c r="B4451" s="2"/>
      <c r="M4451" s="32"/>
      <c r="P4451" s="2"/>
      <c r="Q4451" s="9"/>
      <c r="T4451" s="5"/>
    </row>
    <row r="4452" spans="2:20" x14ac:dyDescent="0.2">
      <c r="B4452" s="2"/>
      <c r="M4452" s="32"/>
      <c r="P4452" s="2"/>
      <c r="Q4452" s="9"/>
      <c r="T4452" s="5"/>
    </row>
    <row r="4453" spans="2:20" x14ac:dyDescent="0.2">
      <c r="B4453" s="2"/>
      <c r="M4453" s="32"/>
      <c r="P4453" s="2"/>
      <c r="Q4453" s="9"/>
      <c r="T4453" s="5"/>
    </row>
    <row r="4454" spans="2:20" x14ac:dyDescent="0.2">
      <c r="B4454" s="2"/>
      <c r="M4454" s="32"/>
      <c r="P4454" s="2"/>
      <c r="Q4454" s="9"/>
      <c r="T4454" s="5"/>
    </row>
    <row r="4455" spans="2:20" x14ac:dyDescent="0.2">
      <c r="B4455" s="2"/>
      <c r="M4455" s="32"/>
      <c r="P4455" s="2"/>
      <c r="Q4455" s="9"/>
      <c r="T4455" s="5"/>
    </row>
    <row r="4456" spans="2:20" x14ac:dyDescent="0.2">
      <c r="B4456" s="2"/>
      <c r="M4456" s="32"/>
      <c r="P4456" s="2"/>
      <c r="Q4456" s="9"/>
      <c r="T4456" s="5"/>
    </row>
    <row r="4457" spans="2:20" x14ac:dyDescent="0.2">
      <c r="B4457" s="2"/>
      <c r="M4457" s="32"/>
      <c r="P4457" s="2"/>
      <c r="Q4457" s="9"/>
      <c r="T4457" s="5"/>
    </row>
    <row r="4458" spans="2:20" x14ac:dyDescent="0.2">
      <c r="B4458" s="2"/>
      <c r="M4458" s="32"/>
      <c r="P4458" s="2"/>
      <c r="Q4458" s="9"/>
      <c r="T4458" s="5"/>
    </row>
    <row r="4459" spans="2:20" x14ac:dyDescent="0.2">
      <c r="B4459" s="2"/>
      <c r="M4459" s="32"/>
      <c r="P4459" s="2"/>
      <c r="Q4459" s="9"/>
      <c r="T4459" s="5"/>
    </row>
    <row r="4460" spans="2:20" x14ac:dyDescent="0.2">
      <c r="B4460" s="2"/>
      <c r="M4460" s="32"/>
      <c r="P4460" s="2"/>
      <c r="Q4460" s="9"/>
      <c r="T4460" s="5"/>
    </row>
    <row r="4461" spans="2:20" x14ac:dyDescent="0.2">
      <c r="B4461" s="2"/>
      <c r="M4461" s="32"/>
      <c r="P4461" s="2"/>
      <c r="Q4461" s="9"/>
      <c r="T4461" s="5"/>
    </row>
    <row r="4462" spans="2:20" x14ac:dyDescent="0.2">
      <c r="B4462" s="2"/>
      <c r="M4462" s="32"/>
      <c r="P4462" s="2"/>
      <c r="Q4462" s="9"/>
      <c r="T4462" s="5"/>
    </row>
    <row r="4463" spans="2:20" x14ac:dyDescent="0.2">
      <c r="B4463" s="2"/>
      <c r="M4463" s="32"/>
      <c r="P4463" s="2"/>
      <c r="Q4463" s="9"/>
      <c r="T4463" s="5"/>
    </row>
    <row r="4464" spans="2:20" x14ac:dyDescent="0.2">
      <c r="B4464" s="2"/>
      <c r="M4464" s="32"/>
      <c r="P4464" s="2"/>
      <c r="Q4464" s="9"/>
      <c r="T4464" s="5"/>
    </row>
    <row r="4465" spans="2:20" x14ac:dyDescent="0.2">
      <c r="B4465" s="2"/>
      <c r="M4465" s="32"/>
      <c r="P4465" s="2"/>
      <c r="Q4465" s="9"/>
      <c r="T4465" s="5"/>
    </row>
    <row r="4466" spans="2:20" x14ac:dyDescent="0.2">
      <c r="B4466" s="2"/>
      <c r="M4466" s="32"/>
      <c r="P4466" s="2"/>
      <c r="Q4466" s="9"/>
      <c r="T4466" s="5"/>
    </row>
    <row r="4467" spans="2:20" x14ac:dyDescent="0.2">
      <c r="B4467" s="2"/>
      <c r="M4467" s="32"/>
      <c r="P4467" s="2"/>
      <c r="Q4467" s="9"/>
      <c r="T4467" s="5"/>
    </row>
    <row r="4468" spans="2:20" x14ac:dyDescent="0.2">
      <c r="B4468" s="2"/>
      <c r="M4468" s="32"/>
      <c r="P4468" s="2"/>
      <c r="Q4468" s="9"/>
      <c r="T4468" s="5"/>
    </row>
    <row r="4469" spans="2:20" x14ac:dyDescent="0.2">
      <c r="B4469" s="2"/>
      <c r="M4469" s="32"/>
      <c r="P4469" s="2"/>
      <c r="Q4469" s="9"/>
      <c r="T4469" s="5"/>
    </row>
    <row r="4470" spans="2:20" x14ac:dyDescent="0.2">
      <c r="B4470" s="2"/>
      <c r="M4470" s="32"/>
      <c r="P4470" s="2"/>
      <c r="Q4470" s="9"/>
      <c r="T4470" s="5"/>
    </row>
    <row r="4471" spans="2:20" x14ac:dyDescent="0.2">
      <c r="B4471" s="2"/>
      <c r="M4471" s="32"/>
      <c r="P4471" s="2"/>
      <c r="Q4471" s="9"/>
      <c r="T4471" s="5"/>
    </row>
    <row r="4472" spans="2:20" x14ac:dyDescent="0.2">
      <c r="B4472" s="2"/>
      <c r="M4472" s="32"/>
      <c r="P4472" s="2"/>
      <c r="Q4472" s="9"/>
      <c r="T4472" s="5"/>
    </row>
    <row r="4473" spans="2:20" x14ac:dyDescent="0.2">
      <c r="B4473" s="2"/>
      <c r="M4473" s="32"/>
      <c r="P4473" s="2"/>
      <c r="Q4473" s="9"/>
      <c r="T4473" s="5"/>
    </row>
    <row r="4474" spans="2:20" x14ac:dyDescent="0.2">
      <c r="B4474" s="2"/>
      <c r="M4474" s="32"/>
      <c r="P4474" s="2"/>
      <c r="Q4474" s="9"/>
      <c r="T4474" s="5"/>
    </row>
    <row r="4475" spans="2:20" x14ac:dyDescent="0.2">
      <c r="B4475" s="2"/>
      <c r="M4475" s="32"/>
      <c r="P4475" s="2"/>
      <c r="Q4475" s="9"/>
      <c r="T4475" s="5"/>
    </row>
    <row r="4476" spans="2:20" x14ac:dyDescent="0.2">
      <c r="B4476" s="2"/>
      <c r="M4476" s="32"/>
      <c r="P4476" s="2"/>
      <c r="Q4476" s="9"/>
      <c r="T4476" s="5"/>
    </row>
    <row r="4477" spans="2:20" x14ac:dyDescent="0.2">
      <c r="B4477" s="2"/>
      <c r="M4477" s="32"/>
      <c r="P4477" s="2"/>
      <c r="Q4477" s="9"/>
      <c r="T4477" s="5"/>
    </row>
    <row r="4478" spans="2:20" x14ac:dyDescent="0.2">
      <c r="B4478" s="2"/>
      <c r="M4478" s="32"/>
      <c r="P4478" s="2"/>
      <c r="Q4478" s="9"/>
      <c r="T4478" s="5"/>
    </row>
    <row r="4479" spans="2:20" x14ac:dyDescent="0.2">
      <c r="B4479" s="2"/>
      <c r="M4479" s="32"/>
      <c r="P4479" s="2"/>
      <c r="Q4479" s="9"/>
      <c r="T4479" s="5"/>
    </row>
    <row r="4480" spans="2:20" x14ac:dyDescent="0.2">
      <c r="B4480" s="2"/>
      <c r="M4480" s="32"/>
      <c r="P4480" s="2"/>
      <c r="Q4480" s="9"/>
      <c r="T4480" s="5"/>
    </row>
    <row r="4481" spans="2:20" x14ac:dyDescent="0.2">
      <c r="B4481" s="2"/>
      <c r="M4481" s="32"/>
      <c r="P4481" s="2"/>
      <c r="Q4481" s="9"/>
      <c r="T4481" s="5"/>
    </row>
    <row r="4482" spans="2:20" x14ac:dyDescent="0.2">
      <c r="B4482" s="2"/>
      <c r="M4482" s="32"/>
      <c r="P4482" s="2"/>
      <c r="Q4482" s="9"/>
      <c r="T4482" s="5"/>
    </row>
    <row r="4483" spans="2:20" x14ac:dyDescent="0.2">
      <c r="B4483" s="2"/>
      <c r="M4483" s="32"/>
      <c r="P4483" s="2"/>
      <c r="Q4483" s="9"/>
      <c r="T4483" s="5"/>
    </row>
    <row r="4484" spans="2:20" x14ac:dyDescent="0.2">
      <c r="B4484" s="2"/>
      <c r="M4484" s="32"/>
      <c r="P4484" s="2"/>
      <c r="Q4484" s="9"/>
      <c r="T4484" s="5"/>
    </row>
    <row r="4485" spans="2:20" x14ac:dyDescent="0.2">
      <c r="B4485" s="2"/>
      <c r="M4485" s="32"/>
      <c r="P4485" s="2"/>
      <c r="Q4485" s="9"/>
      <c r="T4485" s="5"/>
    </row>
    <row r="4486" spans="2:20" x14ac:dyDescent="0.2">
      <c r="B4486" s="2"/>
      <c r="M4486" s="32"/>
      <c r="P4486" s="2"/>
      <c r="Q4486" s="9"/>
      <c r="T4486" s="5"/>
    </row>
    <row r="4487" spans="2:20" x14ac:dyDescent="0.2">
      <c r="B4487" s="2"/>
      <c r="M4487" s="32"/>
      <c r="P4487" s="2"/>
      <c r="Q4487" s="9"/>
      <c r="T4487" s="5"/>
    </row>
    <row r="4488" spans="2:20" x14ac:dyDescent="0.2">
      <c r="B4488" s="2"/>
      <c r="M4488" s="32"/>
      <c r="P4488" s="2"/>
      <c r="Q4488" s="9"/>
      <c r="T4488" s="5"/>
    </row>
    <row r="4489" spans="2:20" x14ac:dyDescent="0.2">
      <c r="B4489" s="2"/>
      <c r="M4489" s="32"/>
      <c r="P4489" s="2"/>
      <c r="Q4489" s="9"/>
      <c r="T4489" s="5"/>
    </row>
    <row r="4490" spans="2:20" x14ac:dyDescent="0.2">
      <c r="B4490" s="2"/>
      <c r="M4490" s="32"/>
      <c r="P4490" s="2"/>
      <c r="Q4490" s="9"/>
      <c r="T4490" s="5"/>
    </row>
    <row r="4491" spans="2:20" x14ac:dyDescent="0.2">
      <c r="B4491" s="2"/>
      <c r="M4491" s="32"/>
      <c r="P4491" s="2"/>
      <c r="Q4491" s="9"/>
      <c r="T4491" s="5"/>
    </row>
    <row r="4492" spans="2:20" x14ac:dyDescent="0.2">
      <c r="B4492" s="2"/>
      <c r="M4492" s="32"/>
      <c r="P4492" s="2"/>
      <c r="Q4492" s="9"/>
      <c r="T4492" s="5"/>
    </row>
    <row r="4493" spans="2:20" x14ac:dyDescent="0.2">
      <c r="B4493" s="2"/>
      <c r="M4493" s="32"/>
      <c r="P4493" s="2"/>
      <c r="Q4493" s="9"/>
      <c r="T4493" s="5"/>
    </row>
    <row r="4494" spans="2:20" x14ac:dyDescent="0.2">
      <c r="B4494" s="2"/>
      <c r="M4494" s="32"/>
      <c r="P4494" s="2"/>
      <c r="Q4494" s="9"/>
      <c r="T4494" s="5"/>
    </row>
    <row r="4495" spans="2:20" x14ac:dyDescent="0.2">
      <c r="B4495" s="2"/>
      <c r="M4495" s="32"/>
      <c r="P4495" s="2"/>
      <c r="Q4495" s="9"/>
      <c r="T4495" s="5"/>
    </row>
    <row r="4496" spans="2:20" x14ac:dyDescent="0.2">
      <c r="B4496" s="2"/>
      <c r="M4496" s="32"/>
      <c r="P4496" s="2"/>
      <c r="Q4496" s="9"/>
      <c r="T4496" s="5"/>
    </row>
    <row r="4497" spans="2:20" x14ac:dyDescent="0.2">
      <c r="B4497" s="2"/>
      <c r="M4497" s="32"/>
      <c r="P4497" s="2"/>
      <c r="Q4497" s="9"/>
      <c r="T4497" s="5"/>
    </row>
    <row r="4498" spans="2:20" x14ac:dyDescent="0.2">
      <c r="B4498" s="2"/>
      <c r="M4498" s="32"/>
      <c r="P4498" s="2"/>
      <c r="Q4498" s="9"/>
      <c r="T4498" s="5"/>
    </row>
    <row r="4499" spans="2:20" x14ac:dyDescent="0.2">
      <c r="B4499" s="2"/>
      <c r="M4499" s="32"/>
      <c r="P4499" s="2"/>
      <c r="Q4499" s="9"/>
      <c r="T4499" s="5"/>
    </row>
    <row r="4500" spans="2:20" x14ac:dyDescent="0.2">
      <c r="B4500" s="2"/>
      <c r="M4500" s="32"/>
      <c r="P4500" s="2"/>
      <c r="Q4500" s="9"/>
      <c r="T4500" s="5"/>
    </row>
    <row r="4501" spans="2:20" x14ac:dyDescent="0.2">
      <c r="B4501" s="2"/>
      <c r="M4501" s="32"/>
      <c r="P4501" s="2"/>
      <c r="Q4501" s="9"/>
      <c r="T4501" s="5"/>
    </row>
    <row r="4502" spans="2:20" x14ac:dyDescent="0.2">
      <c r="B4502" s="2"/>
      <c r="M4502" s="32"/>
      <c r="P4502" s="2"/>
      <c r="Q4502" s="9"/>
      <c r="T4502" s="5"/>
    </row>
    <row r="4503" spans="2:20" x14ac:dyDescent="0.2">
      <c r="B4503" s="2"/>
      <c r="M4503" s="32"/>
      <c r="P4503" s="2"/>
      <c r="Q4503" s="9"/>
      <c r="T4503" s="5"/>
    </row>
    <row r="4504" spans="2:20" x14ac:dyDescent="0.2">
      <c r="B4504" s="2"/>
      <c r="M4504" s="32"/>
      <c r="P4504" s="2"/>
      <c r="Q4504" s="9"/>
      <c r="T4504" s="5"/>
    </row>
    <row r="4505" spans="2:20" x14ac:dyDescent="0.2">
      <c r="B4505" s="2"/>
      <c r="M4505" s="32"/>
      <c r="P4505" s="2"/>
      <c r="Q4505" s="9"/>
      <c r="T4505" s="5"/>
    </row>
    <row r="4506" spans="2:20" x14ac:dyDescent="0.2">
      <c r="B4506" s="2"/>
      <c r="M4506" s="32"/>
      <c r="P4506" s="2"/>
      <c r="Q4506" s="9"/>
      <c r="T4506" s="5"/>
    </row>
    <row r="4507" spans="2:20" x14ac:dyDescent="0.2">
      <c r="B4507" s="2"/>
      <c r="M4507" s="32"/>
      <c r="P4507" s="2"/>
      <c r="Q4507" s="9"/>
      <c r="T4507" s="5"/>
    </row>
    <row r="4508" spans="2:20" x14ac:dyDescent="0.2">
      <c r="B4508" s="2"/>
      <c r="M4508" s="32"/>
      <c r="P4508" s="2"/>
      <c r="Q4508" s="9"/>
      <c r="T4508" s="5"/>
    </row>
    <row r="4509" spans="2:20" x14ac:dyDescent="0.2">
      <c r="B4509" s="2"/>
      <c r="M4509" s="32"/>
      <c r="P4509" s="2"/>
      <c r="Q4509" s="9"/>
      <c r="T4509" s="5"/>
    </row>
    <row r="4510" spans="2:20" x14ac:dyDescent="0.2">
      <c r="B4510" s="2"/>
      <c r="M4510" s="32"/>
      <c r="P4510" s="2"/>
      <c r="Q4510" s="9"/>
      <c r="T4510" s="5"/>
    </row>
    <row r="4511" spans="2:20" x14ac:dyDescent="0.2">
      <c r="B4511" s="2"/>
      <c r="M4511" s="32"/>
      <c r="P4511" s="2"/>
      <c r="Q4511" s="9"/>
      <c r="T4511" s="5"/>
    </row>
    <row r="4512" spans="2:20" x14ac:dyDescent="0.2">
      <c r="B4512" s="2"/>
      <c r="M4512" s="32"/>
      <c r="P4512" s="2"/>
      <c r="Q4512" s="9"/>
      <c r="T4512" s="5"/>
    </row>
    <row r="4513" spans="2:20" x14ac:dyDescent="0.2">
      <c r="B4513" s="2"/>
      <c r="M4513" s="32"/>
      <c r="P4513" s="2"/>
      <c r="Q4513" s="9"/>
      <c r="T4513" s="5"/>
    </row>
    <row r="4514" spans="2:20" x14ac:dyDescent="0.2">
      <c r="B4514" s="2"/>
      <c r="M4514" s="32"/>
      <c r="P4514" s="2"/>
      <c r="Q4514" s="9"/>
      <c r="T4514" s="5"/>
    </row>
    <row r="4515" spans="2:20" x14ac:dyDescent="0.2">
      <c r="B4515" s="2"/>
      <c r="M4515" s="32"/>
      <c r="P4515" s="2"/>
      <c r="Q4515" s="9"/>
      <c r="T4515" s="5"/>
    </row>
    <row r="4516" spans="2:20" x14ac:dyDescent="0.2">
      <c r="B4516" s="2"/>
      <c r="M4516" s="32"/>
      <c r="P4516" s="2"/>
      <c r="Q4516" s="9"/>
      <c r="T4516" s="5"/>
    </row>
    <row r="4517" spans="2:20" x14ac:dyDescent="0.2">
      <c r="B4517" s="2"/>
      <c r="M4517" s="32"/>
      <c r="P4517" s="2"/>
      <c r="Q4517" s="9"/>
      <c r="T4517" s="5"/>
    </row>
    <row r="4518" spans="2:20" x14ac:dyDescent="0.2">
      <c r="B4518" s="2"/>
      <c r="M4518" s="32"/>
      <c r="P4518" s="2"/>
      <c r="Q4518" s="9"/>
      <c r="T4518" s="5"/>
    </row>
    <row r="4519" spans="2:20" x14ac:dyDescent="0.2">
      <c r="B4519" s="2"/>
      <c r="M4519" s="32"/>
      <c r="P4519" s="2"/>
      <c r="Q4519" s="9"/>
      <c r="T4519" s="5"/>
    </row>
    <row r="4520" spans="2:20" x14ac:dyDescent="0.2">
      <c r="B4520" s="2"/>
      <c r="M4520" s="32"/>
      <c r="P4520" s="2"/>
      <c r="Q4520" s="9"/>
      <c r="T4520" s="5"/>
    </row>
    <row r="4521" spans="2:20" x14ac:dyDescent="0.2">
      <c r="B4521" s="2"/>
      <c r="M4521" s="32"/>
      <c r="P4521" s="2"/>
      <c r="Q4521" s="9"/>
      <c r="T4521" s="5"/>
    </row>
    <row r="4522" spans="2:20" x14ac:dyDescent="0.2">
      <c r="B4522" s="2"/>
      <c r="M4522" s="32"/>
      <c r="P4522" s="2"/>
      <c r="Q4522" s="9"/>
      <c r="T4522" s="5"/>
    </row>
    <row r="4523" spans="2:20" x14ac:dyDescent="0.2">
      <c r="B4523" s="2"/>
      <c r="M4523" s="32"/>
      <c r="P4523" s="2"/>
      <c r="Q4523" s="9"/>
      <c r="T4523" s="5"/>
    </row>
    <row r="4524" spans="2:20" x14ac:dyDescent="0.2">
      <c r="B4524" s="2"/>
      <c r="M4524" s="32"/>
      <c r="P4524" s="2"/>
      <c r="Q4524" s="9"/>
      <c r="T4524" s="5"/>
    </row>
    <row r="4525" spans="2:20" x14ac:dyDescent="0.2">
      <c r="B4525" s="2"/>
      <c r="M4525" s="32"/>
      <c r="P4525" s="2"/>
      <c r="Q4525" s="9"/>
      <c r="T4525" s="5"/>
    </row>
    <row r="4526" spans="2:20" x14ac:dyDescent="0.2">
      <c r="B4526" s="2"/>
      <c r="M4526" s="32"/>
      <c r="P4526" s="2"/>
      <c r="Q4526" s="9"/>
      <c r="T4526" s="5"/>
    </row>
    <row r="4527" spans="2:20" x14ac:dyDescent="0.2">
      <c r="B4527" s="2"/>
      <c r="M4527" s="32"/>
      <c r="P4527" s="2"/>
      <c r="Q4527" s="9"/>
      <c r="T4527" s="5"/>
    </row>
    <row r="4528" spans="2:20" x14ac:dyDescent="0.2">
      <c r="B4528" s="2"/>
      <c r="M4528" s="32"/>
      <c r="P4528" s="2"/>
      <c r="Q4528" s="9"/>
      <c r="T4528" s="5"/>
    </row>
    <row r="4529" spans="2:20" x14ac:dyDescent="0.2">
      <c r="B4529" s="2"/>
      <c r="M4529" s="32"/>
      <c r="P4529" s="2"/>
      <c r="Q4529" s="9"/>
      <c r="T4529" s="5"/>
    </row>
    <row r="4530" spans="2:20" x14ac:dyDescent="0.2">
      <c r="B4530" s="2"/>
      <c r="M4530" s="32"/>
      <c r="P4530" s="2"/>
      <c r="Q4530" s="9"/>
      <c r="T4530" s="5"/>
    </row>
    <row r="4531" spans="2:20" x14ac:dyDescent="0.2">
      <c r="B4531" s="2"/>
      <c r="M4531" s="32"/>
      <c r="P4531" s="2"/>
      <c r="Q4531" s="9"/>
      <c r="T4531" s="5"/>
    </row>
    <row r="4532" spans="2:20" x14ac:dyDescent="0.2">
      <c r="B4532" s="2"/>
      <c r="M4532" s="32"/>
      <c r="P4532" s="2"/>
      <c r="Q4532" s="9"/>
      <c r="T4532" s="5"/>
    </row>
    <row r="4533" spans="2:20" x14ac:dyDescent="0.2">
      <c r="B4533" s="2"/>
      <c r="M4533" s="32"/>
      <c r="P4533" s="2"/>
      <c r="Q4533" s="9"/>
      <c r="T4533" s="5"/>
    </row>
    <row r="4534" spans="2:20" x14ac:dyDescent="0.2">
      <c r="B4534" s="2"/>
      <c r="M4534" s="32"/>
      <c r="P4534" s="2"/>
      <c r="Q4534" s="9"/>
      <c r="T4534" s="5"/>
    </row>
    <row r="4535" spans="2:20" x14ac:dyDescent="0.2">
      <c r="B4535" s="2"/>
      <c r="M4535" s="32"/>
      <c r="P4535" s="2"/>
      <c r="Q4535" s="9"/>
      <c r="T4535" s="5"/>
    </row>
    <row r="4536" spans="2:20" x14ac:dyDescent="0.2">
      <c r="B4536" s="2"/>
      <c r="M4536" s="32"/>
      <c r="P4536" s="2"/>
      <c r="Q4536" s="9"/>
      <c r="T4536" s="5"/>
    </row>
    <row r="4537" spans="2:20" x14ac:dyDescent="0.2">
      <c r="B4537" s="2"/>
      <c r="M4537" s="32"/>
      <c r="P4537" s="2"/>
      <c r="Q4537" s="9"/>
      <c r="T4537" s="5"/>
    </row>
    <row r="4538" spans="2:20" x14ac:dyDescent="0.2">
      <c r="B4538" s="2"/>
      <c r="M4538" s="32"/>
      <c r="P4538" s="2"/>
      <c r="Q4538" s="9"/>
      <c r="T4538" s="5"/>
    </row>
    <row r="4539" spans="2:20" x14ac:dyDescent="0.2">
      <c r="B4539" s="2"/>
      <c r="M4539" s="32"/>
      <c r="P4539" s="2"/>
      <c r="Q4539" s="9"/>
      <c r="T4539" s="5"/>
    </row>
    <row r="4540" spans="2:20" x14ac:dyDescent="0.2">
      <c r="B4540" s="2"/>
      <c r="M4540" s="32"/>
      <c r="P4540" s="2"/>
      <c r="Q4540" s="9"/>
      <c r="T4540" s="5"/>
    </row>
    <row r="4541" spans="2:20" x14ac:dyDescent="0.2">
      <c r="B4541" s="2"/>
      <c r="M4541" s="32"/>
      <c r="P4541" s="2"/>
      <c r="Q4541" s="9"/>
      <c r="T4541" s="5"/>
    </row>
    <row r="4542" spans="2:20" x14ac:dyDescent="0.2">
      <c r="B4542" s="2"/>
      <c r="M4542" s="32"/>
      <c r="P4542" s="2"/>
      <c r="Q4542" s="9"/>
      <c r="T4542" s="5"/>
    </row>
    <row r="4543" spans="2:20" x14ac:dyDescent="0.2">
      <c r="B4543" s="2"/>
      <c r="M4543" s="32"/>
      <c r="P4543" s="2"/>
      <c r="Q4543" s="9"/>
      <c r="T4543" s="5"/>
    </row>
    <row r="4544" spans="2:20" x14ac:dyDescent="0.2">
      <c r="B4544" s="2"/>
      <c r="M4544" s="32"/>
      <c r="P4544" s="2"/>
      <c r="Q4544" s="9"/>
      <c r="T4544" s="5"/>
    </row>
    <row r="4545" spans="2:20" x14ac:dyDescent="0.2">
      <c r="B4545" s="2"/>
      <c r="M4545" s="32"/>
      <c r="P4545" s="2"/>
      <c r="Q4545" s="9"/>
      <c r="T4545" s="5"/>
    </row>
    <row r="4546" spans="2:20" x14ac:dyDescent="0.2">
      <c r="B4546" s="2"/>
      <c r="M4546" s="32"/>
      <c r="P4546" s="2"/>
      <c r="Q4546" s="9"/>
      <c r="T4546" s="5"/>
    </row>
    <row r="4547" spans="2:20" x14ac:dyDescent="0.2">
      <c r="B4547" s="2"/>
      <c r="M4547" s="32"/>
      <c r="P4547" s="2"/>
      <c r="Q4547" s="9"/>
      <c r="T4547" s="5"/>
    </row>
    <row r="4548" spans="2:20" x14ac:dyDescent="0.2">
      <c r="B4548" s="2"/>
      <c r="M4548" s="32"/>
      <c r="P4548" s="2"/>
      <c r="Q4548" s="9"/>
      <c r="T4548" s="5"/>
    </row>
    <row r="4549" spans="2:20" x14ac:dyDescent="0.2">
      <c r="B4549" s="2"/>
      <c r="M4549" s="32"/>
      <c r="P4549" s="2"/>
      <c r="Q4549" s="9"/>
      <c r="T4549" s="5"/>
    </row>
    <row r="4550" spans="2:20" x14ac:dyDescent="0.2">
      <c r="B4550" s="2"/>
      <c r="M4550" s="32"/>
      <c r="P4550" s="2"/>
      <c r="Q4550" s="9"/>
      <c r="T4550" s="5"/>
    </row>
    <row r="4551" spans="2:20" x14ac:dyDescent="0.2">
      <c r="B4551" s="2"/>
      <c r="M4551" s="32"/>
      <c r="P4551" s="2"/>
      <c r="Q4551" s="9"/>
      <c r="T4551" s="5"/>
    </row>
    <row r="4552" spans="2:20" x14ac:dyDescent="0.2">
      <c r="B4552" s="2"/>
      <c r="M4552" s="32"/>
      <c r="P4552" s="2"/>
      <c r="Q4552" s="9"/>
      <c r="T4552" s="5"/>
    </row>
    <row r="4553" spans="2:20" x14ac:dyDescent="0.2">
      <c r="B4553" s="2"/>
      <c r="M4553" s="32"/>
      <c r="P4553" s="2"/>
      <c r="Q4553" s="9"/>
      <c r="T4553" s="5"/>
    </row>
    <row r="4554" spans="2:20" x14ac:dyDescent="0.2">
      <c r="B4554" s="2"/>
      <c r="M4554" s="32"/>
      <c r="P4554" s="2"/>
      <c r="Q4554" s="9"/>
      <c r="T4554" s="5"/>
    </row>
    <row r="4555" spans="2:20" x14ac:dyDescent="0.2">
      <c r="B4555" s="2"/>
      <c r="M4555" s="32"/>
      <c r="P4555" s="2"/>
      <c r="Q4555" s="9"/>
      <c r="T4555" s="5"/>
    </row>
    <row r="4556" spans="2:20" x14ac:dyDescent="0.2">
      <c r="B4556" s="2"/>
      <c r="M4556" s="32"/>
      <c r="P4556" s="2"/>
      <c r="Q4556" s="9"/>
      <c r="T4556" s="5"/>
    </row>
    <row r="4557" spans="2:20" x14ac:dyDescent="0.2">
      <c r="B4557" s="2"/>
      <c r="M4557" s="32"/>
      <c r="P4557" s="2"/>
      <c r="Q4557" s="9"/>
      <c r="T4557" s="5"/>
    </row>
    <row r="4558" spans="2:20" x14ac:dyDescent="0.2">
      <c r="B4558" s="2"/>
      <c r="M4558" s="32"/>
      <c r="P4558" s="2"/>
      <c r="Q4558" s="9"/>
      <c r="T4558" s="5"/>
    </row>
    <row r="4559" spans="2:20" x14ac:dyDescent="0.2">
      <c r="B4559" s="2"/>
      <c r="M4559" s="32"/>
      <c r="P4559" s="2"/>
      <c r="Q4559" s="9"/>
      <c r="T4559" s="5"/>
    </row>
    <row r="4560" spans="2:20" x14ac:dyDescent="0.2">
      <c r="B4560" s="2"/>
      <c r="M4560" s="32"/>
      <c r="P4560" s="2"/>
      <c r="Q4560" s="9"/>
      <c r="T4560" s="5"/>
    </row>
    <row r="4561" spans="2:20" x14ac:dyDescent="0.2">
      <c r="B4561" s="2"/>
      <c r="M4561" s="32"/>
      <c r="P4561" s="2"/>
      <c r="Q4561" s="9"/>
      <c r="T4561" s="5"/>
    </row>
    <row r="4562" spans="2:20" x14ac:dyDescent="0.2">
      <c r="B4562" s="2"/>
      <c r="M4562" s="32"/>
      <c r="P4562" s="2"/>
      <c r="Q4562" s="9"/>
      <c r="T4562" s="5"/>
    </row>
    <row r="4563" spans="2:20" x14ac:dyDescent="0.2">
      <c r="B4563" s="2"/>
      <c r="M4563" s="32"/>
      <c r="P4563" s="2"/>
      <c r="Q4563" s="9"/>
      <c r="T4563" s="5"/>
    </row>
    <row r="4564" spans="2:20" x14ac:dyDescent="0.2">
      <c r="B4564" s="2"/>
      <c r="M4564" s="32"/>
      <c r="P4564" s="2"/>
      <c r="Q4564" s="9"/>
      <c r="T4564" s="5"/>
    </row>
    <row r="4565" spans="2:20" x14ac:dyDescent="0.2">
      <c r="B4565" s="2"/>
      <c r="M4565" s="32"/>
      <c r="P4565" s="2"/>
      <c r="Q4565" s="9"/>
      <c r="T4565" s="5"/>
    </row>
    <row r="4566" spans="2:20" x14ac:dyDescent="0.2">
      <c r="B4566" s="2"/>
      <c r="M4566" s="32"/>
      <c r="P4566" s="2"/>
      <c r="Q4566" s="9"/>
      <c r="T4566" s="5"/>
    </row>
    <row r="4567" spans="2:20" x14ac:dyDescent="0.2">
      <c r="B4567" s="2"/>
      <c r="M4567" s="32"/>
      <c r="P4567" s="2"/>
      <c r="Q4567" s="9"/>
      <c r="T4567" s="5"/>
    </row>
    <row r="4568" spans="2:20" x14ac:dyDescent="0.2">
      <c r="B4568" s="2"/>
      <c r="M4568" s="32"/>
      <c r="P4568" s="2"/>
      <c r="Q4568" s="9"/>
      <c r="T4568" s="5"/>
    </row>
    <row r="4569" spans="2:20" x14ac:dyDescent="0.2">
      <c r="B4569" s="2"/>
      <c r="M4569" s="32"/>
      <c r="P4569" s="2"/>
      <c r="Q4569" s="9"/>
      <c r="T4569" s="5"/>
    </row>
    <row r="4570" spans="2:20" x14ac:dyDescent="0.2">
      <c r="B4570" s="2"/>
      <c r="M4570" s="32"/>
      <c r="P4570" s="2"/>
      <c r="Q4570" s="9"/>
      <c r="T4570" s="5"/>
    </row>
    <row r="4571" spans="2:20" x14ac:dyDescent="0.2">
      <c r="B4571" s="2"/>
      <c r="M4571" s="32"/>
      <c r="P4571" s="2"/>
      <c r="Q4571" s="9"/>
      <c r="T4571" s="5"/>
    </row>
    <row r="4572" spans="2:20" x14ac:dyDescent="0.2">
      <c r="B4572" s="2"/>
      <c r="M4572" s="32"/>
      <c r="P4572" s="2"/>
      <c r="Q4572" s="9"/>
      <c r="T4572" s="5"/>
    </row>
    <row r="4573" spans="2:20" x14ac:dyDescent="0.2">
      <c r="B4573" s="2"/>
      <c r="M4573" s="32"/>
      <c r="P4573" s="2"/>
      <c r="Q4573" s="9"/>
      <c r="T4573" s="5"/>
    </row>
    <row r="4574" spans="2:20" x14ac:dyDescent="0.2">
      <c r="B4574" s="2"/>
      <c r="M4574" s="32"/>
      <c r="P4574" s="2"/>
      <c r="Q4574" s="9"/>
      <c r="T4574" s="5"/>
    </row>
    <row r="4575" spans="2:20" x14ac:dyDescent="0.2">
      <c r="B4575" s="2"/>
      <c r="M4575" s="32"/>
      <c r="P4575" s="2"/>
      <c r="Q4575" s="9"/>
      <c r="T4575" s="5"/>
    </row>
    <row r="4576" spans="2:20" x14ac:dyDescent="0.2">
      <c r="B4576" s="2"/>
      <c r="M4576" s="32"/>
      <c r="P4576" s="2"/>
      <c r="Q4576" s="9"/>
      <c r="T4576" s="5"/>
    </row>
    <row r="4577" spans="2:20" x14ac:dyDescent="0.2">
      <c r="B4577" s="2"/>
      <c r="M4577" s="32"/>
      <c r="P4577" s="2"/>
      <c r="Q4577" s="9"/>
      <c r="T4577" s="5"/>
    </row>
    <row r="4578" spans="2:20" x14ac:dyDescent="0.2">
      <c r="B4578" s="2"/>
      <c r="M4578" s="32"/>
      <c r="P4578" s="2"/>
      <c r="Q4578" s="9"/>
      <c r="T4578" s="5"/>
    </row>
    <row r="4579" spans="2:20" x14ac:dyDescent="0.2">
      <c r="B4579" s="2"/>
      <c r="M4579" s="32"/>
      <c r="P4579" s="2"/>
      <c r="Q4579" s="9"/>
      <c r="T4579" s="5"/>
    </row>
    <row r="4580" spans="2:20" x14ac:dyDescent="0.2">
      <c r="B4580" s="2"/>
      <c r="M4580" s="32"/>
      <c r="P4580" s="2"/>
      <c r="Q4580" s="9"/>
      <c r="T4580" s="5"/>
    </row>
    <row r="4581" spans="2:20" x14ac:dyDescent="0.2">
      <c r="B4581" s="2"/>
      <c r="M4581" s="32"/>
      <c r="P4581" s="2"/>
      <c r="Q4581" s="9"/>
      <c r="T4581" s="5"/>
    </row>
    <row r="4582" spans="2:20" x14ac:dyDescent="0.2">
      <c r="B4582" s="2"/>
      <c r="M4582" s="32"/>
      <c r="P4582" s="2"/>
      <c r="Q4582" s="9"/>
      <c r="T4582" s="5"/>
    </row>
    <row r="4583" spans="2:20" x14ac:dyDescent="0.2">
      <c r="B4583" s="2"/>
      <c r="M4583" s="32"/>
      <c r="P4583" s="2"/>
      <c r="Q4583" s="9"/>
      <c r="T4583" s="5"/>
    </row>
    <row r="4584" spans="2:20" x14ac:dyDescent="0.2">
      <c r="B4584" s="2"/>
      <c r="M4584" s="32"/>
      <c r="P4584" s="2"/>
      <c r="Q4584" s="9"/>
      <c r="T4584" s="5"/>
    </row>
    <row r="4585" spans="2:20" x14ac:dyDescent="0.2">
      <c r="B4585" s="2"/>
      <c r="M4585" s="32"/>
      <c r="P4585" s="2"/>
      <c r="Q4585" s="9"/>
      <c r="T4585" s="5"/>
    </row>
    <row r="4586" spans="2:20" x14ac:dyDescent="0.2">
      <c r="B4586" s="2"/>
      <c r="M4586" s="32"/>
      <c r="P4586" s="2"/>
      <c r="Q4586" s="9"/>
      <c r="T4586" s="5"/>
    </row>
    <row r="4587" spans="2:20" x14ac:dyDescent="0.2">
      <c r="B4587" s="2"/>
      <c r="M4587" s="32"/>
      <c r="P4587" s="2"/>
      <c r="Q4587" s="9"/>
      <c r="T4587" s="5"/>
    </row>
    <row r="4588" spans="2:20" x14ac:dyDescent="0.2">
      <c r="B4588" s="2"/>
      <c r="M4588" s="32"/>
      <c r="P4588" s="2"/>
      <c r="Q4588" s="9"/>
      <c r="T4588" s="5"/>
    </row>
    <row r="4589" spans="2:20" x14ac:dyDescent="0.2">
      <c r="B4589" s="2"/>
      <c r="M4589" s="32"/>
      <c r="P4589" s="2"/>
      <c r="Q4589" s="9"/>
      <c r="T4589" s="5"/>
    </row>
    <row r="4590" spans="2:20" x14ac:dyDescent="0.2">
      <c r="B4590" s="2"/>
      <c r="M4590" s="32"/>
      <c r="P4590" s="2"/>
      <c r="Q4590" s="9"/>
      <c r="T4590" s="5"/>
    </row>
    <row r="4591" spans="2:20" x14ac:dyDescent="0.2">
      <c r="B4591" s="2"/>
      <c r="M4591" s="32"/>
      <c r="P4591" s="2"/>
      <c r="Q4591" s="9"/>
      <c r="T4591" s="5"/>
    </row>
    <row r="4592" spans="2:20" x14ac:dyDescent="0.2">
      <c r="B4592" s="2"/>
      <c r="M4592" s="32"/>
      <c r="P4592" s="2"/>
      <c r="Q4592" s="9"/>
      <c r="T4592" s="5"/>
    </row>
    <row r="4593" spans="2:20" x14ac:dyDescent="0.2">
      <c r="B4593" s="2"/>
      <c r="M4593" s="32"/>
      <c r="P4593" s="2"/>
      <c r="Q4593" s="9"/>
      <c r="T4593" s="5"/>
    </row>
    <row r="4594" spans="2:20" x14ac:dyDescent="0.2">
      <c r="B4594" s="2"/>
      <c r="M4594" s="32"/>
      <c r="P4594" s="2"/>
      <c r="Q4594" s="9"/>
      <c r="T4594" s="5"/>
    </row>
    <row r="4595" spans="2:20" x14ac:dyDescent="0.2">
      <c r="B4595" s="2"/>
      <c r="M4595" s="32"/>
      <c r="P4595" s="2"/>
      <c r="Q4595" s="9"/>
      <c r="T4595" s="5"/>
    </row>
    <row r="4596" spans="2:20" x14ac:dyDescent="0.2">
      <c r="B4596" s="2"/>
      <c r="M4596" s="32"/>
      <c r="P4596" s="2"/>
      <c r="Q4596" s="9"/>
      <c r="T4596" s="5"/>
    </row>
    <row r="4597" spans="2:20" x14ac:dyDescent="0.2">
      <c r="B4597" s="2"/>
      <c r="M4597" s="32"/>
      <c r="P4597" s="2"/>
      <c r="Q4597" s="9"/>
      <c r="T4597" s="5"/>
    </row>
    <row r="4598" spans="2:20" x14ac:dyDescent="0.2">
      <c r="B4598" s="2"/>
      <c r="M4598" s="32"/>
      <c r="P4598" s="2"/>
      <c r="Q4598" s="9"/>
      <c r="T4598" s="5"/>
    </row>
    <row r="4599" spans="2:20" x14ac:dyDescent="0.2">
      <c r="B4599" s="2"/>
      <c r="M4599" s="32"/>
      <c r="P4599" s="2"/>
      <c r="Q4599" s="9"/>
      <c r="T4599" s="5"/>
    </row>
    <row r="4600" spans="2:20" x14ac:dyDescent="0.2">
      <c r="B4600" s="2"/>
      <c r="M4600" s="32"/>
      <c r="P4600" s="2"/>
      <c r="Q4600" s="9"/>
      <c r="T4600" s="5"/>
    </row>
    <row r="4601" spans="2:20" x14ac:dyDescent="0.2">
      <c r="B4601" s="2"/>
      <c r="M4601" s="32"/>
      <c r="P4601" s="2"/>
      <c r="Q4601" s="9"/>
      <c r="T4601" s="5"/>
    </row>
    <row r="4602" spans="2:20" x14ac:dyDescent="0.2">
      <c r="B4602" s="2"/>
      <c r="M4602" s="32"/>
      <c r="P4602" s="2"/>
      <c r="Q4602" s="9"/>
      <c r="T4602" s="5"/>
    </row>
    <row r="4603" spans="2:20" x14ac:dyDescent="0.2">
      <c r="B4603" s="2"/>
      <c r="M4603" s="32"/>
      <c r="P4603" s="2"/>
      <c r="Q4603" s="9"/>
      <c r="T4603" s="5"/>
    </row>
    <row r="4604" spans="2:20" x14ac:dyDescent="0.2">
      <c r="B4604" s="2"/>
      <c r="M4604" s="32"/>
      <c r="P4604" s="2"/>
      <c r="Q4604" s="9"/>
      <c r="T4604" s="5"/>
    </row>
    <row r="4605" spans="2:20" x14ac:dyDescent="0.2">
      <c r="B4605" s="2"/>
      <c r="M4605" s="32"/>
      <c r="P4605" s="2"/>
      <c r="Q4605" s="9"/>
      <c r="T4605" s="5"/>
    </row>
    <row r="4606" spans="2:20" x14ac:dyDescent="0.2">
      <c r="B4606" s="2"/>
      <c r="M4606" s="32"/>
      <c r="P4606" s="2"/>
      <c r="Q4606" s="9"/>
      <c r="T4606" s="5"/>
    </row>
    <row r="4607" spans="2:20" x14ac:dyDescent="0.2">
      <c r="B4607" s="2"/>
      <c r="M4607" s="32"/>
      <c r="P4607" s="2"/>
      <c r="Q4607" s="9"/>
      <c r="T4607" s="5"/>
    </row>
    <row r="4608" spans="2:20" x14ac:dyDescent="0.2">
      <c r="B4608" s="2"/>
      <c r="M4608" s="32"/>
      <c r="P4608" s="2"/>
      <c r="Q4608" s="9"/>
      <c r="T4608" s="5"/>
    </row>
    <row r="4609" spans="2:20" x14ac:dyDescent="0.2">
      <c r="B4609" s="2"/>
      <c r="M4609" s="32"/>
      <c r="P4609" s="2"/>
      <c r="Q4609" s="9"/>
      <c r="T4609" s="5"/>
    </row>
    <row r="4610" spans="2:20" x14ac:dyDescent="0.2">
      <c r="B4610" s="2"/>
      <c r="M4610" s="32"/>
      <c r="P4610" s="2"/>
      <c r="Q4610" s="9"/>
      <c r="T4610" s="5"/>
    </row>
    <row r="4611" spans="2:20" x14ac:dyDescent="0.2">
      <c r="B4611" s="2"/>
      <c r="M4611" s="32"/>
      <c r="P4611" s="2"/>
      <c r="Q4611" s="9"/>
      <c r="T4611" s="5"/>
    </row>
    <row r="4612" spans="2:20" x14ac:dyDescent="0.2">
      <c r="B4612" s="2"/>
      <c r="M4612" s="32"/>
      <c r="P4612" s="2"/>
      <c r="Q4612" s="9"/>
      <c r="T4612" s="5"/>
    </row>
    <row r="4613" spans="2:20" x14ac:dyDescent="0.2">
      <c r="B4613" s="2"/>
      <c r="M4613" s="32"/>
      <c r="P4613" s="2"/>
      <c r="Q4613" s="9"/>
      <c r="T4613" s="5"/>
    </row>
    <row r="4614" spans="2:20" x14ac:dyDescent="0.2">
      <c r="B4614" s="2"/>
      <c r="M4614" s="32"/>
      <c r="P4614" s="2"/>
      <c r="Q4614" s="9"/>
      <c r="T4614" s="5"/>
    </row>
    <row r="4615" spans="2:20" x14ac:dyDescent="0.2">
      <c r="B4615" s="2"/>
      <c r="M4615" s="32"/>
      <c r="P4615" s="2"/>
      <c r="Q4615" s="9"/>
      <c r="T4615" s="5"/>
    </row>
    <row r="4616" spans="2:20" x14ac:dyDescent="0.2">
      <c r="B4616" s="2"/>
      <c r="M4616" s="32"/>
      <c r="P4616" s="2"/>
      <c r="Q4616" s="9"/>
      <c r="T4616" s="5"/>
    </row>
    <row r="4617" spans="2:20" x14ac:dyDescent="0.2">
      <c r="B4617" s="2"/>
      <c r="M4617" s="32"/>
      <c r="P4617" s="2"/>
      <c r="Q4617" s="9"/>
      <c r="T4617" s="5"/>
    </row>
    <row r="4618" spans="2:20" x14ac:dyDescent="0.2">
      <c r="B4618" s="2"/>
      <c r="M4618" s="32"/>
      <c r="P4618" s="2"/>
      <c r="Q4618" s="9"/>
      <c r="T4618" s="5"/>
    </row>
    <row r="4619" spans="2:20" x14ac:dyDescent="0.2">
      <c r="B4619" s="2"/>
      <c r="M4619" s="32"/>
      <c r="P4619" s="2"/>
      <c r="Q4619" s="9"/>
      <c r="T4619" s="5"/>
    </row>
    <row r="4620" spans="2:20" x14ac:dyDescent="0.2">
      <c r="B4620" s="2"/>
      <c r="M4620" s="32"/>
      <c r="P4620" s="2"/>
      <c r="Q4620" s="9"/>
      <c r="T4620" s="5"/>
    </row>
    <row r="4621" spans="2:20" x14ac:dyDescent="0.2">
      <c r="B4621" s="2"/>
      <c r="M4621" s="32"/>
      <c r="P4621" s="2"/>
      <c r="Q4621" s="9"/>
      <c r="T4621" s="5"/>
    </row>
    <row r="4622" spans="2:20" x14ac:dyDescent="0.2">
      <c r="B4622" s="2"/>
      <c r="M4622" s="32"/>
      <c r="P4622" s="2"/>
      <c r="Q4622" s="9"/>
      <c r="T4622" s="5"/>
    </row>
    <row r="4623" spans="2:20" x14ac:dyDescent="0.2">
      <c r="B4623" s="2"/>
      <c r="M4623" s="32"/>
      <c r="P4623" s="2"/>
      <c r="Q4623" s="9"/>
      <c r="T4623" s="5"/>
    </row>
    <row r="4624" spans="2:20" x14ac:dyDescent="0.2">
      <c r="B4624" s="2"/>
      <c r="M4624" s="32"/>
      <c r="P4624" s="2"/>
      <c r="Q4624" s="9"/>
      <c r="T4624" s="5"/>
    </row>
    <row r="4625" spans="2:20" x14ac:dyDescent="0.2">
      <c r="B4625" s="2"/>
      <c r="M4625" s="32"/>
      <c r="P4625" s="2"/>
      <c r="Q4625" s="9"/>
      <c r="T4625" s="5"/>
    </row>
    <row r="4626" spans="2:20" x14ac:dyDescent="0.2">
      <c r="B4626" s="2"/>
      <c r="M4626" s="32"/>
      <c r="P4626" s="2"/>
      <c r="Q4626" s="9"/>
      <c r="T4626" s="5"/>
    </row>
    <row r="4627" spans="2:20" x14ac:dyDescent="0.2">
      <c r="B4627" s="2"/>
      <c r="M4627" s="32"/>
      <c r="P4627" s="2"/>
      <c r="Q4627" s="9"/>
      <c r="T4627" s="5"/>
    </row>
    <row r="4628" spans="2:20" x14ac:dyDescent="0.2">
      <c r="B4628" s="2"/>
      <c r="M4628" s="32"/>
      <c r="P4628" s="2"/>
      <c r="Q4628" s="9"/>
      <c r="T4628" s="5"/>
    </row>
    <row r="4629" spans="2:20" x14ac:dyDescent="0.2">
      <c r="B4629" s="2"/>
      <c r="M4629" s="32"/>
      <c r="P4629" s="2"/>
      <c r="Q4629" s="9"/>
      <c r="T4629" s="5"/>
    </row>
    <row r="4630" spans="2:20" x14ac:dyDescent="0.2">
      <c r="B4630" s="2"/>
      <c r="M4630" s="32"/>
      <c r="P4630" s="2"/>
      <c r="Q4630" s="9"/>
      <c r="T4630" s="5"/>
    </row>
    <row r="4631" spans="2:20" x14ac:dyDescent="0.2">
      <c r="B4631" s="2"/>
      <c r="M4631" s="32"/>
      <c r="P4631" s="2"/>
      <c r="Q4631" s="9"/>
      <c r="T4631" s="5"/>
    </row>
    <row r="4632" spans="2:20" x14ac:dyDescent="0.2">
      <c r="B4632" s="2"/>
      <c r="M4632" s="32"/>
      <c r="P4632" s="2"/>
      <c r="Q4632" s="9"/>
      <c r="T4632" s="5"/>
    </row>
    <row r="4633" spans="2:20" x14ac:dyDescent="0.2">
      <c r="B4633" s="2"/>
      <c r="M4633" s="32"/>
      <c r="P4633" s="2"/>
      <c r="Q4633" s="9"/>
      <c r="T4633" s="5"/>
    </row>
    <row r="4634" spans="2:20" x14ac:dyDescent="0.2">
      <c r="B4634" s="2"/>
      <c r="M4634" s="32"/>
      <c r="P4634" s="2"/>
      <c r="Q4634" s="9"/>
      <c r="T4634" s="5"/>
    </row>
    <row r="4635" spans="2:20" x14ac:dyDescent="0.2">
      <c r="B4635" s="2"/>
      <c r="M4635" s="32"/>
      <c r="P4635" s="2"/>
      <c r="Q4635" s="9"/>
      <c r="T4635" s="5"/>
    </row>
    <row r="4636" spans="2:20" x14ac:dyDescent="0.2">
      <c r="B4636" s="2"/>
      <c r="M4636" s="32"/>
      <c r="P4636" s="2"/>
      <c r="Q4636" s="9"/>
      <c r="T4636" s="5"/>
    </row>
    <row r="4637" spans="2:20" x14ac:dyDescent="0.2">
      <c r="B4637" s="2"/>
      <c r="M4637" s="32"/>
      <c r="P4637" s="2"/>
      <c r="Q4637" s="9"/>
      <c r="T4637" s="5"/>
    </row>
    <row r="4638" spans="2:20" x14ac:dyDescent="0.2">
      <c r="B4638" s="2"/>
      <c r="M4638" s="32"/>
      <c r="P4638" s="2"/>
      <c r="Q4638" s="9"/>
      <c r="T4638" s="5"/>
    </row>
    <row r="4639" spans="2:20" x14ac:dyDescent="0.2">
      <c r="B4639" s="2"/>
      <c r="M4639" s="32"/>
      <c r="P4639" s="2"/>
      <c r="Q4639" s="9"/>
      <c r="T4639" s="5"/>
    </row>
    <row r="4640" spans="2:20" x14ac:dyDescent="0.2">
      <c r="B4640" s="2"/>
      <c r="M4640" s="32"/>
      <c r="P4640" s="2"/>
      <c r="Q4640" s="9"/>
      <c r="T4640" s="5"/>
    </row>
    <row r="4641" spans="2:20" x14ac:dyDescent="0.2">
      <c r="B4641" s="2"/>
      <c r="M4641" s="32"/>
      <c r="P4641" s="2"/>
      <c r="Q4641" s="9"/>
      <c r="T4641" s="5"/>
    </row>
    <row r="4642" spans="2:20" x14ac:dyDescent="0.2">
      <c r="B4642" s="2"/>
      <c r="M4642" s="32"/>
      <c r="P4642" s="2"/>
      <c r="Q4642" s="9"/>
      <c r="T4642" s="5"/>
    </row>
    <row r="4643" spans="2:20" x14ac:dyDescent="0.2">
      <c r="B4643" s="2"/>
      <c r="M4643" s="32"/>
      <c r="P4643" s="2"/>
      <c r="Q4643" s="9"/>
      <c r="T4643" s="5"/>
    </row>
    <row r="4644" spans="2:20" x14ac:dyDescent="0.2">
      <c r="B4644" s="2"/>
      <c r="M4644" s="32"/>
      <c r="P4644" s="2"/>
      <c r="Q4644" s="9"/>
      <c r="T4644" s="5"/>
    </row>
    <row r="4645" spans="2:20" x14ac:dyDescent="0.2">
      <c r="B4645" s="2"/>
      <c r="M4645" s="32"/>
      <c r="P4645" s="2"/>
      <c r="Q4645" s="9"/>
      <c r="T4645" s="5"/>
    </row>
    <row r="4646" spans="2:20" x14ac:dyDescent="0.2">
      <c r="B4646" s="2"/>
      <c r="M4646" s="32"/>
      <c r="P4646" s="2"/>
      <c r="Q4646" s="9"/>
      <c r="T4646" s="5"/>
    </row>
    <row r="4647" spans="2:20" x14ac:dyDescent="0.2">
      <c r="B4647" s="2"/>
      <c r="M4647" s="32"/>
      <c r="P4647" s="2"/>
      <c r="Q4647" s="9"/>
      <c r="T4647" s="5"/>
    </row>
    <row r="4648" spans="2:20" x14ac:dyDescent="0.2">
      <c r="B4648" s="2"/>
      <c r="M4648" s="32"/>
      <c r="P4648" s="2"/>
      <c r="Q4648" s="9"/>
      <c r="T4648" s="5"/>
    </row>
    <row r="4649" spans="2:20" x14ac:dyDescent="0.2">
      <c r="B4649" s="2"/>
      <c r="M4649" s="32"/>
      <c r="P4649" s="2"/>
      <c r="Q4649" s="9"/>
      <c r="T4649" s="5"/>
    </row>
    <row r="4650" spans="2:20" x14ac:dyDescent="0.2">
      <c r="B4650" s="2"/>
      <c r="M4650" s="32"/>
      <c r="P4650" s="2"/>
      <c r="Q4650" s="9"/>
      <c r="T4650" s="5"/>
    </row>
    <row r="4651" spans="2:20" x14ac:dyDescent="0.2">
      <c r="B4651" s="2"/>
      <c r="M4651" s="32"/>
      <c r="P4651" s="2"/>
      <c r="Q4651" s="9"/>
      <c r="T4651" s="5"/>
    </row>
    <row r="4652" spans="2:20" x14ac:dyDescent="0.2">
      <c r="B4652" s="2"/>
      <c r="M4652" s="32"/>
      <c r="P4652" s="2"/>
      <c r="Q4652" s="9"/>
      <c r="T4652" s="5"/>
    </row>
    <row r="4653" spans="2:20" x14ac:dyDescent="0.2">
      <c r="B4653" s="2"/>
      <c r="M4653" s="32"/>
      <c r="P4653" s="2"/>
      <c r="Q4653" s="9"/>
      <c r="T4653" s="5"/>
    </row>
    <row r="4654" spans="2:20" x14ac:dyDescent="0.2">
      <c r="B4654" s="2"/>
      <c r="M4654" s="32"/>
      <c r="P4654" s="2"/>
      <c r="Q4654" s="9"/>
      <c r="T4654" s="5"/>
    </row>
    <row r="4655" spans="2:20" x14ac:dyDescent="0.2">
      <c r="B4655" s="2"/>
      <c r="M4655" s="32"/>
      <c r="P4655" s="2"/>
      <c r="Q4655" s="9"/>
      <c r="T4655" s="5"/>
    </row>
    <row r="4656" spans="2:20" x14ac:dyDescent="0.2">
      <c r="B4656" s="2"/>
      <c r="M4656" s="32"/>
      <c r="P4656" s="2"/>
      <c r="Q4656" s="9"/>
      <c r="T4656" s="5"/>
    </row>
    <row r="4657" spans="2:20" x14ac:dyDescent="0.2">
      <c r="B4657" s="2"/>
      <c r="M4657" s="32"/>
      <c r="P4657" s="2"/>
      <c r="Q4657" s="9"/>
      <c r="T4657" s="5"/>
    </row>
    <row r="4658" spans="2:20" x14ac:dyDescent="0.2">
      <c r="B4658" s="2"/>
      <c r="M4658" s="32"/>
      <c r="P4658" s="2"/>
      <c r="Q4658" s="9"/>
      <c r="T4658" s="5"/>
    </row>
    <row r="4659" spans="2:20" x14ac:dyDescent="0.2">
      <c r="B4659" s="2"/>
      <c r="M4659" s="32"/>
      <c r="P4659" s="2"/>
      <c r="Q4659" s="9"/>
      <c r="T4659" s="5"/>
    </row>
    <row r="4660" spans="2:20" x14ac:dyDescent="0.2">
      <c r="B4660" s="2"/>
      <c r="M4660" s="32"/>
      <c r="P4660" s="2"/>
      <c r="Q4660" s="9"/>
      <c r="T4660" s="5"/>
    </row>
    <row r="4661" spans="2:20" x14ac:dyDescent="0.2">
      <c r="B4661" s="2"/>
      <c r="M4661" s="32"/>
      <c r="P4661" s="2"/>
      <c r="Q4661" s="9"/>
      <c r="T4661" s="5"/>
    </row>
    <row r="4662" spans="2:20" x14ac:dyDescent="0.2">
      <c r="B4662" s="2"/>
      <c r="M4662" s="32"/>
      <c r="P4662" s="2"/>
      <c r="Q4662" s="9"/>
      <c r="T4662" s="5"/>
    </row>
    <row r="4663" spans="2:20" x14ac:dyDescent="0.2">
      <c r="B4663" s="2"/>
      <c r="M4663" s="32"/>
      <c r="P4663" s="2"/>
      <c r="Q4663" s="9"/>
      <c r="T4663" s="5"/>
    </row>
    <row r="4664" spans="2:20" x14ac:dyDescent="0.2">
      <c r="B4664" s="2"/>
      <c r="M4664" s="32"/>
      <c r="P4664" s="2"/>
      <c r="Q4664" s="9"/>
      <c r="T4664" s="5"/>
    </row>
    <row r="4665" spans="2:20" x14ac:dyDescent="0.2">
      <c r="B4665" s="2"/>
      <c r="M4665" s="32"/>
      <c r="P4665" s="2"/>
      <c r="Q4665" s="9"/>
      <c r="T4665" s="5"/>
    </row>
    <row r="4666" spans="2:20" x14ac:dyDescent="0.2">
      <c r="B4666" s="2"/>
      <c r="M4666" s="32"/>
      <c r="P4666" s="2"/>
      <c r="Q4666" s="9"/>
      <c r="T4666" s="5"/>
    </row>
    <row r="4667" spans="2:20" x14ac:dyDescent="0.2">
      <c r="B4667" s="2"/>
      <c r="M4667" s="32"/>
      <c r="P4667" s="2"/>
      <c r="Q4667" s="9"/>
      <c r="T4667" s="5"/>
    </row>
    <row r="4668" spans="2:20" x14ac:dyDescent="0.2">
      <c r="B4668" s="2"/>
      <c r="M4668" s="32"/>
      <c r="P4668" s="2"/>
      <c r="Q4668" s="9"/>
      <c r="T4668" s="5"/>
    </row>
    <row r="4669" spans="2:20" x14ac:dyDescent="0.2">
      <c r="B4669" s="2"/>
      <c r="M4669" s="32"/>
      <c r="P4669" s="2"/>
      <c r="Q4669" s="9"/>
      <c r="T4669" s="5"/>
    </row>
    <row r="4670" spans="2:20" x14ac:dyDescent="0.2">
      <c r="B4670" s="2"/>
      <c r="M4670" s="32"/>
      <c r="P4670" s="2"/>
      <c r="Q4670" s="9"/>
      <c r="T4670" s="5"/>
    </row>
    <row r="4671" spans="2:20" x14ac:dyDescent="0.2">
      <c r="B4671" s="2"/>
      <c r="M4671" s="32"/>
      <c r="P4671" s="2"/>
      <c r="Q4671" s="9"/>
      <c r="T4671" s="5"/>
    </row>
    <row r="4672" spans="2:20" x14ac:dyDescent="0.2">
      <c r="B4672" s="2"/>
      <c r="M4672" s="32"/>
      <c r="P4672" s="2"/>
      <c r="Q4672" s="9"/>
      <c r="T4672" s="5"/>
    </row>
    <row r="4673" spans="2:20" x14ac:dyDescent="0.2">
      <c r="B4673" s="2"/>
      <c r="M4673" s="32"/>
      <c r="P4673" s="2"/>
      <c r="Q4673" s="9"/>
      <c r="T4673" s="5"/>
    </row>
    <row r="4674" spans="2:20" x14ac:dyDescent="0.2">
      <c r="B4674" s="2"/>
      <c r="M4674" s="32"/>
      <c r="P4674" s="2"/>
      <c r="Q4674" s="9"/>
      <c r="T4674" s="5"/>
    </row>
    <row r="4675" spans="2:20" x14ac:dyDescent="0.2">
      <c r="B4675" s="2"/>
      <c r="M4675" s="32"/>
      <c r="P4675" s="2"/>
      <c r="Q4675" s="9"/>
      <c r="T4675" s="5"/>
    </row>
    <row r="4676" spans="2:20" x14ac:dyDescent="0.2">
      <c r="B4676" s="2"/>
      <c r="M4676" s="32"/>
      <c r="P4676" s="2"/>
      <c r="Q4676" s="9"/>
      <c r="T4676" s="5"/>
    </row>
    <row r="4677" spans="2:20" x14ac:dyDescent="0.2">
      <c r="B4677" s="2"/>
      <c r="M4677" s="32"/>
      <c r="P4677" s="2"/>
      <c r="Q4677" s="9"/>
      <c r="T4677" s="5"/>
    </row>
    <row r="4678" spans="2:20" x14ac:dyDescent="0.2">
      <c r="B4678" s="2"/>
      <c r="M4678" s="32"/>
      <c r="P4678" s="2"/>
      <c r="Q4678" s="9"/>
      <c r="T4678" s="5"/>
    </row>
    <row r="4679" spans="2:20" x14ac:dyDescent="0.2">
      <c r="B4679" s="2"/>
      <c r="M4679" s="32"/>
      <c r="P4679" s="2"/>
      <c r="Q4679" s="9"/>
      <c r="T4679" s="5"/>
    </row>
    <row r="4680" spans="2:20" x14ac:dyDescent="0.2">
      <c r="B4680" s="2"/>
      <c r="M4680" s="32"/>
      <c r="P4680" s="2"/>
      <c r="Q4680" s="9"/>
      <c r="T4680" s="5"/>
    </row>
    <row r="4681" spans="2:20" x14ac:dyDescent="0.2">
      <c r="B4681" s="2"/>
      <c r="M4681" s="32"/>
      <c r="P4681" s="2"/>
      <c r="Q4681" s="9"/>
      <c r="T4681" s="5"/>
    </row>
    <row r="4682" spans="2:20" x14ac:dyDescent="0.2">
      <c r="B4682" s="2"/>
      <c r="M4682" s="32"/>
      <c r="P4682" s="2"/>
      <c r="Q4682" s="9"/>
      <c r="T4682" s="5"/>
    </row>
    <row r="4683" spans="2:20" x14ac:dyDescent="0.2">
      <c r="B4683" s="2"/>
      <c r="M4683" s="32"/>
      <c r="P4683" s="2"/>
      <c r="Q4683" s="9"/>
      <c r="T4683" s="5"/>
    </row>
    <row r="4684" spans="2:20" x14ac:dyDescent="0.2">
      <c r="B4684" s="2"/>
      <c r="M4684" s="32"/>
      <c r="P4684" s="2"/>
      <c r="Q4684" s="9"/>
      <c r="T4684" s="5"/>
    </row>
    <row r="4685" spans="2:20" x14ac:dyDescent="0.2">
      <c r="B4685" s="2"/>
      <c r="M4685" s="32"/>
      <c r="P4685" s="2"/>
      <c r="Q4685" s="9"/>
      <c r="T4685" s="5"/>
    </row>
    <row r="4686" spans="2:20" x14ac:dyDescent="0.2">
      <c r="B4686" s="2"/>
      <c r="M4686" s="32"/>
      <c r="P4686" s="2"/>
      <c r="Q4686" s="9"/>
      <c r="T4686" s="5"/>
    </row>
    <row r="4687" spans="2:20" x14ac:dyDescent="0.2">
      <c r="B4687" s="2"/>
      <c r="M4687" s="32"/>
      <c r="P4687" s="2"/>
      <c r="Q4687" s="9"/>
      <c r="T4687" s="5"/>
    </row>
    <row r="4688" spans="2:20" x14ac:dyDescent="0.2">
      <c r="B4688" s="2"/>
      <c r="M4688" s="32"/>
      <c r="P4688" s="2"/>
      <c r="Q4688" s="9"/>
      <c r="T4688" s="5"/>
    </row>
    <row r="4689" spans="2:20" x14ac:dyDescent="0.2">
      <c r="B4689" s="2"/>
      <c r="M4689" s="32"/>
      <c r="P4689" s="2"/>
      <c r="Q4689" s="9"/>
      <c r="T4689" s="5"/>
    </row>
    <row r="4690" spans="2:20" x14ac:dyDescent="0.2">
      <c r="B4690" s="2"/>
      <c r="M4690" s="32"/>
      <c r="P4690" s="2"/>
      <c r="Q4690" s="9"/>
      <c r="T4690" s="5"/>
    </row>
    <row r="4691" spans="2:20" x14ac:dyDescent="0.2">
      <c r="B4691" s="2"/>
      <c r="M4691" s="32"/>
      <c r="P4691" s="2"/>
      <c r="Q4691" s="9"/>
      <c r="T4691" s="5"/>
    </row>
    <row r="4692" spans="2:20" x14ac:dyDescent="0.2">
      <c r="B4692" s="2"/>
      <c r="M4692" s="32"/>
      <c r="P4692" s="2"/>
      <c r="Q4692" s="9"/>
      <c r="T4692" s="5"/>
    </row>
    <row r="4693" spans="2:20" x14ac:dyDescent="0.2">
      <c r="B4693" s="2"/>
      <c r="M4693" s="32"/>
      <c r="P4693" s="2"/>
      <c r="Q4693" s="9"/>
      <c r="T4693" s="5"/>
    </row>
    <row r="4694" spans="2:20" x14ac:dyDescent="0.2">
      <c r="B4694" s="2"/>
      <c r="M4694" s="32"/>
      <c r="P4694" s="2"/>
      <c r="Q4694" s="9"/>
      <c r="T4694" s="5"/>
    </row>
    <row r="4695" spans="2:20" x14ac:dyDescent="0.2">
      <c r="B4695" s="2"/>
      <c r="M4695" s="32"/>
      <c r="P4695" s="2"/>
      <c r="Q4695" s="9"/>
      <c r="T4695" s="5"/>
    </row>
    <row r="4696" spans="2:20" x14ac:dyDescent="0.2">
      <c r="B4696" s="2"/>
      <c r="M4696" s="32"/>
      <c r="P4696" s="2"/>
      <c r="Q4696" s="9"/>
      <c r="T4696" s="5"/>
    </row>
    <row r="4697" spans="2:20" x14ac:dyDescent="0.2">
      <c r="B4697" s="2"/>
      <c r="M4697" s="32"/>
      <c r="P4697" s="2"/>
      <c r="Q4697" s="9"/>
      <c r="T4697" s="5"/>
    </row>
    <row r="4698" spans="2:20" x14ac:dyDescent="0.2">
      <c r="B4698" s="2"/>
      <c r="M4698" s="32"/>
      <c r="P4698" s="2"/>
      <c r="Q4698" s="9"/>
      <c r="T4698" s="5"/>
    </row>
    <row r="4699" spans="2:20" x14ac:dyDescent="0.2">
      <c r="B4699" s="2"/>
      <c r="M4699" s="32"/>
      <c r="P4699" s="2"/>
      <c r="Q4699" s="9"/>
      <c r="T4699" s="5"/>
    </row>
    <row r="4700" spans="2:20" x14ac:dyDescent="0.2">
      <c r="B4700" s="2"/>
      <c r="M4700" s="32"/>
      <c r="P4700" s="2"/>
      <c r="Q4700" s="9"/>
      <c r="T4700" s="5"/>
    </row>
    <row r="4701" spans="2:20" x14ac:dyDescent="0.2">
      <c r="B4701" s="2"/>
      <c r="M4701" s="32"/>
      <c r="P4701" s="2"/>
      <c r="Q4701" s="9"/>
      <c r="T4701" s="5"/>
    </row>
    <row r="4702" spans="2:20" x14ac:dyDescent="0.2">
      <c r="B4702" s="2"/>
      <c r="M4702" s="32"/>
      <c r="P4702" s="2"/>
      <c r="Q4702" s="9"/>
      <c r="T4702" s="5"/>
    </row>
    <row r="4703" spans="2:20" x14ac:dyDescent="0.2">
      <c r="B4703" s="2"/>
      <c r="M4703" s="32"/>
      <c r="P4703" s="2"/>
      <c r="Q4703" s="9"/>
      <c r="T4703" s="5"/>
    </row>
    <row r="4704" spans="2:20" x14ac:dyDescent="0.2">
      <c r="B4704" s="2"/>
      <c r="M4704" s="32"/>
      <c r="P4704" s="2"/>
      <c r="Q4704" s="9"/>
      <c r="T4704" s="5"/>
    </row>
    <row r="4705" spans="2:20" x14ac:dyDescent="0.2">
      <c r="B4705" s="2"/>
      <c r="M4705" s="32"/>
      <c r="P4705" s="2"/>
      <c r="Q4705" s="9"/>
      <c r="T4705" s="5"/>
    </row>
    <row r="4706" spans="2:20" x14ac:dyDescent="0.2">
      <c r="B4706" s="2"/>
      <c r="M4706" s="32"/>
      <c r="P4706" s="2"/>
      <c r="Q4706" s="9"/>
      <c r="T4706" s="5"/>
    </row>
    <row r="4707" spans="2:20" x14ac:dyDescent="0.2">
      <c r="B4707" s="2"/>
      <c r="M4707" s="32"/>
      <c r="P4707" s="2"/>
      <c r="Q4707" s="9"/>
      <c r="T4707" s="5"/>
    </row>
    <row r="4708" spans="2:20" x14ac:dyDescent="0.2">
      <c r="B4708" s="2"/>
      <c r="M4708" s="32"/>
      <c r="P4708" s="2"/>
      <c r="Q4708" s="9"/>
      <c r="T4708" s="5"/>
    </row>
    <row r="4709" spans="2:20" x14ac:dyDescent="0.2">
      <c r="B4709" s="2"/>
      <c r="M4709" s="32"/>
      <c r="P4709" s="2"/>
      <c r="Q4709" s="9"/>
      <c r="T4709" s="5"/>
    </row>
    <row r="4710" spans="2:20" x14ac:dyDescent="0.2">
      <c r="B4710" s="2"/>
      <c r="M4710" s="32"/>
      <c r="P4710" s="2"/>
      <c r="Q4710" s="9"/>
      <c r="T4710" s="5"/>
    </row>
    <row r="4711" spans="2:20" x14ac:dyDescent="0.2">
      <c r="B4711" s="2"/>
      <c r="M4711" s="32"/>
      <c r="P4711" s="2"/>
      <c r="Q4711" s="9"/>
      <c r="T4711" s="5"/>
    </row>
    <row r="4712" spans="2:20" x14ac:dyDescent="0.2">
      <c r="B4712" s="2"/>
      <c r="M4712" s="32"/>
      <c r="P4712" s="2"/>
      <c r="Q4712" s="9"/>
      <c r="T4712" s="5"/>
    </row>
    <row r="4713" spans="2:20" x14ac:dyDescent="0.2">
      <c r="B4713" s="2"/>
      <c r="M4713" s="32"/>
      <c r="P4713" s="2"/>
      <c r="Q4713" s="9"/>
      <c r="T4713" s="5"/>
    </row>
    <row r="4714" spans="2:20" x14ac:dyDescent="0.2">
      <c r="B4714" s="2"/>
      <c r="M4714" s="32"/>
      <c r="P4714" s="2"/>
      <c r="Q4714" s="9"/>
      <c r="T4714" s="5"/>
    </row>
    <row r="4715" spans="2:20" x14ac:dyDescent="0.2">
      <c r="B4715" s="2"/>
      <c r="M4715" s="32"/>
      <c r="P4715" s="2"/>
      <c r="Q4715" s="9"/>
      <c r="T4715" s="5"/>
    </row>
    <row r="4716" spans="2:20" x14ac:dyDescent="0.2">
      <c r="B4716" s="2"/>
      <c r="M4716" s="32"/>
      <c r="P4716" s="2"/>
      <c r="Q4716" s="9"/>
      <c r="T4716" s="5"/>
    </row>
    <row r="4717" spans="2:20" x14ac:dyDescent="0.2">
      <c r="B4717" s="2"/>
      <c r="M4717" s="32"/>
      <c r="P4717" s="2"/>
      <c r="Q4717" s="9"/>
      <c r="T4717" s="5"/>
    </row>
    <row r="4718" spans="2:20" x14ac:dyDescent="0.2">
      <c r="B4718" s="2"/>
      <c r="M4718" s="32"/>
      <c r="P4718" s="2"/>
      <c r="Q4718" s="9"/>
      <c r="T4718" s="5"/>
    </row>
    <row r="4719" spans="2:20" x14ac:dyDescent="0.2">
      <c r="B4719" s="2"/>
      <c r="M4719" s="32"/>
      <c r="P4719" s="2"/>
      <c r="Q4719" s="9"/>
      <c r="T4719" s="5"/>
    </row>
    <row r="4720" spans="2:20" x14ac:dyDescent="0.2">
      <c r="B4720" s="2"/>
      <c r="M4720" s="32"/>
      <c r="P4720" s="2"/>
      <c r="Q4720" s="9"/>
      <c r="T4720" s="5"/>
    </row>
    <row r="4721" spans="2:20" x14ac:dyDescent="0.2">
      <c r="B4721" s="2"/>
      <c r="M4721" s="32"/>
      <c r="P4721" s="2"/>
      <c r="Q4721" s="9"/>
      <c r="T4721" s="5"/>
    </row>
    <row r="4722" spans="2:20" x14ac:dyDescent="0.2">
      <c r="B4722" s="2"/>
      <c r="M4722" s="32"/>
      <c r="P4722" s="2"/>
      <c r="Q4722" s="9"/>
      <c r="T4722" s="5"/>
    </row>
    <row r="4723" spans="2:20" x14ac:dyDescent="0.2">
      <c r="B4723" s="2"/>
      <c r="M4723" s="32"/>
      <c r="P4723" s="2"/>
      <c r="Q4723" s="9"/>
      <c r="T4723" s="5"/>
    </row>
    <row r="4724" spans="2:20" x14ac:dyDescent="0.2">
      <c r="B4724" s="2"/>
      <c r="M4724" s="32"/>
      <c r="P4724" s="2"/>
      <c r="Q4724" s="9"/>
      <c r="T4724" s="5"/>
    </row>
    <row r="4725" spans="2:20" x14ac:dyDescent="0.2">
      <c r="B4725" s="2"/>
      <c r="M4725" s="32"/>
      <c r="P4725" s="2"/>
      <c r="Q4725" s="9"/>
      <c r="T4725" s="5"/>
    </row>
    <row r="4726" spans="2:20" x14ac:dyDescent="0.2">
      <c r="B4726" s="2"/>
      <c r="M4726" s="32"/>
      <c r="P4726" s="2"/>
      <c r="Q4726" s="9"/>
      <c r="T4726" s="5"/>
    </row>
    <row r="4727" spans="2:20" x14ac:dyDescent="0.2">
      <c r="B4727" s="2"/>
      <c r="M4727" s="32"/>
      <c r="P4727" s="2"/>
      <c r="Q4727" s="9"/>
      <c r="T4727" s="5"/>
    </row>
    <row r="4728" spans="2:20" x14ac:dyDescent="0.2">
      <c r="B4728" s="2"/>
      <c r="M4728" s="32"/>
      <c r="P4728" s="2"/>
      <c r="Q4728" s="9"/>
      <c r="T4728" s="5"/>
    </row>
    <row r="4729" spans="2:20" x14ac:dyDescent="0.2">
      <c r="B4729" s="2"/>
      <c r="M4729" s="32"/>
      <c r="P4729" s="2"/>
      <c r="Q4729" s="9"/>
      <c r="T4729" s="5"/>
    </row>
    <row r="4730" spans="2:20" x14ac:dyDescent="0.2">
      <c r="B4730" s="2"/>
      <c r="M4730" s="32"/>
      <c r="P4730" s="2"/>
      <c r="Q4730" s="9"/>
      <c r="T4730" s="5"/>
    </row>
    <row r="4731" spans="2:20" x14ac:dyDescent="0.2">
      <c r="B4731" s="2"/>
      <c r="M4731" s="32"/>
      <c r="P4731" s="2"/>
      <c r="Q4731" s="9"/>
      <c r="T4731" s="5"/>
    </row>
    <row r="4732" spans="2:20" x14ac:dyDescent="0.2">
      <c r="B4732" s="2"/>
      <c r="M4732" s="32"/>
      <c r="P4732" s="2"/>
      <c r="Q4732" s="9"/>
      <c r="T4732" s="5"/>
    </row>
    <row r="4733" spans="2:20" x14ac:dyDescent="0.2">
      <c r="B4733" s="2"/>
      <c r="M4733" s="32"/>
      <c r="P4733" s="2"/>
      <c r="Q4733" s="9"/>
      <c r="T4733" s="5"/>
    </row>
    <row r="4734" spans="2:20" x14ac:dyDescent="0.2">
      <c r="B4734" s="2"/>
      <c r="M4734" s="32"/>
      <c r="P4734" s="2"/>
      <c r="Q4734" s="9"/>
      <c r="T4734" s="5"/>
    </row>
    <row r="4735" spans="2:20" x14ac:dyDescent="0.2">
      <c r="B4735" s="2"/>
      <c r="M4735" s="32"/>
      <c r="P4735" s="2"/>
      <c r="Q4735" s="9"/>
      <c r="T4735" s="5"/>
    </row>
    <row r="4736" spans="2:20" x14ac:dyDescent="0.2">
      <c r="B4736" s="2"/>
      <c r="M4736" s="32"/>
      <c r="P4736" s="2"/>
      <c r="Q4736" s="9"/>
      <c r="T4736" s="5"/>
    </row>
    <row r="4737" spans="2:20" x14ac:dyDescent="0.2">
      <c r="B4737" s="2"/>
      <c r="M4737" s="32"/>
      <c r="P4737" s="2"/>
      <c r="Q4737" s="9"/>
      <c r="T4737" s="5"/>
    </row>
    <row r="4738" spans="2:20" x14ac:dyDescent="0.2">
      <c r="B4738" s="2"/>
      <c r="M4738" s="32"/>
      <c r="P4738" s="2"/>
      <c r="Q4738" s="9"/>
      <c r="T4738" s="5"/>
    </row>
    <row r="4739" spans="2:20" x14ac:dyDescent="0.2">
      <c r="B4739" s="2"/>
      <c r="M4739" s="32"/>
      <c r="P4739" s="2"/>
      <c r="Q4739" s="9"/>
      <c r="T4739" s="5"/>
    </row>
    <row r="4740" spans="2:20" x14ac:dyDescent="0.2">
      <c r="B4740" s="2"/>
      <c r="M4740" s="32"/>
      <c r="P4740" s="2"/>
      <c r="Q4740" s="9"/>
      <c r="T4740" s="5"/>
    </row>
    <row r="4741" spans="2:20" x14ac:dyDescent="0.2">
      <c r="B4741" s="2"/>
      <c r="M4741" s="32"/>
      <c r="P4741" s="2"/>
      <c r="Q4741" s="9"/>
      <c r="T4741" s="5"/>
    </row>
    <row r="4742" spans="2:20" x14ac:dyDescent="0.2">
      <c r="B4742" s="2"/>
      <c r="M4742" s="32"/>
      <c r="P4742" s="2"/>
      <c r="Q4742" s="9"/>
      <c r="T4742" s="5"/>
    </row>
    <row r="4743" spans="2:20" x14ac:dyDescent="0.2">
      <c r="B4743" s="2"/>
      <c r="M4743" s="32"/>
      <c r="P4743" s="2"/>
      <c r="Q4743" s="9"/>
      <c r="T4743" s="5"/>
    </row>
    <row r="4744" spans="2:20" x14ac:dyDescent="0.2">
      <c r="B4744" s="2"/>
      <c r="M4744" s="32"/>
      <c r="P4744" s="2"/>
      <c r="Q4744" s="9"/>
      <c r="T4744" s="5"/>
    </row>
    <row r="4745" spans="2:20" x14ac:dyDescent="0.2">
      <c r="B4745" s="2"/>
      <c r="M4745" s="32"/>
      <c r="P4745" s="2"/>
      <c r="Q4745" s="9"/>
      <c r="T4745" s="5"/>
    </row>
    <row r="4746" spans="2:20" x14ac:dyDescent="0.2">
      <c r="B4746" s="2"/>
      <c r="M4746" s="32"/>
      <c r="P4746" s="2"/>
      <c r="Q4746" s="9"/>
      <c r="T4746" s="5"/>
    </row>
    <row r="4747" spans="2:20" x14ac:dyDescent="0.2">
      <c r="B4747" s="2"/>
      <c r="M4747" s="32"/>
      <c r="P4747" s="2"/>
      <c r="Q4747" s="9"/>
      <c r="T4747" s="5"/>
    </row>
    <row r="4748" spans="2:20" x14ac:dyDescent="0.2">
      <c r="B4748" s="2"/>
      <c r="M4748" s="32"/>
      <c r="P4748" s="2"/>
      <c r="Q4748" s="9"/>
      <c r="T4748" s="5"/>
    </row>
    <row r="4749" spans="2:20" x14ac:dyDescent="0.2">
      <c r="B4749" s="2"/>
      <c r="M4749" s="32"/>
      <c r="P4749" s="2"/>
      <c r="Q4749" s="9"/>
      <c r="T4749" s="5"/>
    </row>
    <row r="4750" spans="2:20" x14ac:dyDescent="0.2">
      <c r="B4750" s="2"/>
      <c r="M4750" s="32"/>
      <c r="P4750" s="2"/>
      <c r="Q4750" s="9"/>
      <c r="T4750" s="5"/>
    </row>
    <row r="4751" spans="2:20" x14ac:dyDescent="0.2">
      <c r="B4751" s="2"/>
      <c r="M4751" s="32"/>
      <c r="P4751" s="2"/>
      <c r="Q4751" s="9"/>
      <c r="T4751" s="5"/>
    </row>
    <row r="4752" spans="2:20" x14ac:dyDescent="0.2">
      <c r="B4752" s="2"/>
      <c r="M4752" s="32"/>
      <c r="P4752" s="2"/>
      <c r="Q4752" s="9"/>
      <c r="T4752" s="5"/>
    </row>
    <row r="4753" spans="2:20" x14ac:dyDescent="0.2">
      <c r="B4753" s="2"/>
      <c r="M4753" s="32"/>
      <c r="P4753" s="2"/>
      <c r="Q4753" s="9"/>
      <c r="T4753" s="5"/>
    </row>
    <row r="4754" spans="2:20" x14ac:dyDescent="0.2">
      <c r="B4754" s="2"/>
      <c r="M4754" s="32"/>
      <c r="P4754" s="2"/>
      <c r="Q4754" s="9"/>
      <c r="T4754" s="5"/>
    </row>
    <row r="4755" spans="2:20" x14ac:dyDescent="0.2">
      <c r="B4755" s="2"/>
      <c r="M4755" s="32"/>
      <c r="P4755" s="2"/>
      <c r="Q4755" s="9"/>
      <c r="T4755" s="5"/>
    </row>
    <row r="4756" spans="2:20" x14ac:dyDescent="0.2">
      <c r="B4756" s="2"/>
      <c r="M4756" s="32"/>
      <c r="P4756" s="2"/>
      <c r="Q4756" s="9"/>
      <c r="T4756" s="5"/>
    </row>
    <row r="4757" spans="2:20" x14ac:dyDescent="0.2">
      <c r="B4757" s="2"/>
      <c r="M4757" s="32"/>
      <c r="P4757" s="2"/>
      <c r="Q4757" s="9"/>
      <c r="T4757" s="5"/>
    </row>
    <row r="4758" spans="2:20" x14ac:dyDescent="0.2">
      <c r="B4758" s="2"/>
      <c r="M4758" s="32"/>
      <c r="P4758" s="2"/>
      <c r="Q4758" s="9"/>
      <c r="T4758" s="5"/>
    </row>
    <row r="4759" spans="2:20" x14ac:dyDescent="0.2">
      <c r="B4759" s="2"/>
      <c r="M4759" s="32"/>
      <c r="P4759" s="2"/>
      <c r="Q4759" s="9"/>
      <c r="T4759" s="5"/>
    </row>
    <row r="4760" spans="2:20" x14ac:dyDescent="0.2">
      <c r="B4760" s="2"/>
      <c r="M4760" s="32"/>
      <c r="P4760" s="2"/>
      <c r="Q4760" s="9"/>
      <c r="T4760" s="5"/>
    </row>
    <row r="4761" spans="2:20" x14ac:dyDescent="0.2">
      <c r="B4761" s="2"/>
      <c r="M4761" s="32"/>
      <c r="P4761" s="2"/>
      <c r="Q4761" s="9"/>
      <c r="T4761" s="5"/>
    </row>
    <row r="4762" spans="2:20" x14ac:dyDescent="0.2">
      <c r="B4762" s="2"/>
      <c r="M4762" s="32"/>
      <c r="P4762" s="2"/>
      <c r="Q4762" s="9"/>
      <c r="T4762" s="5"/>
    </row>
    <row r="4763" spans="2:20" x14ac:dyDescent="0.2">
      <c r="B4763" s="2"/>
      <c r="M4763" s="32"/>
      <c r="P4763" s="2"/>
      <c r="Q4763" s="9"/>
      <c r="T4763" s="5"/>
    </row>
    <row r="4764" spans="2:20" x14ac:dyDescent="0.2">
      <c r="B4764" s="2"/>
      <c r="M4764" s="32"/>
      <c r="P4764" s="2"/>
      <c r="Q4764" s="9"/>
      <c r="T4764" s="5"/>
    </row>
    <row r="4765" spans="2:20" x14ac:dyDescent="0.2">
      <c r="B4765" s="2"/>
      <c r="M4765" s="32"/>
      <c r="P4765" s="2"/>
      <c r="Q4765" s="9"/>
      <c r="T4765" s="5"/>
    </row>
    <row r="4766" spans="2:20" x14ac:dyDescent="0.2">
      <c r="B4766" s="2"/>
      <c r="M4766" s="32"/>
      <c r="P4766" s="2"/>
      <c r="Q4766" s="9"/>
      <c r="T4766" s="5"/>
    </row>
    <row r="4767" spans="2:20" x14ac:dyDescent="0.2">
      <c r="B4767" s="2"/>
      <c r="M4767" s="32"/>
      <c r="P4767" s="2"/>
      <c r="Q4767" s="9"/>
      <c r="T4767" s="5"/>
    </row>
    <row r="4768" spans="2:20" x14ac:dyDescent="0.2">
      <c r="B4768" s="2"/>
      <c r="M4768" s="32"/>
      <c r="P4768" s="2"/>
      <c r="Q4768" s="9"/>
      <c r="T4768" s="5"/>
    </row>
    <row r="4769" spans="2:20" x14ac:dyDescent="0.2">
      <c r="B4769" s="2"/>
      <c r="M4769" s="32"/>
      <c r="P4769" s="2"/>
      <c r="Q4769" s="9"/>
      <c r="T4769" s="5"/>
    </row>
    <row r="4770" spans="2:20" x14ac:dyDescent="0.2">
      <c r="B4770" s="2"/>
      <c r="M4770" s="32"/>
      <c r="P4770" s="2"/>
      <c r="Q4770" s="9"/>
      <c r="T4770" s="5"/>
    </row>
    <row r="4771" spans="2:20" x14ac:dyDescent="0.2">
      <c r="B4771" s="2"/>
      <c r="M4771" s="32"/>
      <c r="P4771" s="2"/>
      <c r="Q4771" s="9"/>
      <c r="T4771" s="5"/>
    </row>
    <row r="4772" spans="2:20" x14ac:dyDescent="0.2">
      <c r="B4772" s="2"/>
      <c r="M4772" s="32"/>
      <c r="P4772" s="2"/>
      <c r="Q4772" s="9"/>
      <c r="T4772" s="5"/>
    </row>
    <row r="4773" spans="2:20" x14ac:dyDescent="0.2">
      <c r="B4773" s="2"/>
      <c r="M4773" s="32"/>
      <c r="P4773" s="2"/>
      <c r="Q4773" s="9"/>
      <c r="T4773" s="5"/>
    </row>
    <row r="4774" spans="2:20" x14ac:dyDescent="0.2">
      <c r="B4774" s="2"/>
      <c r="M4774" s="32"/>
      <c r="P4774" s="2"/>
      <c r="Q4774" s="9"/>
      <c r="T4774" s="5"/>
    </row>
    <row r="4775" spans="2:20" x14ac:dyDescent="0.2">
      <c r="B4775" s="2"/>
      <c r="M4775" s="32"/>
      <c r="P4775" s="2"/>
      <c r="Q4775" s="9"/>
      <c r="T4775" s="5"/>
    </row>
    <row r="4776" spans="2:20" x14ac:dyDescent="0.2">
      <c r="B4776" s="2"/>
      <c r="M4776" s="32"/>
      <c r="P4776" s="2"/>
      <c r="Q4776" s="9"/>
      <c r="T4776" s="5"/>
    </row>
    <row r="4777" spans="2:20" x14ac:dyDescent="0.2">
      <c r="B4777" s="2"/>
      <c r="M4777" s="32"/>
      <c r="P4777" s="2"/>
      <c r="Q4777" s="9"/>
      <c r="T4777" s="5"/>
    </row>
    <row r="4778" spans="2:20" x14ac:dyDescent="0.2">
      <c r="B4778" s="2"/>
      <c r="M4778" s="32"/>
      <c r="P4778" s="2"/>
      <c r="Q4778" s="9"/>
      <c r="T4778" s="5"/>
    </row>
    <row r="4779" spans="2:20" x14ac:dyDescent="0.2">
      <c r="B4779" s="2"/>
      <c r="M4779" s="32"/>
      <c r="P4779" s="2"/>
      <c r="Q4779" s="9"/>
      <c r="T4779" s="5"/>
    </row>
    <row r="4780" spans="2:20" x14ac:dyDescent="0.2">
      <c r="B4780" s="2"/>
      <c r="M4780" s="32"/>
      <c r="P4780" s="2"/>
      <c r="Q4780" s="9"/>
      <c r="T4780" s="5"/>
    </row>
    <row r="4781" spans="2:20" x14ac:dyDescent="0.2">
      <c r="B4781" s="2"/>
      <c r="M4781" s="32"/>
      <c r="P4781" s="2"/>
      <c r="Q4781" s="9"/>
      <c r="T4781" s="5"/>
    </row>
    <row r="4782" spans="2:20" x14ac:dyDescent="0.2">
      <c r="B4782" s="2"/>
      <c r="M4782" s="32"/>
      <c r="P4782" s="2"/>
      <c r="Q4782" s="9"/>
      <c r="T4782" s="5"/>
    </row>
    <row r="4783" spans="2:20" x14ac:dyDescent="0.2">
      <c r="B4783" s="2"/>
      <c r="M4783" s="32"/>
      <c r="P4783" s="2"/>
      <c r="Q4783" s="9"/>
      <c r="T4783" s="5"/>
    </row>
    <row r="4784" spans="2:20" x14ac:dyDescent="0.2">
      <c r="B4784" s="2"/>
      <c r="M4784" s="32"/>
      <c r="P4784" s="2"/>
      <c r="Q4784" s="9"/>
      <c r="T4784" s="5"/>
    </row>
    <row r="4785" spans="2:20" x14ac:dyDescent="0.2">
      <c r="B4785" s="2"/>
      <c r="M4785" s="32"/>
      <c r="P4785" s="2"/>
      <c r="Q4785" s="9"/>
      <c r="T4785" s="5"/>
    </row>
    <row r="4786" spans="2:20" x14ac:dyDescent="0.2">
      <c r="B4786" s="2"/>
      <c r="M4786" s="32"/>
      <c r="P4786" s="2"/>
      <c r="Q4786" s="9"/>
      <c r="T4786" s="5"/>
    </row>
    <row r="4787" spans="2:20" x14ac:dyDescent="0.2">
      <c r="B4787" s="2"/>
      <c r="M4787" s="32"/>
      <c r="P4787" s="2"/>
      <c r="Q4787" s="9"/>
      <c r="T4787" s="5"/>
    </row>
    <row r="4788" spans="2:20" x14ac:dyDescent="0.2">
      <c r="B4788" s="2"/>
      <c r="M4788" s="32"/>
      <c r="P4788" s="2"/>
      <c r="Q4788" s="9"/>
      <c r="T4788" s="5"/>
    </row>
    <row r="4789" spans="2:20" x14ac:dyDescent="0.2">
      <c r="B4789" s="2"/>
      <c r="M4789" s="32"/>
      <c r="P4789" s="2"/>
      <c r="Q4789" s="9"/>
      <c r="T4789" s="5"/>
    </row>
    <row r="4790" spans="2:20" x14ac:dyDescent="0.2">
      <c r="B4790" s="2"/>
      <c r="M4790" s="32"/>
      <c r="P4790" s="2"/>
      <c r="Q4790" s="9"/>
      <c r="T4790" s="5"/>
    </row>
    <row r="4791" spans="2:20" x14ac:dyDescent="0.2">
      <c r="B4791" s="2"/>
      <c r="M4791" s="32"/>
      <c r="P4791" s="2"/>
      <c r="Q4791" s="9"/>
      <c r="T4791" s="5"/>
    </row>
    <row r="4792" spans="2:20" x14ac:dyDescent="0.2">
      <c r="B4792" s="2"/>
      <c r="M4792" s="32"/>
      <c r="P4792" s="2"/>
      <c r="Q4792" s="9"/>
      <c r="T4792" s="5"/>
    </row>
    <row r="4793" spans="2:20" x14ac:dyDescent="0.2">
      <c r="B4793" s="2"/>
      <c r="M4793" s="32"/>
      <c r="P4793" s="2"/>
      <c r="Q4793" s="9"/>
      <c r="T4793" s="5"/>
    </row>
    <row r="4794" spans="2:20" x14ac:dyDescent="0.2">
      <c r="B4794" s="2"/>
      <c r="M4794" s="32"/>
      <c r="P4794" s="2"/>
      <c r="Q4794" s="9"/>
      <c r="T4794" s="5"/>
    </row>
    <row r="4795" spans="2:20" x14ac:dyDescent="0.2">
      <c r="B4795" s="2"/>
      <c r="M4795" s="32"/>
      <c r="P4795" s="2"/>
      <c r="Q4795" s="9"/>
      <c r="T4795" s="5"/>
    </row>
    <row r="4796" spans="2:20" x14ac:dyDescent="0.2">
      <c r="B4796" s="2"/>
      <c r="M4796" s="32"/>
      <c r="P4796" s="2"/>
      <c r="Q4796" s="9"/>
      <c r="T4796" s="5"/>
    </row>
    <row r="4797" spans="2:20" x14ac:dyDescent="0.2">
      <c r="B4797" s="2"/>
      <c r="M4797" s="32"/>
      <c r="P4797" s="2"/>
      <c r="Q4797" s="9"/>
      <c r="T4797" s="5"/>
    </row>
    <row r="4798" spans="2:20" x14ac:dyDescent="0.2">
      <c r="B4798" s="2"/>
      <c r="M4798" s="32"/>
      <c r="P4798" s="2"/>
      <c r="Q4798" s="9"/>
      <c r="T4798" s="5"/>
    </row>
    <row r="4799" spans="2:20" x14ac:dyDescent="0.2">
      <c r="B4799" s="2"/>
      <c r="M4799" s="32"/>
      <c r="P4799" s="2"/>
      <c r="Q4799" s="9"/>
      <c r="T4799" s="5"/>
    </row>
    <row r="4800" spans="2:20" x14ac:dyDescent="0.2">
      <c r="B4800" s="2"/>
      <c r="M4800" s="32"/>
      <c r="P4800" s="2"/>
      <c r="Q4800" s="9"/>
      <c r="T4800" s="5"/>
    </row>
    <row r="4801" spans="2:20" x14ac:dyDescent="0.2">
      <c r="B4801" s="2"/>
      <c r="M4801" s="32"/>
      <c r="P4801" s="2"/>
      <c r="Q4801" s="9"/>
      <c r="T4801" s="5"/>
    </row>
    <row r="4802" spans="2:20" x14ac:dyDescent="0.2">
      <c r="B4802" s="2"/>
      <c r="M4802" s="32"/>
      <c r="P4802" s="2"/>
      <c r="Q4802" s="9"/>
      <c r="T4802" s="5"/>
    </row>
    <row r="4803" spans="2:20" x14ac:dyDescent="0.2">
      <c r="B4803" s="2"/>
      <c r="M4803" s="32"/>
      <c r="P4803" s="2"/>
      <c r="Q4803" s="9"/>
      <c r="T4803" s="5"/>
    </row>
    <row r="4804" spans="2:20" x14ac:dyDescent="0.2">
      <c r="B4804" s="2"/>
      <c r="M4804" s="32"/>
      <c r="P4804" s="2"/>
      <c r="Q4804" s="9"/>
      <c r="T4804" s="5"/>
    </row>
    <row r="4805" spans="2:20" x14ac:dyDescent="0.2">
      <c r="B4805" s="2"/>
      <c r="M4805" s="32"/>
      <c r="P4805" s="2"/>
      <c r="Q4805" s="9"/>
      <c r="T4805" s="5"/>
    </row>
    <row r="4806" spans="2:20" x14ac:dyDescent="0.2">
      <c r="B4806" s="2"/>
      <c r="M4806" s="32"/>
      <c r="P4806" s="2"/>
      <c r="Q4806" s="9"/>
      <c r="T4806" s="5"/>
    </row>
    <row r="4807" spans="2:20" x14ac:dyDescent="0.2">
      <c r="B4807" s="2"/>
      <c r="M4807" s="32"/>
      <c r="P4807" s="2"/>
      <c r="Q4807" s="9"/>
      <c r="T4807" s="5"/>
    </row>
    <row r="4808" spans="2:20" x14ac:dyDescent="0.2">
      <c r="B4808" s="2"/>
      <c r="M4808" s="32"/>
      <c r="P4808" s="2"/>
      <c r="Q4808" s="9"/>
      <c r="T4808" s="5"/>
    </row>
    <row r="4809" spans="2:20" x14ac:dyDescent="0.2">
      <c r="B4809" s="2"/>
      <c r="M4809" s="32"/>
      <c r="P4809" s="2"/>
      <c r="Q4809" s="9"/>
      <c r="T4809" s="5"/>
    </row>
    <row r="4810" spans="2:20" x14ac:dyDescent="0.2">
      <c r="B4810" s="2"/>
      <c r="M4810" s="32"/>
      <c r="P4810" s="2"/>
      <c r="Q4810" s="9"/>
      <c r="T4810" s="5"/>
    </row>
    <row r="4811" spans="2:20" x14ac:dyDescent="0.2">
      <c r="B4811" s="2"/>
      <c r="M4811" s="32"/>
      <c r="P4811" s="2"/>
      <c r="Q4811" s="9"/>
      <c r="T4811" s="5"/>
    </row>
    <row r="4812" spans="2:20" x14ac:dyDescent="0.2">
      <c r="B4812" s="2"/>
      <c r="M4812" s="32"/>
      <c r="P4812" s="2"/>
      <c r="Q4812" s="9"/>
      <c r="T4812" s="5"/>
    </row>
    <row r="4813" spans="2:20" x14ac:dyDescent="0.2">
      <c r="B4813" s="2"/>
      <c r="M4813" s="32"/>
      <c r="P4813" s="2"/>
      <c r="Q4813" s="9"/>
      <c r="T4813" s="5"/>
    </row>
    <row r="4814" spans="2:20" x14ac:dyDescent="0.2">
      <c r="B4814" s="2"/>
      <c r="M4814" s="32"/>
      <c r="P4814" s="2"/>
      <c r="Q4814" s="9"/>
      <c r="T4814" s="5"/>
    </row>
    <row r="4815" spans="2:20" x14ac:dyDescent="0.2">
      <c r="B4815" s="2"/>
      <c r="M4815" s="32"/>
      <c r="P4815" s="2"/>
      <c r="Q4815" s="9"/>
      <c r="T4815" s="5"/>
    </row>
    <row r="4816" spans="2:20" x14ac:dyDescent="0.2">
      <c r="B4816" s="2"/>
      <c r="M4816" s="32"/>
      <c r="P4816" s="2"/>
      <c r="Q4816" s="9"/>
      <c r="T4816" s="5"/>
    </row>
    <row r="4817" spans="2:20" x14ac:dyDescent="0.2">
      <c r="B4817" s="2"/>
      <c r="M4817" s="32"/>
      <c r="P4817" s="2"/>
      <c r="Q4817" s="9"/>
      <c r="T4817" s="5"/>
    </row>
    <row r="4818" spans="2:20" x14ac:dyDescent="0.2">
      <c r="B4818" s="2"/>
      <c r="M4818" s="32"/>
      <c r="P4818" s="2"/>
      <c r="Q4818" s="9"/>
      <c r="T4818" s="5"/>
    </row>
    <row r="4819" spans="2:20" x14ac:dyDescent="0.2">
      <c r="B4819" s="2"/>
      <c r="M4819" s="32"/>
      <c r="P4819" s="2"/>
      <c r="Q4819" s="9"/>
      <c r="T4819" s="5"/>
    </row>
    <row r="4820" spans="2:20" x14ac:dyDescent="0.2">
      <c r="B4820" s="2"/>
      <c r="M4820" s="32"/>
      <c r="P4820" s="2"/>
      <c r="Q4820" s="9"/>
      <c r="T4820" s="5"/>
    </row>
    <row r="4821" spans="2:20" x14ac:dyDescent="0.2">
      <c r="B4821" s="2"/>
      <c r="M4821" s="32"/>
      <c r="P4821" s="2"/>
      <c r="Q4821" s="9"/>
      <c r="T4821" s="5"/>
    </row>
    <row r="4822" spans="2:20" x14ac:dyDescent="0.2">
      <c r="B4822" s="2"/>
      <c r="M4822" s="32"/>
      <c r="P4822" s="2"/>
      <c r="Q4822" s="9"/>
      <c r="T4822" s="5"/>
    </row>
    <row r="4823" spans="2:20" x14ac:dyDescent="0.2">
      <c r="B4823" s="2"/>
      <c r="M4823" s="32"/>
      <c r="P4823" s="2"/>
      <c r="Q4823" s="9"/>
      <c r="T4823" s="5"/>
    </row>
    <row r="4824" spans="2:20" x14ac:dyDescent="0.2">
      <c r="B4824" s="2"/>
      <c r="M4824" s="32"/>
      <c r="P4824" s="2"/>
      <c r="Q4824" s="9"/>
      <c r="T4824" s="5"/>
    </row>
    <row r="4825" spans="2:20" x14ac:dyDescent="0.2">
      <c r="B4825" s="2"/>
      <c r="M4825" s="32"/>
      <c r="P4825" s="2"/>
      <c r="Q4825" s="9"/>
      <c r="T4825" s="5"/>
    </row>
    <row r="4826" spans="2:20" x14ac:dyDescent="0.2">
      <c r="B4826" s="2"/>
      <c r="M4826" s="32"/>
      <c r="P4826" s="2"/>
      <c r="Q4826" s="9"/>
      <c r="T4826" s="5"/>
    </row>
    <row r="4827" spans="2:20" x14ac:dyDescent="0.2">
      <c r="B4827" s="2"/>
      <c r="M4827" s="32"/>
      <c r="P4827" s="2"/>
      <c r="Q4827" s="9"/>
      <c r="T4827" s="5"/>
    </row>
    <row r="4828" spans="2:20" x14ac:dyDescent="0.2">
      <c r="B4828" s="2"/>
      <c r="M4828" s="32"/>
      <c r="P4828" s="2"/>
      <c r="Q4828" s="9"/>
      <c r="T4828" s="5"/>
    </row>
    <row r="4829" spans="2:20" x14ac:dyDescent="0.2">
      <c r="B4829" s="2"/>
      <c r="M4829" s="32"/>
      <c r="P4829" s="2"/>
      <c r="Q4829" s="9"/>
      <c r="T4829" s="5"/>
    </row>
    <row r="4830" spans="2:20" x14ac:dyDescent="0.2">
      <c r="B4830" s="2"/>
      <c r="M4830" s="32"/>
      <c r="P4830" s="2"/>
      <c r="Q4830" s="9"/>
      <c r="T4830" s="5"/>
    </row>
    <row r="4831" spans="2:20" x14ac:dyDescent="0.2">
      <c r="B4831" s="2"/>
      <c r="M4831" s="32"/>
      <c r="P4831" s="2"/>
      <c r="Q4831" s="9"/>
      <c r="T4831" s="5"/>
    </row>
    <row r="4832" spans="2:20" x14ac:dyDescent="0.2">
      <c r="B4832" s="2"/>
      <c r="M4832" s="32"/>
      <c r="P4832" s="2"/>
      <c r="Q4832" s="9"/>
      <c r="T4832" s="5"/>
    </row>
    <row r="4833" spans="2:20" x14ac:dyDescent="0.2">
      <c r="B4833" s="2"/>
      <c r="M4833" s="32"/>
      <c r="P4833" s="2"/>
      <c r="Q4833" s="9"/>
      <c r="T4833" s="5"/>
    </row>
    <row r="4834" spans="2:20" x14ac:dyDescent="0.2">
      <c r="B4834" s="2"/>
      <c r="M4834" s="32"/>
      <c r="P4834" s="2"/>
      <c r="Q4834" s="9"/>
      <c r="T4834" s="5"/>
    </row>
    <row r="4835" spans="2:20" x14ac:dyDescent="0.2">
      <c r="B4835" s="2"/>
      <c r="M4835" s="32"/>
      <c r="P4835" s="2"/>
      <c r="Q4835" s="9"/>
      <c r="T4835" s="5"/>
    </row>
    <row r="4836" spans="2:20" x14ac:dyDescent="0.2">
      <c r="B4836" s="2"/>
      <c r="M4836" s="32"/>
      <c r="P4836" s="2"/>
      <c r="Q4836" s="9"/>
      <c r="T4836" s="5"/>
    </row>
    <row r="4837" spans="2:20" x14ac:dyDescent="0.2">
      <c r="B4837" s="2"/>
      <c r="M4837" s="32"/>
      <c r="P4837" s="2"/>
      <c r="Q4837" s="9"/>
      <c r="T4837" s="5"/>
    </row>
    <row r="4838" spans="2:20" x14ac:dyDescent="0.2">
      <c r="B4838" s="2"/>
      <c r="M4838" s="32"/>
      <c r="P4838" s="2"/>
      <c r="Q4838" s="9"/>
      <c r="T4838" s="5"/>
    </row>
    <row r="4839" spans="2:20" x14ac:dyDescent="0.2">
      <c r="B4839" s="2"/>
      <c r="M4839" s="32"/>
      <c r="P4839" s="2"/>
      <c r="Q4839" s="9"/>
      <c r="T4839" s="5"/>
    </row>
    <row r="4840" spans="2:20" x14ac:dyDescent="0.2">
      <c r="B4840" s="2"/>
      <c r="M4840" s="32"/>
      <c r="P4840" s="2"/>
      <c r="Q4840" s="9"/>
      <c r="T4840" s="5"/>
    </row>
    <row r="4841" spans="2:20" x14ac:dyDescent="0.2">
      <c r="B4841" s="2"/>
      <c r="M4841" s="32"/>
      <c r="P4841" s="2"/>
      <c r="Q4841" s="9"/>
      <c r="T4841" s="5"/>
    </row>
    <row r="4842" spans="2:20" x14ac:dyDescent="0.2">
      <c r="B4842" s="2"/>
      <c r="M4842" s="32"/>
      <c r="P4842" s="2"/>
      <c r="Q4842" s="9"/>
      <c r="T4842" s="5"/>
    </row>
    <row r="4843" spans="2:20" x14ac:dyDescent="0.2">
      <c r="B4843" s="2"/>
      <c r="M4843" s="32"/>
      <c r="P4843" s="2"/>
      <c r="Q4843" s="9"/>
      <c r="T4843" s="5"/>
    </row>
    <row r="4844" spans="2:20" x14ac:dyDescent="0.2">
      <c r="B4844" s="2"/>
      <c r="M4844" s="32"/>
      <c r="P4844" s="2"/>
      <c r="Q4844" s="9"/>
      <c r="T4844" s="5"/>
    </row>
    <row r="4845" spans="2:20" x14ac:dyDescent="0.2">
      <c r="B4845" s="2"/>
      <c r="M4845" s="32"/>
      <c r="P4845" s="2"/>
      <c r="Q4845" s="9"/>
      <c r="T4845" s="5"/>
    </row>
    <row r="4846" spans="2:20" x14ac:dyDescent="0.2">
      <c r="B4846" s="2"/>
      <c r="M4846" s="32"/>
      <c r="P4846" s="2"/>
      <c r="Q4846" s="9"/>
      <c r="T4846" s="5"/>
    </row>
    <row r="4847" spans="2:20" x14ac:dyDescent="0.2">
      <c r="B4847" s="2"/>
      <c r="M4847" s="32"/>
      <c r="P4847" s="2"/>
      <c r="Q4847" s="9"/>
      <c r="T4847" s="5"/>
    </row>
    <row r="4848" spans="2:20" x14ac:dyDescent="0.2">
      <c r="B4848" s="2"/>
      <c r="M4848" s="32"/>
      <c r="P4848" s="2"/>
      <c r="Q4848" s="9"/>
      <c r="T4848" s="5"/>
    </row>
    <row r="4849" spans="2:20" x14ac:dyDescent="0.2">
      <c r="B4849" s="2"/>
      <c r="M4849" s="32"/>
      <c r="P4849" s="2"/>
      <c r="Q4849" s="9"/>
      <c r="T4849" s="5"/>
    </row>
    <row r="4850" spans="2:20" x14ac:dyDescent="0.2">
      <c r="B4850" s="2"/>
      <c r="M4850" s="32"/>
      <c r="P4850" s="2"/>
      <c r="Q4850" s="9"/>
      <c r="T4850" s="5"/>
    </row>
    <row r="4851" spans="2:20" x14ac:dyDescent="0.2">
      <c r="B4851" s="2"/>
      <c r="M4851" s="32"/>
      <c r="P4851" s="2"/>
      <c r="Q4851" s="9"/>
      <c r="T4851" s="5"/>
    </row>
    <row r="4852" spans="2:20" x14ac:dyDescent="0.2">
      <c r="B4852" s="2"/>
      <c r="M4852" s="32"/>
      <c r="P4852" s="2"/>
      <c r="Q4852" s="9"/>
      <c r="T4852" s="5"/>
    </row>
    <row r="4853" spans="2:20" x14ac:dyDescent="0.2">
      <c r="B4853" s="2"/>
      <c r="M4853" s="32"/>
      <c r="P4853" s="2"/>
      <c r="Q4853" s="9"/>
      <c r="T4853" s="5"/>
    </row>
    <row r="4854" spans="2:20" x14ac:dyDescent="0.2">
      <c r="B4854" s="2"/>
      <c r="M4854" s="32"/>
      <c r="P4854" s="2"/>
      <c r="Q4854" s="9"/>
      <c r="T4854" s="5"/>
    </row>
    <row r="4855" spans="2:20" x14ac:dyDescent="0.2">
      <c r="B4855" s="2"/>
      <c r="M4855" s="32"/>
      <c r="P4855" s="2"/>
      <c r="Q4855" s="9"/>
      <c r="T4855" s="5"/>
    </row>
    <row r="4856" spans="2:20" x14ac:dyDescent="0.2">
      <c r="B4856" s="2"/>
      <c r="M4856" s="32"/>
      <c r="P4856" s="2"/>
      <c r="Q4856" s="9"/>
      <c r="T4856" s="5"/>
    </row>
    <row r="4857" spans="2:20" x14ac:dyDescent="0.2">
      <c r="B4857" s="2"/>
      <c r="M4857" s="32"/>
      <c r="P4857" s="2"/>
      <c r="Q4857" s="9"/>
      <c r="T4857" s="5"/>
    </row>
    <row r="4858" spans="2:20" x14ac:dyDescent="0.2">
      <c r="B4858" s="2"/>
      <c r="M4858" s="32"/>
      <c r="P4858" s="2"/>
      <c r="Q4858" s="9"/>
      <c r="T4858" s="5"/>
    </row>
    <row r="4859" spans="2:20" x14ac:dyDescent="0.2">
      <c r="B4859" s="2"/>
      <c r="M4859" s="32"/>
      <c r="P4859" s="2"/>
      <c r="Q4859" s="9"/>
      <c r="T4859" s="5"/>
    </row>
    <row r="4860" spans="2:20" x14ac:dyDescent="0.2">
      <c r="B4860" s="2"/>
      <c r="M4860" s="32"/>
      <c r="P4860" s="2"/>
      <c r="Q4860" s="9"/>
      <c r="T4860" s="5"/>
    </row>
    <row r="4861" spans="2:20" x14ac:dyDescent="0.2">
      <c r="B4861" s="2"/>
      <c r="M4861" s="32"/>
      <c r="P4861" s="2"/>
      <c r="Q4861" s="9"/>
      <c r="T4861" s="5"/>
    </row>
    <row r="4862" spans="2:20" x14ac:dyDescent="0.2">
      <c r="B4862" s="2"/>
      <c r="M4862" s="32"/>
      <c r="P4862" s="2"/>
      <c r="Q4862" s="9"/>
      <c r="T4862" s="5"/>
    </row>
    <row r="4863" spans="2:20" x14ac:dyDescent="0.2">
      <c r="B4863" s="2"/>
      <c r="M4863" s="32"/>
      <c r="P4863" s="2"/>
      <c r="Q4863" s="9"/>
      <c r="T4863" s="5"/>
    </row>
    <row r="4864" spans="2:20" x14ac:dyDescent="0.2">
      <c r="B4864" s="2"/>
      <c r="M4864" s="32"/>
      <c r="P4864" s="2"/>
      <c r="Q4864" s="9"/>
      <c r="T4864" s="5"/>
    </row>
    <row r="4865" spans="2:20" x14ac:dyDescent="0.2">
      <c r="B4865" s="2"/>
      <c r="M4865" s="32"/>
      <c r="P4865" s="2"/>
      <c r="Q4865" s="9"/>
      <c r="T4865" s="5"/>
    </row>
    <row r="4866" spans="2:20" x14ac:dyDescent="0.2">
      <c r="B4866" s="2"/>
      <c r="M4866" s="32"/>
      <c r="P4866" s="2"/>
      <c r="Q4866" s="9"/>
      <c r="T4866" s="5"/>
    </row>
    <row r="4867" spans="2:20" x14ac:dyDescent="0.2">
      <c r="B4867" s="2"/>
      <c r="M4867" s="32"/>
      <c r="P4867" s="2"/>
      <c r="Q4867" s="9"/>
      <c r="T4867" s="5"/>
    </row>
    <row r="4868" spans="2:20" x14ac:dyDescent="0.2">
      <c r="B4868" s="2"/>
      <c r="M4868" s="32"/>
      <c r="P4868" s="2"/>
      <c r="Q4868" s="9"/>
      <c r="T4868" s="5"/>
    </row>
    <row r="4869" spans="2:20" x14ac:dyDescent="0.2">
      <c r="B4869" s="2"/>
      <c r="M4869" s="32"/>
      <c r="P4869" s="2"/>
      <c r="Q4869" s="9"/>
      <c r="T4869" s="5"/>
    </row>
    <row r="4870" spans="2:20" x14ac:dyDescent="0.2">
      <c r="B4870" s="2"/>
      <c r="M4870" s="32"/>
      <c r="P4870" s="2"/>
      <c r="Q4870" s="9"/>
      <c r="T4870" s="5"/>
    </row>
    <row r="4871" spans="2:20" x14ac:dyDescent="0.2">
      <c r="B4871" s="2"/>
      <c r="M4871" s="32"/>
      <c r="P4871" s="2"/>
      <c r="Q4871" s="9"/>
      <c r="T4871" s="5"/>
    </row>
    <row r="4872" spans="2:20" x14ac:dyDescent="0.2">
      <c r="B4872" s="2"/>
      <c r="M4872" s="32"/>
      <c r="P4872" s="2"/>
      <c r="Q4872" s="9"/>
      <c r="T4872" s="5"/>
    </row>
    <row r="4873" spans="2:20" x14ac:dyDescent="0.2">
      <c r="B4873" s="2"/>
      <c r="M4873" s="32"/>
      <c r="P4873" s="2"/>
      <c r="Q4873" s="9"/>
      <c r="T4873" s="5"/>
    </row>
    <row r="4874" spans="2:20" x14ac:dyDescent="0.2">
      <c r="B4874" s="2"/>
      <c r="M4874" s="32"/>
      <c r="P4874" s="2"/>
      <c r="Q4874" s="9"/>
      <c r="T4874" s="5"/>
    </row>
    <row r="4875" spans="2:20" x14ac:dyDescent="0.2">
      <c r="B4875" s="2"/>
      <c r="M4875" s="32"/>
      <c r="P4875" s="2"/>
      <c r="Q4875" s="9"/>
      <c r="T4875" s="5"/>
    </row>
    <row r="4876" spans="2:20" x14ac:dyDescent="0.2">
      <c r="B4876" s="2"/>
      <c r="M4876" s="32"/>
      <c r="P4876" s="2"/>
      <c r="Q4876" s="9"/>
      <c r="T4876" s="5"/>
    </row>
    <row r="4877" spans="2:20" x14ac:dyDescent="0.2">
      <c r="B4877" s="2"/>
      <c r="M4877" s="32"/>
      <c r="P4877" s="2"/>
      <c r="Q4877" s="9"/>
      <c r="T4877" s="5"/>
    </row>
    <row r="4878" spans="2:20" x14ac:dyDescent="0.2">
      <c r="B4878" s="2"/>
      <c r="M4878" s="32"/>
      <c r="P4878" s="2"/>
      <c r="Q4878" s="9"/>
      <c r="T4878" s="5"/>
    </row>
    <row r="4879" spans="2:20" x14ac:dyDescent="0.2">
      <c r="B4879" s="2"/>
      <c r="M4879" s="32"/>
      <c r="P4879" s="2"/>
      <c r="Q4879" s="9"/>
      <c r="T4879" s="5"/>
    </row>
    <row r="4880" spans="2:20" x14ac:dyDescent="0.2">
      <c r="B4880" s="2"/>
      <c r="M4880" s="32"/>
      <c r="P4880" s="2"/>
      <c r="Q4880" s="9"/>
      <c r="T4880" s="5"/>
    </row>
    <row r="4881" spans="2:20" x14ac:dyDescent="0.2">
      <c r="B4881" s="2"/>
      <c r="M4881" s="32"/>
      <c r="P4881" s="2"/>
      <c r="Q4881" s="9"/>
      <c r="T4881" s="5"/>
    </row>
    <row r="4882" spans="2:20" x14ac:dyDescent="0.2">
      <c r="B4882" s="2"/>
      <c r="M4882" s="32"/>
      <c r="P4882" s="2"/>
      <c r="Q4882" s="9"/>
      <c r="T4882" s="5"/>
    </row>
    <row r="4883" spans="2:20" x14ac:dyDescent="0.2">
      <c r="B4883" s="2"/>
      <c r="M4883" s="32"/>
      <c r="P4883" s="2"/>
      <c r="Q4883" s="9"/>
      <c r="T4883" s="5"/>
    </row>
    <row r="4884" spans="2:20" x14ac:dyDescent="0.2">
      <c r="B4884" s="2"/>
      <c r="M4884" s="32"/>
      <c r="P4884" s="2"/>
      <c r="Q4884" s="9"/>
      <c r="T4884" s="5"/>
    </row>
    <row r="4885" spans="2:20" x14ac:dyDescent="0.2">
      <c r="B4885" s="2"/>
      <c r="M4885" s="32"/>
      <c r="P4885" s="2"/>
      <c r="Q4885" s="9"/>
      <c r="T4885" s="5"/>
    </row>
    <row r="4886" spans="2:20" x14ac:dyDescent="0.2">
      <c r="B4886" s="2"/>
      <c r="M4886" s="32"/>
      <c r="P4886" s="2"/>
      <c r="Q4886" s="9"/>
      <c r="T4886" s="5"/>
    </row>
    <row r="4887" spans="2:20" x14ac:dyDescent="0.2">
      <c r="B4887" s="2"/>
      <c r="M4887" s="32"/>
      <c r="P4887" s="2"/>
      <c r="Q4887" s="9"/>
      <c r="T4887" s="5"/>
    </row>
    <row r="4888" spans="2:20" x14ac:dyDescent="0.2">
      <c r="B4888" s="2"/>
      <c r="M4888" s="32"/>
      <c r="P4888" s="2"/>
      <c r="Q4888" s="9"/>
      <c r="T4888" s="5"/>
    </row>
    <row r="4889" spans="2:20" x14ac:dyDescent="0.2">
      <c r="B4889" s="2"/>
      <c r="M4889" s="32"/>
      <c r="P4889" s="2"/>
      <c r="Q4889" s="9"/>
      <c r="T4889" s="5"/>
    </row>
    <row r="4890" spans="2:20" x14ac:dyDescent="0.2">
      <c r="B4890" s="2"/>
      <c r="M4890" s="32"/>
      <c r="P4890" s="2"/>
      <c r="Q4890" s="9"/>
      <c r="T4890" s="5"/>
    </row>
    <row r="4891" spans="2:20" x14ac:dyDescent="0.2">
      <c r="B4891" s="2"/>
      <c r="M4891" s="32"/>
      <c r="P4891" s="2"/>
      <c r="Q4891" s="9"/>
      <c r="T4891" s="5"/>
    </row>
    <row r="4892" spans="2:20" x14ac:dyDescent="0.2">
      <c r="B4892" s="2"/>
      <c r="M4892" s="32"/>
      <c r="P4892" s="2"/>
      <c r="Q4892" s="9"/>
      <c r="T4892" s="5"/>
    </row>
    <row r="4893" spans="2:20" x14ac:dyDescent="0.2">
      <c r="B4893" s="2"/>
      <c r="M4893" s="32"/>
      <c r="P4893" s="2"/>
      <c r="Q4893" s="9"/>
      <c r="T4893" s="5"/>
    </row>
    <row r="4894" spans="2:20" x14ac:dyDescent="0.2">
      <c r="B4894" s="2"/>
      <c r="M4894" s="32"/>
      <c r="P4894" s="2"/>
      <c r="Q4894" s="9"/>
      <c r="T4894" s="5"/>
    </row>
    <row r="4895" spans="2:20" x14ac:dyDescent="0.2">
      <c r="B4895" s="2"/>
      <c r="M4895" s="32"/>
      <c r="P4895" s="2"/>
      <c r="Q4895" s="9"/>
      <c r="T4895" s="5"/>
    </row>
    <row r="4896" spans="2:20" x14ac:dyDescent="0.2">
      <c r="B4896" s="2"/>
      <c r="M4896" s="32"/>
      <c r="P4896" s="2"/>
      <c r="Q4896" s="9"/>
      <c r="T4896" s="5"/>
    </row>
    <row r="4897" spans="2:20" x14ac:dyDescent="0.2">
      <c r="B4897" s="2"/>
      <c r="M4897" s="32"/>
      <c r="P4897" s="2"/>
      <c r="Q4897" s="9"/>
      <c r="T4897" s="5"/>
    </row>
    <row r="4898" spans="2:20" x14ac:dyDescent="0.2">
      <c r="B4898" s="2"/>
      <c r="M4898" s="32"/>
      <c r="P4898" s="2"/>
      <c r="Q4898" s="9"/>
      <c r="T4898" s="5"/>
    </row>
    <row r="4899" spans="2:20" x14ac:dyDescent="0.2">
      <c r="B4899" s="2"/>
      <c r="M4899" s="32"/>
      <c r="P4899" s="2"/>
      <c r="Q4899" s="9"/>
      <c r="T4899" s="5"/>
    </row>
    <row r="4900" spans="2:20" x14ac:dyDescent="0.2">
      <c r="B4900" s="2"/>
      <c r="M4900" s="32"/>
      <c r="P4900" s="2"/>
      <c r="Q4900" s="9"/>
      <c r="T4900" s="5"/>
    </row>
    <row r="4901" spans="2:20" x14ac:dyDescent="0.2">
      <c r="B4901" s="2"/>
      <c r="M4901" s="32"/>
      <c r="P4901" s="2"/>
      <c r="Q4901" s="9"/>
      <c r="T4901" s="5"/>
    </row>
    <row r="4902" spans="2:20" x14ac:dyDescent="0.2">
      <c r="B4902" s="2"/>
      <c r="M4902" s="32"/>
      <c r="P4902" s="2"/>
      <c r="Q4902" s="9"/>
      <c r="T4902" s="5"/>
    </row>
    <row r="4903" spans="2:20" x14ac:dyDescent="0.2">
      <c r="B4903" s="2"/>
      <c r="M4903" s="32"/>
      <c r="P4903" s="2"/>
      <c r="Q4903" s="9"/>
      <c r="T4903" s="5"/>
    </row>
    <row r="4904" spans="2:20" x14ac:dyDescent="0.2">
      <c r="B4904" s="2"/>
      <c r="M4904" s="32"/>
      <c r="P4904" s="2"/>
      <c r="Q4904" s="9"/>
      <c r="T4904" s="5"/>
    </row>
    <row r="4905" spans="2:20" x14ac:dyDescent="0.2">
      <c r="B4905" s="2"/>
      <c r="M4905" s="32"/>
      <c r="P4905" s="2"/>
      <c r="Q4905" s="9"/>
      <c r="T4905" s="5"/>
    </row>
    <row r="4906" spans="2:20" x14ac:dyDescent="0.2">
      <c r="B4906" s="2"/>
      <c r="M4906" s="32"/>
      <c r="P4906" s="2"/>
      <c r="Q4906" s="9"/>
      <c r="T4906" s="5"/>
    </row>
    <row r="4907" spans="2:20" x14ac:dyDescent="0.2">
      <c r="B4907" s="2"/>
      <c r="M4907" s="32"/>
      <c r="P4907" s="2"/>
      <c r="Q4907" s="9"/>
      <c r="T4907" s="5"/>
    </row>
    <row r="4908" spans="2:20" x14ac:dyDescent="0.2">
      <c r="B4908" s="2"/>
      <c r="M4908" s="32"/>
      <c r="P4908" s="2"/>
      <c r="Q4908" s="9"/>
      <c r="T4908" s="5"/>
    </row>
    <row r="4909" spans="2:20" x14ac:dyDescent="0.2">
      <c r="B4909" s="2"/>
      <c r="M4909" s="32"/>
      <c r="P4909" s="2"/>
      <c r="Q4909" s="9"/>
      <c r="T4909" s="5"/>
    </row>
    <row r="4910" spans="2:20" x14ac:dyDescent="0.2">
      <c r="B4910" s="2"/>
      <c r="M4910" s="32"/>
      <c r="P4910" s="2"/>
      <c r="Q4910" s="9"/>
      <c r="T4910" s="5"/>
    </row>
    <row r="4911" spans="2:20" x14ac:dyDescent="0.2">
      <c r="B4911" s="2"/>
      <c r="M4911" s="32"/>
      <c r="P4911" s="2"/>
      <c r="Q4911" s="9"/>
      <c r="T4911" s="5"/>
    </row>
    <row r="4912" spans="2:20" x14ac:dyDescent="0.2">
      <c r="B4912" s="2"/>
      <c r="M4912" s="32"/>
      <c r="P4912" s="2"/>
      <c r="Q4912" s="9"/>
      <c r="T4912" s="5"/>
    </row>
    <row r="4913" spans="2:20" x14ac:dyDescent="0.2">
      <c r="B4913" s="2"/>
      <c r="M4913" s="32"/>
      <c r="P4913" s="2"/>
      <c r="Q4913" s="9"/>
      <c r="T4913" s="5"/>
    </row>
    <row r="4914" spans="2:20" x14ac:dyDescent="0.2">
      <c r="B4914" s="2"/>
      <c r="M4914" s="32"/>
      <c r="P4914" s="2"/>
      <c r="Q4914" s="9"/>
      <c r="T4914" s="5"/>
    </row>
    <row r="4915" spans="2:20" x14ac:dyDescent="0.2">
      <c r="B4915" s="2"/>
      <c r="M4915" s="32"/>
      <c r="P4915" s="2"/>
      <c r="Q4915" s="9"/>
      <c r="T4915" s="5"/>
    </row>
    <row r="4916" spans="2:20" x14ac:dyDescent="0.2">
      <c r="B4916" s="2"/>
      <c r="M4916" s="32"/>
      <c r="P4916" s="2"/>
      <c r="Q4916" s="9"/>
      <c r="T4916" s="5"/>
    </row>
    <row r="4917" spans="2:20" x14ac:dyDescent="0.2">
      <c r="B4917" s="2"/>
      <c r="M4917" s="32"/>
      <c r="P4917" s="2"/>
      <c r="Q4917" s="9"/>
      <c r="T4917" s="5"/>
    </row>
    <row r="4918" spans="2:20" x14ac:dyDescent="0.2">
      <c r="B4918" s="2"/>
      <c r="M4918" s="32"/>
      <c r="P4918" s="2"/>
      <c r="Q4918" s="9"/>
      <c r="T4918" s="5"/>
    </row>
    <row r="4919" spans="2:20" x14ac:dyDescent="0.2">
      <c r="B4919" s="2"/>
      <c r="M4919" s="32"/>
      <c r="P4919" s="2"/>
      <c r="Q4919" s="9"/>
      <c r="T4919" s="5"/>
    </row>
    <row r="4920" spans="2:20" x14ac:dyDescent="0.2">
      <c r="B4920" s="2"/>
      <c r="M4920" s="32"/>
      <c r="P4920" s="2"/>
      <c r="Q4920" s="9"/>
      <c r="T4920" s="5"/>
    </row>
    <row r="4921" spans="2:20" x14ac:dyDescent="0.2">
      <c r="B4921" s="2"/>
      <c r="M4921" s="32"/>
      <c r="P4921" s="2"/>
      <c r="Q4921" s="9"/>
      <c r="T4921" s="5"/>
    </row>
    <row r="4922" spans="2:20" x14ac:dyDescent="0.2">
      <c r="B4922" s="2"/>
      <c r="M4922" s="32"/>
      <c r="P4922" s="2"/>
      <c r="Q4922" s="9"/>
      <c r="T4922" s="5"/>
    </row>
    <row r="4923" spans="2:20" x14ac:dyDescent="0.2">
      <c r="B4923" s="2"/>
      <c r="M4923" s="32"/>
      <c r="P4923" s="2"/>
      <c r="Q4923" s="9"/>
      <c r="T4923" s="5"/>
    </row>
    <row r="4924" spans="2:20" x14ac:dyDescent="0.2">
      <c r="B4924" s="2"/>
      <c r="M4924" s="32"/>
      <c r="P4924" s="2"/>
      <c r="Q4924" s="9"/>
      <c r="T4924" s="5"/>
    </row>
    <row r="4925" spans="2:20" x14ac:dyDescent="0.2">
      <c r="B4925" s="2"/>
      <c r="M4925" s="32"/>
      <c r="P4925" s="2"/>
      <c r="Q4925" s="9"/>
      <c r="T4925" s="5"/>
    </row>
    <row r="4926" spans="2:20" x14ac:dyDescent="0.2">
      <c r="B4926" s="2"/>
      <c r="M4926" s="32"/>
      <c r="P4926" s="2"/>
      <c r="Q4926" s="9"/>
      <c r="T4926" s="5"/>
    </row>
    <row r="4927" spans="2:20" x14ac:dyDescent="0.2">
      <c r="B4927" s="2"/>
      <c r="M4927" s="32"/>
      <c r="P4927" s="2"/>
      <c r="Q4927" s="9"/>
      <c r="T4927" s="5"/>
    </row>
    <row r="4928" spans="2:20" x14ac:dyDescent="0.2">
      <c r="B4928" s="2"/>
      <c r="M4928" s="32"/>
      <c r="P4928" s="2"/>
      <c r="Q4928" s="9"/>
      <c r="T4928" s="5"/>
    </row>
    <row r="4929" spans="2:20" x14ac:dyDescent="0.2">
      <c r="B4929" s="2"/>
      <c r="M4929" s="32"/>
      <c r="P4929" s="2"/>
      <c r="Q4929" s="9"/>
      <c r="T4929" s="5"/>
    </row>
    <row r="4930" spans="2:20" x14ac:dyDescent="0.2">
      <c r="B4930" s="2"/>
      <c r="M4930" s="32"/>
      <c r="P4930" s="2"/>
      <c r="Q4930" s="9"/>
      <c r="T4930" s="5"/>
    </row>
    <row r="4931" spans="2:20" x14ac:dyDescent="0.2">
      <c r="B4931" s="2"/>
      <c r="M4931" s="32"/>
      <c r="P4931" s="2"/>
      <c r="Q4931" s="9"/>
      <c r="T4931" s="5"/>
    </row>
    <row r="4932" spans="2:20" x14ac:dyDescent="0.2">
      <c r="B4932" s="2"/>
      <c r="M4932" s="32"/>
      <c r="P4932" s="2"/>
      <c r="Q4932" s="9"/>
      <c r="T4932" s="5"/>
    </row>
    <row r="4933" spans="2:20" x14ac:dyDescent="0.2">
      <c r="B4933" s="2"/>
      <c r="M4933" s="32"/>
      <c r="P4933" s="2"/>
      <c r="Q4933" s="9"/>
      <c r="T4933" s="5"/>
    </row>
    <row r="4934" spans="2:20" x14ac:dyDescent="0.2">
      <c r="B4934" s="2"/>
      <c r="M4934" s="32"/>
      <c r="P4934" s="2"/>
      <c r="Q4934" s="9"/>
      <c r="T4934" s="5"/>
    </row>
    <row r="4935" spans="2:20" x14ac:dyDescent="0.2">
      <c r="B4935" s="2"/>
      <c r="M4935" s="32"/>
      <c r="P4935" s="2"/>
      <c r="Q4935" s="9"/>
      <c r="T4935" s="5"/>
    </row>
    <row r="4936" spans="2:20" x14ac:dyDescent="0.2">
      <c r="B4936" s="2"/>
      <c r="M4936" s="32"/>
      <c r="P4936" s="2"/>
      <c r="Q4936" s="9"/>
      <c r="T4936" s="5"/>
    </row>
    <row r="4937" spans="2:20" x14ac:dyDescent="0.2">
      <c r="B4937" s="2"/>
      <c r="M4937" s="32"/>
      <c r="P4937" s="2"/>
      <c r="Q4937" s="9"/>
      <c r="T4937" s="5"/>
    </row>
    <row r="4938" spans="2:20" x14ac:dyDescent="0.2">
      <c r="B4938" s="2"/>
      <c r="M4938" s="32"/>
      <c r="P4938" s="2"/>
      <c r="Q4938" s="9"/>
      <c r="T4938" s="5"/>
    </row>
    <row r="4939" spans="2:20" x14ac:dyDescent="0.2">
      <c r="B4939" s="2"/>
      <c r="M4939" s="32"/>
      <c r="P4939" s="2"/>
      <c r="Q4939" s="9"/>
      <c r="T4939" s="5"/>
    </row>
    <row r="4940" spans="2:20" x14ac:dyDescent="0.2">
      <c r="B4940" s="2"/>
      <c r="M4940" s="32"/>
      <c r="P4940" s="2"/>
      <c r="Q4940" s="9"/>
      <c r="T4940" s="5"/>
    </row>
    <row r="4941" spans="2:20" x14ac:dyDescent="0.2">
      <c r="B4941" s="2"/>
      <c r="M4941" s="32"/>
      <c r="P4941" s="2"/>
      <c r="Q4941" s="9"/>
      <c r="T4941" s="5"/>
    </row>
    <row r="4942" spans="2:20" x14ac:dyDescent="0.2">
      <c r="B4942" s="2"/>
      <c r="M4942" s="32"/>
      <c r="P4942" s="2"/>
      <c r="Q4942" s="9"/>
      <c r="T4942" s="5"/>
    </row>
    <row r="4943" spans="2:20" x14ac:dyDescent="0.2">
      <c r="B4943" s="2"/>
      <c r="M4943" s="32"/>
      <c r="P4943" s="2"/>
      <c r="Q4943" s="9"/>
      <c r="T4943" s="5"/>
    </row>
    <row r="4944" spans="2:20" x14ac:dyDescent="0.2">
      <c r="B4944" s="2"/>
      <c r="M4944" s="32"/>
      <c r="P4944" s="2"/>
      <c r="Q4944" s="9"/>
      <c r="T4944" s="5"/>
    </row>
    <row r="4945" spans="2:20" x14ac:dyDescent="0.2">
      <c r="B4945" s="2"/>
      <c r="M4945" s="32"/>
      <c r="P4945" s="2"/>
      <c r="Q4945" s="9"/>
      <c r="T4945" s="5"/>
    </row>
    <row r="4946" spans="2:20" x14ac:dyDescent="0.2">
      <c r="B4946" s="2"/>
      <c r="M4946" s="32"/>
      <c r="P4946" s="2"/>
      <c r="Q4946" s="9"/>
      <c r="T4946" s="5"/>
    </row>
    <row r="4947" spans="2:20" x14ac:dyDescent="0.2">
      <c r="B4947" s="2"/>
      <c r="M4947" s="32"/>
      <c r="P4947" s="2"/>
      <c r="Q4947" s="9"/>
      <c r="T4947" s="5"/>
    </row>
    <row r="4948" spans="2:20" x14ac:dyDescent="0.2">
      <c r="B4948" s="2"/>
      <c r="M4948" s="32"/>
      <c r="P4948" s="2"/>
      <c r="Q4948" s="9"/>
      <c r="T4948" s="5"/>
    </row>
    <row r="4949" spans="2:20" x14ac:dyDescent="0.2">
      <c r="B4949" s="2"/>
      <c r="M4949" s="32"/>
      <c r="P4949" s="2"/>
      <c r="Q4949" s="9"/>
      <c r="T4949" s="5"/>
    </row>
    <row r="4950" spans="2:20" x14ac:dyDescent="0.2">
      <c r="B4950" s="2"/>
      <c r="M4950" s="32"/>
      <c r="P4950" s="2"/>
      <c r="Q4950" s="9"/>
      <c r="T4950" s="5"/>
    </row>
    <row r="4951" spans="2:20" x14ac:dyDescent="0.2">
      <c r="B4951" s="2"/>
      <c r="M4951" s="32"/>
      <c r="P4951" s="2"/>
      <c r="Q4951" s="9"/>
      <c r="T4951" s="5"/>
    </row>
    <row r="4952" spans="2:20" x14ac:dyDescent="0.2">
      <c r="B4952" s="2"/>
      <c r="M4952" s="32"/>
      <c r="P4952" s="2"/>
      <c r="Q4952" s="9"/>
      <c r="T4952" s="5"/>
    </row>
    <row r="4953" spans="2:20" x14ac:dyDescent="0.2">
      <c r="B4953" s="2"/>
      <c r="M4953" s="32"/>
      <c r="P4953" s="2"/>
      <c r="Q4953" s="9"/>
      <c r="T4953" s="5"/>
    </row>
    <row r="4954" spans="2:20" x14ac:dyDescent="0.2">
      <c r="B4954" s="2"/>
      <c r="M4954" s="32"/>
      <c r="P4954" s="2"/>
      <c r="Q4954" s="9"/>
      <c r="T4954" s="5"/>
    </row>
    <row r="4955" spans="2:20" x14ac:dyDescent="0.2">
      <c r="B4955" s="2"/>
      <c r="M4955" s="32"/>
      <c r="P4955" s="2"/>
      <c r="Q4955" s="9"/>
      <c r="T4955" s="5"/>
    </row>
    <row r="4956" spans="2:20" x14ac:dyDescent="0.2">
      <c r="B4956" s="2"/>
      <c r="M4956" s="32"/>
      <c r="P4956" s="2"/>
      <c r="Q4956" s="9"/>
      <c r="T4956" s="5"/>
    </row>
    <row r="4957" spans="2:20" x14ac:dyDescent="0.2">
      <c r="B4957" s="2"/>
      <c r="M4957" s="32"/>
      <c r="P4957" s="2"/>
      <c r="Q4957" s="9"/>
      <c r="T4957" s="5"/>
    </row>
    <row r="4958" spans="2:20" x14ac:dyDescent="0.2">
      <c r="B4958" s="2"/>
      <c r="M4958" s="32"/>
      <c r="P4958" s="2"/>
      <c r="Q4958" s="9"/>
      <c r="T4958" s="5"/>
    </row>
    <row r="4959" spans="2:20" x14ac:dyDescent="0.2">
      <c r="B4959" s="2"/>
      <c r="M4959" s="32"/>
      <c r="P4959" s="2"/>
      <c r="Q4959" s="9"/>
      <c r="T4959" s="5"/>
    </row>
    <row r="4960" spans="2:20" x14ac:dyDescent="0.2">
      <c r="B4960" s="2"/>
      <c r="M4960" s="32"/>
      <c r="P4960" s="2"/>
      <c r="Q4960" s="9"/>
      <c r="T4960" s="5"/>
    </row>
    <row r="4961" spans="2:20" x14ac:dyDescent="0.2">
      <c r="B4961" s="2"/>
      <c r="M4961" s="32"/>
      <c r="P4961" s="2"/>
      <c r="Q4961" s="9"/>
      <c r="T4961" s="5"/>
    </row>
    <row r="4962" spans="2:20" x14ac:dyDescent="0.2">
      <c r="B4962" s="2"/>
      <c r="M4962" s="32"/>
      <c r="P4962" s="2"/>
      <c r="Q4962" s="9"/>
      <c r="T4962" s="5"/>
    </row>
    <row r="4963" spans="2:20" x14ac:dyDescent="0.2">
      <c r="B4963" s="2"/>
      <c r="M4963" s="32"/>
      <c r="P4963" s="2"/>
      <c r="Q4963" s="9"/>
      <c r="T4963" s="5"/>
    </row>
    <row r="4964" spans="2:20" x14ac:dyDescent="0.2">
      <c r="B4964" s="2"/>
      <c r="M4964" s="32"/>
      <c r="P4964" s="2"/>
      <c r="Q4964" s="9"/>
      <c r="T4964" s="5"/>
    </row>
    <row r="4965" spans="2:20" x14ac:dyDescent="0.2">
      <c r="B4965" s="2"/>
      <c r="M4965" s="32"/>
      <c r="P4965" s="2"/>
      <c r="Q4965" s="9"/>
      <c r="T4965" s="5"/>
    </row>
    <row r="4966" spans="2:20" x14ac:dyDescent="0.2">
      <c r="B4966" s="2"/>
      <c r="M4966" s="32"/>
      <c r="P4966" s="2"/>
      <c r="Q4966" s="9"/>
      <c r="T4966" s="5"/>
    </row>
    <row r="4967" spans="2:20" x14ac:dyDescent="0.2">
      <c r="B4967" s="2"/>
      <c r="M4967" s="32"/>
      <c r="P4967" s="2"/>
      <c r="Q4967" s="9"/>
      <c r="T4967" s="5"/>
    </row>
    <row r="4968" spans="2:20" x14ac:dyDescent="0.2">
      <c r="B4968" s="2"/>
      <c r="M4968" s="32"/>
      <c r="P4968" s="2"/>
      <c r="Q4968" s="9"/>
      <c r="T4968" s="5"/>
    </row>
    <row r="4969" spans="2:20" x14ac:dyDescent="0.2">
      <c r="B4969" s="2"/>
      <c r="M4969" s="32"/>
      <c r="P4969" s="2"/>
      <c r="Q4969" s="9"/>
      <c r="T4969" s="5"/>
    </row>
    <row r="4970" spans="2:20" x14ac:dyDescent="0.2">
      <c r="B4970" s="2"/>
      <c r="M4970" s="32"/>
      <c r="P4970" s="2"/>
      <c r="Q4970" s="9"/>
      <c r="T4970" s="5"/>
    </row>
    <row r="4971" spans="2:20" x14ac:dyDescent="0.2">
      <c r="B4971" s="2"/>
      <c r="M4971" s="32"/>
      <c r="P4971" s="2"/>
      <c r="Q4971" s="9"/>
      <c r="T4971" s="5"/>
    </row>
    <row r="4972" spans="2:20" x14ac:dyDescent="0.2">
      <c r="B4972" s="2"/>
      <c r="M4972" s="32"/>
      <c r="P4972" s="2"/>
      <c r="Q4972" s="9"/>
      <c r="T4972" s="5"/>
    </row>
    <row r="4973" spans="2:20" x14ac:dyDescent="0.2">
      <c r="B4973" s="2"/>
      <c r="M4973" s="32"/>
      <c r="P4973" s="2"/>
      <c r="Q4973" s="9"/>
      <c r="T4973" s="5"/>
    </row>
    <row r="4974" spans="2:20" x14ac:dyDescent="0.2">
      <c r="B4974" s="2"/>
      <c r="M4974" s="32"/>
      <c r="P4974" s="2"/>
      <c r="Q4974" s="9"/>
      <c r="T4974" s="5"/>
    </row>
    <row r="4975" spans="2:20" x14ac:dyDescent="0.2">
      <c r="B4975" s="2"/>
      <c r="M4975" s="32"/>
      <c r="P4975" s="2"/>
      <c r="Q4975" s="9"/>
      <c r="T4975" s="5"/>
    </row>
    <row r="4976" spans="2:20" x14ac:dyDescent="0.2">
      <c r="B4976" s="2"/>
      <c r="M4976" s="32"/>
      <c r="P4976" s="2"/>
      <c r="Q4976" s="9"/>
      <c r="T4976" s="5"/>
    </row>
    <row r="4977" spans="2:20" x14ac:dyDescent="0.2">
      <c r="B4977" s="2"/>
      <c r="M4977" s="32"/>
      <c r="P4977" s="2"/>
      <c r="Q4977" s="9"/>
      <c r="T4977" s="5"/>
    </row>
    <row r="4978" spans="2:20" x14ac:dyDescent="0.2">
      <c r="B4978" s="2"/>
      <c r="M4978" s="32"/>
      <c r="P4978" s="2"/>
      <c r="Q4978" s="9"/>
      <c r="T4978" s="5"/>
    </row>
    <row r="4979" spans="2:20" x14ac:dyDescent="0.2">
      <c r="B4979" s="2"/>
      <c r="M4979" s="32"/>
      <c r="P4979" s="2"/>
      <c r="Q4979" s="9"/>
      <c r="T4979" s="5"/>
    </row>
    <row r="4980" spans="2:20" x14ac:dyDescent="0.2">
      <c r="B4980" s="2"/>
      <c r="M4980" s="32"/>
      <c r="P4980" s="2"/>
      <c r="Q4980" s="9"/>
      <c r="T4980" s="5"/>
    </row>
    <row r="4981" spans="2:20" x14ac:dyDescent="0.2">
      <c r="B4981" s="2"/>
      <c r="M4981" s="32"/>
      <c r="P4981" s="2"/>
      <c r="Q4981" s="9"/>
      <c r="T4981" s="5"/>
    </row>
    <row r="4982" spans="2:20" x14ac:dyDescent="0.2">
      <c r="B4982" s="2"/>
      <c r="M4982" s="32"/>
      <c r="P4982" s="2"/>
      <c r="Q4982" s="9"/>
      <c r="T4982" s="5"/>
    </row>
    <row r="4983" spans="2:20" x14ac:dyDescent="0.2">
      <c r="B4983" s="2"/>
      <c r="M4983" s="32"/>
      <c r="P4983" s="2"/>
      <c r="Q4983" s="9"/>
      <c r="T4983" s="5"/>
    </row>
    <row r="4984" spans="2:20" x14ac:dyDescent="0.2">
      <c r="B4984" s="2"/>
      <c r="M4984" s="32"/>
      <c r="P4984" s="2"/>
      <c r="Q4984" s="9"/>
      <c r="T4984" s="5"/>
    </row>
    <row r="4985" spans="2:20" x14ac:dyDescent="0.2">
      <c r="B4985" s="2"/>
      <c r="M4985" s="32"/>
      <c r="P4985" s="2"/>
      <c r="Q4985" s="9"/>
      <c r="T4985" s="5"/>
    </row>
    <row r="4986" spans="2:20" x14ac:dyDescent="0.2">
      <c r="B4986" s="2"/>
      <c r="M4986" s="32"/>
      <c r="P4986" s="2"/>
      <c r="Q4986" s="9"/>
      <c r="T4986" s="5"/>
    </row>
    <row r="4987" spans="2:20" x14ac:dyDescent="0.2">
      <c r="B4987" s="2"/>
      <c r="M4987" s="32"/>
      <c r="P4987" s="2"/>
      <c r="Q4987" s="9"/>
      <c r="T4987" s="5"/>
    </row>
    <row r="4988" spans="2:20" x14ac:dyDescent="0.2">
      <c r="B4988" s="2"/>
      <c r="M4988" s="32"/>
      <c r="P4988" s="2"/>
      <c r="Q4988" s="9"/>
      <c r="T4988" s="5"/>
    </row>
    <row r="4989" spans="2:20" x14ac:dyDescent="0.2">
      <c r="B4989" s="2"/>
      <c r="M4989" s="32"/>
      <c r="P4989" s="2"/>
      <c r="Q4989" s="9"/>
      <c r="T4989" s="5"/>
    </row>
    <row r="4990" spans="2:20" x14ac:dyDescent="0.2">
      <c r="B4990" s="2"/>
      <c r="M4990" s="32"/>
      <c r="P4990" s="2"/>
      <c r="Q4990" s="9"/>
      <c r="T4990" s="5"/>
    </row>
    <row r="4991" spans="2:20" x14ac:dyDescent="0.2">
      <c r="B4991" s="2"/>
      <c r="M4991" s="32"/>
      <c r="P4991" s="2"/>
      <c r="Q4991" s="9"/>
      <c r="T4991" s="5"/>
    </row>
    <row r="4992" spans="2:20" x14ac:dyDescent="0.2">
      <c r="B4992" s="2"/>
      <c r="M4992" s="32"/>
      <c r="P4992" s="2"/>
      <c r="Q4992" s="9"/>
      <c r="T4992" s="5"/>
    </row>
    <row r="4993" spans="2:20" x14ac:dyDescent="0.2">
      <c r="B4993" s="2"/>
      <c r="M4993" s="32"/>
      <c r="P4993" s="2"/>
      <c r="Q4993" s="9"/>
      <c r="T4993" s="5"/>
    </row>
    <row r="4994" spans="2:20" x14ac:dyDescent="0.2">
      <c r="B4994" s="2"/>
      <c r="M4994" s="32"/>
      <c r="P4994" s="2"/>
      <c r="Q4994" s="9"/>
      <c r="T4994" s="5"/>
    </row>
    <row r="4995" spans="2:20" x14ac:dyDescent="0.2">
      <c r="B4995" s="2"/>
      <c r="M4995" s="32"/>
      <c r="P4995" s="2"/>
      <c r="Q4995" s="9"/>
      <c r="T4995" s="5"/>
    </row>
    <row r="4996" spans="2:20" x14ac:dyDescent="0.2">
      <c r="B4996" s="2"/>
      <c r="M4996" s="32"/>
      <c r="P4996" s="2"/>
      <c r="Q4996" s="9"/>
      <c r="T4996" s="5"/>
    </row>
    <row r="4997" spans="2:20" x14ac:dyDescent="0.2">
      <c r="B4997" s="2"/>
      <c r="M4997" s="32"/>
      <c r="P4997" s="2"/>
      <c r="Q4997" s="9"/>
      <c r="T4997" s="5"/>
    </row>
    <row r="4998" spans="2:20" x14ac:dyDescent="0.2">
      <c r="B4998" s="2"/>
      <c r="M4998" s="32"/>
      <c r="P4998" s="2"/>
      <c r="Q4998" s="9"/>
      <c r="T4998" s="5"/>
    </row>
    <row r="4999" spans="2:20" x14ac:dyDescent="0.2">
      <c r="B4999" s="2"/>
      <c r="M4999" s="32"/>
      <c r="P4999" s="2"/>
      <c r="Q4999" s="9"/>
      <c r="T4999" s="5"/>
    </row>
    <row r="5000" spans="2:20" x14ac:dyDescent="0.2">
      <c r="B5000" s="2"/>
      <c r="M5000" s="32"/>
      <c r="P5000" s="2"/>
      <c r="Q5000" s="9"/>
      <c r="T5000" s="5"/>
    </row>
    <row r="5001" spans="2:20" x14ac:dyDescent="0.2">
      <c r="B5001" s="2"/>
      <c r="M5001" s="32"/>
      <c r="P5001" s="2"/>
      <c r="Q5001" s="9"/>
      <c r="T5001" s="5"/>
    </row>
    <row r="5002" spans="2:20" x14ac:dyDescent="0.2">
      <c r="B5002" s="2"/>
      <c r="M5002" s="32"/>
      <c r="P5002" s="2"/>
      <c r="Q5002" s="9"/>
      <c r="T5002" s="5"/>
    </row>
    <row r="5003" spans="2:20" x14ac:dyDescent="0.2">
      <c r="B5003" s="2"/>
      <c r="M5003" s="32"/>
      <c r="P5003" s="2"/>
      <c r="Q5003" s="9"/>
      <c r="T5003" s="5"/>
    </row>
    <row r="5004" spans="2:20" x14ac:dyDescent="0.2">
      <c r="B5004" s="2"/>
      <c r="M5004" s="32"/>
      <c r="P5004" s="2"/>
      <c r="Q5004" s="9"/>
      <c r="T5004" s="5"/>
    </row>
    <row r="5005" spans="2:20" x14ac:dyDescent="0.2">
      <c r="B5005" s="2"/>
      <c r="M5005" s="32"/>
      <c r="P5005" s="2"/>
      <c r="Q5005" s="9"/>
      <c r="T5005" s="5"/>
    </row>
    <row r="5006" spans="2:20" x14ac:dyDescent="0.2">
      <c r="B5006" s="2"/>
      <c r="M5006" s="32"/>
      <c r="P5006" s="2"/>
      <c r="Q5006" s="9"/>
      <c r="T5006" s="5"/>
    </row>
    <row r="5007" spans="2:20" x14ac:dyDescent="0.2">
      <c r="B5007" s="2"/>
      <c r="M5007" s="32"/>
      <c r="P5007" s="2"/>
      <c r="Q5007" s="9"/>
      <c r="T5007" s="5"/>
    </row>
    <row r="5008" spans="2:20" x14ac:dyDescent="0.2">
      <c r="B5008" s="2"/>
      <c r="M5008" s="32"/>
      <c r="P5008" s="2"/>
      <c r="Q5008" s="9"/>
      <c r="T5008" s="5"/>
    </row>
    <row r="5009" spans="2:20" x14ac:dyDescent="0.2">
      <c r="B5009" s="2"/>
      <c r="M5009" s="32"/>
      <c r="P5009" s="2"/>
      <c r="Q5009" s="9"/>
      <c r="T5009" s="5"/>
    </row>
    <row r="5010" spans="2:20" x14ac:dyDescent="0.2">
      <c r="B5010" s="2"/>
      <c r="M5010" s="32"/>
      <c r="P5010" s="2"/>
      <c r="Q5010" s="9"/>
      <c r="T5010" s="5"/>
    </row>
    <row r="5011" spans="2:20" x14ac:dyDescent="0.2">
      <c r="B5011" s="2"/>
      <c r="M5011" s="32"/>
      <c r="P5011" s="2"/>
      <c r="Q5011" s="9"/>
      <c r="T5011" s="5"/>
    </row>
    <row r="5012" spans="2:20" x14ac:dyDescent="0.2">
      <c r="B5012" s="2"/>
      <c r="M5012" s="32"/>
      <c r="P5012" s="2"/>
      <c r="Q5012" s="9"/>
      <c r="T5012" s="5"/>
    </row>
    <row r="5013" spans="2:20" x14ac:dyDescent="0.2">
      <c r="B5013" s="2"/>
      <c r="M5013" s="32"/>
      <c r="P5013" s="2"/>
      <c r="Q5013" s="9"/>
      <c r="T5013" s="5"/>
    </row>
    <row r="5014" spans="2:20" x14ac:dyDescent="0.2">
      <c r="B5014" s="2"/>
      <c r="M5014" s="32"/>
      <c r="P5014" s="2"/>
      <c r="Q5014" s="9"/>
      <c r="T5014" s="5"/>
    </row>
    <row r="5015" spans="2:20" x14ac:dyDescent="0.2">
      <c r="B5015" s="2"/>
      <c r="M5015" s="32"/>
      <c r="P5015" s="2"/>
      <c r="Q5015" s="9"/>
      <c r="T5015" s="5"/>
    </row>
    <row r="5016" spans="2:20" x14ac:dyDescent="0.2">
      <c r="B5016" s="2"/>
      <c r="M5016" s="32"/>
      <c r="P5016" s="2"/>
      <c r="Q5016" s="9"/>
      <c r="T5016" s="5"/>
    </row>
    <row r="5017" spans="2:20" x14ac:dyDescent="0.2">
      <c r="B5017" s="2"/>
      <c r="M5017" s="32"/>
      <c r="P5017" s="2"/>
      <c r="Q5017" s="9"/>
      <c r="T5017" s="5"/>
    </row>
    <row r="5018" spans="2:20" x14ac:dyDescent="0.2">
      <c r="B5018" s="2"/>
      <c r="M5018" s="32"/>
      <c r="P5018" s="2"/>
      <c r="Q5018" s="9"/>
      <c r="T5018" s="5"/>
    </row>
    <row r="5019" spans="2:20" x14ac:dyDescent="0.2">
      <c r="B5019" s="2"/>
      <c r="M5019" s="32"/>
      <c r="P5019" s="2"/>
      <c r="Q5019" s="9"/>
      <c r="T5019" s="5"/>
    </row>
    <row r="5020" spans="2:20" x14ac:dyDescent="0.2">
      <c r="B5020" s="2"/>
      <c r="M5020" s="32"/>
      <c r="P5020" s="2"/>
      <c r="Q5020" s="9"/>
      <c r="T5020" s="5"/>
    </row>
    <row r="5021" spans="2:20" x14ac:dyDescent="0.2">
      <c r="B5021" s="2"/>
      <c r="M5021" s="32"/>
      <c r="P5021" s="2"/>
      <c r="Q5021" s="9"/>
      <c r="T5021" s="5"/>
    </row>
    <row r="5022" spans="2:20" x14ac:dyDescent="0.2">
      <c r="B5022" s="2"/>
      <c r="M5022" s="32"/>
      <c r="P5022" s="2"/>
      <c r="Q5022" s="9"/>
      <c r="T5022" s="5"/>
    </row>
    <row r="5023" spans="2:20" x14ac:dyDescent="0.2">
      <c r="B5023" s="2"/>
      <c r="M5023" s="32"/>
      <c r="P5023" s="2"/>
      <c r="Q5023" s="9"/>
      <c r="T5023" s="5"/>
    </row>
    <row r="5024" spans="2:20" x14ac:dyDescent="0.2">
      <c r="B5024" s="2"/>
      <c r="M5024" s="32"/>
      <c r="P5024" s="2"/>
      <c r="Q5024" s="9"/>
      <c r="T5024" s="5"/>
    </row>
    <row r="5025" spans="2:20" x14ac:dyDescent="0.2">
      <c r="B5025" s="2"/>
      <c r="M5025" s="32"/>
      <c r="P5025" s="2"/>
      <c r="Q5025" s="9"/>
      <c r="T5025" s="5"/>
    </row>
    <row r="5026" spans="2:20" x14ac:dyDescent="0.2">
      <c r="B5026" s="2"/>
      <c r="M5026" s="32"/>
      <c r="P5026" s="2"/>
      <c r="Q5026" s="9"/>
      <c r="T5026" s="5"/>
    </row>
    <row r="5027" spans="2:20" x14ac:dyDescent="0.2">
      <c r="B5027" s="2"/>
      <c r="M5027" s="32"/>
      <c r="P5027" s="2"/>
      <c r="Q5027" s="9"/>
      <c r="T5027" s="5"/>
    </row>
    <row r="5028" spans="2:20" x14ac:dyDescent="0.2">
      <c r="B5028" s="2"/>
      <c r="M5028" s="32"/>
      <c r="P5028" s="2"/>
      <c r="Q5028" s="9"/>
      <c r="T5028" s="5"/>
    </row>
    <row r="5029" spans="2:20" x14ac:dyDescent="0.2">
      <c r="B5029" s="2"/>
      <c r="M5029" s="32"/>
      <c r="P5029" s="2"/>
      <c r="Q5029" s="9"/>
      <c r="T5029" s="5"/>
    </row>
    <row r="5030" spans="2:20" x14ac:dyDescent="0.2">
      <c r="B5030" s="2"/>
      <c r="M5030" s="32"/>
      <c r="P5030" s="2"/>
      <c r="Q5030" s="9"/>
      <c r="T5030" s="5"/>
    </row>
    <row r="5031" spans="2:20" x14ac:dyDescent="0.2">
      <c r="B5031" s="2"/>
      <c r="M5031" s="32"/>
      <c r="P5031" s="2"/>
      <c r="Q5031" s="9"/>
      <c r="T5031" s="5"/>
    </row>
    <row r="5032" spans="2:20" x14ac:dyDescent="0.2">
      <c r="B5032" s="2"/>
      <c r="M5032" s="32"/>
      <c r="P5032" s="2"/>
      <c r="Q5032" s="9"/>
      <c r="T5032" s="5"/>
    </row>
    <row r="5033" spans="2:20" x14ac:dyDescent="0.2">
      <c r="B5033" s="2"/>
      <c r="M5033" s="32"/>
      <c r="P5033" s="2"/>
      <c r="Q5033" s="9"/>
      <c r="T5033" s="5"/>
    </row>
    <row r="5034" spans="2:20" x14ac:dyDescent="0.2">
      <c r="B5034" s="2"/>
      <c r="M5034" s="32"/>
      <c r="P5034" s="2"/>
      <c r="Q5034" s="9"/>
      <c r="T5034" s="5"/>
    </row>
    <row r="5035" spans="2:20" x14ac:dyDescent="0.2">
      <c r="B5035" s="2"/>
      <c r="M5035" s="32"/>
      <c r="P5035" s="2"/>
      <c r="Q5035" s="9"/>
      <c r="T5035" s="5"/>
    </row>
    <row r="5036" spans="2:20" x14ac:dyDescent="0.2">
      <c r="B5036" s="2"/>
      <c r="M5036" s="32"/>
      <c r="P5036" s="2"/>
      <c r="Q5036" s="9"/>
      <c r="T5036" s="5"/>
    </row>
    <row r="5037" spans="2:20" x14ac:dyDescent="0.2">
      <c r="B5037" s="2"/>
      <c r="M5037" s="32"/>
      <c r="P5037" s="2"/>
      <c r="Q5037" s="9"/>
      <c r="T5037" s="5"/>
    </row>
    <row r="5038" spans="2:20" x14ac:dyDescent="0.2">
      <c r="B5038" s="2"/>
      <c r="M5038" s="32"/>
      <c r="P5038" s="2"/>
      <c r="Q5038" s="9"/>
      <c r="T5038" s="5"/>
    </row>
    <row r="5039" spans="2:20" x14ac:dyDescent="0.2">
      <c r="B5039" s="2"/>
      <c r="M5039" s="32"/>
      <c r="P5039" s="2"/>
      <c r="Q5039" s="9"/>
      <c r="T5039" s="5"/>
    </row>
    <row r="5040" spans="2:20" x14ac:dyDescent="0.2">
      <c r="B5040" s="2"/>
      <c r="M5040" s="32"/>
      <c r="P5040" s="2"/>
      <c r="Q5040" s="9"/>
      <c r="T5040" s="5"/>
    </row>
    <row r="5041" spans="2:20" x14ac:dyDescent="0.2">
      <c r="B5041" s="2"/>
      <c r="M5041" s="32"/>
      <c r="P5041" s="2"/>
      <c r="Q5041" s="9"/>
      <c r="T5041" s="5"/>
    </row>
    <row r="5042" spans="2:20" x14ac:dyDescent="0.2">
      <c r="B5042" s="2"/>
      <c r="M5042" s="32"/>
      <c r="P5042" s="2"/>
      <c r="Q5042" s="9"/>
      <c r="T5042" s="5"/>
    </row>
    <row r="5043" spans="2:20" x14ac:dyDescent="0.2">
      <c r="B5043" s="2"/>
      <c r="M5043" s="32"/>
      <c r="P5043" s="2"/>
      <c r="Q5043" s="9"/>
      <c r="T5043" s="5"/>
    </row>
    <row r="5044" spans="2:20" x14ac:dyDescent="0.2">
      <c r="B5044" s="2"/>
      <c r="M5044" s="32"/>
      <c r="P5044" s="2"/>
      <c r="Q5044" s="9"/>
      <c r="T5044" s="5"/>
    </row>
    <row r="5045" spans="2:20" x14ac:dyDescent="0.2">
      <c r="B5045" s="2"/>
      <c r="M5045" s="32"/>
      <c r="P5045" s="2"/>
      <c r="Q5045" s="9"/>
      <c r="T5045" s="5"/>
    </row>
    <row r="5046" spans="2:20" x14ac:dyDescent="0.2">
      <c r="B5046" s="2"/>
      <c r="M5046" s="32"/>
      <c r="P5046" s="2"/>
      <c r="Q5046" s="9"/>
      <c r="T5046" s="5"/>
    </row>
    <row r="5047" spans="2:20" x14ac:dyDescent="0.2">
      <c r="B5047" s="2"/>
      <c r="M5047" s="32"/>
      <c r="P5047" s="2"/>
      <c r="Q5047" s="9"/>
      <c r="T5047" s="5"/>
    </row>
    <row r="5048" spans="2:20" x14ac:dyDescent="0.2">
      <c r="B5048" s="2"/>
      <c r="M5048" s="32"/>
      <c r="P5048" s="2"/>
      <c r="Q5048" s="9"/>
      <c r="T5048" s="5"/>
    </row>
    <row r="5049" spans="2:20" x14ac:dyDescent="0.2">
      <c r="B5049" s="2"/>
      <c r="M5049" s="32"/>
      <c r="P5049" s="2"/>
      <c r="Q5049" s="9"/>
      <c r="T5049" s="5"/>
    </row>
    <row r="5050" spans="2:20" x14ac:dyDescent="0.2">
      <c r="B5050" s="2"/>
      <c r="M5050" s="32"/>
      <c r="P5050" s="2"/>
      <c r="Q5050" s="9"/>
      <c r="T5050" s="5"/>
    </row>
    <row r="5051" spans="2:20" x14ac:dyDescent="0.2">
      <c r="B5051" s="2"/>
      <c r="M5051" s="32"/>
      <c r="P5051" s="2"/>
      <c r="Q5051" s="9"/>
      <c r="T5051" s="5"/>
    </row>
    <row r="5052" spans="2:20" x14ac:dyDescent="0.2">
      <c r="B5052" s="2"/>
      <c r="M5052" s="32"/>
      <c r="P5052" s="2"/>
      <c r="Q5052" s="9"/>
      <c r="T5052" s="5"/>
    </row>
    <row r="5053" spans="2:20" x14ac:dyDescent="0.2">
      <c r="B5053" s="2"/>
      <c r="M5053" s="32"/>
      <c r="P5053" s="2"/>
      <c r="Q5053" s="9"/>
      <c r="T5053" s="5"/>
    </row>
    <row r="5054" spans="2:20" x14ac:dyDescent="0.2">
      <c r="B5054" s="2"/>
      <c r="M5054" s="32"/>
      <c r="P5054" s="2"/>
      <c r="Q5054" s="9"/>
      <c r="T5054" s="5"/>
    </row>
    <row r="5055" spans="2:20" x14ac:dyDescent="0.2">
      <c r="B5055" s="2"/>
      <c r="M5055" s="32"/>
      <c r="P5055" s="2"/>
      <c r="Q5055" s="9"/>
      <c r="T5055" s="5"/>
    </row>
    <row r="5056" spans="2:20" x14ac:dyDescent="0.2">
      <c r="B5056" s="2"/>
      <c r="M5056" s="32"/>
      <c r="P5056" s="2"/>
      <c r="Q5056" s="9"/>
      <c r="T5056" s="5"/>
    </row>
    <row r="5057" spans="2:20" x14ac:dyDescent="0.2">
      <c r="B5057" s="2"/>
      <c r="M5057" s="32"/>
      <c r="P5057" s="2"/>
      <c r="Q5057" s="9"/>
      <c r="T5057" s="5"/>
    </row>
    <row r="5058" spans="2:20" x14ac:dyDescent="0.2">
      <c r="B5058" s="2"/>
      <c r="M5058" s="32"/>
      <c r="P5058" s="2"/>
      <c r="Q5058" s="9"/>
      <c r="T5058" s="5"/>
    </row>
    <row r="5059" spans="2:20" x14ac:dyDescent="0.2">
      <c r="B5059" s="2"/>
      <c r="M5059" s="32"/>
      <c r="P5059" s="2"/>
      <c r="Q5059" s="9"/>
      <c r="T5059" s="5"/>
    </row>
    <row r="5060" spans="2:20" x14ac:dyDescent="0.2">
      <c r="B5060" s="2"/>
      <c r="M5060" s="32"/>
      <c r="P5060" s="2"/>
      <c r="Q5060" s="9"/>
      <c r="T5060" s="5"/>
    </row>
    <row r="5061" spans="2:20" x14ac:dyDescent="0.2">
      <c r="B5061" s="2"/>
      <c r="M5061" s="32"/>
      <c r="P5061" s="2"/>
      <c r="Q5061" s="9"/>
      <c r="T5061" s="5"/>
    </row>
    <row r="5062" spans="2:20" x14ac:dyDescent="0.2">
      <c r="B5062" s="2"/>
      <c r="M5062" s="32"/>
      <c r="P5062" s="2"/>
      <c r="Q5062" s="9"/>
      <c r="T5062" s="5"/>
    </row>
    <row r="5063" spans="2:20" x14ac:dyDescent="0.2">
      <c r="B5063" s="2"/>
      <c r="M5063" s="32"/>
      <c r="P5063" s="2"/>
      <c r="Q5063" s="9"/>
      <c r="T5063" s="5"/>
    </row>
    <row r="5064" spans="2:20" x14ac:dyDescent="0.2">
      <c r="B5064" s="2"/>
      <c r="M5064" s="32"/>
      <c r="P5064" s="2"/>
      <c r="Q5064" s="9"/>
      <c r="T5064" s="5"/>
    </row>
    <row r="5065" spans="2:20" x14ac:dyDescent="0.2">
      <c r="B5065" s="2"/>
      <c r="M5065" s="32"/>
      <c r="P5065" s="2"/>
      <c r="Q5065" s="9"/>
      <c r="T5065" s="5"/>
    </row>
    <row r="5066" spans="2:20" x14ac:dyDescent="0.2">
      <c r="B5066" s="2"/>
      <c r="M5066" s="32"/>
      <c r="P5066" s="2"/>
      <c r="Q5066" s="9"/>
      <c r="T5066" s="5"/>
    </row>
    <row r="5067" spans="2:20" x14ac:dyDescent="0.2">
      <c r="B5067" s="2"/>
      <c r="M5067" s="32"/>
      <c r="P5067" s="2"/>
      <c r="Q5067" s="9"/>
      <c r="T5067" s="5"/>
    </row>
    <row r="5068" spans="2:20" x14ac:dyDescent="0.2">
      <c r="B5068" s="2"/>
      <c r="M5068" s="32"/>
      <c r="P5068" s="2"/>
      <c r="Q5068" s="9"/>
      <c r="T5068" s="5"/>
    </row>
    <row r="5069" spans="2:20" x14ac:dyDescent="0.2">
      <c r="B5069" s="2"/>
      <c r="M5069" s="32"/>
      <c r="P5069" s="2"/>
      <c r="Q5069" s="9"/>
      <c r="T5069" s="5"/>
    </row>
    <row r="5070" spans="2:20" x14ac:dyDescent="0.2">
      <c r="B5070" s="2"/>
      <c r="M5070" s="32"/>
      <c r="P5070" s="2"/>
      <c r="Q5070" s="9"/>
      <c r="T5070" s="5"/>
    </row>
    <row r="5071" spans="2:20" x14ac:dyDescent="0.2">
      <c r="B5071" s="2"/>
      <c r="M5071" s="32"/>
      <c r="P5071" s="2"/>
      <c r="Q5071" s="9"/>
      <c r="T5071" s="5"/>
    </row>
    <row r="5072" spans="2:20" x14ac:dyDescent="0.2">
      <c r="B5072" s="2"/>
      <c r="M5072" s="32"/>
      <c r="P5072" s="2"/>
      <c r="Q5072" s="9"/>
      <c r="T5072" s="5"/>
    </row>
    <row r="5073" spans="2:20" x14ac:dyDescent="0.2">
      <c r="B5073" s="2"/>
      <c r="M5073" s="32"/>
      <c r="P5073" s="2"/>
      <c r="Q5073" s="9"/>
      <c r="T5073" s="5"/>
    </row>
    <row r="5074" spans="2:20" x14ac:dyDescent="0.2">
      <c r="B5074" s="2"/>
      <c r="M5074" s="32"/>
      <c r="P5074" s="2"/>
      <c r="Q5074" s="9"/>
      <c r="T5074" s="5"/>
    </row>
    <row r="5075" spans="2:20" x14ac:dyDescent="0.2">
      <c r="B5075" s="2"/>
      <c r="M5075" s="32"/>
      <c r="P5075" s="2"/>
      <c r="Q5075" s="9"/>
      <c r="T5075" s="5"/>
    </row>
    <row r="5076" spans="2:20" x14ac:dyDescent="0.2">
      <c r="B5076" s="2"/>
      <c r="M5076" s="32"/>
      <c r="P5076" s="2"/>
      <c r="Q5076" s="9"/>
      <c r="T5076" s="5"/>
    </row>
    <row r="5077" spans="2:20" x14ac:dyDescent="0.2">
      <c r="B5077" s="2"/>
      <c r="M5077" s="32"/>
      <c r="P5077" s="2"/>
      <c r="Q5077" s="9"/>
      <c r="T5077" s="5"/>
    </row>
    <row r="5078" spans="2:20" x14ac:dyDescent="0.2">
      <c r="B5078" s="2"/>
      <c r="M5078" s="32"/>
      <c r="P5078" s="2"/>
      <c r="Q5078" s="9"/>
      <c r="T5078" s="5"/>
    </row>
    <row r="5079" spans="2:20" x14ac:dyDescent="0.2">
      <c r="B5079" s="2"/>
      <c r="M5079" s="32"/>
      <c r="P5079" s="2"/>
      <c r="Q5079" s="9"/>
      <c r="T5079" s="5"/>
    </row>
    <row r="5080" spans="2:20" x14ac:dyDescent="0.2">
      <c r="B5080" s="2"/>
      <c r="M5080" s="32"/>
      <c r="P5080" s="2"/>
      <c r="Q5080" s="9"/>
      <c r="T5080" s="5"/>
    </row>
    <row r="5081" spans="2:20" x14ac:dyDescent="0.2">
      <c r="B5081" s="2"/>
      <c r="M5081" s="32"/>
      <c r="P5081" s="2"/>
      <c r="Q5081" s="9"/>
      <c r="T5081" s="5"/>
    </row>
    <row r="5082" spans="2:20" x14ac:dyDescent="0.2">
      <c r="B5082" s="2"/>
      <c r="M5082" s="32"/>
      <c r="P5082" s="2"/>
      <c r="Q5082" s="9"/>
      <c r="T5082" s="5"/>
    </row>
    <row r="5083" spans="2:20" x14ac:dyDescent="0.2">
      <c r="B5083" s="2"/>
      <c r="M5083" s="32"/>
      <c r="P5083" s="2"/>
      <c r="Q5083" s="9"/>
      <c r="T5083" s="5"/>
    </row>
    <row r="5084" spans="2:20" x14ac:dyDescent="0.2">
      <c r="B5084" s="2"/>
      <c r="M5084" s="32"/>
      <c r="P5084" s="2"/>
      <c r="Q5084" s="9"/>
      <c r="T5084" s="5"/>
    </row>
    <row r="5085" spans="2:20" x14ac:dyDescent="0.2">
      <c r="B5085" s="2"/>
      <c r="M5085" s="32"/>
      <c r="P5085" s="2"/>
      <c r="Q5085" s="9"/>
      <c r="T5085" s="5"/>
    </row>
    <row r="5086" spans="2:20" x14ac:dyDescent="0.2">
      <c r="B5086" s="2"/>
      <c r="M5086" s="32"/>
      <c r="P5086" s="2"/>
      <c r="Q5086" s="9"/>
      <c r="T5086" s="5"/>
    </row>
    <row r="5087" spans="2:20" x14ac:dyDescent="0.2">
      <c r="B5087" s="2"/>
      <c r="M5087" s="32"/>
      <c r="P5087" s="2"/>
      <c r="Q5087" s="9"/>
      <c r="T5087" s="5"/>
    </row>
    <row r="5088" spans="2:20" x14ac:dyDescent="0.2">
      <c r="B5088" s="2"/>
      <c r="M5088" s="32"/>
      <c r="P5088" s="2"/>
      <c r="Q5088" s="9"/>
      <c r="T5088" s="5"/>
    </row>
    <row r="5089" spans="2:20" x14ac:dyDescent="0.2">
      <c r="B5089" s="2"/>
      <c r="M5089" s="32"/>
      <c r="P5089" s="2"/>
      <c r="Q5089" s="9"/>
      <c r="T5089" s="5"/>
    </row>
    <row r="5090" spans="2:20" x14ac:dyDescent="0.2">
      <c r="B5090" s="2"/>
      <c r="M5090" s="32"/>
      <c r="P5090" s="2"/>
      <c r="Q5090" s="9"/>
      <c r="T5090" s="5"/>
    </row>
    <row r="5091" spans="2:20" x14ac:dyDescent="0.2">
      <c r="B5091" s="2"/>
      <c r="M5091" s="32"/>
      <c r="P5091" s="2"/>
      <c r="Q5091" s="9"/>
      <c r="T5091" s="5"/>
    </row>
    <row r="5092" spans="2:20" x14ac:dyDescent="0.2">
      <c r="B5092" s="2"/>
      <c r="M5092" s="32"/>
      <c r="P5092" s="2"/>
      <c r="Q5092" s="9"/>
      <c r="T5092" s="5"/>
    </row>
    <row r="5093" spans="2:20" x14ac:dyDescent="0.2">
      <c r="B5093" s="2"/>
      <c r="M5093" s="32"/>
      <c r="P5093" s="2"/>
      <c r="Q5093" s="9"/>
      <c r="T5093" s="5"/>
    </row>
    <row r="5094" spans="2:20" x14ac:dyDescent="0.2">
      <c r="B5094" s="2"/>
      <c r="M5094" s="32"/>
      <c r="P5094" s="2"/>
      <c r="Q5094" s="9"/>
      <c r="T5094" s="5"/>
    </row>
    <row r="5095" spans="2:20" x14ac:dyDescent="0.2">
      <c r="B5095" s="2"/>
      <c r="M5095" s="32"/>
      <c r="P5095" s="2"/>
      <c r="Q5095" s="9"/>
      <c r="T5095" s="5"/>
    </row>
    <row r="5096" spans="2:20" x14ac:dyDescent="0.2">
      <c r="B5096" s="2"/>
      <c r="M5096" s="32"/>
      <c r="P5096" s="2"/>
      <c r="Q5096" s="9"/>
      <c r="T5096" s="5"/>
    </row>
    <row r="5097" spans="2:20" x14ac:dyDescent="0.2">
      <c r="B5097" s="2"/>
      <c r="M5097" s="32"/>
      <c r="P5097" s="2"/>
      <c r="Q5097" s="9"/>
      <c r="T5097" s="5"/>
    </row>
    <row r="5098" spans="2:20" x14ac:dyDescent="0.2">
      <c r="B5098" s="2"/>
      <c r="M5098" s="32"/>
      <c r="P5098" s="2"/>
      <c r="Q5098" s="9"/>
      <c r="T5098" s="5"/>
    </row>
    <row r="5099" spans="2:20" x14ac:dyDescent="0.2">
      <c r="B5099" s="2"/>
      <c r="M5099" s="32"/>
      <c r="P5099" s="2"/>
      <c r="Q5099" s="9"/>
      <c r="T5099" s="5"/>
    </row>
    <row r="5100" spans="2:20" x14ac:dyDescent="0.2">
      <c r="B5100" s="2"/>
      <c r="M5100" s="32"/>
      <c r="P5100" s="2"/>
      <c r="Q5100" s="9"/>
      <c r="T5100" s="5"/>
    </row>
    <row r="5101" spans="2:20" x14ac:dyDescent="0.2">
      <c r="B5101" s="2"/>
      <c r="M5101" s="32"/>
      <c r="P5101" s="2"/>
      <c r="Q5101" s="9"/>
      <c r="T5101" s="5"/>
    </row>
    <row r="5102" spans="2:20" x14ac:dyDescent="0.2">
      <c r="B5102" s="2"/>
      <c r="M5102" s="32"/>
      <c r="P5102" s="2"/>
      <c r="Q5102" s="9"/>
      <c r="T5102" s="5"/>
    </row>
    <row r="5103" spans="2:20" x14ac:dyDescent="0.2">
      <c r="B5103" s="2"/>
      <c r="M5103" s="32"/>
      <c r="P5103" s="2"/>
      <c r="Q5103" s="9"/>
      <c r="T5103" s="5"/>
    </row>
    <row r="5104" spans="2:20" x14ac:dyDescent="0.2">
      <c r="B5104" s="2"/>
      <c r="M5104" s="32"/>
      <c r="P5104" s="2"/>
      <c r="Q5104" s="9"/>
      <c r="T5104" s="5"/>
    </row>
    <row r="5105" spans="2:20" x14ac:dyDescent="0.2">
      <c r="B5105" s="2"/>
      <c r="M5105" s="32"/>
      <c r="P5105" s="2"/>
      <c r="Q5105" s="9"/>
      <c r="T5105" s="5"/>
    </row>
    <row r="5106" spans="2:20" x14ac:dyDescent="0.2">
      <c r="B5106" s="2"/>
      <c r="M5106" s="32"/>
      <c r="P5106" s="2"/>
      <c r="Q5106" s="9"/>
      <c r="T5106" s="5"/>
    </row>
    <row r="5107" spans="2:20" x14ac:dyDescent="0.2">
      <c r="B5107" s="2"/>
      <c r="M5107" s="32"/>
      <c r="P5107" s="2"/>
      <c r="Q5107" s="9"/>
      <c r="T5107" s="5"/>
    </row>
    <row r="5108" spans="2:20" x14ac:dyDescent="0.2">
      <c r="B5108" s="2"/>
      <c r="M5108" s="32"/>
      <c r="P5108" s="2"/>
      <c r="Q5108" s="9"/>
      <c r="T5108" s="5"/>
    </row>
    <row r="5109" spans="2:20" x14ac:dyDescent="0.2">
      <c r="B5109" s="2"/>
      <c r="M5109" s="32"/>
      <c r="P5109" s="2"/>
      <c r="Q5109" s="9"/>
      <c r="T5109" s="5"/>
    </row>
    <row r="5110" spans="2:20" x14ac:dyDescent="0.2">
      <c r="B5110" s="2"/>
      <c r="M5110" s="32"/>
      <c r="P5110" s="2"/>
      <c r="Q5110" s="9"/>
      <c r="T5110" s="5"/>
    </row>
    <row r="5111" spans="2:20" x14ac:dyDescent="0.2">
      <c r="B5111" s="2"/>
      <c r="M5111" s="32"/>
      <c r="P5111" s="2"/>
      <c r="Q5111" s="9"/>
      <c r="T5111" s="5"/>
    </row>
    <row r="5112" spans="2:20" x14ac:dyDescent="0.2">
      <c r="B5112" s="2"/>
      <c r="M5112" s="32"/>
      <c r="P5112" s="2"/>
      <c r="Q5112" s="9"/>
      <c r="T5112" s="5"/>
    </row>
    <row r="5113" spans="2:20" x14ac:dyDescent="0.2">
      <c r="B5113" s="2"/>
      <c r="M5113" s="32"/>
      <c r="P5113" s="2"/>
      <c r="Q5113" s="9"/>
      <c r="T5113" s="5"/>
    </row>
    <row r="5114" spans="2:20" x14ac:dyDescent="0.2">
      <c r="B5114" s="2"/>
      <c r="M5114" s="32"/>
      <c r="P5114" s="2"/>
      <c r="Q5114" s="9"/>
      <c r="T5114" s="5"/>
    </row>
    <row r="5115" spans="2:20" x14ac:dyDescent="0.2">
      <c r="B5115" s="2"/>
      <c r="M5115" s="32"/>
      <c r="P5115" s="2"/>
      <c r="Q5115" s="9"/>
      <c r="T5115" s="5"/>
    </row>
    <row r="5116" spans="2:20" x14ac:dyDescent="0.2">
      <c r="B5116" s="2"/>
      <c r="M5116" s="32"/>
      <c r="P5116" s="2"/>
      <c r="Q5116" s="9"/>
      <c r="T5116" s="5"/>
    </row>
    <row r="5117" spans="2:20" x14ac:dyDescent="0.2">
      <c r="B5117" s="2"/>
      <c r="M5117" s="32"/>
      <c r="P5117" s="2"/>
      <c r="Q5117" s="9"/>
      <c r="T5117" s="5"/>
    </row>
    <row r="5118" spans="2:20" x14ac:dyDescent="0.2">
      <c r="B5118" s="2"/>
      <c r="M5118" s="32"/>
      <c r="P5118" s="2"/>
      <c r="Q5118" s="9"/>
      <c r="T5118" s="5"/>
    </row>
    <row r="5119" spans="2:20" x14ac:dyDescent="0.2">
      <c r="B5119" s="2"/>
      <c r="M5119" s="32"/>
      <c r="P5119" s="2"/>
      <c r="Q5119" s="9"/>
      <c r="T5119" s="5"/>
    </row>
    <row r="5120" spans="2:20" x14ac:dyDescent="0.2">
      <c r="B5120" s="2"/>
      <c r="M5120" s="32"/>
      <c r="P5120" s="2"/>
      <c r="Q5120" s="9"/>
      <c r="T5120" s="5"/>
    </row>
    <row r="5121" spans="2:20" x14ac:dyDescent="0.2">
      <c r="B5121" s="2"/>
      <c r="M5121" s="32"/>
      <c r="P5121" s="2"/>
      <c r="Q5121" s="9"/>
      <c r="T5121" s="5"/>
    </row>
    <row r="5122" spans="2:20" x14ac:dyDescent="0.2">
      <c r="B5122" s="2"/>
      <c r="M5122" s="32"/>
      <c r="P5122" s="2"/>
      <c r="Q5122" s="9"/>
      <c r="T5122" s="5"/>
    </row>
    <row r="5123" spans="2:20" x14ac:dyDescent="0.2">
      <c r="B5123" s="2"/>
      <c r="M5123" s="32"/>
      <c r="P5123" s="2"/>
      <c r="Q5123" s="9"/>
      <c r="T5123" s="5"/>
    </row>
    <row r="5124" spans="2:20" x14ac:dyDescent="0.2">
      <c r="B5124" s="2"/>
      <c r="M5124" s="32"/>
      <c r="P5124" s="2"/>
      <c r="Q5124" s="9"/>
      <c r="T5124" s="5"/>
    </row>
    <row r="5125" spans="2:20" x14ac:dyDescent="0.2">
      <c r="B5125" s="2"/>
      <c r="M5125" s="32"/>
      <c r="P5125" s="2"/>
      <c r="Q5125" s="9"/>
      <c r="T5125" s="5"/>
    </row>
    <row r="5126" spans="2:20" x14ac:dyDescent="0.2">
      <c r="B5126" s="2"/>
      <c r="M5126" s="32"/>
      <c r="P5126" s="2"/>
      <c r="Q5126" s="9"/>
      <c r="T5126" s="5"/>
    </row>
    <row r="5127" spans="2:20" x14ac:dyDescent="0.2">
      <c r="B5127" s="2"/>
      <c r="M5127" s="32"/>
      <c r="P5127" s="2"/>
      <c r="Q5127" s="9"/>
      <c r="T5127" s="5"/>
    </row>
    <row r="5128" spans="2:20" x14ac:dyDescent="0.2">
      <c r="B5128" s="2"/>
      <c r="M5128" s="32"/>
      <c r="P5128" s="2"/>
      <c r="Q5128" s="9"/>
      <c r="T5128" s="5"/>
    </row>
    <row r="5129" spans="2:20" x14ac:dyDescent="0.2">
      <c r="B5129" s="2"/>
      <c r="M5129" s="32"/>
      <c r="P5129" s="2"/>
      <c r="Q5129" s="9"/>
      <c r="T5129" s="5"/>
    </row>
    <row r="5130" spans="2:20" x14ac:dyDescent="0.2">
      <c r="B5130" s="2"/>
      <c r="M5130" s="32"/>
      <c r="P5130" s="2"/>
      <c r="Q5130" s="9"/>
      <c r="T5130" s="5"/>
    </row>
    <row r="5131" spans="2:20" x14ac:dyDescent="0.2">
      <c r="B5131" s="2"/>
      <c r="M5131" s="32"/>
      <c r="P5131" s="2"/>
      <c r="Q5131" s="9"/>
      <c r="T5131" s="5"/>
    </row>
    <row r="5132" spans="2:20" x14ac:dyDescent="0.2">
      <c r="B5132" s="2"/>
      <c r="M5132" s="32"/>
      <c r="P5132" s="2"/>
      <c r="Q5132" s="9"/>
      <c r="T5132" s="5"/>
    </row>
    <row r="5133" spans="2:20" x14ac:dyDescent="0.2">
      <c r="B5133" s="2"/>
      <c r="M5133" s="32"/>
      <c r="P5133" s="2"/>
      <c r="Q5133" s="9"/>
      <c r="T5133" s="5"/>
    </row>
    <row r="5134" spans="2:20" x14ac:dyDescent="0.2">
      <c r="B5134" s="2"/>
      <c r="M5134" s="32"/>
      <c r="P5134" s="2"/>
      <c r="Q5134" s="9"/>
      <c r="T5134" s="5"/>
    </row>
    <row r="5135" spans="2:20" x14ac:dyDescent="0.2">
      <c r="B5135" s="2"/>
      <c r="M5135" s="32"/>
      <c r="P5135" s="2"/>
      <c r="Q5135" s="9"/>
      <c r="T5135" s="5"/>
    </row>
    <row r="5136" spans="2:20" x14ac:dyDescent="0.2">
      <c r="B5136" s="2"/>
      <c r="M5136" s="32"/>
      <c r="P5136" s="2"/>
      <c r="Q5136" s="9"/>
      <c r="T5136" s="5"/>
    </row>
    <row r="5137" spans="2:20" x14ac:dyDescent="0.2">
      <c r="B5137" s="2"/>
      <c r="M5137" s="32"/>
      <c r="P5137" s="2"/>
      <c r="Q5137" s="9"/>
      <c r="T5137" s="5"/>
    </row>
    <row r="5138" spans="2:20" x14ac:dyDescent="0.2">
      <c r="B5138" s="2"/>
      <c r="M5138" s="32"/>
      <c r="P5138" s="2"/>
      <c r="Q5138" s="9"/>
      <c r="T5138" s="5"/>
    </row>
    <row r="5139" spans="2:20" x14ac:dyDescent="0.2">
      <c r="B5139" s="2"/>
      <c r="M5139" s="32"/>
      <c r="P5139" s="2"/>
      <c r="Q5139" s="9"/>
      <c r="T5139" s="5"/>
    </row>
    <row r="5140" spans="2:20" x14ac:dyDescent="0.2">
      <c r="B5140" s="2"/>
      <c r="M5140" s="32"/>
      <c r="P5140" s="2"/>
      <c r="Q5140" s="9"/>
      <c r="T5140" s="5"/>
    </row>
    <row r="5141" spans="2:20" x14ac:dyDescent="0.2">
      <c r="B5141" s="2"/>
      <c r="M5141" s="32"/>
      <c r="P5141" s="2"/>
      <c r="Q5141" s="9"/>
      <c r="T5141" s="5"/>
    </row>
    <row r="5142" spans="2:20" x14ac:dyDescent="0.2">
      <c r="B5142" s="2"/>
      <c r="M5142" s="32"/>
      <c r="P5142" s="2"/>
      <c r="Q5142" s="9"/>
      <c r="T5142" s="5"/>
    </row>
    <row r="5143" spans="2:20" x14ac:dyDescent="0.2">
      <c r="B5143" s="2"/>
      <c r="M5143" s="32"/>
      <c r="P5143" s="2"/>
      <c r="Q5143" s="9"/>
      <c r="T5143" s="5"/>
    </row>
    <row r="5144" spans="2:20" x14ac:dyDescent="0.2">
      <c r="B5144" s="2"/>
      <c r="M5144" s="32"/>
      <c r="P5144" s="2"/>
      <c r="Q5144" s="9"/>
      <c r="T5144" s="5"/>
    </row>
    <row r="5145" spans="2:20" x14ac:dyDescent="0.2">
      <c r="B5145" s="2"/>
      <c r="M5145" s="32"/>
      <c r="P5145" s="2"/>
      <c r="Q5145" s="9"/>
      <c r="T5145" s="5"/>
    </row>
    <row r="5146" spans="2:20" x14ac:dyDescent="0.2">
      <c r="B5146" s="2"/>
      <c r="M5146" s="32"/>
      <c r="P5146" s="2"/>
      <c r="Q5146" s="9"/>
      <c r="T5146" s="5"/>
    </row>
    <row r="5147" spans="2:20" x14ac:dyDescent="0.2">
      <c r="B5147" s="2"/>
      <c r="M5147" s="32"/>
      <c r="P5147" s="2"/>
      <c r="Q5147" s="9"/>
      <c r="T5147" s="5"/>
    </row>
    <row r="5148" spans="2:20" x14ac:dyDescent="0.2">
      <c r="B5148" s="2"/>
      <c r="M5148" s="32"/>
      <c r="P5148" s="2"/>
      <c r="Q5148" s="9"/>
      <c r="T5148" s="5"/>
    </row>
    <row r="5149" spans="2:20" x14ac:dyDescent="0.2">
      <c r="B5149" s="2"/>
      <c r="M5149" s="32"/>
      <c r="P5149" s="2"/>
      <c r="Q5149" s="9"/>
      <c r="T5149" s="5"/>
    </row>
    <row r="5150" spans="2:20" x14ac:dyDescent="0.2">
      <c r="B5150" s="2"/>
      <c r="M5150" s="32"/>
      <c r="P5150" s="2"/>
      <c r="Q5150" s="9"/>
      <c r="T5150" s="5"/>
    </row>
    <row r="5151" spans="2:20" x14ac:dyDescent="0.2">
      <c r="B5151" s="2"/>
      <c r="M5151" s="32"/>
      <c r="P5151" s="2"/>
      <c r="Q5151" s="9"/>
      <c r="T5151" s="5"/>
    </row>
    <row r="5152" spans="2:20" x14ac:dyDescent="0.2">
      <c r="B5152" s="2"/>
      <c r="M5152" s="32"/>
      <c r="P5152" s="2"/>
      <c r="Q5152" s="9"/>
      <c r="T5152" s="5"/>
    </row>
    <row r="5153" spans="2:20" x14ac:dyDescent="0.2">
      <c r="B5153" s="2"/>
      <c r="M5153" s="32"/>
      <c r="P5153" s="2"/>
      <c r="Q5153" s="9"/>
      <c r="T5153" s="5"/>
    </row>
    <row r="5154" spans="2:20" x14ac:dyDescent="0.2">
      <c r="B5154" s="2"/>
      <c r="M5154" s="32"/>
      <c r="P5154" s="2"/>
      <c r="Q5154" s="9"/>
      <c r="T5154" s="5"/>
    </row>
    <row r="5155" spans="2:20" x14ac:dyDescent="0.2">
      <c r="B5155" s="2"/>
      <c r="M5155" s="32"/>
      <c r="P5155" s="2"/>
      <c r="Q5155" s="9"/>
      <c r="T5155" s="5"/>
    </row>
    <row r="5156" spans="2:20" x14ac:dyDescent="0.2">
      <c r="B5156" s="2"/>
      <c r="M5156" s="32"/>
      <c r="P5156" s="2"/>
      <c r="Q5156" s="9"/>
      <c r="T5156" s="5"/>
    </row>
    <row r="5157" spans="2:20" x14ac:dyDescent="0.2">
      <c r="B5157" s="2"/>
      <c r="M5157" s="32"/>
      <c r="P5157" s="2"/>
      <c r="Q5157" s="9"/>
      <c r="T5157" s="5"/>
    </row>
    <row r="5158" spans="2:20" x14ac:dyDescent="0.2">
      <c r="B5158" s="2"/>
      <c r="M5158" s="32"/>
      <c r="P5158" s="2"/>
      <c r="Q5158" s="9"/>
      <c r="T5158" s="5"/>
    </row>
    <row r="5159" spans="2:20" x14ac:dyDescent="0.2">
      <c r="B5159" s="2"/>
      <c r="M5159" s="32"/>
      <c r="P5159" s="2"/>
      <c r="Q5159" s="9"/>
      <c r="T5159" s="5"/>
    </row>
    <row r="5160" spans="2:20" x14ac:dyDescent="0.2">
      <c r="B5160" s="2"/>
      <c r="M5160" s="32"/>
      <c r="P5160" s="2"/>
      <c r="Q5160" s="9"/>
      <c r="T5160" s="5"/>
    </row>
    <row r="5161" spans="2:20" x14ac:dyDescent="0.2">
      <c r="B5161" s="2"/>
      <c r="M5161" s="32"/>
      <c r="P5161" s="2"/>
      <c r="Q5161" s="9"/>
      <c r="T5161" s="5"/>
    </row>
    <row r="5162" spans="2:20" x14ac:dyDescent="0.2">
      <c r="B5162" s="2"/>
      <c r="M5162" s="32"/>
      <c r="P5162" s="2"/>
      <c r="Q5162" s="9"/>
      <c r="T5162" s="5"/>
    </row>
    <row r="5163" spans="2:20" x14ac:dyDescent="0.2">
      <c r="B5163" s="2"/>
      <c r="M5163" s="32"/>
      <c r="P5163" s="2"/>
      <c r="Q5163" s="9"/>
      <c r="T5163" s="5"/>
    </row>
    <row r="5164" spans="2:20" x14ac:dyDescent="0.2">
      <c r="B5164" s="2"/>
      <c r="M5164" s="32"/>
      <c r="P5164" s="2"/>
      <c r="Q5164" s="9"/>
      <c r="T5164" s="5"/>
    </row>
    <row r="5165" spans="2:20" x14ac:dyDescent="0.2">
      <c r="B5165" s="2"/>
      <c r="M5165" s="32"/>
      <c r="P5165" s="2"/>
      <c r="Q5165" s="9"/>
      <c r="T5165" s="5"/>
    </row>
    <row r="5166" spans="2:20" x14ac:dyDescent="0.2">
      <c r="B5166" s="2"/>
      <c r="M5166" s="32"/>
      <c r="P5166" s="2"/>
      <c r="Q5166" s="9"/>
      <c r="T5166" s="5"/>
    </row>
    <row r="5167" spans="2:20" x14ac:dyDescent="0.2">
      <c r="B5167" s="2"/>
      <c r="M5167" s="32"/>
      <c r="P5167" s="2"/>
      <c r="Q5167" s="9"/>
      <c r="T5167" s="5"/>
    </row>
    <row r="5168" spans="2:20" x14ac:dyDescent="0.2">
      <c r="B5168" s="2"/>
      <c r="M5168" s="32"/>
      <c r="P5168" s="2"/>
      <c r="Q5168" s="9"/>
      <c r="T5168" s="5"/>
    </row>
    <row r="5169" spans="2:20" x14ac:dyDescent="0.2">
      <c r="B5169" s="2"/>
      <c r="M5169" s="32"/>
      <c r="P5169" s="2"/>
      <c r="Q5169" s="9"/>
      <c r="T5169" s="5"/>
    </row>
    <row r="5170" spans="2:20" x14ac:dyDescent="0.2">
      <c r="B5170" s="2"/>
      <c r="M5170" s="32"/>
      <c r="P5170" s="2"/>
      <c r="Q5170" s="9"/>
      <c r="T5170" s="5"/>
    </row>
    <row r="5171" spans="2:20" x14ac:dyDescent="0.2">
      <c r="B5171" s="2"/>
      <c r="M5171" s="32"/>
      <c r="P5171" s="2"/>
      <c r="Q5171" s="9"/>
      <c r="T5171" s="5"/>
    </row>
    <row r="5172" spans="2:20" x14ac:dyDescent="0.2">
      <c r="B5172" s="2"/>
      <c r="M5172" s="32"/>
      <c r="P5172" s="2"/>
      <c r="Q5172" s="9"/>
      <c r="T5172" s="5"/>
    </row>
    <row r="5173" spans="2:20" x14ac:dyDescent="0.2">
      <c r="B5173" s="2"/>
      <c r="M5173" s="32"/>
      <c r="P5173" s="2"/>
      <c r="Q5173" s="9"/>
      <c r="T5173" s="5"/>
    </row>
    <row r="5174" spans="2:20" x14ac:dyDescent="0.2">
      <c r="B5174" s="2"/>
      <c r="M5174" s="32"/>
      <c r="P5174" s="2"/>
      <c r="Q5174" s="9"/>
      <c r="T5174" s="5"/>
    </row>
    <row r="5175" spans="2:20" x14ac:dyDescent="0.2">
      <c r="B5175" s="2"/>
      <c r="M5175" s="32"/>
      <c r="P5175" s="2"/>
      <c r="Q5175" s="9"/>
      <c r="T5175" s="5"/>
    </row>
    <row r="5176" spans="2:20" x14ac:dyDescent="0.2">
      <c r="B5176" s="2"/>
      <c r="M5176" s="32"/>
      <c r="P5176" s="2"/>
      <c r="Q5176" s="9"/>
      <c r="T5176" s="5"/>
    </row>
    <row r="5177" spans="2:20" x14ac:dyDescent="0.2">
      <c r="B5177" s="2"/>
      <c r="M5177" s="32"/>
      <c r="P5177" s="2"/>
      <c r="Q5177" s="9"/>
      <c r="T5177" s="5"/>
    </row>
    <row r="5178" spans="2:20" x14ac:dyDescent="0.2">
      <c r="B5178" s="2"/>
      <c r="M5178" s="32"/>
      <c r="P5178" s="2"/>
      <c r="Q5178" s="9"/>
      <c r="T5178" s="5"/>
    </row>
    <row r="5179" spans="2:20" x14ac:dyDescent="0.2">
      <c r="B5179" s="2"/>
      <c r="M5179" s="32"/>
      <c r="P5179" s="2"/>
      <c r="Q5179" s="9"/>
      <c r="T5179" s="5"/>
    </row>
    <row r="5180" spans="2:20" x14ac:dyDescent="0.2">
      <c r="B5180" s="2"/>
      <c r="M5180" s="32"/>
      <c r="P5180" s="2"/>
      <c r="Q5180" s="9"/>
      <c r="T5180" s="5"/>
    </row>
    <row r="5181" spans="2:20" x14ac:dyDescent="0.2">
      <c r="B5181" s="2"/>
      <c r="M5181" s="32"/>
      <c r="P5181" s="2"/>
      <c r="Q5181" s="9"/>
      <c r="T5181" s="5"/>
    </row>
    <row r="5182" spans="2:20" x14ac:dyDescent="0.2">
      <c r="B5182" s="2"/>
      <c r="M5182" s="32"/>
      <c r="P5182" s="2"/>
      <c r="Q5182" s="9"/>
      <c r="T5182" s="5"/>
    </row>
    <row r="5183" spans="2:20" x14ac:dyDescent="0.2">
      <c r="B5183" s="2"/>
      <c r="M5183" s="32"/>
      <c r="P5183" s="2"/>
      <c r="Q5183" s="9"/>
      <c r="T5183" s="5"/>
    </row>
    <row r="5184" spans="2:20" x14ac:dyDescent="0.2">
      <c r="B5184" s="2"/>
      <c r="M5184" s="32"/>
      <c r="P5184" s="2"/>
      <c r="Q5184" s="9"/>
      <c r="T5184" s="5"/>
    </row>
    <row r="5185" spans="2:20" x14ac:dyDescent="0.2">
      <c r="B5185" s="2"/>
      <c r="M5185" s="32"/>
      <c r="P5185" s="2"/>
      <c r="Q5185" s="9"/>
      <c r="T5185" s="5"/>
    </row>
    <row r="5186" spans="2:20" x14ac:dyDescent="0.2">
      <c r="B5186" s="2"/>
      <c r="M5186" s="32"/>
      <c r="P5186" s="2"/>
      <c r="Q5186" s="9"/>
      <c r="T5186" s="5"/>
    </row>
    <row r="5187" spans="2:20" x14ac:dyDescent="0.2">
      <c r="B5187" s="2"/>
      <c r="M5187" s="32"/>
      <c r="P5187" s="2"/>
      <c r="Q5187" s="9"/>
      <c r="T5187" s="5"/>
    </row>
    <row r="5188" spans="2:20" x14ac:dyDescent="0.2">
      <c r="B5188" s="2"/>
      <c r="M5188" s="32"/>
      <c r="P5188" s="2"/>
      <c r="Q5188" s="9"/>
      <c r="T5188" s="5"/>
    </row>
    <row r="5189" spans="2:20" x14ac:dyDescent="0.2">
      <c r="B5189" s="2"/>
      <c r="M5189" s="32"/>
      <c r="P5189" s="2"/>
      <c r="Q5189" s="9"/>
      <c r="T5189" s="5"/>
    </row>
    <row r="5190" spans="2:20" x14ac:dyDescent="0.2">
      <c r="B5190" s="2"/>
      <c r="M5190" s="32"/>
      <c r="P5190" s="2"/>
      <c r="Q5190" s="9"/>
      <c r="T5190" s="5"/>
    </row>
    <row r="5191" spans="2:20" x14ac:dyDescent="0.2">
      <c r="B5191" s="2"/>
      <c r="M5191" s="32"/>
      <c r="P5191" s="2"/>
      <c r="Q5191" s="9"/>
      <c r="T5191" s="5"/>
    </row>
    <row r="5192" spans="2:20" x14ac:dyDescent="0.2">
      <c r="B5192" s="2"/>
      <c r="M5192" s="32"/>
      <c r="P5192" s="2"/>
      <c r="Q5192" s="9"/>
      <c r="T5192" s="5"/>
    </row>
    <row r="5193" spans="2:20" x14ac:dyDescent="0.2">
      <c r="B5193" s="2"/>
      <c r="M5193" s="32"/>
      <c r="P5193" s="2"/>
      <c r="Q5193" s="9"/>
      <c r="T5193" s="5"/>
    </row>
    <row r="5194" spans="2:20" x14ac:dyDescent="0.2">
      <c r="B5194" s="2"/>
      <c r="M5194" s="32"/>
      <c r="P5194" s="2"/>
      <c r="Q5194" s="9"/>
      <c r="T5194" s="5"/>
    </row>
    <row r="5195" spans="2:20" x14ac:dyDescent="0.2">
      <c r="B5195" s="2"/>
      <c r="M5195" s="32"/>
      <c r="P5195" s="2"/>
      <c r="Q5195" s="9"/>
      <c r="T5195" s="5"/>
    </row>
    <row r="5196" spans="2:20" x14ac:dyDescent="0.2">
      <c r="B5196" s="2"/>
      <c r="M5196" s="32"/>
      <c r="P5196" s="2"/>
      <c r="Q5196" s="9"/>
      <c r="T5196" s="5"/>
    </row>
    <row r="5197" spans="2:20" x14ac:dyDescent="0.2">
      <c r="B5197" s="2"/>
      <c r="M5197" s="32"/>
      <c r="P5197" s="2"/>
      <c r="Q5197" s="9"/>
      <c r="T5197" s="5"/>
    </row>
    <row r="5198" spans="2:20" x14ac:dyDescent="0.2">
      <c r="B5198" s="2"/>
      <c r="M5198" s="32"/>
      <c r="P5198" s="2"/>
      <c r="Q5198" s="9"/>
      <c r="T5198" s="5"/>
    </row>
    <row r="5199" spans="2:20" x14ac:dyDescent="0.2">
      <c r="B5199" s="2"/>
      <c r="M5199" s="32"/>
      <c r="P5199" s="2"/>
      <c r="Q5199" s="9"/>
      <c r="T5199" s="5"/>
    </row>
    <row r="5200" spans="2:20" x14ac:dyDescent="0.2">
      <c r="B5200" s="2"/>
      <c r="M5200" s="32"/>
      <c r="P5200" s="2"/>
      <c r="Q5200" s="9"/>
      <c r="T5200" s="5"/>
    </row>
    <row r="5201" spans="2:20" x14ac:dyDescent="0.2">
      <c r="B5201" s="2"/>
      <c r="M5201" s="32"/>
      <c r="P5201" s="2"/>
      <c r="Q5201" s="9"/>
      <c r="T5201" s="5"/>
    </row>
    <row r="5202" spans="2:20" x14ac:dyDescent="0.2">
      <c r="B5202" s="2"/>
      <c r="M5202" s="32"/>
      <c r="P5202" s="2"/>
      <c r="Q5202" s="9"/>
      <c r="T5202" s="5"/>
    </row>
    <row r="5203" spans="2:20" x14ac:dyDescent="0.2">
      <c r="B5203" s="2"/>
      <c r="M5203" s="32"/>
      <c r="P5203" s="2"/>
      <c r="Q5203" s="9"/>
      <c r="T5203" s="5"/>
    </row>
    <row r="5204" spans="2:20" x14ac:dyDescent="0.2">
      <c r="B5204" s="2"/>
      <c r="M5204" s="32"/>
      <c r="P5204" s="2"/>
      <c r="Q5204" s="9"/>
      <c r="T5204" s="5"/>
    </row>
    <row r="5205" spans="2:20" x14ac:dyDescent="0.2">
      <c r="B5205" s="2"/>
      <c r="M5205" s="32"/>
      <c r="P5205" s="2"/>
      <c r="Q5205" s="9"/>
      <c r="T5205" s="5"/>
    </row>
    <row r="5206" spans="2:20" x14ac:dyDescent="0.2">
      <c r="B5206" s="2"/>
      <c r="M5206" s="32"/>
      <c r="P5206" s="2"/>
      <c r="Q5206" s="9"/>
      <c r="T5206" s="5"/>
    </row>
    <row r="5207" spans="2:20" x14ac:dyDescent="0.2">
      <c r="B5207" s="2"/>
      <c r="M5207" s="32"/>
      <c r="P5207" s="2"/>
      <c r="Q5207" s="9"/>
      <c r="T5207" s="5"/>
    </row>
    <row r="5208" spans="2:20" x14ac:dyDescent="0.2">
      <c r="B5208" s="2"/>
      <c r="M5208" s="32"/>
      <c r="P5208" s="2"/>
      <c r="Q5208" s="9"/>
      <c r="T5208" s="5"/>
    </row>
    <row r="5209" spans="2:20" x14ac:dyDescent="0.2">
      <c r="B5209" s="2"/>
      <c r="M5209" s="32"/>
      <c r="P5209" s="2"/>
      <c r="Q5209" s="9"/>
      <c r="T5209" s="5"/>
    </row>
    <row r="5210" spans="2:20" x14ac:dyDescent="0.2">
      <c r="B5210" s="2"/>
      <c r="M5210" s="32"/>
      <c r="P5210" s="2"/>
      <c r="Q5210" s="9"/>
      <c r="T5210" s="5"/>
    </row>
    <row r="5211" spans="2:20" x14ac:dyDescent="0.2">
      <c r="B5211" s="2"/>
      <c r="M5211" s="32"/>
      <c r="P5211" s="2"/>
      <c r="Q5211" s="9"/>
      <c r="T5211" s="5"/>
    </row>
    <row r="5212" spans="2:20" x14ac:dyDescent="0.2">
      <c r="B5212" s="2"/>
      <c r="M5212" s="32"/>
      <c r="P5212" s="2"/>
      <c r="Q5212" s="9"/>
      <c r="T5212" s="5"/>
    </row>
    <row r="5213" spans="2:20" x14ac:dyDescent="0.2">
      <c r="B5213" s="2"/>
      <c r="M5213" s="32"/>
      <c r="P5213" s="2"/>
      <c r="Q5213" s="9"/>
      <c r="T5213" s="5"/>
    </row>
    <row r="5214" spans="2:20" x14ac:dyDescent="0.2">
      <c r="B5214" s="2"/>
      <c r="M5214" s="32"/>
      <c r="P5214" s="2"/>
      <c r="Q5214" s="9"/>
      <c r="T5214" s="5"/>
    </row>
    <row r="5215" spans="2:20" x14ac:dyDescent="0.2">
      <c r="B5215" s="2"/>
      <c r="M5215" s="32"/>
      <c r="P5215" s="2"/>
      <c r="Q5215" s="9"/>
      <c r="T5215" s="5"/>
    </row>
    <row r="5216" spans="2:20" x14ac:dyDescent="0.2">
      <c r="B5216" s="2"/>
      <c r="M5216" s="32"/>
      <c r="P5216" s="2"/>
      <c r="Q5216" s="9"/>
      <c r="T5216" s="5"/>
    </row>
    <row r="5217" spans="2:20" x14ac:dyDescent="0.2">
      <c r="B5217" s="2"/>
      <c r="M5217" s="32"/>
      <c r="P5217" s="2"/>
      <c r="Q5217" s="9"/>
      <c r="T5217" s="5"/>
    </row>
    <row r="5218" spans="2:20" x14ac:dyDescent="0.2">
      <c r="B5218" s="2"/>
      <c r="M5218" s="32"/>
      <c r="P5218" s="2"/>
      <c r="Q5218" s="9"/>
      <c r="T5218" s="5"/>
    </row>
    <row r="5219" spans="2:20" x14ac:dyDescent="0.2">
      <c r="B5219" s="2"/>
      <c r="M5219" s="32"/>
      <c r="P5219" s="2"/>
      <c r="Q5219" s="9"/>
      <c r="T5219" s="5"/>
    </row>
    <row r="5220" spans="2:20" x14ac:dyDescent="0.2">
      <c r="B5220" s="2"/>
      <c r="M5220" s="32"/>
      <c r="P5220" s="2"/>
      <c r="Q5220" s="9"/>
      <c r="T5220" s="5"/>
    </row>
    <row r="5221" spans="2:20" x14ac:dyDescent="0.2">
      <c r="B5221" s="2"/>
      <c r="M5221" s="32"/>
      <c r="P5221" s="2"/>
      <c r="Q5221" s="9"/>
      <c r="T5221" s="5"/>
    </row>
    <row r="5222" spans="2:20" x14ac:dyDescent="0.2">
      <c r="B5222" s="2"/>
      <c r="M5222" s="32"/>
      <c r="P5222" s="2"/>
      <c r="Q5222" s="9"/>
      <c r="T5222" s="5"/>
    </row>
    <row r="5223" spans="2:20" x14ac:dyDescent="0.2">
      <c r="B5223" s="2"/>
      <c r="M5223" s="32"/>
      <c r="P5223" s="2"/>
      <c r="Q5223" s="9"/>
      <c r="T5223" s="5"/>
    </row>
    <row r="5224" spans="2:20" x14ac:dyDescent="0.2">
      <c r="B5224" s="2"/>
      <c r="M5224" s="32"/>
      <c r="P5224" s="2"/>
      <c r="Q5224" s="9"/>
      <c r="T5224" s="5"/>
    </row>
    <row r="5225" spans="2:20" x14ac:dyDescent="0.2">
      <c r="B5225" s="2"/>
      <c r="M5225" s="32"/>
      <c r="P5225" s="2"/>
      <c r="Q5225" s="9"/>
      <c r="T5225" s="5"/>
    </row>
    <row r="5226" spans="2:20" x14ac:dyDescent="0.2">
      <c r="B5226" s="2"/>
      <c r="M5226" s="32"/>
      <c r="P5226" s="2"/>
      <c r="Q5226" s="9"/>
      <c r="T5226" s="5"/>
    </row>
    <row r="5227" spans="2:20" x14ac:dyDescent="0.2">
      <c r="B5227" s="2"/>
      <c r="M5227" s="32"/>
      <c r="P5227" s="2"/>
      <c r="Q5227" s="9"/>
      <c r="T5227" s="5"/>
    </row>
    <row r="5228" spans="2:20" x14ac:dyDescent="0.2">
      <c r="B5228" s="2"/>
      <c r="M5228" s="32"/>
      <c r="P5228" s="2"/>
      <c r="Q5228" s="9"/>
      <c r="T5228" s="5"/>
    </row>
    <row r="5229" spans="2:20" x14ac:dyDescent="0.2">
      <c r="B5229" s="2"/>
      <c r="M5229" s="32"/>
      <c r="P5229" s="2"/>
      <c r="Q5229" s="9"/>
      <c r="T5229" s="5"/>
    </row>
    <row r="5230" spans="2:20" x14ac:dyDescent="0.2">
      <c r="B5230" s="2"/>
      <c r="M5230" s="32"/>
      <c r="P5230" s="2"/>
      <c r="Q5230" s="9"/>
      <c r="T5230" s="5"/>
    </row>
    <row r="5231" spans="2:20" x14ac:dyDescent="0.2">
      <c r="B5231" s="2"/>
      <c r="M5231" s="32"/>
      <c r="P5231" s="2"/>
      <c r="Q5231" s="9"/>
      <c r="T5231" s="5"/>
    </row>
    <row r="5232" spans="2:20" x14ac:dyDescent="0.2">
      <c r="B5232" s="2"/>
      <c r="M5232" s="32"/>
      <c r="P5232" s="2"/>
      <c r="Q5232" s="9"/>
      <c r="T5232" s="5"/>
    </row>
    <row r="5233" spans="2:20" x14ac:dyDescent="0.2">
      <c r="B5233" s="2"/>
      <c r="M5233" s="32"/>
      <c r="P5233" s="2"/>
      <c r="Q5233" s="9"/>
      <c r="T5233" s="5"/>
    </row>
    <row r="5234" spans="2:20" x14ac:dyDescent="0.2">
      <c r="B5234" s="2"/>
      <c r="M5234" s="32"/>
      <c r="P5234" s="2"/>
      <c r="Q5234" s="9"/>
      <c r="T5234" s="5"/>
    </row>
    <row r="5235" spans="2:20" x14ac:dyDescent="0.2">
      <c r="B5235" s="2"/>
      <c r="M5235" s="32"/>
      <c r="P5235" s="2"/>
      <c r="Q5235" s="9"/>
      <c r="T5235" s="5"/>
    </row>
    <row r="5236" spans="2:20" x14ac:dyDescent="0.2">
      <c r="B5236" s="2"/>
      <c r="M5236" s="32"/>
      <c r="P5236" s="2"/>
      <c r="Q5236" s="9"/>
      <c r="T5236" s="5"/>
    </row>
    <row r="5237" spans="2:20" x14ac:dyDescent="0.2">
      <c r="B5237" s="2"/>
      <c r="M5237" s="32"/>
      <c r="P5237" s="2"/>
      <c r="Q5237" s="9"/>
      <c r="T5237" s="5"/>
    </row>
    <row r="5238" spans="2:20" x14ac:dyDescent="0.2">
      <c r="B5238" s="2"/>
      <c r="M5238" s="32"/>
      <c r="P5238" s="2"/>
      <c r="Q5238" s="9"/>
      <c r="T5238" s="5"/>
    </row>
    <row r="5239" spans="2:20" x14ac:dyDescent="0.2">
      <c r="B5239" s="2"/>
      <c r="M5239" s="32"/>
      <c r="P5239" s="2"/>
      <c r="Q5239" s="9"/>
      <c r="T5239" s="5"/>
    </row>
    <row r="5240" spans="2:20" x14ac:dyDescent="0.2">
      <c r="B5240" s="2"/>
      <c r="M5240" s="32"/>
      <c r="P5240" s="2"/>
      <c r="Q5240" s="9"/>
      <c r="T5240" s="5"/>
    </row>
    <row r="5241" spans="2:20" x14ac:dyDescent="0.2">
      <c r="B5241" s="2"/>
      <c r="M5241" s="32"/>
      <c r="P5241" s="2"/>
      <c r="Q5241" s="9"/>
      <c r="T5241" s="5"/>
    </row>
    <row r="5242" spans="2:20" x14ac:dyDescent="0.2">
      <c r="B5242" s="2"/>
      <c r="M5242" s="32"/>
      <c r="P5242" s="2"/>
      <c r="Q5242" s="9"/>
      <c r="T5242" s="5"/>
    </row>
    <row r="5243" spans="2:20" x14ac:dyDescent="0.2">
      <c r="B5243" s="2"/>
      <c r="M5243" s="32"/>
      <c r="P5243" s="2"/>
      <c r="Q5243" s="9"/>
      <c r="T5243" s="5"/>
    </row>
    <row r="5244" spans="2:20" x14ac:dyDescent="0.2">
      <c r="B5244" s="2"/>
      <c r="M5244" s="32"/>
      <c r="P5244" s="2"/>
      <c r="Q5244" s="9"/>
      <c r="T5244" s="5"/>
    </row>
    <row r="5245" spans="2:20" x14ac:dyDescent="0.2">
      <c r="B5245" s="2"/>
      <c r="M5245" s="32"/>
      <c r="P5245" s="2"/>
      <c r="Q5245" s="9"/>
      <c r="T5245" s="5"/>
    </row>
    <row r="5246" spans="2:20" x14ac:dyDescent="0.2">
      <c r="B5246" s="2"/>
      <c r="M5246" s="32"/>
      <c r="P5246" s="2"/>
      <c r="Q5246" s="9"/>
      <c r="T5246" s="5"/>
    </row>
    <row r="5247" spans="2:20" x14ac:dyDescent="0.2">
      <c r="B5247" s="2"/>
      <c r="M5247" s="32"/>
      <c r="P5247" s="2"/>
      <c r="Q5247" s="9"/>
      <c r="T5247" s="5"/>
    </row>
    <row r="5248" spans="2:20" x14ac:dyDescent="0.2">
      <c r="B5248" s="2"/>
      <c r="M5248" s="32"/>
      <c r="P5248" s="2"/>
      <c r="Q5248" s="9"/>
      <c r="T5248" s="5"/>
    </row>
    <row r="5249" spans="2:20" x14ac:dyDescent="0.2">
      <c r="B5249" s="2"/>
      <c r="M5249" s="32"/>
      <c r="P5249" s="2"/>
      <c r="Q5249" s="9"/>
      <c r="T5249" s="5"/>
    </row>
    <row r="5250" spans="2:20" x14ac:dyDescent="0.2">
      <c r="B5250" s="2"/>
      <c r="M5250" s="32"/>
      <c r="P5250" s="2"/>
      <c r="Q5250" s="9"/>
      <c r="T5250" s="5"/>
    </row>
    <row r="5251" spans="2:20" x14ac:dyDescent="0.2">
      <c r="B5251" s="2"/>
      <c r="M5251" s="32"/>
      <c r="P5251" s="2"/>
      <c r="Q5251" s="9"/>
      <c r="T5251" s="5"/>
    </row>
    <row r="5252" spans="2:20" x14ac:dyDescent="0.2">
      <c r="B5252" s="2"/>
      <c r="M5252" s="32"/>
      <c r="P5252" s="2"/>
      <c r="Q5252" s="9"/>
      <c r="T5252" s="5"/>
    </row>
    <row r="5253" spans="2:20" x14ac:dyDescent="0.2">
      <c r="B5253" s="2"/>
      <c r="M5253" s="32"/>
      <c r="P5253" s="2"/>
      <c r="Q5253" s="9"/>
      <c r="T5253" s="5"/>
    </row>
    <row r="5254" spans="2:20" x14ac:dyDescent="0.2">
      <c r="B5254" s="2"/>
      <c r="M5254" s="32"/>
      <c r="P5254" s="2"/>
      <c r="Q5254" s="9"/>
      <c r="T5254" s="5"/>
    </row>
    <row r="5255" spans="2:20" x14ac:dyDescent="0.2">
      <c r="B5255" s="2"/>
      <c r="M5255" s="32"/>
      <c r="P5255" s="2"/>
      <c r="Q5255" s="9"/>
      <c r="T5255" s="5"/>
    </row>
    <row r="5256" spans="2:20" x14ac:dyDescent="0.2">
      <c r="B5256" s="2"/>
      <c r="M5256" s="32"/>
      <c r="P5256" s="2"/>
      <c r="Q5256" s="9"/>
      <c r="T5256" s="5"/>
    </row>
    <row r="5257" spans="2:20" x14ac:dyDescent="0.2">
      <c r="B5257" s="2"/>
      <c r="M5257" s="32"/>
      <c r="P5257" s="2"/>
      <c r="Q5257" s="9"/>
      <c r="T5257" s="5"/>
    </row>
    <row r="5258" spans="2:20" x14ac:dyDescent="0.2">
      <c r="B5258" s="2"/>
      <c r="M5258" s="32"/>
      <c r="P5258" s="2"/>
      <c r="Q5258" s="9"/>
      <c r="T5258" s="5"/>
    </row>
    <row r="5259" spans="2:20" x14ac:dyDescent="0.2">
      <c r="B5259" s="2"/>
      <c r="M5259" s="32"/>
      <c r="P5259" s="2"/>
      <c r="Q5259" s="9"/>
      <c r="T5259" s="5"/>
    </row>
    <row r="5260" spans="2:20" x14ac:dyDescent="0.2">
      <c r="B5260" s="2"/>
      <c r="M5260" s="32"/>
      <c r="P5260" s="2"/>
      <c r="Q5260" s="9"/>
      <c r="T5260" s="5"/>
    </row>
    <row r="5261" spans="2:20" x14ac:dyDescent="0.2">
      <c r="B5261" s="2"/>
      <c r="M5261" s="32"/>
      <c r="P5261" s="2"/>
      <c r="Q5261" s="9"/>
      <c r="T5261" s="5"/>
    </row>
    <row r="5262" spans="2:20" x14ac:dyDescent="0.2">
      <c r="B5262" s="2"/>
      <c r="M5262" s="32"/>
      <c r="P5262" s="2"/>
      <c r="Q5262" s="9"/>
      <c r="T5262" s="5"/>
    </row>
    <row r="5263" spans="2:20" x14ac:dyDescent="0.2">
      <c r="B5263" s="2"/>
      <c r="M5263" s="32"/>
      <c r="P5263" s="2"/>
      <c r="Q5263" s="9"/>
      <c r="T5263" s="5"/>
    </row>
    <row r="5264" spans="2:20" x14ac:dyDescent="0.2">
      <c r="B5264" s="2"/>
      <c r="M5264" s="32"/>
      <c r="P5264" s="2"/>
      <c r="Q5264" s="9"/>
      <c r="T5264" s="5"/>
    </row>
    <row r="5265" spans="2:20" x14ac:dyDescent="0.2">
      <c r="B5265" s="2"/>
      <c r="M5265" s="32"/>
      <c r="P5265" s="2"/>
      <c r="Q5265" s="9"/>
      <c r="T5265" s="5"/>
    </row>
    <row r="5266" spans="2:20" x14ac:dyDescent="0.2">
      <c r="B5266" s="2"/>
      <c r="M5266" s="32"/>
      <c r="P5266" s="2"/>
      <c r="Q5266" s="9"/>
      <c r="T5266" s="5"/>
    </row>
    <row r="5267" spans="2:20" x14ac:dyDescent="0.2">
      <c r="B5267" s="2"/>
      <c r="M5267" s="32"/>
      <c r="P5267" s="2"/>
      <c r="Q5267" s="9"/>
      <c r="T5267" s="5"/>
    </row>
    <row r="5268" spans="2:20" x14ac:dyDescent="0.2">
      <c r="B5268" s="2"/>
      <c r="M5268" s="32"/>
      <c r="P5268" s="2"/>
      <c r="Q5268" s="9"/>
      <c r="T5268" s="5"/>
    </row>
    <row r="5269" spans="2:20" x14ac:dyDescent="0.2">
      <c r="B5269" s="2"/>
      <c r="M5269" s="32"/>
      <c r="P5269" s="2"/>
      <c r="Q5269" s="9"/>
      <c r="T5269" s="5"/>
    </row>
    <row r="5270" spans="2:20" x14ac:dyDescent="0.2">
      <c r="B5270" s="2"/>
      <c r="M5270" s="32"/>
      <c r="P5270" s="2"/>
      <c r="Q5270" s="9"/>
      <c r="T5270" s="5"/>
    </row>
    <row r="5271" spans="2:20" x14ac:dyDescent="0.2">
      <c r="B5271" s="2"/>
      <c r="M5271" s="32"/>
      <c r="P5271" s="2"/>
      <c r="Q5271" s="9"/>
      <c r="T5271" s="5"/>
    </row>
    <row r="5272" spans="2:20" x14ac:dyDescent="0.2">
      <c r="B5272" s="2"/>
      <c r="M5272" s="32"/>
      <c r="P5272" s="2"/>
      <c r="Q5272" s="9"/>
      <c r="T5272" s="5"/>
    </row>
    <row r="5273" spans="2:20" x14ac:dyDescent="0.2">
      <c r="B5273" s="2"/>
      <c r="M5273" s="32"/>
      <c r="P5273" s="2"/>
      <c r="Q5273" s="9"/>
      <c r="T5273" s="5"/>
    </row>
    <row r="5274" spans="2:20" x14ac:dyDescent="0.2">
      <c r="B5274" s="2"/>
      <c r="M5274" s="32"/>
      <c r="P5274" s="2"/>
      <c r="Q5274" s="9"/>
      <c r="T5274" s="5"/>
    </row>
    <row r="5275" spans="2:20" x14ac:dyDescent="0.2">
      <c r="B5275" s="2"/>
      <c r="M5275" s="32"/>
      <c r="P5275" s="2"/>
      <c r="Q5275" s="9"/>
      <c r="T5275" s="5"/>
    </row>
    <row r="5276" spans="2:20" x14ac:dyDescent="0.2">
      <c r="B5276" s="2"/>
      <c r="M5276" s="32"/>
      <c r="P5276" s="2"/>
      <c r="Q5276" s="9"/>
      <c r="T5276" s="5"/>
    </row>
    <row r="5277" spans="2:20" x14ac:dyDescent="0.2">
      <c r="B5277" s="2"/>
      <c r="M5277" s="32"/>
      <c r="P5277" s="2"/>
      <c r="Q5277" s="9"/>
      <c r="T5277" s="5"/>
    </row>
    <row r="5278" spans="2:20" x14ac:dyDescent="0.2">
      <c r="B5278" s="2"/>
      <c r="M5278" s="32"/>
      <c r="P5278" s="2"/>
      <c r="Q5278" s="9"/>
      <c r="T5278" s="5"/>
    </row>
    <row r="5279" spans="2:20" x14ac:dyDescent="0.2">
      <c r="B5279" s="2"/>
      <c r="M5279" s="32"/>
      <c r="P5279" s="2"/>
      <c r="Q5279" s="9"/>
      <c r="T5279" s="5"/>
    </row>
    <row r="5280" spans="2:20" x14ac:dyDescent="0.2">
      <c r="B5280" s="2"/>
      <c r="M5280" s="32"/>
      <c r="P5280" s="2"/>
      <c r="Q5280" s="9"/>
      <c r="T5280" s="5"/>
    </row>
    <row r="5281" spans="2:20" x14ac:dyDescent="0.2">
      <c r="B5281" s="2"/>
      <c r="M5281" s="32"/>
      <c r="P5281" s="2"/>
      <c r="Q5281" s="9"/>
      <c r="T5281" s="5"/>
    </row>
    <row r="5282" spans="2:20" x14ac:dyDescent="0.2">
      <c r="B5282" s="2"/>
      <c r="M5282" s="32"/>
      <c r="P5282" s="2"/>
      <c r="Q5282" s="9"/>
      <c r="T5282" s="5"/>
    </row>
    <row r="5283" spans="2:20" x14ac:dyDescent="0.2">
      <c r="B5283" s="2"/>
      <c r="M5283" s="32"/>
      <c r="P5283" s="2"/>
      <c r="Q5283" s="9"/>
      <c r="T5283" s="5"/>
    </row>
    <row r="5284" spans="2:20" x14ac:dyDescent="0.2">
      <c r="B5284" s="2"/>
      <c r="M5284" s="32"/>
      <c r="P5284" s="2"/>
      <c r="Q5284" s="9"/>
      <c r="T5284" s="5"/>
    </row>
    <row r="5285" spans="2:20" x14ac:dyDescent="0.2">
      <c r="B5285" s="2"/>
      <c r="M5285" s="32"/>
      <c r="P5285" s="2"/>
      <c r="Q5285" s="9"/>
      <c r="T5285" s="5"/>
    </row>
    <row r="5286" spans="2:20" x14ac:dyDescent="0.2">
      <c r="B5286" s="2"/>
      <c r="M5286" s="32"/>
      <c r="P5286" s="2"/>
      <c r="Q5286" s="9"/>
      <c r="T5286" s="5"/>
    </row>
    <row r="5287" spans="2:20" x14ac:dyDescent="0.2">
      <c r="B5287" s="2"/>
      <c r="M5287" s="32"/>
      <c r="P5287" s="2"/>
      <c r="Q5287" s="9"/>
      <c r="T5287" s="5"/>
    </row>
    <row r="5288" spans="2:20" x14ac:dyDescent="0.2">
      <c r="B5288" s="2"/>
      <c r="M5288" s="32"/>
      <c r="P5288" s="2"/>
      <c r="Q5288" s="9"/>
      <c r="T5288" s="5"/>
    </row>
    <row r="5289" spans="2:20" x14ac:dyDescent="0.2">
      <c r="B5289" s="2"/>
      <c r="M5289" s="32"/>
      <c r="P5289" s="2"/>
      <c r="Q5289" s="9"/>
      <c r="T5289" s="5"/>
    </row>
    <row r="5290" spans="2:20" x14ac:dyDescent="0.2">
      <c r="B5290" s="2"/>
      <c r="M5290" s="32"/>
      <c r="P5290" s="2"/>
      <c r="Q5290" s="9"/>
      <c r="T5290" s="5"/>
    </row>
    <row r="5291" spans="2:20" x14ac:dyDescent="0.2">
      <c r="B5291" s="2"/>
      <c r="M5291" s="32"/>
      <c r="P5291" s="2"/>
      <c r="Q5291" s="9"/>
      <c r="T5291" s="5"/>
    </row>
    <row r="5292" spans="2:20" x14ac:dyDescent="0.2">
      <c r="B5292" s="2"/>
      <c r="M5292" s="32"/>
      <c r="P5292" s="2"/>
      <c r="Q5292" s="9"/>
      <c r="T5292" s="5"/>
    </row>
    <row r="5293" spans="2:20" x14ac:dyDescent="0.2">
      <c r="B5293" s="2"/>
      <c r="M5293" s="32"/>
      <c r="P5293" s="2"/>
      <c r="Q5293" s="9"/>
      <c r="T5293" s="5"/>
    </row>
    <row r="5294" spans="2:20" x14ac:dyDescent="0.2">
      <c r="B5294" s="2"/>
      <c r="M5294" s="32"/>
      <c r="P5294" s="2"/>
      <c r="Q5294" s="9"/>
      <c r="T5294" s="5"/>
    </row>
    <row r="5295" spans="2:20" x14ac:dyDescent="0.2">
      <c r="B5295" s="2"/>
      <c r="M5295" s="32"/>
      <c r="P5295" s="2"/>
      <c r="Q5295" s="9"/>
      <c r="T5295" s="5"/>
    </row>
    <row r="5296" spans="2:20" x14ac:dyDescent="0.2">
      <c r="B5296" s="2"/>
      <c r="M5296" s="32"/>
      <c r="P5296" s="2"/>
      <c r="Q5296" s="9"/>
      <c r="T5296" s="5"/>
    </row>
    <row r="5297" spans="2:20" x14ac:dyDescent="0.2">
      <c r="B5297" s="2"/>
      <c r="M5297" s="32"/>
      <c r="P5297" s="2"/>
      <c r="Q5297" s="9"/>
      <c r="T5297" s="5"/>
    </row>
    <row r="5298" spans="2:20" x14ac:dyDescent="0.2">
      <c r="B5298" s="2"/>
      <c r="M5298" s="32"/>
      <c r="P5298" s="2"/>
      <c r="Q5298" s="9"/>
      <c r="T5298" s="5"/>
    </row>
    <row r="5299" spans="2:20" x14ac:dyDescent="0.2">
      <c r="B5299" s="2"/>
      <c r="M5299" s="32"/>
      <c r="P5299" s="2"/>
      <c r="Q5299" s="9"/>
      <c r="T5299" s="5"/>
    </row>
    <row r="5300" spans="2:20" x14ac:dyDescent="0.2">
      <c r="B5300" s="2"/>
      <c r="M5300" s="32"/>
      <c r="P5300" s="2"/>
      <c r="Q5300" s="9"/>
      <c r="T5300" s="5"/>
    </row>
    <row r="5301" spans="2:20" x14ac:dyDescent="0.2">
      <c r="B5301" s="2"/>
      <c r="M5301" s="32"/>
      <c r="P5301" s="2"/>
      <c r="Q5301" s="9"/>
      <c r="T5301" s="5"/>
    </row>
    <row r="5302" spans="2:20" x14ac:dyDescent="0.2">
      <c r="B5302" s="2"/>
      <c r="M5302" s="32"/>
      <c r="P5302" s="2"/>
      <c r="Q5302" s="9"/>
      <c r="T5302" s="5"/>
    </row>
    <row r="5303" spans="2:20" x14ac:dyDescent="0.2">
      <c r="B5303" s="2"/>
      <c r="M5303" s="32"/>
      <c r="P5303" s="2"/>
      <c r="Q5303" s="9"/>
      <c r="T5303" s="5"/>
    </row>
    <row r="5304" spans="2:20" x14ac:dyDescent="0.2">
      <c r="B5304" s="2"/>
      <c r="M5304" s="32"/>
      <c r="P5304" s="2"/>
      <c r="Q5304" s="9"/>
      <c r="T5304" s="5"/>
    </row>
    <row r="5305" spans="2:20" x14ac:dyDescent="0.2">
      <c r="B5305" s="2"/>
      <c r="M5305" s="32"/>
      <c r="P5305" s="2"/>
      <c r="Q5305" s="9"/>
      <c r="T5305" s="5"/>
    </row>
    <row r="5306" spans="2:20" x14ac:dyDescent="0.2">
      <c r="B5306" s="2"/>
      <c r="M5306" s="32"/>
      <c r="P5306" s="2"/>
      <c r="Q5306" s="9"/>
      <c r="T5306" s="5"/>
    </row>
    <row r="5307" spans="2:20" x14ac:dyDescent="0.2">
      <c r="B5307" s="2"/>
      <c r="M5307" s="32"/>
      <c r="P5307" s="2"/>
      <c r="Q5307" s="9"/>
      <c r="T5307" s="5"/>
    </row>
    <row r="5308" spans="2:20" x14ac:dyDescent="0.2">
      <c r="B5308" s="2"/>
      <c r="M5308" s="32"/>
      <c r="P5308" s="2"/>
      <c r="Q5308" s="9"/>
      <c r="T5308" s="5"/>
    </row>
    <row r="5309" spans="2:20" x14ac:dyDescent="0.2">
      <c r="B5309" s="2"/>
      <c r="M5309" s="32"/>
      <c r="P5309" s="2"/>
      <c r="Q5309" s="9"/>
      <c r="T5309" s="5"/>
    </row>
    <row r="5310" spans="2:20" x14ac:dyDescent="0.2">
      <c r="B5310" s="2"/>
      <c r="M5310" s="32"/>
      <c r="P5310" s="2"/>
      <c r="Q5310" s="9"/>
      <c r="T5310" s="5"/>
    </row>
    <row r="5311" spans="2:20" x14ac:dyDescent="0.2">
      <c r="B5311" s="2"/>
      <c r="M5311" s="32"/>
      <c r="P5311" s="2"/>
      <c r="Q5311" s="9"/>
      <c r="T5311" s="5"/>
    </row>
    <row r="5312" spans="2:20" x14ac:dyDescent="0.2">
      <c r="B5312" s="2"/>
      <c r="M5312" s="32"/>
      <c r="P5312" s="2"/>
      <c r="Q5312" s="9"/>
      <c r="T5312" s="5"/>
    </row>
    <row r="5313" spans="2:20" x14ac:dyDescent="0.2">
      <c r="B5313" s="2"/>
      <c r="M5313" s="32"/>
      <c r="P5313" s="2"/>
      <c r="Q5313" s="9"/>
      <c r="T5313" s="5"/>
    </row>
    <row r="5314" spans="2:20" x14ac:dyDescent="0.2">
      <c r="B5314" s="2"/>
      <c r="M5314" s="32"/>
      <c r="P5314" s="2"/>
      <c r="Q5314" s="9"/>
      <c r="T5314" s="5"/>
    </row>
    <row r="5315" spans="2:20" x14ac:dyDescent="0.2">
      <c r="B5315" s="2"/>
      <c r="M5315" s="32"/>
      <c r="P5315" s="2"/>
      <c r="Q5315" s="9"/>
      <c r="T5315" s="5"/>
    </row>
    <row r="5316" spans="2:20" x14ac:dyDescent="0.2">
      <c r="B5316" s="2"/>
      <c r="M5316" s="32"/>
      <c r="P5316" s="2"/>
      <c r="Q5316" s="9"/>
      <c r="T5316" s="5"/>
    </row>
    <row r="5317" spans="2:20" x14ac:dyDescent="0.2">
      <c r="B5317" s="2"/>
      <c r="M5317" s="32"/>
      <c r="P5317" s="2"/>
      <c r="Q5317" s="9"/>
      <c r="T5317" s="5"/>
    </row>
    <row r="5318" spans="2:20" x14ac:dyDescent="0.2">
      <c r="B5318" s="2"/>
      <c r="M5318" s="32"/>
      <c r="P5318" s="2"/>
      <c r="Q5318" s="9"/>
      <c r="T5318" s="5"/>
    </row>
    <row r="5319" spans="2:20" x14ac:dyDescent="0.2">
      <c r="B5319" s="2"/>
      <c r="M5319" s="32"/>
      <c r="P5319" s="2"/>
      <c r="Q5319" s="9"/>
      <c r="T5319" s="5"/>
    </row>
    <row r="5320" spans="2:20" x14ac:dyDescent="0.2">
      <c r="B5320" s="2"/>
      <c r="M5320" s="32"/>
      <c r="P5320" s="2"/>
      <c r="Q5320" s="9"/>
      <c r="T5320" s="5"/>
    </row>
    <row r="5321" spans="2:20" x14ac:dyDescent="0.2">
      <c r="B5321" s="2"/>
      <c r="M5321" s="32"/>
      <c r="P5321" s="2"/>
      <c r="Q5321" s="9"/>
      <c r="T5321" s="5"/>
    </row>
    <row r="5322" spans="2:20" x14ac:dyDescent="0.2">
      <c r="B5322" s="2"/>
      <c r="M5322" s="32"/>
      <c r="P5322" s="2"/>
      <c r="Q5322" s="9"/>
      <c r="T5322" s="5"/>
    </row>
    <row r="5323" spans="2:20" x14ac:dyDescent="0.2">
      <c r="B5323" s="2"/>
      <c r="M5323" s="32"/>
      <c r="P5323" s="2"/>
      <c r="Q5323" s="9"/>
      <c r="T5323" s="5"/>
    </row>
    <row r="5324" spans="2:20" x14ac:dyDescent="0.2">
      <c r="B5324" s="2"/>
      <c r="M5324" s="32"/>
      <c r="P5324" s="2"/>
      <c r="Q5324" s="9"/>
      <c r="T5324" s="5"/>
    </row>
    <row r="5325" spans="2:20" x14ac:dyDescent="0.2">
      <c r="B5325" s="2"/>
      <c r="M5325" s="32"/>
      <c r="P5325" s="2"/>
      <c r="Q5325" s="9"/>
      <c r="T5325" s="5"/>
    </row>
    <row r="5326" spans="2:20" x14ac:dyDescent="0.2">
      <c r="B5326" s="2"/>
      <c r="M5326" s="32"/>
      <c r="P5326" s="2"/>
      <c r="Q5326" s="9"/>
      <c r="T5326" s="5"/>
    </row>
    <row r="5327" spans="2:20" x14ac:dyDescent="0.2">
      <c r="B5327" s="2"/>
      <c r="M5327" s="32"/>
      <c r="P5327" s="2"/>
      <c r="Q5327" s="9"/>
      <c r="T5327" s="5"/>
    </row>
    <row r="5328" spans="2:20" x14ac:dyDescent="0.2">
      <c r="B5328" s="2"/>
      <c r="M5328" s="32"/>
      <c r="P5328" s="2"/>
      <c r="Q5328" s="9"/>
      <c r="T5328" s="5"/>
    </row>
    <row r="5329" spans="2:20" x14ac:dyDescent="0.2">
      <c r="B5329" s="2"/>
      <c r="M5329" s="32"/>
      <c r="P5329" s="2"/>
      <c r="Q5329" s="9"/>
      <c r="T5329" s="5"/>
    </row>
    <row r="5330" spans="2:20" x14ac:dyDescent="0.2">
      <c r="B5330" s="2"/>
      <c r="M5330" s="32"/>
      <c r="P5330" s="2"/>
      <c r="Q5330" s="9"/>
      <c r="T5330" s="5"/>
    </row>
    <row r="5331" spans="2:20" x14ac:dyDescent="0.2">
      <c r="B5331" s="2"/>
      <c r="M5331" s="32"/>
      <c r="P5331" s="2"/>
      <c r="Q5331" s="9"/>
      <c r="T5331" s="5"/>
    </row>
    <row r="5332" spans="2:20" x14ac:dyDescent="0.2">
      <c r="B5332" s="2"/>
      <c r="M5332" s="32"/>
      <c r="P5332" s="2"/>
      <c r="Q5332" s="9"/>
      <c r="T5332" s="5"/>
    </row>
    <row r="5333" spans="2:20" x14ac:dyDescent="0.2">
      <c r="B5333" s="2"/>
      <c r="M5333" s="32"/>
      <c r="P5333" s="2"/>
      <c r="Q5333" s="9"/>
      <c r="T5333" s="5"/>
    </row>
    <row r="5334" spans="2:20" x14ac:dyDescent="0.2">
      <c r="B5334" s="2"/>
      <c r="M5334" s="32"/>
      <c r="P5334" s="2"/>
      <c r="Q5334" s="9"/>
      <c r="T5334" s="5"/>
    </row>
    <row r="5335" spans="2:20" x14ac:dyDescent="0.2">
      <c r="B5335" s="2"/>
      <c r="M5335" s="32"/>
      <c r="P5335" s="2"/>
      <c r="Q5335" s="9"/>
      <c r="T5335" s="5"/>
    </row>
    <row r="5336" spans="2:20" x14ac:dyDescent="0.2">
      <c r="B5336" s="2"/>
      <c r="M5336" s="32"/>
      <c r="P5336" s="2"/>
      <c r="Q5336" s="9"/>
      <c r="T5336" s="5"/>
    </row>
    <row r="5337" spans="2:20" x14ac:dyDescent="0.2">
      <c r="B5337" s="2"/>
      <c r="M5337" s="32"/>
      <c r="P5337" s="2"/>
      <c r="Q5337" s="9"/>
      <c r="T5337" s="5"/>
    </row>
    <row r="5338" spans="2:20" x14ac:dyDescent="0.2">
      <c r="B5338" s="2"/>
      <c r="M5338" s="32"/>
      <c r="P5338" s="2"/>
      <c r="Q5338" s="9"/>
      <c r="T5338" s="5"/>
    </row>
    <row r="5339" spans="2:20" x14ac:dyDescent="0.2">
      <c r="B5339" s="2"/>
      <c r="M5339" s="32"/>
      <c r="P5339" s="2"/>
      <c r="Q5339" s="9"/>
      <c r="T5339" s="5"/>
    </row>
    <row r="5340" spans="2:20" x14ac:dyDescent="0.2">
      <c r="B5340" s="2"/>
      <c r="M5340" s="32"/>
      <c r="P5340" s="2"/>
      <c r="Q5340" s="9"/>
      <c r="T5340" s="5"/>
    </row>
    <row r="5341" spans="2:20" x14ac:dyDescent="0.2">
      <c r="B5341" s="2"/>
      <c r="M5341" s="32"/>
      <c r="P5341" s="2"/>
      <c r="Q5341" s="9"/>
      <c r="T5341" s="5"/>
    </row>
    <row r="5342" spans="2:20" x14ac:dyDescent="0.2">
      <c r="B5342" s="2"/>
      <c r="M5342" s="32"/>
      <c r="P5342" s="2"/>
      <c r="Q5342" s="9"/>
      <c r="T5342" s="5"/>
    </row>
    <row r="5343" spans="2:20" x14ac:dyDescent="0.2">
      <c r="B5343" s="2"/>
      <c r="M5343" s="32"/>
      <c r="P5343" s="2"/>
      <c r="Q5343" s="9"/>
      <c r="T5343" s="5"/>
    </row>
    <row r="5344" spans="2:20" x14ac:dyDescent="0.2">
      <c r="B5344" s="2"/>
      <c r="M5344" s="32"/>
      <c r="P5344" s="2"/>
      <c r="Q5344" s="9"/>
      <c r="T5344" s="5"/>
    </row>
    <row r="5345" spans="2:20" x14ac:dyDescent="0.2">
      <c r="B5345" s="2"/>
      <c r="M5345" s="32"/>
      <c r="P5345" s="2"/>
      <c r="Q5345" s="9"/>
      <c r="T5345" s="5"/>
    </row>
    <row r="5346" spans="2:20" x14ac:dyDescent="0.2">
      <c r="B5346" s="2"/>
      <c r="M5346" s="32"/>
      <c r="P5346" s="2"/>
      <c r="Q5346" s="9"/>
      <c r="T5346" s="5"/>
    </row>
    <row r="5347" spans="2:20" x14ac:dyDescent="0.2">
      <c r="B5347" s="2"/>
      <c r="M5347" s="32"/>
      <c r="P5347" s="2"/>
      <c r="Q5347" s="9"/>
      <c r="T5347" s="5"/>
    </row>
    <row r="5348" spans="2:20" x14ac:dyDescent="0.2">
      <c r="B5348" s="2"/>
      <c r="M5348" s="32"/>
      <c r="P5348" s="2"/>
      <c r="Q5348" s="9"/>
      <c r="T5348" s="5"/>
    </row>
    <row r="5349" spans="2:20" x14ac:dyDescent="0.2">
      <c r="B5349" s="2"/>
      <c r="M5349" s="32"/>
      <c r="P5349" s="2"/>
      <c r="Q5349" s="9"/>
      <c r="T5349" s="5"/>
    </row>
    <row r="5350" spans="2:20" x14ac:dyDescent="0.2">
      <c r="B5350" s="2"/>
      <c r="M5350" s="32"/>
      <c r="P5350" s="2"/>
      <c r="Q5350" s="9"/>
      <c r="T5350" s="5"/>
    </row>
    <row r="5351" spans="2:20" x14ac:dyDescent="0.2">
      <c r="B5351" s="2"/>
      <c r="M5351" s="32"/>
      <c r="P5351" s="2"/>
      <c r="Q5351" s="9"/>
      <c r="T5351" s="5"/>
    </row>
    <row r="5352" spans="2:20" x14ac:dyDescent="0.2">
      <c r="B5352" s="2"/>
      <c r="M5352" s="32"/>
      <c r="P5352" s="2"/>
      <c r="Q5352" s="9"/>
      <c r="T5352" s="5"/>
    </row>
    <row r="5353" spans="2:20" x14ac:dyDescent="0.2">
      <c r="B5353" s="2"/>
      <c r="M5353" s="32"/>
      <c r="P5353" s="2"/>
      <c r="Q5353" s="9"/>
      <c r="T5353" s="5"/>
    </row>
    <row r="5354" spans="2:20" x14ac:dyDescent="0.2">
      <c r="B5354" s="2"/>
      <c r="M5354" s="32"/>
      <c r="P5354" s="2"/>
      <c r="Q5354" s="9"/>
      <c r="T5354" s="5"/>
    </row>
    <row r="5355" spans="2:20" x14ac:dyDescent="0.2">
      <c r="B5355" s="2"/>
      <c r="M5355" s="32"/>
      <c r="P5355" s="2"/>
      <c r="Q5355" s="9"/>
      <c r="T5355" s="5"/>
    </row>
    <row r="5356" spans="2:20" x14ac:dyDescent="0.2">
      <c r="B5356" s="2"/>
      <c r="M5356" s="32"/>
      <c r="P5356" s="2"/>
      <c r="Q5356" s="9"/>
      <c r="T5356" s="5"/>
    </row>
    <row r="5357" spans="2:20" x14ac:dyDescent="0.2">
      <c r="B5357" s="2"/>
      <c r="M5357" s="32"/>
      <c r="P5357" s="2"/>
      <c r="Q5357" s="9"/>
      <c r="T5357" s="5"/>
    </row>
    <row r="5358" spans="2:20" x14ac:dyDescent="0.2">
      <c r="B5358" s="2"/>
      <c r="M5358" s="32"/>
      <c r="P5358" s="2"/>
      <c r="Q5358" s="9"/>
      <c r="T5358" s="5"/>
    </row>
    <row r="5359" spans="2:20" x14ac:dyDescent="0.2">
      <c r="B5359" s="2"/>
      <c r="M5359" s="32"/>
      <c r="P5359" s="2"/>
      <c r="Q5359" s="9"/>
      <c r="T5359" s="5"/>
    </row>
    <row r="5360" spans="2:20" x14ac:dyDescent="0.2">
      <c r="B5360" s="2"/>
      <c r="M5360" s="32"/>
      <c r="P5360" s="2"/>
      <c r="Q5360" s="9"/>
      <c r="T5360" s="5"/>
    </row>
    <row r="5361" spans="2:20" x14ac:dyDescent="0.2">
      <c r="B5361" s="2"/>
      <c r="M5361" s="32"/>
      <c r="P5361" s="2"/>
      <c r="Q5361" s="9"/>
      <c r="T5361" s="5"/>
    </row>
    <row r="5362" spans="2:20" x14ac:dyDescent="0.2">
      <c r="B5362" s="2"/>
      <c r="M5362" s="32"/>
      <c r="P5362" s="2"/>
      <c r="Q5362" s="9"/>
      <c r="T5362" s="5"/>
    </row>
    <row r="5363" spans="2:20" x14ac:dyDescent="0.2">
      <c r="B5363" s="2"/>
      <c r="M5363" s="32"/>
      <c r="P5363" s="2"/>
      <c r="Q5363" s="9"/>
      <c r="T5363" s="5"/>
    </row>
    <row r="5364" spans="2:20" x14ac:dyDescent="0.2">
      <c r="B5364" s="2"/>
      <c r="M5364" s="32"/>
      <c r="P5364" s="2"/>
      <c r="Q5364" s="9"/>
      <c r="T5364" s="5"/>
    </row>
    <row r="5365" spans="2:20" x14ac:dyDescent="0.2">
      <c r="B5365" s="2"/>
      <c r="M5365" s="32"/>
      <c r="P5365" s="2"/>
      <c r="Q5365" s="9"/>
      <c r="T5365" s="5"/>
    </row>
    <row r="5366" spans="2:20" x14ac:dyDescent="0.2">
      <c r="B5366" s="2"/>
      <c r="M5366" s="32"/>
      <c r="P5366" s="2"/>
      <c r="Q5366" s="9"/>
      <c r="T5366" s="5"/>
    </row>
    <row r="5367" spans="2:20" x14ac:dyDescent="0.2">
      <c r="B5367" s="2"/>
      <c r="M5367" s="32"/>
      <c r="P5367" s="2"/>
      <c r="Q5367" s="9"/>
      <c r="T5367" s="5"/>
    </row>
    <row r="5368" spans="2:20" x14ac:dyDescent="0.2">
      <c r="B5368" s="2"/>
      <c r="M5368" s="32"/>
      <c r="P5368" s="2"/>
      <c r="Q5368" s="9"/>
      <c r="T5368" s="5"/>
    </row>
    <row r="5369" spans="2:20" x14ac:dyDescent="0.2">
      <c r="B5369" s="2"/>
      <c r="M5369" s="32"/>
      <c r="P5369" s="2"/>
      <c r="Q5369" s="9"/>
      <c r="T5369" s="5"/>
    </row>
    <row r="5370" spans="2:20" x14ac:dyDescent="0.2">
      <c r="B5370" s="2"/>
      <c r="M5370" s="32"/>
      <c r="P5370" s="2"/>
      <c r="Q5370" s="9"/>
      <c r="T5370" s="5"/>
    </row>
    <row r="5371" spans="2:20" x14ac:dyDescent="0.2">
      <c r="B5371" s="2"/>
      <c r="M5371" s="32"/>
      <c r="P5371" s="2"/>
      <c r="Q5371" s="9"/>
      <c r="T5371" s="5"/>
    </row>
    <row r="5372" spans="2:20" x14ac:dyDescent="0.2">
      <c r="B5372" s="2"/>
      <c r="M5372" s="32"/>
      <c r="P5372" s="2"/>
      <c r="Q5372" s="9"/>
      <c r="T5372" s="5"/>
    </row>
    <row r="5373" spans="2:20" x14ac:dyDescent="0.2">
      <c r="B5373" s="2"/>
      <c r="M5373" s="32"/>
      <c r="P5373" s="2"/>
      <c r="Q5373" s="9"/>
      <c r="T5373" s="5"/>
    </row>
    <row r="5374" spans="2:20" x14ac:dyDescent="0.2">
      <c r="B5374" s="2"/>
      <c r="M5374" s="32"/>
      <c r="P5374" s="2"/>
      <c r="Q5374" s="9"/>
      <c r="T5374" s="5"/>
    </row>
    <row r="5375" spans="2:20" x14ac:dyDescent="0.2">
      <c r="B5375" s="2"/>
      <c r="M5375" s="32"/>
      <c r="P5375" s="2"/>
      <c r="Q5375" s="9"/>
      <c r="T5375" s="5"/>
    </row>
    <row r="5376" spans="2:20" x14ac:dyDescent="0.2">
      <c r="B5376" s="2"/>
      <c r="M5376" s="32"/>
      <c r="P5376" s="2"/>
      <c r="Q5376" s="9"/>
      <c r="T5376" s="5"/>
    </row>
    <row r="5377" spans="2:20" x14ac:dyDescent="0.2">
      <c r="B5377" s="2"/>
      <c r="M5377" s="32"/>
      <c r="P5377" s="2"/>
      <c r="Q5377" s="9"/>
      <c r="T5377" s="5"/>
    </row>
    <row r="5378" spans="2:20" x14ac:dyDescent="0.2">
      <c r="B5378" s="2"/>
      <c r="M5378" s="32"/>
      <c r="P5378" s="2"/>
      <c r="Q5378" s="9"/>
      <c r="T5378" s="5"/>
    </row>
    <row r="5379" spans="2:20" x14ac:dyDescent="0.2">
      <c r="B5379" s="2"/>
      <c r="M5379" s="32"/>
      <c r="P5379" s="2"/>
      <c r="Q5379" s="9"/>
      <c r="T5379" s="5"/>
    </row>
    <row r="5380" spans="2:20" x14ac:dyDescent="0.2">
      <c r="B5380" s="2"/>
      <c r="M5380" s="32"/>
      <c r="P5380" s="2"/>
      <c r="Q5380" s="9"/>
      <c r="T5380" s="5"/>
    </row>
    <row r="5381" spans="2:20" x14ac:dyDescent="0.2">
      <c r="B5381" s="2"/>
      <c r="M5381" s="32"/>
      <c r="P5381" s="2"/>
      <c r="Q5381" s="9"/>
      <c r="T5381" s="5"/>
    </row>
    <row r="5382" spans="2:20" x14ac:dyDescent="0.2">
      <c r="B5382" s="2"/>
      <c r="M5382" s="32"/>
      <c r="P5382" s="2"/>
      <c r="Q5382" s="9"/>
      <c r="T5382" s="5"/>
    </row>
    <row r="5383" spans="2:20" x14ac:dyDescent="0.2">
      <c r="B5383" s="2"/>
      <c r="M5383" s="32"/>
      <c r="P5383" s="2"/>
      <c r="Q5383" s="9"/>
      <c r="T5383" s="5"/>
    </row>
    <row r="5384" spans="2:20" x14ac:dyDescent="0.2">
      <c r="B5384" s="2"/>
      <c r="M5384" s="32"/>
      <c r="P5384" s="2"/>
      <c r="Q5384" s="9"/>
      <c r="T5384" s="5"/>
    </row>
    <row r="5385" spans="2:20" x14ac:dyDescent="0.2">
      <c r="B5385" s="2"/>
      <c r="M5385" s="32"/>
      <c r="P5385" s="2"/>
      <c r="Q5385" s="9"/>
      <c r="T5385" s="5"/>
    </row>
    <row r="5386" spans="2:20" x14ac:dyDescent="0.2">
      <c r="B5386" s="2"/>
      <c r="M5386" s="32"/>
      <c r="P5386" s="2"/>
      <c r="Q5386" s="9"/>
      <c r="T5386" s="5"/>
    </row>
    <row r="5387" spans="2:20" x14ac:dyDescent="0.2">
      <c r="B5387" s="2"/>
      <c r="M5387" s="32"/>
      <c r="P5387" s="2"/>
      <c r="Q5387" s="9"/>
      <c r="T5387" s="5"/>
    </row>
    <row r="5388" spans="2:20" x14ac:dyDescent="0.2">
      <c r="B5388" s="2"/>
      <c r="M5388" s="32"/>
      <c r="P5388" s="2"/>
      <c r="Q5388" s="9"/>
      <c r="T5388" s="5"/>
    </row>
    <row r="5389" spans="2:20" x14ac:dyDescent="0.2">
      <c r="B5389" s="2"/>
      <c r="M5389" s="32"/>
      <c r="P5389" s="2"/>
      <c r="Q5389" s="9"/>
      <c r="T5389" s="5"/>
    </row>
    <row r="5390" spans="2:20" x14ac:dyDescent="0.2">
      <c r="B5390" s="2"/>
      <c r="M5390" s="32"/>
      <c r="P5390" s="2"/>
      <c r="Q5390" s="9"/>
      <c r="T5390" s="5"/>
    </row>
    <row r="5391" spans="2:20" x14ac:dyDescent="0.2">
      <c r="B5391" s="2"/>
      <c r="M5391" s="32"/>
      <c r="P5391" s="2"/>
      <c r="Q5391" s="9"/>
      <c r="T5391" s="5"/>
    </row>
    <row r="5392" spans="2:20" x14ac:dyDescent="0.2">
      <c r="B5392" s="2"/>
      <c r="M5392" s="32"/>
      <c r="P5392" s="2"/>
      <c r="Q5392" s="9"/>
      <c r="T5392" s="5"/>
    </row>
    <row r="5393" spans="2:20" x14ac:dyDescent="0.2">
      <c r="B5393" s="2"/>
      <c r="M5393" s="32"/>
      <c r="P5393" s="2"/>
      <c r="Q5393" s="9"/>
      <c r="T5393" s="5"/>
    </row>
    <row r="5394" spans="2:20" x14ac:dyDescent="0.2">
      <c r="B5394" s="2"/>
      <c r="M5394" s="32"/>
      <c r="P5394" s="2"/>
      <c r="Q5394" s="9"/>
      <c r="T5394" s="5"/>
    </row>
    <row r="5395" spans="2:20" x14ac:dyDescent="0.2">
      <c r="B5395" s="2"/>
      <c r="M5395" s="32"/>
      <c r="P5395" s="2"/>
      <c r="Q5395" s="9"/>
      <c r="T5395" s="5"/>
    </row>
    <row r="5396" spans="2:20" x14ac:dyDescent="0.2">
      <c r="B5396" s="2"/>
      <c r="M5396" s="32"/>
      <c r="P5396" s="2"/>
      <c r="Q5396" s="9"/>
      <c r="T5396" s="5"/>
    </row>
    <row r="5397" spans="2:20" x14ac:dyDescent="0.2">
      <c r="B5397" s="2"/>
      <c r="M5397" s="32"/>
      <c r="P5397" s="2"/>
      <c r="Q5397" s="9"/>
      <c r="T5397" s="5"/>
    </row>
    <row r="5398" spans="2:20" x14ac:dyDescent="0.2">
      <c r="B5398" s="2"/>
      <c r="M5398" s="32"/>
      <c r="P5398" s="2"/>
      <c r="Q5398" s="9"/>
      <c r="T5398" s="5"/>
    </row>
    <row r="5399" spans="2:20" x14ac:dyDescent="0.2">
      <c r="B5399" s="2"/>
      <c r="M5399" s="32"/>
      <c r="P5399" s="2"/>
      <c r="Q5399" s="9"/>
      <c r="T5399" s="5"/>
    </row>
    <row r="5400" spans="2:20" x14ac:dyDescent="0.2">
      <c r="B5400" s="2"/>
      <c r="M5400" s="32"/>
      <c r="P5400" s="2"/>
      <c r="Q5400" s="9"/>
      <c r="T5400" s="5"/>
    </row>
    <row r="5401" spans="2:20" x14ac:dyDescent="0.2">
      <c r="B5401" s="2"/>
      <c r="M5401" s="32"/>
      <c r="P5401" s="2"/>
      <c r="Q5401" s="9"/>
      <c r="T5401" s="5"/>
    </row>
    <row r="5402" spans="2:20" x14ac:dyDescent="0.2">
      <c r="B5402" s="2"/>
      <c r="M5402" s="32"/>
      <c r="P5402" s="2"/>
      <c r="Q5402" s="9"/>
      <c r="T5402" s="5"/>
    </row>
    <row r="5403" spans="2:20" x14ac:dyDescent="0.2">
      <c r="B5403" s="2"/>
      <c r="M5403" s="32"/>
      <c r="P5403" s="2"/>
      <c r="Q5403" s="9"/>
      <c r="T5403" s="5"/>
    </row>
    <row r="5404" spans="2:20" x14ac:dyDescent="0.2">
      <c r="B5404" s="2"/>
      <c r="M5404" s="32"/>
      <c r="P5404" s="2"/>
      <c r="Q5404" s="9"/>
      <c r="T5404" s="5"/>
    </row>
    <row r="5405" spans="2:20" x14ac:dyDescent="0.2">
      <c r="B5405" s="2"/>
      <c r="M5405" s="32"/>
      <c r="P5405" s="2"/>
      <c r="Q5405" s="9"/>
      <c r="T5405" s="5"/>
    </row>
    <row r="5406" spans="2:20" x14ac:dyDescent="0.2">
      <c r="B5406" s="2"/>
      <c r="M5406" s="32"/>
      <c r="P5406" s="2"/>
      <c r="Q5406" s="9"/>
      <c r="T5406" s="5"/>
    </row>
    <row r="5407" spans="2:20" x14ac:dyDescent="0.2">
      <c r="B5407" s="2"/>
      <c r="M5407" s="32"/>
      <c r="P5407" s="2"/>
      <c r="Q5407" s="9"/>
      <c r="T5407" s="5"/>
    </row>
    <row r="5408" spans="2:20" x14ac:dyDescent="0.2">
      <c r="B5408" s="2"/>
      <c r="M5408" s="32"/>
      <c r="P5408" s="2"/>
      <c r="Q5408" s="9"/>
      <c r="T5408" s="5"/>
    </row>
    <row r="5409" spans="2:20" x14ac:dyDescent="0.2">
      <c r="B5409" s="2"/>
      <c r="M5409" s="32"/>
      <c r="P5409" s="2"/>
      <c r="Q5409" s="9"/>
      <c r="T5409" s="5"/>
    </row>
    <row r="5410" spans="2:20" x14ac:dyDescent="0.2">
      <c r="B5410" s="2"/>
      <c r="M5410" s="32"/>
      <c r="P5410" s="2"/>
      <c r="Q5410" s="9"/>
      <c r="T5410" s="5"/>
    </row>
    <row r="5411" spans="2:20" x14ac:dyDescent="0.2">
      <c r="B5411" s="2"/>
      <c r="M5411" s="32"/>
      <c r="P5411" s="2"/>
      <c r="Q5411" s="9"/>
      <c r="T5411" s="5"/>
    </row>
    <row r="5412" spans="2:20" x14ac:dyDescent="0.2">
      <c r="B5412" s="2"/>
      <c r="M5412" s="32"/>
      <c r="P5412" s="2"/>
      <c r="Q5412" s="9"/>
      <c r="T5412" s="5"/>
    </row>
    <row r="5413" spans="2:20" x14ac:dyDescent="0.2">
      <c r="B5413" s="2"/>
      <c r="M5413" s="32"/>
      <c r="P5413" s="2"/>
      <c r="Q5413" s="9"/>
      <c r="T5413" s="5"/>
    </row>
    <row r="5414" spans="2:20" x14ac:dyDescent="0.2">
      <c r="B5414" s="2"/>
      <c r="M5414" s="32"/>
      <c r="P5414" s="2"/>
      <c r="Q5414" s="9"/>
      <c r="T5414" s="5"/>
    </row>
    <row r="5415" spans="2:20" x14ac:dyDescent="0.2">
      <c r="B5415" s="2"/>
      <c r="M5415" s="32"/>
      <c r="P5415" s="2"/>
      <c r="Q5415" s="9"/>
      <c r="T5415" s="5"/>
    </row>
    <row r="5416" spans="2:20" x14ac:dyDescent="0.2">
      <c r="B5416" s="2"/>
      <c r="M5416" s="32"/>
      <c r="P5416" s="2"/>
      <c r="Q5416" s="9"/>
      <c r="T5416" s="5"/>
    </row>
    <row r="5417" spans="2:20" x14ac:dyDescent="0.2">
      <c r="B5417" s="2"/>
      <c r="M5417" s="32"/>
      <c r="P5417" s="2"/>
      <c r="Q5417" s="9"/>
      <c r="T5417" s="5"/>
    </row>
    <row r="5418" spans="2:20" x14ac:dyDescent="0.2">
      <c r="B5418" s="2"/>
      <c r="M5418" s="32"/>
      <c r="P5418" s="2"/>
      <c r="Q5418" s="9"/>
      <c r="T5418" s="5"/>
    </row>
    <row r="5419" spans="2:20" x14ac:dyDescent="0.2">
      <c r="B5419" s="2"/>
      <c r="M5419" s="32"/>
      <c r="P5419" s="2"/>
      <c r="Q5419" s="9"/>
      <c r="T5419" s="5"/>
    </row>
    <row r="5420" spans="2:20" x14ac:dyDescent="0.2">
      <c r="B5420" s="2"/>
      <c r="M5420" s="32"/>
      <c r="P5420" s="2"/>
      <c r="Q5420" s="9"/>
      <c r="T5420" s="5"/>
    </row>
    <row r="5421" spans="2:20" x14ac:dyDescent="0.2">
      <c r="B5421" s="2"/>
      <c r="M5421" s="32"/>
      <c r="P5421" s="2"/>
      <c r="Q5421" s="9"/>
      <c r="T5421" s="5"/>
    </row>
    <row r="5422" spans="2:20" x14ac:dyDescent="0.2">
      <c r="B5422" s="2"/>
      <c r="M5422" s="32"/>
      <c r="P5422" s="2"/>
      <c r="Q5422" s="9"/>
      <c r="T5422" s="5"/>
    </row>
    <row r="5423" spans="2:20" x14ac:dyDescent="0.2">
      <c r="B5423" s="2"/>
      <c r="M5423" s="32"/>
      <c r="P5423" s="2"/>
      <c r="Q5423" s="9"/>
      <c r="T5423" s="5"/>
    </row>
    <row r="5424" spans="2:20" x14ac:dyDescent="0.2">
      <c r="B5424" s="2"/>
      <c r="M5424" s="32"/>
      <c r="P5424" s="2"/>
      <c r="Q5424" s="9"/>
      <c r="T5424" s="5"/>
    </row>
    <row r="5425" spans="2:20" x14ac:dyDescent="0.2">
      <c r="B5425" s="2"/>
      <c r="M5425" s="32"/>
      <c r="P5425" s="2"/>
      <c r="Q5425" s="9"/>
      <c r="T5425" s="5"/>
    </row>
    <row r="5426" spans="2:20" x14ac:dyDescent="0.2">
      <c r="B5426" s="2"/>
      <c r="M5426" s="32"/>
      <c r="P5426" s="2"/>
      <c r="Q5426" s="9"/>
      <c r="T5426" s="5"/>
    </row>
    <row r="5427" spans="2:20" x14ac:dyDescent="0.2">
      <c r="B5427" s="2"/>
      <c r="M5427" s="32"/>
      <c r="P5427" s="2"/>
      <c r="Q5427" s="9"/>
      <c r="T5427" s="5"/>
    </row>
    <row r="5428" spans="2:20" x14ac:dyDescent="0.2">
      <c r="B5428" s="2"/>
      <c r="M5428" s="32"/>
      <c r="P5428" s="2"/>
      <c r="Q5428" s="9"/>
      <c r="T5428" s="5"/>
    </row>
    <row r="5429" spans="2:20" x14ac:dyDescent="0.2">
      <c r="B5429" s="2"/>
      <c r="M5429" s="32"/>
      <c r="P5429" s="2"/>
      <c r="Q5429" s="9"/>
      <c r="T5429" s="5"/>
    </row>
    <row r="5430" spans="2:20" x14ac:dyDescent="0.2">
      <c r="B5430" s="2"/>
      <c r="M5430" s="32"/>
      <c r="P5430" s="2"/>
      <c r="Q5430" s="9"/>
      <c r="T5430" s="5"/>
    </row>
    <row r="5431" spans="2:20" x14ac:dyDescent="0.2">
      <c r="B5431" s="2"/>
      <c r="M5431" s="32"/>
      <c r="P5431" s="2"/>
      <c r="Q5431" s="9"/>
      <c r="T5431" s="5"/>
    </row>
    <row r="5432" spans="2:20" x14ac:dyDescent="0.2">
      <c r="B5432" s="2"/>
      <c r="M5432" s="32"/>
      <c r="P5432" s="2"/>
      <c r="Q5432" s="9"/>
      <c r="T5432" s="5"/>
    </row>
    <row r="5433" spans="2:20" x14ac:dyDescent="0.2">
      <c r="B5433" s="2"/>
      <c r="M5433" s="32"/>
      <c r="P5433" s="2"/>
      <c r="Q5433" s="9"/>
      <c r="T5433" s="5"/>
    </row>
    <row r="5434" spans="2:20" x14ac:dyDescent="0.2">
      <c r="B5434" s="2"/>
      <c r="M5434" s="32"/>
      <c r="P5434" s="2"/>
      <c r="Q5434" s="9"/>
      <c r="T5434" s="5"/>
    </row>
    <row r="5435" spans="2:20" x14ac:dyDescent="0.2">
      <c r="B5435" s="2"/>
      <c r="M5435" s="32"/>
      <c r="P5435" s="2"/>
      <c r="Q5435" s="9"/>
      <c r="T5435" s="5"/>
    </row>
    <row r="5436" spans="2:20" x14ac:dyDescent="0.2">
      <c r="B5436" s="2"/>
      <c r="M5436" s="32"/>
      <c r="P5436" s="2"/>
      <c r="Q5436" s="9"/>
      <c r="T5436" s="5"/>
    </row>
    <row r="5437" spans="2:20" x14ac:dyDescent="0.2">
      <c r="B5437" s="2"/>
      <c r="M5437" s="32"/>
      <c r="P5437" s="2"/>
      <c r="Q5437" s="9"/>
      <c r="T5437" s="5"/>
    </row>
    <row r="5438" spans="2:20" x14ac:dyDescent="0.2">
      <c r="B5438" s="2"/>
      <c r="M5438" s="32"/>
      <c r="P5438" s="2"/>
      <c r="Q5438" s="9"/>
      <c r="T5438" s="5"/>
    </row>
    <row r="5439" spans="2:20" x14ac:dyDescent="0.2">
      <c r="B5439" s="2"/>
      <c r="M5439" s="32"/>
      <c r="P5439" s="2"/>
      <c r="Q5439" s="9"/>
      <c r="T5439" s="5"/>
    </row>
    <row r="5440" spans="2:20" x14ac:dyDescent="0.2">
      <c r="B5440" s="2"/>
      <c r="M5440" s="32"/>
      <c r="P5440" s="2"/>
      <c r="Q5440" s="9"/>
      <c r="T5440" s="5"/>
    </row>
    <row r="5441" spans="2:20" x14ac:dyDescent="0.2">
      <c r="B5441" s="2"/>
      <c r="M5441" s="32"/>
      <c r="P5441" s="2"/>
      <c r="Q5441" s="9"/>
      <c r="T5441" s="5"/>
    </row>
    <row r="5442" spans="2:20" x14ac:dyDescent="0.2">
      <c r="B5442" s="2"/>
      <c r="M5442" s="32"/>
      <c r="P5442" s="2"/>
      <c r="Q5442" s="9"/>
      <c r="T5442" s="5"/>
    </row>
    <row r="5443" spans="2:20" x14ac:dyDescent="0.2">
      <c r="B5443" s="2"/>
      <c r="M5443" s="32"/>
      <c r="P5443" s="2"/>
      <c r="Q5443" s="9"/>
      <c r="T5443" s="5"/>
    </row>
    <row r="5444" spans="2:20" x14ac:dyDescent="0.2">
      <c r="B5444" s="2"/>
      <c r="M5444" s="32"/>
      <c r="P5444" s="2"/>
      <c r="Q5444" s="9"/>
      <c r="T5444" s="5"/>
    </row>
    <row r="5445" spans="2:20" x14ac:dyDescent="0.2">
      <c r="B5445" s="2"/>
      <c r="M5445" s="32"/>
      <c r="P5445" s="2"/>
      <c r="Q5445" s="9"/>
      <c r="T5445" s="5"/>
    </row>
    <row r="5446" spans="2:20" x14ac:dyDescent="0.2">
      <c r="B5446" s="2"/>
      <c r="M5446" s="32"/>
      <c r="P5446" s="2"/>
      <c r="Q5446" s="9"/>
      <c r="T5446" s="5"/>
    </row>
    <row r="5447" spans="2:20" x14ac:dyDescent="0.2">
      <c r="B5447" s="2"/>
      <c r="M5447" s="32"/>
      <c r="P5447" s="2"/>
      <c r="Q5447" s="9"/>
      <c r="T5447" s="5"/>
    </row>
    <row r="5448" spans="2:20" x14ac:dyDescent="0.2">
      <c r="B5448" s="2"/>
      <c r="M5448" s="32"/>
      <c r="P5448" s="2"/>
      <c r="Q5448" s="9"/>
      <c r="T5448" s="5"/>
    </row>
    <row r="5449" spans="2:20" x14ac:dyDescent="0.2">
      <c r="B5449" s="2"/>
      <c r="M5449" s="32"/>
      <c r="P5449" s="2"/>
      <c r="Q5449" s="9"/>
      <c r="T5449" s="5"/>
    </row>
    <row r="5450" spans="2:20" x14ac:dyDescent="0.2">
      <c r="B5450" s="2"/>
      <c r="M5450" s="32"/>
      <c r="P5450" s="2"/>
      <c r="Q5450" s="9"/>
      <c r="T5450" s="5"/>
    </row>
    <row r="5451" spans="2:20" x14ac:dyDescent="0.2">
      <c r="B5451" s="2"/>
      <c r="M5451" s="32"/>
      <c r="P5451" s="2"/>
      <c r="Q5451" s="9"/>
      <c r="T5451" s="5"/>
    </row>
    <row r="5452" spans="2:20" x14ac:dyDescent="0.2">
      <c r="B5452" s="2"/>
      <c r="M5452" s="32"/>
      <c r="P5452" s="2"/>
      <c r="Q5452" s="9"/>
      <c r="T5452" s="5"/>
    </row>
    <row r="5453" spans="2:20" x14ac:dyDescent="0.2">
      <c r="B5453" s="2"/>
      <c r="M5453" s="32"/>
      <c r="P5453" s="2"/>
      <c r="Q5453" s="9"/>
      <c r="T5453" s="5"/>
    </row>
    <row r="5454" spans="2:20" x14ac:dyDescent="0.2">
      <c r="B5454" s="2"/>
      <c r="M5454" s="32"/>
      <c r="P5454" s="2"/>
      <c r="Q5454" s="9"/>
      <c r="T5454" s="5"/>
    </row>
    <row r="5455" spans="2:20" x14ac:dyDescent="0.2">
      <c r="B5455" s="2"/>
      <c r="M5455" s="32"/>
      <c r="P5455" s="2"/>
      <c r="Q5455" s="9"/>
      <c r="T5455" s="5"/>
    </row>
    <row r="5456" spans="2:20" x14ac:dyDescent="0.2">
      <c r="B5456" s="2"/>
      <c r="M5456" s="32"/>
      <c r="P5456" s="2"/>
      <c r="Q5456" s="9"/>
      <c r="T5456" s="5"/>
    </row>
    <row r="5457" spans="2:20" x14ac:dyDescent="0.2">
      <c r="B5457" s="2"/>
      <c r="M5457" s="32"/>
      <c r="P5457" s="2"/>
      <c r="Q5457" s="9"/>
      <c r="T5457" s="5"/>
    </row>
    <row r="5458" spans="2:20" x14ac:dyDescent="0.2">
      <c r="B5458" s="2"/>
      <c r="M5458" s="32"/>
      <c r="P5458" s="2"/>
      <c r="Q5458" s="9"/>
      <c r="T5458" s="5"/>
    </row>
    <row r="5459" spans="2:20" x14ac:dyDescent="0.2">
      <c r="B5459" s="2"/>
      <c r="M5459" s="32"/>
      <c r="P5459" s="2"/>
      <c r="Q5459" s="9"/>
      <c r="T5459" s="5"/>
    </row>
    <row r="5460" spans="2:20" x14ac:dyDescent="0.2">
      <c r="B5460" s="2"/>
      <c r="M5460" s="32"/>
      <c r="P5460" s="2"/>
      <c r="Q5460" s="9"/>
      <c r="T5460" s="5"/>
    </row>
    <row r="5461" spans="2:20" x14ac:dyDescent="0.2">
      <c r="B5461" s="2"/>
      <c r="M5461" s="32"/>
      <c r="P5461" s="2"/>
      <c r="Q5461" s="9"/>
      <c r="T5461" s="5"/>
    </row>
    <row r="5462" spans="2:20" x14ac:dyDescent="0.2">
      <c r="B5462" s="2"/>
      <c r="M5462" s="32"/>
      <c r="P5462" s="2"/>
      <c r="Q5462" s="9"/>
      <c r="T5462" s="5"/>
    </row>
    <row r="5463" spans="2:20" x14ac:dyDescent="0.2">
      <c r="B5463" s="2"/>
      <c r="M5463" s="32"/>
      <c r="P5463" s="2"/>
      <c r="Q5463" s="9"/>
      <c r="T5463" s="5"/>
    </row>
    <row r="5464" spans="2:20" x14ac:dyDescent="0.2">
      <c r="B5464" s="2"/>
      <c r="M5464" s="32"/>
      <c r="P5464" s="2"/>
      <c r="Q5464" s="9"/>
      <c r="T5464" s="5"/>
    </row>
    <row r="5465" spans="2:20" x14ac:dyDescent="0.2">
      <c r="B5465" s="2"/>
      <c r="M5465" s="32"/>
      <c r="P5465" s="2"/>
      <c r="Q5465" s="9"/>
      <c r="T5465" s="5"/>
    </row>
    <row r="5466" spans="2:20" x14ac:dyDescent="0.2">
      <c r="B5466" s="2"/>
      <c r="M5466" s="32"/>
      <c r="P5466" s="2"/>
      <c r="Q5466" s="9"/>
      <c r="T5466" s="5"/>
    </row>
    <row r="5467" spans="2:20" x14ac:dyDescent="0.2">
      <c r="B5467" s="2"/>
      <c r="M5467" s="32"/>
      <c r="P5467" s="2"/>
      <c r="Q5467" s="9"/>
      <c r="T5467" s="5"/>
    </row>
    <row r="5468" spans="2:20" x14ac:dyDescent="0.2">
      <c r="B5468" s="2"/>
      <c r="M5468" s="32"/>
      <c r="P5468" s="2"/>
      <c r="Q5468" s="9"/>
      <c r="T5468" s="5"/>
    </row>
    <row r="5469" spans="2:20" x14ac:dyDescent="0.2">
      <c r="B5469" s="2"/>
      <c r="M5469" s="32"/>
      <c r="P5469" s="2"/>
      <c r="Q5469" s="9"/>
      <c r="T5469" s="5"/>
    </row>
    <row r="5470" spans="2:20" x14ac:dyDescent="0.2">
      <c r="B5470" s="2"/>
      <c r="M5470" s="32"/>
      <c r="P5470" s="2"/>
      <c r="Q5470" s="9"/>
      <c r="T5470" s="5"/>
    </row>
    <row r="5471" spans="2:20" x14ac:dyDescent="0.2">
      <c r="B5471" s="2"/>
      <c r="M5471" s="32"/>
      <c r="P5471" s="2"/>
      <c r="Q5471" s="9"/>
      <c r="T5471" s="5"/>
    </row>
    <row r="5472" spans="2:20" x14ac:dyDescent="0.2">
      <c r="B5472" s="2"/>
      <c r="M5472" s="32"/>
      <c r="P5472" s="2"/>
      <c r="Q5472" s="9"/>
      <c r="T5472" s="5"/>
    </row>
    <row r="5473" spans="2:20" x14ac:dyDescent="0.2">
      <c r="B5473" s="2"/>
      <c r="M5473" s="32"/>
      <c r="P5473" s="2"/>
      <c r="Q5473" s="9"/>
      <c r="T5473" s="5"/>
    </row>
    <row r="5474" spans="2:20" x14ac:dyDescent="0.2">
      <c r="B5474" s="2"/>
      <c r="M5474" s="32"/>
      <c r="P5474" s="2"/>
      <c r="Q5474" s="9"/>
      <c r="T5474" s="5"/>
    </row>
    <row r="5475" spans="2:20" x14ac:dyDescent="0.2">
      <c r="B5475" s="2"/>
      <c r="M5475" s="32"/>
      <c r="P5475" s="2"/>
      <c r="Q5475" s="9"/>
      <c r="T5475" s="5"/>
    </row>
    <row r="5476" spans="2:20" x14ac:dyDescent="0.2">
      <c r="B5476" s="2"/>
      <c r="M5476" s="32"/>
      <c r="P5476" s="2"/>
      <c r="Q5476" s="9"/>
      <c r="T5476" s="5"/>
    </row>
    <row r="5477" spans="2:20" x14ac:dyDescent="0.2">
      <c r="B5477" s="2"/>
      <c r="M5477" s="32"/>
      <c r="P5477" s="2"/>
      <c r="Q5477" s="9"/>
      <c r="T5477" s="5"/>
    </row>
    <row r="5478" spans="2:20" x14ac:dyDescent="0.2">
      <c r="B5478" s="2"/>
      <c r="M5478" s="32"/>
      <c r="P5478" s="2"/>
      <c r="Q5478" s="9"/>
      <c r="T5478" s="5"/>
    </row>
    <row r="5479" spans="2:20" x14ac:dyDescent="0.2">
      <c r="B5479" s="2"/>
      <c r="M5479" s="32"/>
      <c r="P5479" s="2"/>
      <c r="Q5479" s="9"/>
      <c r="T5479" s="5"/>
    </row>
    <row r="5480" spans="2:20" x14ac:dyDescent="0.2">
      <c r="B5480" s="2"/>
      <c r="M5480" s="32"/>
      <c r="P5480" s="2"/>
      <c r="Q5480" s="9"/>
      <c r="T5480" s="5"/>
    </row>
    <row r="5481" spans="2:20" x14ac:dyDescent="0.2">
      <c r="B5481" s="2"/>
      <c r="M5481" s="32"/>
      <c r="P5481" s="2"/>
      <c r="Q5481" s="9"/>
      <c r="T5481" s="5"/>
    </row>
    <row r="5482" spans="2:20" x14ac:dyDescent="0.2">
      <c r="B5482" s="2"/>
      <c r="M5482" s="32"/>
      <c r="P5482" s="2"/>
      <c r="Q5482" s="9"/>
      <c r="T5482" s="5"/>
    </row>
    <row r="5483" spans="2:20" x14ac:dyDescent="0.2">
      <c r="B5483" s="2"/>
      <c r="M5483" s="32"/>
      <c r="P5483" s="2"/>
      <c r="Q5483" s="9"/>
      <c r="T5483" s="5"/>
    </row>
    <row r="5484" spans="2:20" x14ac:dyDescent="0.2">
      <c r="B5484" s="2"/>
      <c r="M5484" s="32"/>
      <c r="P5484" s="2"/>
      <c r="Q5484" s="9"/>
      <c r="T5484" s="5"/>
    </row>
    <row r="5485" spans="2:20" x14ac:dyDescent="0.2">
      <c r="B5485" s="2"/>
      <c r="M5485" s="32"/>
      <c r="P5485" s="2"/>
      <c r="Q5485" s="9"/>
      <c r="T5485" s="5"/>
    </row>
    <row r="5486" spans="2:20" x14ac:dyDescent="0.2">
      <c r="B5486" s="2"/>
      <c r="M5486" s="32"/>
      <c r="P5486" s="2"/>
      <c r="Q5486" s="9"/>
      <c r="T5486" s="5"/>
    </row>
    <row r="5487" spans="2:20" x14ac:dyDescent="0.2">
      <c r="B5487" s="2"/>
      <c r="M5487" s="32"/>
      <c r="P5487" s="2"/>
      <c r="Q5487" s="9"/>
      <c r="T5487" s="5"/>
    </row>
    <row r="5488" spans="2:20" x14ac:dyDescent="0.2">
      <c r="B5488" s="2"/>
      <c r="M5488" s="32"/>
      <c r="P5488" s="2"/>
      <c r="Q5488" s="9"/>
      <c r="T5488" s="5"/>
    </row>
    <row r="5489" spans="2:20" x14ac:dyDescent="0.2">
      <c r="B5489" s="2"/>
      <c r="M5489" s="32"/>
      <c r="P5489" s="2"/>
      <c r="Q5489" s="9"/>
      <c r="T5489" s="5"/>
    </row>
    <row r="5490" spans="2:20" x14ac:dyDescent="0.2">
      <c r="B5490" s="2"/>
      <c r="M5490" s="32"/>
      <c r="P5490" s="2"/>
      <c r="Q5490" s="9"/>
      <c r="T5490" s="5"/>
    </row>
    <row r="5491" spans="2:20" x14ac:dyDescent="0.2">
      <c r="B5491" s="2"/>
      <c r="M5491" s="32"/>
      <c r="P5491" s="2"/>
      <c r="Q5491" s="9"/>
      <c r="T5491" s="5"/>
    </row>
    <row r="5492" spans="2:20" x14ac:dyDescent="0.2">
      <c r="B5492" s="2"/>
      <c r="M5492" s="32"/>
      <c r="P5492" s="2"/>
      <c r="Q5492" s="9"/>
      <c r="T5492" s="5"/>
    </row>
    <row r="5493" spans="2:20" x14ac:dyDescent="0.2">
      <c r="B5493" s="2"/>
      <c r="M5493" s="32"/>
      <c r="P5493" s="2"/>
      <c r="Q5493" s="9"/>
      <c r="T5493" s="5"/>
    </row>
    <row r="5494" spans="2:20" x14ac:dyDescent="0.2">
      <c r="B5494" s="2"/>
      <c r="M5494" s="32"/>
      <c r="P5494" s="2"/>
      <c r="Q5494" s="9"/>
      <c r="T5494" s="5"/>
    </row>
    <row r="5495" spans="2:20" x14ac:dyDescent="0.2">
      <c r="B5495" s="2"/>
      <c r="M5495" s="32"/>
      <c r="P5495" s="2"/>
      <c r="Q5495" s="9"/>
      <c r="T5495" s="5"/>
    </row>
    <row r="5496" spans="2:20" x14ac:dyDescent="0.2">
      <c r="B5496" s="2"/>
      <c r="M5496" s="32"/>
      <c r="P5496" s="2"/>
      <c r="Q5496" s="9"/>
      <c r="T5496" s="5"/>
    </row>
    <row r="5497" spans="2:20" x14ac:dyDescent="0.2">
      <c r="B5497" s="2"/>
      <c r="M5497" s="32"/>
      <c r="P5497" s="2"/>
      <c r="Q5497" s="9"/>
      <c r="T5497" s="5"/>
    </row>
    <row r="5498" spans="2:20" x14ac:dyDescent="0.2">
      <c r="B5498" s="2"/>
      <c r="M5498" s="32"/>
      <c r="P5498" s="2"/>
      <c r="Q5498" s="9"/>
      <c r="T5498" s="5"/>
    </row>
    <row r="5499" spans="2:20" x14ac:dyDescent="0.2">
      <c r="B5499" s="2"/>
      <c r="M5499" s="32"/>
      <c r="P5499" s="2"/>
      <c r="Q5499" s="9"/>
      <c r="T5499" s="5"/>
    </row>
    <row r="5500" spans="2:20" x14ac:dyDescent="0.2">
      <c r="B5500" s="2"/>
      <c r="M5500" s="32"/>
      <c r="P5500" s="2"/>
      <c r="Q5500" s="9"/>
      <c r="T5500" s="5"/>
    </row>
    <row r="5501" spans="2:20" x14ac:dyDescent="0.2">
      <c r="B5501" s="2"/>
      <c r="M5501" s="32"/>
      <c r="P5501" s="2"/>
      <c r="Q5501" s="9"/>
      <c r="T5501" s="5"/>
    </row>
    <row r="5502" spans="2:20" x14ac:dyDescent="0.2">
      <c r="B5502" s="2"/>
      <c r="M5502" s="32"/>
      <c r="P5502" s="2"/>
      <c r="Q5502" s="9"/>
      <c r="T5502" s="5"/>
    </row>
    <row r="5503" spans="2:20" x14ac:dyDescent="0.2">
      <c r="B5503" s="2"/>
      <c r="M5503" s="32"/>
      <c r="P5503" s="2"/>
      <c r="Q5503" s="9"/>
      <c r="T5503" s="5"/>
    </row>
    <row r="5504" spans="2:20" x14ac:dyDescent="0.2">
      <c r="B5504" s="2"/>
      <c r="M5504" s="32"/>
      <c r="P5504" s="2"/>
      <c r="Q5504" s="9"/>
      <c r="T5504" s="5"/>
    </row>
    <row r="5505" spans="2:20" x14ac:dyDescent="0.2">
      <c r="B5505" s="2"/>
      <c r="M5505" s="32"/>
      <c r="P5505" s="2"/>
      <c r="Q5505" s="9"/>
      <c r="T5505" s="5"/>
    </row>
    <row r="5506" spans="2:20" x14ac:dyDescent="0.2">
      <c r="B5506" s="2"/>
      <c r="M5506" s="32"/>
      <c r="P5506" s="2"/>
      <c r="Q5506" s="9"/>
      <c r="T5506" s="5"/>
    </row>
    <row r="5507" spans="2:20" x14ac:dyDescent="0.2">
      <c r="B5507" s="2"/>
      <c r="M5507" s="32"/>
      <c r="P5507" s="2"/>
      <c r="Q5507" s="9"/>
      <c r="T5507" s="5"/>
    </row>
    <row r="5508" spans="2:20" x14ac:dyDescent="0.2">
      <c r="B5508" s="2"/>
      <c r="M5508" s="32"/>
      <c r="P5508" s="2"/>
      <c r="Q5508" s="9"/>
      <c r="T5508" s="5"/>
    </row>
    <row r="5509" spans="2:20" x14ac:dyDescent="0.2">
      <c r="B5509" s="2"/>
      <c r="M5509" s="32"/>
      <c r="P5509" s="2"/>
      <c r="Q5509" s="9"/>
      <c r="T5509" s="5"/>
    </row>
    <row r="5510" spans="2:20" x14ac:dyDescent="0.2">
      <c r="B5510" s="2"/>
      <c r="M5510" s="32"/>
      <c r="P5510" s="2"/>
      <c r="Q5510" s="9"/>
      <c r="T5510" s="5"/>
    </row>
    <row r="5511" spans="2:20" x14ac:dyDescent="0.2">
      <c r="B5511" s="2"/>
      <c r="M5511" s="32"/>
      <c r="P5511" s="2"/>
      <c r="Q5511" s="9"/>
      <c r="T5511" s="5"/>
    </row>
    <row r="5512" spans="2:20" x14ac:dyDescent="0.2">
      <c r="B5512" s="2"/>
      <c r="M5512" s="32"/>
      <c r="P5512" s="2"/>
      <c r="Q5512" s="9"/>
      <c r="T5512" s="5"/>
    </row>
    <row r="5513" spans="2:20" x14ac:dyDescent="0.2">
      <c r="B5513" s="2"/>
      <c r="M5513" s="32"/>
      <c r="P5513" s="2"/>
      <c r="Q5513" s="9"/>
      <c r="T5513" s="5"/>
    </row>
    <row r="5514" spans="2:20" x14ac:dyDescent="0.2">
      <c r="B5514" s="2"/>
      <c r="M5514" s="32"/>
      <c r="P5514" s="2"/>
      <c r="Q5514" s="9"/>
      <c r="T5514" s="5"/>
    </row>
    <row r="5515" spans="2:20" x14ac:dyDescent="0.2">
      <c r="B5515" s="2"/>
      <c r="M5515" s="32"/>
      <c r="P5515" s="2"/>
      <c r="Q5515" s="9"/>
      <c r="T5515" s="5"/>
    </row>
    <row r="5516" spans="2:20" x14ac:dyDescent="0.2">
      <c r="B5516" s="2"/>
      <c r="M5516" s="32"/>
      <c r="P5516" s="2"/>
      <c r="Q5516" s="9"/>
      <c r="T5516" s="5"/>
    </row>
    <row r="5517" spans="2:20" x14ac:dyDescent="0.2">
      <c r="B5517" s="2"/>
      <c r="M5517" s="32"/>
      <c r="P5517" s="2"/>
      <c r="Q5517" s="9"/>
      <c r="T5517" s="5"/>
    </row>
    <row r="5518" spans="2:20" x14ac:dyDescent="0.2">
      <c r="B5518" s="2"/>
      <c r="M5518" s="32"/>
      <c r="P5518" s="2"/>
      <c r="Q5518" s="9"/>
      <c r="T5518" s="5"/>
    </row>
    <row r="5519" spans="2:20" x14ac:dyDescent="0.2">
      <c r="B5519" s="2"/>
      <c r="M5519" s="32"/>
      <c r="P5519" s="2"/>
      <c r="Q5519" s="9"/>
      <c r="T5519" s="5"/>
    </row>
    <row r="5520" spans="2:20" x14ac:dyDescent="0.2">
      <c r="B5520" s="2"/>
      <c r="M5520" s="32"/>
      <c r="P5520" s="2"/>
      <c r="Q5520" s="9"/>
      <c r="T5520" s="5"/>
    </row>
    <row r="5521" spans="2:20" x14ac:dyDescent="0.2">
      <c r="B5521" s="2"/>
      <c r="M5521" s="32"/>
      <c r="P5521" s="2"/>
      <c r="Q5521" s="9"/>
      <c r="T5521" s="5"/>
    </row>
    <row r="5522" spans="2:20" x14ac:dyDescent="0.2">
      <c r="B5522" s="2"/>
      <c r="M5522" s="32"/>
      <c r="P5522" s="2"/>
      <c r="Q5522" s="9"/>
      <c r="T5522" s="5"/>
    </row>
    <row r="5523" spans="2:20" x14ac:dyDescent="0.2">
      <c r="B5523" s="2"/>
      <c r="M5523" s="32"/>
      <c r="P5523" s="2"/>
      <c r="Q5523" s="9"/>
      <c r="T5523" s="5"/>
    </row>
    <row r="5524" spans="2:20" x14ac:dyDescent="0.2">
      <c r="B5524" s="2"/>
      <c r="M5524" s="32"/>
      <c r="P5524" s="2"/>
      <c r="Q5524" s="9"/>
      <c r="T5524" s="5"/>
    </row>
    <row r="5525" spans="2:20" x14ac:dyDescent="0.2">
      <c r="B5525" s="2"/>
      <c r="M5525" s="32"/>
      <c r="P5525" s="2"/>
      <c r="Q5525" s="9"/>
      <c r="T5525" s="5"/>
    </row>
    <row r="5526" spans="2:20" x14ac:dyDescent="0.2">
      <c r="B5526" s="2"/>
      <c r="M5526" s="32"/>
      <c r="P5526" s="2"/>
      <c r="Q5526" s="9"/>
      <c r="T5526" s="5"/>
    </row>
    <row r="5527" spans="2:20" x14ac:dyDescent="0.2">
      <c r="B5527" s="2"/>
      <c r="M5527" s="32"/>
      <c r="P5527" s="2"/>
      <c r="Q5527" s="9"/>
      <c r="T5527" s="5"/>
    </row>
    <row r="5528" spans="2:20" x14ac:dyDescent="0.2">
      <c r="B5528" s="2"/>
      <c r="M5528" s="32"/>
      <c r="P5528" s="2"/>
      <c r="Q5528" s="9"/>
      <c r="T5528" s="5"/>
    </row>
    <row r="5529" spans="2:20" x14ac:dyDescent="0.2">
      <c r="B5529" s="2"/>
      <c r="M5529" s="32"/>
      <c r="P5529" s="2"/>
      <c r="Q5529" s="9"/>
      <c r="T5529" s="5"/>
    </row>
    <row r="5530" spans="2:20" x14ac:dyDescent="0.2">
      <c r="B5530" s="2"/>
      <c r="M5530" s="32"/>
      <c r="P5530" s="2"/>
      <c r="Q5530" s="9"/>
      <c r="T5530" s="5"/>
    </row>
    <row r="5531" spans="2:20" x14ac:dyDescent="0.2">
      <c r="B5531" s="2"/>
      <c r="M5531" s="32"/>
      <c r="P5531" s="2"/>
      <c r="Q5531" s="9"/>
      <c r="T5531" s="5"/>
    </row>
    <row r="5532" spans="2:20" x14ac:dyDescent="0.2">
      <c r="B5532" s="2"/>
      <c r="M5532" s="32"/>
      <c r="P5532" s="2"/>
      <c r="Q5532" s="9"/>
      <c r="T5532" s="5"/>
    </row>
    <row r="5533" spans="2:20" x14ac:dyDescent="0.2">
      <c r="B5533" s="2"/>
      <c r="M5533" s="32"/>
      <c r="P5533" s="2"/>
      <c r="Q5533" s="9"/>
      <c r="T5533" s="5"/>
    </row>
    <row r="5534" spans="2:20" x14ac:dyDescent="0.2">
      <c r="B5534" s="2"/>
      <c r="M5534" s="32"/>
      <c r="P5534" s="2"/>
      <c r="Q5534" s="9"/>
      <c r="T5534" s="5"/>
    </row>
    <row r="5535" spans="2:20" x14ac:dyDescent="0.2">
      <c r="B5535" s="2"/>
      <c r="M5535" s="32"/>
      <c r="P5535" s="2"/>
      <c r="Q5535" s="9"/>
      <c r="T5535" s="5"/>
    </row>
    <row r="5536" spans="2:20" x14ac:dyDescent="0.2">
      <c r="B5536" s="2"/>
      <c r="M5536" s="32"/>
      <c r="P5536" s="2"/>
      <c r="Q5536" s="9"/>
      <c r="T5536" s="5"/>
    </row>
    <row r="5537" spans="2:20" x14ac:dyDescent="0.2">
      <c r="B5537" s="2"/>
      <c r="M5537" s="32"/>
      <c r="P5537" s="2"/>
      <c r="Q5537" s="9"/>
      <c r="T5537" s="5"/>
    </row>
    <row r="5538" spans="2:20" x14ac:dyDescent="0.2">
      <c r="B5538" s="2"/>
      <c r="M5538" s="32"/>
      <c r="P5538" s="2"/>
      <c r="Q5538" s="9"/>
      <c r="T5538" s="5"/>
    </row>
    <row r="5539" spans="2:20" x14ac:dyDescent="0.2">
      <c r="B5539" s="2"/>
      <c r="M5539" s="32"/>
      <c r="P5539" s="2"/>
      <c r="Q5539" s="9"/>
      <c r="T5539" s="5"/>
    </row>
    <row r="5540" spans="2:20" x14ac:dyDescent="0.2">
      <c r="B5540" s="2"/>
      <c r="M5540" s="32"/>
      <c r="P5540" s="2"/>
      <c r="Q5540" s="9"/>
      <c r="T5540" s="5"/>
    </row>
    <row r="5541" spans="2:20" x14ac:dyDescent="0.2">
      <c r="B5541" s="2"/>
      <c r="M5541" s="32"/>
      <c r="P5541" s="2"/>
      <c r="Q5541" s="9"/>
      <c r="T5541" s="5"/>
    </row>
    <row r="5542" spans="2:20" x14ac:dyDescent="0.2">
      <c r="B5542" s="2"/>
      <c r="M5542" s="32"/>
      <c r="P5542" s="2"/>
      <c r="Q5542" s="9"/>
      <c r="T5542" s="5"/>
    </row>
    <row r="5543" spans="2:20" x14ac:dyDescent="0.2">
      <c r="B5543" s="2"/>
      <c r="M5543" s="32"/>
      <c r="P5543" s="2"/>
      <c r="Q5543" s="9"/>
      <c r="T5543" s="5"/>
    </row>
    <row r="5544" spans="2:20" x14ac:dyDescent="0.2">
      <c r="B5544" s="2"/>
      <c r="M5544" s="32"/>
      <c r="P5544" s="2"/>
      <c r="Q5544" s="9"/>
      <c r="T5544" s="5"/>
    </row>
    <row r="5545" spans="2:20" x14ac:dyDescent="0.2">
      <c r="B5545" s="2"/>
      <c r="M5545" s="32"/>
      <c r="P5545" s="2"/>
      <c r="Q5545" s="9"/>
      <c r="T5545" s="5"/>
    </row>
    <row r="5546" spans="2:20" x14ac:dyDescent="0.2">
      <c r="B5546" s="2"/>
      <c r="M5546" s="32"/>
      <c r="P5546" s="2"/>
      <c r="Q5546" s="9"/>
      <c r="T5546" s="5"/>
    </row>
    <row r="5547" spans="2:20" x14ac:dyDescent="0.2">
      <c r="B5547" s="2"/>
      <c r="M5547" s="32"/>
      <c r="P5547" s="2"/>
      <c r="Q5547" s="9"/>
      <c r="T5547" s="5"/>
    </row>
    <row r="5548" spans="2:20" x14ac:dyDescent="0.2">
      <c r="B5548" s="2"/>
      <c r="M5548" s="32"/>
      <c r="P5548" s="2"/>
      <c r="Q5548" s="9"/>
      <c r="T5548" s="5"/>
    </row>
    <row r="5549" spans="2:20" x14ac:dyDescent="0.2">
      <c r="B5549" s="2"/>
      <c r="M5549" s="32"/>
      <c r="P5549" s="2"/>
      <c r="Q5549" s="9"/>
      <c r="T5549" s="5"/>
    </row>
    <row r="5550" spans="2:20" x14ac:dyDescent="0.2">
      <c r="B5550" s="2"/>
      <c r="M5550" s="32"/>
      <c r="P5550" s="2"/>
      <c r="Q5550" s="9"/>
      <c r="T5550" s="5"/>
    </row>
    <row r="5551" spans="2:20" x14ac:dyDescent="0.2">
      <c r="B5551" s="2"/>
      <c r="M5551" s="32"/>
      <c r="P5551" s="2"/>
      <c r="Q5551" s="9"/>
      <c r="T5551" s="5"/>
    </row>
    <row r="5552" spans="2:20" x14ac:dyDescent="0.2">
      <c r="B5552" s="2"/>
      <c r="M5552" s="32"/>
      <c r="P5552" s="2"/>
      <c r="Q5552" s="9"/>
      <c r="T5552" s="5"/>
    </row>
    <row r="5553" spans="2:20" x14ac:dyDescent="0.2">
      <c r="B5553" s="2"/>
      <c r="M5553" s="32"/>
      <c r="P5553" s="2"/>
      <c r="Q5553" s="9"/>
      <c r="T5553" s="5"/>
    </row>
    <row r="5554" spans="2:20" x14ac:dyDescent="0.2">
      <c r="B5554" s="2"/>
      <c r="M5554" s="32"/>
      <c r="P5554" s="2"/>
      <c r="Q5554" s="9"/>
      <c r="T5554" s="5"/>
    </row>
    <row r="5555" spans="2:20" x14ac:dyDescent="0.2">
      <c r="B5555" s="2"/>
      <c r="M5555" s="32"/>
      <c r="P5555" s="2"/>
      <c r="Q5555" s="9"/>
      <c r="T5555" s="5"/>
    </row>
    <row r="5556" spans="2:20" x14ac:dyDescent="0.2">
      <c r="B5556" s="2"/>
      <c r="M5556" s="32"/>
      <c r="P5556" s="2"/>
      <c r="Q5556" s="9"/>
      <c r="T5556" s="5"/>
    </row>
    <row r="5557" spans="2:20" x14ac:dyDescent="0.2">
      <c r="B5557" s="2"/>
      <c r="M5557" s="32"/>
      <c r="P5557" s="2"/>
      <c r="Q5557" s="9"/>
      <c r="T5557" s="5"/>
    </row>
    <row r="5558" spans="2:20" x14ac:dyDescent="0.2">
      <c r="B5558" s="2"/>
      <c r="M5558" s="32"/>
      <c r="P5558" s="2"/>
      <c r="Q5558" s="9"/>
      <c r="T5558" s="5"/>
    </row>
    <row r="5559" spans="2:20" x14ac:dyDescent="0.2">
      <c r="B5559" s="2"/>
      <c r="M5559" s="32"/>
      <c r="P5559" s="2"/>
      <c r="Q5559" s="9"/>
      <c r="T5559" s="5"/>
    </row>
    <row r="5560" spans="2:20" x14ac:dyDescent="0.2">
      <c r="B5560" s="2"/>
      <c r="M5560" s="32"/>
      <c r="P5560" s="2"/>
      <c r="Q5560" s="9"/>
      <c r="T5560" s="5"/>
    </row>
    <row r="5561" spans="2:20" x14ac:dyDescent="0.2">
      <c r="B5561" s="2"/>
      <c r="M5561" s="32"/>
      <c r="P5561" s="2"/>
      <c r="Q5561" s="9"/>
      <c r="T5561" s="5"/>
    </row>
    <row r="5562" spans="2:20" x14ac:dyDescent="0.2">
      <c r="B5562" s="2"/>
      <c r="M5562" s="32"/>
      <c r="P5562" s="2"/>
      <c r="Q5562" s="9"/>
      <c r="T5562" s="5"/>
    </row>
    <row r="5563" spans="2:20" x14ac:dyDescent="0.2">
      <c r="B5563" s="2"/>
      <c r="M5563" s="32"/>
      <c r="P5563" s="2"/>
      <c r="Q5563" s="9"/>
      <c r="T5563" s="5"/>
    </row>
    <row r="5564" spans="2:20" x14ac:dyDescent="0.2">
      <c r="B5564" s="2"/>
      <c r="M5564" s="32"/>
      <c r="P5564" s="2"/>
      <c r="Q5564" s="9"/>
      <c r="T5564" s="5"/>
    </row>
    <row r="5565" spans="2:20" x14ac:dyDescent="0.2">
      <c r="B5565" s="2"/>
      <c r="M5565" s="32"/>
      <c r="P5565" s="2"/>
      <c r="Q5565" s="9"/>
      <c r="T5565" s="5"/>
    </row>
    <row r="5566" spans="2:20" x14ac:dyDescent="0.2">
      <c r="B5566" s="2"/>
      <c r="M5566" s="32"/>
      <c r="P5566" s="2"/>
      <c r="Q5566" s="9"/>
      <c r="T5566" s="5"/>
    </row>
    <row r="5567" spans="2:20" x14ac:dyDescent="0.2">
      <c r="B5567" s="2"/>
      <c r="M5567" s="32"/>
      <c r="P5567" s="2"/>
      <c r="Q5567" s="9"/>
      <c r="T5567" s="5"/>
    </row>
    <row r="5568" spans="2:20" x14ac:dyDescent="0.2">
      <c r="B5568" s="2"/>
      <c r="M5568" s="32"/>
      <c r="P5568" s="2"/>
      <c r="Q5568" s="9"/>
      <c r="T5568" s="5"/>
    </row>
    <row r="5569" spans="2:20" x14ac:dyDescent="0.2">
      <c r="B5569" s="2"/>
      <c r="M5569" s="32"/>
      <c r="P5569" s="2"/>
      <c r="Q5569" s="9"/>
      <c r="T5569" s="5"/>
    </row>
    <row r="5570" spans="2:20" x14ac:dyDescent="0.2">
      <c r="B5570" s="2"/>
      <c r="M5570" s="32"/>
      <c r="P5570" s="2"/>
      <c r="Q5570" s="9"/>
      <c r="T5570" s="5"/>
    </row>
    <row r="5571" spans="2:20" x14ac:dyDescent="0.2">
      <c r="B5571" s="2"/>
      <c r="M5571" s="32"/>
      <c r="P5571" s="2"/>
      <c r="Q5571" s="9"/>
      <c r="T5571" s="5"/>
    </row>
    <row r="5572" spans="2:20" x14ac:dyDescent="0.2">
      <c r="B5572" s="2"/>
      <c r="M5572" s="32"/>
      <c r="P5572" s="2"/>
      <c r="Q5572" s="9"/>
      <c r="T5572" s="5"/>
    </row>
    <row r="5573" spans="2:20" x14ac:dyDescent="0.2">
      <c r="B5573" s="2"/>
      <c r="M5573" s="32"/>
      <c r="P5573" s="2"/>
      <c r="Q5573" s="9"/>
      <c r="T5573" s="5"/>
    </row>
    <row r="5574" spans="2:20" x14ac:dyDescent="0.2">
      <c r="B5574" s="2"/>
      <c r="M5574" s="32"/>
      <c r="P5574" s="2"/>
      <c r="Q5574" s="9"/>
      <c r="T5574" s="5"/>
    </row>
    <row r="5575" spans="2:20" x14ac:dyDescent="0.2">
      <c r="B5575" s="2"/>
      <c r="M5575" s="32"/>
      <c r="P5575" s="2"/>
      <c r="Q5575" s="9"/>
      <c r="T5575" s="5"/>
    </row>
    <row r="5576" spans="2:20" x14ac:dyDescent="0.2">
      <c r="B5576" s="2"/>
      <c r="M5576" s="32"/>
      <c r="P5576" s="2"/>
      <c r="Q5576" s="9"/>
      <c r="T5576" s="5"/>
    </row>
    <row r="5577" spans="2:20" x14ac:dyDescent="0.2">
      <c r="B5577" s="2"/>
      <c r="M5577" s="32"/>
      <c r="P5577" s="2"/>
      <c r="Q5577" s="9"/>
      <c r="T5577" s="5"/>
    </row>
    <row r="5578" spans="2:20" x14ac:dyDescent="0.2">
      <c r="B5578" s="2"/>
      <c r="M5578" s="32"/>
      <c r="P5578" s="2"/>
      <c r="Q5578" s="9"/>
      <c r="T5578" s="5"/>
    </row>
    <row r="5579" spans="2:20" x14ac:dyDescent="0.2">
      <c r="B5579" s="2"/>
      <c r="M5579" s="32"/>
      <c r="P5579" s="2"/>
      <c r="Q5579" s="9"/>
      <c r="T5579" s="5"/>
    </row>
    <row r="5580" spans="2:20" x14ac:dyDescent="0.2">
      <c r="B5580" s="2"/>
      <c r="M5580" s="32"/>
      <c r="P5580" s="2"/>
      <c r="Q5580" s="9"/>
      <c r="T5580" s="5"/>
    </row>
    <row r="5581" spans="2:20" x14ac:dyDescent="0.2">
      <c r="B5581" s="2"/>
      <c r="M5581" s="32"/>
      <c r="P5581" s="2"/>
      <c r="Q5581" s="9"/>
      <c r="T5581" s="5"/>
    </row>
    <row r="5582" spans="2:20" x14ac:dyDescent="0.2">
      <c r="B5582" s="2"/>
      <c r="M5582" s="32"/>
      <c r="P5582" s="2"/>
      <c r="Q5582" s="9"/>
      <c r="T5582" s="5"/>
    </row>
    <row r="5583" spans="2:20" x14ac:dyDescent="0.2">
      <c r="B5583" s="2"/>
      <c r="M5583" s="32"/>
      <c r="P5583" s="2"/>
      <c r="Q5583" s="9"/>
      <c r="T5583" s="5"/>
    </row>
    <row r="5584" spans="2:20" x14ac:dyDescent="0.2">
      <c r="B5584" s="2"/>
      <c r="M5584" s="32"/>
      <c r="P5584" s="2"/>
      <c r="Q5584" s="9"/>
      <c r="T5584" s="5"/>
    </row>
    <row r="5585" spans="2:20" x14ac:dyDescent="0.2">
      <c r="B5585" s="2"/>
      <c r="M5585" s="32"/>
      <c r="P5585" s="2"/>
      <c r="Q5585" s="9"/>
      <c r="T5585" s="5"/>
    </row>
    <row r="5586" spans="2:20" x14ac:dyDescent="0.2">
      <c r="B5586" s="2"/>
      <c r="M5586" s="32"/>
      <c r="P5586" s="2"/>
      <c r="Q5586" s="9"/>
      <c r="T5586" s="5"/>
    </row>
    <row r="5587" spans="2:20" x14ac:dyDescent="0.2">
      <c r="B5587" s="2"/>
      <c r="M5587" s="32"/>
      <c r="P5587" s="2"/>
      <c r="Q5587" s="9"/>
      <c r="T5587" s="5"/>
    </row>
    <row r="5588" spans="2:20" x14ac:dyDescent="0.2">
      <c r="B5588" s="2"/>
      <c r="M5588" s="32"/>
      <c r="P5588" s="2"/>
      <c r="Q5588" s="9"/>
      <c r="T5588" s="5"/>
    </row>
    <row r="5589" spans="2:20" x14ac:dyDescent="0.2">
      <c r="B5589" s="2"/>
      <c r="M5589" s="32"/>
      <c r="P5589" s="2"/>
      <c r="Q5589" s="9"/>
      <c r="T5589" s="5"/>
    </row>
    <row r="5590" spans="2:20" x14ac:dyDescent="0.2">
      <c r="B5590" s="2"/>
      <c r="M5590" s="32"/>
      <c r="P5590" s="2"/>
      <c r="Q5590" s="9"/>
      <c r="T5590" s="5"/>
    </row>
    <row r="5591" spans="2:20" x14ac:dyDescent="0.2">
      <c r="B5591" s="2"/>
      <c r="M5591" s="32"/>
      <c r="P5591" s="2"/>
      <c r="Q5591" s="9"/>
      <c r="T5591" s="5"/>
    </row>
    <row r="5592" spans="2:20" x14ac:dyDescent="0.2">
      <c r="B5592" s="2"/>
      <c r="M5592" s="32"/>
      <c r="P5592" s="2"/>
      <c r="Q5592" s="9"/>
      <c r="T5592" s="5"/>
    </row>
    <row r="5593" spans="2:20" x14ac:dyDescent="0.2">
      <c r="B5593" s="2"/>
      <c r="M5593" s="32"/>
      <c r="P5593" s="2"/>
      <c r="Q5593" s="9"/>
      <c r="T5593" s="5"/>
    </row>
    <row r="5594" spans="2:20" x14ac:dyDescent="0.2">
      <c r="B5594" s="2"/>
      <c r="M5594" s="32"/>
      <c r="P5594" s="2"/>
      <c r="Q5594" s="9"/>
      <c r="T5594" s="5"/>
    </row>
    <row r="5595" spans="2:20" x14ac:dyDescent="0.2">
      <c r="B5595" s="2"/>
      <c r="M5595" s="32"/>
      <c r="P5595" s="2"/>
      <c r="Q5595" s="9"/>
      <c r="T5595" s="5"/>
    </row>
    <row r="5596" spans="2:20" x14ac:dyDescent="0.2">
      <c r="B5596" s="2"/>
      <c r="M5596" s="32"/>
      <c r="P5596" s="2"/>
      <c r="Q5596" s="9"/>
      <c r="T5596" s="5"/>
    </row>
    <row r="5597" spans="2:20" x14ac:dyDescent="0.2">
      <c r="B5597" s="2"/>
      <c r="M5597" s="32"/>
      <c r="P5597" s="2"/>
      <c r="Q5597" s="9"/>
      <c r="T5597" s="5"/>
    </row>
    <row r="5598" spans="2:20" x14ac:dyDescent="0.2">
      <c r="B5598" s="2"/>
      <c r="M5598" s="32"/>
      <c r="P5598" s="2"/>
      <c r="Q5598" s="9"/>
      <c r="T5598" s="5"/>
    </row>
    <row r="5599" spans="2:20" x14ac:dyDescent="0.2">
      <c r="B5599" s="2"/>
      <c r="M5599" s="32"/>
      <c r="P5599" s="2"/>
      <c r="Q5599" s="9"/>
      <c r="T5599" s="5"/>
    </row>
    <row r="5600" spans="2:20" x14ac:dyDescent="0.2">
      <c r="B5600" s="2"/>
      <c r="M5600" s="32"/>
      <c r="P5600" s="2"/>
      <c r="Q5600" s="9"/>
      <c r="T5600" s="5"/>
    </row>
    <row r="5601" spans="2:20" x14ac:dyDescent="0.2">
      <c r="B5601" s="2"/>
      <c r="M5601" s="32"/>
      <c r="P5601" s="2"/>
      <c r="Q5601" s="9"/>
      <c r="T5601" s="5"/>
    </row>
    <row r="5602" spans="2:20" x14ac:dyDescent="0.2">
      <c r="B5602" s="2"/>
      <c r="M5602" s="32"/>
      <c r="P5602" s="2"/>
      <c r="Q5602" s="9"/>
      <c r="T5602" s="5"/>
    </row>
    <row r="5603" spans="2:20" x14ac:dyDescent="0.2">
      <c r="B5603" s="2"/>
      <c r="M5603" s="32"/>
      <c r="P5603" s="2"/>
      <c r="Q5603" s="9"/>
      <c r="T5603" s="5"/>
    </row>
    <row r="5604" spans="2:20" x14ac:dyDescent="0.2">
      <c r="B5604" s="2"/>
      <c r="M5604" s="32"/>
      <c r="P5604" s="2"/>
      <c r="Q5604" s="9"/>
      <c r="T5604" s="5"/>
    </row>
    <row r="5605" spans="2:20" x14ac:dyDescent="0.2">
      <c r="B5605" s="2"/>
      <c r="M5605" s="32"/>
      <c r="P5605" s="2"/>
      <c r="Q5605" s="9"/>
      <c r="T5605" s="5"/>
    </row>
    <row r="5606" spans="2:20" x14ac:dyDescent="0.2">
      <c r="B5606" s="2"/>
      <c r="M5606" s="32"/>
      <c r="P5606" s="2"/>
      <c r="Q5606" s="9"/>
      <c r="T5606" s="5"/>
    </row>
    <row r="5607" spans="2:20" x14ac:dyDescent="0.2">
      <c r="B5607" s="2"/>
      <c r="M5607" s="32"/>
      <c r="P5607" s="2"/>
      <c r="Q5607" s="9"/>
      <c r="T5607" s="5"/>
    </row>
    <row r="5608" spans="2:20" x14ac:dyDescent="0.2">
      <c r="B5608" s="2"/>
      <c r="M5608" s="32"/>
      <c r="P5608" s="2"/>
      <c r="Q5608" s="9"/>
      <c r="T5608" s="5"/>
    </row>
    <row r="5609" spans="2:20" x14ac:dyDescent="0.2">
      <c r="B5609" s="2"/>
      <c r="M5609" s="32"/>
      <c r="P5609" s="2"/>
      <c r="Q5609" s="9"/>
      <c r="T5609" s="5"/>
    </row>
    <row r="5610" spans="2:20" x14ac:dyDescent="0.2">
      <c r="B5610" s="2"/>
      <c r="M5610" s="32"/>
      <c r="P5610" s="2"/>
      <c r="Q5610" s="9"/>
      <c r="T5610" s="5"/>
    </row>
    <row r="5611" spans="2:20" x14ac:dyDescent="0.2">
      <c r="B5611" s="2"/>
      <c r="M5611" s="32"/>
      <c r="P5611" s="2"/>
      <c r="Q5611" s="9"/>
      <c r="T5611" s="5"/>
    </row>
    <row r="5612" spans="2:20" x14ac:dyDescent="0.2">
      <c r="B5612" s="2"/>
      <c r="M5612" s="32"/>
      <c r="P5612" s="2"/>
      <c r="Q5612" s="9"/>
      <c r="T5612" s="5"/>
    </row>
    <row r="5613" spans="2:20" x14ac:dyDescent="0.2">
      <c r="B5613" s="2"/>
      <c r="M5613" s="32"/>
      <c r="P5613" s="2"/>
      <c r="Q5613" s="9"/>
      <c r="T5613" s="5"/>
    </row>
    <row r="5614" spans="2:20" x14ac:dyDescent="0.2">
      <c r="B5614" s="2"/>
      <c r="M5614" s="32"/>
      <c r="P5614" s="2"/>
      <c r="Q5614" s="9"/>
      <c r="T5614" s="5"/>
    </row>
    <row r="5615" spans="2:20" x14ac:dyDescent="0.2">
      <c r="B5615" s="2"/>
      <c r="M5615" s="32"/>
      <c r="P5615" s="2"/>
      <c r="Q5615" s="9"/>
      <c r="T5615" s="5"/>
    </row>
    <row r="5616" spans="2:20" x14ac:dyDescent="0.2">
      <c r="B5616" s="2"/>
      <c r="M5616" s="32"/>
      <c r="P5616" s="2"/>
      <c r="Q5616" s="9"/>
      <c r="T5616" s="5"/>
    </row>
    <row r="5617" spans="2:20" x14ac:dyDescent="0.2">
      <c r="B5617" s="2"/>
      <c r="M5617" s="32"/>
      <c r="P5617" s="2"/>
      <c r="Q5617" s="9"/>
      <c r="T5617" s="5"/>
    </row>
    <row r="5618" spans="2:20" x14ac:dyDescent="0.2">
      <c r="B5618" s="2"/>
      <c r="M5618" s="32"/>
      <c r="P5618" s="2"/>
      <c r="Q5618" s="9"/>
      <c r="T5618" s="5"/>
    </row>
    <row r="5619" spans="2:20" x14ac:dyDescent="0.2">
      <c r="B5619" s="2"/>
      <c r="M5619" s="32"/>
      <c r="P5619" s="2"/>
      <c r="Q5619" s="9"/>
      <c r="T5619" s="5"/>
    </row>
    <row r="5620" spans="2:20" x14ac:dyDescent="0.2">
      <c r="B5620" s="2"/>
      <c r="M5620" s="32"/>
      <c r="P5620" s="2"/>
      <c r="Q5620" s="9"/>
      <c r="T5620" s="5"/>
    </row>
    <row r="5621" spans="2:20" x14ac:dyDescent="0.2">
      <c r="B5621" s="2"/>
      <c r="M5621" s="32"/>
      <c r="P5621" s="2"/>
      <c r="Q5621" s="9"/>
      <c r="T5621" s="5"/>
    </row>
    <row r="5622" spans="2:20" x14ac:dyDescent="0.2">
      <c r="B5622" s="2"/>
      <c r="M5622" s="32"/>
      <c r="P5622" s="2"/>
      <c r="Q5622" s="9"/>
      <c r="T5622" s="5"/>
    </row>
    <row r="5623" spans="2:20" x14ac:dyDescent="0.2">
      <c r="B5623" s="2"/>
      <c r="M5623" s="32"/>
      <c r="P5623" s="2"/>
      <c r="Q5623" s="9"/>
      <c r="T5623" s="5"/>
    </row>
    <row r="5624" spans="2:20" x14ac:dyDescent="0.2">
      <c r="B5624" s="2"/>
      <c r="M5624" s="32"/>
      <c r="P5624" s="2"/>
      <c r="Q5624" s="9"/>
      <c r="T5624" s="5"/>
    </row>
    <row r="5625" spans="2:20" x14ac:dyDescent="0.2">
      <c r="B5625" s="2"/>
      <c r="M5625" s="32"/>
      <c r="P5625" s="2"/>
      <c r="Q5625" s="9"/>
      <c r="T5625" s="5"/>
    </row>
    <row r="5626" spans="2:20" x14ac:dyDescent="0.2">
      <c r="B5626" s="2"/>
      <c r="M5626" s="32"/>
      <c r="P5626" s="2"/>
      <c r="Q5626" s="9"/>
      <c r="T5626" s="5"/>
    </row>
    <row r="5627" spans="2:20" x14ac:dyDescent="0.2">
      <c r="B5627" s="2"/>
      <c r="M5627" s="32"/>
      <c r="P5627" s="2"/>
      <c r="Q5627" s="9"/>
      <c r="T5627" s="5"/>
    </row>
    <row r="5628" spans="2:20" x14ac:dyDescent="0.2">
      <c r="B5628" s="2"/>
      <c r="M5628" s="32"/>
      <c r="P5628" s="2"/>
      <c r="Q5628" s="9"/>
      <c r="T5628" s="5"/>
    </row>
    <row r="5629" spans="2:20" x14ac:dyDescent="0.2">
      <c r="B5629" s="2"/>
      <c r="M5629" s="32"/>
      <c r="P5629" s="2"/>
      <c r="Q5629" s="9"/>
      <c r="T5629" s="5"/>
    </row>
    <row r="5630" spans="2:20" x14ac:dyDescent="0.2">
      <c r="B5630" s="2"/>
      <c r="M5630" s="32"/>
      <c r="P5630" s="2"/>
      <c r="Q5630" s="9"/>
      <c r="T5630" s="5"/>
    </row>
    <row r="5631" spans="2:20" x14ac:dyDescent="0.2">
      <c r="B5631" s="2"/>
      <c r="M5631" s="32"/>
      <c r="P5631" s="2"/>
      <c r="Q5631" s="9"/>
      <c r="T5631" s="5"/>
    </row>
    <row r="5632" spans="2:20" x14ac:dyDescent="0.2">
      <c r="B5632" s="2"/>
      <c r="M5632" s="32"/>
      <c r="P5632" s="2"/>
      <c r="Q5632" s="9"/>
      <c r="T5632" s="5"/>
    </row>
    <row r="5633" spans="2:20" x14ac:dyDescent="0.2">
      <c r="B5633" s="2"/>
      <c r="M5633" s="32"/>
      <c r="P5633" s="2"/>
      <c r="Q5633" s="9"/>
      <c r="T5633" s="5"/>
    </row>
    <row r="5634" spans="2:20" x14ac:dyDescent="0.2">
      <c r="B5634" s="2"/>
      <c r="M5634" s="32"/>
      <c r="P5634" s="2"/>
      <c r="Q5634" s="9"/>
      <c r="T5634" s="5"/>
    </row>
    <row r="5635" spans="2:20" x14ac:dyDescent="0.2">
      <c r="B5635" s="2"/>
      <c r="M5635" s="32"/>
      <c r="P5635" s="2"/>
      <c r="Q5635" s="9"/>
      <c r="T5635" s="5"/>
    </row>
    <row r="5636" spans="2:20" x14ac:dyDescent="0.2">
      <c r="B5636" s="2"/>
      <c r="M5636" s="32"/>
      <c r="P5636" s="2"/>
      <c r="Q5636" s="9"/>
      <c r="T5636" s="5"/>
    </row>
    <row r="5637" spans="2:20" x14ac:dyDescent="0.2">
      <c r="B5637" s="2"/>
      <c r="M5637" s="32"/>
      <c r="P5637" s="2"/>
      <c r="Q5637" s="9"/>
      <c r="T5637" s="5"/>
    </row>
    <row r="5638" spans="2:20" x14ac:dyDescent="0.2">
      <c r="B5638" s="2"/>
      <c r="M5638" s="32"/>
      <c r="P5638" s="2"/>
      <c r="Q5638" s="9"/>
      <c r="T5638" s="5"/>
    </row>
    <row r="5639" spans="2:20" x14ac:dyDescent="0.2">
      <c r="B5639" s="2"/>
      <c r="M5639" s="32"/>
      <c r="P5639" s="2"/>
      <c r="Q5639" s="9"/>
      <c r="T5639" s="5"/>
    </row>
    <row r="5640" spans="2:20" x14ac:dyDescent="0.2">
      <c r="B5640" s="2"/>
      <c r="M5640" s="32"/>
      <c r="P5640" s="2"/>
      <c r="Q5640" s="9"/>
      <c r="T5640" s="5"/>
    </row>
    <row r="5641" spans="2:20" x14ac:dyDescent="0.2">
      <c r="B5641" s="2"/>
      <c r="M5641" s="32"/>
      <c r="P5641" s="2"/>
      <c r="Q5641" s="9"/>
      <c r="T5641" s="5"/>
    </row>
    <row r="5642" spans="2:20" x14ac:dyDescent="0.2">
      <c r="B5642" s="2"/>
      <c r="M5642" s="32"/>
      <c r="P5642" s="2"/>
      <c r="Q5642" s="9"/>
      <c r="T5642" s="5"/>
    </row>
    <row r="5643" spans="2:20" x14ac:dyDescent="0.2">
      <c r="B5643" s="2"/>
      <c r="M5643" s="32"/>
      <c r="P5643" s="2"/>
      <c r="Q5643" s="9"/>
      <c r="T5643" s="5"/>
    </row>
    <row r="5644" spans="2:20" x14ac:dyDescent="0.2">
      <c r="B5644" s="2"/>
      <c r="M5644" s="32"/>
      <c r="P5644" s="2"/>
      <c r="Q5644" s="9"/>
      <c r="T5644" s="5"/>
    </row>
    <row r="5645" spans="2:20" x14ac:dyDescent="0.2">
      <c r="B5645" s="2"/>
      <c r="M5645" s="32"/>
      <c r="P5645" s="2"/>
      <c r="Q5645" s="9"/>
      <c r="T5645" s="5"/>
    </row>
    <row r="5646" spans="2:20" x14ac:dyDescent="0.2">
      <c r="B5646" s="2"/>
      <c r="M5646" s="32"/>
      <c r="P5646" s="2"/>
      <c r="Q5646" s="9"/>
      <c r="T5646" s="5"/>
    </row>
    <row r="5647" spans="2:20" x14ac:dyDescent="0.2">
      <c r="B5647" s="2"/>
      <c r="M5647" s="32"/>
      <c r="P5647" s="2"/>
      <c r="Q5647" s="9"/>
      <c r="T5647" s="5"/>
    </row>
    <row r="5648" spans="2:20" x14ac:dyDescent="0.2">
      <c r="B5648" s="2"/>
      <c r="M5648" s="32"/>
      <c r="P5648" s="2"/>
      <c r="Q5648" s="9"/>
      <c r="T5648" s="5"/>
    </row>
    <row r="5649" spans="2:20" x14ac:dyDescent="0.2">
      <c r="B5649" s="2"/>
      <c r="M5649" s="32"/>
      <c r="P5649" s="2"/>
      <c r="Q5649" s="9"/>
      <c r="T5649" s="5"/>
    </row>
    <row r="5650" spans="2:20" x14ac:dyDescent="0.2">
      <c r="B5650" s="2"/>
      <c r="M5650" s="32"/>
      <c r="P5650" s="2"/>
      <c r="Q5650" s="9"/>
      <c r="T5650" s="5"/>
    </row>
    <row r="5651" spans="2:20" x14ac:dyDescent="0.2">
      <c r="B5651" s="2"/>
      <c r="M5651" s="32"/>
      <c r="P5651" s="2"/>
      <c r="Q5651" s="9"/>
      <c r="T5651" s="5"/>
    </row>
    <row r="5652" spans="2:20" x14ac:dyDescent="0.2">
      <c r="B5652" s="2"/>
      <c r="M5652" s="32"/>
      <c r="P5652" s="2"/>
      <c r="Q5652" s="9"/>
      <c r="T5652" s="5"/>
    </row>
    <row r="5653" spans="2:20" x14ac:dyDescent="0.2">
      <c r="B5653" s="2"/>
      <c r="M5653" s="32"/>
      <c r="P5653" s="2"/>
      <c r="Q5653" s="9"/>
      <c r="T5653" s="5"/>
    </row>
    <row r="5654" spans="2:20" x14ac:dyDescent="0.2">
      <c r="B5654" s="2"/>
      <c r="M5654" s="32"/>
      <c r="P5654" s="2"/>
      <c r="Q5654" s="9"/>
      <c r="T5654" s="5"/>
    </row>
    <row r="5655" spans="2:20" x14ac:dyDescent="0.2">
      <c r="B5655" s="2"/>
      <c r="M5655" s="32"/>
      <c r="P5655" s="2"/>
      <c r="Q5655" s="9"/>
      <c r="T5655" s="5"/>
    </row>
    <row r="5656" spans="2:20" x14ac:dyDescent="0.2">
      <c r="B5656" s="2"/>
      <c r="M5656" s="32"/>
      <c r="P5656" s="2"/>
      <c r="Q5656" s="9"/>
      <c r="T5656" s="5"/>
    </row>
    <row r="5657" spans="2:20" x14ac:dyDescent="0.2">
      <c r="B5657" s="2"/>
      <c r="M5657" s="32"/>
      <c r="P5657" s="2"/>
      <c r="Q5657" s="9"/>
      <c r="T5657" s="5"/>
    </row>
    <row r="5658" spans="2:20" x14ac:dyDescent="0.2">
      <c r="B5658" s="2"/>
      <c r="M5658" s="32"/>
      <c r="P5658" s="2"/>
      <c r="Q5658" s="9"/>
      <c r="T5658" s="5"/>
    </row>
    <row r="5659" spans="2:20" x14ac:dyDescent="0.2">
      <c r="B5659" s="2"/>
      <c r="M5659" s="32"/>
      <c r="P5659" s="2"/>
      <c r="Q5659" s="9"/>
      <c r="T5659" s="5"/>
    </row>
    <row r="5660" spans="2:20" x14ac:dyDescent="0.2">
      <c r="B5660" s="2"/>
      <c r="M5660" s="32"/>
      <c r="P5660" s="2"/>
      <c r="Q5660" s="9"/>
      <c r="T5660" s="5"/>
    </row>
    <row r="5661" spans="2:20" x14ac:dyDescent="0.2">
      <c r="B5661" s="2"/>
      <c r="M5661" s="32"/>
      <c r="P5661" s="2"/>
      <c r="Q5661" s="9"/>
      <c r="T5661" s="5"/>
    </row>
    <row r="5662" spans="2:20" x14ac:dyDescent="0.2">
      <c r="B5662" s="2"/>
      <c r="M5662" s="32"/>
      <c r="P5662" s="2"/>
      <c r="Q5662" s="9"/>
      <c r="T5662" s="5"/>
    </row>
    <row r="5663" spans="2:20" x14ac:dyDescent="0.2">
      <c r="B5663" s="2"/>
      <c r="M5663" s="32"/>
      <c r="P5663" s="2"/>
      <c r="Q5663" s="9"/>
      <c r="T5663" s="5"/>
    </row>
    <row r="5664" spans="2:20" x14ac:dyDescent="0.2">
      <c r="B5664" s="2"/>
      <c r="M5664" s="32"/>
      <c r="P5664" s="2"/>
      <c r="Q5664" s="9"/>
      <c r="T5664" s="5"/>
    </row>
    <row r="5665" spans="2:20" x14ac:dyDescent="0.2">
      <c r="B5665" s="2"/>
      <c r="M5665" s="32"/>
      <c r="P5665" s="2"/>
      <c r="Q5665" s="9"/>
      <c r="T5665" s="5"/>
    </row>
    <row r="5666" spans="2:20" x14ac:dyDescent="0.2">
      <c r="B5666" s="2"/>
      <c r="M5666" s="32"/>
      <c r="P5666" s="2"/>
      <c r="Q5666" s="9"/>
      <c r="T5666" s="5"/>
    </row>
    <row r="5667" spans="2:20" x14ac:dyDescent="0.2">
      <c r="B5667" s="2"/>
      <c r="M5667" s="32"/>
      <c r="P5667" s="2"/>
      <c r="Q5667" s="9"/>
      <c r="T5667" s="5"/>
    </row>
    <row r="5668" spans="2:20" x14ac:dyDescent="0.2">
      <c r="B5668" s="2"/>
      <c r="M5668" s="32"/>
      <c r="P5668" s="2"/>
      <c r="Q5668" s="9"/>
      <c r="T5668" s="5"/>
    </row>
    <row r="5669" spans="2:20" x14ac:dyDescent="0.2">
      <c r="B5669" s="2"/>
      <c r="M5669" s="32"/>
      <c r="P5669" s="2"/>
      <c r="Q5669" s="9"/>
      <c r="T5669" s="5"/>
    </row>
    <row r="5670" spans="2:20" x14ac:dyDescent="0.2">
      <c r="B5670" s="2"/>
      <c r="M5670" s="32"/>
      <c r="P5670" s="2"/>
      <c r="Q5670" s="9"/>
      <c r="T5670" s="5"/>
    </row>
    <row r="5671" spans="2:20" x14ac:dyDescent="0.2">
      <c r="B5671" s="2"/>
      <c r="M5671" s="32"/>
      <c r="P5671" s="2"/>
      <c r="Q5671" s="9"/>
      <c r="T5671" s="5"/>
    </row>
    <row r="5672" spans="2:20" x14ac:dyDescent="0.2">
      <c r="B5672" s="2"/>
      <c r="M5672" s="32"/>
      <c r="P5672" s="2"/>
      <c r="Q5672" s="9"/>
      <c r="T5672" s="5"/>
    </row>
    <row r="5673" spans="2:20" x14ac:dyDescent="0.2">
      <c r="B5673" s="2"/>
      <c r="M5673" s="32"/>
      <c r="P5673" s="2"/>
      <c r="Q5673" s="9"/>
      <c r="T5673" s="5"/>
    </row>
    <row r="5674" spans="2:20" x14ac:dyDescent="0.2">
      <c r="B5674" s="2"/>
      <c r="M5674" s="32"/>
      <c r="P5674" s="2"/>
      <c r="Q5674" s="9"/>
      <c r="T5674" s="5"/>
    </row>
    <row r="5675" spans="2:20" x14ac:dyDescent="0.2">
      <c r="B5675" s="2"/>
      <c r="M5675" s="32"/>
      <c r="P5675" s="2"/>
      <c r="Q5675" s="9"/>
      <c r="T5675" s="5"/>
    </row>
    <row r="5676" spans="2:20" x14ac:dyDescent="0.2">
      <c r="B5676" s="2"/>
      <c r="M5676" s="32"/>
      <c r="P5676" s="2"/>
      <c r="Q5676" s="9"/>
      <c r="T5676" s="5"/>
    </row>
    <row r="5677" spans="2:20" x14ac:dyDescent="0.2">
      <c r="B5677" s="2"/>
      <c r="M5677" s="32"/>
      <c r="P5677" s="2"/>
      <c r="Q5677" s="9"/>
      <c r="T5677" s="5"/>
    </row>
    <row r="5678" spans="2:20" x14ac:dyDescent="0.2">
      <c r="B5678" s="2"/>
      <c r="M5678" s="32"/>
      <c r="P5678" s="2"/>
      <c r="Q5678" s="9"/>
      <c r="T5678" s="5"/>
    </row>
    <row r="5679" spans="2:20" x14ac:dyDescent="0.2">
      <c r="B5679" s="2"/>
      <c r="M5679" s="32"/>
      <c r="P5679" s="2"/>
      <c r="Q5679" s="9"/>
      <c r="T5679" s="5"/>
    </row>
    <row r="5680" spans="2:20" x14ac:dyDescent="0.2">
      <c r="B5680" s="2"/>
      <c r="M5680" s="32"/>
      <c r="P5680" s="2"/>
      <c r="Q5680" s="9"/>
      <c r="T5680" s="5"/>
    </row>
    <row r="5681" spans="2:20" x14ac:dyDescent="0.2">
      <c r="B5681" s="2"/>
      <c r="M5681" s="32"/>
      <c r="P5681" s="2"/>
      <c r="Q5681" s="9"/>
      <c r="T5681" s="5"/>
    </row>
    <row r="5682" spans="2:20" x14ac:dyDescent="0.2">
      <c r="B5682" s="2"/>
      <c r="M5682" s="32"/>
      <c r="P5682" s="2"/>
      <c r="Q5682" s="9"/>
      <c r="T5682" s="5"/>
    </row>
    <row r="5683" spans="2:20" x14ac:dyDescent="0.2">
      <c r="B5683" s="2"/>
      <c r="M5683" s="32"/>
      <c r="P5683" s="2"/>
      <c r="Q5683" s="9"/>
      <c r="T5683" s="5"/>
    </row>
    <row r="5684" spans="2:20" x14ac:dyDescent="0.2">
      <c r="B5684" s="2"/>
      <c r="M5684" s="32"/>
      <c r="P5684" s="2"/>
      <c r="Q5684" s="9"/>
      <c r="T5684" s="5"/>
    </row>
    <row r="5685" spans="2:20" x14ac:dyDescent="0.2">
      <c r="B5685" s="2"/>
      <c r="M5685" s="32"/>
      <c r="P5685" s="2"/>
      <c r="Q5685" s="9"/>
      <c r="T5685" s="5"/>
    </row>
    <row r="5686" spans="2:20" x14ac:dyDescent="0.2">
      <c r="B5686" s="2"/>
      <c r="M5686" s="32"/>
      <c r="P5686" s="2"/>
      <c r="Q5686" s="9"/>
      <c r="T5686" s="5"/>
    </row>
    <row r="5687" spans="2:20" x14ac:dyDescent="0.2">
      <c r="B5687" s="2"/>
      <c r="M5687" s="32"/>
      <c r="P5687" s="2"/>
      <c r="Q5687" s="9"/>
      <c r="T5687" s="5"/>
    </row>
    <row r="5688" spans="2:20" x14ac:dyDescent="0.2">
      <c r="B5688" s="2"/>
      <c r="M5688" s="32"/>
      <c r="P5688" s="2"/>
      <c r="Q5688" s="9"/>
      <c r="T5688" s="5"/>
    </row>
    <row r="5689" spans="2:20" x14ac:dyDescent="0.2">
      <c r="B5689" s="2"/>
      <c r="M5689" s="32"/>
      <c r="P5689" s="2"/>
      <c r="Q5689" s="9"/>
      <c r="T5689" s="5"/>
    </row>
    <row r="5690" spans="2:20" x14ac:dyDescent="0.2">
      <c r="B5690" s="2"/>
      <c r="M5690" s="32"/>
      <c r="P5690" s="2"/>
      <c r="Q5690" s="9"/>
      <c r="T5690" s="5"/>
    </row>
    <row r="5691" spans="2:20" x14ac:dyDescent="0.2">
      <c r="B5691" s="2"/>
      <c r="M5691" s="32"/>
      <c r="P5691" s="2"/>
      <c r="Q5691" s="9"/>
      <c r="T5691" s="5"/>
    </row>
    <row r="5692" spans="2:20" x14ac:dyDescent="0.2">
      <c r="B5692" s="2"/>
      <c r="M5692" s="32"/>
      <c r="P5692" s="2"/>
      <c r="Q5692" s="9"/>
      <c r="T5692" s="5"/>
    </row>
    <row r="5693" spans="2:20" x14ac:dyDescent="0.2">
      <c r="B5693" s="2"/>
      <c r="M5693" s="32"/>
      <c r="P5693" s="2"/>
      <c r="Q5693" s="9"/>
      <c r="T5693" s="5"/>
    </row>
    <row r="5694" spans="2:20" x14ac:dyDescent="0.2">
      <c r="B5694" s="2"/>
      <c r="M5694" s="32"/>
      <c r="P5694" s="2"/>
      <c r="Q5694" s="9"/>
      <c r="T5694" s="5"/>
    </row>
    <row r="5695" spans="2:20" x14ac:dyDescent="0.2">
      <c r="B5695" s="2"/>
      <c r="M5695" s="32"/>
      <c r="P5695" s="2"/>
      <c r="Q5695" s="9"/>
      <c r="T5695" s="5"/>
    </row>
    <row r="5696" spans="2:20" x14ac:dyDescent="0.2">
      <c r="B5696" s="2"/>
      <c r="M5696" s="32"/>
      <c r="P5696" s="2"/>
      <c r="Q5696" s="9"/>
      <c r="T5696" s="5"/>
    </row>
    <row r="5697" spans="2:20" x14ac:dyDescent="0.2">
      <c r="B5697" s="2"/>
      <c r="M5697" s="32"/>
      <c r="P5697" s="2"/>
      <c r="Q5697" s="9"/>
      <c r="T5697" s="5"/>
    </row>
    <row r="5698" spans="2:20" x14ac:dyDescent="0.2">
      <c r="B5698" s="2"/>
      <c r="M5698" s="32"/>
      <c r="P5698" s="2"/>
      <c r="Q5698" s="9"/>
      <c r="T5698" s="5"/>
    </row>
    <row r="5699" spans="2:20" x14ac:dyDescent="0.2">
      <c r="B5699" s="2"/>
      <c r="M5699" s="32"/>
      <c r="P5699" s="2"/>
      <c r="Q5699" s="9"/>
      <c r="T5699" s="5"/>
    </row>
    <row r="5700" spans="2:20" x14ac:dyDescent="0.2">
      <c r="B5700" s="2"/>
      <c r="M5700" s="32"/>
      <c r="P5700" s="2"/>
      <c r="Q5700" s="9"/>
      <c r="T5700" s="5"/>
    </row>
    <row r="5701" spans="2:20" x14ac:dyDescent="0.2">
      <c r="B5701" s="2"/>
      <c r="M5701" s="32"/>
      <c r="P5701" s="2"/>
      <c r="Q5701" s="9"/>
      <c r="T5701" s="5"/>
    </row>
    <row r="5702" spans="2:20" x14ac:dyDescent="0.2">
      <c r="B5702" s="2"/>
      <c r="M5702" s="32"/>
      <c r="P5702" s="2"/>
      <c r="Q5702" s="9"/>
      <c r="T5702" s="5"/>
    </row>
    <row r="5703" spans="2:20" x14ac:dyDescent="0.2">
      <c r="B5703" s="2"/>
      <c r="M5703" s="32"/>
      <c r="P5703" s="2"/>
      <c r="Q5703" s="9"/>
      <c r="T5703" s="5"/>
    </row>
    <row r="5704" spans="2:20" x14ac:dyDescent="0.2">
      <c r="B5704" s="2"/>
      <c r="M5704" s="32"/>
      <c r="P5704" s="2"/>
      <c r="Q5704" s="9"/>
      <c r="T5704" s="5"/>
    </row>
    <row r="5705" spans="2:20" x14ac:dyDescent="0.2">
      <c r="B5705" s="2"/>
      <c r="M5705" s="32"/>
      <c r="P5705" s="2"/>
      <c r="Q5705" s="9"/>
      <c r="T5705" s="5"/>
    </row>
    <row r="5706" spans="2:20" x14ac:dyDescent="0.2">
      <c r="B5706" s="2"/>
      <c r="M5706" s="32"/>
      <c r="P5706" s="2"/>
      <c r="Q5706" s="9"/>
      <c r="T5706" s="5"/>
    </row>
    <row r="5707" spans="2:20" x14ac:dyDescent="0.2">
      <c r="B5707" s="2"/>
      <c r="M5707" s="32"/>
      <c r="P5707" s="2"/>
      <c r="Q5707" s="9"/>
      <c r="T5707" s="5"/>
    </row>
    <row r="5708" spans="2:20" x14ac:dyDescent="0.2">
      <c r="B5708" s="2"/>
      <c r="M5708" s="32"/>
      <c r="P5708" s="2"/>
      <c r="Q5708" s="9"/>
      <c r="T5708" s="5"/>
    </row>
    <row r="5709" spans="2:20" x14ac:dyDescent="0.2">
      <c r="B5709" s="2"/>
      <c r="M5709" s="32"/>
      <c r="P5709" s="2"/>
      <c r="Q5709" s="9"/>
      <c r="T5709" s="5"/>
    </row>
    <row r="5710" spans="2:20" x14ac:dyDescent="0.2">
      <c r="B5710" s="2"/>
      <c r="M5710" s="32"/>
      <c r="P5710" s="2"/>
      <c r="Q5710" s="9"/>
      <c r="T5710" s="5"/>
    </row>
    <row r="5711" spans="2:20" x14ac:dyDescent="0.2">
      <c r="B5711" s="2"/>
      <c r="M5711" s="32"/>
      <c r="P5711" s="2"/>
      <c r="Q5711" s="9"/>
      <c r="T5711" s="5"/>
    </row>
    <row r="5712" spans="2:20" x14ac:dyDescent="0.2">
      <c r="B5712" s="2"/>
      <c r="M5712" s="32"/>
      <c r="P5712" s="2"/>
      <c r="Q5712" s="9"/>
      <c r="T5712" s="5"/>
    </row>
    <row r="5713" spans="2:20" x14ac:dyDescent="0.2">
      <c r="B5713" s="2"/>
      <c r="M5713" s="32"/>
      <c r="P5713" s="2"/>
      <c r="Q5713" s="9"/>
      <c r="T5713" s="5"/>
    </row>
    <row r="5714" spans="2:20" x14ac:dyDescent="0.2">
      <c r="B5714" s="2"/>
      <c r="M5714" s="32"/>
      <c r="P5714" s="2"/>
      <c r="Q5714" s="9"/>
      <c r="T5714" s="5"/>
    </row>
    <row r="5715" spans="2:20" x14ac:dyDescent="0.2">
      <c r="B5715" s="2"/>
      <c r="M5715" s="32"/>
      <c r="P5715" s="2"/>
      <c r="Q5715" s="9"/>
      <c r="T5715" s="5"/>
    </row>
    <row r="5716" spans="2:20" x14ac:dyDescent="0.2">
      <c r="B5716" s="2"/>
      <c r="M5716" s="32"/>
      <c r="P5716" s="2"/>
      <c r="Q5716" s="9"/>
      <c r="T5716" s="5"/>
    </row>
    <row r="5717" spans="2:20" x14ac:dyDescent="0.2">
      <c r="B5717" s="2"/>
      <c r="M5717" s="32"/>
      <c r="P5717" s="2"/>
      <c r="Q5717" s="9"/>
      <c r="T5717" s="5"/>
    </row>
    <row r="5718" spans="2:20" x14ac:dyDescent="0.2">
      <c r="B5718" s="2"/>
      <c r="M5718" s="32"/>
      <c r="P5718" s="2"/>
      <c r="Q5718" s="9"/>
      <c r="T5718" s="5"/>
    </row>
    <row r="5719" spans="2:20" x14ac:dyDescent="0.2">
      <c r="B5719" s="2"/>
      <c r="M5719" s="32"/>
      <c r="P5719" s="2"/>
      <c r="Q5719" s="9"/>
      <c r="T5719" s="5"/>
    </row>
    <row r="5720" spans="2:20" x14ac:dyDescent="0.2">
      <c r="B5720" s="2"/>
      <c r="M5720" s="32"/>
      <c r="P5720" s="2"/>
      <c r="Q5720" s="9"/>
      <c r="T5720" s="5"/>
    </row>
    <row r="5721" spans="2:20" x14ac:dyDescent="0.2">
      <c r="B5721" s="2"/>
      <c r="M5721" s="32"/>
      <c r="P5721" s="2"/>
      <c r="Q5721" s="9"/>
      <c r="T5721" s="5"/>
    </row>
    <row r="5722" spans="2:20" x14ac:dyDescent="0.2">
      <c r="B5722" s="2"/>
      <c r="M5722" s="32"/>
      <c r="P5722" s="2"/>
      <c r="Q5722" s="9"/>
      <c r="T5722" s="5"/>
    </row>
    <row r="5723" spans="2:20" x14ac:dyDescent="0.2">
      <c r="B5723" s="2"/>
      <c r="M5723" s="32"/>
      <c r="P5723" s="2"/>
      <c r="Q5723" s="9"/>
      <c r="T5723" s="5"/>
    </row>
    <row r="5724" spans="2:20" x14ac:dyDescent="0.2">
      <c r="B5724" s="2"/>
      <c r="M5724" s="32"/>
      <c r="P5724" s="2"/>
      <c r="Q5724" s="9"/>
      <c r="T5724" s="5"/>
    </row>
    <row r="5725" spans="2:20" x14ac:dyDescent="0.2">
      <c r="B5725" s="2"/>
      <c r="M5725" s="32"/>
      <c r="P5725" s="2"/>
      <c r="Q5725" s="9"/>
      <c r="T5725" s="5"/>
    </row>
    <row r="5726" spans="2:20" x14ac:dyDescent="0.2">
      <c r="B5726" s="2"/>
      <c r="M5726" s="32"/>
      <c r="P5726" s="2"/>
      <c r="Q5726" s="9"/>
      <c r="T5726" s="5"/>
    </row>
    <row r="5727" spans="2:20" x14ac:dyDescent="0.2">
      <c r="B5727" s="2"/>
      <c r="M5727" s="32"/>
      <c r="P5727" s="2"/>
      <c r="Q5727" s="9"/>
      <c r="T5727" s="5"/>
    </row>
    <row r="5728" spans="2:20" x14ac:dyDescent="0.2">
      <c r="B5728" s="2"/>
      <c r="M5728" s="32"/>
      <c r="P5728" s="2"/>
      <c r="Q5728" s="9"/>
      <c r="T5728" s="5"/>
    </row>
    <row r="5729" spans="2:20" x14ac:dyDescent="0.2">
      <c r="B5729" s="2"/>
      <c r="M5729" s="32"/>
      <c r="P5729" s="2"/>
      <c r="Q5729" s="9"/>
      <c r="T5729" s="5"/>
    </row>
    <row r="5730" spans="2:20" x14ac:dyDescent="0.2">
      <c r="B5730" s="2"/>
      <c r="M5730" s="32"/>
      <c r="P5730" s="2"/>
      <c r="Q5730" s="9"/>
      <c r="T5730" s="5"/>
    </row>
    <row r="5731" spans="2:20" x14ac:dyDescent="0.2">
      <c r="B5731" s="2"/>
      <c r="M5731" s="32"/>
      <c r="P5731" s="2"/>
      <c r="Q5731" s="9"/>
      <c r="T5731" s="5"/>
    </row>
    <row r="5732" spans="2:20" x14ac:dyDescent="0.2">
      <c r="B5732" s="2"/>
      <c r="M5732" s="32"/>
      <c r="P5732" s="2"/>
      <c r="Q5732" s="9"/>
      <c r="T5732" s="5"/>
    </row>
    <row r="5733" spans="2:20" x14ac:dyDescent="0.2">
      <c r="B5733" s="2"/>
      <c r="M5733" s="32"/>
      <c r="P5733" s="2"/>
      <c r="Q5733" s="9"/>
      <c r="T5733" s="5"/>
    </row>
    <row r="5734" spans="2:20" x14ac:dyDescent="0.2">
      <c r="B5734" s="2"/>
      <c r="M5734" s="32"/>
      <c r="P5734" s="2"/>
      <c r="Q5734" s="9"/>
      <c r="T5734" s="5"/>
    </row>
    <row r="5735" spans="2:20" x14ac:dyDescent="0.2">
      <c r="B5735" s="2"/>
      <c r="M5735" s="32"/>
      <c r="P5735" s="2"/>
      <c r="Q5735" s="9"/>
      <c r="T5735" s="5"/>
    </row>
    <row r="5736" spans="2:20" x14ac:dyDescent="0.2">
      <c r="B5736" s="2"/>
      <c r="M5736" s="32"/>
      <c r="P5736" s="2"/>
      <c r="Q5736" s="9"/>
      <c r="T5736" s="5"/>
    </row>
    <row r="5737" spans="2:20" x14ac:dyDescent="0.2">
      <c r="B5737" s="2"/>
      <c r="M5737" s="32"/>
      <c r="P5737" s="2"/>
      <c r="Q5737" s="9"/>
      <c r="T5737" s="5"/>
    </row>
    <row r="5738" spans="2:20" x14ac:dyDescent="0.2">
      <c r="B5738" s="2"/>
      <c r="M5738" s="32"/>
      <c r="P5738" s="2"/>
      <c r="Q5738" s="9"/>
      <c r="T5738" s="5"/>
    </row>
    <row r="5739" spans="2:20" x14ac:dyDescent="0.2">
      <c r="B5739" s="2"/>
      <c r="M5739" s="32"/>
      <c r="P5739" s="2"/>
      <c r="Q5739" s="9"/>
      <c r="T5739" s="5"/>
    </row>
    <row r="5740" spans="2:20" x14ac:dyDescent="0.2">
      <c r="B5740" s="2"/>
      <c r="M5740" s="32"/>
      <c r="P5740" s="2"/>
      <c r="Q5740" s="9"/>
      <c r="T5740" s="5"/>
    </row>
    <row r="5741" spans="2:20" x14ac:dyDescent="0.2">
      <c r="B5741" s="2"/>
      <c r="M5741" s="32"/>
      <c r="P5741" s="2"/>
      <c r="Q5741" s="9"/>
      <c r="T5741" s="5"/>
    </row>
    <row r="5742" spans="2:20" x14ac:dyDescent="0.2">
      <c r="B5742" s="2"/>
      <c r="M5742" s="32"/>
      <c r="P5742" s="2"/>
      <c r="Q5742" s="9"/>
      <c r="T5742" s="5"/>
    </row>
    <row r="5743" spans="2:20" x14ac:dyDescent="0.2">
      <c r="B5743" s="2"/>
      <c r="M5743" s="32"/>
      <c r="P5743" s="2"/>
      <c r="Q5743" s="9"/>
      <c r="T5743" s="5"/>
    </row>
    <row r="5744" spans="2:20" x14ac:dyDescent="0.2">
      <c r="B5744" s="2"/>
      <c r="M5744" s="32"/>
      <c r="P5744" s="2"/>
      <c r="Q5744" s="9"/>
      <c r="T5744" s="5"/>
    </row>
    <row r="5745" spans="2:20" x14ac:dyDescent="0.2">
      <c r="B5745" s="2"/>
      <c r="M5745" s="32"/>
      <c r="P5745" s="2"/>
      <c r="Q5745" s="9"/>
      <c r="T5745" s="5"/>
    </row>
    <row r="5746" spans="2:20" x14ac:dyDescent="0.2">
      <c r="B5746" s="2"/>
      <c r="M5746" s="32"/>
      <c r="P5746" s="2"/>
      <c r="Q5746" s="9"/>
      <c r="T5746" s="5"/>
    </row>
    <row r="5747" spans="2:20" x14ac:dyDescent="0.2">
      <c r="B5747" s="2"/>
      <c r="M5747" s="32"/>
      <c r="P5747" s="2"/>
      <c r="Q5747" s="9"/>
      <c r="T5747" s="5"/>
    </row>
    <row r="5748" spans="2:20" x14ac:dyDescent="0.2">
      <c r="B5748" s="2"/>
      <c r="M5748" s="32"/>
      <c r="P5748" s="2"/>
      <c r="Q5748" s="9"/>
      <c r="T5748" s="5"/>
    </row>
    <row r="5749" spans="2:20" x14ac:dyDescent="0.2">
      <c r="B5749" s="2"/>
      <c r="M5749" s="32"/>
      <c r="P5749" s="2"/>
      <c r="Q5749" s="9"/>
      <c r="T5749" s="5"/>
    </row>
    <row r="5750" spans="2:20" x14ac:dyDescent="0.2">
      <c r="B5750" s="2"/>
      <c r="M5750" s="32"/>
      <c r="P5750" s="2"/>
      <c r="Q5750" s="9"/>
      <c r="T5750" s="5"/>
    </row>
    <row r="5751" spans="2:20" x14ac:dyDescent="0.2">
      <c r="B5751" s="2"/>
      <c r="M5751" s="32"/>
      <c r="P5751" s="2"/>
      <c r="Q5751" s="9"/>
      <c r="T5751" s="5"/>
    </row>
    <row r="5752" spans="2:20" x14ac:dyDescent="0.2">
      <c r="B5752" s="2"/>
      <c r="M5752" s="32"/>
      <c r="P5752" s="2"/>
      <c r="Q5752" s="9"/>
      <c r="T5752" s="5"/>
    </row>
    <row r="5753" spans="2:20" x14ac:dyDescent="0.2">
      <c r="B5753" s="2"/>
      <c r="M5753" s="32"/>
      <c r="P5753" s="2"/>
      <c r="Q5753" s="9"/>
      <c r="T5753" s="5"/>
    </row>
    <row r="5754" spans="2:20" x14ac:dyDescent="0.2">
      <c r="B5754" s="2"/>
      <c r="M5754" s="32"/>
      <c r="P5754" s="2"/>
      <c r="Q5754" s="9"/>
      <c r="T5754" s="5"/>
    </row>
    <row r="5755" spans="2:20" x14ac:dyDescent="0.2">
      <c r="B5755" s="2"/>
      <c r="M5755" s="32"/>
      <c r="P5755" s="2"/>
      <c r="Q5755" s="9"/>
      <c r="T5755" s="5"/>
    </row>
    <row r="5756" spans="2:20" x14ac:dyDescent="0.2">
      <c r="B5756" s="2"/>
      <c r="M5756" s="32"/>
      <c r="P5756" s="2"/>
      <c r="Q5756" s="9"/>
      <c r="T5756" s="5"/>
    </row>
    <row r="5757" spans="2:20" x14ac:dyDescent="0.2">
      <c r="B5757" s="2"/>
      <c r="M5757" s="32"/>
      <c r="P5757" s="2"/>
      <c r="Q5757" s="9"/>
      <c r="T5757" s="5"/>
    </row>
    <row r="5758" spans="2:20" x14ac:dyDescent="0.2">
      <c r="B5758" s="2"/>
      <c r="M5758" s="32"/>
      <c r="P5758" s="2"/>
      <c r="Q5758" s="9"/>
      <c r="T5758" s="5"/>
    </row>
    <row r="5759" spans="2:20" x14ac:dyDescent="0.2">
      <c r="B5759" s="2"/>
      <c r="M5759" s="32"/>
      <c r="P5759" s="2"/>
      <c r="Q5759" s="9"/>
      <c r="T5759" s="5"/>
    </row>
    <row r="5760" spans="2:20" x14ac:dyDescent="0.2">
      <c r="B5760" s="2"/>
      <c r="M5760" s="32"/>
      <c r="P5760" s="2"/>
      <c r="Q5760" s="9"/>
      <c r="T5760" s="5"/>
    </row>
    <row r="5761" spans="2:20" x14ac:dyDescent="0.2">
      <c r="B5761" s="2"/>
      <c r="M5761" s="32"/>
      <c r="P5761" s="2"/>
      <c r="Q5761" s="9"/>
      <c r="T5761" s="5"/>
    </row>
    <row r="5762" spans="2:20" x14ac:dyDescent="0.2">
      <c r="B5762" s="2"/>
      <c r="M5762" s="32"/>
      <c r="P5762" s="2"/>
      <c r="Q5762" s="9"/>
      <c r="T5762" s="5"/>
    </row>
    <row r="5763" spans="2:20" x14ac:dyDescent="0.2">
      <c r="B5763" s="2"/>
      <c r="M5763" s="32"/>
      <c r="P5763" s="2"/>
      <c r="Q5763" s="9"/>
      <c r="T5763" s="5"/>
    </row>
    <row r="5764" spans="2:20" x14ac:dyDescent="0.2">
      <c r="B5764" s="2"/>
      <c r="M5764" s="32"/>
      <c r="P5764" s="2"/>
      <c r="Q5764" s="9"/>
      <c r="T5764" s="5"/>
    </row>
    <row r="5765" spans="2:20" x14ac:dyDescent="0.2">
      <c r="B5765" s="2"/>
      <c r="M5765" s="32"/>
      <c r="P5765" s="2"/>
      <c r="Q5765" s="9"/>
      <c r="T5765" s="5"/>
    </row>
    <row r="5766" spans="2:20" x14ac:dyDescent="0.2">
      <c r="B5766" s="2"/>
      <c r="M5766" s="32"/>
      <c r="P5766" s="2"/>
      <c r="Q5766" s="9"/>
      <c r="T5766" s="5"/>
    </row>
    <row r="5767" spans="2:20" x14ac:dyDescent="0.2">
      <c r="B5767" s="2"/>
      <c r="M5767" s="32"/>
      <c r="P5767" s="2"/>
      <c r="Q5767" s="9"/>
      <c r="T5767" s="5"/>
    </row>
    <row r="5768" spans="2:20" x14ac:dyDescent="0.2">
      <c r="B5768" s="2"/>
      <c r="M5768" s="32"/>
      <c r="P5768" s="2"/>
      <c r="Q5768" s="9"/>
      <c r="T5768" s="5"/>
    </row>
    <row r="5769" spans="2:20" x14ac:dyDescent="0.2">
      <c r="B5769" s="2"/>
      <c r="M5769" s="32"/>
      <c r="P5769" s="2"/>
      <c r="Q5769" s="9"/>
      <c r="T5769" s="5"/>
    </row>
    <row r="5770" spans="2:20" x14ac:dyDescent="0.2">
      <c r="B5770" s="2"/>
      <c r="M5770" s="32"/>
      <c r="P5770" s="2"/>
      <c r="Q5770" s="9"/>
      <c r="T5770" s="5"/>
    </row>
    <row r="5771" spans="2:20" x14ac:dyDescent="0.2">
      <c r="B5771" s="2"/>
      <c r="M5771" s="32"/>
      <c r="P5771" s="2"/>
      <c r="Q5771" s="9"/>
      <c r="T5771" s="5"/>
    </row>
    <row r="5772" spans="2:20" x14ac:dyDescent="0.2">
      <c r="B5772" s="2"/>
      <c r="M5772" s="32"/>
      <c r="P5772" s="2"/>
      <c r="Q5772" s="9"/>
      <c r="T5772" s="5"/>
    </row>
    <row r="5773" spans="2:20" x14ac:dyDescent="0.2">
      <c r="B5773" s="2"/>
      <c r="M5773" s="32"/>
      <c r="P5773" s="2"/>
      <c r="Q5773" s="9"/>
      <c r="T5773" s="5"/>
    </row>
    <row r="5774" spans="2:20" x14ac:dyDescent="0.2">
      <c r="B5774" s="2"/>
      <c r="M5774" s="32"/>
      <c r="P5774" s="2"/>
      <c r="Q5774" s="9"/>
      <c r="T5774" s="5"/>
    </row>
    <row r="5775" spans="2:20" x14ac:dyDescent="0.2">
      <c r="B5775" s="2"/>
      <c r="M5775" s="32"/>
      <c r="P5775" s="2"/>
      <c r="Q5775" s="9"/>
      <c r="T5775" s="5"/>
    </row>
    <row r="5776" spans="2:20" x14ac:dyDescent="0.2">
      <c r="B5776" s="2"/>
      <c r="M5776" s="32"/>
      <c r="P5776" s="2"/>
      <c r="Q5776" s="9"/>
      <c r="T5776" s="5"/>
    </row>
    <row r="5777" spans="2:20" x14ac:dyDescent="0.2">
      <c r="B5777" s="2"/>
      <c r="M5777" s="32"/>
      <c r="P5777" s="2"/>
      <c r="Q5777" s="9"/>
      <c r="T5777" s="5"/>
    </row>
    <row r="5778" spans="2:20" x14ac:dyDescent="0.2">
      <c r="B5778" s="2"/>
      <c r="M5778" s="32"/>
      <c r="P5778" s="2"/>
      <c r="Q5778" s="9"/>
      <c r="T5778" s="5"/>
    </row>
    <row r="5779" spans="2:20" x14ac:dyDescent="0.2">
      <c r="B5779" s="2"/>
      <c r="M5779" s="32"/>
      <c r="P5779" s="2"/>
      <c r="Q5779" s="9"/>
      <c r="T5779" s="5"/>
    </row>
    <row r="5780" spans="2:20" x14ac:dyDescent="0.2">
      <c r="B5780" s="2"/>
      <c r="M5780" s="32"/>
      <c r="P5780" s="2"/>
      <c r="Q5780" s="9"/>
      <c r="T5780" s="5"/>
    </row>
    <row r="5781" spans="2:20" x14ac:dyDescent="0.2">
      <c r="B5781" s="2"/>
      <c r="M5781" s="32"/>
      <c r="P5781" s="2"/>
      <c r="Q5781" s="9"/>
      <c r="T5781" s="5"/>
    </row>
    <row r="5782" spans="2:20" x14ac:dyDescent="0.2">
      <c r="B5782" s="2"/>
      <c r="M5782" s="32"/>
      <c r="P5782" s="2"/>
      <c r="Q5782" s="9"/>
      <c r="T5782" s="5"/>
    </row>
    <row r="5783" spans="2:20" x14ac:dyDescent="0.2">
      <c r="B5783" s="2"/>
      <c r="M5783" s="32"/>
      <c r="P5783" s="2"/>
      <c r="Q5783" s="9"/>
      <c r="T5783" s="5"/>
    </row>
    <row r="5784" spans="2:20" x14ac:dyDescent="0.2">
      <c r="B5784" s="2"/>
      <c r="M5784" s="32"/>
      <c r="P5784" s="2"/>
      <c r="Q5784" s="9"/>
      <c r="T5784" s="5"/>
    </row>
    <row r="5785" spans="2:20" x14ac:dyDescent="0.2">
      <c r="B5785" s="2"/>
      <c r="M5785" s="32"/>
      <c r="P5785" s="2"/>
      <c r="Q5785" s="9"/>
      <c r="T5785" s="5"/>
    </row>
    <row r="5786" spans="2:20" x14ac:dyDescent="0.2">
      <c r="B5786" s="2"/>
      <c r="M5786" s="32"/>
      <c r="P5786" s="2"/>
      <c r="Q5786" s="9"/>
      <c r="T5786" s="5"/>
    </row>
    <row r="5787" spans="2:20" x14ac:dyDescent="0.2">
      <c r="B5787" s="2"/>
      <c r="M5787" s="32"/>
      <c r="P5787" s="2"/>
      <c r="Q5787" s="9"/>
      <c r="T5787" s="5"/>
    </row>
    <row r="5788" spans="2:20" x14ac:dyDescent="0.2">
      <c r="B5788" s="2"/>
      <c r="M5788" s="32"/>
      <c r="P5788" s="2"/>
      <c r="Q5788" s="9"/>
      <c r="T5788" s="5"/>
    </row>
    <row r="5789" spans="2:20" x14ac:dyDescent="0.2">
      <c r="B5789" s="2"/>
      <c r="M5789" s="32"/>
      <c r="P5789" s="2"/>
      <c r="Q5789" s="9"/>
      <c r="T5789" s="5"/>
    </row>
    <row r="5790" spans="2:20" x14ac:dyDescent="0.2">
      <c r="B5790" s="2"/>
      <c r="M5790" s="32"/>
      <c r="P5790" s="2"/>
      <c r="Q5790" s="9"/>
      <c r="T5790" s="5"/>
    </row>
    <row r="5791" spans="2:20" x14ac:dyDescent="0.2">
      <c r="B5791" s="2"/>
      <c r="M5791" s="32"/>
      <c r="P5791" s="2"/>
      <c r="Q5791" s="9"/>
      <c r="T5791" s="5"/>
    </row>
    <row r="5792" spans="2:20" x14ac:dyDescent="0.2">
      <c r="B5792" s="2"/>
      <c r="M5792" s="32"/>
      <c r="P5792" s="2"/>
      <c r="Q5792" s="9"/>
      <c r="T5792" s="5"/>
    </row>
    <row r="5793" spans="2:20" x14ac:dyDescent="0.2">
      <c r="B5793" s="2"/>
      <c r="M5793" s="32"/>
      <c r="P5793" s="2"/>
      <c r="Q5793" s="9"/>
      <c r="T5793" s="5"/>
    </row>
    <row r="5794" spans="2:20" x14ac:dyDescent="0.2">
      <c r="B5794" s="2"/>
      <c r="M5794" s="32"/>
      <c r="P5794" s="2"/>
      <c r="Q5794" s="9"/>
      <c r="T5794" s="5"/>
    </row>
    <row r="5795" spans="2:20" x14ac:dyDescent="0.2">
      <c r="B5795" s="2"/>
      <c r="M5795" s="32"/>
      <c r="P5795" s="2"/>
      <c r="Q5795" s="9"/>
      <c r="T5795" s="5"/>
    </row>
    <row r="5796" spans="2:20" x14ac:dyDescent="0.2">
      <c r="B5796" s="2"/>
      <c r="M5796" s="32"/>
      <c r="P5796" s="2"/>
      <c r="Q5796" s="9"/>
      <c r="T5796" s="5"/>
    </row>
    <row r="5797" spans="2:20" x14ac:dyDescent="0.2">
      <c r="B5797" s="2"/>
      <c r="M5797" s="32"/>
      <c r="P5797" s="2"/>
      <c r="Q5797" s="9"/>
      <c r="T5797" s="5"/>
    </row>
    <row r="5798" spans="2:20" x14ac:dyDescent="0.2">
      <c r="B5798" s="2"/>
      <c r="M5798" s="32"/>
      <c r="P5798" s="2"/>
      <c r="Q5798" s="9"/>
      <c r="T5798" s="5"/>
    </row>
    <row r="5799" spans="2:20" x14ac:dyDescent="0.2">
      <c r="B5799" s="2"/>
      <c r="M5799" s="32"/>
      <c r="P5799" s="2"/>
      <c r="Q5799" s="9"/>
      <c r="T5799" s="5"/>
    </row>
    <row r="5800" spans="2:20" x14ac:dyDescent="0.2">
      <c r="B5800" s="2"/>
      <c r="M5800" s="32"/>
      <c r="P5800" s="2"/>
      <c r="Q5800" s="9"/>
      <c r="T5800" s="5"/>
    </row>
    <row r="5801" spans="2:20" x14ac:dyDescent="0.2">
      <c r="B5801" s="2"/>
      <c r="M5801" s="32"/>
      <c r="P5801" s="2"/>
      <c r="Q5801" s="9"/>
      <c r="T5801" s="5"/>
    </row>
    <row r="5802" spans="2:20" x14ac:dyDescent="0.2">
      <c r="B5802" s="2"/>
      <c r="M5802" s="32"/>
      <c r="P5802" s="2"/>
      <c r="Q5802" s="9"/>
      <c r="T5802" s="5"/>
    </row>
    <row r="5803" spans="2:20" x14ac:dyDescent="0.2">
      <c r="B5803" s="2"/>
      <c r="M5803" s="32"/>
      <c r="P5803" s="2"/>
      <c r="Q5803" s="9"/>
      <c r="T5803" s="5"/>
    </row>
    <row r="5804" spans="2:20" x14ac:dyDescent="0.2">
      <c r="B5804" s="2"/>
      <c r="M5804" s="32"/>
      <c r="P5804" s="2"/>
      <c r="Q5804" s="9"/>
      <c r="T5804" s="5"/>
    </row>
    <row r="5805" spans="2:20" x14ac:dyDescent="0.2">
      <c r="B5805" s="2"/>
      <c r="M5805" s="32"/>
      <c r="P5805" s="2"/>
      <c r="Q5805" s="9"/>
      <c r="T5805" s="5"/>
    </row>
    <row r="5806" spans="2:20" x14ac:dyDescent="0.2">
      <c r="B5806" s="2"/>
      <c r="M5806" s="32"/>
      <c r="P5806" s="2"/>
      <c r="Q5806" s="9"/>
      <c r="T5806" s="5"/>
    </row>
    <row r="5807" spans="2:20" x14ac:dyDescent="0.2">
      <c r="B5807" s="2"/>
      <c r="M5807" s="32"/>
      <c r="P5807" s="2"/>
      <c r="Q5807" s="9"/>
      <c r="T5807" s="5"/>
    </row>
    <row r="5808" spans="2:20" x14ac:dyDescent="0.2">
      <c r="B5808" s="2"/>
      <c r="M5808" s="32"/>
      <c r="P5808" s="2"/>
      <c r="Q5808" s="9"/>
      <c r="T5808" s="5"/>
    </row>
    <row r="5809" spans="2:20" x14ac:dyDescent="0.2">
      <c r="B5809" s="2"/>
      <c r="M5809" s="32"/>
      <c r="P5809" s="2"/>
      <c r="Q5809" s="9"/>
      <c r="T5809" s="5"/>
    </row>
    <row r="5810" spans="2:20" x14ac:dyDescent="0.2">
      <c r="B5810" s="2"/>
      <c r="M5810" s="32"/>
      <c r="P5810" s="2"/>
      <c r="Q5810" s="9"/>
      <c r="T5810" s="5"/>
    </row>
    <row r="5811" spans="2:20" x14ac:dyDescent="0.2">
      <c r="B5811" s="2"/>
      <c r="M5811" s="32"/>
      <c r="P5811" s="2"/>
      <c r="Q5811" s="9"/>
      <c r="T5811" s="5"/>
    </row>
    <row r="5812" spans="2:20" x14ac:dyDescent="0.2">
      <c r="B5812" s="2"/>
      <c r="M5812" s="32"/>
      <c r="P5812" s="2"/>
      <c r="Q5812" s="9"/>
      <c r="T5812" s="5"/>
    </row>
    <row r="5813" spans="2:20" x14ac:dyDescent="0.2">
      <c r="B5813" s="2"/>
      <c r="M5813" s="32"/>
      <c r="P5813" s="2"/>
      <c r="Q5813" s="9"/>
      <c r="T5813" s="5"/>
    </row>
    <row r="5814" spans="2:20" x14ac:dyDescent="0.2">
      <c r="B5814" s="2"/>
      <c r="M5814" s="32"/>
      <c r="P5814" s="2"/>
      <c r="Q5814" s="9"/>
      <c r="T5814" s="5"/>
    </row>
    <row r="5815" spans="2:20" x14ac:dyDescent="0.2">
      <c r="B5815" s="2"/>
      <c r="M5815" s="32"/>
      <c r="P5815" s="2"/>
      <c r="Q5815" s="9"/>
      <c r="T5815" s="5"/>
    </row>
    <row r="5816" spans="2:20" x14ac:dyDescent="0.2">
      <c r="B5816" s="2"/>
      <c r="M5816" s="32"/>
      <c r="P5816" s="2"/>
      <c r="Q5816" s="9"/>
      <c r="T5816" s="5"/>
    </row>
    <row r="5817" spans="2:20" x14ac:dyDescent="0.2">
      <c r="B5817" s="2"/>
      <c r="M5817" s="32"/>
      <c r="P5817" s="2"/>
      <c r="Q5817" s="9"/>
      <c r="T5817" s="5"/>
    </row>
    <row r="5818" spans="2:20" x14ac:dyDescent="0.2">
      <c r="B5818" s="2"/>
      <c r="M5818" s="32"/>
      <c r="P5818" s="2"/>
      <c r="Q5818" s="9"/>
      <c r="T5818" s="5"/>
    </row>
    <row r="5819" spans="2:20" x14ac:dyDescent="0.2">
      <c r="B5819" s="2"/>
      <c r="M5819" s="32"/>
      <c r="P5819" s="2"/>
      <c r="Q5819" s="9"/>
      <c r="T5819" s="5"/>
    </row>
    <row r="5820" spans="2:20" x14ac:dyDescent="0.2">
      <c r="B5820" s="2"/>
      <c r="M5820" s="32"/>
      <c r="P5820" s="2"/>
      <c r="Q5820" s="9"/>
      <c r="T5820" s="5"/>
    </row>
    <row r="5821" spans="2:20" x14ac:dyDescent="0.2">
      <c r="B5821" s="2"/>
      <c r="M5821" s="32"/>
      <c r="P5821" s="2"/>
      <c r="Q5821" s="9"/>
      <c r="T5821" s="5"/>
    </row>
    <row r="5822" spans="2:20" x14ac:dyDescent="0.2">
      <c r="B5822" s="2"/>
      <c r="M5822" s="32"/>
      <c r="P5822" s="2"/>
      <c r="Q5822" s="9"/>
      <c r="T5822" s="5"/>
    </row>
    <row r="5823" spans="2:20" x14ac:dyDescent="0.2">
      <c r="B5823" s="2"/>
      <c r="M5823" s="32"/>
      <c r="P5823" s="2"/>
      <c r="Q5823" s="9"/>
      <c r="T5823" s="5"/>
    </row>
    <row r="5824" spans="2:20" x14ac:dyDescent="0.2">
      <c r="B5824" s="2"/>
      <c r="M5824" s="32"/>
      <c r="P5824" s="2"/>
      <c r="Q5824" s="9"/>
      <c r="T5824" s="5"/>
    </row>
    <row r="5825" spans="2:20" x14ac:dyDescent="0.2">
      <c r="B5825" s="2"/>
      <c r="M5825" s="32"/>
      <c r="P5825" s="2"/>
      <c r="Q5825" s="9"/>
      <c r="T5825" s="5"/>
    </row>
    <row r="5826" spans="2:20" x14ac:dyDescent="0.2">
      <c r="B5826" s="2"/>
      <c r="M5826" s="32"/>
      <c r="P5826" s="2"/>
      <c r="Q5826" s="9"/>
      <c r="T5826" s="5"/>
    </row>
    <row r="5827" spans="2:20" x14ac:dyDescent="0.2">
      <c r="B5827" s="2"/>
      <c r="M5827" s="32"/>
      <c r="P5827" s="2"/>
      <c r="Q5827" s="9"/>
      <c r="T5827" s="5"/>
    </row>
    <row r="5828" spans="2:20" x14ac:dyDescent="0.2">
      <c r="B5828" s="2"/>
      <c r="M5828" s="32"/>
      <c r="P5828" s="2"/>
      <c r="Q5828" s="9"/>
      <c r="T5828" s="5"/>
    </row>
    <row r="5829" spans="2:20" x14ac:dyDescent="0.2">
      <c r="B5829" s="2"/>
      <c r="M5829" s="32"/>
      <c r="P5829" s="2"/>
      <c r="Q5829" s="9"/>
      <c r="T5829" s="5"/>
    </row>
    <row r="5830" spans="2:20" x14ac:dyDescent="0.2">
      <c r="B5830" s="2"/>
      <c r="M5830" s="32"/>
      <c r="P5830" s="2"/>
      <c r="Q5830" s="9"/>
      <c r="T5830" s="5"/>
    </row>
    <row r="5831" spans="2:20" x14ac:dyDescent="0.2">
      <c r="B5831" s="2"/>
      <c r="M5831" s="32"/>
      <c r="P5831" s="2"/>
      <c r="Q5831" s="9"/>
      <c r="T5831" s="5"/>
    </row>
    <row r="5832" spans="2:20" x14ac:dyDescent="0.2">
      <c r="B5832" s="2"/>
      <c r="M5832" s="32"/>
      <c r="P5832" s="2"/>
      <c r="Q5832" s="9"/>
      <c r="T5832" s="5"/>
    </row>
    <row r="5833" spans="2:20" x14ac:dyDescent="0.2">
      <c r="B5833" s="2"/>
      <c r="M5833" s="32"/>
      <c r="P5833" s="2"/>
      <c r="Q5833" s="9"/>
      <c r="T5833" s="5"/>
    </row>
    <row r="5834" spans="2:20" x14ac:dyDescent="0.2">
      <c r="B5834" s="2"/>
      <c r="M5834" s="32"/>
      <c r="P5834" s="2"/>
      <c r="Q5834" s="9"/>
      <c r="T5834" s="5"/>
    </row>
    <row r="5835" spans="2:20" x14ac:dyDescent="0.2">
      <c r="B5835" s="2"/>
      <c r="M5835" s="32"/>
      <c r="P5835" s="2"/>
      <c r="Q5835" s="9"/>
      <c r="T5835" s="5"/>
    </row>
    <row r="5836" spans="2:20" x14ac:dyDescent="0.2">
      <c r="B5836" s="2"/>
      <c r="M5836" s="32"/>
      <c r="P5836" s="2"/>
      <c r="Q5836" s="9"/>
      <c r="T5836" s="5"/>
    </row>
    <row r="5837" spans="2:20" x14ac:dyDescent="0.2">
      <c r="B5837" s="2"/>
      <c r="M5837" s="32"/>
      <c r="P5837" s="2"/>
      <c r="Q5837" s="9"/>
      <c r="T5837" s="5"/>
    </row>
    <row r="5838" spans="2:20" x14ac:dyDescent="0.2">
      <c r="B5838" s="2"/>
      <c r="M5838" s="32"/>
      <c r="P5838" s="2"/>
      <c r="Q5838" s="9"/>
      <c r="T5838" s="5"/>
    </row>
    <row r="5839" spans="2:20" x14ac:dyDescent="0.2">
      <c r="B5839" s="2"/>
      <c r="M5839" s="32"/>
      <c r="P5839" s="2"/>
      <c r="Q5839" s="9"/>
      <c r="T5839" s="5"/>
    </row>
    <row r="5840" spans="2:20" x14ac:dyDescent="0.2">
      <c r="B5840" s="2"/>
      <c r="M5840" s="32"/>
      <c r="P5840" s="2"/>
      <c r="Q5840" s="9"/>
      <c r="T5840" s="5"/>
    </row>
    <row r="5841" spans="2:20" x14ac:dyDescent="0.2">
      <c r="B5841" s="2"/>
      <c r="M5841" s="32"/>
      <c r="P5841" s="2"/>
      <c r="Q5841" s="9"/>
      <c r="T5841" s="5"/>
    </row>
    <row r="5842" spans="2:20" x14ac:dyDescent="0.2">
      <c r="B5842" s="2"/>
      <c r="M5842" s="32"/>
      <c r="P5842" s="2"/>
      <c r="Q5842" s="9"/>
      <c r="T5842" s="5"/>
    </row>
    <row r="5843" spans="2:20" x14ac:dyDescent="0.2">
      <c r="B5843" s="2"/>
      <c r="M5843" s="32"/>
      <c r="P5843" s="2"/>
      <c r="Q5843" s="9"/>
      <c r="T5843" s="5"/>
    </row>
    <row r="5844" spans="2:20" x14ac:dyDescent="0.2">
      <c r="B5844" s="2"/>
      <c r="M5844" s="32"/>
      <c r="P5844" s="2"/>
      <c r="Q5844" s="9"/>
      <c r="T5844" s="5"/>
    </row>
    <row r="5845" spans="2:20" x14ac:dyDescent="0.2">
      <c r="B5845" s="2"/>
      <c r="M5845" s="32"/>
      <c r="P5845" s="2"/>
      <c r="Q5845" s="9"/>
      <c r="T5845" s="5"/>
    </row>
    <row r="5846" spans="2:20" x14ac:dyDescent="0.2">
      <c r="B5846" s="2"/>
      <c r="M5846" s="32"/>
      <c r="P5846" s="2"/>
      <c r="Q5846" s="9"/>
      <c r="T5846" s="5"/>
    </row>
    <row r="5847" spans="2:20" x14ac:dyDescent="0.2">
      <c r="B5847" s="2"/>
      <c r="M5847" s="32"/>
      <c r="P5847" s="2"/>
      <c r="Q5847" s="9"/>
      <c r="T5847" s="5"/>
    </row>
    <row r="5848" spans="2:20" x14ac:dyDescent="0.2">
      <c r="B5848" s="2"/>
      <c r="M5848" s="32"/>
      <c r="P5848" s="2"/>
      <c r="Q5848" s="9"/>
      <c r="T5848" s="5"/>
    </row>
    <row r="5849" spans="2:20" x14ac:dyDescent="0.2">
      <c r="B5849" s="2"/>
      <c r="M5849" s="32"/>
      <c r="P5849" s="2"/>
      <c r="Q5849" s="9"/>
      <c r="T5849" s="5"/>
    </row>
    <row r="5850" spans="2:20" x14ac:dyDescent="0.2">
      <c r="B5850" s="2"/>
      <c r="M5850" s="32"/>
      <c r="P5850" s="2"/>
      <c r="Q5850" s="9"/>
      <c r="T5850" s="5"/>
    </row>
    <row r="5851" spans="2:20" x14ac:dyDescent="0.2">
      <c r="B5851" s="2"/>
      <c r="M5851" s="32"/>
      <c r="P5851" s="2"/>
      <c r="Q5851" s="9"/>
      <c r="T5851" s="5"/>
    </row>
    <row r="5852" spans="2:20" x14ac:dyDescent="0.2">
      <c r="B5852" s="2"/>
      <c r="M5852" s="32"/>
      <c r="P5852" s="2"/>
      <c r="Q5852" s="9"/>
      <c r="T5852" s="5"/>
    </row>
    <row r="5853" spans="2:20" x14ac:dyDescent="0.2">
      <c r="B5853" s="2"/>
      <c r="M5853" s="32"/>
      <c r="P5853" s="2"/>
      <c r="Q5853" s="9"/>
      <c r="T5853" s="5"/>
    </row>
    <row r="5854" spans="2:20" x14ac:dyDescent="0.2">
      <c r="B5854" s="2"/>
      <c r="M5854" s="32"/>
      <c r="P5854" s="2"/>
      <c r="Q5854" s="9"/>
      <c r="T5854" s="5"/>
    </row>
    <row r="5855" spans="2:20" x14ac:dyDescent="0.2">
      <c r="B5855" s="2"/>
      <c r="M5855" s="32"/>
      <c r="P5855" s="2"/>
      <c r="Q5855" s="9"/>
      <c r="T5855" s="5"/>
    </row>
    <row r="5856" spans="2:20" x14ac:dyDescent="0.2">
      <c r="B5856" s="2"/>
      <c r="M5856" s="32"/>
      <c r="P5856" s="2"/>
      <c r="Q5856" s="9"/>
      <c r="T5856" s="5"/>
    </row>
    <row r="5857" spans="2:20" x14ac:dyDescent="0.2">
      <c r="B5857" s="2"/>
      <c r="M5857" s="32"/>
      <c r="P5857" s="2"/>
      <c r="Q5857" s="9"/>
      <c r="T5857" s="5"/>
    </row>
    <row r="5858" spans="2:20" x14ac:dyDescent="0.2">
      <c r="B5858" s="2"/>
      <c r="M5858" s="32"/>
      <c r="P5858" s="2"/>
      <c r="Q5858" s="9"/>
      <c r="T5858" s="5"/>
    </row>
    <row r="5859" spans="2:20" x14ac:dyDescent="0.2">
      <c r="B5859" s="2"/>
      <c r="M5859" s="32"/>
      <c r="P5859" s="2"/>
      <c r="Q5859" s="9"/>
      <c r="T5859" s="5"/>
    </row>
    <row r="5860" spans="2:20" x14ac:dyDescent="0.2">
      <c r="B5860" s="2"/>
      <c r="M5860" s="32"/>
      <c r="P5860" s="2"/>
      <c r="Q5860" s="9"/>
      <c r="T5860" s="5"/>
    </row>
    <row r="5861" spans="2:20" x14ac:dyDescent="0.2">
      <c r="B5861" s="2"/>
      <c r="M5861" s="32"/>
      <c r="P5861" s="2"/>
      <c r="Q5861" s="9"/>
      <c r="T5861" s="5"/>
    </row>
    <row r="5862" spans="2:20" x14ac:dyDescent="0.2">
      <c r="B5862" s="2"/>
      <c r="M5862" s="32"/>
      <c r="P5862" s="2"/>
      <c r="Q5862" s="9"/>
      <c r="T5862" s="5"/>
    </row>
    <row r="5863" spans="2:20" x14ac:dyDescent="0.2">
      <c r="B5863" s="2"/>
      <c r="M5863" s="32"/>
      <c r="P5863" s="2"/>
      <c r="Q5863" s="9"/>
      <c r="T5863" s="5"/>
    </row>
    <row r="5864" spans="2:20" x14ac:dyDescent="0.2">
      <c r="B5864" s="2"/>
      <c r="M5864" s="32"/>
      <c r="P5864" s="2"/>
      <c r="Q5864" s="9"/>
      <c r="T5864" s="5"/>
    </row>
    <row r="5865" spans="2:20" x14ac:dyDescent="0.2">
      <c r="B5865" s="2"/>
      <c r="M5865" s="32"/>
      <c r="P5865" s="2"/>
      <c r="Q5865" s="9"/>
      <c r="T5865" s="5"/>
    </row>
    <row r="5866" spans="2:20" x14ac:dyDescent="0.2">
      <c r="B5866" s="2"/>
      <c r="M5866" s="32"/>
      <c r="P5866" s="2"/>
      <c r="Q5866" s="9"/>
      <c r="T5866" s="5"/>
    </row>
    <row r="5867" spans="2:20" x14ac:dyDescent="0.2">
      <c r="B5867" s="2"/>
      <c r="M5867" s="32"/>
      <c r="P5867" s="2"/>
      <c r="Q5867" s="9"/>
      <c r="T5867" s="5"/>
    </row>
    <row r="5868" spans="2:20" x14ac:dyDescent="0.2">
      <c r="B5868" s="2"/>
      <c r="M5868" s="32"/>
      <c r="P5868" s="2"/>
      <c r="Q5868" s="9"/>
      <c r="T5868" s="5"/>
    </row>
    <row r="5869" spans="2:20" x14ac:dyDescent="0.2">
      <c r="B5869" s="2"/>
      <c r="M5869" s="32"/>
      <c r="P5869" s="2"/>
      <c r="Q5869" s="9"/>
      <c r="T5869" s="5"/>
    </row>
    <row r="5870" spans="2:20" x14ac:dyDescent="0.2">
      <c r="B5870" s="2"/>
      <c r="M5870" s="32"/>
      <c r="P5870" s="2"/>
      <c r="Q5870" s="9"/>
      <c r="T5870" s="5"/>
    </row>
    <row r="5871" spans="2:20" x14ac:dyDescent="0.2">
      <c r="B5871" s="2"/>
      <c r="M5871" s="32"/>
      <c r="P5871" s="2"/>
      <c r="Q5871" s="9"/>
      <c r="T5871" s="5"/>
    </row>
    <row r="5872" spans="2:20" x14ac:dyDescent="0.2">
      <c r="B5872" s="2"/>
      <c r="M5872" s="32"/>
      <c r="P5872" s="2"/>
      <c r="Q5872" s="9"/>
      <c r="T5872" s="5"/>
    </row>
    <row r="5873" spans="2:20" x14ac:dyDescent="0.2">
      <c r="B5873" s="2"/>
      <c r="M5873" s="32"/>
      <c r="P5873" s="2"/>
      <c r="Q5873" s="9"/>
      <c r="T5873" s="5"/>
    </row>
    <row r="5874" spans="2:20" x14ac:dyDescent="0.2">
      <c r="B5874" s="2"/>
      <c r="M5874" s="32"/>
      <c r="P5874" s="2"/>
      <c r="Q5874" s="9"/>
      <c r="T5874" s="5"/>
    </row>
    <row r="5875" spans="2:20" x14ac:dyDescent="0.2">
      <c r="B5875" s="2"/>
      <c r="M5875" s="32"/>
      <c r="P5875" s="2"/>
      <c r="Q5875" s="9"/>
      <c r="T5875" s="5"/>
    </row>
    <row r="5876" spans="2:20" x14ac:dyDescent="0.2">
      <c r="B5876" s="2"/>
      <c r="M5876" s="32"/>
      <c r="P5876" s="2"/>
      <c r="Q5876" s="9"/>
      <c r="T5876" s="5"/>
    </row>
    <row r="5877" spans="2:20" x14ac:dyDescent="0.2">
      <c r="B5877" s="2"/>
      <c r="M5877" s="32"/>
      <c r="P5877" s="2"/>
      <c r="Q5877" s="9"/>
      <c r="T5877" s="5"/>
    </row>
    <row r="5878" spans="2:20" x14ac:dyDescent="0.2">
      <c r="B5878" s="2"/>
      <c r="M5878" s="32"/>
      <c r="P5878" s="2"/>
      <c r="Q5878" s="9"/>
      <c r="T5878" s="5"/>
    </row>
    <row r="5879" spans="2:20" x14ac:dyDescent="0.2">
      <c r="B5879" s="2"/>
      <c r="M5879" s="32"/>
      <c r="P5879" s="2"/>
      <c r="Q5879" s="9"/>
      <c r="T5879" s="5"/>
    </row>
    <row r="5880" spans="2:20" x14ac:dyDescent="0.2">
      <c r="B5880" s="2"/>
      <c r="M5880" s="32"/>
      <c r="P5880" s="2"/>
      <c r="Q5880" s="9"/>
      <c r="T5880" s="5"/>
    </row>
    <row r="5881" spans="2:20" x14ac:dyDescent="0.2">
      <c r="B5881" s="2"/>
      <c r="M5881" s="32"/>
      <c r="P5881" s="2"/>
      <c r="Q5881" s="9"/>
      <c r="T5881" s="5"/>
    </row>
    <row r="5882" spans="2:20" x14ac:dyDescent="0.2">
      <c r="B5882" s="2"/>
      <c r="M5882" s="32"/>
      <c r="P5882" s="2"/>
      <c r="Q5882" s="9"/>
      <c r="T5882" s="5"/>
    </row>
    <row r="5883" spans="2:20" x14ac:dyDescent="0.2">
      <c r="B5883" s="2"/>
      <c r="M5883" s="32"/>
      <c r="P5883" s="2"/>
      <c r="Q5883" s="9"/>
      <c r="T5883" s="5"/>
    </row>
    <row r="5884" spans="2:20" x14ac:dyDescent="0.2">
      <c r="B5884" s="2"/>
      <c r="M5884" s="32"/>
      <c r="P5884" s="2"/>
      <c r="Q5884" s="9"/>
      <c r="T5884" s="5"/>
    </row>
    <row r="5885" spans="2:20" x14ac:dyDescent="0.2">
      <c r="B5885" s="2"/>
      <c r="M5885" s="32"/>
      <c r="P5885" s="2"/>
      <c r="Q5885" s="9"/>
      <c r="T5885" s="5"/>
    </row>
    <row r="5886" spans="2:20" x14ac:dyDescent="0.2">
      <c r="B5886" s="2"/>
      <c r="M5886" s="32"/>
      <c r="P5886" s="2"/>
      <c r="Q5886" s="9"/>
      <c r="T5886" s="5"/>
    </row>
    <row r="5887" spans="2:20" x14ac:dyDescent="0.2">
      <c r="B5887" s="2"/>
      <c r="M5887" s="32"/>
      <c r="P5887" s="2"/>
      <c r="Q5887" s="9"/>
      <c r="T5887" s="5"/>
    </row>
    <row r="5888" spans="2:20" x14ac:dyDescent="0.2">
      <c r="B5888" s="2"/>
      <c r="M5888" s="32"/>
      <c r="P5888" s="2"/>
      <c r="Q5888" s="9"/>
      <c r="T5888" s="5"/>
    </row>
    <row r="5889" spans="2:20" x14ac:dyDescent="0.2">
      <c r="B5889" s="2"/>
      <c r="M5889" s="32"/>
      <c r="P5889" s="2"/>
      <c r="Q5889" s="9"/>
      <c r="T5889" s="5"/>
    </row>
    <row r="5890" spans="2:20" x14ac:dyDescent="0.2">
      <c r="B5890" s="2"/>
      <c r="M5890" s="32"/>
      <c r="P5890" s="2"/>
      <c r="Q5890" s="9"/>
      <c r="T5890" s="5"/>
    </row>
    <row r="5891" spans="2:20" x14ac:dyDescent="0.2">
      <c r="B5891" s="2"/>
      <c r="M5891" s="32"/>
      <c r="P5891" s="2"/>
      <c r="Q5891" s="9"/>
      <c r="T5891" s="5"/>
    </row>
    <row r="5892" spans="2:20" x14ac:dyDescent="0.2">
      <c r="B5892" s="2"/>
      <c r="M5892" s="32"/>
      <c r="P5892" s="2"/>
      <c r="Q5892" s="9"/>
      <c r="T5892" s="5"/>
    </row>
    <row r="5893" spans="2:20" x14ac:dyDescent="0.2">
      <c r="B5893" s="2"/>
      <c r="M5893" s="32"/>
      <c r="P5893" s="2"/>
      <c r="Q5893" s="9"/>
      <c r="T5893" s="5"/>
    </row>
    <row r="5894" spans="2:20" x14ac:dyDescent="0.2">
      <c r="B5894" s="2"/>
      <c r="M5894" s="32"/>
      <c r="P5894" s="2"/>
      <c r="Q5894" s="9"/>
      <c r="T5894" s="5"/>
    </row>
    <row r="5895" spans="2:20" x14ac:dyDescent="0.2">
      <c r="B5895" s="2"/>
      <c r="M5895" s="32"/>
      <c r="P5895" s="2"/>
      <c r="Q5895" s="9"/>
      <c r="T5895" s="5"/>
    </row>
    <row r="5896" spans="2:20" x14ac:dyDescent="0.2">
      <c r="B5896" s="2"/>
      <c r="M5896" s="32"/>
      <c r="P5896" s="2"/>
      <c r="Q5896" s="9"/>
      <c r="T5896" s="5"/>
    </row>
    <row r="5897" spans="2:20" x14ac:dyDescent="0.2">
      <c r="B5897" s="2"/>
      <c r="M5897" s="32"/>
      <c r="P5897" s="2"/>
      <c r="Q5897" s="9"/>
      <c r="T5897" s="5"/>
    </row>
    <row r="5898" spans="2:20" x14ac:dyDescent="0.2">
      <c r="B5898" s="2"/>
      <c r="M5898" s="32"/>
      <c r="P5898" s="2"/>
      <c r="Q5898" s="9"/>
      <c r="T5898" s="5"/>
    </row>
    <row r="5899" spans="2:20" x14ac:dyDescent="0.2">
      <c r="B5899" s="2"/>
      <c r="M5899" s="32"/>
      <c r="P5899" s="2"/>
      <c r="Q5899" s="9"/>
      <c r="T5899" s="5"/>
    </row>
    <row r="5900" spans="2:20" x14ac:dyDescent="0.2">
      <c r="B5900" s="2"/>
      <c r="M5900" s="32"/>
      <c r="P5900" s="2"/>
      <c r="Q5900" s="9"/>
      <c r="T5900" s="5"/>
    </row>
    <row r="5901" spans="2:20" x14ac:dyDescent="0.2">
      <c r="B5901" s="2"/>
      <c r="M5901" s="32"/>
      <c r="P5901" s="2"/>
      <c r="Q5901" s="9"/>
      <c r="T5901" s="5"/>
    </row>
    <row r="5902" spans="2:20" x14ac:dyDescent="0.2">
      <c r="B5902" s="2"/>
      <c r="M5902" s="32"/>
      <c r="P5902" s="2"/>
      <c r="Q5902" s="9"/>
      <c r="T5902" s="5"/>
    </row>
    <row r="5903" spans="2:20" x14ac:dyDescent="0.2">
      <c r="B5903" s="2"/>
      <c r="M5903" s="32"/>
      <c r="P5903" s="2"/>
      <c r="Q5903" s="9"/>
      <c r="T5903" s="5"/>
    </row>
    <row r="5904" spans="2:20" x14ac:dyDescent="0.2">
      <c r="B5904" s="2"/>
      <c r="M5904" s="32"/>
      <c r="P5904" s="2"/>
      <c r="Q5904" s="9"/>
      <c r="T5904" s="5"/>
    </row>
    <row r="5905" spans="2:20" x14ac:dyDescent="0.2">
      <c r="B5905" s="2"/>
      <c r="M5905" s="32"/>
      <c r="P5905" s="2"/>
      <c r="Q5905" s="9"/>
      <c r="T5905" s="5"/>
    </row>
    <row r="5906" spans="2:20" x14ac:dyDescent="0.2">
      <c r="B5906" s="2"/>
      <c r="M5906" s="32"/>
      <c r="P5906" s="2"/>
      <c r="Q5906" s="9"/>
      <c r="T5906" s="5"/>
    </row>
    <row r="5907" spans="2:20" x14ac:dyDescent="0.2">
      <c r="B5907" s="2"/>
      <c r="M5907" s="32"/>
      <c r="P5907" s="2"/>
      <c r="Q5907" s="9"/>
      <c r="T5907" s="5"/>
    </row>
    <row r="5908" spans="2:20" x14ac:dyDescent="0.2">
      <c r="B5908" s="2"/>
      <c r="M5908" s="32"/>
      <c r="P5908" s="2"/>
      <c r="Q5908" s="9"/>
      <c r="T5908" s="5"/>
    </row>
    <row r="5909" spans="2:20" x14ac:dyDescent="0.2">
      <c r="B5909" s="2"/>
      <c r="M5909" s="32"/>
      <c r="P5909" s="2"/>
      <c r="Q5909" s="9"/>
      <c r="T5909" s="5"/>
    </row>
    <row r="5910" spans="2:20" x14ac:dyDescent="0.2">
      <c r="B5910" s="2"/>
      <c r="M5910" s="32"/>
      <c r="P5910" s="2"/>
      <c r="Q5910" s="9"/>
      <c r="T5910" s="5"/>
    </row>
    <row r="5911" spans="2:20" x14ac:dyDescent="0.2">
      <c r="B5911" s="2"/>
      <c r="M5911" s="32"/>
      <c r="P5911" s="2"/>
      <c r="Q5911" s="9"/>
      <c r="T5911" s="5"/>
    </row>
    <row r="5912" spans="2:20" x14ac:dyDescent="0.2">
      <c r="B5912" s="2"/>
      <c r="M5912" s="32"/>
      <c r="P5912" s="2"/>
      <c r="Q5912" s="9"/>
      <c r="T5912" s="5"/>
    </row>
    <row r="5913" spans="2:20" x14ac:dyDescent="0.2">
      <c r="B5913" s="2"/>
      <c r="M5913" s="32"/>
      <c r="P5913" s="2"/>
      <c r="Q5913" s="9"/>
      <c r="T5913" s="5"/>
    </row>
    <row r="5914" spans="2:20" x14ac:dyDescent="0.2">
      <c r="B5914" s="2"/>
      <c r="M5914" s="32"/>
      <c r="P5914" s="2"/>
      <c r="Q5914" s="9"/>
      <c r="T5914" s="5"/>
    </row>
    <row r="5915" spans="2:20" x14ac:dyDescent="0.2">
      <c r="B5915" s="2"/>
      <c r="M5915" s="32"/>
      <c r="P5915" s="2"/>
      <c r="Q5915" s="9"/>
      <c r="T5915" s="5"/>
    </row>
    <row r="5916" spans="2:20" x14ac:dyDescent="0.2">
      <c r="B5916" s="2"/>
      <c r="M5916" s="32"/>
      <c r="P5916" s="2"/>
      <c r="Q5916" s="9"/>
      <c r="T5916" s="5"/>
    </row>
    <row r="5917" spans="2:20" x14ac:dyDescent="0.2">
      <c r="B5917" s="2"/>
      <c r="M5917" s="32"/>
      <c r="P5917" s="2"/>
      <c r="Q5917" s="9"/>
      <c r="T5917" s="5"/>
    </row>
    <row r="5918" spans="2:20" x14ac:dyDescent="0.2">
      <c r="B5918" s="2"/>
      <c r="M5918" s="32"/>
      <c r="P5918" s="2"/>
      <c r="Q5918" s="9"/>
      <c r="T5918" s="5"/>
    </row>
    <row r="5919" spans="2:20" x14ac:dyDescent="0.2">
      <c r="B5919" s="2"/>
      <c r="M5919" s="32"/>
      <c r="P5919" s="2"/>
      <c r="Q5919" s="9"/>
      <c r="T5919" s="5"/>
    </row>
    <row r="5920" spans="2:20" x14ac:dyDescent="0.2">
      <c r="B5920" s="2"/>
      <c r="M5920" s="32"/>
      <c r="P5920" s="2"/>
      <c r="Q5920" s="9"/>
      <c r="T5920" s="5"/>
    </row>
    <row r="5921" spans="2:20" x14ac:dyDescent="0.2">
      <c r="B5921" s="2"/>
      <c r="M5921" s="32"/>
      <c r="P5921" s="2"/>
      <c r="Q5921" s="9"/>
      <c r="T5921" s="5"/>
    </row>
    <row r="5922" spans="2:20" x14ac:dyDescent="0.2">
      <c r="B5922" s="2"/>
      <c r="M5922" s="32"/>
      <c r="P5922" s="2"/>
      <c r="Q5922" s="9"/>
      <c r="T5922" s="5"/>
    </row>
    <row r="5923" spans="2:20" x14ac:dyDescent="0.2">
      <c r="B5923" s="2"/>
      <c r="M5923" s="32"/>
      <c r="P5923" s="2"/>
      <c r="Q5923" s="9"/>
      <c r="T5923" s="5"/>
    </row>
    <row r="5924" spans="2:20" x14ac:dyDescent="0.2">
      <c r="B5924" s="2"/>
      <c r="M5924" s="32"/>
      <c r="P5924" s="2"/>
      <c r="Q5924" s="9"/>
      <c r="T5924" s="5"/>
    </row>
    <row r="5925" spans="2:20" x14ac:dyDescent="0.2">
      <c r="B5925" s="2"/>
      <c r="M5925" s="32"/>
      <c r="P5925" s="2"/>
      <c r="Q5925" s="9"/>
      <c r="T5925" s="5"/>
    </row>
    <row r="5926" spans="2:20" x14ac:dyDescent="0.2">
      <c r="B5926" s="2"/>
      <c r="M5926" s="32"/>
      <c r="P5926" s="2"/>
      <c r="Q5926" s="9"/>
      <c r="T5926" s="5"/>
    </row>
    <row r="5927" spans="2:20" x14ac:dyDescent="0.2">
      <c r="B5927" s="2"/>
      <c r="M5927" s="32"/>
      <c r="P5927" s="2"/>
      <c r="Q5927" s="9"/>
      <c r="T5927" s="5"/>
    </row>
    <row r="5928" spans="2:20" x14ac:dyDescent="0.2">
      <c r="B5928" s="2"/>
      <c r="M5928" s="32"/>
      <c r="P5928" s="2"/>
      <c r="Q5928" s="9"/>
      <c r="T5928" s="5"/>
    </row>
    <row r="5929" spans="2:20" x14ac:dyDescent="0.2">
      <c r="B5929" s="2"/>
      <c r="M5929" s="32"/>
      <c r="P5929" s="2"/>
      <c r="Q5929" s="9"/>
      <c r="T5929" s="5"/>
    </row>
    <row r="5930" spans="2:20" x14ac:dyDescent="0.2">
      <c r="B5930" s="2"/>
      <c r="M5930" s="32"/>
      <c r="P5930" s="2"/>
      <c r="Q5930" s="9"/>
      <c r="T5930" s="5"/>
    </row>
    <row r="5931" spans="2:20" x14ac:dyDescent="0.2">
      <c r="B5931" s="2"/>
      <c r="M5931" s="32"/>
      <c r="P5931" s="2"/>
      <c r="Q5931" s="9"/>
      <c r="T5931" s="5"/>
    </row>
    <row r="5932" spans="2:20" x14ac:dyDescent="0.2">
      <c r="B5932" s="2"/>
      <c r="M5932" s="32"/>
      <c r="P5932" s="2"/>
      <c r="Q5932" s="9"/>
      <c r="T5932" s="5"/>
    </row>
    <row r="5933" spans="2:20" x14ac:dyDescent="0.2">
      <c r="B5933" s="2"/>
      <c r="M5933" s="32"/>
      <c r="P5933" s="2"/>
      <c r="Q5933" s="9"/>
      <c r="T5933" s="5"/>
    </row>
    <row r="5934" spans="2:20" x14ac:dyDescent="0.2">
      <c r="B5934" s="2"/>
      <c r="M5934" s="32"/>
      <c r="P5934" s="2"/>
      <c r="Q5934" s="9"/>
      <c r="T5934" s="5"/>
    </row>
    <row r="5935" spans="2:20" x14ac:dyDescent="0.2">
      <c r="B5935" s="2"/>
      <c r="M5935" s="32"/>
      <c r="P5935" s="2"/>
      <c r="Q5935" s="9"/>
      <c r="T5935" s="5"/>
    </row>
    <row r="5936" spans="2:20" x14ac:dyDescent="0.2">
      <c r="B5936" s="2"/>
      <c r="M5936" s="32"/>
      <c r="P5936" s="2"/>
      <c r="Q5936" s="9"/>
      <c r="T5936" s="5"/>
    </row>
    <row r="5937" spans="2:20" x14ac:dyDescent="0.2">
      <c r="B5937" s="2"/>
      <c r="M5937" s="32"/>
      <c r="P5937" s="2"/>
      <c r="Q5937" s="9"/>
      <c r="T5937" s="5"/>
    </row>
    <row r="5938" spans="2:20" x14ac:dyDescent="0.2">
      <c r="B5938" s="2"/>
      <c r="M5938" s="32"/>
      <c r="P5938" s="2"/>
      <c r="Q5938" s="9"/>
      <c r="T5938" s="5"/>
    </row>
    <row r="5939" spans="2:20" x14ac:dyDescent="0.2">
      <c r="B5939" s="2"/>
      <c r="M5939" s="32"/>
      <c r="P5939" s="2"/>
      <c r="Q5939" s="9"/>
      <c r="T5939" s="5"/>
    </row>
    <row r="5940" spans="2:20" x14ac:dyDescent="0.2">
      <c r="B5940" s="2"/>
      <c r="M5940" s="32"/>
      <c r="P5940" s="2"/>
      <c r="Q5940" s="9"/>
      <c r="T5940" s="5"/>
    </row>
    <row r="5941" spans="2:20" x14ac:dyDescent="0.2">
      <c r="B5941" s="2"/>
      <c r="M5941" s="32"/>
      <c r="P5941" s="2"/>
      <c r="Q5941" s="9"/>
      <c r="T5941" s="5"/>
    </row>
    <row r="5942" spans="2:20" x14ac:dyDescent="0.2">
      <c r="B5942" s="2"/>
      <c r="M5942" s="32"/>
      <c r="P5942" s="2"/>
      <c r="Q5942" s="9"/>
      <c r="T5942" s="5"/>
    </row>
    <row r="5943" spans="2:20" x14ac:dyDescent="0.2">
      <c r="B5943" s="2"/>
      <c r="M5943" s="32"/>
      <c r="P5943" s="2"/>
      <c r="Q5943" s="9"/>
      <c r="T5943" s="5"/>
    </row>
    <row r="5944" spans="2:20" x14ac:dyDescent="0.2">
      <c r="B5944" s="2"/>
      <c r="M5944" s="32"/>
      <c r="P5944" s="2"/>
      <c r="Q5944" s="9"/>
      <c r="T5944" s="5"/>
    </row>
    <row r="5945" spans="2:20" x14ac:dyDescent="0.2">
      <c r="B5945" s="2"/>
      <c r="M5945" s="32"/>
      <c r="P5945" s="2"/>
      <c r="Q5945" s="9"/>
      <c r="T5945" s="5"/>
    </row>
    <row r="5946" spans="2:20" x14ac:dyDescent="0.2">
      <c r="B5946" s="2"/>
      <c r="M5946" s="32"/>
      <c r="P5946" s="2"/>
      <c r="Q5946" s="9"/>
      <c r="T5946" s="5"/>
    </row>
    <row r="5947" spans="2:20" x14ac:dyDescent="0.2">
      <c r="B5947" s="2"/>
      <c r="M5947" s="32"/>
      <c r="P5947" s="2"/>
      <c r="Q5947" s="9"/>
      <c r="T5947" s="5"/>
    </row>
    <row r="5948" spans="2:20" x14ac:dyDescent="0.2">
      <c r="B5948" s="2"/>
      <c r="M5948" s="32"/>
      <c r="P5948" s="2"/>
      <c r="Q5948" s="9"/>
      <c r="T5948" s="5"/>
    </row>
    <row r="5949" spans="2:20" x14ac:dyDescent="0.2">
      <c r="B5949" s="2"/>
      <c r="M5949" s="32"/>
      <c r="P5949" s="2"/>
      <c r="Q5949" s="9"/>
      <c r="T5949" s="5"/>
    </row>
    <row r="5950" spans="2:20" x14ac:dyDescent="0.2">
      <c r="B5950" s="2"/>
      <c r="M5950" s="32"/>
      <c r="P5950" s="2"/>
      <c r="Q5950" s="9"/>
      <c r="T5950" s="5"/>
    </row>
    <row r="5951" spans="2:20" x14ac:dyDescent="0.2">
      <c r="B5951" s="2"/>
      <c r="M5951" s="32"/>
      <c r="P5951" s="2"/>
      <c r="Q5951" s="9"/>
      <c r="T5951" s="5"/>
    </row>
    <row r="5952" spans="2:20" x14ac:dyDescent="0.2">
      <c r="B5952" s="2"/>
      <c r="M5952" s="32"/>
      <c r="P5952" s="2"/>
      <c r="Q5952" s="9"/>
      <c r="T5952" s="5"/>
    </row>
    <row r="5953" spans="2:20" x14ac:dyDescent="0.2">
      <c r="B5953" s="2"/>
      <c r="M5953" s="32"/>
      <c r="P5953" s="2"/>
      <c r="Q5953" s="9"/>
      <c r="T5953" s="5"/>
    </row>
    <row r="5954" spans="2:20" x14ac:dyDescent="0.2">
      <c r="B5954" s="2"/>
      <c r="M5954" s="32"/>
      <c r="P5954" s="2"/>
      <c r="Q5954" s="9"/>
      <c r="T5954" s="5"/>
    </row>
    <row r="5955" spans="2:20" x14ac:dyDescent="0.2">
      <c r="B5955" s="2"/>
      <c r="M5955" s="32"/>
      <c r="P5955" s="2"/>
      <c r="Q5955" s="9"/>
      <c r="T5955" s="5"/>
    </row>
    <row r="5956" spans="2:20" x14ac:dyDescent="0.2">
      <c r="B5956" s="2"/>
      <c r="M5956" s="32"/>
      <c r="P5956" s="2"/>
      <c r="Q5956" s="9"/>
      <c r="T5956" s="5"/>
    </row>
    <row r="5957" spans="2:20" x14ac:dyDescent="0.2">
      <c r="B5957" s="2"/>
      <c r="M5957" s="32"/>
      <c r="P5957" s="2"/>
      <c r="Q5957" s="9"/>
      <c r="T5957" s="5"/>
    </row>
    <row r="5958" spans="2:20" x14ac:dyDescent="0.2">
      <c r="B5958" s="2"/>
      <c r="M5958" s="32"/>
      <c r="P5958" s="2"/>
      <c r="Q5958" s="9"/>
      <c r="T5958" s="5"/>
    </row>
    <row r="5959" spans="2:20" x14ac:dyDescent="0.2">
      <c r="B5959" s="2"/>
      <c r="M5959" s="32"/>
      <c r="P5959" s="2"/>
      <c r="Q5959" s="9"/>
      <c r="T5959" s="5"/>
    </row>
    <row r="5960" spans="2:20" x14ac:dyDescent="0.2">
      <c r="B5960" s="2"/>
      <c r="M5960" s="32"/>
      <c r="P5960" s="2"/>
      <c r="Q5960" s="9"/>
      <c r="T5960" s="5"/>
    </row>
    <row r="5961" spans="2:20" x14ac:dyDescent="0.2">
      <c r="B5961" s="2"/>
      <c r="M5961" s="32"/>
      <c r="P5961" s="2"/>
      <c r="Q5961" s="9"/>
      <c r="T5961" s="5"/>
    </row>
    <row r="5962" spans="2:20" x14ac:dyDescent="0.2">
      <c r="B5962" s="2"/>
      <c r="M5962" s="32"/>
      <c r="P5962" s="2"/>
      <c r="Q5962" s="9"/>
      <c r="T5962" s="5"/>
    </row>
    <row r="5963" spans="2:20" x14ac:dyDescent="0.2">
      <c r="B5963" s="2"/>
      <c r="M5963" s="32"/>
      <c r="P5963" s="2"/>
      <c r="Q5963" s="9"/>
      <c r="T5963" s="5"/>
    </row>
    <row r="5964" spans="2:20" x14ac:dyDescent="0.2">
      <c r="B5964" s="2"/>
      <c r="M5964" s="32"/>
      <c r="P5964" s="2"/>
      <c r="Q5964" s="9"/>
      <c r="T5964" s="5"/>
    </row>
    <row r="5965" spans="2:20" x14ac:dyDescent="0.2">
      <c r="B5965" s="2"/>
      <c r="M5965" s="32"/>
      <c r="P5965" s="2"/>
      <c r="Q5965" s="9"/>
      <c r="T5965" s="5"/>
    </row>
    <row r="5966" spans="2:20" x14ac:dyDescent="0.2">
      <c r="B5966" s="2"/>
      <c r="M5966" s="32"/>
      <c r="P5966" s="2"/>
      <c r="Q5966" s="9"/>
      <c r="T5966" s="5"/>
    </row>
    <row r="5967" spans="2:20" x14ac:dyDescent="0.2">
      <c r="B5967" s="2"/>
      <c r="M5967" s="32"/>
      <c r="P5967" s="2"/>
      <c r="Q5967" s="9"/>
      <c r="T5967" s="5"/>
    </row>
    <row r="5968" spans="2:20" x14ac:dyDescent="0.2">
      <c r="B5968" s="2"/>
      <c r="M5968" s="32"/>
      <c r="P5968" s="2"/>
      <c r="Q5968" s="9"/>
      <c r="T5968" s="5"/>
    </row>
    <row r="5969" spans="2:20" x14ac:dyDescent="0.2">
      <c r="B5969" s="2"/>
      <c r="M5969" s="32"/>
      <c r="P5969" s="2"/>
      <c r="Q5969" s="9"/>
      <c r="T5969" s="5"/>
    </row>
    <row r="5970" spans="2:20" x14ac:dyDescent="0.2">
      <c r="B5970" s="2"/>
      <c r="M5970" s="32"/>
      <c r="P5970" s="2"/>
      <c r="Q5970" s="9"/>
      <c r="T5970" s="5"/>
    </row>
    <row r="5971" spans="2:20" x14ac:dyDescent="0.2">
      <c r="B5971" s="2"/>
      <c r="M5971" s="32"/>
      <c r="P5971" s="2"/>
      <c r="Q5971" s="9"/>
      <c r="T5971" s="5"/>
    </row>
    <row r="5972" spans="2:20" x14ac:dyDescent="0.2">
      <c r="B5972" s="2"/>
      <c r="M5972" s="32"/>
      <c r="P5972" s="2"/>
      <c r="Q5972" s="9"/>
      <c r="T5972" s="5"/>
    </row>
    <row r="5973" spans="2:20" x14ac:dyDescent="0.2">
      <c r="B5973" s="2"/>
      <c r="M5973" s="32"/>
      <c r="P5973" s="2"/>
      <c r="Q5973" s="9"/>
      <c r="T5973" s="5"/>
    </row>
    <row r="5974" spans="2:20" x14ac:dyDescent="0.2">
      <c r="B5974" s="2"/>
      <c r="M5974" s="32"/>
      <c r="P5974" s="2"/>
      <c r="Q5974" s="9"/>
      <c r="T5974" s="5"/>
    </row>
    <row r="5975" spans="2:20" x14ac:dyDescent="0.2">
      <c r="B5975" s="2"/>
      <c r="M5975" s="32"/>
      <c r="P5975" s="2"/>
      <c r="Q5975" s="9"/>
      <c r="T5975" s="5"/>
    </row>
    <row r="5976" spans="2:20" x14ac:dyDescent="0.2">
      <c r="B5976" s="2"/>
      <c r="M5976" s="32"/>
      <c r="P5976" s="2"/>
      <c r="Q5976" s="9"/>
      <c r="T5976" s="5"/>
    </row>
    <row r="5977" spans="2:20" x14ac:dyDescent="0.2">
      <c r="B5977" s="2"/>
      <c r="M5977" s="32"/>
      <c r="P5977" s="2"/>
      <c r="Q5977" s="9"/>
      <c r="T5977" s="5"/>
    </row>
    <row r="5978" spans="2:20" x14ac:dyDescent="0.2">
      <c r="B5978" s="2"/>
      <c r="M5978" s="32"/>
      <c r="P5978" s="2"/>
      <c r="Q5978" s="9"/>
      <c r="T5978" s="5"/>
    </row>
    <row r="5979" spans="2:20" x14ac:dyDescent="0.2">
      <c r="B5979" s="2"/>
      <c r="M5979" s="32"/>
      <c r="P5979" s="2"/>
      <c r="Q5979" s="9"/>
      <c r="T5979" s="5"/>
    </row>
    <row r="5980" spans="2:20" x14ac:dyDescent="0.2">
      <c r="B5980" s="2"/>
      <c r="M5980" s="32"/>
      <c r="P5980" s="2"/>
      <c r="Q5980" s="9"/>
      <c r="T5980" s="5"/>
    </row>
    <row r="5981" spans="2:20" x14ac:dyDescent="0.2">
      <c r="B5981" s="2"/>
      <c r="M5981" s="32"/>
      <c r="P5981" s="2"/>
      <c r="Q5981" s="9"/>
      <c r="T5981" s="5"/>
    </row>
    <row r="5982" spans="2:20" x14ac:dyDescent="0.2">
      <c r="B5982" s="2"/>
      <c r="M5982" s="32"/>
      <c r="P5982" s="2"/>
      <c r="Q5982" s="9"/>
      <c r="T5982" s="5"/>
    </row>
    <row r="5983" spans="2:20" x14ac:dyDescent="0.2">
      <c r="B5983" s="2"/>
      <c r="M5983" s="32"/>
      <c r="P5983" s="2"/>
      <c r="Q5983" s="9"/>
      <c r="T5983" s="5"/>
    </row>
    <row r="5984" spans="2:20" x14ac:dyDescent="0.2">
      <c r="B5984" s="2"/>
      <c r="M5984" s="32"/>
      <c r="P5984" s="2"/>
      <c r="Q5984" s="9"/>
      <c r="T5984" s="5"/>
    </row>
    <row r="5985" spans="2:20" x14ac:dyDescent="0.2">
      <c r="B5985" s="2"/>
      <c r="M5985" s="32"/>
      <c r="P5985" s="2"/>
      <c r="Q5985" s="9"/>
      <c r="T5985" s="5"/>
    </row>
    <row r="5986" spans="2:20" x14ac:dyDescent="0.2">
      <c r="B5986" s="2"/>
      <c r="M5986" s="32"/>
      <c r="P5986" s="2"/>
      <c r="Q5986" s="9"/>
      <c r="T5986" s="5"/>
    </row>
    <row r="5987" spans="2:20" x14ac:dyDescent="0.2">
      <c r="B5987" s="2"/>
      <c r="M5987" s="32"/>
      <c r="P5987" s="2"/>
      <c r="Q5987" s="9"/>
      <c r="T5987" s="5"/>
    </row>
    <row r="5988" spans="2:20" x14ac:dyDescent="0.2">
      <c r="B5988" s="2"/>
      <c r="M5988" s="32"/>
      <c r="P5988" s="2"/>
      <c r="Q5988" s="9"/>
      <c r="T5988" s="5"/>
    </row>
    <row r="5989" spans="2:20" x14ac:dyDescent="0.2">
      <c r="B5989" s="2"/>
      <c r="M5989" s="32"/>
      <c r="P5989" s="2"/>
      <c r="Q5989" s="9"/>
      <c r="T5989" s="5"/>
    </row>
    <row r="5990" spans="2:20" x14ac:dyDescent="0.2">
      <c r="B5990" s="2"/>
      <c r="M5990" s="32"/>
      <c r="P5990" s="2"/>
      <c r="Q5990" s="9"/>
      <c r="T5990" s="5"/>
    </row>
    <row r="5991" spans="2:20" x14ac:dyDescent="0.2">
      <c r="B5991" s="2"/>
      <c r="M5991" s="32"/>
      <c r="P5991" s="2"/>
      <c r="Q5991" s="9"/>
      <c r="T5991" s="5"/>
    </row>
    <row r="5992" spans="2:20" x14ac:dyDescent="0.2">
      <c r="B5992" s="2"/>
      <c r="M5992" s="32"/>
      <c r="P5992" s="2"/>
      <c r="Q5992" s="9"/>
      <c r="T5992" s="5"/>
    </row>
    <row r="5993" spans="2:20" x14ac:dyDescent="0.2">
      <c r="B5993" s="2"/>
      <c r="M5993" s="32"/>
      <c r="P5993" s="2"/>
      <c r="Q5993" s="9"/>
      <c r="T5993" s="5"/>
    </row>
    <row r="5994" spans="2:20" x14ac:dyDescent="0.2">
      <c r="B5994" s="2"/>
      <c r="M5994" s="32"/>
      <c r="P5994" s="2"/>
      <c r="Q5994" s="9"/>
      <c r="T5994" s="5"/>
    </row>
    <row r="5995" spans="2:20" x14ac:dyDescent="0.2">
      <c r="B5995" s="2"/>
      <c r="M5995" s="32"/>
      <c r="P5995" s="2"/>
      <c r="Q5995" s="9"/>
      <c r="T5995" s="5"/>
    </row>
    <row r="5996" spans="2:20" x14ac:dyDescent="0.2">
      <c r="B5996" s="2"/>
      <c r="M5996" s="32"/>
      <c r="P5996" s="2"/>
      <c r="Q5996" s="9"/>
      <c r="T5996" s="5"/>
    </row>
    <row r="5997" spans="2:20" x14ac:dyDescent="0.2">
      <c r="B5997" s="2"/>
      <c r="M5997" s="32"/>
      <c r="P5997" s="2"/>
      <c r="Q5997" s="9"/>
      <c r="T5997" s="5"/>
    </row>
    <row r="5998" spans="2:20" x14ac:dyDescent="0.2">
      <c r="B5998" s="2"/>
      <c r="M5998" s="32"/>
      <c r="P5998" s="2"/>
      <c r="Q5998" s="9"/>
      <c r="T5998" s="5"/>
    </row>
    <row r="5999" spans="2:20" x14ac:dyDescent="0.2">
      <c r="B5999" s="2"/>
      <c r="M5999" s="32"/>
      <c r="P5999" s="2"/>
      <c r="Q5999" s="9"/>
      <c r="T5999" s="5"/>
    </row>
    <row r="6000" spans="2:20" x14ac:dyDescent="0.2">
      <c r="B6000" s="2"/>
      <c r="M6000" s="32"/>
      <c r="P6000" s="2"/>
      <c r="Q6000" s="9"/>
      <c r="T6000" s="5"/>
    </row>
    <row r="6001" spans="2:20" x14ac:dyDescent="0.2">
      <c r="B6001" s="2"/>
      <c r="M6001" s="32"/>
      <c r="P6001" s="2"/>
      <c r="Q6001" s="9"/>
      <c r="T6001" s="5"/>
    </row>
    <row r="6002" spans="2:20" x14ac:dyDescent="0.2">
      <c r="B6002" s="2"/>
      <c r="M6002" s="32"/>
      <c r="P6002" s="2"/>
      <c r="Q6002" s="9"/>
      <c r="T6002" s="5"/>
    </row>
    <row r="6003" spans="2:20" x14ac:dyDescent="0.2">
      <c r="B6003" s="2"/>
      <c r="M6003" s="32"/>
      <c r="P6003" s="2"/>
      <c r="Q6003" s="9"/>
      <c r="T6003" s="5"/>
    </row>
    <row r="6004" spans="2:20" x14ac:dyDescent="0.2">
      <c r="B6004" s="2"/>
      <c r="M6004" s="32"/>
      <c r="P6004" s="2"/>
      <c r="Q6004" s="9"/>
      <c r="T6004" s="5"/>
    </row>
    <row r="6005" spans="2:20" x14ac:dyDescent="0.2">
      <c r="B6005" s="2"/>
      <c r="M6005" s="32"/>
      <c r="P6005" s="2"/>
      <c r="Q6005" s="9"/>
      <c r="T6005" s="5"/>
    </row>
    <row r="6006" spans="2:20" x14ac:dyDescent="0.2">
      <c r="B6006" s="2"/>
      <c r="M6006" s="32"/>
      <c r="P6006" s="2"/>
      <c r="Q6006" s="9"/>
      <c r="T6006" s="5"/>
    </row>
    <row r="6007" spans="2:20" x14ac:dyDescent="0.2">
      <c r="B6007" s="2"/>
      <c r="M6007" s="32"/>
      <c r="P6007" s="2"/>
      <c r="Q6007" s="9"/>
      <c r="T6007" s="5"/>
    </row>
    <row r="6008" spans="2:20" x14ac:dyDescent="0.2">
      <c r="B6008" s="2"/>
      <c r="M6008" s="32"/>
      <c r="P6008" s="2"/>
      <c r="Q6008" s="9"/>
      <c r="T6008" s="5"/>
    </row>
    <row r="6009" spans="2:20" x14ac:dyDescent="0.2">
      <c r="B6009" s="2"/>
      <c r="M6009" s="32"/>
      <c r="P6009" s="2"/>
      <c r="Q6009" s="9"/>
      <c r="T6009" s="5"/>
    </row>
    <row r="6010" spans="2:20" x14ac:dyDescent="0.2">
      <c r="B6010" s="2"/>
      <c r="M6010" s="32"/>
      <c r="P6010" s="2"/>
      <c r="Q6010" s="9"/>
      <c r="T6010" s="5"/>
    </row>
    <row r="6011" spans="2:20" x14ac:dyDescent="0.2">
      <c r="B6011" s="2"/>
      <c r="M6011" s="32"/>
      <c r="P6011" s="2"/>
      <c r="Q6011" s="9"/>
      <c r="T6011" s="5"/>
    </row>
    <row r="6012" spans="2:20" x14ac:dyDescent="0.2">
      <c r="B6012" s="2"/>
      <c r="M6012" s="32"/>
      <c r="P6012" s="2"/>
      <c r="Q6012" s="9"/>
      <c r="T6012" s="5"/>
    </row>
    <row r="6013" spans="2:20" x14ac:dyDescent="0.2">
      <c r="B6013" s="2"/>
      <c r="M6013" s="32"/>
      <c r="P6013" s="2"/>
      <c r="Q6013" s="9"/>
      <c r="T6013" s="5"/>
    </row>
    <row r="6014" spans="2:20" x14ac:dyDescent="0.2">
      <c r="B6014" s="2"/>
      <c r="M6014" s="32"/>
      <c r="P6014" s="2"/>
      <c r="Q6014" s="9"/>
      <c r="T6014" s="5"/>
    </row>
    <row r="6015" spans="2:20" x14ac:dyDescent="0.2">
      <c r="B6015" s="2"/>
      <c r="M6015" s="32"/>
      <c r="P6015" s="2"/>
      <c r="Q6015" s="9"/>
      <c r="T6015" s="5"/>
    </row>
    <row r="6016" spans="2:20" x14ac:dyDescent="0.2">
      <c r="B6016" s="2"/>
      <c r="M6016" s="32"/>
      <c r="P6016" s="2"/>
      <c r="Q6016" s="9"/>
      <c r="T6016" s="5"/>
    </row>
    <row r="6017" spans="2:20" x14ac:dyDescent="0.2">
      <c r="B6017" s="2"/>
      <c r="M6017" s="32"/>
      <c r="P6017" s="2"/>
      <c r="Q6017" s="9"/>
      <c r="T6017" s="5"/>
    </row>
    <row r="6018" spans="2:20" x14ac:dyDescent="0.2">
      <c r="B6018" s="2"/>
      <c r="M6018" s="32"/>
      <c r="P6018" s="2"/>
      <c r="Q6018" s="9"/>
      <c r="T6018" s="5"/>
    </row>
    <row r="6019" spans="2:20" x14ac:dyDescent="0.2">
      <c r="B6019" s="2"/>
      <c r="M6019" s="32"/>
      <c r="P6019" s="2"/>
      <c r="Q6019" s="9"/>
      <c r="T6019" s="5"/>
    </row>
    <row r="6020" spans="2:20" x14ac:dyDescent="0.2">
      <c r="B6020" s="2"/>
      <c r="M6020" s="32"/>
      <c r="P6020" s="2"/>
      <c r="Q6020" s="9"/>
      <c r="T6020" s="5"/>
    </row>
    <row r="6021" spans="2:20" x14ac:dyDescent="0.2">
      <c r="B6021" s="2"/>
      <c r="M6021" s="32"/>
      <c r="P6021" s="2"/>
      <c r="Q6021" s="9"/>
      <c r="T6021" s="5"/>
    </row>
    <row r="6022" spans="2:20" x14ac:dyDescent="0.2">
      <c r="B6022" s="2"/>
      <c r="M6022" s="32"/>
      <c r="P6022" s="2"/>
      <c r="Q6022" s="9"/>
      <c r="T6022" s="5"/>
    </row>
    <row r="6023" spans="2:20" x14ac:dyDescent="0.2">
      <c r="B6023" s="2"/>
      <c r="M6023" s="32"/>
      <c r="P6023" s="2"/>
      <c r="Q6023" s="9"/>
      <c r="T6023" s="5"/>
    </row>
    <row r="6024" spans="2:20" x14ac:dyDescent="0.2">
      <c r="B6024" s="2"/>
      <c r="M6024" s="32"/>
      <c r="P6024" s="2"/>
      <c r="Q6024" s="9"/>
      <c r="T6024" s="5"/>
    </row>
    <row r="6025" spans="2:20" x14ac:dyDescent="0.2">
      <c r="B6025" s="2"/>
      <c r="M6025" s="32"/>
      <c r="P6025" s="2"/>
      <c r="Q6025" s="9"/>
      <c r="T6025" s="5"/>
    </row>
    <row r="6026" spans="2:20" x14ac:dyDescent="0.2">
      <c r="B6026" s="2"/>
      <c r="M6026" s="32"/>
      <c r="P6026" s="2"/>
      <c r="Q6026" s="9"/>
      <c r="T6026" s="5"/>
    </row>
    <row r="6027" spans="2:20" x14ac:dyDescent="0.2">
      <c r="B6027" s="2"/>
      <c r="M6027" s="32"/>
      <c r="P6027" s="2"/>
      <c r="Q6027" s="9"/>
      <c r="T6027" s="5"/>
    </row>
    <row r="6028" spans="2:20" x14ac:dyDescent="0.2">
      <c r="B6028" s="2"/>
      <c r="M6028" s="32"/>
      <c r="P6028" s="2"/>
      <c r="Q6028" s="9"/>
      <c r="T6028" s="5"/>
    </row>
    <row r="6029" spans="2:20" x14ac:dyDescent="0.2">
      <c r="B6029" s="2"/>
      <c r="M6029" s="32"/>
      <c r="P6029" s="2"/>
      <c r="Q6029" s="9"/>
      <c r="T6029" s="5"/>
    </row>
    <row r="6030" spans="2:20" x14ac:dyDescent="0.2">
      <c r="B6030" s="2"/>
      <c r="M6030" s="32"/>
      <c r="P6030" s="2"/>
      <c r="Q6030" s="9"/>
      <c r="T6030" s="5"/>
    </row>
    <row r="6031" spans="2:20" x14ac:dyDescent="0.2">
      <c r="B6031" s="2"/>
      <c r="M6031" s="32"/>
      <c r="P6031" s="2"/>
      <c r="Q6031" s="9"/>
      <c r="T6031" s="5"/>
    </row>
    <row r="6032" spans="2:20" x14ac:dyDescent="0.2">
      <c r="B6032" s="2"/>
      <c r="M6032" s="32"/>
      <c r="P6032" s="2"/>
      <c r="Q6032" s="9"/>
      <c r="T6032" s="5"/>
    </row>
    <row r="6033" spans="2:20" x14ac:dyDescent="0.2">
      <c r="B6033" s="2"/>
      <c r="M6033" s="32"/>
      <c r="P6033" s="2"/>
      <c r="Q6033" s="9"/>
      <c r="T6033" s="5"/>
    </row>
    <row r="6034" spans="2:20" x14ac:dyDescent="0.2">
      <c r="B6034" s="2"/>
      <c r="M6034" s="32"/>
      <c r="P6034" s="2"/>
      <c r="Q6034" s="9"/>
      <c r="T6034" s="5"/>
    </row>
    <row r="6035" spans="2:20" x14ac:dyDescent="0.2">
      <c r="B6035" s="2"/>
      <c r="M6035" s="32"/>
      <c r="P6035" s="2"/>
      <c r="Q6035" s="9"/>
      <c r="T6035" s="5"/>
    </row>
    <row r="6036" spans="2:20" x14ac:dyDescent="0.2">
      <c r="B6036" s="2"/>
      <c r="M6036" s="32"/>
      <c r="P6036" s="2"/>
      <c r="Q6036" s="9"/>
      <c r="T6036" s="5"/>
    </row>
    <row r="6037" spans="2:20" x14ac:dyDescent="0.2">
      <c r="B6037" s="2"/>
      <c r="M6037" s="32"/>
      <c r="P6037" s="2"/>
      <c r="Q6037" s="9"/>
      <c r="T6037" s="5"/>
    </row>
    <row r="6038" spans="2:20" x14ac:dyDescent="0.2">
      <c r="B6038" s="2"/>
      <c r="M6038" s="32"/>
      <c r="P6038" s="2"/>
      <c r="Q6038" s="9"/>
      <c r="T6038" s="5"/>
    </row>
    <row r="6039" spans="2:20" x14ac:dyDescent="0.2">
      <c r="B6039" s="2"/>
      <c r="M6039" s="32"/>
      <c r="P6039" s="2"/>
      <c r="Q6039" s="9"/>
      <c r="T6039" s="5"/>
    </row>
    <row r="6040" spans="2:20" x14ac:dyDescent="0.2">
      <c r="B6040" s="2"/>
      <c r="M6040" s="32"/>
      <c r="P6040" s="2"/>
      <c r="Q6040" s="9"/>
      <c r="T6040" s="5"/>
    </row>
    <row r="6041" spans="2:20" x14ac:dyDescent="0.2">
      <c r="B6041" s="2"/>
      <c r="M6041" s="32"/>
      <c r="P6041" s="2"/>
      <c r="Q6041" s="9"/>
      <c r="T6041" s="5"/>
    </row>
    <row r="6042" spans="2:20" x14ac:dyDescent="0.2">
      <c r="B6042" s="2"/>
      <c r="M6042" s="32"/>
      <c r="P6042" s="2"/>
      <c r="Q6042" s="9"/>
      <c r="T6042" s="5"/>
    </row>
    <row r="6043" spans="2:20" x14ac:dyDescent="0.2">
      <c r="B6043" s="2"/>
      <c r="M6043" s="32"/>
      <c r="P6043" s="2"/>
      <c r="Q6043" s="9"/>
      <c r="T6043" s="5"/>
    </row>
    <row r="6044" spans="2:20" x14ac:dyDescent="0.2">
      <c r="B6044" s="2"/>
      <c r="M6044" s="32"/>
      <c r="P6044" s="2"/>
      <c r="Q6044" s="9"/>
      <c r="T6044" s="5"/>
    </row>
    <row r="6045" spans="2:20" x14ac:dyDescent="0.2">
      <c r="B6045" s="2"/>
      <c r="M6045" s="32"/>
      <c r="P6045" s="2"/>
      <c r="Q6045" s="9"/>
      <c r="T6045" s="5"/>
    </row>
    <row r="6046" spans="2:20" x14ac:dyDescent="0.2">
      <c r="B6046" s="2"/>
      <c r="M6046" s="32"/>
      <c r="P6046" s="2"/>
      <c r="Q6046" s="9"/>
      <c r="T6046" s="5"/>
    </row>
    <row r="6047" spans="2:20" x14ac:dyDescent="0.2">
      <c r="B6047" s="2"/>
      <c r="M6047" s="32"/>
      <c r="P6047" s="2"/>
      <c r="Q6047" s="9"/>
      <c r="T6047" s="5"/>
    </row>
    <row r="6048" spans="2:20" x14ac:dyDescent="0.2">
      <c r="B6048" s="2"/>
      <c r="M6048" s="32"/>
      <c r="P6048" s="2"/>
      <c r="Q6048" s="9"/>
      <c r="T6048" s="5"/>
    </row>
    <row r="6049" spans="2:20" x14ac:dyDescent="0.2">
      <c r="B6049" s="2"/>
      <c r="M6049" s="32"/>
      <c r="P6049" s="2"/>
      <c r="Q6049" s="9"/>
      <c r="T6049" s="5"/>
    </row>
    <row r="6050" spans="2:20" x14ac:dyDescent="0.2">
      <c r="B6050" s="2"/>
      <c r="M6050" s="32"/>
      <c r="P6050" s="2"/>
      <c r="Q6050" s="9"/>
      <c r="T6050" s="5"/>
    </row>
    <row r="6051" spans="2:20" x14ac:dyDescent="0.2">
      <c r="B6051" s="2"/>
      <c r="M6051" s="32"/>
      <c r="P6051" s="2"/>
      <c r="Q6051" s="9"/>
      <c r="T6051" s="5"/>
    </row>
    <row r="6052" spans="2:20" x14ac:dyDescent="0.2">
      <c r="B6052" s="2"/>
      <c r="M6052" s="32"/>
      <c r="P6052" s="2"/>
      <c r="Q6052" s="9"/>
      <c r="T6052" s="5"/>
    </row>
    <row r="6053" spans="2:20" x14ac:dyDescent="0.2">
      <c r="B6053" s="2"/>
      <c r="M6053" s="32"/>
      <c r="P6053" s="2"/>
      <c r="Q6053" s="9"/>
      <c r="T6053" s="5"/>
    </row>
    <row r="6054" spans="2:20" x14ac:dyDescent="0.2">
      <c r="B6054" s="2"/>
      <c r="M6054" s="32"/>
      <c r="P6054" s="2"/>
      <c r="Q6054" s="9"/>
      <c r="T6054" s="5"/>
    </row>
    <row r="6055" spans="2:20" x14ac:dyDescent="0.2">
      <c r="B6055" s="2"/>
      <c r="M6055" s="32"/>
      <c r="P6055" s="2"/>
      <c r="Q6055" s="9"/>
      <c r="T6055" s="5"/>
    </row>
    <row r="6056" spans="2:20" x14ac:dyDescent="0.2">
      <c r="B6056" s="2"/>
      <c r="M6056" s="32"/>
      <c r="P6056" s="2"/>
      <c r="Q6056" s="9"/>
      <c r="T6056" s="5"/>
    </row>
    <row r="6057" spans="2:20" x14ac:dyDescent="0.2">
      <c r="B6057" s="2"/>
      <c r="M6057" s="32"/>
      <c r="P6057" s="2"/>
      <c r="Q6057" s="9"/>
      <c r="T6057" s="5"/>
    </row>
    <row r="6058" spans="2:20" x14ac:dyDescent="0.2">
      <c r="B6058" s="2"/>
      <c r="M6058" s="32"/>
      <c r="P6058" s="2"/>
      <c r="Q6058" s="9"/>
      <c r="T6058" s="5"/>
    </row>
    <row r="6059" spans="2:20" x14ac:dyDescent="0.2">
      <c r="B6059" s="2"/>
      <c r="M6059" s="32"/>
      <c r="P6059" s="2"/>
      <c r="Q6059" s="9"/>
      <c r="T6059" s="5"/>
    </row>
    <row r="6060" spans="2:20" x14ac:dyDescent="0.2">
      <c r="B6060" s="2"/>
      <c r="M6060" s="32"/>
      <c r="P6060" s="2"/>
      <c r="Q6060" s="9"/>
      <c r="T6060" s="5"/>
    </row>
    <row r="6061" spans="2:20" x14ac:dyDescent="0.2">
      <c r="B6061" s="2"/>
      <c r="M6061" s="32"/>
      <c r="P6061" s="2"/>
      <c r="Q6061" s="9"/>
      <c r="T6061" s="5"/>
    </row>
    <row r="6062" spans="2:20" x14ac:dyDescent="0.2">
      <c r="B6062" s="2"/>
      <c r="M6062" s="32"/>
      <c r="P6062" s="2"/>
      <c r="Q6062" s="9"/>
      <c r="T6062" s="5"/>
    </row>
    <row r="6063" spans="2:20" x14ac:dyDescent="0.2">
      <c r="B6063" s="2"/>
      <c r="M6063" s="32"/>
      <c r="P6063" s="2"/>
      <c r="Q6063" s="9"/>
      <c r="T6063" s="5"/>
    </row>
    <row r="6064" spans="2:20" x14ac:dyDescent="0.2">
      <c r="B6064" s="2"/>
      <c r="M6064" s="32"/>
      <c r="P6064" s="2"/>
      <c r="Q6064" s="9"/>
      <c r="T6064" s="5"/>
    </row>
    <row r="6065" spans="2:20" x14ac:dyDescent="0.2">
      <c r="B6065" s="2"/>
      <c r="M6065" s="32"/>
      <c r="P6065" s="2"/>
      <c r="Q6065" s="9"/>
      <c r="T6065" s="5"/>
    </row>
    <row r="6066" spans="2:20" x14ac:dyDescent="0.2">
      <c r="B6066" s="2"/>
      <c r="M6066" s="32"/>
      <c r="P6066" s="2"/>
      <c r="Q6066" s="9"/>
      <c r="T6066" s="5"/>
    </row>
    <row r="6067" spans="2:20" x14ac:dyDescent="0.2">
      <c r="B6067" s="2"/>
      <c r="M6067" s="32"/>
      <c r="P6067" s="2"/>
      <c r="Q6067" s="9"/>
      <c r="T6067" s="5"/>
    </row>
    <row r="6068" spans="2:20" x14ac:dyDescent="0.2">
      <c r="B6068" s="2"/>
      <c r="M6068" s="32"/>
      <c r="P6068" s="2"/>
      <c r="Q6068" s="9"/>
      <c r="T6068" s="5"/>
    </row>
    <row r="6069" spans="2:20" x14ac:dyDescent="0.2">
      <c r="B6069" s="2"/>
      <c r="M6069" s="32"/>
      <c r="P6069" s="2"/>
      <c r="Q6069" s="9"/>
      <c r="T6069" s="5"/>
    </row>
    <row r="6070" spans="2:20" x14ac:dyDescent="0.2">
      <c r="B6070" s="2"/>
      <c r="M6070" s="32"/>
      <c r="P6070" s="2"/>
      <c r="Q6070" s="9"/>
      <c r="T6070" s="5"/>
    </row>
    <row r="6071" spans="2:20" x14ac:dyDescent="0.2">
      <c r="B6071" s="2"/>
      <c r="M6071" s="32"/>
      <c r="P6071" s="2"/>
      <c r="Q6071" s="9"/>
      <c r="T6071" s="5"/>
    </row>
    <row r="6072" spans="2:20" x14ac:dyDescent="0.2">
      <c r="B6072" s="2"/>
      <c r="M6072" s="32"/>
      <c r="P6072" s="2"/>
      <c r="Q6072" s="9"/>
      <c r="T6072" s="5"/>
    </row>
    <row r="6073" spans="2:20" x14ac:dyDescent="0.2">
      <c r="B6073" s="2"/>
      <c r="M6073" s="32"/>
      <c r="P6073" s="2"/>
      <c r="Q6073" s="9"/>
      <c r="T6073" s="5"/>
    </row>
    <row r="6074" spans="2:20" x14ac:dyDescent="0.2">
      <c r="B6074" s="2"/>
      <c r="M6074" s="32"/>
      <c r="P6074" s="2"/>
      <c r="Q6074" s="9"/>
      <c r="T6074" s="5"/>
    </row>
    <row r="6075" spans="2:20" x14ac:dyDescent="0.2">
      <c r="B6075" s="2"/>
      <c r="M6075" s="32"/>
      <c r="P6075" s="2"/>
      <c r="Q6075" s="9"/>
      <c r="T6075" s="5"/>
    </row>
    <row r="6076" spans="2:20" x14ac:dyDescent="0.2">
      <c r="B6076" s="2"/>
      <c r="M6076" s="32"/>
      <c r="P6076" s="2"/>
      <c r="Q6076" s="9"/>
      <c r="T6076" s="5"/>
    </row>
    <row r="6077" spans="2:20" x14ac:dyDescent="0.2">
      <c r="B6077" s="2"/>
      <c r="M6077" s="32"/>
      <c r="P6077" s="2"/>
      <c r="Q6077" s="9"/>
      <c r="T6077" s="5"/>
    </row>
    <row r="6078" spans="2:20" x14ac:dyDescent="0.2">
      <c r="B6078" s="2"/>
      <c r="M6078" s="32"/>
      <c r="P6078" s="2"/>
      <c r="Q6078" s="9"/>
      <c r="T6078" s="5"/>
    </row>
    <row r="6079" spans="2:20" x14ac:dyDescent="0.2">
      <c r="B6079" s="2"/>
      <c r="M6079" s="32"/>
      <c r="P6079" s="2"/>
      <c r="Q6079" s="9"/>
      <c r="T6079" s="5"/>
    </row>
    <row r="6080" spans="2:20" x14ac:dyDescent="0.2">
      <c r="B6080" s="2"/>
      <c r="M6080" s="32"/>
      <c r="P6080" s="2"/>
      <c r="Q6080" s="9"/>
      <c r="T6080" s="5"/>
    </row>
    <row r="6081" spans="2:20" x14ac:dyDescent="0.2">
      <c r="B6081" s="2"/>
      <c r="M6081" s="32"/>
      <c r="P6081" s="2"/>
      <c r="Q6081" s="9"/>
      <c r="T6081" s="5"/>
    </row>
    <row r="6082" spans="2:20" x14ac:dyDescent="0.2">
      <c r="B6082" s="2"/>
      <c r="M6082" s="32"/>
      <c r="P6082" s="2"/>
      <c r="Q6082" s="9"/>
      <c r="T6082" s="5"/>
    </row>
    <row r="6083" spans="2:20" x14ac:dyDescent="0.2">
      <c r="B6083" s="2"/>
      <c r="M6083" s="32"/>
      <c r="P6083" s="2"/>
      <c r="Q6083" s="9"/>
      <c r="T6083" s="5"/>
    </row>
    <row r="6084" spans="2:20" x14ac:dyDescent="0.2">
      <c r="B6084" s="2"/>
      <c r="M6084" s="32"/>
      <c r="P6084" s="2"/>
      <c r="Q6084" s="9"/>
      <c r="T6084" s="5"/>
    </row>
    <row r="6085" spans="2:20" x14ac:dyDescent="0.2">
      <c r="B6085" s="2"/>
      <c r="M6085" s="32"/>
      <c r="P6085" s="2"/>
      <c r="Q6085" s="9"/>
      <c r="T6085" s="5"/>
    </row>
    <row r="6086" spans="2:20" x14ac:dyDescent="0.2">
      <c r="B6086" s="2"/>
      <c r="M6086" s="32"/>
      <c r="P6086" s="2"/>
      <c r="Q6086" s="9"/>
      <c r="T6086" s="5"/>
    </row>
    <row r="6087" spans="2:20" x14ac:dyDescent="0.2">
      <c r="B6087" s="2"/>
      <c r="M6087" s="32"/>
      <c r="P6087" s="2"/>
      <c r="Q6087" s="9"/>
      <c r="T6087" s="5"/>
    </row>
    <row r="6088" spans="2:20" x14ac:dyDescent="0.2">
      <c r="B6088" s="2"/>
      <c r="M6088" s="32"/>
      <c r="P6088" s="2"/>
      <c r="Q6088" s="9"/>
      <c r="T6088" s="5"/>
    </row>
    <row r="6089" spans="2:20" x14ac:dyDescent="0.2">
      <c r="B6089" s="2"/>
      <c r="M6089" s="32"/>
      <c r="P6089" s="2"/>
      <c r="Q6089" s="9"/>
      <c r="T6089" s="5"/>
    </row>
    <row r="6090" spans="2:20" x14ac:dyDescent="0.2">
      <c r="B6090" s="2"/>
      <c r="M6090" s="32"/>
      <c r="P6090" s="2"/>
      <c r="Q6090" s="9"/>
      <c r="T6090" s="5"/>
    </row>
    <row r="6091" spans="2:20" x14ac:dyDescent="0.2">
      <c r="B6091" s="2"/>
      <c r="M6091" s="32"/>
      <c r="P6091" s="2"/>
      <c r="Q6091" s="9"/>
      <c r="T6091" s="5"/>
    </row>
    <row r="6092" spans="2:20" x14ac:dyDescent="0.2">
      <c r="B6092" s="2"/>
      <c r="M6092" s="32"/>
      <c r="P6092" s="2"/>
      <c r="Q6092" s="9"/>
      <c r="T6092" s="5"/>
    </row>
    <row r="6093" spans="2:20" x14ac:dyDescent="0.2">
      <c r="B6093" s="2"/>
      <c r="M6093" s="32"/>
      <c r="P6093" s="2"/>
      <c r="Q6093" s="9"/>
      <c r="T6093" s="5"/>
    </row>
    <row r="6094" spans="2:20" x14ac:dyDescent="0.2">
      <c r="B6094" s="2"/>
      <c r="M6094" s="32"/>
      <c r="P6094" s="2"/>
      <c r="Q6094" s="9"/>
      <c r="T6094" s="5"/>
    </row>
    <row r="6095" spans="2:20" x14ac:dyDescent="0.2">
      <c r="B6095" s="2"/>
      <c r="M6095" s="32"/>
      <c r="P6095" s="2"/>
      <c r="Q6095" s="9"/>
      <c r="T6095" s="5"/>
    </row>
    <row r="6096" spans="2:20" x14ac:dyDescent="0.2">
      <c r="B6096" s="2"/>
      <c r="M6096" s="32"/>
      <c r="P6096" s="2"/>
      <c r="Q6096" s="9"/>
      <c r="T6096" s="5"/>
    </row>
    <row r="6097" spans="2:20" x14ac:dyDescent="0.2">
      <c r="B6097" s="2"/>
      <c r="M6097" s="32"/>
      <c r="P6097" s="2"/>
      <c r="Q6097" s="9"/>
      <c r="T6097" s="5"/>
    </row>
    <row r="6098" spans="2:20" x14ac:dyDescent="0.2">
      <c r="B6098" s="2"/>
      <c r="M6098" s="32"/>
      <c r="P6098" s="2"/>
      <c r="Q6098" s="9"/>
      <c r="T6098" s="5"/>
    </row>
    <row r="6099" spans="2:20" x14ac:dyDescent="0.2">
      <c r="B6099" s="2"/>
      <c r="M6099" s="32"/>
      <c r="P6099" s="2"/>
      <c r="Q6099" s="9"/>
      <c r="T6099" s="5"/>
    </row>
    <row r="6100" spans="2:20" x14ac:dyDescent="0.2">
      <c r="B6100" s="2"/>
      <c r="M6100" s="32"/>
      <c r="P6100" s="2"/>
      <c r="Q6100" s="9"/>
      <c r="T6100" s="5"/>
    </row>
    <row r="6101" spans="2:20" x14ac:dyDescent="0.2">
      <c r="B6101" s="2"/>
      <c r="M6101" s="32"/>
      <c r="P6101" s="2"/>
      <c r="Q6101" s="9"/>
      <c r="T6101" s="5"/>
    </row>
    <row r="6102" spans="2:20" x14ac:dyDescent="0.2">
      <c r="B6102" s="2"/>
      <c r="M6102" s="32"/>
      <c r="P6102" s="2"/>
      <c r="Q6102" s="9"/>
      <c r="T6102" s="5"/>
    </row>
    <row r="6103" spans="2:20" x14ac:dyDescent="0.2">
      <c r="B6103" s="2"/>
      <c r="M6103" s="32"/>
      <c r="P6103" s="2"/>
      <c r="Q6103" s="9"/>
      <c r="T6103" s="5"/>
    </row>
    <row r="6104" spans="2:20" x14ac:dyDescent="0.2">
      <c r="B6104" s="2"/>
      <c r="M6104" s="32"/>
      <c r="P6104" s="2"/>
      <c r="Q6104" s="9"/>
      <c r="T6104" s="5"/>
    </row>
    <row r="6105" spans="2:20" x14ac:dyDescent="0.2">
      <c r="B6105" s="2"/>
      <c r="M6105" s="32"/>
      <c r="P6105" s="2"/>
      <c r="Q6105" s="9"/>
      <c r="T6105" s="5"/>
    </row>
    <row r="6106" spans="2:20" x14ac:dyDescent="0.2">
      <c r="B6106" s="2"/>
      <c r="M6106" s="32"/>
      <c r="P6106" s="2"/>
      <c r="Q6106" s="9"/>
      <c r="T6106" s="5"/>
    </row>
    <row r="6107" spans="2:20" x14ac:dyDescent="0.2">
      <c r="B6107" s="2"/>
      <c r="M6107" s="32"/>
      <c r="P6107" s="2"/>
      <c r="Q6107" s="9"/>
      <c r="T6107" s="5"/>
    </row>
    <row r="6108" spans="2:20" x14ac:dyDescent="0.2">
      <c r="B6108" s="2"/>
      <c r="M6108" s="32"/>
      <c r="P6108" s="2"/>
      <c r="Q6108" s="9"/>
      <c r="T6108" s="5"/>
    </row>
    <row r="6109" spans="2:20" x14ac:dyDescent="0.2">
      <c r="B6109" s="2"/>
      <c r="M6109" s="32"/>
      <c r="P6109" s="2"/>
      <c r="Q6109" s="9"/>
      <c r="T6109" s="5"/>
    </row>
    <row r="6110" spans="2:20" x14ac:dyDescent="0.2">
      <c r="B6110" s="2"/>
      <c r="M6110" s="32"/>
      <c r="P6110" s="2"/>
      <c r="Q6110" s="9"/>
      <c r="T6110" s="5"/>
    </row>
    <row r="6111" spans="2:20" x14ac:dyDescent="0.2">
      <c r="B6111" s="2"/>
      <c r="M6111" s="32"/>
      <c r="P6111" s="2"/>
      <c r="Q6111" s="9"/>
      <c r="T6111" s="5"/>
    </row>
    <row r="6112" spans="2:20" x14ac:dyDescent="0.2">
      <c r="B6112" s="2"/>
      <c r="M6112" s="32"/>
      <c r="P6112" s="2"/>
      <c r="Q6112" s="9"/>
      <c r="T6112" s="5"/>
    </row>
    <row r="6113" spans="2:20" x14ac:dyDescent="0.2">
      <c r="B6113" s="2"/>
      <c r="M6113" s="32"/>
      <c r="P6113" s="2"/>
      <c r="Q6113" s="9"/>
      <c r="T6113" s="5"/>
    </row>
    <row r="6114" spans="2:20" x14ac:dyDescent="0.2">
      <c r="B6114" s="2"/>
      <c r="M6114" s="32"/>
      <c r="P6114" s="2"/>
      <c r="Q6114" s="9"/>
      <c r="T6114" s="5"/>
    </row>
    <row r="6115" spans="2:20" x14ac:dyDescent="0.2">
      <c r="B6115" s="2"/>
      <c r="M6115" s="32"/>
      <c r="P6115" s="2"/>
      <c r="Q6115" s="9"/>
      <c r="T6115" s="5"/>
    </row>
    <row r="6116" spans="2:20" x14ac:dyDescent="0.2">
      <c r="B6116" s="2"/>
      <c r="M6116" s="32"/>
      <c r="P6116" s="2"/>
      <c r="Q6116" s="9"/>
      <c r="T6116" s="5"/>
    </row>
    <row r="6117" spans="2:20" x14ac:dyDescent="0.2">
      <c r="B6117" s="2"/>
      <c r="M6117" s="32"/>
      <c r="P6117" s="2"/>
      <c r="Q6117" s="9"/>
      <c r="T6117" s="5"/>
    </row>
    <row r="6118" spans="2:20" x14ac:dyDescent="0.2">
      <c r="B6118" s="2"/>
      <c r="M6118" s="32"/>
      <c r="P6118" s="2"/>
      <c r="Q6118" s="9"/>
      <c r="T6118" s="5"/>
    </row>
    <row r="6119" spans="2:20" x14ac:dyDescent="0.2">
      <c r="B6119" s="2"/>
      <c r="M6119" s="32"/>
      <c r="P6119" s="2"/>
      <c r="Q6119" s="9"/>
      <c r="T6119" s="5"/>
    </row>
    <row r="6120" spans="2:20" x14ac:dyDescent="0.2">
      <c r="B6120" s="2"/>
      <c r="M6120" s="32"/>
      <c r="P6120" s="2"/>
      <c r="Q6120" s="9"/>
      <c r="T6120" s="5"/>
    </row>
    <row r="6121" spans="2:20" x14ac:dyDescent="0.2">
      <c r="B6121" s="2"/>
      <c r="M6121" s="32"/>
      <c r="P6121" s="2"/>
      <c r="Q6121" s="9"/>
      <c r="T6121" s="5"/>
    </row>
    <row r="6122" spans="2:20" x14ac:dyDescent="0.2">
      <c r="B6122" s="2"/>
      <c r="M6122" s="32"/>
      <c r="P6122" s="2"/>
      <c r="Q6122" s="9"/>
      <c r="T6122" s="5"/>
    </row>
    <row r="6123" spans="2:20" x14ac:dyDescent="0.2">
      <c r="B6123" s="2"/>
      <c r="M6123" s="32"/>
      <c r="P6123" s="2"/>
      <c r="Q6123" s="9"/>
      <c r="T6123" s="5"/>
    </row>
    <row r="6124" spans="2:20" x14ac:dyDescent="0.2">
      <c r="B6124" s="2"/>
      <c r="M6124" s="32"/>
      <c r="P6124" s="2"/>
      <c r="Q6124" s="9"/>
      <c r="T6124" s="5"/>
    </row>
    <row r="6125" spans="2:20" x14ac:dyDescent="0.2">
      <c r="B6125" s="2"/>
      <c r="M6125" s="32"/>
      <c r="P6125" s="2"/>
      <c r="Q6125" s="9"/>
      <c r="T6125" s="5"/>
    </row>
    <row r="6126" spans="2:20" x14ac:dyDescent="0.2">
      <c r="B6126" s="2"/>
      <c r="M6126" s="32"/>
      <c r="P6126" s="2"/>
      <c r="Q6126" s="9"/>
      <c r="T6126" s="5"/>
    </row>
    <row r="6127" spans="2:20" x14ac:dyDescent="0.2">
      <c r="B6127" s="2"/>
      <c r="M6127" s="32"/>
      <c r="P6127" s="2"/>
      <c r="Q6127" s="9"/>
      <c r="T6127" s="5"/>
    </row>
    <row r="6128" spans="2:20" x14ac:dyDescent="0.2">
      <c r="B6128" s="2"/>
      <c r="M6128" s="32"/>
      <c r="P6128" s="2"/>
      <c r="Q6128" s="9"/>
      <c r="T6128" s="5"/>
    </row>
    <row r="6129" spans="2:20" x14ac:dyDescent="0.2">
      <c r="B6129" s="2"/>
      <c r="M6129" s="32"/>
      <c r="P6129" s="2"/>
      <c r="Q6129" s="9"/>
      <c r="T6129" s="5"/>
    </row>
    <row r="6130" spans="2:20" x14ac:dyDescent="0.2">
      <c r="B6130" s="2"/>
      <c r="M6130" s="32"/>
      <c r="P6130" s="2"/>
      <c r="Q6130" s="9"/>
      <c r="T6130" s="5"/>
    </row>
    <row r="6131" spans="2:20" x14ac:dyDescent="0.2">
      <c r="B6131" s="2"/>
      <c r="M6131" s="32"/>
      <c r="P6131" s="2"/>
      <c r="Q6131" s="9"/>
      <c r="T6131" s="5"/>
    </row>
    <row r="6132" spans="2:20" x14ac:dyDescent="0.2">
      <c r="B6132" s="2"/>
      <c r="M6132" s="32"/>
      <c r="P6132" s="2"/>
      <c r="Q6132" s="9"/>
      <c r="T6132" s="5"/>
    </row>
    <row r="6133" spans="2:20" x14ac:dyDescent="0.2">
      <c r="B6133" s="2"/>
      <c r="M6133" s="32"/>
      <c r="P6133" s="2"/>
      <c r="Q6133" s="9"/>
      <c r="T6133" s="5"/>
    </row>
    <row r="6134" spans="2:20" x14ac:dyDescent="0.2">
      <c r="B6134" s="2"/>
      <c r="M6134" s="32"/>
      <c r="P6134" s="2"/>
      <c r="Q6134" s="9"/>
      <c r="T6134" s="5"/>
    </row>
    <row r="6135" spans="2:20" x14ac:dyDescent="0.2">
      <c r="B6135" s="2"/>
      <c r="M6135" s="32"/>
      <c r="P6135" s="2"/>
      <c r="Q6135" s="9"/>
      <c r="T6135" s="5"/>
    </row>
    <row r="6136" spans="2:20" x14ac:dyDescent="0.2">
      <c r="B6136" s="2"/>
      <c r="M6136" s="32"/>
      <c r="P6136" s="2"/>
      <c r="Q6136" s="9"/>
      <c r="T6136" s="5"/>
    </row>
    <row r="6137" spans="2:20" x14ac:dyDescent="0.2">
      <c r="B6137" s="2"/>
      <c r="M6137" s="32"/>
      <c r="P6137" s="2"/>
      <c r="Q6137" s="9"/>
      <c r="T6137" s="5"/>
    </row>
    <row r="6138" spans="2:20" x14ac:dyDescent="0.2">
      <c r="B6138" s="2"/>
      <c r="M6138" s="32"/>
      <c r="P6138" s="2"/>
      <c r="Q6138" s="9"/>
      <c r="T6138" s="5"/>
    </row>
    <row r="6139" spans="2:20" x14ac:dyDescent="0.2">
      <c r="B6139" s="2"/>
      <c r="M6139" s="32"/>
      <c r="P6139" s="2"/>
      <c r="Q6139" s="9"/>
      <c r="T6139" s="5"/>
    </row>
    <row r="6140" spans="2:20" x14ac:dyDescent="0.2">
      <c r="B6140" s="2"/>
      <c r="M6140" s="32"/>
      <c r="P6140" s="2"/>
      <c r="Q6140" s="9"/>
      <c r="T6140" s="5"/>
    </row>
    <row r="6141" spans="2:20" x14ac:dyDescent="0.2">
      <c r="B6141" s="2"/>
      <c r="M6141" s="32"/>
      <c r="P6141" s="2"/>
      <c r="Q6141" s="9"/>
      <c r="T6141" s="5"/>
    </row>
    <row r="6142" spans="2:20" x14ac:dyDescent="0.2">
      <c r="B6142" s="2"/>
      <c r="M6142" s="32"/>
      <c r="P6142" s="2"/>
      <c r="Q6142" s="9"/>
      <c r="T6142" s="5"/>
    </row>
    <row r="6143" spans="2:20" x14ac:dyDescent="0.2">
      <c r="B6143" s="2"/>
      <c r="M6143" s="32"/>
      <c r="P6143" s="2"/>
      <c r="Q6143" s="9"/>
      <c r="T6143" s="5"/>
    </row>
    <row r="6144" spans="2:20" x14ac:dyDescent="0.2">
      <c r="B6144" s="2"/>
      <c r="M6144" s="32"/>
      <c r="P6144" s="2"/>
      <c r="Q6144" s="9"/>
      <c r="T6144" s="5"/>
    </row>
    <row r="6145" spans="2:20" x14ac:dyDescent="0.2">
      <c r="B6145" s="2"/>
      <c r="M6145" s="32"/>
      <c r="P6145" s="2"/>
      <c r="Q6145" s="9"/>
      <c r="T6145" s="5"/>
    </row>
    <row r="6146" spans="2:20" x14ac:dyDescent="0.2">
      <c r="B6146" s="2"/>
      <c r="M6146" s="32"/>
      <c r="P6146" s="2"/>
      <c r="Q6146" s="9"/>
      <c r="T6146" s="5"/>
    </row>
    <row r="6147" spans="2:20" x14ac:dyDescent="0.2">
      <c r="B6147" s="2"/>
      <c r="M6147" s="32"/>
      <c r="P6147" s="2"/>
      <c r="Q6147" s="9"/>
      <c r="T6147" s="5"/>
    </row>
    <row r="6148" spans="2:20" x14ac:dyDescent="0.2">
      <c r="B6148" s="2"/>
      <c r="M6148" s="32"/>
      <c r="P6148" s="2"/>
      <c r="Q6148" s="9"/>
      <c r="T6148" s="5"/>
    </row>
    <row r="6149" spans="2:20" x14ac:dyDescent="0.2">
      <c r="B6149" s="2"/>
      <c r="M6149" s="32"/>
      <c r="P6149" s="2"/>
      <c r="Q6149" s="9"/>
      <c r="T6149" s="5"/>
    </row>
    <row r="6150" spans="2:20" x14ac:dyDescent="0.2">
      <c r="B6150" s="2"/>
      <c r="M6150" s="32"/>
      <c r="P6150" s="2"/>
      <c r="Q6150" s="9"/>
      <c r="T6150" s="5"/>
    </row>
    <row r="6151" spans="2:20" x14ac:dyDescent="0.2">
      <c r="B6151" s="2"/>
      <c r="M6151" s="32"/>
      <c r="P6151" s="2"/>
      <c r="Q6151" s="9"/>
      <c r="T6151" s="5"/>
    </row>
    <row r="6152" spans="2:20" x14ac:dyDescent="0.2">
      <c r="B6152" s="2"/>
      <c r="M6152" s="32"/>
      <c r="P6152" s="2"/>
      <c r="Q6152" s="9"/>
      <c r="T6152" s="5"/>
    </row>
    <row r="6153" spans="2:20" x14ac:dyDescent="0.2">
      <c r="B6153" s="2"/>
      <c r="M6153" s="32"/>
      <c r="P6153" s="2"/>
      <c r="Q6153" s="9"/>
      <c r="T6153" s="5"/>
    </row>
    <row r="6154" spans="2:20" x14ac:dyDescent="0.2">
      <c r="B6154" s="2"/>
      <c r="M6154" s="32"/>
      <c r="P6154" s="2"/>
      <c r="Q6154" s="9"/>
      <c r="T6154" s="5"/>
    </row>
    <row r="6155" spans="2:20" x14ac:dyDescent="0.2">
      <c r="B6155" s="2"/>
      <c r="M6155" s="32"/>
      <c r="P6155" s="2"/>
      <c r="Q6155" s="9"/>
      <c r="T6155" s="5"/>
    </row>
    <row r="6156" spans="2:20" x14ac:dyDescent="0.2">
      <c r="B6156" s="2"/>
      <c r="M6156" s="32"/>
      <c r="P6156" s="2"/>
      <c r="Q6156" s="9"/>
      <c r="T6156" s="5"/>
    </row>
    <row r="6157" spans="2:20" x14ac:dyDescent="0.2">
      <c r="B6157" s="2"/>
      <c r="M6157" s="32"/>
      <c r="P6157" s="2"/>
      <c r="Q6157" s="9"/>
      <c r="T6157" s="5"/>
    </row>
    <row r="6158" spans="2:20" x14ac:dyDescent="0.2">
      <c r="B6158" s="2"/>
      <c r="M6158" s="32"/>
      <c r="P6158" s="2"/>
      <c r="Q6158" s="9"/>
      <c r="T6158" s="5"/>
    </row>
    <row r="6159" spans="2:20" x14ac:dyDescent="0.2">
      <c r="B6159" s="2"/>
      <c r="M6159" s="32"/>
      <c r="P6159" s="2"/>
      <c r="Q6159" s="9"/>
      <c r="T6159" s="5"/>
    </row>
    <row r="6160" spans="2:20" x14ac:dyDescent="0.2">
      <c r="B6160" s="2"/>
      <c r="M6160" s="32"/>
      <c r="P6160" s="2"/>
      <c r="Q6160" s="9"/>
      <c r="T6160" s="5"/>
    </row>
    <row r="6161" spans="2:20" x14ac:dyDescent="0.2">
      <c r="B6161" s="2"/>
      <c r="M6161" s="32"/>
      <c r="P6161" s="2"/>
      <c r="Q6161" s="9"/>
      <c r="T6161" s="5"/>
    </row>
    <row r="6162" spans="2:20" x14ac:dyDescent="0.2">
      <c r="B6162" s="2"/>
      <c r="M6162" s="32"/>
      <c r="P6162" s="2"/>
      <c r="Q6162" s="9"/>
      <c r="T6162" s="5"/>
    </row>
    <row r="6163" spans="2:20" x14ac:dyDescent="0.2">
      <c r="B6163" s="2"/>
      <c r="M6163" s="32"/>
      <c r="P6163" s="2"/>
      <c r="Q6163" s="9"/>
      <c r="T6163" s="5"/>
    </row>
    <row r="6164" spans="2:20" x14ac:dyDescent="0.2">
      <c r="B6164" s="2"/>
      <c r="M6164" s="32"/>
      <c r="P6164" s="2"/>
      <c r="Q6164" s="9"/>
      <c r="T6164" s="5"/>
    </row>
    <row r="6165" spans="2:20" x14ac:dyDescent="0.2">
      <c r="B6165" s="2"/>
      <c r="M6165" s="32"/>
      <c r="P6165" s="2"/>
      <c r="Q6165" s="9"/>
      <c r="T6165" s="5"/>
    </row>
    <row r="6166" spans="2:20" x14ac:dyDescent="0.2">
      <c r="B6166" s="2"/>
      <c r="M6166" s="32"/>
      <c r="P6166" s="2"/>
      <c r="Q6166" s="9"/>
      <c r="T6166" s="5"/>
    </row>
    <row r="6167" spans="2:20" x14ac:dyDescent="0.2">
      <c r="B6167" s="2"/>
      <c r="M6167" s="32"/>
      <c r="P6167" s="2"/>
      <c r="Q6167" s="9"/>
      <c r="T6167" s="5"/>
    </row>
    <row r="6168" spans="2:20" x14ac:dyDescent="0.2">
      <c r="B6168" s="2"/>
      <c r="M6168" s="32"/>
      <c r="P6168" s="2"/>
      <c r="Q6168" s="9"/>
      <c r="T6168" s="5"/>
    </row>
    <row r="6169" spans="2:20" x14ac:dyDescent="0.2">
      <c r="B6169" s="2"/>
      <c r="M6169" s="32"/>
      <c r="P6169" s="2"/>
      <c r="Q6169" s="9"/>
      <c r="T6169" s="5"/>
    </row>
    <row r="6170" spans="2:20" x14ac:dyDescent="0.2">
      <c r="B6170" s="2"/>
      <c r="M6170" s="32"/>
      <c r="P6170" s="2"/>
      <c r="Q6170" s="9"/>
      <c r="T6170" s="5"/>
    </row>
    <row r="6171" spans="2:20" x14ac:dyDescent="0.2">
      <c r="B6171" s="2"/>
      <c r="M6171" s="32"/>
      <c r="P6171" s="2"/>
      <c r="Q6171" s="9"/>
      <c r="T6171" s="5"/>
    </row>
    <row r="6172" spans="2:20" x14ac:dyDescent="0.2">
      <c r="B6172" s="2"/>
      <c r="M6172" s="32"/>
      <c r="P6172" s="2"/>
      <c r="Q6172" s="9"/>
      <c r="T6172" s="5"/>
    </row>
    <row r="6173" spans="2:20" x14ac:dyDescent="0.2">
      <c r="B6173" s="2"/>
      <c r="M6173" s="32"/>
      <c r="P6173" s="2"/>
      <c r="Q6173" s="9"/>
      <c r="T6173" s="5"/>
    </row>
    <row r="6174" spans="2:20" x14ac:dyDescent="0.2">
      <c r="B6174" s="2"/>
      <c r="M6174" s="32"/>
      <c r="P6174" s="2"/>
      <c r="Q6174" s="9"/>
      <c r="T6174" s="5"/>
    </row>
    <row r="6175" spans="2:20" x14ac:dyDescent="0.2">
      <c r="B6175" s="2"/>
      <c r="M6175" s="32"/>
      <c r="P6175" s="2"/>
      <c r="Q6175" s="9"/>
      <c r="T6175" s="5"/>
    </row>
    <row r="6176" spans="2:20" x14ac:dyDescent="0.2">
      <c r="B6176" s="2"/>
      <c r="M6176" s="32"/>
      <c r="P6176" s="2"/>
      <c r="Q6176" s="9"/>
      <c r="T6176" s="5"/>
    </row>
    <row r="6177" spans="2:20" x14ac:dyDescent="0.2">
      <c r="B6177" s="2"/>
      <c r="M6177" s="32"/>
      <c r="P6177" s="2"/>
      <c r="Q6177" s="9"/>
      <c r="T6177" s="5"/>
    </row>
    <row r="6178" spans="2:20" x14ac:dyDescent="0.2">
      <c r="B6178" s="2"/>
      <c r="M6178" s="32"/>
      <c r="P6178" s="2"/>
      <c r="Q6178" s="9"/>
      <c r="T6178" s="5"/>
    </row>
    <row r="6179" spans="2:20" x14ac:dyDescent="0.2">
      <c r="B6179" s="2"/>
      <c r="M6179" s="32"/>
      <c r="P6179" s="2"/>
      <c r="Q6179" s="9"/>
      <c r="T6179" s="5"/>
    </row>
    <row r="6180" spans="2:20" x14ac:dyDescent="0.2">
      <c r="B6180" s="2"/>
      <c r="M6180" s="32"/>
      <c r="P6180" s="2"/>
      <c r="Q6180" s="9"/>
      <c r="T6180" s="5"/>
    </row>
    <row r="6181" spans="2:20" x14ac:dyDescent="0.2">
      <c r="B6181" s="2"/>
      <c r="M6181" s="32"/>
      <c r="P6181" s="2"/>
      <c r="Q6181" s="9"/>
      <c r="T6181" s="5"/>
    </row>
    <row r="6182" spans="2:20" x14ac:dyDescent="0.2">
      <c r="B6182" s="2"/>
      <c r="M6182" s="32"/>
      <c r="P6182" s="2"/>
      <c r="Q6182" s="9"/>
      <c r="T6182" s="5"/>
    </row>
    <row r="6183" spans="2:20" x14ac:dyDescent="0.2">
      <c r="B6183" s="2"/>
      <c r="M6183" s="32"/>
      <c r="P6183" s="2"/>
      <c r="Q6183" s="9"/>
      <c r="T6183" s="5"/>
    </row>
    <row r="6184" spans="2:20" x14ac:dyDescent="0.2">
      <c r="B6184" s="2"/>
      <c r="M6184" s="32"/>
      <c r="P6184" s="2"/>
      <c r="Q6184" s="9"/>
      <c r="T6184" s="5"/>
    </row>
    <row r="6185" spans="2:20" x14ac:dyDescent="0.2">
      <c r="B6185" s="2"/>
      <c r="M6185" s="32"/>
      <c r="P6185" s="2"/>
      <c r="Q6185" s="9"/>
      <c r="T6185" s="5"/>
    </row>
    <row r="6186" spans="2:20" x14ac:dyDescent="0.2">
      <c r="B6186" s="2"/>
      <c r="M6186" s="32"/>
      <c r="P6186" s="2"/>
      <c r="Q6186" s="9"/>
      <c r="T6186" s="5"/>
    </row>
    <row r="6187" spans="2:20" x14ac:dyDescent="0.2">
      <c r="B6187" s="2"/>
      <c r="M6187" s="32"/>
      <c r="P6187" s="2"/>
      <c r="Q6187" s="9"/>
      <c r="T6187" s="5"/>
    </row>
    <row r="6188" spans="2:20" x14ac:dyDescent="0.2">
      <c r="B6188" s="2"/>
      <c r="M6188" s="32"/>
      <c r="P6188" s="2"/>
      <c r="Q6188" s="9"/>
      <c r="T6188" s="5"/>
    </row>
    <row r="6189" spans="2:20" x14ac:dyDescent="0.2">
      <c r="B6189" s="2"/>
      <c r="M6189" s="32"/>
      <c r="P6189" s="2"/>
      <c r="Q6189" s="9"/>
      <c r="T6189" s="5"/>
    </row>
    <row r="6190" spans="2:20" x14ac:dyDescent="0.2">
      <c r="B6190" s="2"/>
      <c r="M6190" s="32"/>
      <c r="P6190" s="2"/>
      <c r="Q6190" s="9"/>
      <c r="T6190" s="5"/>
    </row>
    <row r="6191" spans="2:20" x14ac:dyDescent="0.2">
      <c r="B6191" s="2"/>
      <c r="M6191" s="32"/>
      <c r="P6191" s="2"/>
      <c r="Q6191" s="9"/>
      <c r="T6191" s="5"/>
    </row>
    <row r="6192" spans="2:20" x14ac:dyDescent="0.2">
      <c r="B6192" s="2"/>
      <c r="M6192" s="32"/>
      <c r="P6192" s="2"/>
      <c r="Q6192" s="9"/>
      <c r="T6192" s="5"/>
    </row>
    <row r="6193" spans="2:20" x14ac:dyDescent="0.2">
      <c r="B6193" s="2"/>
      <c r="M6193" s="32"/>
      <c r="P6193" s="2"/>
      <c r="Q6193" s="9"/>
      <c r="T6193" s="5"/>
    </row>
    <row r="6194" spans="2:20" x14ac:dyDescent="0.2">
      <c r="B6194" s="2"/>
      <c r="M6194" s="32"/>
      <c r="P6194" s="2"/>
      <c r="Q6194" s="9"/>
      <c r="T6194" s="5"/>
    </row>
    <row r="6195" spans="2:20" x14ac:dyDescent="0.2">
      <c r="B6195" s="2"/>
      <c r="M6195" s="32"/>
      <c r="P6195" s="2"/>
      <c r="Q6195" s="9"/>
      <c r="T6195" s="5"/>
    </row>
    <row r="6196" spans="2:20" x14ac:dyDescent="0.2">
      <c r="B6196" s="2"/>
      <c r="M6196" s="32"/>
      <c r="P6196" s="2"/>
      <c r="Q6196" s="9"/>
      <c r="T6196" s="5"/>
    </row>
    <row r="6197" spans="2:20" x14ac:dyDescent="0.2">
      <c r="B6197" s="2"/>
      <c r="M6197" s="32"/>
      <c r="P6197" s="2"/>
      <c r="Q6197" s="9"/>
      <c r="T6197" s="5"/>
    </row>
    <row r="6198" spans="2:20" x14ac:dyDescent="0.2">
      <c r="B6198" s="2"/>
      <c r="M6198" s="32"/>
      <c r="P6198" s="2"/>
      <c r="Q6198" s="9"/>
      <c r="T6198" s="5"/>
    </row>
    <row r="6199" spans="2:20" x14ac:dyDescent="0.2">
      <c r="B6199" s="2"/>
      <c r="M6199" s="32"/>
      <c r="P6199" s="2"/>
      <c r="Q6199" s="9"/>
      <c r="T6199" s="5"/>
    </row>
    <row r="6200" spans="2:20" x14ac:dyDescent="0.2">
      <c r="B6200" s="2"/>
      <c r="M6200" s="32"/>
      <c r="P6200" s="2"/>
      <c r="Q6200" s="9"/>
      <c r="T6200" s="5"/>
    </row>
    <row r="6201" spans="2:20" x14ac:dyDescent="0.2">
      <c r="B6201" s="2"/>
      <c r="M6201" s="32"/>
      <c r="P6201" s="2"/>
      <c r="Q6201" s="9"/>
      <c r="T6201" s="5"/>
    </row>
    <row r="6202" spans="2:20" x14ac:dyDescent="0.2">
      <c r="B6202" s="2"/>
      <c r="M6202" s="32"/>
      <c r="P6202" s="2"/>
      <c r="Q6202" s="9"/>
      <c r="T6202" s="5"/>
    </row>
    <row r="6203" spans="2:20" x14ac:dyDescent="0.2">
      <c r="B6203" s="2"/>
      <c r="M6203" s="32"/>
      <c r="P6203" s="2"/>
      <c r="Q6203" s="9"/>
      <c r="T6203" s="5"/>
    </row>
    <row r="6204" spans="2:20" x14ac:dyDescent="0.2">
      <c r="B6204" s="2"/>
      <c r="M6204" s="32"/>
      <c r="P6204" s="2"/>
      <c r="Q6204" s="9"/>
      <c r="T6204" s="5"/>
    </row>
    <row r="6205" spans="2:20" x14ac:dyDescent="0.2">
      <c r="B6205" s="2"/>
      <c r="M6205" s="32"/>
      <c r="P6205" s="2"/>
      <c r="Q6205" s="9"/>
      <c r="T6205" s="5"/>
    </row>
    <row r="6206" spans="2:20" x14ac:dyDescent="0.2">
      <c r="B6206" s="2"/>
      <c r="M6206" s="32"/>
      <c r="P6206" s="2"/>
      <c r="Q6206" s="9"/>
      <c r="T6206" s="5"/>
    </row>
    <row r="6207" spans="2:20" x14ac:dyDescent="0.2">
      <c r="B6207" s="2"/>
      <c r="M6207" s="32"/>
      <c r="P6207" s="2"/>
      <c r="Q6207" s="9"/>
      <c r="T6207" s="5"/>
    </row>
    <row r="6208" spans="2:20" x14ac:dyDescent="0.2">
      <c r="B6208" s="2"/>
      <c r="M6208" s="32"/>
      <c r="P6208" s="2"/>
      <c r="Q6208" s="9"/>
      <c r="T6208" s="5"/>
    </row>
    <row r="6209" spans="2:20" x14ac:dyDescent="0.2">
      <c r="B6209" s="2"/>
      <c r="M6209" s="32"/>
      <c r="P6209" s="2"/>
      <c r="Q6209" s="9"/>
      <c r="T6209" s="5"/>
    </row>
    <row r="6210" spans="2:20" x14ac:dyDescent="0.2">
      <c r="B6210" s="2"/>
      <c r="M6210" s="32"/>
      <c r="P6210" s="2"/>
      <c r="Q6210" s="9"/>
      <c r="T6210" s="5"/>
    </row>
    <row r="6211" spans="2:20" x14ac:dyDescent="0.2">
      <c r="B6211" s="2"/>
      <c r="M6211" s="32"/>
      <c r="P6211" s="2"/>
      <c r="Q6211" s="9"/>
      <c r="T6211" s="5"/>
    </row>
    <row r="6212" spans="2:20" x14ac:dyDescent="0.2">
      <c r="B6212" s="2"/>
      <c r="M6212" s="32"/>
      <c r="P6212" s="2"/>
      <c r="Q6212" s="9"/>
      <c r="T6212" s="5"/>
    </row>
    <row r="6213" spans="2:20" x14ac:dyDescent="0.2">
      <c r="B6213" s="2"/>
      <c r="M6213" s="32"/>
      <c r="P6213" s="2"/>
      <c r="Q6213" s="9"/>
      <c r="T6213" s="5"/>
    </row>
    <row r="6214" spans="2:20" x14ac:dyDescent="0.2">
      <c r="B6214" s="2"/>
      <c r="M6214" s="32"/>
      <c r="P6214" s="2"/>
      <c r="Q6214" s="9"/>
      <c r="T6214" s="5"/>
    </row>
    <row r="6215" spans="2:20" x14ac:dyDescent="0.2">
      <c r="B6215" s="2"/>
      <c r="M6215" s="32"/>
      <c r="P6215" s="2"/>
      <c r="Q6215" s="9"/>
      <c r="T6215" s="5"/>
    </row>
    <row r="6216" spans="2:20" x14ac:dyDescent="0.2">
      <c r="B6216" s="2"/>
      <c r="M6216" s="32"/>
      <c r="P6216" s="2"/>
      <c r="Q6216" s="9"/>
      <c r="T6216" s="5"/>
    </row>
    <row r="6217" spans="2:20" x14ac:dyDescent="0.2">
      <c r="B6217" s="2"/>
      <c r="M6217" s="32"/>
      <c r="P6217" s="2"/>
      <c r="Q6217" s="9"/>
      <c r="T6217" s="5"/>
    </row>
    <row r="6218" spans="2:20" x14ac:dyDescent="0.2">
      <c r="B6218" s="2"/>
      <c r="M6218" s="32"/>
      <c r="P6218" s="2"/>
      <c r="Q6218" s="9"/>
      <c r="T6218" s="5"/>
    </row>
    <row r="6219" spans="2:20" x14ac:dyDescent="0.2">
      <c r="B6219" s="2"/>
      <c r="M6219" s="32"/>
      <c r="P6219" s="2"/>
      <c r="Q6219" s="9"/>
      <c r="T6219" s="5"/>
    </row>
    <row r="6220" spans="2:20" x14ac:dyDescent="0.2">
      <c r="B6220" s="2"/>
      <c r="M6220" s="32"/>
      <c r="P6220" s="2"/>
      <c r="Q6220" s="9"/>
      <c r="T6220" s="5"/>
    </row>
    <row r="6221" spans="2:20" x14ac:dyDescent="0.2">
      <c r="B6221" s="2"/>
      <c r="M6221" s="32"/>
      <c r="P6221" s="2"/>
      <c r="Q6221" s="9"/>
      <c r="T6221" s="5"/>
    </row>
    <row r="6222" spans="2:20" x14ac:dyDescent="0.2">
      <c r="B6222" s="2"/>
      <c r="M6222" s="32"/>
      <c r="P6222" s="2"/>
      <c r="Q6222" s="9"/>
      <c r="T6222" s="5"/>
    </row>
    <row r="6223" spans="2:20" x14ac:dyDescent="0.2">
      <c r="B6223" s="2"/>
      <c r="M6223" s="32"/>
      <c r="P6223" s="2"/>
      <c r="Q6223" s="9"/>
      <c r="T6223" s="5"/>
    </row>
    <row r="6224" spans="2:20" x14ac:dyDescent="0.2">
      <c r="B6224" s="2"/>
      <c r="M6224" s="32"/>
      <c r="P6224" s="2"/>
      <c r="Q6224" s="9"/>
      <c r="T6224" s="5"/>
    </row>
    <row r="6225" spans="2:20" x14ac:dyDescent="0.2">
      <c r="B6225" s="2"/>
      <c r="M6225" s="32"/>
      <c r="P6225" s="2"/>
      <c r="Q6225" s="9"/>
      <c r="T6225" s="5"/>
    </row>
    <row r="6226" spans="2:20" x14ac:dyDescent="0.2">
      <c r="B6226" s="2"/>
      <c r="M6226" s="32"/>
      <c r="P6226" s="2"/>
      <c r="Q6226" s="9"/>
      <c r="T6226" s="5"/>
    </row>
    <row r="6227" spans="2:20" x14ac:dyDescent="0.2">
      <c r="B6227" s="2"/>
      <c r="M6227" s="32"/>
      <c r="P6227" s="2"/>
      <c r="Q6227" s="9"/>
      <c r="T6227" s="5"/>
    </row>
    <row r="6228" spans="2:20" x14ac:dyDescent="0.2">
      <c r="B6228" s="2"/>
      <c r="M6228" s="32"/>
      <c r="P6228" s="2"/>
      <c r="Q6228" s="9"/>
      <c r="T6228" s="5"/>
    </row>
    <row r="6229" spans="2:20" x14ac:dyDescent="0.2">
      <c r="B6229" s="2"/>
      <c r="M6229" s="32"/>
      <c r="P6229" s="2"/>
      <c r="Q6229" s="9"/>
      <c r="T6229" s="5"/>
    </row>
    <row r="6230" spans="2:20" x14ac:dyDescent="0.2">
      <c r="B6230" s="2"/>
      <c r="M6230" s="32"/>
      <c r="P6230" s="2"/>
      <c r="Q6230" s="9"/>
      <c r="T6230" s="5"/>
    </row>
    <row r="6231" spans="2:20" x14ac:dyDescent="0.2">
      <c r="B6231" s="2"/>
      <c r="M6231" s="32"/>
      <c r="P6231" s="2"/>
      <c r="Q6231" s="9"/>
      <c r="T6231" s="5"/>
    </row>
    <row r="6232" spans="2:20" x14ac:dyDescent="0.2">
      <c r="B6232" s="2"/>
      <c r="M6232" s="32"/>
      <c r="P6232" s="2"/>
      <c r="Q6232" s="9"/>
      <c r="T6232" s="5"/>
    </row>
    <row r="6233" spans="2:20" x14ac:dyDescent="0.2">
      <c r="B6233" s="2"/>
      <c r="M6233" s="32"/>
      <c r="P6233" s="2"/>
      <c r="Q6233" s="9"/>
      <c r="T6233" s="5"/>
    </row>
    <row r="6234" spans="2:20" x14ac:dyDescent="0.2">
      <c r="B6234" s="2"/>
      <c r="M6234" s="32"/>
      <c r="P6234" s="2"/>
      <c r="Q6234" s="9"/>
      <c r="T6234" s="5"/>
    </row>
    <row r="6235" spans="2:20" x14ac:dyDescent="0.2">
      <c r="B6235" s="2"/>
      <c r="M6235" s="32"/>
      <c r="P6235" s="2"/>
      <c r="Q6235" s="9"/>
      <c r="T6235" s="5"/>
    </row>
    <row r="6236" spans="2:20" x14ac:dyDescent="0.2">
      <c r="B6236" s="2"/>
      <c r="M6236" s="32"/>
      <c r="P6236" s="2"/>
      <c r="Q6236" s="9"/>
      <c r="T6236" s="5"/>
    </row>
    <row r="6237" spans="2:20" x14ac:dyDescent="0.2">
      <c r="B6237" s="2"/>
      <c r="M6237" s="32"/>
      <c r="P6237" s="2"/>
      <c r="Q6237" s="9"/>
      <c r="T6237" s="5"/>
    </row>
    <row r="6238" spans="2:20" x14ac:dyDescent="0.2">
      <c r="B6238" s="2"/>
      <c r="M6238" s="32"/>
      <c r="P6238" s="2"/>
      <c r="Q6238" s="9"/>
      <c r="T6238" s="5"/>
    </row>
    <row r="6239" spans="2:20" x14ac:dyDescent="0.2">
      <c r="B6239" s="2"/>
      <c r="M6239" s="32"/>
      <c r="P6239" s="2"/>
      <c r="Q6239" s="9"/>
      <c r="T6239" s="5"/>
    </row>
    <row r="6240" spans="2:20" x14ac:dyDescent="0.2">
      <c r="B6240" s="2"/>
      <c r="M6240" s="32"/>
      <c r="P6240" s="2"/>
      <c r="Q6240" s="9"/>
      <c r="T6240" s="5"/>
    </row>
    <row r="6241" spans="2:20" x14ac:dyDescent="0.2">
      <c r="B6241" s="2"/>
      <c r="M6241" s="32"/>
      <c r="P6241" s="2"/>
      <c r="Q6241" s="9"/>
      <c r="T6241" s="5"/>
    </row>
    <row r="6242" spans="2:20" x14ac:dyDescent="0.2">
      <c r="B6242" s="2"/>
      <c r="M6242" s="32"/>
      <c r="P6242" s="2"/>
      <c r="Q6242" s="9"/>
      <c r="T6242" s="5"/>
    </row>
    <row r="6243" spans="2:20" x14ac:dyDescent="0.2">
      <c r="B6243" s="2"/>
      <c r="M6243" s="32"/>
      <c r="P6243" s="2"/>
      <c r="Q6243" s="9"/>
      <c r="T6243" s="5"/>
    </row>
    <row r="6244" spans="2:20" x14ac:dyDescent="0.2">
      <c r="B6244" s="2"/>
      <c r="M6244" s="32"/>
      <c r="P6244" s="2"/>
      <c r="Q6244" s="9"/>
      <c r="T6244" s="5"/>
    </row>
    <row r="6245" spans="2:20" x14ac:dyDescent="0.2">
      <c r="B6245" s="2"/>
      <c r="M6245" s="32"/>
      <c r="P6245" s="2"/>
      <c r="Q6245" s="9"/>
      <c r="T6245" s="5"/>
    </row>
    <row r="6246" spans="2:20" x14ac:dyDescent="0.2">
      <c r="B6246" s="2"/>
      <c r="M6246" s="32"/>
      <c r="P6246" s="2"/>
      <c r="Q6246" s="9"/>
      <c r="T6246" s="5"/>
    </row>
    <row r="6247" spans="2:20" x14ac:dyDescent="0.2">
      <c r="B6247" s="2"/>
      <c r="M6247" s="32"/>
      <c r="P6247" s="2"/>
      <c r="Q6247" s="9"/>
      <c r="T6247" s="5"/>
    </row>
    <row r="6248" spans="2:20" x14ac:dyDescent="0.2">
      <c r="B6248" s="2"/>
      <c r="M6248" s="32"/>
      <c r="P6248" s="2"/>
      <c r="Q6248" s="9"/>
      <c r="T6248" s="5"/>
    </row>
    <row r="6249" spans="2:20" x14ac:dyDescent="0.2">
      <c r="B6249" s="2"/>
      <c r="M6249" s="32"/>
      <c r="P6249" s="2"/>
      <c r="Q6249" s="9"/>
      <c r="T6249" s="5"/>
    </row>
    <row r="6250" spans="2:20" x14ac:dyDescent="0.2">
      <c r="B6250" s="2"/>
      <c r="M6250" s="32"/>
      <c r="P6250" s="2"/>
      <c r="Q6250" s="9"/>
      <c r="T6250" s="5"/>
    </row>
    <row r="6251" spans="2:20" x14ac:dyDescent="0.2">
      <c r="B6251" s="2"/>
      <c r="M6251" s="32"/>
      <c r="P6251" s="2"/>
      <c r="Q6251" s="9"/>
      <c r="T6251" s="5"/>
    </row>
    <row r="6252" spans="2:20" x14ac:dyDescent="0.2">
      <c r="B6252" s="2"/>
      <c r="M6252" s="32"/>
      <c r="P6252" s="2"/>
      <c r="Q6252" s="9"/>
      <c r="T6252" s="5"/>
    </row>
    <row r="6253" spans="2:20" x14ac:dyDescent="0.2">
      <c r="B6253" s="2"/>
      <c r="M6253" s="32"/>
      <c r="P6253" s="2"/>
      <c r="Q6253" s="9"/>
      <c r="T6253" s="5"/>
    </row>
    <row r="6254" spans="2:20" x14ac:dyDescent="0.2">
      <c r="B6254" s="2"/>
      <c r="M6254" s="32"/>
      <c r="P6254" s="2"/>
      <c r="Q6254" s="9"/>
      <c r="T6254" s="5"/>
    </row>
    <row r="6255" spans="2:20" x14ac:dyDescent="0.2">
      <c r="B6255" s="2"/>
      <c r="M6255" s="32"/>
      <c r="P6255" s="2"/>
      <c r="Q6255" s="9"/>
      <c r="T6255" s="5"/>
    </row>
    <row r="6256" spans="2:20" x14ac:dyDescent="0.2">
      <c r="B6256" s="2"/>
      <c r="M6256" s="32"/>
      <c r="P6256" s="2"/>
      <c r="Q6256" s="9"/>
      <c r="T6256" s="5"/>
    </row>
    <row r="6257" spans="2:20" x14ac:dyDescent="0.2">
      <c r="B6257" s="2"/>
      <c r="M6257" s="32"/>
      <c r="P6257" s="2"/>
      <c r="Q6257" s="9"/>
      <c r="T6257" s="5"/>
    </row>
    <row r="6258" spans="2:20" x14ac:dyDescent="0.2">
      <c r="B6258" s="2"/>
      <c r="M6258" s="32"/>
      <c r="P6258" s="2"/>
      <c r="Q6258" s="9"/>
      <c r="T6258" s="5"/>
    </row>
    <row r="6259" spans="2:20" x14ac:dyDescent="0.2">
      <c r="B6259" s="2"/>
      <c r="M6259" s="32"/>
      <c r="P6259" s="2"/>
      <c r="Q6259" s="9"/>
      <c r="T6259" s="5"/>
    </row>
    <row r="6260" spans="2:20" x14ac:dyDescent="0.2">
      <c r="B6260" s="2"/>
      <c r="M6260" s="32"/>
      <c r="P6260" s="2"/>
      <c r="Q6260" s="9"/>
      <c r="T6260" s="5"/>
    </row>
    <row r="6261" spans="2:20" x14ac:dyDescent="0.2">
      <c r="B6261" s="2"/>
      <c r="M6261" s="32"/>
      <c r="P6261" s="2"/>
      <c r="Q6261" s="9"/>
      <c r="T6261" s="5"/>
    </row>
    <row r="6262" spans="2:20" x14ac:dyDescent="0.2">
      <c r="B6262" s="2"/>
      <c r="M6262" s="32"/>
      <c r="P6262" s="2"/>
      <c r="Q6262" s="9"/>
      <c r="T6262" s="5"/>
    </row>
    <row r="6263" spans="2:20" x14ac:dyDescent="0.2">
      <c r="B6263" s="2"/>
      <c r="M6263" s="32"/>
      <c r="P6263" s="2"/>
      <c r="Q6263" s="9"/>
      <c r="T6263" s="5"/>
    </row>
    <row r="6264" spans="2:20" x14ac:dyDescent="0.2">
      <c r="B6264" s="2"/>
      <c r="M6264" s="32"/>
      <c r="P6264" s="2"/>
      <c r="Q6264" s="9"/>
      <c r="T6264" s="5"/>
    </row>
    <row r="6265" spans="2:20" x14ac:dyDescent="0.2">
      <c r="B6265" s="2"/>
      <c r="M6265" s="32"/>
      <c r="P6265" s="2"/>
      <c r="Q6265" s="9"/>
      <c r="T6265" s="5"/>
    </row>
    <row r="6266" spans="2:20" x14ac:dyDescent="0.2">
      <c r="B6266" s="2"/>
      <c r="M6266" s="32"/>
      <c r="P6266" s="2"/>
      <c r="Q6266" s="9"/>
      <c r="T6266" s="5"/>
    </row>
    <row r="6267" spans="2:20" x14ac:dyDescent="0.2">
      <c r="B6267" s="2"/>
      <c r="M6267" s="32"/>
      <c r="P6267" s="2"/>
      <c r="Q6267" s="9"/>
      <c r="T6267" s="5"/>
    </row>
    <row r="6268" spans="2:20" x14ac:dyDescent="0.2">
      <c r="B6268" s="2"/>
      <c r="M6268" s="32"/>
      <c r="P6268" s="2"/>
      <c r="Q6268" s="9"/>
      <c r="T6268" s="5"/>
    </row>
    <row r="6269" spans="2:20" x14ac:dyDescent="0.2">
      <c r="B6269" s="2"/>
      <c r="M6269" s="32"/>
      <c r="P6269" s="2"/>
      <c r="Q6269" s="9"/>
      <c r="T6269" s="5"/>
    </row>
    <row r="6270" spans="2:20" x14ac:dyDescent="0.2">
      <c r="B6270" s="2"/>
      <c r="M6270" s="32"/>
      <c r="P6270" s="2"/>
      <c r="Q6270" s="9"/>
      <c r="T6270" s="5"/>
    </row>
    <row r="6271" spans="2:20" x14ac:dyDescent="0.2">
      <c r="B6271" s="2"/>
      <c r="M6271" s="32"/>
      <c r="P6271" s="2"/>
      <c r="Q6271" s="9"/>
      <c r="T6271" s="5"/>
    </row>
    <row r="6272" spans="2:20" x14ac:dyDescent="0.2">
      <c r="B6272" s="2"/>
      <c r="M6272" s="32"/>
      <c r="P6272" s="2"/>
      <c r="Q6272" s="9"/>
      <c r="T6272" s="5"/>
    </row>
    <row r="6273" spans="2:20" x14ac:dyDescent="0.2">
      <c r="B6273" s="2"/>
      <c r="M6273" s="32"/>
      <c r="P6273" s="2"/>
      <c r="Q6273" s="9"/>
      <c r="T6273" s="5"/>
    </row>
    <row r="6274" spans="2:20" x14ac:dyDescent="0.2">
      <c r="B6274" s="2"/>
      <c r="M6274" s="32"/>
      <c r="P6274" s="2"/>
      <c r="Q6274" s="9"/>
      <c r="T6274" s="5"/>
    </row>
    <row r="6275" spans="2:20" x14ac:dyDescent="0.2">
      <c r="B6275" s="2"/>
      <c r="M6275" s="32"/>
      <c r="P6275" s="2"/>
      <c r="Q6275" s="9"/>
      <c r="T6275" s="5"/>
    </row>
    <row r="6276" spans="2:20" x14ac:dyDescent="0.2">
      <c r="B6276" s="2"/>
      <c r="M6276" s="32"/>
      <c r="P6276" s="2"/>
      <c r="Q6276" s="9"/>
      <c r="T6276" s="5"/>
    </row>
    <row r="6277" spans="2:20" x14ac:dyDescent="0.2">
      <c r="B6277" s="2"/>
      <c r="M6277" s="32"/>
      <c r="P6277" s="2"/>
      <c r="Q6277" s="9"/>
      <c r="T6277" s="5"/>
    </row>
    <row r="6278" spans="2:20" x14ac:dyDescent="0.2">
      <c r="B6278" s="2"/>
      <c r="M6278" s="32"/>
      <c r="P6278" s="2"/>
      <c r="Q6278" s="9"/>
      <c r="T6278" s="5"/>
    </row>
    <row r="6279" spans="2:20" x14ac:dyDescent="0.2">
      <c r="B6279" s="2"/>
      <c r="M6279" s="32"/>
      <c r="P6279" s="2"/>
      <c r="Q6279" s="9"/>
      <c r="T6279" s="5"/>
    </row>
    <row r="6280" spans="2:20" x14ac:dyDescent="0.2">
      <c r="B6280" s="2"/>
      <c r="M6280" s="32"/>
      <c r="P6280" s="2"/>
      <c r="Q6280" s="9"/>
      <c r="T6280" s="5"/>
    </row>
    <row r="6281" spans="2:20" x14ac:dyDescent="0.2">
      <c r="B6281" s="2"/>
      <c r="M6281" s="32"/>
      <c r="P6281" s="2"/>
      <c r="Q6281" s="9"/>
      <c r="T6281" s="5"/>
    </row>
    <row r="6282" spans="2:20" x14ac:dyDescent="0.2">
      <c r="B6282" s="2"/>
      <c r="M6282" s="32"/>
      <c r="P6282" s="2"/>
      <c r="Q6282" s="9"/>
      <c r="T6282" s="5"/>
    </row>
    <row r="6283" spans="2:20" x14ac:dyDescent="0.2">
      <c r="B6283" s="2"/>
      <c r="M6283" s="32"/>
      <c r="P6283" s="2"/>
      <c r="Q6283" s="9"/>
      <c r="T6283" s="5"/>
    </row>
    <row r="6284" spans="2:20" x14ac:dyDescent="0.2">
      <c r="B6284" s="2"/>
      <c r="M6284" s="32"/>
      <c r="P6284" s="2"/>
      <c r="Q6284" s="9"/>
      <c r="T6284" s="5"/>
    </row>
    <row r="6285" spans="2:20" x14ac:dyDescent="0.2">
      <c r="B6285" s="2"/>
      <c r="M6285" s="32"/>
      <c r="P6285" s="2"/>
      <c r="Q6285" s="9"/>
      <c r="T6285" s="5"/>
    </row>
    <row r="6286" spans="2:20" x14ac:dyDescent="0.2">
      <c r="B6286" s="2"/>
      <c r="M6286" s="32"/>
      <c r="P6286" s="2"/>
      <c r="Q6286" s="9"/>
      <c r="T6286" s="5"/>
    </row>
    <row r="6287" spans="2:20" x14ac:dyDescent="0.2">
      <c r="B6287" s="2"/>
      <c r="M6287" s="32"/>
      <c r="P6287" s="2"/>
      <c r="Q6287" s="9"/>
      <c r="T6287" s="5"/>
    </row>
    <row r="6288" spans="2:20" x14ac:dyDescent="0.2">
      <c r="B6288" s="2"/>
      <c r="M6288" s="32"/>
      <c r="P6288" s="2"/>
      <c r="Q6288" s="9"/>
      <c r="T6288" s="5"/>
    </row>
    <row r="6289" spans="2:20" x14ac:dyDescent="0.2">
      <c r="B6289" s="2"/>
      <c r="M6289" s="32"/>
      <c r="P6289" s="2"/>
      <c r="Q6289" s="9"/>
      <c r="T6289" s="5"/>
    </row>
    <row r="6290" spans="2:20" x14ac:dyDescent="0.2">
      <c r="B6290" s="2"/>
      <c r="M6290" s="32"/>
      <c r="P6290" s="2"/>
      <c r="Q6290" s="9"/>
      <c r="T6290" s="5"/>
    </row>
    <row r="6291" spans="2:20" x14ac:dyDescent="0.2">
      <c r="B6291" s="2"/>
      <c r="M6291" s="32"/>
      <c r="P6291" s="2"/>
      <c r="Q6291" s="9"/>
      <c r="T6291" s="5"/>
    </row>
    <row r="6292" spans="2:20" x14ac:dyDescent="0.2">
      <c r="B6292" s="2"/>
      <c r="M6292" s="32"/>
      <c r="P6292" s="2"/>
      <c r="Q6292" s="9"/>
      <c r="T6292" s="5"/>
    </row>
    <row r="6293" spans="2:20" x14ac:dyDescent="0.2">
      <c r="B6293" s="2"/>
      <c r="M6293" s="32"/>
      <c r="P6293" s="2"/>
      <c r="Q6293" s="9"/>
      <c r="T6293" s="5"/>
    </row>
    <row r="6294" spans="2:20" x14ac:dyDescent="0.2">
      <c r="B6294" s="2"/>
      <c r="M6294" s="32"/>
      <c r="P6294" s="2"/>
      <c r="Q6294" s="9"/>
      <c r="T6294" s="5"/>
    </row>
    <row r="6295" spans="2:20" x14ac:dyDescent="0.2">
      <c r="B6295" s="2"/>
      <c r="M6295" s="32"/>
      <c r="P6295" s="2"/>
      <c r="Q6295" s="9"/>
      <c r="T6295" s="5"/>
    </row>
    <row r="6296" spans="2:20" x14ac:dyDescent="0.2">
      <c r="B6296" s="2"/>
      <c r="M6296" s="32"/>
      <c r="P6296" s="2"/>
      <c r="Q6296" s="9"/>
      <c r="T6296" s="5"/>
    </row>
    <row r="6297" spans="2:20" x14ac:dyDescent="0.2">
      <c r="B6297" s="2"/>
      <c r="M6297" s="32"/>
      <c r="P6297" s="2"/>
      <c r="Q6297" s="9"/>
      <c r="T6297" s="5"/>
    </row>
    <row r="6298" spans="2:20" x14ac:dyDescent="0.2">
      <c r="B6298" s="2"/>
      <c r="M6298" s="32"/>
      <c r="P6298" s="2"/>
      <c r="Q6298" s="9"/>
      <c r="T6298" s="5"/>
    </row>
    <row r="6299" spans="2:20" x14ac:dyDescent="0.2">
      <c r="B6299" s="2"/>
      <c r="M6299" s="32"/>
      <c r="P6299" s="2"/>
      <c r="Q6299" s="9"/>
      <c r="T6299" s="5"/>
    </row>
    <row r="6300" spans="2:20" x14ac:dyDescent="0.2">
      <c r="B6300" s="2"/>
      <c r="M6300" s="32"/>
      <c r="P6300" s="2"/>
      <c r="Q6300" s="9"/>
      <c r="T6300" s="5"/>
    </row>
    <row r="6301" spans="2:20" x14ac:dyDescent="0.2">
      <c r="B6301" s="2"/>
      <c r="M6301" s="32"/>
      <c r="P6301" s="2"/>
      <c r="Q6301" s="9"/>
      <c r="T6301" s="5"/>
    </row>
    <row r="6302" spans="2:20" x14ac:dyDescent="0.2">
      <c r="B6302" s="2"/>
      <c r="M6302" s="32"/>
      <c r="P6302" s="2"/>
      <c r="Q6302" s="9"/>
      <c r="T6302" s="5"/>
    </row>
    <row r="6303" spans="2:20" x14ac:dyDescent="0.2">
      <c r="B6303" s="2"/>
      <c r="M6303" s="32"/>
      <c r="P6303" s="2"/>
      <c r="Q6303" s="9"/>
      <c r="T6303" s="5"/>
    </row>
    <row r="6304" spans="2:20" x14ac:dyDescent="0.2">
      <c r="B6304" s="2"/>
      <c r="M6304" s="32"/>
      <c r="P6304" s="2"/>
      <c r="Q6304" s="9"/>
      <c r="T6304" s="5"/>
    </row>
    <row r="6305" spans="2:20" x14ac:dyDescent="0.2">
      <c r="B6305" s="2"/>
      <c r="M6305" s="32"/>
      <c r="P6305" s="2"/>
      <c r="Q6305" s="9"/>
      <c r="T6305" s="5"/>
    </row>
    <row r="6306" spans="2:20" x14ac:dyDescent="0.2">
      <c r="B6306" s="2"/>
      <c r="M6306" s="32"/>
      <c r="P6306" s="2"/>
      <c r="Q6306" s="9"/>
      <c r="T6306" s="5"/>
    </row>
    <row r="6307" spans="2:20" x14ac:dyDescent="0.2">
      <c r="B6307" s="2"/>
      <c r="M6307" s="32"/>
      <c r="P6307" s="2"/>
      <c r="Q6307" s="9"/>
      <c r="T6307" s="5"/>
    </row>
    <row r="6308" spans="2:20" x14ac:dyDescent="0.2">
      <c r="B6308" s="2"/>
      <c r="M6308" s="32"/>
      <c r="P6308" s="2"/>
      <c r="Q6308" s="9"/>
      <c r="T6308" s="5"/>
    </row>
    <row r="6309" spans="2:20" x14ac:dyDescent="0.2">
      <c r="B6309" s="2"/>
      <c r="M6309" s="32"/>
      <c r="P6309" s="2"/>
      <c r="Q6309" s="9"/>
      <c r="T6309" s="5"/>
    </row>
    <row r="6310" spans="2:20" x14ac:dyDescent="0.2">
      <c r="B6310" s="2"/>
      <c r="M6310" s="32"/>
      <c r="P6310" s="2"/>
      <c r="Q6310" s="9"/>
      <c r="T6310" s="5"/>
    </row>
    <row r="6311" spans="2:20" x14ac:dyDescent="0.2">
      <c r="B6311" s="2"/>
      <c r="M6311" s="32"/>
      <c r="P6311" s="2"/>
      <c r="Q6311" s="9"/>
      <c r="T6311" s="5"/>
    </row>
    <row r="6312" spans="2:20" x14ac:dyDescent="0.2">
      <c r="B6312" s="2"/>
      <c r="M6312" s="32"/>
      <c r="P6312" s="2"/>
      <c r="Q6312" s="9"/>
      <c r="T6312" s="5"/>
    </row>
    <row r="6313" spans="2:20" x14ac:dyDescent="0.2">
      <c r="B6313" s="2"/>
      <c r="M6313" s="32"/>
      <c r="P6313" s="2"/>
      <c r="Q6313" s="9"/>
      <c r="T6313" s="5"/>
    </row>
    <row r="6314" spans="2:20" x14ac:dyDescent="0.2">
      <c r="B6314" s="2"/>
      <c r="M6314" s="32"/>
      <c r="P6314" s="2"/>
      <c r="Q6314" s="9"/>
      <c r="T6314" s="5"/>
    </row>
    <row r="6315" spans="2:20" x14ac:dyDescent="0.2">
      <c r="B6315" s="2"/>
      <c r="M6315" s="32"/>
      <c r="P6315" s="2"/>
      <c r="Q6315" s="9"/>
      <c r="T6315" s="5"/>
    </row>
    <row r="6316" spans="2:20" x14ac:dyDescent="0.2">
      <c r="B6316" s="2"/>
      <c r="M6316" s="32"/>
      <c r="P6316" s="2"/>
      <c r="Q6316" s="9"/>
      <c r="T6316" s="5"/>
    </row>
    <row r="6317" spans="2:20" x14ac:dyDescent="0.2">
      <c r="B6317" s="2"/>
      <c r="M6317" s="32"/>
      <c r="P6317" s="2"/>
      <c r="Q6317" s="9"/>
      <c r="T6317" s="5"/>
    </row>
    <row r="6318" spans="2:20" x14ac:dyDescent="0.2">
      <c r="B6318" s="2"/>
      <c r="M6318" s="32"/>
      <c r="P6318" s="2"/>
      <c r="Q6318" s="9"/>
      <c r="T6318" s="5"/>
    </row>
    <row r="6319" spans="2:20" x14ac:dyDescent="0.2">
      <c r="B6319" s="2"/>
      <c r="M6319" s="32"/>
      <c r="P6319" s="2"/>
      <c r="Q6319" s="9"/>
      <c r="T6319" s="5"/>
    </row>
    <row r="6320" spans="2:20" x14ac:dyDescent="0.2">
      <c r="B6320" s="2"/>
      <c r="M6320" s="32"/>
      <c r="P6320" s="2"/>
      <c r="Q6320" s="9"/>
      <c r="T6320" s="5"/>
    </row>
    <row r="6321" spans="2:20" x14ac:dyDescent="0.2">
      <c r="B6321" s="2"/>
      <c r="M6321" s="32"/>
      <c r="P6321" s="2"/>
      <c r="Q6321" s="9"/>
      <c r="T6321" s="5"/>
    </row>
    <row r="6322" spans="2:20" x14ac:dyDescent="0.2">
      <c r="B6322" s="2"/>
      <c r="M6322" s="32"/>
      <c r="P6322" s="2"/>
      <c r="Q6322" s="9"/>
      <c r="T6322" s="5"/>
    </row>
    <row r="6323" spans="2:20" x14ac:dyDescent="0.2">
      <c r="B6323" s="2"/>
      <c r="M6323" s="32"/>
      <c r="P6323" s="2"/>
      <c r="Q6323" s="9"/>
      <c r="T6323" s="5"/>
    </row>
    <row r="6324" spans="2:20" x14ac:dyDescent="0.2">
      <c r="B6324" s="2"/>
      <c r="M6324" s="32"/>
      <c r="P6324" s="2"/>
      <c r="Q6324" s="9"/>
      <c r="T6324" s="5"/>
    </row>
    <row r="6325" spans="2:20" x14ac:dyDescent="0.2">
      <c r="B6325" s="2"/>
      <c r="M6325" s="32"/>
      <c r="P6325" s="2"/>
      <c r="Q6325" s="9"/>
      <c r="T6325" s="5"/>
    </row>
    <row r="6326" spans="2:20" x14ac:dyDescent="0.2">
      <c r="B6326" s="2"/>
      <c r="M6326" s="32"/>
      <c r="P6326" s="2"/>
      <c r="Q6326" s="9"/>
      <c r="T6326" s="5"/>
    </row>
    <row r="6327" spans="2:20" x14ac:dyDescent="0.2">
      <c r="B6327" s="2"/>
      <c r="M6327" s="32"/>
      <c r="P6327" s="2"/>
      <c r="Q6327" s="9"/>
      <c r="T6327" s="5"/>
    </row>
    <row r="6328" spans="2:20" x14ac:dyDescent="0.2">
      <c r="B6328" s="2"/>
      <c r="M6328" s="32"/>
      <c r="P6328" s="2"/>
      <c r="Q6328" s="9"/>
      <c r="T6328" s="5"/>
    </row>
    <row r="6329" spans="2:20" x14ac:dyDescent="0.2">
      <c r="B6329" s="2"/>
      <c r="M6329" s="32"/>
      <c r="P6329" s="2"/>
      <c r="Q6329" s="9"/>
      <c r="T6329" s="5"/>
    </row>
    <row r="6330" spans="2:20" x14ac:dyDescent="0.2">
      <c r="B6330" s="2"/>
      <c r="M6330" s="32"/>
      <c r="P6330" s="2"/>
      <c r="Q6330" s="9"/>
      <c r="T6330" s="5"/>
    </row>
    <row r="6331" spans="2:20" x14ac:dyDescent="0.2">
      <c r="B6331" s="2"/>
      <c r="M6331" s="32"/>
      <c r="P6331" s="2"/>
      <c r="Q6331" s="9"/>
      <c r="T6331" s="5"/>
    </row>
    <row r="6332" spans="2:20" x14ac:dyDescent="0.2">
      <c r="B6332" s="2"/>
      <c r="M6332" s="32"/>
      <c r="P6332" s="2"/>
      <c r="Q6332" s="9"/>
      <c r="T6332" s="5"/>
    </row>
    <row r="6333" spans="2:20" x14ac:dyDescent="0.2">
      <c r="B6333" s="2"/>
      <c r="M6333" s="32"/>
      <c r="P6333" s="2"/>
      <c r="Q6333" s="9"/>
      <c r="T6333" s="5"/>
    </row>
    <row r="6334" spans="2:20" x14ac:dyDescent="0.2">
      <c r="B6334" s="2"/>
      <c r="M6334" s="32"/>
      <c r="P6334" s="2"/>
      <c r="Q6334" s="9"/>
      <c r="T6334" s="5"/>
    </row>
    <row r="6335" spans="2:20" x14ac:dyDescent="0.2">
      <c r="B6335" s="2"/>
      <c r="M6335" s="32"/>
      <c r="P6335" s="2"/>
      <c r="Q6335" s="9"/>
      <c r="T6335" s="5"/>
    </row>
    <row r="6336" spans="2:20" x14ac:dyDescent="0.2">
      <c r="B6336" s="2"/>
      <c r="M6336" s="32"/>
      <c r="P6336" s="2"/>
      <c r="Q6336" s="9"/>
      <c r="T6336" s="5"/>
    </row>
    <row r="6337" spans="2:20" x14ac:dyDescent="0.2">
      <c r="B6337" s="2"/>
      <c r="M6337" s="32"/>
      <c r="P6337" s="2"/>
      <c r="Q6337" s="9"/>
      <c r="T6337" s="5"/>
    </row>
    <row r="6338" spans="2:20" x14ac:dyDescent="0.2">
      <c r="B6338" s="2"/>
      <c r="M6338" s="32"/>
      <c r="P6338" s="2"/>
      <c r="Q6338" s="9"/>
      <c r="T6338" s="5"/>
    </row>
    <row r="6339" spans="2:20" x14ac:dyDescent="0.2">
      <c r="B6339" s="2"/>
      <c r="M6339" s="32"/>
      <c r="P6339" s="2"/>
      <c r="Q6339" s="9"/>
      <c r="T6339" s="5"/>
    </row>
    <row r="6340" spans="2:20" x14ac:dyDescent="0.2">
      <c r="B6340" s="2"/>
      <c r="M6340" s="32"/>
      <c r="P6340" s="2"/>
      <c r="Q6340" s="9"/>
      <c r="T6340" s="5"/>
    </row>
    <row r="6341" spans="2:20" x14ac:dyDescent="0.2">
      <c r="B6341" s="2"/>
      <c r="M6341" s="32"/>
      <c r="P6341" s="2"/>
      <c r="Q6341" s="9"/>
      <c r="T6341" s="5"/>
    </row>
    <row r="6342" spans="2:20" x14ac:dyDescent="0.2">
      <c r="B6342" s="2"/>
      <c r="M6342" s="32"/>
      <c r="P6342" s="2"/>
      <c r="Q6342" s="9"/>
      <c r="T6342" s="5"/>
    </row>
    <row r="6343" spans="2:20" x14ac:dyDescent="0.2">
      <c r="B6343" s="2"/>
      <c r="M6343" s="32"/>
      <c r="P6343" s="2"/>
      <c r="Q6343" s="9"/>
      <c r="T6343" s="5"/>
    </row>
    <row r="6344" spans="2:20" x14ac:dyDescent="0.2">
      <c r="B6344" s="2"/>
      <c r="M6344" s="32"/>
      <c r="P6344" s="2"/>
      <c r="Q6344" s="9"/>
      <c r="T6344" s="5"/>
    </row>
    <row r="6345" spans="2:20" x14ac:dyDescent="0.2">
      <c r="B6345" s="2"/>
      <c r="M6345" s="32"/>
      <c r="P6345" s="2"/>
      <c r="Q6345" s="9"/>
      <c r="T6345" s="5"/>
    </row>
    <row r="6346" spans="2:20" x14ac:dyDescent="0.2">
      <c r="B6346" s="2"/>
      <c r="M6346" s="32"/>
      <c r="P6346" s="2"/>
      <c r="Q6346" s="9"/>
      <c r="T6346" s="5"/>
    </row>
    <row r="6347" spans="2:20" x14ac:dyDescent="0.2">
      <c r="B6347" s="2"/>
      <c r="M6347" s="32"/>
      <c r="P6347" s="2"/>
      <c r="Q6347" s="9"/>
      <c r="T6347" s="5"/>
    </row>
    <row r="6348" spans="2:20" x14ac:dyDescent="0.2">
      <c r="B6348" s="2"/>
      <c r="M6348" s="32"/>
      <c r="P6348" s="2"/>
      <c r="Q6348" s="9"/>
      <c r="T6348" s="5"/>
    </row>
    <row r="6349" spans="2:20" x14ac:dyDescent="0.2">
      <c r="B6349" s="2"/>
      <c r="M6349" s="32"/>
      <c r="P6349" s="2"/>
      <c r="Q6349" s="9"/>
      <c r="T6349" s="5"/>
    </row>
    <row r="6350" spans="2:20" x14ac:dyDescent="0.2">
      <c r="B6350" s="2"/>
      <c r="M6350" s="32"/>
      <c r="P6350" s="2"/>
      <c r="Q6350" s="9"/>
      <c r="T6350" s="5"/>
    </row>
    <row r="6351" spans="2:20" x14ac:dyDescent="0.2">
      <c r="B6351" s="2"/>
      <c r="M6351" s="32"/>
      <c r="P6351" s="2"/>
      <c r="Q6351" s="9"/>
      <c r="T6351" s="5"/>
    </row>
    <row r="6352" spans="2:20" x14ac:dyDescent="0.2">
      <c r="B6352" s="2"/>
      <c r="M6352" s="32"/>
      <c r="P6352" s="2"/>
      <c r="Q6352" s="9"/>
      <c r="T6352" s="5"/>
    </row>
    <row r="6353" spans="2:20" x14ac:dyDescent="0.2">
      <c r="B6353" s="2"/>
      <c r="M6353" s="32"/>
      <c r="P6353" s="2"/>
      <c r="Q6353" s="9"/>
      <c r="T6353" s="5"/>
    </row>
    <row r="6354" spans="2:20" x14ac:dyDescent="0.2">
      <c r="B6354" s="2"/>
      <c r="M6354" s="32"/>
      <c r="P6354" s="2"/>
      <c r="Q6354" s="9"/>
      <c r="T6354" s="5"/>
    </row>
    <row r="6355" spans="2:20" x14ac:dyDescent="0.2">
      <c r="B6355" s="2"/>
      <c r="M6355" s="32"/>
      <c r="P6355" s="2"/>
      <c r="Q6355" s="9"/>
      <c r="T6355" s="5"/>
    </row>
    <row r="6356" spans="2:20" x14ac:dyDescent="0.2">
      <c r="B6356" s="2"/>
      <c r="M6356" s="32"/>
      <c r="P6356" s="2"/>
      <c r="Q6356" s="9"/>
      <c r="T6356" s="5"/>
    </row>
    <row r="6357" spans="2:20" x14ac:dyDescent="0.2">
      <c r="B6357" s="2"/>
      <c r="M6357" s="32"/>
      <c r="P6357" s="2"/>
      <c r="Q6357" s="9"/>
      <c r="T6357" s="5"/>
    </row>
    <row r="6358" spans="2:20" x14ac:dyDescent="0.2">
      <c r="B6358" s="2"/>
      <c r="M6358" s="32"/>
      <c r="P6358" s="2"/>
      <c r="Q6358" s="9"/>
      <c r="T6358" s="5"/>
    </row>
    <row r="6359" spans="2:20" x14ac:dyDescent="0.2">
      <c r="B6359" s="2"/>
      <c r="M6359" s="32"/>
      <c r="P6359" s="2"/>
      <c r="Q6359" s="9"/>
      <c r="T6359" s="5"/>
    </row>
    <row r="6360" spans="2:20" x14ac:dyDescent="0.2">
      <c r="B6360" s="2"/>
      <c r="M6360" s="32"/>
      <c r="P6360" s="2"/>
      <c r="Q6360" s="9"/>
      <c r="T6360" s="5"/>
    </row>
    <row r="6361" spans="2:20" x14ac:dyDescent="0.2">
      <c r="B6361" s="2"/>
      <c r="M6361" s="32"/>
      <c r="P6361" s="2"/>
      <c r="Q6361" s="9"/>
      <c r="T6361" s="5"/>
    </row>
    <row r="6362" spans="2:20" x14ac:dyDescent="0.2">
      <c r="B6362" s="2"/>
      <c r="M6362" s="32"/>
      <c r="P6362" s="2"/>
      <c r="Q6362" s="9"/>
      <c r="T6362" s="5"/>
    </row>
    <row r="6363" spans="2:20" x14ac:dyDescent="0.2">
      <c r="B6363" s="2"/>
      <c r="M6363" s="32"/>
      <c r="P6363" s="2"/>
      <c r="Q6363" s="9"/>
      <c r="T6363" s="5"/>
    </row>
    <row r="6364" spans="2:20" x14ac:dyDescent="0.2">
      <c r="B6364" s="2"/>
      <c r="M6364" s="32"/>
      <c r="P6364" s="2"/>
      <c r="Q6364" s="9"/>
      <c r="T6364" s="5"/>
    </row>
    <row r="6365" spans="2:20" x14ac:dyDescent="0.2">
      <c r="B6365" s="2"/>
      <c r="M6365" s="32"/>
      <c r="P6365" s="2"/>
      <c r="Q6365" s="9"/>
      <c r="T6365" s="5"/>
    </row>
    <row r="6366" spans="2:20" x14ac:dyDescent="0.2">
      <c r="B6366" s="2"/>
      <c r="M6366" s="32"/>
      <c r="P6366" s="2"/>
      <c r="Q6366" s="9"/>
      <c r="T6366" s="5"/>
    </row>
    <row r="6367" spans="2:20" x14ac:dyDescent="0.2">
      <c r="B6367" s="2"/>
      <c r="M6367" s="32"/>
      <c r="P6367" s="2"/>
      <c r="Q6367" s="9"/>
      <c r="T6367" s="5"/>
    </row>
    <row r="6368" spans="2:20" x14ac:dyDescent="0.2">
      <c r="B6368" s="2"/>
      <c r="M6368" s="32"/>
      <c r="P6368" s="2"/>
      <c r="Q6368" s="9"/>
      <c r="T6368" s="5"/>
    </row>
    <row r="6369" spans="2:20" x14ac:dyDescent="0.2">
      <c r="B6369" s="2"/>
      <c r="M6369" s="32"/>
      <c r="P6369" s="2"/>
      <c r="Q6369" s="9"/>
      <c r="T6369" s="5"/>
    </row>
    <row r="6370" spans="2:20" x14ac:dyDescent="0.2">
      <c r="B6370" s="2"/>
      <c r="M6370" s="32"/>
      <c r="P6370" s="2"/>
      <c r="Q6370" s="9"/>
      <c r="T6370" s="5"/>
    </row>
    <row r="6371" spans="2:20" x14ac:dyDescent="0.2">
      <c r="B6371" s="2"/>
      <c r="M6371" s="32"/>
      <c r="P6371" s="2"/>
      <c r="Q6371" s="9"/>
      <c r="T6371" s="5"/>
    </row>
    <row r="6372" spans="2:20" x14ac:dyDescent="0.2">
      <c r="B6372" s="2"/>
      <c r="M6372" s="32"/>
      <c r="P6372" s="2"/>
      <c r="Q6372" s="9"/>
      <c r="T6372" s="5"/>
    </row>
    <row r="6373" spans="2:20" x14ac:dyDescent="0.2">
      <c r="B6373" s="2"/>
      <c r="M6373" s="32"/>
      <c r="P6373" s="2"/>
      <c r="Q6373" s="9"/>
      <c r="T6373" s="5"/>
    </row>
    <row r="6374" spans="2:20" x14ac:dyDescent="0.2">
      <c r="B6374" s="2"/>
      <c r="M6374" s="32"/>
      <c r="P6374" s="2"/>
      <c r="Q6374" s="9"/>
      <c r="T6374" s="5"/>
    </row>
    <row r="6375" spans="2:20" x14ac:dyDescent="0.2">
      <c r="B6375" s="2"/>
      <c r="M6375" s="32"/>
      <c r="P6375" s="2"/>
      <c r="Q6375" s="9"/>
      <c r="T6375" s="5"/>
    </row>
    <row r="6376" spans="2:20" x14ac:dyDescent="0.2">
      <c r="B6376" s="2"/>
      <c r="M6376" s="32"/>
      <c r="P6376" s="2"/>
      <c r="Q6376" s="9"/>
      <c r="T6376" s="5"/>
    </row>
    <row r="6377" spans="2:20" x14ac:dyDescent="0.2">
      <c r="B6377" s="2"/>
      <c r="M6377" s="32"/>
      <c r="P6377" s="2"/>
      <c r="Q6377" s="9"/>
      <c r="T6377" s="5"/>
    </row>
    <row r="6378" spans="2:20" x14ac:dyDescent="0.2">
      <c r="B6378" s="2"/>
      <c r="M6378" s="32"/>
      <c r="P6378" s="2"/>
      <c r="Q6378" s="9"/>
      <c r="T6378" s="5"/>
    </row>
    <row r="6379" spans="2:20" x14ac:dyDescent="0.2">
      <c r="B6379" s="2"/>
      <c r="M6379" s="32"/>
      <c r="P6379" s="2"/>
      <c r="Q6379" s="9"/>
      <c r="T6379" s="5"/>
    </row>
    <row r="6380" spans="2:20" x14ac:dyDescent="0.2">
      <c r="B6380" s="2"/>
      <c r="M6380" s="32"/>
      <c r="P6380" s="2"/>
      <c r="Q6380" s="9"/>
      <c r="T6380" s="5"/>
    </row>
    <row r="6381" spans="2:20" x14ac:dyDescent="0.2">
      <c r="B6381" s="2"/>
      <c r="M6381" s="32"/>
      <c r="P6381" s="2"/>
      <c r="Q6381" s="9"/>
      <c r="T6381" s="5"/>
    </row>
    <row r="6382" spans="2:20" x14ac:dyDescent="0.2">
      <c r="B6382" s="2"/>
      <c r="M6382" s="32"/>
      <c r="P6382" s="2"/>
      <c r="Q6382" s="9"/>
      <c r="T6382" s="5"/>
    </row>
    <row r="6383" spans="2:20" x14ac:dyDescent="0.2">
      <c r="B6383" s="2"/>
      <c r="M6383" s="32"/>
      <c r="P6383" s="2"/>
      <c r="Q6383" s="9"/>
      <c r="T6383" s="5"/>
    </row>
    <row r="6384" spans="2:20" x14ac:dyDescent="0.2">
      <c r="B6384" s="2"/>
      <c r="M6384" s="32"/>
      <c r="P6384" s="2"/>
      <c r="Q6384" s="9"/>
      <c r="T6384" s="5"/>
    </row>
    <row r="6385" spans="2:20" x14ac:dyDescent="0.2">
      <c r="B6385" s="2"/>
      <c r="M6385" s="32"/>
      <c r="P6385" s="2"/>
      <c r="Q6385" s="9"/>
      <c r="T6385" s="5"/>
    </row>
    <row r="6386" spans="2:20" x14ac:dyDescent="0.2">
      <c r="B6386" s="2"/>
      <c r="M6386" s="32"/>
      <c r="P6386" s="2"/>
      <c r="Q6386" s="9"/>
      <c r="T6386" s="5"/>
    </row>
    <row r="6387" spans="2:20" x14ac:dyDescent="0.2">
      <c r="B6387" s="2"/>
      <c r="M6387" s="32"/>
      <c r="P6387" s="2"/>
      <c r="Q6387" s="9"/>
      <c r="T6387" s="5"/>
    </row>
    <row r="6388" spans="2:20" x14ac:dyDescent="0.2">
      <c r="B6388" s="2"/>
      <c r="M6388" s="32"/>
      <c r="P6388" s="2"/>
      <c r="Q6388" s="9"/>
      <c r="T6388" s="5"/>
    </row>
    <row r="6389" spans="2:20" x14ac:dyDescent="0.2">
      <c r="B6389" s="2"/>
      <c r="M6389" s="32"/>
      <c r="P6389" s="2"/>
      <c r="Q6389" s="9"/>
      <c r="T6389" s="5"/>
    </row>
    <row r="6390" spans="2:20" x14ac:dyDescent="0.2">
      <c r="B6390" s="2"/>
      <c r="M6390" s="32"/>
      <c r="P6390" s="2"/>
      <c r="Q6390" s="9"/>
      <c r="T6390" s="5"/>
    </row>
    <row r="6391" spans="2:20" x14ac:dyDescent="0.2">
      <c r="B6391" s="2"/>
      <c r="M6391" s="32"/>
      <c r="P6391" s="2"/>
      <c r="Q6391" s="9"/>
      <c r="T6391" s="5"/>
    </row>
    <row r="6392" spans="2:20" x14ac:dyDescent="0.2">
      <c r="B6392" s="2"/>
      <c r="M6392" s="32"/>
      <c r="P6392" s="2"/>
      <c r="Q6392" s="9"/>
      <c r="T6392" s="5"/>
    </row>
    <row r="6393" spans="2:20" x14ac:dyDescent="0.2">
      <c r="B6393" s="2"/>
      <c r="M6393" s="32"/>
      <c r="P6393" s="2"/>
      <c r="Q6393" s="9"/>
      <c r="T6393" s="5"/>
    </row>
    <row r="6394" spans="2:20" x14ac:dyDescent="0.2">
      <c r="B6394" s="2"/>
      <c r="M6394" s="32"/>
      <c r="P6394" s="2"/>
      <c r="Q6394" s="9"/>
      <c r="T6394" s="5"/>
    </row>
    <row r="6395" spans="2:20" x14ac:dyDescent="0.2">
      <c r="B6395" s="2"/>
      <c r="M6395" s="32"/>
      <c r="P6395" s="2"/>
      <c r="Q6395" s="9"/>
      <c r="T6395" s="5"/>
    </row>
    <row r="6396" spans="2:20" x14ac:dyDescent="0.2">
      <c r="B6396" s="2"/>
      <c r="M6396" s="32"/>
      <c r="P6396" s="2"/>
      <c r="Q6396" s="9"/>
      <c r="T6396" s="5"/>
    </row>
    <row r="6397" spans="2:20" x14ac:dyDescent="0.2">
      <c r="B6397" s="2"/>
      <c r="M6397" s="32"/>
      <c r="P6397" s="2"/>
      <c r="Q6397" s="9"/>
      <c r="T6397" s="5"/>
    </row>
    <row r="6398" spans="2:20" x14ac:dyDescent="0.2">
      <c r="B6398" s="2"/>
      <c r="M6398" s="32"/>
      <c r="P6398" s="2"/>
      <c r="Q6398" s="9"/>
      <c r="T6398" s="5"/>
    </row>
    <row r="6399" spans="2:20" x14ac:dyDescent="0.2">
      <c r="B6399" s="2"/>
      <c r="M6399" s="32"/>
      <c r="P6399" s="2"/>
      <c r="Q6399" s="9"/>
      <c r="T6399" s="5"/>
    </row>
    <row r="6400" spans="2:20" x14ac:dyDescent="0.2">
      <c r="B6400" s="2"/>
      <c r="M6400" s="32"/>
      <c r="P6400" s="2"/>
      <c r="Q6400" s="9"/>
      <c r="T6400" s="5"/>
    </row>
    <row r="6401" spans="2:20" x14ac:dyDescent="0.2">
      <c r="B6401" s="2"/>
      <c r="M6401" s="32"/>
      <c r="P6401" s="2"/>
      <c r="Q6401" s="9"/>
      <c r="T6401" s="5"/>
    </row>
    <row r="6402" spans="2:20" x14ac:dyDescent="0.2">
      <c r="B6402" s="2"/>
      <c r="M6402" s="32"/>
      <c r="P6402" s="2"/>
      <c r="Q6402" s="9"/>
      <c r="T6402" s="5"/>
    </row>
    <row r="6403" spans="2:20" x14ac:dyDescent="0.2">
      <c r="B6403" s="2"/>
      <c r="M6403" s="32"/>
      <c r="P6403" s="2"/>
      <c r="Q6403" s="9"/>
      <c r="T6403" s="5"/>
    </row>
    <row r="6404" spans="2:20" x14ac:dyDescent="0.2">
      <c r="B6404" s="2"/>
      <c r="M6404" s="32"/>
      <c r="P6404" s="2"/>
      <c r="Q6404" s="9"/>
      <c r="T6404" s="5"/>
    </row>
    <row r="6405" spans="2:20" x14ac:dyDescent="0.2">
      <c r="B6405" s="2"/>
      <c r="M6405" s="32"/>
      <c r="P6405" s="2"/>
      <c r="Q6405" s="9"/>
      <c r="T6405" s="5"/>
    </row>
    <row r="6406" spans="2:20" x14ac:dyDescent="0.2">
      <c r="B6406" s="2"/>
      <c r="M6406" s="32"/>
      <c r="P6406" s="2"/>
      <c r="Q6406" s="9"/>
      <c r="T6406" s="5"/>
    </row>
    <row r="6407" spans="2:20" x14ac:dyDescent="0.2">
      <c r="B6407" s="2"/>
      <c r="M6407" s="32"/>
      <c r="P6407" s="2"/>
      <c r="Q6407" s="9"/>
      <c r="T6407" s="5"/>
    </row>
    <row r="6408" spans="2:20" x14ac:dyDescent="0.2">
      <c r="B6408" s="2"/>
      <c r="M6408" s="32"/>
      <c r="P6408" s="2"/>
      <c r="Q6408" s="9"/>
      <c r="T6408" s="5"/>
    </row>
    <row r="6409" spans="2:20" x14ac:dyDescent="0.2">
      <c r="B6409" s="2"/>
      <c r="M6409" s="32"/>
      <c r="P6409" s="2"/>
      <c r="Q6409" s="9"/>
      <c r="T6409" s="5"/>
    </row>
    <row r="6410" spans="2:20" x14ac:dyDescent="0.2">
      <c r="B6410" s="2"/>
      <c r="M6410" s="32"/>
      <c r="P6410" s="2"/>
      <c r="Q6410" s="9"/>
      <c r="T6410" s="5"/>
    </row>
    <row r="6411" spans="2:20" x14ac:dyDescent="0.2">
      <c r="B6411" s="2"/>
      <c r="M6411" s="32"/>
      <c r="P6411" s="2"/>
      <c r="Q6411" s="9"/>
      <c r="T6411" s="5"/>
    </row>
    <row r="6412" spans="2:20" x14ac:dyDescent="0.2">
      <c r="B6412" s="2"/>
      <c r="M6412" s="32"/>
      <c r="P6412" s="2"/>
      <c r="Q6412" s="9"/>
      <c r="T6412" s="5"/>
    </row>
    <row r="6413" spans="2:20" x14ac:dyDescent="0.2">
      <c r="B6413" s="2"/>
      <c r="M6413" s="32"/>
      <c r="P6413" s="2"/>
      <c r="Q6413" s="9"/>
      <c r="T6413" s="5"/>
    </row>
    <row r="6414" spans="2:20" x14ac:dyDescent="0.2">
      <c r="B6414" s="2"/>
      <c r="M6414" s="32"/>
      <c r="P6414" s="2"/>
      <c r="Q6414" s="9"/>
      <c r="T6414" s="5"/>
    </row>
    <row r="6415" spans="2:20" x14ac:dyDescent="0.2">
      <c r="B6415" s="2"/>
      <c r="M6415" s="32"/>
      <c r="P6415" s="2"/>
      <c r="Q6415" s="9"/>
      <c r="T6415" s="5"/>
    </row>
    <row r="6416" spans="2:20" x14ac:dyDescent="0.2">
      <c r="B6416" s="2"/>
      <c r="M6416" s="32"/>
      <c r="P6416" s="2"/>
      <c r="Q6416" s="9"/>
      <c r="T6416" s="5"/>
    </row>
    <row r="6417" spans="2:20" x14ac:dyDescent="0.2">
      <c r="B6417" s="2"/>
      <c r="M6417" s="32"/>
      <c r="P6417" s="2"/>
      <c r="Q6417" s="9"/>
      <c r="T6417" s="5"/>
    </row>
    <row r="6418" spans="2:20" x14ac:dyDescent="0.2">
      <c r="B6418" s="2"/>
      <c r="M6418" s="32"/>
      <c r="P6418" s="2"/>
      <c r="Q6418" s="9"/>
      <c r="T6418" s="5"/>
    </row>
    <row r="6419" spans="2:20" x14ac:dyDescent="0.2">
      <c r="B6419" s="2"/>
      <c r="M6419" s="32"/>
      <c r="P6419" s="2"/>
      <c r="Q6419" s="9"/>
      <c r="T6419" s="5"/>
    </row>
    <row r="6420" spans="2:20" x14ac:dyDescent="0.2">
      <c r="B6420" s="2"/>
      <c r="M6420" s="32"/>
      <c r="P6420" s="2"/>
      <c r="Q6420" s="9"/>
      <c r="T6420" s="5"/>
    </row>
    <row r="6421" spans="2:20" x14ac:dyDescent="0.2">
      <c r="B6421" s="2"/>
      <c r="M6421" s="32"/>
      <c r="P6421" s="2"/>
      <c r="Q6421" s="9"/>
      <c r="T6421" s="5"/>
    </row>
    <row r="6422" spans="2:20" x14ac:dyDescent="0.2">
      <c r="B6422" s="2"/>
      <c r="M6422" s="32"/>
      <c r="P6422" s="2"/>
      <c r="Q6422" s="9"/>
      <c r="T6422" s="5"/>
    </row>
    <row r="6423" spans="2:20" x14ac:dyDescent="0.2">
      <c r="B6423" s="2"/>
      <c r="M6423" s="32"/>
      <c r="P6423" s="2"/>
      <c r="Q6423" s="9"/>
      <c r="T6423" s="5"/>
    </row>
    <row r="6424" spans="2:20" x14ac:dyDescent="0.2">
      <c r="B6424" s="2"/>
      <c r="M6424" s="32"/>
      <c r="P6424" s="2"/>
      <c r="Q6424" s="9"/>
      <c r="T6424" s="5"/>
    </row>
    <row r="6425" spans="2:20" x14ac:dyDescent="0.2">
      <c r="B6425" s="2"/>
      <c r="M6425" s="32"/>
      <c r="P6425" s="2"/>
      <c r="Q6425" s="9"/>
      <c r="T6425" s="5"/>
    </row>
    <row r="6426" spans="2:20" x14ac:dyDescent="0.2">
      <c r="B6426" s="2"/>
      <c r="M6426" s="32"/>
      <c r="P6426" s="2"/>
      <c r="Q6426" s="9"/>
      <c r="T6426" s="5"/>
    </row>
    <row r="6427" spans="2:20" x14ac:dyDescent="0.2">
      <c r="B6427" s="2"/>
      <c r="M6427" s="32"/>
      <c r="P6427" s="2"/>
      <c r="Q6427" s="9"/>
      <c r="T6427" s="5"/>
    </row>
    <row r="6428" spans="2:20" x14ac:dyDescent="0.2">
      <c r="B6428" s="2"/>
      <c r="M6428" s="32"/>
      <c r="P6428" s="2"/>
      <c r="Q6428" s="9"/>
      <c r="T6428" s="5"/>
    </row>
    <row r="6429" spans="2:20" x14ac:dyDescent="0.2">
      <c r="B6429" s="2"/>
      <c r="M6429" s="32"/>
      <c r="P6429" s="2"/>
      <c r="Q6429" s="9"/>
      <c r="T6429" s="5"/>
    </row>
    <row r="6430" spans="2:20" x14ac:dyDescent="0.2">
      <c r="B6430" s="2"/>
      <c r="M6430" s="32"/>
      <c r="P6430" s="2"/>
      <c r="Q6430" s="9"/>
      <c r="T6430" s="5"/>
    </row>
    <row r="6431" spans="2:20" x14ac:dyDescent="0.2">
      <c r="B6431" s="2"/>
      <c r="M6431" s="32"/>
      <c r="P6431" s="2"/>
      <c r="Q6431" s="9"/>
      <c r="T6431" s="5"/>
    </row>
    <row r="6432" spans="2:20" x14ac:dyDescent="0.2">
      <c r="B6432" s="2"/>
      <c r="M6432" s="32"/>
      <c r="P6432" s="2"/>
      <c r="Q6432" s="9"/>
      <c r="T6432" s="5"/>
    </row>
    <row r="6433" spans="2:20" x14ac:dyDescent="0.2">
      <c r="B6433" s="2"/>
      <c r="M6433" s="32"/>
      <c r="P6433" s="2"/>
      <c r="Q6433" s="9"/>
      <c r="T6433" s="5"/>
    </row>
    <row r="6434" spans="2:20" x14ac:dyDescent="0.2">
      <c r="B6434" s="2"/>
      <c r="M6434" s="32"/>
      <c r="P6434" s="2"/>
      <c r="Q6434" s="9"/>
      <c r="T6434" s="5"/>
    </row>
    <row r="6435" spans="2:20" x14ac:dyDescent="0.2">
      <c r="B6435" s="2"/>
      <c r="M6435" s="32"/>
      <c r="P6435" s="2"/>
      <c r="Q6435" s="9"/>
      <c r="T6435" s="5"/>
    </row>
    <row r="6436" spans="2:20" x14ac:dyDescent="0.2">
      <c r="B6436" s="2"/>
      <c r="M6436" s="32"/>
      <c r="P6436" s="2"/>
      <c r="Q6436" s="9"/>
      <c r="T6436" s="5"/>
    </row>
    <row r="6437" spans="2:20" x14ac:dyDescent="0.2">
      <c r="B6437" s="2"/>
      <c r="M6437" s="32"/>
      <c r="P6437" s="2"/>
      <c r="Q6437" s="9"/>
      <c r="T6437" s="5"/>
    </row>
    <row r="6438" spans="2:20" x14ac:dyDescent="0.2">
      <c r="B6438" s="2"/>
      <c r="M6438" s="32"/>
      <c r="P6438" s="2"/>
      <c r="Q6438" s="9"/>
      <c r="T6438" s="5"/>
    </row>
    <row r="6439" spans="2:20" x14ac:dyDescent="0.2">
      <c r="B6439" s="2"/>
      <c r="M6439" s="32"/>
      <c r="P6439" s="2"/>
      <c r="Q6439" s="9"/>
      <c r="T6439" s="5"/>
    </row>
    <row r="6440" spans="2:20" x14ac:dyDescent="0.2">
      <c r="B6440" s="2"/>
      <c r="M6440" s="32"/>
      <c r="P6440" s="2"/>
      <c r="Q6440" s="9"/>
      <c r="T6440" s="5"/>
    </row>
    <row r="6441" spans="2:20" x14ac:dyDescent="0.2">
      <c r="B6441" s="2"/>
      <c r="M6441" s="32"/>
      <c r="P6441" s="2"/>
      <c r="Q6441" s="9"/>
      <c r="T6441" s="5"/>
    </row>
    <row r="6442" spans="2:20" x14ac:dyDescent="0.2">
      <c r="B6442" s="2"/>
      <c r="M6442" s="32"/>
      <c r="P6442" s="2"/>
      <c r="Q6442" s="9"/>
      <c r="T6442" s="5"/>
    </row>
    <row r="6443" spans="2:20" x14ac:dyDescent="0.2">
      <c r="B6443" s="2"/>
      <c r="M6443" s="32"/>
      <c r="P6443" s="2"/>
      <c r="Q6443" s="9"/>
      <c r="T6443" s="5"/>
    </row>
    <row r="6444" spans="2:20" x14ac:dyDescent="0.2">
      <c r="B6444" s="2"/>
      <c r="M6444" s="32"/>
      <c r="P6444" s="2"/>
      <c r="Q6444" s="9"/>
      <c r="T6444" s="5"/>
    </row>
    <row r="6445" spans="2:20" x14ac:dyDescent="0.2">
      <c r="B6445" s="2"/>
      <c r="M6445" s="32"/>
      <c r="P6445" s="2"/>
      <c r="Q6445" s="9"/>
      <c r="T6445" s="5"/>
    </row>
    <row r="6446" spans="2:20" x14ac:dyDescent="0.2">
      <c r="B6446" s="2"/>
      <c r="M6446" s="32"/>
      <c r="P6446" s="2"/>
      <c r="Q6446" s="9"/>
      <c r="T6446" s="5"/>
    </row>
    <row r="6447" spans="2:20" x14ac:dyDescent="0.2">
      <c r="B6447" s="2"/>
      <c r="M6447" s="32"/>
      <c r="P6447" s="2"/>
      <c r="Q6447" s="9"/>
      <c r="T6447" s="5"/>
    </row>
    <row r="6448" spans="2:20" x14ac:dyDescent="0.2">
      <c r="B6448" s="2"/>
      <c r="M6448" s="32"/>
      <c r="P6448" s="2"/>
      <c r="Q6448" s="9"/>
      <c r="T6448" s="5"/>
    </row>
    <row r="6449" spans="2:20" x14ac:dyDescent="0.2">
      <c r="B6449" s="2"/>
      <c r="M6449" s="32"/>
      <c r="P6449" s="2"/>
      <c r="Q6449" s="9"/>
      <c r="T6449" s="5"/>
    </row>
    <row r="6450" spans="2:20" x14ac:dyDescent="0.2">
      <c r="B6450" s="2"/>
      <c r="M6450" s="32"/>
      <c r="P6450" s="2"/>
      <c r="Q6450" s="9"/>
      <c r="T6450" s="5"/>
    </row>
    <row r="6451" spans="2:20" x14ac:dyDescent="0.2">
      <c r="B6451" s="2"/>
      <c r="M6451" s="32"/>
      <c r="P6451" s="2"/>
      <c r="Q6451" s="9"/>
      <c r="T6451" s="5"/>
    </row>
    <row r="6452" spans="2:20" x14ac:dyDescent="0.2">
      <c r="B6452" s="2"/>
      <c r="M6452" s="32"/>
      <c r="P6452" s="2"/>
      <c r="Q6452" s="9"/>
      <c r="T6452" s="5"/>
    </row>
    <row r="6453" spans="2:20" x14ac:dyDescent="0.2">
      <c r="B6453" s="2"/>
      <c r="M6453" s="32"/>
      <c r="P6453" s="2"/>
      <c r="Q6453" s="9"/>
      <c r="T6453" s="5"/>
    </row>
    <row r="6454" spans="2:20" x14ac:dyDescent="0.2">
      <c r="B6454" s="2"/>
      <c r="M6454" s="32"/>
      <c r="P6454" s="2"/>
      <c r="Q6454" s="9"/>
      <c r="T6454" s="5"/>
    </row>
    <row r="6455" spans="2:20" x14ac:dyDescent="0.2">
      <c r="B6455" s="2"/>
      <c r="M6455" s="32"/>
      <c r="P6455" s="2"/>
      <c r="Q6455" s="9"/>
      <c r="T6455" s="5"/>
    </row>
    <row r="6456" spans="2:20" x14ac:dyDescent="0.2">
      <c r="B6456" s="2"/>
      <c r="M6456" s="32"/>
      <c r="P6456" s="2"/>
      <c r="Q6456" s="9"/>
      <c r="T6456" s="5"/>
    </row>
    <row r="6457" spans="2:20" x14ac:dyDescent="0.2">
      <c r="B6457" s="2"/>
      <c r="M6457" s="32"/>
      <c r="P6457" s="2"/>
      <c r="Q6457" s="9"/>
      <c r="T6457" s="5"/>
    </row>
    <row r="6458" spans="2:20" x14ac:dyDescent="0.2">
      <c r="B6458" s="2"/>
      <c r="M6458" s="32"/>
      <c r="P6458" s="2"/>
      <c r="Q6458" s="9"/>
      <c r="T6458" s="5"/>
    </row>
    <row r="6459" spans="2:20" x14ac:dyDescent="0.2">
      <c r="B6459" s="2"/>
      <c r="M6459" s="32"/>
      <c r="P6459" s="2"/>
      <c r="Q6459" s="9"/>
      <c r="T6459" s="5"/>
    </row>
    <row r="6460" spans="2:20" x14ac:dyDescent="0.2">
      <c r="B6460" s="2"/>
      <c r="M6460" s="32"/>
      <c r="P6460" s="2"/>
      <c r="Q6460" s="9"/>
      <c r="T6460" s="5"/>
    </row>
    <row r="6461" spans="2:20" x14ac:dyDescent="0.2">
      <c r="B6461" s="2"/>
      <c r="M6461" s="32"/>
      <c r="P6461" s="2"/>
      <c r="Q6461" s="9"/>
      <c r="T6461" s="5"/>
    </row>
    <row r="6462" spans="2:20" x14ac:dyDescent="0.2">
      <c r="B6462" s="2"/>
      <c r="M6462" s="32"/>
      <c r="P6462" s="2"/>
      <c r="Q6462" s="9"/>
      <c r="T6462" s="5"/>
    </row>
    <row r="6463" spans="2:20" x14ac:dyDescent="0.2">
      <c r="B6463" s="2"/>
      <c r="M6463" s="32"/>
      <c r="P6463" s="2"/>
      <c r="Q6463" s="9"/>
      <c r="T6463" s="5"/>
    </row>
    <row r="6464" spans="2:20" x14ac:dyDescent="0.2">
      <c r="B6464" s="2"/>
      <c r="M6464" s="32"/>
      <c r="P6464" s="2"/>
      <c r="Q6464" s="9"/>
      <c r="T6464" s="5"/>
    </row>
    <row r="6465" spans="2:20" x14ac:dyDescent="0.2">
      <c r="B6465" s="2"/>
      <c r="M6465" s="32"/>
      <c r="P6465" s="2"/>
      <c r="Q6465" s="9"/>
      <c r="T6465" s="5"/>
    </row>
    <row r="6466" spans="2:20" x14ac:dyDescent="0.2">
      <c r="B6466" s="2"/>
      <c r="M6466" s="32"/>
      <c r="P6466" s="2"/>
      <c r="Q6466" s="9"/>
      <c r="T6466" s="5"/>
    </row>
    <row r="6467" spans="2:20" x14ac:dyDescent="0.2">
      <c r="B6467" s="2"/>
      <c r="M6467" s="32"/>
      <c r="P6467" s="2"/>
      <c r="Q6467" s="9"/>
      <c r="T6467" s="5"/>
    </row>
    <row r="6468" spans="2:20" x14ac:dyDescent="0.2">
      <c r="B6468" s="2"/>
      <c r="M6468" s="32"/>
      <c r="P6468" s="2"/>
      <c r="Q6468" s="9"/>
      <c r="T6468" s="5"/>
    </row>
    <row r="6469" spans="2:20" x14ac:dyDescent="0.2">
      <c r="B6469" s="2"/>
      <c r="M6469" s="32"/>
      <c r="P6469" s="2"/>
      <c r="Q6469" s="9"/>
      <c r="T6469" s="5"/>
    </row>
    <row r="6470" spans="2:20" x14ac:dyDescent="0.2">
      <c r="B6470" s="2"/>
      <c r="M6470" s="32"/>
      <c r="P6470" s="2"/>
      <c r="Q6470" s="9"/>
      <c r="T6470" s="5"/>
    </row>
    <row r="6471" spans="2:20" x14ac:dyDescent="0.2">
      <c r="B6471" s="2"/>
      <c r="M6471" s="32"/>
      <c r="P6471" s="2"/>
      <c r="Q6471" s="9"/>
      <c r="T6471" s="5"/>
    </row>
    <row r="6472" spans="2:20" x14ac:dyDescent="0.2">
      <c r="B6472" s="2"/>
      <c r="M6472" s="32"/>
      <c r="P6472" s="2"/>
      <c r="Q6472" s="9"/>
      <c r="T6472" s="5"/>
    </row>
    <row r="6473" spans="2:20" x14ac:dyDescent="0.2">
      <c r="B6473" s="2"/>
      <c r="M6473" s="32"/>
      <c r="P6473" s="2"/>
      <c r="Q6473" s="9"/>
      <c r="T6473" s="5"/>
    </row>
    <row r="6474" spans="2:20" x14ac:dyDescent="0.2">
      <c r="B6474" s="2"/>
      <c r="M6474" s="32"/>
      <c r="P6474" s="2"/>
      <c r="Q6474" s="9"/>
      <c r="T6474" s="5"/>
    </row>
    <row r="6475" spans="2:20" x14ac:dyDescent="0.2">
      <c r="B6475" s="2"/>
      <c r="M6475" s="32"/>
      <c r="P6475" s="2"/>
      <c r="Q6475" s="9"/>
      <c r="T6475" s="5"/>
    </row>
    <row r="6476" spans="2:20" x14ac:dyDescent="0.2">
      <c r="B6476" s="2"/>
      <c r="M6476" s="32"/>
      <c r="P6476" s="2"/>
      <c r="Q6476" s="9"/>
      <c r="T6476" s="5"/>
    </row>
    <row r="6477" spans="2:20" x14ac:dyDescent="0.2">
      <c r="B6477" s="2"/>
      <c r="M6477" s="32"/>
      <c r="P6477" s="2"/>
      <c r="Q6477" s="9"/>
      <c r="T6477" s="5"/>
    </row>
    <row r="6478" spans="2:20" x14ac:dyDescent="0.2">
      <c r="B6478" s="2"/>
      <c r="M6478" s="32"/>
      <c r="P6478" s="2"/>
      <c r="Q6478" s="9"/>
      <c r="T6478" s="5"/>
    </row>
    <row r="6479" spans="2:20" x14ac:dyDescent="0.2">
      <c r="B6479" s="2"/>
      <c r="M6479" s="32"/>
      <c r="P6479" s="2"/>
      <c r="Q6479" s="9"/>
      <c r="T6479" s="5"/>
    </row>
    <row r="6480" spans="2:20" x14ac:dyDescent="0.2">
      <c r="B6480" s="2"/>
      <c r="M6480" s="32"/>
      <c r="P6480" s="2"/>
      <c r="Q6480" s="9"/>
      <c r="T6480" s="5"/>
    </row>
    <row r="6481" spans="2:20" x14ac:dyDescent="0.2">
      <c r="B6481" s="2"/>
      <c r="M6481" s="32"/>
      <c r="P6481" s="2"/>
      <c r="Q6481" s="9"/>
      <c r="T6481" s="5"/>
    </row>
    <row r="6482" spans="2:20" x14ac:dyDescent="0.2">
      <c r="B6482" s="2"/>
      <c r="M6482" s="32"/>
      <c r="P6482" s="2"/>
      <c r="Q6482" s="9"/>
      <c r="T6482" s="5"/>
    </row>
    <row r="6483" spans="2:20" x14ac:dyDescent="0.2">
      <c r="B6483" s="2"/>
      <c r="M6483" s="32"/>
      <c r="P6483" s="2"/>
      <c r="Q6483" s="9"/>
      <c r="T6483" s="5"/>
    </row>
    <row r="6484" spans="2:20" x14ac:dyDescent="0.2">
      <c r="B6484" s="2"/>
      <c r="M6484" s="32"/>
      <c r="P6484" s="2"/>
      <c r="Q6484" s="9"/>
      <c r="T6484" s="5"/>
    </row>
    <row r="6485" spans="2:20" x14ac:dyDescent="0.2">
      <c r="B6485" s="2"/>
      <c r="M6485" s="32"/>
      <c r="P6485" s="2"/>
      <c r="Q6485" s="9"/>
      <c r="T6485" s="5"/>
    </row>
    <row r="6486" spans="2:20" x14ac:dyDescent="0.2">
      <c r="B6486" s="2"/>
      <c r="M6486" s="32"/>
      <c r="P6486" s="2"/>
      <c r="Q6486" s="9"/>
      <c r="T6486" s="5"/>
    </row>
    <row r="6487" spans="2:20" x14ac:dyDescent="0.2">
      <c r="B6487" s="2"/>
      <c r="M6487" s="32"/>
      <c r="P6487" s="2"/>
      <c r="Q6487" s="9"/>
      <c r="T6487" s="5"/>
    </row>
    <row r="6488" spans="2:20" x14ac:dyDescent="0.2">
      <c r="B6488" s="2"/>
      <c r="M6488" s="32"/>
      <c r="P6488" s="2"/>
      <c r="Q6488" s="9"/>
      <c r="T6488" s="5"/>
    </row>
    <row r="6489" spans="2:20" x14ac:dyDescent="0.2">
      <c r="B6489" s="2"/>
      <c r="M6489" s="32"/>
      <c r="P6489" s="2"/>
      <c r="Q6489" s="9"/>
      <c r="T6489" s="5"/>
    </row>
    <row r="6490" spans="2:20" x14ac:dyDescent="0.2">
      <c r="B6490" s="2"/>
      <c r="M6490" s="32"/>
      <c r="P6490" s="2"/>
      <c r="Q6490" s="9"/>
      <c r="T6490" s="5"/>
    </row>
    <row r="6491" spans="2:20" x14ac:dyDescent="0.2">
      <c r="B6491" s="2"/>
      <c r="M6491" s="32"/>
      <c r="P6491" s="2"/>
      <c r="Q6491" s="9"/>
      <c r="T6491" s="5"/>
    </row>
    <row r="6492" spans="2:20" x14ac:dyDescent="0.2">
      <c r="B6492" s="2"/>
      <c r="M6492" s="32"/>
      <c r="P6492" s="2"/>
      <c r="Q6492" s="9"/>
      <c r="T6492" s="5"/>
    </row>
    <row r="6493" spans="2:20" x14ac:dyDescent="0.2">
      <c r="B6493" s="2"/>
      <c r="M6493" s="32"/>
      <c r="P6493" s="2"/>
      <c r="Q6493" s="9"/>
      <c r="T6493" s="5"/>
    </row>
    <row r="6494" spans="2:20" x14ac:dyDescent="0.2">
      <c r="B6494" s="2"/>
      <c r="M6494" s="32"/>
      <c r="P6494" s="2"/>
      <c r="Q6494" s="9"/>
      <c r="T6494" s="5"/>
    </row>
    <row r="6495" spans="2:20" x14ac:dyDescent="0.2">
      <c r="B6495" s="2"/>
      <c r="M6495" s="32"/>
      <c r="P6495" s="2"/>
      <c r="Q6495" s="9"/>
      <c r="T6495" s="5"/>
    </row>
    <row r="6496" spans="2:20" x14ac:dyDescent="0.2">
      <c r="B6496" s="2"/>
      <c r="M6496" s="32"/>
      <c r="P6496" s="2"/>
      <c r="Q6496" s="9"/>
      <c r="T6496" s="5"/>
    </row>
    <row r="6497" spans="2:20" x14ac:dyDescent="0.2">
      <c r="B6497" s="2"/>
      <c r="M6497" s="32"/>
      <c r="P6497" s="2"/>
      <c r="Q6497" s="9"/>
      <c r="T6497" s="5"/>
    </row>
    <row r="6498" spans="2:20" x14ac:dyDescent="0.2">
      <c r="B6498" s="2"/>
      <c r="M6498" s="32"/>
      <c r="P6498" s="2"/>
      <c r="Q6498" s="9"/>
      <c r="T6498" s="5"/>
    </row>
    <row r="6499" spans="2:20" x14ac:dyDescent="0.2">
      <c r="B6499" s="2"/>
      <c r="M6499" s="32"/>
      <c r="P6499" s="2"/>
      <c r="Q6499" s="9"/>
      <c r="T6499" s="5"/>
    </row>
    <row r="6500" spans="2:20" x14ac:dyDescent="0.2">
      <c r="B6500" s="2"/>
      <c r="M6500" s="32"/>
      <c r="P6500" s="2"/>
      <c r="Q6500" s="9"/>
      <c r="T6500" s="5"/>
    </row>
    <row r="6501" spans="2:20" x14ac:dyDescent="0.2">
      <c r="B6501" s="2"/>
      <c r="M6501" s="32"/>
      <c r="P6501" s="2"/>
      <c r="Q6501" s="9"/>
      <c r="T6501" s="5"/>
    </row>
    <row r="6502" spans="2:20" x14ac:dyDescent="0.2">
      <c r="B6502" s="2"/>
      <c r="M6502" s="32"/>
      <c r="P6502" s="2"/>
      <c r="Q6502" s="9"/>
      <c r="T6502" s="5"/>
    </row>
    <row r="6503" spans="2:20" x14ac:dyDescent="0.2">
      <c r="B6503" s="2"/>
      <c r="M6503" s="32"/>
      <c r="P6503" s="2"/>
      <c r="Q6503" s="9"/>
      <c r="T6503" s="5"/>
    </row>
    <row r="6504" spans="2:20" x14ac:dyDescent="0.2">
      <c r="B6504" s="2"/>
      <c r="M6504" s="32"/>
      <c r="P6504" s="2"/>
      <c r="Q6504" s="9"/>
      <c r="T6504" s="5"/>
    </row>
    <row r="6505" spans="2:20" x14ac:dyDescent="0.2">
      <c r="B6505" s="2"/>
      <c r="M6505" s="32"/>
      <c r="P6505" s="2"/>
      <c r="Q6505" s="9"/>
      <c r="T6505" s="5"/>
    </row>
    <row r="6506" spans="2:20" x14ac:dyDescent="0.2">
      <c r="B6506" s="2"/>
      <c r="M6506" s="32"/>
      <c r="P6506" s="2"/>
      <c r="Q6506" s="9"/>
      <c r="T6506" s="5"/>
    </row>
    <row r="6507" spans="2:20" x14ac:dyDescent="0.2">
      <c r="B6507" s="2"/>
      <c r="M6507" s="32"/>
      <c r="P6507" s="2"/>
      <c r="Q6507" s="9"/>
      <c r="T6507" s="5"/>
    </row>
    <row r="6508" spans="2:20" x14ac:dyDescent="0.2">
      <c r="B6508" s="2"/>
      <c r="M6508" s="32"/>
      <c r="P6508" s="2"/>
      <c r="Q6508" s="9"/>
      <c r="T6508" s="5"/>
    </row>
    <row r="6509" spans="2:20" x14ac:dyDescent="0.2">
      <c r="B6509" s="2"/>
      <c r="M6509" s="32"/>
      <c r="P6509" s="2"/>
      <c r="Q6509" s="9"/>
      <c r="T6509" s="5"/>
    </row>
    <row r="6510" spans="2:20" x14ac:dyDescent="0.2">
      <c r="B6510" s="2"/>
      <c r="M6510" s="32"/>
      <c r="P6510" s="2"/>
      <c r="Q6510" s="9"/>
      <c r="T6510" s="5"/>
    </row>
    <row r="6511" spans="2:20" x14ac:dyDescent="0.2">
      <c r="B6511" s="2"/>
      <c r="M6511" s="32"/>
      <c r="P6511" s="2"/>
      <c r="Q6511" s="9"/>
      <c r="T6511" s="5"/>
    </row>
    <row r="6512" spans="2:20" x14ac:dyDescent="0.2">
      <c r="B6512" s="2"/>
      <c r="M6512" s="32"/>
      <c r="P6512" s="2"/>
      <c r="Q6512" s="9"/>
      <c r="T6512" s="5"/>
    </row>
    <row r="6513" spans="2:20" x14ac:dyDescent="0.2">
      <c r="B6513" s="2"/>
      <c r="M6513" s="32"/>
      <c r="P6513" s="2"/>
      <c r="Q6513" s="9"/>
      <c r="T6513" s="5"/>
    </row>
    <row r="6514" spans="2:20" x14ac:dyDescent="0.2">
      <c r="B6514" s="2"/>
      <c r="M6514" s="32"/>
      <c r="P6514" s="2"/>
      <c r="Q6514" s="9"/>
      <c r="T6514" s="5"/>
    </row>
    <row r="6515" spans="2:20" x14ac:dyDescent="0.2">
      <c r="B6515" s="2"/>
      <c r="M6515" s="32"/>
      <c r="P6515" s="2"/>
      <c r="Q6515" s="9"/>
      <c r="T6515" s="5"/>
    </row>
    <row r="6516" spans="2:20" x14ac:dyDescent="0.2">
      <c r="B6516" s="2"/>
      <c r="M6516" s="32"/>
      <c r="P6516" s="2"/>
      <c r="Q6516" s="9"/>
      <c r="T6516" s="5"/>
    </row>
    <row r="6517" spans="2:20" x14ac:dyDescent="0.2">
      <c r="B6517" s="2"/>
      <c r="M6517" s="32"/>
      <c r="P6517" s="2"/>
      <c r="Q6517" s="9"/>
      <c r="T6517" s="5"/>
    </row>
    <row r="6518" spans="2:20" x14ac:dyDescent="0.2">
      <c r="B6518" s="2"/>
      <c r="M6518" s="32"/>
      <c r="P6518" s="2"/>
      <c r="Q6518" s="9"/>
      <c r="T6518" s="5"/>
    </row>
    <row r="6519" spans="2:20" x14ac:dyDescent="0.2">
      <c r="B6519" s="2"/>
      <c r="M6519" s="32"/>
      <c r="P6519" s="2"/>
      <c r="Q6519" s="9"/>
      <c r="T6519" s="5"/>
    </row>
    <row r="6520" spans="2:20" x14ac:dyDescent="0.2">
      <c r="B6520" s="2"/>
      <c r="M6520" s="32"/>
      <c r="P6520" s="2"/>
      <c r="Q6520" s="9"/>
      <c r="T6520" s="5"/>
    </row>
    <row r="6521" spans="2:20" x14ac:dyDescent="0.2">
      <c r="B6521" s="2"/>
      <c r="M6521" s="32"/>
      <c r="P6521" s="2"/>
      <c r="Q6521" s="9"/>
      <c r="T6521" s="5"/>
    </row>
    <row r="6522" spans="2:20" x14ac:dyDescent="0.2">
      <c r="B6522" s="2"/>
      <c r="M6522" s="32"/>
      <c r="P6522" s="2"/>
      <c r="Q6522" s="9"/>
      <c r="T6522" s="5"/>
    </row>
    <row r="6523" spans="2:20" x14ac:dyDescent="0.2">
      <c r="B6523" s="2"/>
      <c r="M6523" s="32"/>
      <c r="P6523" s="2"/>
      <c r="Q6523" s="9"/>
      <c r="T6523" s="5"/>
    </row>
    <row r="6524" spans="2:20" x14ac:dyDescent="0.2">
      <c r="B6524" s="2"/>
      <c r="M6524" s="32"/>
      <c r="P6524" s="2"/>
      <c r="Q6524" s="9"/>
      <c r="T6524" s="5"/>
    </row>
    <row r="6525" spans="2:20" x14ac:dyDescent="0.2">
      <c r="B6525" s="2"/>
      <c r="M6525" s="32"/>
      <c r="P6525" s="2"/>
      <c r="Q6525" s="9"/>
      <c r="T6525" s="5"/>
    </row>
    <row r="6526" spans="2:20" x14ac:dyDescent="0.2">
      <c r="B6526" s="2"/>
      <c r="M6526" s="32"/>
      <c r="P6526" s="2"/>
      <c r="Q6526" s="9"/>
      <c r="T6526" s="5"/>
    </row>
    <row r="6527" spans="2:20" x14ac:dyDescent="0.2">
      <c r="B6527" s="2"/>
      <c r="M6527" s="32"/>
      <c r="P6527" s="2"/>
      <c r="Q6527" s="9"/>
      <c r="T6527" s="5"/>
    </row>
    <row r="6528" spans="2:20" x14ac:dyDescent="0.2">
      <c r="B6528" s="2"/>
      <c r="M6528" s="32"/>
      <c r="P6528" s="2"/>
      <c r="Q6528" s="9"/>
      <c r="T6528" s="5"/>
    </row>
    <row r="6529" spans="2:20" x14ac:dyDescent="0.2">
      <c r="B6529" s="2"/>
      <c r="M6529" s="32"/>
      <c r="P6529" s="2"/>
      <c r="Q6529" s="9"/>
      <c r="T6529" s="5"/>
    </row>
    <row r="6530" spans="2:20" x14ac:dyDescent="0.2">
      <c r="B6530" s="2"/>
      <c r="M6530" s="32"/>
      <c r="P6530" s="2"/>
      <c r="Q6530" s="9"/>
      <c r="T6530" s="5"/>
    </row>
    <row r="6531" spans="2:20" x14ac:dyDescent="0.2">
      <c r="B6531" s="2"/>
      <c r="M6531" s="32"/>
      <c r="P6531" s="2"/>
      <c r="Q6531" s="9"/>
      <c r="T6531" s="5"/>
    </row>
    <row r="6532" spans="2:20" x14ac:dyDescent="0.2">
      <c r="B6532" s="2"/>
      <c r="M6532" s="32"/>
      <c r="P6532" s="2"/>
      <c r="Q6532" s="9"/>
      <c r="T6532" s="5"/>
    </row>
    <row r="6533" spans="2:20" x14ac:dyDescent="0.2">
      <c r="B6533" s="2"/>
      <c r="M6533" s="32"/>
      <c r="P6533" s="2"/>
      <c r="Q6533" s="9"/>
      <c r="T6533" s="5"/>
    </row>
    <row r="6534" spans="2:20" x14ac:dyDescent="0.2">
      <c r="B6534" s="2"/>
      <c r="M6534" s="32"/>
      <c r="P6534" s="2"/>
      <c r="Q6534" s="9"/>
      <c r="T6534" s="5"/>
    </row>
    <row r="6535" spans="2:20" x14ac:dyDescent="0.2">
      <c r="B6535" s="2"/>
      <c r="M6535" s="32"/>
      <c r="P6535" s="2"/>
      <c r="Q6535" s="9"/>
      <c r="T6535" s="5"/>
    </row>
    <row r="6536" spans="2:20" x14ac:dyDescent="0.2">
      <c r="B6536" s="2"/>
      <c r="M6536" s="32"/>
      <c r="P6536" s="2"/>
      <c r="Q6536" s="9"/>
      <c r="T6536" s="5"/>
    </row>
    <row r="6537" spans="2:20" x14ac:dyDescent="0.2">
      <c r="B6537" s="2"/>
      <c r="M6537" s="32"/>
      <c r="P6537" s="2"/>
      <c r="Q6537" s="9"/>
      <c r="T6537" s="5"/>
    </row>
    <row r="6538" spans="2:20" x14ac:dyDescent="0.2">
      <c r="B6538" s="2"/>
      <c r="M6538" s="32"/>
      <c r="P6538" s="2"/>
      <c r="Q6538" s="9"/>
      <c r="T6538" s="5"/>
    </row>
    <row r="6539" spans="2:20" x14ac:dyDescent="0.2">
      <c r="B6539" s="2"/>
      <c r="M6539" s="32"/>
      <c r="P6539" s="2"/>
      <c r="Q6539" s="9"/>
      <c r="T6539" s="5"/>
    </row>
    <row r="6540" spans="2:20" x14ac:dyDescent="0.2">
      <c r="B6540" s="2"/>
      <c r="M6540" s="32"/>
      <c r="P6540" s="2"/>
      <c r="Q6540" s="9"/>
      <c r="T6540" s="5"/>
    </row>
    <row r="6541" spans="2:20" x14ac:dyDescent="0.2">
      <c r="B6541" s="2"/>
      <c r="M6541" s="32"/>
      <c r="P6541" s="2"/>
      <c r="Q6541" s="9"/>
      <c r="T6541" s="5"/>
    </row>
    <row r="6542" spans="2:20" x14ac:dyDescent="0.2">
      <c r="B6542" s="2"/>
      <c r="M6542" s="32"/>
      <c r="P6542" s="2"/>
      <c r="Q6542" s="9"/>
      <c r="T6542" s="5"/>
    </row>
    <row r="6543" spans="2:20" x14ac:dyDescent="0.2">
      <c r="B6543" s="2"/>
      <c r="M6543" s="32"/>
      <c r="P6543" s="2"/>
      <c r="Q6543" s="9"/>
      <c r="T6543" s="5"/>
    </row>
    <row r="6544" spans="2:20" x14ac:dyDescent="0.2">
      <c r="B6544" s="2"/>
      <c r="M6544" s="32"/>
      <c r="P6544" s="2"/>
      <c r="Q6544" s="9"/>
      <c r="T6544" s="5"/>
    </row>
    <row r="6545" spans="2:20" x14ac:dyDescent="0.2">
      <c r="B6545" s="2"/>
      <c r="M6545" s="32"/>
      <c r="P6545" s="2"/>
      <c r="Q6545" s="9"/>
      <c r="T6545" s="5"/>
    </row>
    <row r="6546" spans="2:20" x14ac:dyDescent="0.2">
      <c r="B6546" s="2"/>
      <c r="M6546" s="32"/>
      <c r="P6546" s="2"/>
      <c r="Q6546" s="9"/>
      <c r="T6546" s="5"/>
    </row>
    <row r="6547" spans="2:20" x14ac:dyDescent="0.2">
      <c r="B6547" s="2"/>
      <c r="M6547" s="32"/>
      <c r="P6547" s="2"/>
      <c r="Q6547" s="9"/>
      <c r="T6547" s="5"/>
    </row>
    <row r="6548" spans="2:20" x14ac:dyDescent="0.2">
      <c r="B6548" s="2"/>
      <c r="M6548" s="32"/>
      <c r="P6548" s="2"/>
      <c r="Q6548" s="9"/>
      <c r="T6548" s="5"/>
    </row>
    <row r="6549" spans="2:20" x14ac:dyDescent="0.2">
      <c r="B6549" s="2"/>
      <c r="M6549" s="32"/>
      <c r="P6549" s="2"/>
      <c r="Q6549" s="9"/>
      <c r="T6549" s="5"/>
    </row>
    <row r="6550" spans="2:20" x14ac:dyDescent="0.2">
      <c r="B6550" s="2"/>
      <c r="M6550" s="32"/>
      <c r="P6550" s="2"/>
      <c r="Q6550" s="9"/>
      <c r="T6550" s="5"/>
    </row>
    <row r="6551" spans="2:20" x14ac:dyDescent="0.2">
      <c r="B6551" s="2"/>
      <c r="M6551" s="32"/>
      <c r="P6551" s="2"/>
      <c r="Q6551" s="9"/>
      <c r="T6551" s="5"/>
    </row>
    <row r="6552" spans="2:20" x14ac:dyDescent="0.2">
      <c r="B6552" s="2"/>
      <c r="M6552" s="32"/>
      <c r="P6552" s="2"/>
      <c r="Q6552" s="9"/>
      <c r="T6552" s="5"/>
    </row>
    <row r="6553" spans="2:20" x14ac:dyDescent="0.2">
      <c r="B6553" s="2"/>
      <c r="M6553" s="32"/>
      <c r="P6553" s="2"/>
      <c r="Q6553" s="9"/>
      <c r="T6553" s="5"/>
    </row>
    <row r="6554" spans="2:20" x14ac:dyDescent="0.2">
      <c r="B6554" s="2"/>
      <c r="M6554" s="32"/>
      <c r="P6554" s="2"/>
      <c r="Q6554" s="9"/>
      <c r="T6554" s="5"/>
    </row>
    <row r="6555" spans="2:20" x14ac:dyDescent="0.2">
      <c r="B6555" s="2"/>
      <c r="M6555" s="32"/>
      <c r="P6555" s="2"/>
      <c r="Q6555" s="9"/>
      <c r="T6555" s="5"/>
    </row>
    <row r="6556" spans="2:20" x14ac:dyDescent="0.2">
      <c r="B6556" s="2"/>
      <c r="M6556" s="32"/>
      <c r="P6556" s="2"/>
      <c r="Q6556" s="9"/>
      <c r="T6556" s="5"/>
    </row>
    <row r="6557" spans="2:20" x14ac:dyDescent="0.2">
      <c r="B6557" s="2"/>
      <c r="M6557" s="32"/>
      <c r="P6557" s="2"/>
      <c r="Q6557" s="9"/>
      <c r="T6557" s="5"/>
    </row>
    <row r="6558" spans="2:20" x14ac:dyDescent="0.2">
      <c r="B6558" s="2"/>
      <c r="M6558" s="32"/>
      <c r="P6558" s="2"/>
      <c r="Q6558" s="9"/>
      <c r="T6558" s="5"/>
    </row>
    <row r="6559" spans="2:20" x14ac:dyDescent="0.2">
      <c r="B6559" s="2"/>
      <c r="M6559" s="32"/>
      <c r="P6559" s="2"/>
      <c r="Q6559" s="9"/>
      <c r="T6559" s="5"/>
    </row>
    <row r="6560" spans="2:20" x14ac:dyDescent="0.2">
      <c r="B6560" s="2"/>
      <c r="M6560" s="32"/>
      <c r="P6560" s="2"/>
      <c r="Q6560" s="9"/>
      <c r="T6560" s="5"/>
    </row>
    <row r="6561" spans="2:20" x14ac:dyDescent="0.2">
      <c r="B6561" s="2"/>
      <c r="M6561" s="32"/>
      <c r="P6561" s="2"/>
      <c r="Q6561" s="9"/>
      <c r="T6561" s="5"/>
    </row>
    <row r="6562" spans="2:20" x14ac:dyDescent="0.2">
      <c r="B6562" s="2"/>
      <c r="M6562" s="32"/>
      <c r="P6562" s="2"/>
      <c r="Q6562" s="9"/>
      <c r="T6562" s="5"/>
    </row>
    <row r="6563" spans="2:20" x14ac:dyDescent="0.2">
      <c r="B6563" s="2"/>
      <c r="M6563" s="32"/>
      <c r="P6563" s="2"/>
      <c r="Q6563" s="9"/>
      <c r="T6563" s="5"/>
    </row>
    <row r="6564" spans="2:20" x14ac:dyDescent="0.2">
      <c r="B6564" s="2"/>
      <c r="M6564" s="32"/>
      <c r="P6564" s="2"/>
      <c r="Q6564" s="9"/>
      <c r="T6564" s="5"/>
    </row>
    <row r="6565" spans="2:20" x14ac:dyDescent="0.2">
      <c r="B6565" s="2"/>
      <c r="M6565" s="32"/>
      <c r="P6565" s="2"/>
      <c r="Q6565" s="9"/>
      <c r="T6565" s="5"/>
    </row>
    <row r="6566" spans="2:20" x14ac:dyDescent="0.2">
      <c r="B6566" s="2"/>
      <c r="M6566" s="32"/>
      <c r="P6566" s="2"/>
      <c r="Q6566" s="9"/>
      <c r="T6566" s="5"/>
    </row>
    <row r="6567" spans="2:20" x14ac:dyDescent="0.2">
      <c r="B6567" s="2"/>
      <c r="M6567" s="32"/>
      <c r="P6567" s="2"/>
      <c r="Q6567" s="9"/>
      <c r="T6567" s="5"/>
    </row>
    <row r="6568" spans="2:20" x14ac:dyDescent="0.2">
      <c r="B6568" s="2"/>
      <c r="M6568" s="32"/>
      <c r="P6568" s="2"/>
      <c r="Q6568" s="9"/>
      <c r="T6568" s="5"/>
    </row>
    <row r="6569" spans="2:20" x14ac:dyDescent="0.2">
      <c r="B6569" s="2"/>
      <c r="M6569" s="32"/>
      <c r="P6569" s="2"/>
      <c r="Q6569" s="9"/>
      <c r="T6569" s="5"/>
    </row>
    <row r="6570" spans="2:20" x14ac:dyDescent="0.2">
      <c r="B6570" s="2"/>
      <c r="M6570" s="32"/>
      <c r="P6570" s="2"/>
      <c r="Q6570" s="9"/>
      <c r="T6570" s="5"/>
    </row>
    <row r="6571" spans="2:20" x14ac:dyDescent="0.2">
      <c r="B6571" s="2"/>
      <c r="M6571" s="32"/>
      <c r="P6571" s="2"/>
      <c r="Q6571" s="9"/>
      <c r="T6571" s="5"/>
    </row>
    <row r="6572" spans="2:20" x14ac:dyDescent="0.2">
      <c r="B6572" s="2"/>
      <c r="M6572" s="32"/>
      <c r="P6572" s="2"/>
      <c r="Q6572" s="9"/>
      <c r="T6572" s="5"/>
    </row>
    <row r="6573" spans="2:20" x14ac:dyDescent="0.2">
      <c r="B6573" s="2"/>
      <c r="M6573" s="32"/>
      <c r="P6573" s="2"/>
      <c r="Q6573" s="9"/>
      <c r="T6573" s="5"/>
    </row>
    <row r="6574" spans="2:20" x14ac:dyDescent="0.2">
      <c r="B6574" s="2"/>
      <c r="M6574" s="32"/>
      <c r="P6574" s="2"/>
      <c r="Q6574" s="9"/>
      <c r="T6574" s="5"/>
    </row>
    <row r="6575" spans="2:20" x14ac:dyDescent="0.2">
      <c r="B6575" s="2"/>
      <c r="M6575" s="32"/>
      <c r="P6575" s="2"/>
      <c r="Q6575" s="9"/>
      <c r="T6575" s="5"/>
    </row>
    <row r="6576" spans="2:20" x14ac:dyDescent="0.2">
      <c r="B6576" s="2"/>
      <c r="M6576" s="32"/>
      <c r="P6576" s="2"/>
      <c r="Q6576" s="9"/>
      <c r="T6576" s="5"/>
    </row>
    <row r="6577" spans="2:20" x14ac:dyDescent="0.2">
      <c r="B6577" s="2"/>
      <c r="M6577" s="32"/>
      <c r="P6577" s="2"/>
      <c r="Q6577" s="9"/>
      <c r="T6577" s="5"/>
    </row>
    <row r="6578" spans="2:20" x14ac:dyDescent="0.2">
      <c r="B6578" s="2"/>
      <c r="M6578" s="32"/>
      <c r="P6578" s="2"/>
      <c r="Q6578" s="9"/>
      <c r="T6578" s="5"/>
    </row>
    <row r="6579" spans="2:20" x14ac:dyDescent="0.2">
      <c r="B6579" s="2"/>
      <c r="M6579" s="32"/>
      <c r="P6579" s="2"/>
      <c r="Q6579" s="9"/>
      <c r="T6579" s="5"/>
    </row>
    <row r="6580" spans="2:20" x14ac:dyDescent="0.2">
      <c r="B6580" s="2"/>
      <c r="M6580" s="32"/>
      <c r="P6580" s="2"/>
      <c r="Q6580" s="9"/>
      <c r="T6580" s="5"/>
    </row>
    <row r="6581" spans="2:20" x14ac:dyDescent="0.2">
      <c r="B6581" s="2"/>
      <c r="M6581" s="32"/>
      <c r="P6581" s="2"/>
      <c r="Q6581" s="9"/>
      <c r="T6581" s="5"/>
    </row>
    <row r="6582" spans="2:20" x14ac:dyDescent="0.2">
      <c r="B6582" s="2"/>
      <c r="M6582" s="32"/>
      <c r="P6582" s="2"/>
      <c r="Q6582" s="9"/>
      <c r="T6582" s="5"/>
    </row>
    <row r="6583" spans="2:20" x14ac:dyDescent="0.2">
      <c r="B6583" s="2"/>
      <c r="M6583" s="32"/>
      <c r="P6583" s="2"/>
      <c r="Q6583" s="9"/>
      <c r="T6583" s="5"/>
    </row>
    <row r="6584" spans="2:20" x14ac:dyDescent="0.2">
      <c r="B6584" s="2"/>
      <c r="M6584" s="32"/>
      <c r="P6584" s="2"/>
      <c r="Q6584" s="9"/>
      <c r="T6584" s="5"/>
    </row>
    <row r="6585" spans="2:20" x14ac:dyDescent="0.2">
      <c r="B6585" s="2"/>
      <c r="M6585" s="32"/>
      <c r="P6585" s="2"/>
      <c r="Q6585" s="9"/>
      <c r="T6585" s="5"/>
    </row>
    <row r="6586" spans="2:20" x14ac:dyDescent="0.2">
      <c r="B6586" s="2"/>
      <c r="M6586" s="32"/>
      <c r="P6586" s="2"/>
      <c r="Q6586" s="9"/>
      <c r="T6586" s="5"/>
    </row>
    <row r="6587" spans="2:20" x14ac:dyDescent="0.2">
      <c r="B6587" s="2"/>
      <c r="M6587" s="32"/>
      <c r="P6587" s="2"/>
      <c r="Q6587" s="9"/>
      <c r="T6587" s="5"/>
    </row>
    <row r="6588" spans="2:20" x14ac:dyDescent="0.2">
      <c r="B6588" s="2"/>
      <c r="M6588" s="32"/>
      <c r="P6588" s="2"/>
      <c r="Q6588" s="9"/>
      <c r="T6588" s="5"/>
    </row>
    <row r="6589" spans="2:20" x14ac:dyDescent="0.2">
      <c r="B6589" s="2"/>
      <c r="M6589" s="32"/>
      <c r="P6589" s="2"/>
      <c r="Q6589" s="9"/>
      <c r="T6589" s="5"/>
    </row>
    <row r="6590" spans="2:20" x14ac:dyDescent="0.2">
      <c r="B6590" s="2"/>
      <c r="M6590" s="32"/>
      <c r="P6590" s="2"/>
      <c r="Q6590" s="9"/>
      <c r="T6590" s="5"/>
    </row>
    <row r="6591" spans="2:20" x14ac:dyDescent="0.2">
      <c r="B6591" s="2"/>
      <c r="M6591" s="32"/>
      <c r="P6591" s="2"/>
      <c r="Q6591" s="9"/>
      <c r="T6591" s="5"/>
    </row>
    <row r="6592" spans="2:20" x14ac:dyDescent="0.2">
      <c r="B6592" s="2"/>
      <c r="M6592" s="32"/>
      <c r="P6592" s="2"/>
      <c r="Q6592" s="9"/>
      <c r="T6592" s="5"/>
    </row>
    <row r="6593" spans="2:20" x14ac:dyDescent="0.2">
      <c r="B6593" s="2"/>
      <c r="M6593" s="32"/>
      <c r="P6593" s="2"/>
      <c r="Q6593" s="9"/>
      <c r="T6593" s="5"/>
    </row>
    <row r="6594" spans="2:20" x14ac:dyDescent="0.2">
      <c r="B6594" s="2"/>
      <c r="M6594" s="32"/>
      <c r="P6594" s="2"/>
      <c r="Q6594" s="9"/>
      <c r="T6594" s="5"/>
    </row>
    <row r="6595" spans="2:20" x14ac:dyDescent="0.2">
      <c r="B6595" s="2"/>
      <c r="M6595" s="32"/>
      <c r="P6595" s="2"/>
      <c r="Q6595" s="9"/>
      <c r="T6595" s="5"/>
    </row>
    <row r="6596" spans="2:20" x14ac:dyDescent="0.2">
      <c r="B6596" s="2"/>
      <c r="M6596" s="32"/>
      <c r="P6596" s="2"/>
      <c r="Q6596" s="9"/>
      <c r="T6596" s="5"/>
    </row>
    <row r="6597" spans="2:20" x14ac:dyDescent="0.2">
      <c r="B6597" s="2"/>
      <c r="M6597" s="32"/>
      <c r="P6597" s="2"/>
      <c r="Q6597" s="9"/>
      <c r="T6597" s="5"/>
    </row>
    <row r="6598" spans="2:20" x14ac:dyDescent="0.2">
      <c r="B6598" s="2"/>
      <c r="M6598" s="32"/>
      <c r="P6598" s="2"/>
      <c r="Q6598" s="9"/>
      <c r="T6598" s="5"/>
    </row>
    <row r="6599" spans="2:20" x14ac:dyDescent="0.2">
      <c r="B6599" s="2"/>
      <c r="M6599" s="32"/>
      <c r="P6599" s="2"/>
      <c r="Q6599" s="9"/>
      <c r="T6599" s="5"/>
    </row>
    <row r="6600" spans="2:20" x14ac:dyDescent="0.2">
      <c r="B6600" s="2"/>
      <c r="M6600" s="32"/>
      <c r="P6600" s="2"/>
      <c r="Q6600" s="9"/>
      <c r="T6600" s="5"/>
    </row>
    <row r="6601" spans="2:20" x14ac:dyDescent="0.2">
      <c r="B6601" s="2"/>
      <c r="M6601" s="32"/>
      <c r="P6601" s="2"/>
      <c r="Q6601" s="9"/>
      <c r="T6601" s="5"/>
    </row>
    <row r="6602" spans="2:20" x14ac:dyDescent="0.2">
      <c r="B6602" s="2"/>
      <c r="M6602" s="32"/>
      <c r="P6602" s="2"/>
      <c r="Q6602" s="9"/>
      <c r="T6602" s="5"/>
    </row>
    <row r="6603" spans="2:20" x14ac:dyDescent="0.2">
      <c r="B6603" s="2"/>
      <c r="M6603" s="32"/>
      <c r="P6603" s="2"/>
      <c r="Q6603" s="9"/>
      <c r="T6603" s="5"/>
    </row>
    <row r="6604" spans="2:20" x14ac:dyDescent="0.2">
      <c r="B6604" s="2"/>
      <c r="M6604" s="32"/>
      <c r="P6604" s="2"/>
      <c r="Q6604" s="9"/>
      <c r="T6604" s="5"/>
    </row>
    <row r="6605" spans="2:20" x14ac:dyDescent="0.2">
      <c r="B6605" s="2"/>
      <c r="M6605" s="32"/>
      <c r="P6605" s="2"/>
      <c r="Q6605" s="9"/>
      <c r="T6605" s="5"/>
    </row>
    <row r="6606" spans="2:20" x14ac:dyDescent="0.2">
      <c r="B6606" s="2"/>
      <c r="M6606" s="32"/>
      <c r="P6606" s="2"/>
      <c r="Q6606" s="9"/>
      <c r="T6606" s="5"/>
    </row>
    <row r="6607" spans="2:20" x14ac:dyDescent="0.2">
      <c r="B6607" s="2"/>
      <c r="M6607" s="32"/>
      <c r="P6607" s="2"/>
      <c r="Q6607" s="9"/>
      <c r="T6607" s="5"/>
    </row>
    <row r="6608" spans="2:20" x14ac:dyDescent="0.2">
      <c r="B6608" s="2"/>
      <c r="M6608" s="32"/>
      <c r="P6608" s="2"/>
      <c r="Q6608" s="9"/>
      <c r="T6608" s="5"/>
    </row>
    <row r="6609" spans="2:20" x14ac:dyDescent="0.2">
      <c r="B6609" s="2"/>
      <c r="M6609" s="32"/>
      <c r="P6609" s="2"/>
      <c r="Q6609" s="9"/>
      <c r="T6609" s="5"/>
    </row>
    <row r="6610" spans="2:20" x14ac:dyDescent="0.2">
      <c r="B6610" s="2"/>
      <c r="M6610" s="32"/>
      <c r="P6610" s="2"/>
      <c r="Q6610" s="9"/>
      <c r="T6610" s="5"/>
    </row>
    <row r="6611" spans="2:20" x14ac:dyDescent="0.2">
      <c r="B6611" s="2"/>
      <c r="M6611" s="32"/>
      <c r="P6611" s="2"/>
      <c r="Q6611" s="9"/>
      <c r="T6611" s="5"/>
    </row>
    <row r="6612" spans="2:20" x14ac:dyDescent="0.2">
      <c r="B6612" s="2"/>
      <c r="M6612" s="32"/>
      <c r="P6612" s="2"/>
      <c r="Q6612" s="9"/>
      <c r="T6612" s="5"/>
    </row>
    <row r="6613" spans="2:20" x14ac:dyDescent="0.2">
      <c r="B6613" s="2"/>
      <c r="M6613" s="32"/>
      <c r="P6613" s="2"/>
      <c r="Q6613" s="9"/>
      <c r="T6613" s="5"/>
    </row>
    <row r="6614" spans="2:20" x14ac:dyDescent="0.2">
      <c r="B6614" s="2"/>
      <c r="M6614" s="32"/>
      <c r="P6614" s="2"/>
      <c r="Q6614" s="9"/>
      <c r="T6614" s="5"/>
    </row>
    <row r="6615" spans="2:20" x14ac:dyDescent="0.2">
      <c r="B6615" s="2"/>
      <c r="M6615" s="32"/>
      <c r="P6615" s="2"/>
      <c r="Q6615" s="9"/>
      <c r="T6615" s="5"/>
    </row>
    <row r="6616" spans="2:20" x14ac:dyDescent="0.2">
      <c r="B6616" s="2"/>
      <c r="M6616" s="32"/>
      <c r="P6616" s="2"/>
      <c r="Q6616" s="9"/>
      <c r="T6616" s="5"/>
    </row>
    <row r="6617" spans="2:20" x14ac:dyDescent="0.2">
      <c r="B6617" s="2"/>
      <c r="M6617" s="32"/>
      <c r="P6617" s="2"/>
      <c r="Q6617" s="9"/>
      <c r="T6617" s="5"/>
    </row>
    <row r="6618" spans="2:20" x14ac:dyDescent="0.2">
      <c r="B6618" s="2"/>
      <c r="M6618" s="32"/>
      <c r="P6618" s="2"/>
      <c r="Q6618" s="9"/>
      <c r="T6618" s="5"/>
    </row>
    <row r="6619" spans="2:20" x14ac:dyDescent="0.2">
      <c r="B6619" s="2"/>
      <c r="M6619" s="32"/>
      <c r="P6619" s="2"/>
      <c r="Q6619" s="9"/>
      <c r="T6619" s="5"/>
    </row>
    <row r="6620" spans="2:20" x14ac:dyDescent="0.2">
      <c r="B6620" s="2"/>
      <c r="M6620" s="32"/>
      <c r="P6620" s="2"/>
      <c r="Q6620" s="9"/>
      <c r="T6620" s="5"/>
    </row>
    <row r="6621" spans="2:20" x14ac:dyDescent="0.2">
      <c r="B6621" s="2"/>
      <c r="M6621" s="32"/>
      <c r="P6621" s="2"/>
      <c r="Q6621" s="9"/>
      <c r="T6621" s="5"/>
    </row>
    <row r="6622" spans="2:20" x14ac:dyDescent="0.2">
      <c r="B6622" s="2"/>
      <c r="M6622" s="32"/>
      <c r="P6622" s="2"/>
      <c r="Q6622" s="9"/>
      <c r="T6622" s="5"/>
    </row>
    <row r="6623" spans="2:20" x14ac:dyDescent="0.2">
      <c r="B6623" s="2"/>
      <c r="M6623" s="32"/>
      <c r="P6623" s="2"/>
      <c r="Q6623" s="9"/>
      <c r="T6623" s="5"/>
    </row>
    <row r="6624" spans="2:20" x14ac:dyDescent="0.2">
      <c r="B6624" s="2"/>
      <c r="M6624" s="32"/>
      <c r="P6624" s="2"/>
      <c r="Q6624" s="9"/>
      <c r="T6624" s="5"/>
    </row>
    <row r="6625" spans="2:20" x14ac:dyDescent="0.2">
      <c r="B6625" s="2"/>
      <c r="M6625" s="32"/>
      <c r="P6625" s="2"/>
      <c r="Q6625" s="9"/>
      <c r="T6625" s="5"/>
    </row>
    <row r="6626" spans="2:20" x14ac:dyDescent="0.2">
      <c r="B6626" s="2"/>
      <c r="M6626" s="32"/>
      <c r="P6626" s="2"/>
      <c r="Q6626" s="9"/>
      <c r="T6626" s="5"/>
    </row>
    <row r="6627" spans="2:20" x14ac:dyDescent="0.2">
      <c r="B6627" s="2"/>
      <c r="M6627" s="32"/>
      <c r="P6627" s="2"/>
      <c r="Q6627" s="9"/>
      <c r="T6627" s="5"/>
    </row>
    <row r="6628" spans="2:20" x14ac:dyDescent="0.2">
      <c r="B6628" s="2"/>
      <c r="M6628" s="32"/>
      <c r="P6628" s="2"/>
      <c r="Q6628" s="9"/>
      <c r="T6628" s="5"/>
    </row>
    <row r="6629" spans="2:20" x14ac:dyDescent="0.2">
      <c r="B6629" s="2"/>
      <c r="M6629" s="32"/>
      <c r="P6629" s="2"/>
      <c r="Q6629" s="9"/>
      <c r="T6629" s="5"/>
    </row>
    <row r="6630" spans="2:20" x14ac:dyDescent="0.2">
      <c r="B6630" s="2"/>
      <c r="M6630" s="32"/>
      <c r="P6630" s="2"/>
      <c r="Q6630" s="9"/>
      <c r="T6630" s="5"/>
    </row>
    <row r="6631" spans="2:20" x14ac:dyDescent="0.2">
      <c r="B6631" s="2"/>
      <c r="M6631" s="32"/>
      <c r="P6631" s="2"/>
      <c r="Q6631" s="9"/>
      <c r="T6631" s="5"/>
    </row>
    <row r="6632" spans="2:20" x14ac:dyDescent="0.2">
      <c r="B6632" s="2"/>
      <c r="M6632" s="32"/>
      <c r="P6632" s="2"/>
      <c r="Q6632" s="9"/>
      <c r="T6632" s="5"/>
    </row>
    <row r="6633" spans="2:20" x14ac:dyDescent="0.2">
      <c r="B6633" s="2"/>
      <c r="M6633" s="32"/>
      <c r="P6633" s="2"/>
      <c r="Q6633" s="9"/>
      <c r="T6633" s="5"/>
    </row>
    <row r="6634" spans="2:20" x14ac:dyDescent="0.2">
      <c r="B6634" s="2"/>
      <c r="M6634" s="32"/>
      <c r="P6634" s="2"/>
      <c r="Q6634" s="9"/>
      <c r="T6634" s="5"/>
    </row>
    <row r="6635" spans="2:20" x14ac:dyDescent="0.2">
      <c r="B6635" s="2"/>
      <c r="M6635" s="32"/>
      <c r="P6635" s="2"/>
      <c r="Q6635" s="9"/>
      <c r="T6635" s="5"/>
    </row>
    <row r="6636" spans="2:20" x14ac:dyDescent="0.2">
      <c r="B6636" s="2"/>
      <c r="M6636" s="32"/>
      <c r="P6636" s="2"/>
      <c r="Q6636" s="9"/>
      <c r="T6636" s="5"/>
    </row>
    <row r="6637" spans="2:20" x14ac:dyDescent="0.2">
      <c r="B6637" s="2"/>
      <c r="M6637" s="32"/>
      <c r="P6637" s="2"/>
      <c r="Q6637" s="9"/>
      <c r="T6637" s="5"/>
    </row>
    <row r="6638" spans="2:20" x14ac:dyDescent="0.2">
      <c r="B6638" s="2"/>
      <c r="M6638" s="32"/>
      <c r="P6638" s="2"/>
      <c r="Q6638" s="9"/>
      <c r="T6638" s="5"/>
    </row>
    <row r="6639" spans="2:20" x14ac:dyDescent="0.2">
      <c r="B6639" s="2"/>
      <c r="M6639" s="32"/>
      <c r="P6639" s="2"/>
      <c r="Q6639" s="9"/>
      <c r="T6639" s="5"/>
    </row>
    <row r="6640" spans="2:20" x14ac:dyDescent="0.2">
      <c r="B6640" s="2"/>
      <c r="M6640" s="32"/>
      <c r="P6640" s="2"/>
      <c r="Q6640" s="9"/>
      <c r="T6640" s="5"/>
    </row>
    <row r="6641" spans="2:20" x14ac:dyDescent="0.2">
      <c r="B6641" s="2"/>
      <c r="M6641" s="32"/>
      <c r="P6641" s="2"/>
      <c r="Q6641" s="9"/>
      <c r="T6641" s="5"/>
    </row>
    <row r="6642" spans="2:20" x14ac:dyDescent="0.2">
      <c r="B6642" s="2"/>
      <c r="M6642" s="32"/>
      <c r="P6642" s="2"/>
      <c r="Q6642" s="9"/>
      <c r="T6642" s="5"/>
    </row>
    <row r="6643" spans="2:20" x14ac:dyDescent="0.2">
      <c r="B6643" s="2"/>
      <c r="M6643" s="32"/>
      <c r="P6643" s="2"/>
      <c r="Q6643" s="9"/>
      <c r="T6643" s="5"/>
    </row>
    <row r="6644" spans="2:20" x14ac:dyDescent="0.2">
      <c r="B6644" s="2"/>
      <c r="M6644" s="32"/>
      <c r="P6644" s="2"/>
      <c r="Q6644" s="9"/>
      <c r="T6644" s="5"/>
    </row>
    <row r="6645" spans="2:20" x14ac:dyDescent="0.2">
      <c r="B6645" s="2"/>
      <c r="M6645" s="32"/>
      <c r="P6645" s="2"/>
      <c r="Q6645" s="9"/>
      <c r="T6645" s="5"/>
    </row>
    <row r="6646" spans="2:20" x14ac:dyDescent="0.2">
      <c r="B6646" s="2"/>
      <c r="M6646" s="32"/>
      <c r="P6646" s="2"/>
      <c r="Q6646" s="9"/>
      <c r="T6646" s="5"/>
    </row>
    <row r="6647" spans="2:20" x14ac:dyDescent="0.2">
      <c r="B6647" s="2"/>
      <c r="M6647" s="32"/>
      <c r="P6647" s="2"/>
      <c r="Q6647" s="9"/>
      <c r="T6647" s="5"/>
    </row>
    <row r="6648" spans="2:20" x14ac:dyDescent="0.2">
      <c r="B6648" s="2"/>
      <c r="M6648" s="32"/>
      <c r="P6648" s="2"/>
      <c r="Q6648" s="9"/>
      <c r="T6648" s="5"/>
    </row>
    <row r="6649" spans="2:20" x14ac:dyDescent="0.2">
      <c r="B6649" s="2"/>
      <c r="M6649" s="32"/>
      <c r="P6649" s="2"/>
      <c r="Q6649" s="9"/>
      <c r="T6649" s="5"/>
    </row>
    <row r="6650" spans="2:20" x14ac:dyDescent="0.2">
      <c r="B6650" s="2"/>
      <c r="M6650" s="32"/>
      <c r="P6650" s="2"/>
      <c r="Q6650" s="9"/>
      <c r="T6650" s="5"/>
    </row>
    <row r="6651" spans="2:20" x14ac:dyDescent="0.2">
      <c r="B6651" s="2"/>
      <c r="M6651" s="32"/>
      <c r="P6651" s="2"/>
      <c r="Q6651" s="9"/>
      <c r="T6651" s="5"/>
    </row>
    <row r="6652" spans="2:20" x14ac:dyDescent="0.2">
      <c r="B6652" s="2"/>
      <c r="M6652" s="32"/>
      <c r="P6652" s="2"/>
      <c r="Q6652" s="9"/>
      <c r="T6652" s="5"/>
    </row>
    <row r="6653" spans="2:20" x14ac:dyDescent="0.2">
      <c r="B6653" s="2"/>
      <c r="M6653" s="32"/>
      <c r="P6653" s="2"/>
      <c r="Q6653" s="9"/>
      <c r="T6653" s="5"/>
    </row>
    <row r="6654" spans="2:20" x14ac:dyDescent="0.2">
      <c r="B6654" s="2"/>
      <c r="M6654" s="32"/>
      <c r="P6654" s="2"/>
      <c r="Q6654" s="9"/>
      <c r="T6654" s="5"/>
    </row>
    <row r="6655" spans="2:20" x14ac:dyDescent="0.2">
      <c r="B6655" s="2"/>
      <c r="M6655" s="32"/>
      <c r="P6655" s="2"/>
      <c r="Q6655" s="9"/>
      <c r="T6655" s="5"/>
    </row>
    <row r="6656" spans="2:20" x14ac:dyDescent="0.2">
      <c r="B6656" s="2"/>
      <c r="M6656" s="32"/>
      <c r="P6656" s="2"/>
      <c r="Q6656" s="9"/>
      <c r="T6656" s="5"/>
    </row>
    <row r="6657" spans="2:20" x14ac:dyDescent="0.2">
      <c r="B6657" s="2"/>
      <c r="M6657" s="32"/>
      <c r="P6657" s="2"/>
      <c r="Q6657" s="9"/>
      <c r="T6657" s="5"/>
    </row>
    <row r="6658" spans="2:20" x14ac:dyDescent="0.2">
      <c r="B6658" s="2"/>
      <c r="M6658" s="32"/>
      <c r="P6658" s="2"/>
      <c r="Q6658" s="9"/>
      <c r="T6658" s="5"/>
    </row>
    <row r="6659" spans="2:20" x14ac:dyDescent="0.2">
      <c r="B6659" s="2"/>
      <c r="M6659" s="32"/>
      <c r="P6659" s="2"/>
      <c r="Q6659" s="9"/>
      <c r="T6659" s="5"/>
    </row>
    <row r="6660" spans="2:20" x14ac:dyDescent="0.2">
      <c r="B6660" s="2"/>
      <c r="M6660" s="32"/>
      <c r="P6660" s="2"/>
      <c r="Q6660" s="9"/>
      <c r="T6660" s="5"/>
    </row>
    <row r="6661" spans="2:20" x14ac:dyDescent="0.2">
      <c r="B6661" s="2"/>
      <c r="M6661" s="32"/>
      <c r="P6661" s="2"/>
      <c r="Q6661" s="9"/>
      <c r="T6661" s="5"/>
    </row>
    <row r="6662" spans="2:20" x14ac:dyDescent="0.2">
      <c r="B6662" s="2"/>
      <c r="M6662" s="32"/>
      <c r="P6662" s="2"/>
      <c r="Q6662" s="9"/>
      <c r="T6662" s="5"/>
    </row>
    <row r="6663" spans="2:20" x14ac:dyDescent="0.2">
      <c r="B6663" s="2"/>
      <c r="M6663" s="32"/>
      <c r="P6663" s="2"/>
      <c r="Q6663" s="9"/>
      <c r="T6663" s="5"/>
    </row>
    <row r="6664" spans="2:20" x14ac:dyDescent="0.2">
      <c r="B6664" s="2"/>
      <c r="M6664" s="32"/>
      <c r="P6664" s="2"/>
      <c r="Q6664" s="9"/>
      <c r="T6664" s="5"/>
    </row>
    <row r="6665" spans="2:20" x14ac:dyDescent="0.2">
      <c r="B6665" s="2"/>
      <c r="M6665" s="32"/>
      <c r="P6665" s="2"/>
      <c r="Q6665" s="9"/>
      <c r="T6665" s="5"/>
    </row>
    <row r="6666" spans="2:20" x14ac:dyDescent="0.2">
      <c r="B6666" s="2"/>
      <c r="M6666" s="32"/>
      <c r="P6666" s="2"/>
      <c r="Q6666" s="9"/>
      <c r="T6666" s="5"/>
    </row>
    <row r="6667" spans="2:20" x14ac:dyDescent="0.2">
      <c r="B6667" s="2"/>
      <c r="M6667" s="32"/>
      <c r="P6667" s="2"/>
      <c r="Q6667" s="9"/>
      <c r="T6667" s="5"/>
    </row>
    <row r="6668" spans="2:20" x14ac:dyDescent="0.2">
      <c r="B6668" s="2"/>
      <c r="M6668" s="32"/>
      <c r="P6668" s="2"/>
      <c r="Q6668" s="9"/>
      <c r="T6668" s="5"/>
    </row>
    <row r="6669" spans="2:20" x14ac:dyDescent="0.2">
      <c r="B6669" s="2"/>
      <c r="M6669" s="32"/>
      <c r="P6669" s="2"/>
      <c r="Q6669" s="9"/>
      <c r="T6669" s="5"/>
    </row>
    <row r="6670" spans="2:20" x14ac:dyDescent="0.2">
      <c r="B6670" s="2"/>
      <c r="M6670" s="32"/>
      <c r="P6670" s="2"/>
      <c r="Q6670" s="9"/>
      <c r="T6670" s="5"/>
    </row>
    <row r="6671" spans="2:20" x14ac:dyDescent="0.2">
      <c r="B6671" s="2"/>
      <c r="M6671" s="32"/>
      <c r="P6671" s="2"/>
      <c r="Q6671" s="9"/>
      <c r="T6671" s="5"/>
    </row>
    <row r="6672" spans="2:20" x14ac:dyDescent="0.2">
      <c r="B6672" s="2"/>
      <c r="M6672" s="32"/>
      <c r="P6672" s="2"/>
      <c r="Q6672" s="9"/>
      <c r="T6672" s="5"/>
    </row>
    <row r="6673" spans="2:20" x14ac:dyDescent="0.2">
      <c r="B6673" s="2"/>
      <c r="M6673" s="32"/>
      <c r="P6673" s="2"/>
      <c r="Q6673" s="9"/>
      <c r="T6673" s="5"/>
    </row>
    <row r="6674" spans="2:20" x14ac:dyDescent="0.2">
      <c r="B6674" s="2"/>
      <c r="M6674" s="32"/>
      <c r="P6674" s="2"/>
      <c r="Q6674" s="9"/>
      <c r="T6674" s="5"/>
    </row>
    <row r="6675" spans="2:20" x14ac:dyDescent="0.2">
      <c r="B6675" s="2"/>
      <c r="M6675" s="32"/>
      <c r="P6675" s="2"/>
      <c r="Q6675" s="9"/>
      <c r="T6675" s="5"/>
    </row>
    <row r="6676" spans="2:20" x14ac:dyDescent="0.2">
      <c r="B6676" s="2"/>
      <c r="M6676" s="32"/>
      <c r="P6676" s="2"/>
      <c r="Q6676" s="9"/>
      <c r="T6676" s="5"/>
    </row>
    <row r="6677" spans="2:20" x14ac:dyDescent="0.2">
      <c r="B6677" s="2"/>
      <c r="M6677" s="32"/>
      <c r="P6677" s="2"/>
      <c r="Q6677" s="9"/>
      <c r="T6677" s="5"/>
    </row>
    <row r="6678" spans="2:20" x14ac:dyDescent="0.2">
      <c r="B6678" s="2"/>
      <c r="M6678" s="32"/>
      <c r="P6678" s="2"/>
      <c r="Q6678" s="9"/>
      <c r="T6678" s="5"/>
    </row>
    <row r="6679" spans="2:20" x14ac:dyDescent="0.2">
      <c r="B6679" s="2"/>
      <c r="M6679" s="32"/>
      <c r="P6679" s="2"/>
      <c r="Q6679" s="9"/>
      <c r="T6679" s="5"/>
    </row>
    <row r="6680" spans="2:20" x14ac:dyDescent="0.2">
      <c r="B6680" s="2"/>
      <c r="M6680" s="32"/>
      <c r="P6680" s="2"/>
      <c r="Q6680" s="9"/>
      <c r="T6680" s="5"/>
    </row>
    <row r="6681" spans="2:20" x14ac:dyDescent="0.2">
      <c r="B6681" s="2"/>
      <c r="M6681" s="32"/>
      <c r="P6681" s="2"/>
      <c r="Q6681" s="9"/>
      <c r="T6681" s="5"/>
    </row>
    <row r="6682" spans="2:20" x14ac:dyDescent="0.2">
      <c r="B6682" s="2"/>
      <c r="M6682" s="32"/>
      <c r="P6682" s="2"/>
      <c r="Q6682" s="9"/>
      <c r="T6682" s="5"/>
    </row>
    <row r="6683" spans="2:20" x14ac:dyDescent="0.2">
      <c r="B6683" s="2"/>
      <c r="M6683" s="32"/>
      <c r="P6683" s="2"/>
      <c r="Q6683" s="9"/>
      <c r="T6683" s="5"/>
    </row>
    <row r="6684" spans="2:20" x14ac:dyDescent="0.2">
      <c r="B6684" s="2"/>
      <c r="M6684" s="32"/>
      <c r="P6684" s="2"/>
      <c r="Q6684" s="9"/>
      <c r="T6684" s="5"/>
    </row>
    <row r="6685" spans="2:20" x14ac:dyDescent="0.2">
      <c r="B6685" s="2"/>
      <c r="M6685" s="32"/>
      <c r="P6685" s="2"/>
      <c r="Q6685" s="9"/>
      <c r="T6685" s="5"/>
    </row>
    <row r="6686" spans="2:20" x14ac:dyDescent="0.2">
      <c r="B6686" s="2"/>
      <c r="M6686" s="32"/>
      <c r="P6686" s="2"/>
      <c r="Q6686" s="9"/>
      <c r="T6686" s="5"/>
    </row>
    <row r="6687" spans="2:20" x14ac:dyDescent="0.2">
      <c r="B6687" s="2"/>
      <c r="M6687" s="32"/>
      <c r="P6687" s="2"/>
      <c r="Q6687" s="9"/>
      <c r="T6687" s="5"/>
    </row>
    <row r="6688" spans="2:20" x14ac:dyDescent="0.2">
      <c r="B6688" s="2"/>
      <c r="M6688" s="32"/>
      <c r="P6688" s="2"/>
      <c r="Q6688" s="9"/>
      <c r="T6688" s="5"/>
    </row>
    <row r="6689" spans="2:20" x14ac:dyDescent="0.2">
      <c r="B6689" s="2"/>
      <c r="M6689" s="32"/>
      <c r="P6689" s="2"/>
      <c r="Q6689" s="9"/>
      <c r="T6689" s="5"/>
    </row>
    <row r="6690" spans="2:20" x14ac:dyDescent="0.2">
      <c r="B6690" s="2"/>
      <c r="M6690" s="32"/>
      <c r="P6690" s="2"/>
      <c r="Q6690" s="9"/>
      <c r="T6690" s="5"/>
    </row>
    <row r="6691" spans="2:20" x14ac:dyDescent="0.2">
      <c r="B6691" s="2"/>
      <c r="M6691" s="32"/>
      <c r="P6691" s="2"/>
      <c r="Q6691" s="9"/>
      <c r="T6691" s="5"/>
    </row>
    <row r="6692" spans="2:20" x14ac:dyDescent="0.2">
      <c r="B6692" s="2"/>
      <c r="M6692" s="32"/>
      <c r="P6692" s="2"/>
      <c r="Q6692" s="9"/>
      <c r="T6692" s="5"/>
    </row>
    <row r="6693" spans="2:20" x14ac:dyDescent="0.2">
      <c r="B6693" s="2"/>
      <c r="M6693" s="32"/>
      <c r="P6693" s="2"/>
      <c r="Q6693" s="9"/>
      <c r="T6693" s="5"/>
    </row>
    <row r="6694" spans="2:20" x14ac:dyDescent="0.2">
      <c r="B6694" s="2"/>
      <c r="M6694" s="32"/>
      <c r="P6694" s="2"/>
      <c r="Q6694" s="9"/>
      <c r="T6694" s="5"/>
    </row>
    <row r="6695" spans="2:20" x14ac:dyDescent="0.2">
      <c r="B6695" s="2"/>
      <c r="M6695" s="32"/>
      <c r="P6695" s="2"/>
      <c r="Q6695" s="9"/>
      <c r="T6695" s="5"/>
    </row>
    <row r="6696" spans="2:20" x14ac:dyDescent="0.2">
      <c r="B6696" s="2"/>
      <c r="M6696" s="32"/>
      <c r="P6696" s="2"/>
      <c r="Q6696" s="9"/>
      <c r="T6696" s="5"/>
    </row>
    <row r="6697" spans="2:20" x14ac:dyDescent="0.2">
      <c r="B6697" s="2"/>
      <c r="M6697" s="32"/>
      <c r="P6697" s="2"/>
      <c r="Q6697" s="9"/>
      <c r="T6697" s="5"/>
    </row>
    <row r="6698" spans="2:20" x14ac:dyDescent="0.2">
      <c r="B6698" s="2"/>
      <c r="M6698" s="32"/>
      <c r="P6698" s="2"/>
      <c r="Q6698" s="9"/>
      <c r="T6698" s="5"/>
    </row>
    <row r="6699" spans="2:20" x14ac:dyDescent="0.2">
      <c r="B6699" s="2"/>
      <c r="M6699" s="32"/>
      <c r="P6699" s="2"/>
      <c r="Q6699" s="9"/>
      <c r="T6699" s="5"/>
    </row>
    <row r="6700" spans="2:20" x14ac:dyDescent="0.2">
      <c r="B6700" s="2"/>
      <c r="M6700" s="32"/>
      <c r="P6700" s="2"/>
      <c r="Q6700" s="9"/>
      <c r="T6700" s="5"/>
    </row>
    <row r="6701" spans="2:20" x14ac:dyDescent="0.2">
      <c r="B6701" s="2"/>
      <c r="M6701" s="32"/>
      <c r="P6701" s="2"/>
      <c r="Q6701" s="9"/>
      <c r="T6701" s="5"/>
    </row>
    <row r="6702" spans="2:20" x14ac:dyDescent="0.2">
      <c r="B6702" s="2"/>
      <c r="M6702" s="32"/>
      <c r="P6702" s="2"/>
      <c r="Q6702" s="9"/>
      <c r="T6702" s="5"/>
    </row>
    <row r="6703" spans="2:20" x14ac:dyDescent="0.2">
      <c r="B6703" s="2"/>
      <c r="M6703" s="32"/>
      <c r="P6703" s="2"/>
      <c r="Q6703" s="9"/>
      <c r="T6703" s="5"/>
    </row>
    <row r="6704" spans="2:20" x14ac:dyDescent="0.2">
      <c r="B6704" s="2"/>
      <c r="M6704" s="32"/>
      <c r="P6704" s="2"/>
      <c r="Q6704" s="9"/>
      <c r="T6704" s="5"/>
    </row>
    <row r="6705" spans="2:20" x14ac:dyDescent="0.2">
      <c r="B6705" s="2"/>
      <c r="M6705" s="32"/>
      <c r="P6705" s="2"/>
      <c r="Q6705" s="9"/>
      <c r="T6705" s="5"/>
    </row>
    <row r="6706" spans="2:20" x14ac:dyDescent="0.2">
      <c r="B6706" s="2"/>
      <c r="M6706" s="32"/>
      <c r="P6706" s="2"/>
      <c r="Q6706" s="9"/>
      <c r="T6706" s="5"/>
    </row>
    <row r="6707" spans="2:20" x14ac:dyDescent="0.2">
      <c r="B6707" s="2"/>
      <c r="M6707" s="32"/>
      <c r="P6707" s="2"/>
      <c r="Q6707" s="9"/>
      <c r="T6707" s="5"/>
    </row>
    <row r="6708" spans="2:20" x14ac:dyDescent="0.2">
      <c r="B6708" s="2"/>
      <c r="M6708" s="32"/>
      <c r="P6708" s="2"/>
      <c r="Q6708" s="9"/>
      <c r="T6708" s="5"/>
    </row>
    <row r="6709" spans="2:20" x14ac:dyDescent="0.2">
      <c r="B6709" s="2"/>
      <c r="M6709" s="32"/>
      <c r="P6709" s="2"/>
      <c r="Q6709" s="9"/>
      <c r="T6709" s="5"/>
    </row>
    <row r="6710" spans="2:20" x14ac:dyDescent="0.2">
      <c r="B6710" s="2"/>
      <c r="M6710" s="32"/>
      <c r="P6710" s="2"/>
      <c r="Q6710" s="9"/>
      <c r="T6710" s="5"/>
    </row>
    <row r="6711" spans="2:20" x14ac:dyDescent="0.2">
      <c r="B6711" s="2"/>
      <c r="M6711" s="32"/>
      <c r="P6711" s="2"/>
      <c r="Q6711" s="9"/>
      <c r="T6711" s="5"/>
    </row>
    <row r="6712" spans="2:20" x14ac:dyDescent="0.2">
      <c r="B6712" s="2"/>
      <c r="M6712" s="32"/>
      <c r="P6712" s="2"/>
      <c r="Q6712" s="9"/>
      <c r="T6712" s="5"/>
    </row>
    <row r="6713" spans="2:20" x14ac:dyDescent="0.2">
      <c r="B6713" s="2"/>
      <c r="M6713" s="32"/>
      <c r="P6713" s="2"/>
      <c r="Q6713" s="9"/>
      <c r="T6713" s="5"/>
    </row>
    <row r="6714" spans="2:20" x14ac:dyDescent="0.2">
      <c r="B6714" s="2"/>
      <c r="M6714" s="32"/>
      <c r="P6714" s="2"/>
      <c r="Q6714" s="9"/>
      <c r="T6714" s="5"/>
    </row>
    <row r="6715" spans="2:20" x14ac:dyDescent="0.2">
      <c r="B6715" s="2"/>
      <c r="M6715" s="32"/>
      <c r="P6715" s="2"/>
      <c r="Q6715" s="9"/>
      <c r="T6715" s="5"/>
    </row>
    <row r="6716" spans="2:20" x14ac:dyDescent="0.2">
      <c r="B6716" s="2"/>
      <c r="M6716" s="32"/>
      <c r="P6716" s="2"/>
      <c r="Q6716" s="9"/>
      <c r="T6716" s="5"/>
    </row>
    <row r="6717" spans="2:20" x14ac:dyDescent="0.2">
      <c r="B6717" s="2"/>
      <c r="M6717" s="32"/>
      <c r="P6717" s="2"/>
      <c r="Q6717" s="9"/>
      <c r="T6717" s="5"/>
    </row>
    <row r="6718" spans="2:20" x14ac:dyDescent="0.2">
      <c r="B6718" s="2"/>
      <c r="M6718" s="32"/>
      <c r="P6718" s="2"/>
      <c r="Q6718" s="9"/>
      <c r="T6718" s="5"/>
    </row>
    <row r="6719" spans="2:20" x14ac:dyDescent="0.2">
      <c r="B6719" s="2"/>
      <c r="M6719" s="32"/>
      <c r="P6719" s="2"/>
      <c r="Q6719" s="9"/>
      <c r="T6719" s="5"/>
    </row>
    <row r="6720" spans="2:20" x14ac:dyDescent="0.2">
      <c r="B6720" s="2"/>
      <c r="M6720" s="32"/>
      <c r="P6720" s="2"/>
      <c r="Q6720" s="9"/>
      <c r="T6720" s="5"/>
    </row>
    <row r="6721" spans="2:20" x14ac:dyDescent="0.2">
      <c r="B6721" s="2"/>
      <c r="M6721" s="32"/>
      <c r="P6721" s="2"/>
      <c r="Q6721" s="9"/>
      <c r="T6721" s="5"/>
    </row>
    <row r="6722" spans="2:20" x14ac:dyDescent="0.2">
      <c r="B6722" s="2"/>
      <c r="M6722" s="32"/>
      <c r="P6722" s="2"/>
      <c r="Q6722" s="9"/>
      <c r="T6722" s="5"/>
    </row>
    <row r="6723" spans="2:20" x14ac:dyDescent="0.2">
      <c r="B6723" s="2"/>
      <c r="M6723" s="32"/>
      <c r="P6723" s="2"/>
      <c r="Q6723" s="9"/>
      <c r="T6723" s="5"/>
    </row>
    <row r="6724" spans="2:20" x14ac:dyDescent="0.2">
      <c r="B6724" s="2"/>
      <c r="M6724" s="32"/>
      <c r="P6724" s="2"/>
      <c r="Q6724" s="9"/>
      <c r="T6724" s="5"/>
    </row>
    <row r="6725" spans="2:20" x14ac:dyDescent="0.2">
      <c r="B6725" s="2"/>
      <c r="M6725" s="32"/>
      <c r="P6725" s="2"/>
      <c r="Q6725" s="9"/>
      <c r="T6725" s="5"/>
    </row>
    <row r="6726" spans="2:20" x14ac:dyDescent="0.2">
      <c r="B6726" s="2"/>
      <c r="M6726" s="32"/>
      <c r="P6726" s="2"/>
      <c r="Q6726" s="9"/>
      <c r="T6726" s="5"/>
    </row>
    <row r="6727" spans="2:20" x14ac:dyDescent="0.2">
      <c r="B6727" s="2"/>
      <c r="M6727" s="32"/>
      <c r="P6727" s="2"/>
      <c r="Q6727" s="9"/>
      <c r="T6727" s="5"/>
    </row>
    <row r="6728" spans="2:20" x14ac:dyDescent="0.2">
      <c r="B6728" s="2"/>
      <c r="M6728" s="32"/>
      <c r="P6728" s="2"/>
      <c r="Q6728" s="9"/>
      <c r="T6728" s="5"/>
    </row>
    <row r="6729" spans="2:20" x14ac:dyDescent="0.2">
      <c r="B6729" s="2"/>
      <c r="M6729" s="32"/>
      <c r="P6729" s="2"/>
      <c r="Q6729" s="9"/>
      <c r="T6729" s="5"/>
    </row>
    <row r="6730" spans="2:20" x14ac:dyDescent="0.2">
      <c r="B6730" s="2"/>
      <c r="M6730" s="32"/>
      <c r="P6730" s="2"/>
      <c r="Q6730" s="9"/>
      <c r="T6730" s="5"/>
    </row>
    <row r="6731" spans="2:20" x14ac:dyDescent="0.2">
      <c r="B6731" s="2"/>
      <c r="M6731" s="32"/>
      <c r="P6731" s="2"/>
      <c r="Q6731" s="9"/>
      <c r="T6731" s="5"/>
    </row>
    <row r="6732" spans="2:20" x14ac:dyDescent="0.2">
      <c r="B6732" s="2"/>
      <c r="M6732" s="32"/>
      <c r="P6732" s="2"/>
      <c r="Q6732" s="9"/>
      <c r="T6732" s="5"/>
    </row>
    <row r="6733" spans="2:20" x14ac:dyDescent="0.2">
      <c r="B6733" s="2"/>
      <c r="M6733" s="32"/>
      <c r="P6733" s="2"/>
      <c r="Q6733" s="9"/>
      <c r="T6733" s="5"/>
    </row>
    <row r="6734" spans="2:20" x14ac:dyDescent="0.2">
      <c r="B6734" s="2"/>
      <c r="M6734" s="32"/>
      <c r="P6734" s="2"/>
      <c r="Q6734" s="9"/>
      <c r="T6734" s="5"/>
    </row>
    <row r="6735" spans="2:20" x14ac:dyDescent="0.2">
      <c r="B6735" s="2"/>
      <c r="M6735" s="32"/>
      <c r="P6735" s="2"/>
      <c r="Q6735" s="9"/>
      <c r="T6735" s="5"/>
    </row>
    <row r="6736" spans="2:20" x14ac:dyDescent="0.2">
      <c r="B6736" s="2"/>
      <c r="M6736" s="32"/>
      <c r="P6736" s="2"/>
      <c r="Q6736" s="9"/>
      <c r="T6736" s="5"/>
    </row>
    <row r="6737" spans="2:20" x14ac:dyDescent="0.2">
      <c r="B6737" s="2"/>
      <c r="M6737" s="32"/>
      <c r="P6737" s="2"/>
      <c r="Q6737" s="9"/>
      <c r="T6737" s="5"/>
    </row>
    <row r="6738" spans="2:20" x14ac:dyDescent="0.2">
      <c r="B6738" s="2"/>
      <c r="M6738" s="32"/>
      <c r="P6738" s="2"/>
      <c r="Q6738" s="9"/>
      <c r="T6738" s="5"/>
    </row>
    <row r="6739" spans="2:20" x14ac:dyDescent="0.2">
      <c r="B6739" s="2"/>
      <c r="M6739" s="32"/>
      <c r="P6739" s="2"/>
      <c r="Q6739" s="9"/>
      <c r="T6739" s="5"/>
    </row>
    <row r="6740" spans="2:20" x14ac:dyDescent="0.2">
      <c r="B6740" s="2"/>
      <c r="M6740" s="32"/>
      <c r="P6740" s="2"/>
      <c r="Q6740" s="9"/>
      <c r="T6740" s="5"/>
    </row>
    <row r="6741" spans="2:20" x14ac:dyDescent="0.2">
      <c r="B6741" s="2"/>
      <c r="M6741" s="32"/>
      <c r="P6741" s="2"/>
      <c r="Q6741" s="9"/>
      <c r="T6741" s="5"/>
    </row>
    <row r="6742" spans="2:20" x14ac:dyDescent="0.2">
      <c r="B6742" s="2"/>
      <c r="M6742" s="32"/>
      <c r="P6742" s="2"/>
      <c r="Q6742" s="9"/>
      <c r="T6742" s="5"/>
    </row>
    <row r="6743" spans="2:20" x14ac:dyDescent="0.2">
      <c r="B6743" s="2"/>
      <c r="M6743" s="32"/>
      <c r="P6743" s="2"/>
      <c r="Q6743" s="9"/>
      <c r="T6743" s="5"/>
    </row>
    <row r="6744" spans="2:20" x14ac:dyDescent="0.2">
      <c r="B6744" s="2"/>
      <c r="M6744" s="32"/>
      <c r="P6744" s="2"/>
      <c r="Q6744" s="9"/>
      <c r="T6744" s="5"/>
    </row>
    <row r="6745" spans="2:20" x14ac:dyDescent="0.2">
      <c r="B6745" s="2"/>
      <c r="M6745" s="32"/>
      <c r="P6745" s="2"/>
      <c r="Q6745" s="9"/>
      <c r="T6745" s="5"/>
    </row>
    <row r="6746" spans="2:20" x14ac:dyDescent="0.2">
      <c r="B6746" s="2"/>
      <c r="M6746" s="32"/>
      <c r="P6746" s="2"/>
      <c r="Q6746" s="9"/>
      <c r="T6746" s="5"/>
    </row>
    <row r="6747" spans="2:20" x14ac:dyDescent="0.2">
      <c r="B6747" s="2"/>
      <c r="M6747" s="32"/>
      <c r="P6747" s="2"/>
      <c r="Q6747" s="9"/>
      <c r="T6747" s="5"/>
    </row>
    <row r="6748" spans="2:20" x14ac:dyDescent="0.2">
      <c r="B6748" s="2"/>
      <c r="M6748" s="32"/>
      <c r="P6748" s="2"/>
      <c r="Q6748" s="9"/>
      <c r="T6748" s="5"/>
    </row>
    <row r="6749" spans="2:20" x14ac:dyDescent="0.2">
      <c r="B6749" s="2"/>
      <c r="M6749" s="32"/>
      <c r="P6749" s="2"/>
      <c r="Q6749" s="9"/>
      <c r="T6749" s="5"/>
    </row>
    <row r="6750" spans="2:20" x14ac:dyDescent="0.2">
      <c r="B6750" s="2"/>
      <c r="M6750" s="32"/>
      <c r="P6750" s="2"/>
      <c r="Q6750" s="9"/>
      <c r="T6750" s="5"/>
    </row>
    <row r="6751" spans="2:20" x14ac:dyDescent="0.2">
      <c r="B6751" s="2"/>
      <c r="M6751" s="32"/>
      <c r="P6751" s="2"/>
      <c r="Q6751" s="9"/>
      <c r="T6751" s="5"/>
    </row>
    <row r="6752" spans="2:20" x14ac:dyDescent="0.2">
      <c r="B6752" s="2"/>
      <c r="M6752" s="32"/>
      <c r="P6752" s="2"/>
      <c r="Q6752" s="9"/>
      <c r="T6752" s="5"/>
    </row>
    <row r="6753" spans="2:20" x14ac:dyDescent="0.2">
      <c r="B6753" s="2"/>
      <c r="M6753" s="32"/>
      <c r="P6753" s="2"/>
      <c r="Q6753" s="9"/>
      <c r="T6753" s="5"/>
    </row>
    <row r="6754" spans="2:20" x14ac:dyDescent="0.2">
      <c r="B6754" s="2"/>
      <c r="M6754" s="32"/>
      <c r="P6754" s="2"/>
      <c r="Q6754" s="9"/>
      <c r="T6754" s="5"/>
    </row>
    <row r="6755" spans="2:20" x14ac:dyDescent="0.2">
      <c r="B6755" s="2"/>
      <c r="M6755" s="32"/>
      <c r="P6755" s="2"/>
      <c r="Q6755" s="9"/>
      <c r="T6755" s="5"/>
    </row>
    <row r="6756" spans="2:20" x14ac:dyDescent="0.2">
      <c r="B6756" s="2"/>
      <c r="M6756" s="32"/>
      <c r="P6756" s="2"/>
      <c r="Q6756" s="9"/>
      <c r="T6756" s="5"/>
    </row>
    <row r="6757" spans="2:20" x14ac:dyDescent="0.2">
      <c r="B6757" s="2"/>
      <c r="M6757" s="32"/>
      <c r="P6757" s="2"/>
      <c r="Q6757" s="9"/>
      <c r="T6757" s="5"/>
    </row>
    <row r="6758" spans="2:20" x14ac:dyDescent="0.2">
      <c r="B6758" s="2"/>
      <c r="M6758" s="32"/>
      <c r="P6758" s="2"/>
      <c r="Q6758" s="9"/>
      <c r="T6758" s="5"/>
    </row>
    <row r="6759" spans="2:20" x14ac:dyDescent="0.2">
      <c r="B6759" s="2"/>
      <c r="M6759" s="32"/>
      <c r="P6759" s="2"/>
      <c r="Q6759" s="9"/>
      <c r="T6759" s="5"/>
    </row>
    <row r="6760" spans="2:20" x14ac:dyDescent="0.2">
      <c r="B6760" s="2"/>
      <c r="M6760" s="32"/>
      <c r="P6760" s="2"/>
      <c r="Q6760" s="9"/>
      <c r="T6760" s="5"/>
    </row>
    <row r="6761" spans="2:20" x14ac:dyDescent="0.2">
      <c r="B6761" s="2"/>
      <c r="M6761" s="32"/>
      <c r="P6761" s="2"/>
      <c r="Q6761" s="9"/>
      <c r="T6761" s="5"/>
    </row>
    <row r="6762" spans="2:20" x14ac:dyDescent="0.2">
      <c r="B6762" s="2"/>
      <c r="M6762" s="32"/>
      <c r="P6762" s="2"/>
      <c r="Q6762" s="9"/>
      <c r="T6762" s="5"/>
    </row>
    <row r="6763" spans="2:20" x14ac:dyDescent="0.2">
      <c r="B6763" s="2"/>
      <c r="M6763" s="32"/>
      <c r="P6763" s="2"/>
      <c r="Q6763" s="9"/>
      <c r="T6763" s="5"/>
    </row>
    <row r="6764" spans="2:20" x14ac:dyDescent="0.2">
      <c r="B6764" s="2"/>
      <c r="M6764" s="32"/>
      <c r="P6764" s="2"/>
      <c r="Q6764" s="9"/>
      <c r="T6764" s="5"/>
    </row>
    <row r="6765" spans="2:20" x14ac:dyDescent="0.2">
      <c r="B6765" s="2"/>
      <c r="M6765" s="32"/>
      <c r="P6765" s="2"/>
      <c r="Q6765" s="9"/>
      <c r="T6765" s="5"/>
    </row>
    <row r="6766" spans="2:20" x14ac:dyDescent="0.2">
      <c r="B6766" s="2"/>
      <c r="M6766" s="32"/>
      <c r="P6766" s="2"/>
      <c r="Q6766" s="9"/>
      <c r="T6766" s="5"/>
    </row>
    <row r="6767" spans="2:20" x14ac:dyDescent="0.2">
      <c r="B6767" s="2"/>
      <c r="M6767" s="32"/>
      <c r="P6767" s="2"/>
      <c r="Q6767" s="9"/>
      <c r="T6767" s="5"/>
    </row>
    <row r="6768" spans="2:20" x14ac:dyDescent="0.2">
      <c r="B6768" s="2"/>
      <c r="M6768" s="32"/>
      <c r="P6768" s="2"/>
      <c r="Q6768" s="9"/>
      <c r="T6768" s="5"/>
    </row>
    <row r="6769" spans="2:20" x14ac:dyDescent="0.2">
      <c r="B6769" s="2"/>
      <c r="M6769" s="32"/>
      <c r="P6769" s="2"/>
      <c r="Q6769" s="9"/>
      <c r="T6769" s="5"/>
    </row>
    <row r="6770" spans="2:20" x14ac:dyDescent="0.2">
      <c r="B6770" s="2"/>
      <c r="M6770" s="32"/>
      <c r="P6770" s="2"/>
      <c r="Q6770" s="9"/>
      <c r="T6770" s="5"/>
    </row>
    <row r="6771" spans="2:20" x14ac:dyDescent="0.2">
      <c r="B6771" s="2"/>
      <c r="M6771" s="32"/>
      <c r="P6771" s="2"/>
      <c r="Q6771" s="9"/>
      <c r="T6771" s="5"/>
    </row>
    <row r="6772" spans="2:20" x14ac:dyDescent="0.2">
      <c r="B6772" s="2"/>
      <c r="M6772" s="32"/>
      <c r="P6772" s="2"/>
      <c r="Q6772" s="9"/>
      <c r="T6772" s="5"/>
    </row>
    <row r="6773" spans="2:20" x14ac:dyDescent="0.2">
      <c r="B6773" s="2"/>
      <c r="M6773" s="32"/>
      <c r="P6773" s="2"/>
      <c r="Q6773" s="9"/>
      <c r="T6773" s="5"/>
    </row>
    <row r="6774" spans="2:20" x14ac:dyDescent="0.2">
      <c r="B6774" s="2"/>
      <c r="M6774" s="32"/>
      <c r="P6774" s="2"/>
      <c r="Q6774" s="9"/>
      <c r="T6774" s="5"/>
    </row>
    <row r="6775" spans="2:20" x14ac:dyDescent="0.2">
      <c r="B6775" s="2"/>
      <c r="M6775" s="32"/>
      <c r="P6775" s="2"/>
      <c r="Q6775" s="9"/>
      <c r="T6775" s="5"/>
    </row>
    <row r="6776" spans="2:20" x14ac:dyDescent="0.2">
      <c r="B6776" s="2"/>
      <c r="M6776" s="32"/>
      <c r="P6776" s="2"/>
      <c r="Q6776" s="9"/>
      <c r="T6776" s="5"/>
    </row>
    <row r="6777" spans="2:20" x14ac:dyDescent="0.2">
      <c r="B6777" s="2"/>
      <c r="M6777" s="32"/>
      <c r="P6777" s="2"/>
      <c r="Q6777" s="9"/>
      <c r="T6777" s="5"/>
    </row>
    <row r="6778" spans="2:20" x14ac:dyDescent="0.2">
      <c r="B6778" s="2"/>
      <c r="M6778" s="32"/>
      <c r="P6778" s="2"/>
      <c r="Q6778" s="9"/>
      <c r="T6778" s="5"/>
    </row>
    <row r="6779" spans="2:20" x14ac:dyDescent="0.2">
      <c r="B6779" s="2"/>
      <c r="M6779" s="32"/>
      <c r="P6779" s="2"/>
      <c r="Q6779" s="9"/>
      <c r="T6779" s="5"/>
    </row>
    <row r="6780" spans="2:20" x14ac:dyDescent="0.2">
      <c r="B6780" s="2"/>
      <c r="M6780" s="32"/>
      <c r="P6780" s="2"/>
      <c r="Q6780" s="9"/>
      <c r="T6780" s="5"/>
    </row>
    <row r="6781" spans="2:20" x14ac:dyDescent="0.2">
      <c r="B6781" s="2"/>
      <c r="M6781" s="32"/>
      <c r="P6781" s="2"/>
      <c r="Q6781" s="9"/>
      <c r="T6781" s="5"/>
    </row>
    <row r="6782" spans="2:20" x14ac:dyDescent="0.2">
      <c r="B6782" s="2"/>
      <c r="M6782" s="32"/>
      <c r="P6782" s="2"/>
      <c r="Q6782" s="9"/>
      <c r="T6782" s="5"/>
    </row>
    <row r="6783" spans="2:20" x14ac:dyDescent="0.2">
      <c r="B6783" s="2"/>
      <c r="M6783" s="32"/>
      <c r="P6783" s="2"/>
      <c r="Q6783" s="9"/>
      <c r="T6783" s="5"/>
    </row>
    <row r="6784" spans="2:20" x14ac:dyDescent="0.2">
      <c r="B6784" s="2"/>
      <c r="M6784" s="32"/>
      <c r="P6784" s="2"/>
      <c r="Q6784" s="9"/>
      <c r="T6784" s="5"/>
    </row>
    <row r="6785" spans="2:20" x14ac:dyDescent="0.2">
      <c r="B6785" s="2"/>
      <c r="M6785" s="32"/>
      <c r="P6785" s="2"/>
      <c r="Q6785" s="9"/>
      <c r="T6785" s="5"/>
    </row>
    <row r="6786" spans="2:20" x14ac:dyDescent="0.2">
      <c r="B6786" s="2"/>
      <c r="M6786" s="32"/>
      <c r="P6786" s="2"/>
      <c r="Q6786" s="9"/>
      <c r="T6786" s="5"/>
    </row>
    <row r="6787" spans="2:20" x14ac:dyDescent="0.2">
      <c r="B6787" s="2"/>
      <c r="M6787" s="32"/>
      <c r="P6787" s="2"/>
      <c r="Q6787" s="9"/>
      <c r="T6787" s="5"/>
    </row>
    <row r="6788" spans="2:20" x14ac:dyDescent="0.2">
      <c r="B6788" s="2"/>
      <c r="M6788" s="32"/>
      <c r="P6788" s="2"/>
      <c r="Q6788" s="9"/>
      <c r="T6788" s="5"/>
    </row>
    <row r="6789" spans="2:20" x14ac:dyDescent="0.2">
      <c r="B6789" s="2"/>
      <c r="M6789" s="32"/>
      <c r="P6789" s="2"/>
      <c r="Q6789" s="9"/>
      <c r="T6789" s="5"/>
    </row>
    <row r="6790" spans="2:20" x14ac:dyDescent="0.2">
      <c r="B6790" s="2"/>
      <c r="M6790" s="32"/>
      <c r="P6790" s="2"/>
      <c r="Q6790" s="9"/>
      <c r="T6790" s="5"/>
    </row>
    <row r="6791" spans="2:20" x14ac:dyDescent="0.2">
      <c r="B6791" s="2"/>
      <c r="M6791" s="32"/>
      <c r="P6791" s="2"/>
      <c r="Q6791" s="9"/>
      <c r="T6791" s="5"/>
    </row>
    <row r="6792" spans="2:20" x14ac:dyDescent="0.2">
      <c r="B6792" s="2"/>
      <c r="M6792" s="32"/>
      <c r="P6792" s="2"/>
      <c r="Q6792" s="9"/>
      <c r="T6792" s="5"/>
    </row>
    <row r="6793" spans="2:20" x14ac:dyDescent="0.2">
      <c r="B6793" s="2"/>
      <c r="M6793" s="32"/>
      <c r="P6793" s="2"/>
      <c r="Q6793" s="9"/>
      <c r="T6793" s="5"/>
    </row>
    <row r="6794" spans="2:20" x14ac:dyDescent="0.2">
      <c r="B6794" s="2"/>
      <c r="M6794" s="32"/>
      <c r="P6794" s="2"/>
      <c r="Q6794" s="9"/>
      <c r="T6794" s="5"/>
    </row>
    <row r="6795" spans="2:20" x14ac:dyDescent="0.2">
      <c r="B6795" s="2"/>
      <c r="M6795" s="32"/>
      <c r="P6795" s="2"/>
      <c r="Q6795" s="9"/>
      <c r="T6795" s="5"/>
    </row>
    <row r="6796" spans="2:20" x14ac:dyDescent="0.2">
      <c r="B6796" s="2"/>
      <c r="M6796" s="32"/>
      <c r="P6796" s="2"/>
      <c r="Q6796" s="9"/>
      <c r="T6796" s="5"/>
    </row>
    <row r="6797" spans="2:20" x14ac:dyDescent="0.2">
      <c r="B6797" s="2"/>
      <c r="M6797" s="32"/>
      <c r="P6797" s="2"/>
      <c r="Q6797" s="9"/>
      <c r="T6797" s="5"/>
    </row>
    <row r="6798" spans="2:20" x14ac:dyDescent="0.2">
      <c r="B6798" s="2"/>
      <c r="M6798" s="32"/>
      <c r="P6798" s="2"/>
      <c r="Q6798" s="9"/>
      <c r="T6798" s="5"/>
    </row>
    <row r="6799" spans="2:20" x14ac:dyDescent="0.2">
      <c r="B6799" s="2"/>
      <c r="M6799" s="32"/>
      <c r="P6799" s="2"/>
      <c r="Q6799" s="9"/>
      <c r="T6799" s="5"/>
    </row>
    <row r="6800" spans="2:20" x14ac:dyDescent="0.2">
      <c r="B6800" s="2"/>
      <c r="M6800" s="32"/>
      <c r="P6800" s="2"/>
      <c r="Q6800" s="9"/>
      <c r="T6800" s="5"/>
    </row>
    <row r="6801" spans="2:20" x14ac:dyDescent="0.2">
      <c r="B6801" s="2"/>
      <c r="M6801" s="32"/>
      <c r="P6801" s="2"/>
      <c r="Q6801" s="9"/>
      <c r="T6801" s="5"/>
    </row>
    <row r="6802" spans="2:20" x14ac:dyDescent="0.2">
      <c r="B6802" s="2"/>
      <c r="M6802" s="32"/>
      <c r="P6802" s="2"/>
      <c r="Q6802" s="9"/>
      <c r="T6802" s="5"/>
    </row>
    <row r="6803" spans="2:20" x14ac:dyDescent="0.2">
      <c r="B6803" s="2"/>
      <c r="M6803" s="32"/>
      <c r="P6803" s="2"/>
      <c r="Q6803" s="9"/>
      <c r="T6803" s="5"/>
    </row>
    <row r="6804" spans="2:20" x14ac:dyDescent="0.2">
      <c r="B6804" s="2"/>
      <c r="M6804" s="32"/>
      <c r="P6804" s="2"/>
      <c r="Q6804" s="9"/>
      <c r="T6804" s="5"/>
    </row>
    <row r="6805" spans="2:20" x14ac:dyDescent="0.2">
      <c r="B6805" s="2"/>
      <c r="M6805" s="32"/>
      <c r="P6805" s="2"/>
      <c r="Q6805" s="9"/>
      <c r="T6805" s="5"/>
    </row>
    <row r="6806" spans="2:20" x14ac:dyDescent="0.2">
      <c r="B6806" s="2"/>
      <c r="M6806" s="32"/>
      <c r="P6806" s="2"/>
      <c r="Q6806" s="9"/>
      <c r="T6806" s="5"/>
    </row>
    <row r="6807" spans="2:20" x14ac:dyDescent="0.2">
      <c r="B6807" s="2"/>
      <c r="M6807" s="32"/>
      <c r="P6807" s="2"/>
      <c r="Q6807" s="9"/>
      <c r="T6807" s="5"/>
    </row>
    <row r="6808" spans="2:20" x14ac:dyDescent="0.2">
      <c r="B6808" s="2"/>
      <c r="M6808" s="32"/>
      <c r="P6808" s="2"/>
      <c r="Q6808" s="9"/>
      <c r="T6808" s="5"/>
    </row>
    <row r="6809" spans="2:20" x14ac:dyDescent="0.2">
      <c r="B6809" s="2"/>
      <c r="M6809" s="32"/>
      <c r="P6809" s="2"/>
      <c r="Q6809" s="9"/>
      <c r="T6809" s="5"/>
    </row>
    <row r="6810" spans="2:20" x14ac:dyDescent="0.2">
      <c r="B6810" s="2"/>
      <c r="M6810" s="32"/>
      <c r="P6810" s="2"/>
      <c r="Q6810" s="9"/>
      <c r="T6810" s="5"/>
    </row>
    <row r="6811" spans="2:20" x14ac:dyDescent="0.2">
      <c r="B6811" s="2"/>
      <c r="M6811" s="32"/>
      <c r="P6811" s="2"/>
      <c r="Q6811" s="9"/>
      <c r="T6811" s="5"/>
    </row>
    <row r="6812" spans="2:20" x14ac:dyDescent="0.2">
      <c r="B6812" s="2"/>
      <c r="M6812" s="32"/>
      <c r="P6812" s="2"/>
      <c r="Q6812" s="9"/>
      <c r="T6812" s="5"/>
    </row>
    <row r="6813" spans="2:20" x14ac:dyDescent="0.2">
      <c r="B6813" s="2"/>
      <c r="M6813" s="32"/>
      <c r="P6813" s="2"/>
      <c r="Q6813" s="9"/>
      <c r="T6813" s="5"/>
    </row>
    <row r="6814" spans="2:20" x14ac:dyDescent="0.2">
      <c r="B6814" s="2"/>
      <c r="M6814" s="32"/>
      <c r="P6814" s="2"/>
      <c r="Q6814" s="9"/>
      <c r="T6814" s="5"/>
    </row>
    <row r="6815" spans="2:20" x14ac:dyDescent="0.2">
      <c r="B6815" s="2"/>
      <c r="M6815" s="32"/>
      <c r="P6815" s="2"/>
      <c r="Q6815" s="9"/>
      <c r="T6815" s="5"/>
    </row>
    <row r="6816" spans="2:20" x14ac:dyDescent="0.2">
      <c r="B6816" s="2"/>
      <c r="M6816" s="32"/>
      <c r="P6816" s="2"/>
      <c r="Q6816" s="9"/>
      <c r="T6816" s="5"/>
    </row>
    <row r="6817" spans="2:20" x14ac:dyDescent="0.2">
      <c r="B6817" s="2"/>
      <c r="M6817" s="32"/>
      <c r="P6817" s="2"/>
      <c r="Q6817" s="9"/>
      <c r="T6817" s="5"/>
    </row>
    <row r="6818" spans="2:20" x14ac:dyDescent="0.2">
      <c r="B6818" s="2"/>
      <c r="M6818" s="32"/>
      <c r="P6818" s="2"/>
      <c r="Q6818" s="9"/>
      <c r="T6818" s="5"/>
    </row>
    <row r="6819" spans="2:20" x14ac:dyDescent="0.2">
      <c r="B6819" s="2"/>
      <c r="M6819" s="32"/>
      <c r="P6819" s="2"/>
      <c r="Q6819" s="9"/>
      <c r="T6819" s="5"/>
    </row>
    <row r="6820" spans="2:20" x14ac:dyDescent="0.2">
      <c r="B6820" s="2"/>
      <c r="M6820" s="32"/>
      <c r="P6820" s="2"/>
      <c r="Q6820" s="9"/>
      <c r="T6820" s="5"/>
    </row>
    <row r="6821" spans="2:20" x14ac:dyDescent="0.2">
      <c r="B6821" s="2"/>
      <c r="M6821" s="32"/>
      <c r="P6821" s="2"/>
      <c r="Q6821" s="9"/>
      <c r="T6821" s="5"/>
    </row>
    <row r="6822" spans="2:20" x14ac:dyDescent="0.2">
      <c r="B6822" s="2"/>
      <c r="M6822" s="32"/>
      <c r="P6822" s="2"/>
      <c r="Q6822" s="9"/>
      <c r="T6822" s="5"/>
    </row>
    <row r="6823" spans="2:20" x14ac:dyDescent="0.2">
      <c r="B6823" s="2"/>
      <c r="M6823" s="32"/>
      <c r="P6823" s="2"/>
      <c r="Q6823" s="9"/>
      <c r="T6823" s="5"/>
    </row>
    <row r="6824" spans="2:20" x14ac:dyDescent="0.2">
      <c r="B6824" s="2"/>
      <c r="M6824" s="32"/>
      <c r="P6824" s="2"/>
      <c r="Q6824" s="9"/>
      <c r="T6824" s="5"/>
    </row>
    <row r="6825" spans="2:20" x14ac:dyDescent="0.2">
      <c r="B6825" s="2"/>
      <c r="M6825" s="32"/>
      <c r="P6825" s="2"/>
      <c r="Q6825" s="9"/>
      <c r="T6825" s="5"/>
    </row>
    <row r="6826" spans="2:20" x14ac:dyDescent="0.2">
      <c r="B6826" s="2"/>
      <c r="M6826" s="32"/>
      <c r="P6826" s="2"/>
      <c r="Q6826" s="9"/>
      <c r="T6826" s="5"/>
    </row>
    <row r="6827" spans="2:20" x14ac:dyDescent="0.2">
      <c r="B6827" s="2"/>
      <c r="M6827" s="32"/>
      <c r="P6827" s="2"/>
      <c r="Q6827" s="9"/>
      <c r="T6827" s="5"/>
    </row>
    <row r="6828" spans="2:20" x14ac:dyDescent="0.2">
      <c r="B6828" s="2"/>
      <c r="M6828" s="32"/>
      <c r="P6828" s="2"/>
      <c r="Q6828" s="9"/>
      <c r="T6828" s="5"/>
    </row>
    <row r="6829" spans="2:20" x14ac:dyDescent="0.2">
      <c r="B6829" s="2"/>
      <c r="M6829" s="32"/>
      <c r="P6829" s="2"/>
      <c r="Q6829" s="9"/>
      <c r="T6829" s="5"/>
    </row>
    <row r="6830" spans="2:20" x14ac:dyDescent="0.2">
      <c r="B6830" s="2"/>
      <c r="M6830" s="32"/>
      <c r="P6830" s="2"/>
      <c r="Q6830" s="9"/>
      <c r="T6830" s="5"/>
    </row>
    <row r="6831" spans="2:20" x14ac:dyDescent="0.2">
      <c r="B6831" s="2"/>
      <c r="M6831" s="32"/>
      <c r="P6831" s="2"/>
      <c r="Q6831" s="9"/>
      <c r="T6831" s="5"/>
    </row>
    <row r="6832" spans="2:20" x14ac:dyDescent="0.2">
      <c r="B6832" s="2"/>
      <c r="M6832" s="32"/>
      <c r="P6832" s="2"/>
      <c r="Q6832" s="9"/>
      <c r="T6832" s="5"/>
    </row>
    <row r="6833" spans="2:20" x14ac:dyDescent="0.2">
      <c r="B6833" s="2"/>
      <c r="M6833" s="32"/>
      <c r="P6833" s="2"/>
      <c r="Q6833" s="9"/>
      <c r="T6833" s="5"/>
    </row>
    <row r="6834" spans="2:20" x14ac:dyDescent="0.2">
      <c r="B6834" s="2"/>
      <c r="M6834" s="32"/>
      <c r="P6834" s="2"/>
      <c r="Q6834" s="9"/>
      <c r="T6834" s="5"/>
    </row>
    <row r="6835" spans="2:20" x14ac:dyDescent="0.2">
      <c r="B6835" s="2"/>
      <c r="M6835" s="32"/>
      <c r="P6835" s="2"/>
      <c r="Q6835" s="9"/>
      <c r="T6835" s="5"/>
    </row>
    <row r="6836" spans="2:20" x14ac:dyDescent="0.2">
      <c r="B6836" s="2"/>
      <c r="M6836" s="32"/>
      <c r="P6836" s="2"/>
      <c r="Q6836" s="9"/>
      <c r="T6836" s="5"/>
    </row>
    <row r="6837" spans="2:20" x14ac:dyDescent="0.2">
      <c r="B6837" s="2"/>
      <c r="M6837" s="32"/>
      <c r="P6837" s="2"/>
      <c r="Q6837" s="9"/>
      <c r="T6837" s="5"/>
    </row>
    <row r="6838" spans="2:20" x14ac:dyDescent="0.2">
      <c r="B6838" s="2"/>
      <c r="M6838" s="32"/>
      <c r="P6838" s="2"/>
      <c r="Q6838" s="9"/>
      <c r="T6838" s="5"/>
    </row>
    <row r="6839" spans="2:20" x14ac:dyDescent="0.2">
      <c r="B6839" s="2"/>
      <c r="M6839" s="32"/>
      <c r="P6839" s="2"/>
      <c r="Q6839" s="9"/>
      <c r="T6839" s="5"/>
    </row>
    <row r="6840" spans="2:20" x14ac:dyDescent="0.2">
      <c r="B6840" s="2"/>
      <c r="M6840" s="32"/>
      <c r="P6840" s="2"/>
      <c r="Q6840" s="9"/>
      <c r="T6840" s="5"/>
    </row>
    <row r="6841" spans="2:20" x14ac:dyDescent="0.2">
      <c r="B6841" s="2"/>
      <c r="M6841" s="32"/>
      <c r="P6841" s="2"/>
      <c r="Q6841" s="9"/>
      <c r="T6841" s="5"/>
    </row>
    <row r="6842" spans="2:20" x14ac:dyDescent="0.2">
      <c r="B6842" s="2"/>
      <c r="M6842" s="32"/>
      <c r="P6842" s="2"/>
      <c r="Q6842" s="9"/>
      <c r="T6842" s="5"/>
    </row>
    <row r="6843" spans="2:20" x14ac:dyDescent="0.2">
      <c r="B6843" s="2"/>
      <c r="M6843" s="32"/>
      <c r="P6843" s="2"/>
      <c r="Q6843" s="9"/>
      <c r="T6843" s="5"/>
    </row>
    <row r="6844" spans="2:20" x14ac:dyDescent="0.2">
      <c r="B6844" s="2"/>
      <c r="M6844" s="32"/>
      <c r="P6844" s="2"/>
      <c r="Q6844" s="9"/>
      <c r="T6844" s="5"/>
    </row>
    <row r="6845" spans="2:20" x14ac:dyDescent="0.2">
      <c r="B6845" s="2"/>
      <c r="M6845" s="32"/>
      <c r="P6845" s="2"/>
      <c r="Q6845" s="9"/>
      <c r="T6845" s="5"/>
    </row>
    <row r="6846" spans="2:20" x14ac:dyDescent="0.2">
      <c r="B6846" s="2"/>
      <c r="M6846" s="32"/>
      <c r="P6846" s="2"/>
      <c r="Q6846" s="9"/>
      <c r="T6846" s="5"/>
    </row>
    <row r="6847" spans="2:20" x14ac:dyDescent="0.2">
      <c r="B6847" s="2"/>
      <c r="M6847" s="32"/>
      <c r="P6847" s="2"/>
      <c r="Q6847" s="9"/>
      <c r="T6847" s="5"/>
    </row>
    <row r="6848" spans="2:20" x14ac:dyDescent="0.2">
      <c r="B6848" s="2"/>
      <c r="M6848" s="32"/>
      <c r="P6848" s="2"/>
      <c r="Q6848" s="9"/>
      <c r="T6848" s="5"/>
    </row>
    <row r="6849" spans="2:20" x14ac:dyDescent="0.2">
      <c r="B6849" s="2"/>
      <c r="M6849" s="32"/>
      <c r="P6849" s="2"/>
      <c r="Q6849" s="9"/>
      <c r="T6849" s="5"/>
    </row>
    <row r="6850" spans="2:20" x14ac:dyDescent="0.2">
      <c r="B6850" s="2"/>
      <c r="M6850" s="32"/>
      <c r="P6850" s="2"/>
      <c r="Q6850" s="9"/>
      <c r="T6850" s="5"/>
    </row>
    <row r="6851" spans="2:20" x14ac:dyDescent="0.2">
      <c r="B6851" s="2"/>
      <c r="M6851" s="32"/>
      <c r="P6851" s="2"/>
      <c r="Q6851" s="9"/>
      <c r="T6851" s="5"/>
    </row>
    <row r="6852" spans="2:20" x14ac:dyDescent="0.2">
      <c r="B6852" s="2"/>
      <c r="M6852" s="32"/>
      <c r="P6852" s="2"/>
      <c r="Q6852" s="9"/>
      <c r="T6852" s="5"/>
    </row>
    <row r="6853" spans="2:20" x14ac:dyDescent="0.2">
      <c r="B6853" s="2"/>
      <c r="M6853" s="32"/>
      <c r="P6853" s="2"/>
      <c r="Q6853" s="9"/>
      <c r="T6853" s="5"/>
    </row>
    <row r="6854" spans="2:20" x14ac:dyDescent="0.2">
      <c r="B6854" s="2"/>
      <c r="M6854" s="32"/>
      <c r="P6854" s="2"/>
      <c r="Q6854" s="9"/>
      <c r="T6854" s="5"/>
    </row>
    <row r="6855" spans="2:20" x14ac:dyDescent="0.2">
      <c r="B6855" s="2"/>
      <c r="M6855" s="32"/>
      <c r="P6855" s="2"/>
      <c r="Q6855" s="9"/>
      <c r="T6855" s="5"/>
    </row>
    <row r="6856" spans="2:20" x14ac:dyDescent="0.2">
      <c r="B6856" s="2"/>
      <c r="M6856" s="32"/>
      <c r="P6856" s="2"/>
      <c r="Q6856" s="9"/>
      <c r="T6856" s="5"/>
    </row>
    <row r="6857" spans="2:20" x14ac:dyDescent="0.2">
      <c r="B6857" s="2"/>
      <c r="M6857" s="32"/>
      <c r="P6857" s="2"/>
      <c r="Q6857" s="9"/>
      <c r="T6857" s="5"/>
    </row>
    <row r="6858" spans="2:20" x14ac:dyDescent="0.2">
      <c r="B6858" s="2"/>
      <c r="M6858" s="32"/>
      <c r="P6858" s="2"/>
      <c r="Q6858" s="9"/>
      <c r="T6858" s="5"/>
    </row>
    <row r="6859" spans="2:20" x14ac:dyDescent="0.2">
      <c r="B6859" s="2"/>
      <c r="M6859" s="32"/>
      <c r="P6859" s="2"/>
      <c r="Q6859" s="9"/>
      <c r="T6859" s="5"/>
    </row>
    <row r="6860" spans="2:20" x14ac:dyDescent="0.2">
      <c r="B6860" s="2"/>
      <c r="M6860" s="32"/>
      <c r="P6860" s="2"/>
      <c r="Q6860" s="9"/>
      <c r="T6860" s="5"/>
    </row>
    <row r="6861" spans="2:20" x14ac:dyDescent="0.2">
      <c r="B6861" s="2"/>
      <c r="M6861" s="32"/>
      <c r="P6861" s="2"/>
      <c r="Q6861" s="9"/>
      <c r="T6861" s="5"/>
    </row>
    <row r="6862" spans="2:20" x14ac:dyDescent="0.2">
      <c r="B6862" s="2"/>
      <c r="M6862" s="32"/>
      <c r="P6862" s="2"/>
      <c r="Q6862" s="9"/>
      <c r="T6862" s="5"/>
    </row>
    <row r="6863" spans="2:20" x14ac:dyDescent="0.2">
      <c r="B6863" s="2"/>
      <c r="M6863" s="32"/>
      <c r="P6863" s="2"/>
      <c r="Q6863" s="9"/>
      <c r="T6863" s="5"/>
    </row>
    <row r="6864" spans="2:20" x14ac:dyDescent="0.2">
      <c r="B6864" s="2"/>
      <c r="M6864" s="32"/>
      <c r="P6864" s="2"/>
      <c r="Q6864" s="9"/>
      <c r="T6864" s="5"/>
    </row>
    <row r="6865" spans="2:20" x14ac:dyDescent="0.2">
      <c r="B6865" s="2"/>
      <c r="M6865" s="32"/>
      <c r="P6865" s="2"/>
      <c r="Q6865" s="9"/>
      <c r="T6865" s="5"/>
    </row>
    <row r="6866" spans="2:20" x14ac:dyDescent="0.2">
      <c r="B6866" s="2"/>
      <c r="M6866" s="32"/>
      <c r="P6866" s="2"/>
      <c r="Q6866" s="9"/>
      <c r="T6866" s="5"/>
    </row>
    <row r="6867" spans="2:20" x14ac:dyDescent="0.2">
      <c r="B6867" s="2"/>
      <c r="M6867" s="32"/>
      <c r="P6867" s="2"/>
      <c r="Q6867" s="9"/>
      <c r="T6867" s="5"/>
    </row>
    <row r="6868" spans="2:20" x14ac:dyDescent="0.2">
      <c r="B6868" s="2"/>
      <c r="M6868" s="32"/>
      <c r="P6868" s="2"/>
      <c r="Q6868" s="9"/>
      <c r="T6868" s="5"/>
    </row>
    <row r="6869" spans="2:20" x14ac:dyDescent="0.2">
      <c r="B6869" s="2"/>
      <c r="M6869" s="32"/>
      <c r="P6869" s="2"/>
      <c r="Q6869" s="9"/>
      <c r="T6869" s="5"/>
    </row>
    <row r="6870" spans="2:20" x14ac:dyDescent="0.2">
      <c r="B6870" s="2"/>
      <c r="M6870" s="32"/>
      <c r="P6870" s="2"/>
      <c r="Q6870" s="9"/>
      <c r="T6870" s="5"/>
    </row>
    <row r="6871" spans="2:20" x14ac:dyDescent="0.2">
      <c r="B6871" s="2"/>
      <c r="M6871" s="32"/>
      <c r="P6871" s="2"/>
      <c r="Q6871" s="9"/>
      <c r="T6871" s="5"/>
    </row>
    <row r="6872" spans="2:20" x14ac:dyDescent="0.2">
      <c r="B6872" s="2"/>
      <c r="M6872" s="32"/>
      <c r="P6872" s="2"/>
      <c r="Q6872" s="9"/>
      <c r="T6872" s="5"/>
    </row>
    <row r="6873" spans="2:20" x14ac:dyDescent="0.2">
      <c r="B6873" s="2"/>
      <c r="M6873" s="32"/>
      <c r="P6873" s="2"/>
      <c r="Q6873" s="9"/>
      <c r="T6873" s="5"/>
    </row>
    <row r="6874" spans="2:20" x14ac:dyDescent="0.2">
      <c r="B6874" s="2"/>
      <c r="M6874" s="32"/>
      <c r="P6874" s="2"/>
      <c r="Q6874" s="9"/>
      <c r="T6874" s="5"/>
    </row>
    <row r="6875" spans="2:20" x14ac:dyDescent="0.2">
      <c r="B6875" s="2"/>
      <c r="M6875" s="32"/>
      <c r="P6875" s="2"/>
      <c r="Q6875" s="9"/>
      <c r="T6875" s="5"/>
    </row>
    <row r="6876" spans="2:20" x14ac:dyDescent="0.2">
      <c r="B6876" s="2"/>
      <c r="M6876" s="32"/>
      <c r="P6876" s="2"/>
      <c r="Q6876" s="9"/>
      <c r="T6876" s="5"/>
    </row>
    <row r="6877" spans="2:20" x14ac:dyDescent="0.2">
      <c r="B6877" s="2"/>
      <c r="M6877" s="32"/>
      <c r="P6877" s="2"/>
      <c r="Q6877" s="9"/>
      <c r="T6877" s="5"/>
    </row>
    <row r="6878" spans="2:20" x14ac:dyDescent="0.2">
      <c r="B6878" s="2"/>
      <c r="M6878" s="32"/>
      <c r="P6878" s="2"/>
      <c r="Q6878" s="9"/>
      <c r="T6878" s="5"/>
    </row>
    <row r="6879" spans="2:20" x14ac:dyDescent="0.2">
      <c r="B6879" s="2"/>
      <c r="M6879" s="32"/>
      <c r="P6879" s="2"/>
      <c r="Q6879" s="9"/>
      <c r="T6879" s="5"/>
    </row>
    <row r="6880" spans="2:20" x14ac:dyDescent="0.2">
      <c r="B6880" s="2"/>
      <c r="M6880" s="32"/>
      <c r="P6880" s="2"/>
      <c r="Q6880" s="9"/>
      <c r="T6880" s="5"/>
    </row>
    <row r="6881" spans="2:20" x14ac:dyDescent="0.2">
      <c r="B6881" s="2"/>
      <c r="M6881" s="32"/>
      <c r="P6881" s="2"/>
      <c r="Q6881" s="9"/>
      <c r="T6881" s="5"/>
    </row>
    <row r="6882" spans="2:20" x14ac:dyDescent="0.2">
      <c r="B6882" s="2"/>
      <c r="M6882" s="32"/>
      <c r="P6882" s="2"/>
      <c r="Q6882" s="9"/>
      <c r="T6882" s="5"/>
    </row>
    <row r="6883" spans="2:20" x14ac:dyDescent="0.2">
      <c r="B6883" s="2"/>
      <c r="M6883" s="32"/>
      <c r="P6883" s="2"/>
      <c r="Q6883" s="9"/>
      <c r="T6883" s="5"/>
    </row>
    <row r="6884" spans="2:20" x14ac:dyDescent="0.2">
      <c r="B6884" s="2"/>
      <c r="M6884" s="32"/>
      <c r="P6884" s="2"/>
      <c r="Q6884" s="9"/>
      <c r="T6884" s="5"/>
    </row>
    <row r="6885" spans="2:20" x14ac:dyDescent="0.2">
      <c r="B6885" s="2"/>
      <c r="M6885" s="32"/>
      <c r="P6885" s="2"/>
      <c r="Q6885" s="9"/>
      <c r="T6885" s="5"/>
    </row>
    <row r="6886" spans="2:20" x14ac:dyDescent="0.2">
      <c r="B6886" s="2"/>
      <c r="M6886" s="32"/>
      <c r="P6886" s="2"/>
      <c r="Q6886" s="9"/>
      <c r="T6886" s="5"/>
    </row>
    <row r="6887" spans="2:20" x14ac:dyDescent="0.2">
      <c r="B6887" s="2"/>
      <c r="M6887" s="32"/>
      <c r="P6887" s="2"/>
      <c r="Q6887" s="9"/>
      <c r="T6887" s="5"/>
    </row>
    <row r="6888" spans="2:20" x14ac:dyDescent="0.2">
      <c r="B6888" s="2"/>
      <c r="M6888" s="32"/>
      <c r="P6888" s="2"/>
      <c r="Q6888" s="9"/>
      <c r="T6888" s="5"/>
    </row>
    <row r="6889" spans="2:20" x14ac:dyDescent="0.2">
      <c r="B6889" s="2"/>
      <c r="M6889" s="32"/>
      <c r="P6889" s="2"/>
      <c r="Q6889" s="9"/>
      <c r="T6889" s="5"/>
    </row>
    <row r="6890" spans="2:20" x14ac:dyDescent="0.2">
      <c r="B6890" s="2"/>
      <c r="M6890" s="32"/>
      <c r="P6890" s="2"/>
      <c r="Q6890" s="9"/>
      <c r="T6890" s="5"/>
    </row>
    <row r="6891" spans="2:20" x14ac:dyDescent="0.2">
      <c r="B6891" s="2"/>
      <c r="M6891" s="32"/>
      <c r="P6891" s="2"/>
      <c r="Q6891" s="9"/>
      <c r="T6891" s="5"/>
    </row>
    <row r="6892" spans="2:20" x14ac:dyDescent="0.2">
      <c r="B6892" s="2"/>
      <c r="M6892" s="32"/>
      <c r="P6892" s="2"/>
      <c r="Q6892" s="9"/>
      <c r="T6892" s="5"/>
    </row>
    <row r="6893" spans="2:20" x14ac:dyDescent="0.2">
      <c r="B6893" s="2"/>
      <c r="M6893" s="32"/>
      <c r="P6893" s="2"/>
      <c r="Q6893" s="9"/>
      <c r="T6893" s="5"/>
    </row>
    <row r="6894" spans="2:20" x14ac:dyDescent="0.2">
      <c r="B6894" s="2"/>
      <c r="M6894" s="32"/>
      <c r="P6894" s="2"/>
      <c r="Q6894" s="9"/>
      <c r="T6894" s="5"/>
    </row>
    <row r="6895" spans="2:20" x14ac:dyDescent="0.2">
      <c r="B6895" s="2"/>
      <c r="M6895" s="32"/>
      <c r="P6895" s="2"/>
      <c r="Q6895" s="9"/>
      <c r="T6895" s="5"/>
    </row>
    <row r="6896" spans="2:20" x14ac:dyDescent="0.2">
      <c r="B6896" s="2"/>
      <c r="M6896" s="32"/>
      <c r="P6896" s="2"/>
      <c r="Q6896" s="9"/>
      <c r="T6896" s="5"/>
    </row>
    <row r="6897" spans="2:20" x14ac:dyDescent="0.2">
      <c r="B6897" s="2"/>
      <c r="M6897" s="32"/>
      <c r="P6897" s="2"/>
      <c r="Q6897" s="9"/>
      <c r="T6897" s="5"/>
    </row>
    <row r="6898" spans="2:20" x14ac:dyDescent="0.2">
      <c r="B6898" s="2"/>
      <c r="M6898" s="32"/>
      <c r="P6898" s="2"/>
      <c r="Q6898" s="9"/>
      <c r="T6898" s="5"/>
    </row>
    <row r="6899" spans="2:20" x14ac:dyDescent="0.2">
      <c r="B6899" s="2"/>
      <c r="M6899" s="32"/>
      <c r="P6899" s="2"/>
      <c r="Q6899" s="9"/>
      <c r="T6899" s="5"/>
    </row>
    <row r="6900" spans="2:20" x14ac:dyDescent="0.2">
      <c r="B6900" s="2"/>
      <c r="M6900" s="32"/>
      <c r="P6900" s="2"/>
      <c r="Q6900" s="9"/>
      <c r="T6900" s="5"/>
    </row>
    <row r="6901" spans="2:20" x14ac:dyDescent="0.2">
      <c r="B6901" s="2"/>
      <c r="M6901" s="32"/>
      <c r="P6901" s="2"/>
      <c r="Q6901" s="9"/>
      <c r="T6901" s="5"/>
    </row>
    <row r="6902" spans="2:20" x14ac:dyDescent="0.2">
      <c r="B6902" s="2"/>
      <c r="M6902" s="32"/>
      <c r="P6902" s="2"/>
      <c r="Q6902" s="9"/>
      <c r="T6902" s="5"/>
    </row>
    <row r="6903" spans="2:20" x14ac:dyDescent="0.2">
      <c r="B6903" s="2"/>
      <c r="M6903" s="32"/>
      <c r="P6903" s="2"/>
      <c r="Q6903" s="9"/>
      <c r="T6903" s="5"/>
    </row>
    <row r="6904" spans="2:20" x14ac:dyDescent="0.2">
      <c r="B6904" s="2"/>
      <c r="M6904" s="32"/>
      <c r="P6904" s="2"/>
      <c r="Q6904" s="9"/>
      <c r="T6904" s="5"/>
    </row>
    <row r="6905" spans="2:20" x14ac:dyDescent="0.2">
      <c r="B6905" s="2"/>
      <c r="M6905" s="32"/>
      <c r="P6905" s="2"/>
      <c r="Q6905" s="9"/>
      <c r="T6905" s="5"/>
    </row>
    <row r="6906" spans="2:20" x14ac:dyDescent="0.2">
      <c r="B6906" s="2"/>
      <c r="M6906" s="32"/>
      <c r="P6906" s="2"/>
      <c r="Q6906" s="9"/>
      <c r="T6906" s="5"/>
    </row>
    <row r="6907" spans="2:20" x14ac:dyDescent="0.2">
      <c r="B6907" s="2"/>
      <c r="M6907" s="32"/>
      <c r="P6907" s="2"/>
      <c r="Q6907" s="9"/>
      <c r="T6907" s="5"/>
    </row>
    <row r="6908" spans="2:20" x14ac:dyDescent="0.2">
      <c r="B6908" s="2"/>
      <c r="M6908" s="32"/>
      <c r="P6908" s="2"/>
      <c r="Q6908" s="9"/>
      <c r="T6908" s="5"/>
    </row>
    <row r="6909" spans="2:20" x14ac:dyDescent="0.2">
      <c r="B6909" s="2"/>
      <c r="M6909" s="32"/>
      <c r="P6909" s="2"/>
      <c r="Q6909" s="9"/>
      <c r="T6909" s="5"/>
    </row>
    <row r="6910" spans="2:20" x14ac:dyDescent="0.2">
      <c r="B6910" s="2"/>
      <c r="M6910" s="32"/>
      <c r="P6910" s="2"/>
      <c r="Q6910" s="9"/>
      <c r="T6910" s="5"/>
    </row>
    <row r="6911" spans="2:20" x14ac:dyDescent="0.2">
      <c r="B6911" s="2"/>
      <c r="M6911" s="32"/>
      <c r="P6911" s="2"/>
      <c r="Q6911" s="9"/>
      <c r="T6911" s="5"/>
    </row>
    <row r="6912" spans="2:20" x14ac:dyDescent="0.2">
      <c r="B6912" s="2"/>
      <c r="M6912" s="32"/>
      <c r="P6912" s="2"/>
      <c r="Q6912" s="9"/>
      <c r="T6912" s="5"/>
    </row>
    <row r="6913" spans="2:20" x14ac:dyDescent="0.2">
      <c r="B6913" s="2"/>
      <c r="M6913" s="32"/>
      <c r="P6913" s="2"/>
      <c r="Q6913" s="9"/>
      <c r="T6913" s="5"/>
    </row>
    <row r="6914" spans="2:20" x14ac:dyDescent="0.2">
      <c r="B6914" s="2"/>
      <c r="M6914" s="32"/>
      <c r="P6914" s="2"/>
      <c r="Q6914" s="9"/>
      <c r="T6914" s="5"/>
    </row>
    <row r="6915" spans="2:20" x14ac:dyDescent="0.2">
      <c r="B6915" s="2"/>
      <c r="M6915" s="32"/>
      <c r="P6915" s="2"/>
      <c r="Q6915" s="9"/>
      <c r="T6915" s="5"/>
    </row>
    <row r="6916" spans="2:20" x14ac:dyDescent="0.2">
      <c r="B6916" s="2"/>
      <c r="M6916" s="32"/>
      <c r="P6916" s="2"/>
      <c r="Q6916" s="9"/>
      <c r="T6916" s="5"/>
    </row>
    <row r="6917" spans="2:20" x14ac:dyDescent="0.2">
      <c r="B6917" s="2"/>
      <c r="M6917" s="32"/>
      <c r="P6917" s="2"/>
      <c r="Q6917" s="9"/>
      <c r="T6917" s="5"/>
    </row>
    <row r="6918" spans="2:20" x14ac:dyDescent="0.2">
      <c r="B6918" s="2"/>
      <c r="M6918" s="32"/>
      <c r="P6918" s="2"/>
      <c r="Q6918" s="9"/>
      <c r="T6918" s="5"/>
    </row>
    <row r="6919" spans="2:20" x14ac:dyDescent="0.2">
      <c r="B6919" s="2"/>
      <c r="M6919" s="32"/>
      <c r="P6919" s="2"/>
      <c r="Q6919" s="9"/>
      <c r="T6919" s="5"/>
    </row>
    <row r="6920" spans="2:20" x14ac:dyDescent="0.2">
      <c r="B6920" s="2"/>
      <c r="M6920" s="32"/>
      <c r="P6920" s="2"/>
      <c r="Q6920" s="9"/>
      <c r="T6920" s="5"/>
    </row>
    <row r="6921" spans="2:20" x14ac:dyDescent="0.2">
      <c r="B6921" s="2"/>
      <c r="M6921" s="32"/>
      <c r="P6921" s="2"/>
      <c r="Q6921" s="9"/>
      <c r="T6921" s="5"/>
    </row>
    <row r="6922" spans="2:20" x14ac:dyDescent="0.2">
      <c r="B6922" s="2"/>
      <c r="M6922" s="32"/>
      <c r="P6922" s="2"/>
      <c r="Q6922" s="9"/>
      <c r="T6922" s="5"/>
    </row>
    <row r="6923" spans="2:20" x14ac:dyDescent="0.2">
      <c r="B6923" s="2"/>
      <c r="M6923" s="32"/>
      <c r="P6923" s="2"/>
      <c r="Q6923" s="9"/>
      <c r="T6923" s="5"/>
    </row>
    <row r="6924" spans="2:20" x14ac:dyDescent="0.2">
      <c r="B6924" s="2"/>
      <c r="M6924" s="32"/>
      <c r="P6924" s="2"/>
      <c r="Q6924" s="9"/>
      <c r="T6924" s="5"/>
    </row>
    <row r="6925" spans="2:20" x14ac:dyDescent="0.2">
      <c r="B6925" s="2"/>
      <c r="M6925" s="32"/>
      <c r="P6925" s="2"/>
      <c r="Q6925" s="9"/>
      <c r="T6925" s="5"/>
    </row>
    <row r="6926" spans="2:20" x14ac:dyDescent="0.2">
      <c r="B6926" s="2"/>
      <c r="M6926" s="32"/>
      <c r="P6926" s="2"/>
      <c r="Q6926" s="9"/>
      <c r="T6926" s="5"/>
    </row>
    <row r="6927" spans="2:20" x14ac:dyDescent="0.2">
      <c r="B6927" s="2"/>
      <c r="M6927" s="32"/>
      <c r="P6927" s="2"/>
      <c r="Q6927" s="9"/>
      <c r="T6927" s="5"/>
    </row>
    <row r="6928" spans="2:20" x14ac:dyDescent="0.2">
      <c r="B6928" s="2"/>
      <c r="M6928" s="32"/>
      <c r="P6928" s="2"/>
      <c r="Q6928" s="9"/>
      <c r="T6928" s="5"/>
    </row>
    <row r="6929" spans="2:20" x14ac:dyDescent="0.2">
      <c r="B6929" s="2"/>
      <c r="M6929" s="32"/>
      <c r="P6929" s="2"/>
      <c r="Q6929" s="9"/>
      <c r="T6929" s="5"/>
    </row>
    <row r="6930" spans="2:20" x14ac:dyDescent="0.2">
      <c r="B6930" s="2"/>
      <c r="M6930" s="32"/>
      <c r="P6930" s="2"/>
      <c r="Q6930" s="9"/>
      <c r="T6930" s="5"/>
    </row>
    <row r="6931" spans="2:20" x14ac:dyDescent="0.2">
      <c r="B6931" s="2"/>
      <c r="M6931" s="32"/>
      <c r="P6931" s="2"/>
      <c r="Q6931" s="9"/>
      <c r="T6931" s="5"/>
    </row>
    <row r="6932" spans="2:20" x14ac:dyDescent="0.2">
      <c r="B6932" s="2"/>
      <c r="M6932" s="32"/>
      <c r="P6932" s="2"/>
      <c r="Q6932" s="9"/>
      <c r="T6932" s="5"/>
    </row>
    <row r="6933" spans="2:20" x14ac:dyDescent="0.2">
      <c r="B6933" s="2"/>
      <c r="M6933" s="32"/>
      <c r="P6933" s="2"/>
      <c r="Q6933" s="9"/>
      <c r="T6933" s="5"/>
    </row>
    <row r="6934" spans="2:20" x14ac:dyDescent="0.2">
      <c r="B6934" s="2"/>
      <c r="M6934" s="32"/>
      <c r="P6934" s="2"/>
      <c r="Q6934" s="9"/>
      <c r="T6934" s="5"/>
    </row>
    <row r="6935" spans="2:20" x14ac:dyDescent="0.2">
      <c r="B6935" s="2"/>
      <c r="M6935" s="32"/>
      <c r="P6935" s="2"/>
      <c r="Q6935" s="9"/>
      <c r="T6935" s="5"/>
    </row>
    <row r="6936" spans="2:20" x14ac:dyDescent="0.2">
      <c r="B6936" s="2"/>
      <c r="M6936" s="32"/>
      <c r="P6936" s="2"/>
      <c r="Q6936" s="9"/>
      <c r="T6936" s="5"/>
    </row>
    <row r="6937" spans="2:20" x14ac:dyDescent="0.2">
      <c r="B6937" s="2"/>
      <c r="M6937" s="32"/>
      <c r="P6937" s="2"/>
      <c r="Q6937" s="9"/>
      <c r="T6937" s="5"/>
    </row>
    <row r="6938" spans="2:20" x14ac:dyDescent="0.2">
      <c r="B6938" s="2"/>
      <c r="M6938" s="32"/>
      <c r="P6938" s="2"/>
      <c r="Q6938" s="9"/>
      <c r="T6938" s="5"/>
    </row>
    <row r="6939" spans="2:20" x14ac:dyDescent="0.2">
      <c r="B6939" s="2"/>
      <c r="M6939" s="32"/>
      <c r="P6939" s="2"/>
      <c r="Q6939" s="9"/>
      <c r="T6939" s="5"/>
    </row>
    <row r="6940" spans="2:20" x14ac:dyDescent="0.2">
      <c r="B6940" s="2"/>
      <c r="M6940" s="32"/>
      <c r="P6940" s="2"/>
      <c r="Q6940" s="9"/>
      <c r="T6940" s="5"/>
    </row>
    <row r="6941" spans="2:20" x14ac:dyDescent="0.2">
      <c r="B6941" s="2"/>
      <c r="M6941" s="32"/>
      <c r="P6941" s="2"/>
      <c r="Q6941" s="9"/>
      <c r="T6941" s="5"/>
    </row>
    <row r="6942" spans="2:20" x14ac:dyDescent="0.2">
      <c r="B6942" s="2"/>
      <c r="M6942" s="32"/>
      <c r="P6942" s="2"/>
      <c r="Q6942" s="9"/>
      <c r="T6942" s="5"/>
    </row>
    <row r="6943" spans="2:20" x14ac:dyDescent="0.2">
      <c r="B6943" s="2"/>
      <c r="M6943" s="32"/>
      <c r="P6943" s="2"/>
      <c r="Q6943" s="9"/>
      <c r="T6943" s="5"/>
    </row>
    <row r="6944" spans="2:20" x14ac:dyDescent="0.2">
      <c r="B6944" s="2"/>
      <c r="M6944" s="32"/>
      <c r="P6944" s="2"/>
      <c r="Q6944" s="9"/>
      <c r="T6944" s="5"/>
    </row>
    <row r="6945" spans="2:20" x14ac:dyDescent="0.2">
      <c r="B6945" s="2"/>
      <c r="M6945" s="32"/>
      <c r="P6945" s="2"/>
      <c r="Q6945" s="9"/>
      <c r="T6945" s="5"/>
    </row>
    <row r="6946" spans="2:20" x14ac:dyDescent="0.2">
      <c r="B6946" s="2"/>
      <c r="M6946" s="32"/>
      <c r="P6946" s="2"/>
      <c r="Q6946" s="9"/>
      <c r="T6946" s="5"/>
    </row>
    <row r="6947" spans="2:20" x14ac:dyDescent="0.2">
      <c r="B6947" s="2"/>
      <c r="M6947" s="32"/>
      <c r="P6947" s="2"/>
      <c r="Q6947" s="9"/>
      <c r="T6947" s="5"/>
    </row>
    <row r="6948" spans="2:20" x14ac:dyDescent="0.2">
      <c r="B6948" s="2"/>
      <c r="M6948" s="32"/>
      <c r="P6948" s="2"/>
      <c r="Q6948" s="9"/>
      <c r="T6948" s="5"/>
    </row>
    <row r="6949" spans="2:20" x14ac:dyDescent="0.2">
      <c r="B6949" s="2"/>
      <c r="M6949" s="32"/>
      <c r="P6949" s="2"/>
      <c r="Q6949" s="9"/>
      <c r="T6949" s="5"/>
    </row>
    <row r="6950" spans="2:20" x14ac:dyDescent="0.2">
      <c r="B6950" s="2"/>
      <c r="M6950" s="32"/>
      <c r="P6950" s="2"/>
      <c r="Q6950" s="9"/>
      <c r="T6950" s="5"/>
    </row>
    <row r="6951" spans="2:20" x14ac:dyDescent="0.2">
      <c r="B6951" s="2"/>
      <c r="M6951" s="32"/>
      <c r="P6951" s="2"/>
      <c r="Q6951" s="9"/>
      <c r="T6951" s="5"/>
    </row>
    <row r="6952" spans="2:20" x14ac:dyDescent="0.2">
      <c r="B6952" s="2"/>
      <c r="M6952" s="32"/>
      <c r="P6952" s="2"/>
      <c r="Q6952" s="9"/>
      <c r="T6952" s="5"/>
    </row>
    <row r="6953" spans="2:20" x14ac:dyDescent="0.2">
      <c r="B6953" s="2"/>
      <c r="M6953" s="32"/>
      <c r="P6953" s="2"/>
      <c r="Q6953" s="9"/>
      <c r="T6953" s="5"/>
    </row>
    <row r="6954" spans="2:20" x14ac:dyDescent="0.2">
      <c r="B6954" s="2"/>
      <c r="M6954" s="32"/>
      <c r="P6954" s="2"/>
      <c r="Q6954" s="9"/>
      <c r="T6954" s="5"/>
    </row>
    <row r="6955" spans="2:20" x14ac:dyDescent="0.2">
      <c r="B6955" s="2"/>
      <c r="M6955" s="32"/>
      <c r="P6955" s="2"/>
      <c r="Q6955" s="9"/>
      <c r="T6955" s="5"/>
    </row>
    <row r="6956" spans="2:20" x14ac:dyDescent="0.2">
      <c r="B6956" s="2"/>
      <c r="M6956" s="32"/>
      <c r="P6956" s="2"/>
      <c r="Q6956" s="9"/>
      <c r="T6956" s="5"/>
    </row>
    <row r="6957" spans="2:20" x14ac:dyDescent="0.2">
      <c r="B6957" s="2"/>
      <c r="M6957" s="32"/>
      <c r="P6957" s="2"/>
      <c r="Q6957" s="9"/>
      <c r="T6957" s="5"/>
    </row>
    <row r="6958" spans="2:20" x14ac:dyDescent="0.2">
      <c r="B6958" s="2"/>
      <c r="M6958" s="32"/>
      <c r="P6958" s="2"/>
      <c r="Q6958" s="9"/>
      <c r="T6958" s="5"/>
    </row>
    <row r="6959" spans="2:20" x14ac:dyDescent="0.2">
      <c r="B6959" s="2"/>
      <c r="M6959" s="32"/>
      <c r="P6959" s="2"/>
      <c r="Q6959" s="9"/>
      <c r="T6959" s="5"/>
    </row>
    <row r="6960" spans="2:20" x14ac:dyDescent="0.2">
      <c r="B6960" s="2"/>
      <c r="M6960" s="32"/>
      <c r="P6960" s="2"/>
      <c r="Q6960" s="9"/>
      <c r="T6960" s="5"/>
    </row>
    <row r="6961" spans="2:20" x14ac:dyDescent="0.2">
      <c r="B6961" s="2"/>
      <c r="M6961" s="32"/>
      <c r="P6961" s="2"/>
      <c r="Q6961" s="9"/>
      <c r="T6961" s="5"/>
    </row>
    <row r="6962" spans="2:20" x14ac:dyDescent="0.2">
      <c r="B6962" s="2"/>
      <c r="M6962" s="32"/>
      <c r="P6962" s="2"/>
      <c r="Q6962" s="9"/>
      <c r="T6962" s="5"/>
    </row>
    <row r="6963" spans="2:20" x14ac:dyDescent="0.2">
      <c r="B6963" s="2"/>
      <c r="M6963" s="32"/>
      <c r="P6963" s="2"/>
      <c r="Q6963" s="9"/>
      <c r="T6963" s="5"/>
    </row>
    <row r="6964" spans="2:20" x14ac:dyDescent="0.2">
      <c r="B6964" s="2"/>
      <c r="M6964" s="32"/>
      <c r="P6964" s="2"/>
      <c r="Q6964" s="9"/>
      <c r="T6964" s="5"/>
    </row>
    <row r="6965" spans="2:20" x14ac:dyDescent="0.2">
      <c r="B6965" s="2"/>
      <c r="M6965" s="32"/>
      <c r="P6965" s="2"/>
      <c r="Q6965" s="9"/>
      <c r="T6965" s="5"/>
    </row>
    <row r="6966" spans="2:20" x14ac:dyDescent="0.2">
      <c r="B6966" s="2"/>
      <c r="M6966" s="32"/>
      <c r="P6966" s="2"/>
      <c r="Q6966" s="9"/>
      <c r="T6966" s="5"/>
    </row>
    <row r="6967" spans="2:20" x14ac:dyDescent="0.2">
      <c r="B6967" s="2"/>
      <c r="M6967" s="32"/>
      <c r="P6967" s="2"/>
      <c r="Q6967" s="9"/>
      <c r="T6967" s="5"/>
    </row>
    <row r="6968" spans="2:20" x14ac:dyDescent="0.2">
      <c r="B6968" s="2"/>
      <c r="M6968" s="32"/>
      <c r="P6968" s="2"/>
      <c r="Q6968" s="9"/>
      <c r="T6968" s="5"/>
    </row>
    <row r="6969" spans="2:20" x14ac:dyDescent="0.2">
      <c r="B6969" s="2"/>
      <c r="M6969" s="32"/>
      <c r="P6969" s="2"/>
      <c r="Q6969" s="9"/>
      <c r="T6969" s="5"/>
    </row>
    <row r="6970" spans="2:20" x14ac:dyDescent="0.2">
      <c r="B6970" s="2"/>
      <c r="M6970" s="32"/>
      <c r="P6970" s="2"/>
      <c r="Q6970" s="9"/>
      <c r="T6970" s="5"/>
    </row>
    <row r="6971" spans="2:20" x14ac:dyDescent="0.2">
      <c r="B6971" s="2"/>
      <c r="M6971" s="32"/>
      <c r="P6971" s="2"/>
      <c r="Q6971" s="9"/>
      <c r="T6971" s="5"/>
    </row>
    <row r="6972" spans="2:20" x14ac:dyDescent="0.2">
      <c r="B6972" s="2"/>
      <c r="M6972" s="32"/>
      <c r="P6972" s="2"/>
      <c r="Q6972" s="9"/>
      <c r="T6972" s="5"/>
    </row>
    <row r="6973" spans="2:20" x14ac:dyDescent="0.2">
      <c r="B6973" s="2"/>
      <c r="M6973" s="32"/>
      <c r="P6973" s="2"/>
      <c r="Q6973" s="9"/>
      <c r="T6973" s="5"/>
    </row>
    <row r="6974" spans="2:20" x14ac:dyDescent="0.2">
      <c r="B6974" s="2"/>
      <c r="M6974" s="32"/>
      <c r="P6974" s="2"/>
      <c r="Q6974" s="9"/>
      <c r="T6974" s="5"/>
    </row>
    <row r="6975" spans="2:20" x14ac:dyDescent="0.2">
      <c r="B6975" s="2"/>
      <c r="M6975" s="32"/>
      <c r="P6975" s="2"/>
      <c r="Q6975" s="9"/>
      <c r="T6975" s="5"/>
    </row>
    <row r="6976" spans="2:20" x14ac:dyDescent="0.2">
      <c r="B6976" s="2"/>
      <c r="M6976" s="32"/>
      <c r="P6976" s="2"/>
      <c r="Q6976" s="9"/>
      <c r="T6976" s="5"/>
    </row>
    <row r="6977" spans="2:20" x14ac:dyDescent="0.2">
      <c r="B6977" s="2"/>
      <c r="M6977" s="32"/>
      <c r="P6977" s="2"/>
      <c r="Q6977" s="9"/>
      <c r="T6977" s="5"/>
    </row>
    <row r="6978" spans="2:20" x14ac:dyDescent="0.2">
      <c r="B6978" s="2"/>
      <c r="M6978" s="32"/>
      <c r="P6978" s="2"/>
      <c r="Q6978" s="9"/>
      <c r="T6978" s="5"/>
    </row>
    <row r="6979" spans="2:20" x14ac:dyDescent="0.2">
      <c r="B6979" s="2"/>
      <c r="M6979" s="32"/>
      <c r="P6979" s="2"/>
      <c r="Q6979" s="9"/>
      <c r="T6979" s="5"/>
    </row>
    <row r="6980" spans="2:20" x14ac:dyDescent="0.2">
      <c r="B6980" s="2"/>
      <c r="M6980" s="32"/>
      <c r="P6980" s="2"/>
      <c r="Q6980" s="9"/>
      <c r="T6980" s="5"/>
    </row>
    <row r="6981" spans="2:20" x14ac:dyDescent="0.2">
      <c r="B6981" s="2"/>
      <c r="M6981" s="32"/>
      <c r="P6981" s="2"/>
      <c r="Q6981" s="9"/>
      <c r="T6981" s="5"/>
    </row>
    <row r="6982" spans="2:20" x14ac:dyDescent="0.2">
      <c r="B6982" s="2"/>
      <c r="M6982" s="32"/>
      <c r="P6982" s="2"/>
      <c r="Q6982" s="9"/>
      <c r="T6982" s="5"/>
    </row>
    <row r="6983" spans="2:20" x14ac:dyDescent="0.2">
      <c r="B6983" s="2"/>
      <c r="M6983" s="32"/>
      <c r="P6983" s="2"/>
      <c r="Q6983" s="9"/>
      <c r="T6983" s="5"/>
    </row>
    <row r="6984" spans="2:20" x14ac:dyDescent="0.2">
      <c r="B6984" s="2"/>
      <c r="M6984" s="32"/>
      <c r="P6984" s="2"/>
      <c r="Q6984" s="9"/>
      <c r="T6984" s="5"/>
    </row>
    <row r="6985" spans="2:20" x14ac:dyDescent="0.2">
      <c r="B6985" s="2"/>
      <c r="M6985" s="32"/>
      <c r="P6985" s="2"/>
      <c r="Q6985" s="9"/>
      <c r="T6985" s="5"/>
    </row>
    <row r="6986" spans="2:20" x14ac:dyDescent="0.2">
      <c r="B6986" s="2"/>
      <c r="M6986" s="32"/>
      <c r="P6986" s="2"/>
      <c r="Q6986" s="9"/>
      <c r="T6986" s="5"/>
    </row>
    <row r="6987" spans="2:20" x14ac:dyDescent="0.2">
      <c r="B6987" s="2"/>
      <c r="M6987" s="32"/>
      <c r="P6987" s="2"/>
      <c r="Q6987" s="9"/>
      <c r="T6987" s="5"/>
    </row>
    <row r="6988" spans="2:20" x14ac:dyDescent="0.2">
      <c r="B6988" s="2"/>
      <c r="M6988" s="32"/>
      <c r="P6988" s="2"/>
      <c r="Q6988" s="9"/>
      <c r="T6988" s="5"/>
    </row>
    <row r="6989" spans="2:20" x14ac:dyDescent="0.2">
      <c r="B6989" s="2"/>
      <c r="M6989" s="32"/>
      <c r="P6989" s="2"/>
      <c r="Q6989" s="9"/>
      <c r="T6989" s="5"/>
    </row>
    <row r="6990" spans="2:20" x14ac:dyDescent="0.2">
      <c r="B6990" s="2"/>
      <c r="M6990" s="32"/>
      <c r="P6990" s="2"/>
      <c r="Q6990" s="9"/>
      <c r="T6990" s="5"/>
    </row>
    <row r="6991" spans="2:20" x14ac:dyDescent="0.2">
      <c r="B6991" s="2"/>
      <c r="M6991" s="32"/>
      <c r="P6991" s="2"/>
      <c r="Q6991" s="9"/>
      <c r="T6991" s="5"/>
    </row>
    <row r="6992" spans="2:20" x14ac:dyDescent="0.2">
      <c r="B6992" s="2"/>
      <c r="M6992" s="32"/>
      <c r="P6992" s="2"/>
      <c r="Q6992" s="9"/>
      <c r="T6992" s="5"/>
    </row>
    <row r="6993" spans="2:20" x14ac:dyDescent="0.2">
      <c r="B6993" s="2"/>
      <c r="M6993" s="32"/>
      <c r="P6993" s="2"/>
      <c r="Q6993" s="9"/>
      <c r="T6993" s="5"/>
    </row>
    <row r="6994" spans="2:20" x14ac:dyDescent="0.2">
      <c r="B6994" s="2"/>
      <c r="M6994" s="32"/>
      <c r="P6994" s="2"/>
      <c r="Q6994" s="9"/>
      <c r="T6994" s="5"/>
    </row>
    <row r="6995" spans="2:20" x14ac:dyDescent="0.2">
      <c r="B6995" s="2"/>
      <c r="M6995" s="32"/>
      <c r="P6995" s="2"/>
      <c r="Q6995" s="9"/>
      <c r="T6995" s="5"/>
    </row>
    <row r="6996" spans="2:20" x14ac:dyDescent="0.2">
      <c r="B6996" s="2"/>
      <c r="M6996" s="32"/>
      <c r="P6996" s="2"/>
      <c r="Q6996" s="9"/>
      <c r="T6996" s="5"/>
    </row>
    <row r="6997" spans="2:20" x14ac:dyDescent="0.2">
      <c r="B6997" s="2"/>
      <c r="M6997" s="32"/>
      <c r="P6997" s="2"/>
      <c r="Q6997" s="9"/>
      <c r="T6997" s="5"/>
    </row>
    <row r="6998" spans="2:20" x14ac:dyDescent="0.2">
      <c r="B6998" s="2"/>
      <c r="M6998" s="32"/>
      <c r="P6998" s="2"/>
      <c r="Q6998" s="9"/>
      <c r="T6998" s="5"/>
    </row>
    <row r="6999" spans="2:20" x14ac:dyDescent="0.2">
      <c r="B6999" s="2"/>
      <c r="M6999" s="32"/>
      <c r="P6999" s="2"/>
      <c r="Q6999" s="9"/>
      <c r="T6999" s="5"/>
    </row>
    <row r="7000" spans="2:20" x14ac:dyDescent="0.2">
      <c r="B7000" s="2"/>
      <c r="M7000" s="32"/>
      <c r="P7000" s="2"/>
      <c r="Q7000" s="9"/>
      <c r="T7000" s="5"/>
    </row>
    <row r="7001" spans="2:20" x14ac:dyDescent="0.2">
      <c r="B7001" s="2"/>
      <c r="M7001" s="32"/>
      <c r="P7001" s="2"/>
      <c r="Q7001" s="9"/>
      <c r="T7001" s="5"/>
    </row>
    <row r="7002" spans="2:20" x14ac:dyDescent="0.2">
      <c r="B7002" s="2"/>
      <c r="M7002" s="32"/>
      <c r="P7002" s="2"/>
      <c r="Q7002" s="9"/>
      <c r="T7002" s="5"/>
    </row>
    <row r="7003" spans="2:20" x14ac:dyDescent="0.2">
      <c r="B7003" s="2"/>
      <c r="M7003" s="32"/>
      <c r="P7003" s="2"/>
      <c r="Q7003" s="9"/>
      <c r="T7003" s="5"/>
    </row>
    <row r="7004" spans="2:20" x14ac:dyDescent="0.2">
      <c r="B7004" s="2"/>
      <c r="M7004" s="32"/>
      <c r="P7004" s="2"/>
      <c r="Q7004" s="9"/>
      <c r="T7004" s="5"/>
    </row>
    <row r="7005" spans="2:20" x14ac:dyDescent="0.2">
      <c r="B7005" s="2"/>
      <c r="M7005" s="32"/>
      <c r="P7005" s="2"/>
      <c r="Q7005" s="9"/>
      <c r="T7005" s="5"/>
    </row>
    <row r="7006" spans="2:20" x14ac:dyDescent="0.2">
      <c r="B7006" s="2"/>
      <c r="M7006" s="32"/>
      <c r="P7006" s="2"/>
      <c r="Q7006" s="9"/>
      <c r="T7006" s="5"/>
    </row>
    <row r="7007" spans="2:20" x14ac:dyDescent="0.2">
      <c r="B7007" s="2"/>
      <c r="M7007" s="32"/>
      <c r="P7007" s="2"/>
      <c r="Q7007" s="9"/>
      <c r="T7007" s="5"/>
    </row>
    <row r="7008" spans="2:20" x14ac:dyDescent="0.2">
      <c r="B7008" s="2"/>
      <c r="M7008" s="32"/>
      <c r="P7008" s="2"/>
      <c r="Q7008" s="9"/>
      <c r="T7008" s="5"/>
    </row>
    <row r="7009" spans="2:20" x14ac:dyDescent="0.2">
      <c r="B7009" s="2"/>
      <c r="M7009" s="32"/>
      <c r="P7009" s="2"/>
      <c r="Q7009" s="9"/>
      <c r="T7009" s="5"/>
    </row>
    <row r="7010" spans="2:20" x14ac:dyDescent="0.2">
      <c r="B7010" s="2"/>
      <c r="M7010" s="32"/>
      <c r="P7010" s="2"/>
      <c r="Q7010" s="9"/>
      <c r="T7010" s="5"/>
    </row>
    <row r="7011" spans="2:20" x14ac:dyDescent="0.2">
      <c r="B7011" s="2"/>
      <c r="M7011" s="32"/>
      <c r="P7011" s="2"/>
      <c r="Q7011" s="9"/>
      <c r="T7011" s="5"/>
    </row>
    <row r="7012" spans="2:20" x14ac:dyDescent="0.2">
      <c r="B7012" s="2"/>
      <c r="M7012" s="32"/>
      <c r="P7012" s="2"/>
      <c r="Q7012" s="9"/>
      <c r="T7012" s="5"/>
    </row>
    <row r="7013" spans="2:20" x14ac:dyDescent="0.2">
      <c r="B7013" s="2"/>
      <c r="M7013" s="32"/>
      <c r="P7013" s="2"/>
      <c r="Q7013" s="9"/>
      <c r="T7013" s="5"/>
    </row>
    <row r="7014" spans="2:20" x14ac:dyDescent="0.2">
      <c r="B7014" s="2"/>
      <c r="M7014" s="32"/>
      <c r="P7014" s="2"/>
      <c r="Q7014" s="9"/>
      <c r="T7014" s="5"/>
    </row>
    <row r="7015" spans="2:20" x14ac:dyDescent="0.2">
      <c r="B7015" s="2"/>
      <c r="M7015" s="32"/>
      <c r="P7015" s="2"/>
      <c r="Q7015" s="9"/>
      <c r="T7015" s="5"/>
    </row>
    <row r="7016" spans="2:20" x14ac:dyDescent="0.2">
      <c r="B7016" s="2"/>
      <c r="M7016" s="32"/>
      <c r="P7016" s="2"/>
      <c r="Q7016" s="9"/>
      <c r="T7016" s="5"/>
    </row>
    <row r="7017" spans="2:20" x14ac:dyDescent="0.2">
      <c r="B7017" s="2"/>
      <c r="M7017" s="32"/>
      <c r="P7017" s="2"/>
      <c r="Q7017" s="9"/>
      <c r="T7017" s="5"/>
    </row>
    <row r="7018" spans="2:20" x14ac:dyDescent="0.2">
      <c r="B7018" s="2"/>
      <c r="M7018" s="32"/>
      <c r="P7018" s="2"/>
      <c r="Q7018" s="9"/>
      <c r="T7018" s="5"/>
    </row>
    <row r="7019" spans="2:20" x14ac:dyDescent="0.2">
      <c r="B7019" s="2"/>
      <c r="M7019" s="32"/>
      <c r="P7019" s="2"/>
      <c r="Q7019" s="9"/>
      <c r="T7019" s="5"/>
    </row>
    <row r="7020" spans="2:20" x14ac:dyDescent="0.2">
      <c r="B7020" s="2"/>
      <c r="M7020" s="32"/>
      <c r="P7020" s="2"/>
      <c r="Q7020" s="9"/>
      <c r="T7020" s="5"/>
    </row>
    <row r="7021" spans="2:20" x14ac:dyDescent="0.2">
      <c r="B7021" s="2"/>
      <c r="M7021" s="32"/>
      <c r="P7021" s="2"/>
      <c r="Q7021" s="9"/>
      <c r="T7021" s="5"/>
    </row>
    <row r="7022" spans="2:20" x14ac:dyDescent="0.2">
      <c r="B7022" s="2"/>
      <c r="M7022" s="32"/>
      <c r="P7022" s="2"/>
      <c r="Q7022" s="9"/>
      <c r="T7022" s="5"/>
    </row>
    <row r="7023" spans="2:20" x14ac:dyDescent="0.2">
      <c r="B7023" s="2"/>
      <c r="M7023" s="32"/>
      <c r="P7023" s="2"/>
      <c r="Q7023" s="9"/>
      <c r="T7023" s="5"/>
    </row>
    <row r="7024" spans="2:20" x14ac:dyDescent="0.2">
      <c r="B7024" s="2"/>
      <c r="M7024" s="32"/>
      <c r="P7024" s="2"/>
      <c r="Q7024" s="9"/>
      <c r="T7024" s="5"/>
    </row>
    <row r="7025" spans="2:20" x14ac:dyDescent="0.2">
      <c r="B7025" s="2"/>
      <c r="M7025" s="32"/>
      <c r="P7025" s="2"/>
      <c r="Q7025" s="9"/>
      <c r="T7025" s="5"/>
    </row>
    <row r="7026" spans="2:20" x14ac:dyDescent="0.2">
      <c r="B7026" s="2"/>
      <c r="M7026" s="32"/>
      <c r="P7026" s="2"/>
      <c r="Q7026" s="9"/>
      <c r="T7026" s="5"/>
    </row>
    <row r="7027" spans="2:20" x14ac:dyDescent="0.2">
      <c r="B7027" s="2"/>
      <c r="M7027" s="32"/>
      <c r="P7027" s="2"/>
      <c r="Q7027" s="9"/>
      <c r="T7027" s="5"/>
    </row>
    <row r="7028" spans="2:20" x14ac:dyDescent="0.2">
      <c r="B7028" s="2"/>
      <c r="M7028" s="32"/>
      <c r="P7028" s="2"/>
      <c r="Q7028" s="9"/>
      <c r="T7028" s="5"/>
    </row>
    <row r="7029" spans="2:20" x14ac:dyDescent="0.2">
      <c r="B7029" s="2"/>
      <c r="M7029" s="32"/>
      <c r="P7029" s="2"/>
      <c r="Q7029" s="9"/>
      <c r="T7029" s="5"/>
    </row>
    <row r="7030" spans="2:20" x14ac:dyDescent="0.2">
      <c r="B7030" s="2"/>
      <c r="M7030" s="32"/>
      <c r="P7030" s="2"/>
      <c r="Q7030" s="9"/>
      <c r="T7030" s="5"/>
    </row>
    <row r="7031" spans="2:20" x14ac:dyDescent="0.2">
      <c r="B7031" s="2"/>
      <c r="M7031" s="32"/>
      <c r="P7031" s="2"/>
      <c r="Q7031" s="9"/>
      <c r="T7031" s="5"/>
    </row>
    <row r="7032" spans="2:20" x14ac:dyDescent="0.2">
      <c r="B7032" s="2"/>
      <c r="M7032" s="32"/>
      <c r="P7032" s="2"/>
      <c r="Q7032" s="9"/>
      <c r="T7032" s="5"/>
    </row>
    <row r="7033" spans="2:20" x14ac:dyDescent="0.2">
      <c r="B7033" s="2"/>
      <c r="M7033" s="32"/>
      <c r="P7033" s="2"/>
      <c r="Q7033" s="9"/>
      <c r="T7033" s="5"/>
    </row>
    <row r="7034" spans="2:20" x14ac:dyDescent="0.2">
      <c r="B7034" s="2"/>
      <c r="M7034" s="32"/>
      <c r="P7034" s="2"/>
      <c r="Q7034" s="9"/>
      <c r="T7034" s="5"/>
    </row>
    <row r="7035" spans="2:20" x14ac:dyDescent="0.2">
      <c r="B7035" s="2"/>
      <c r="M7035" s="32"/>
      <c r="P7035" s="2"/>
      <c r="Q7035" s="9"/>
      <c r="T7035" s="5"/>
    </row>
    <row r="7036" spans="2:20" x14ac:dyDescent="0.2">
      <c r="B7036" s="2"/>
      <c r="M7036" s="32"/>
      <c r="P7036" s="2"/>
      <c r="Q7036" s="9"/>
      <c r="T7036" s="5"/>
    </row>
    <row r="7037" spans="2:20" x14ac:dyDescent="0.2">
      <c r="B7037" s="2"/>
      <c r="M7037" s="32"/>
      <c r="P7037" s="2"/>
      <c r="Q7037" s="9"/>
      <c r="T7037" s="5"/>
    </row>
    <row r="7038" spans="2:20" x14ac:dyDescent="0.2">
      <c r="B7038" s="2"/>
      <c r="M7038" s="32"/>
      <c r="P7038" s="2"/>
      <c r="Q7038" s="9"/>
      <c r="T7038" s="5"/>
    </row>
    <row r="7039" spans="2:20" x14ac:dyDescent="0.2">
      <c r="B7039" s="2"/>
      <c r="M7039" s="32"/>
      <c r="P7039" s="2"/>
      <c r="Q7039" s="9"/>
      <c r="T7039" s="5"/>
    </row>
    <row r="7040" spans="2:20" x14ac:dyDescent="0.2">
      <c r="B7040" s="2"/>
      <c r="M7040" s="32"/>
      <c r="P7040" s="2"/>
      <c r="Q7040" s="9"/>
      <c r="T7040" s="5"/>
    </row>
    <row r="7041" spans="2:20" x14ac:dyDescent="0.2">
      <c r="B7041" s="2"/>
      <c r="M7041" s="32"/>
      <c r="P7041" s="2"/>
      <c r="Q7041" s="9"/>
      <c r="T7041" s="5"/>
    </row>
    <row r="7042" spans="2:20" x14ac:dyDescent="0.2">
      <c r="B7042" s="2"/>
      <c r="M7042" s="32"/>
      <c r="P7042" s="2"/>
      <c r="Q7042" s="9"/>
      <c r="T7042" s="5"/>
    </row>
    <row r="7043" spans="2:20" x14ac:dyDescent="0.2">
      <c r="B7043" s="2"/>
      <c r="M7043" s="32"/>
      <c r="P7043" s="2"/>
      <c r="Q7043" s="9"/>
      <c r="T7043" s="5"/>
    </row>
    <row r="7044" spans="2:20" x14ac:dyDescent="0.2">
      <c r="B7044" s="2"/>
      <c r="M7044" s="32"/>
      <c r="P7044" s="2"/>
      <c r="Q7044" s="9"/>
      <c r="T7044" s="5"/>
    </row>
    <row r="7045" spans="2:20" x14ac:dyDescent="0.2">
      <c r="B7045" s="2"/>
      <c r="M7045" s="32"/>
      <c r="P7045" s="2"/>
      <c r="Q7045" s="9"/>
      <c r="T7045" s="5"/>
    </row>
    <row r="7046" spans="2:20" x14ac:dyDescent="0.2">
      <c r="B7046" s="2"/>
      <c r="M7046" s="32"/>
      <c r="P7046" s="2"/>
      <c r="Q7046" s="9"/>
      <c r="T7046" s="5"/>
    </row>
    <row r="7047" spans="2:20" x14ac:dyDescent="0.2">
      <c r="B7047" s="2"/>
      <c r="M7047" s="32"/>
      <c r="P7047" s="2"/>
      <c r="Q7047" s="9"/>
      <c r="T7047" s="5"/>
    </row>
    <row r="7048" spans="2:20" x14ac:dyDescent="0.2">
      <c r="B7048" s="2"/>
      <c r="M7048" s="32"/>
      <c r="P7048" s="2"/>
      <c r="Q7048" s="9"/>
      <c r="T7048" s="5"/>
    </row>
    <row r="7049" spans="2:20" x14ac:dyDescent="0.2">
      <c r="B7049" s="2"/>
      <c r="M7049" s="32"/>
      <c r="P7049" s="2"/>
      <c r="Q7049" s="9"/>
      <c r="T7049" s="5"/>
    </row>
    <row r="7050" spans="2:20" x14ac:dyDescent="0.2">
      <c r="B7050" s="2"/>
      <c r="M7050" s="32"/>
      <c r="P7050" s="2"/>
      <c r="Q7050" s="9"/>
      <c r="T7050" s="5"/>
    </row>
    <row r="7051" spans="2:20" x14ac:dyDescent="0.2">
      <c r="B7051" s="2"/>
      <c r="M7051" s="32"/>
      <c r="P7051" s="2"/>
      <c r="Q7051" s="9"/>
      <c r="T7051" s="5"/>
    </row>
    <row r="7052" spans="2:20" x14ac:dyDescent="0.2">
      <c r="B7052" s="2"/>
      <c r="M7052" s="32"/>
      <c r="P7052" s="2"/>
      <c r="Q7052" s="9"/>
      <c r="T7052" s="5"/>
    </row>
    <row r="7053" spans="2:20" x14ac:dyDescent="0.2">
      <c r="B7053" s="2"/>
      <c r="M7053" s="32"/>
      <c r="P7053" s="2"/>
      <c r="Q7053" s="9"/>
      <c r="T7053" s="5"/>
    </row>
    <row r="7054" spans="2:20" x14ac:dyDescent="0.2">
      <c r="B7054" s="2"/>
      <c r="M7054" s="32"/>
      <c r="P7054" s="2"/>
      <c r="Q7054" s="9"/>
      <c r="T7054" s="5"/>
    </row>
    <row r="7055" spans="2:20" x14ac:dyDescent="0.2">
      <c r="B7055" s="2"/>
      <c r="M7055" s="32"/>
      <c r="P7055" s="2"/>
      <c r="Q7055" s="9"/>
      <c r="T7055" s="5"/>
    </row>
    <row r="7056" spans="2:20" x14ac:dyDescent="0.2">
      <c r="B7056" s="2"/>
      <c r="M7056" s="32"/>
      <c r="P7056" s="2"/>
      <c r="Q7056" s="9"/>
      <c r="T7056" s="5"/>
    </row>
    <row r="7057" spans="2:20" x14ac:dyDescent="0.2">
      <c r="B7057" s="2"/>
      <c r="M7057" s="32"/>
      <c r="P7057" s="2"/>
      <c r="Q7057" s="9"/>
      <c r="T7057" s="5"/>
    </row>
    <row r="7058" spans="2:20" x14ac:dyDescent="0.2">
      <c r="B7058" s="2"/>
      <c r="M7058" s="32"/>
      <c r="P7058" s="2"/>
      <c r="Q7058" s="9"/>
      <c r="T7058" s="5"/>
    </row>
    <row r="7059" spans="2:20" x14ac:dyDescent="0.2">
      <c r="B7059" s="2"/>
      <c r="M7059" s="32"/>
      <c r="P7059" s="2"/>
      <c r="Q7059" s="9"/>
      <c r="T7059" s="5"/>
    </row>
    <row r="7060" spans="2:20" x14ac:dyDescent="0.2">
      <c r="B7060" s="2"/>
      <c r="M7060" s="32"/>
      <c r="P7060" s="2"/>
      <c r="Q7060" s="9"/>
      <c r="T7060" s="5"/>
    </row>
    <row r="7061" spans="2:20" x14ac:dyDescent="0.2">
      <c r="B7061" s="2"/>
      <c r="M7061" s="32"/>
      <c r="P7061" s="2"/>
      <c r="Q7061" s="9"/>
      <c r="T7061" s="5"/>
    </row>
    <row r="7062" spans="2:20" x14ac:dyDescent="0.2">
      <c r="B7062" s="2"/>
      <c r="M7062" s="32"/>
      <c r="P7062" s="2"/>
      <c r="Q7062" s="9"/>
      <c r="T7062" s="5"/>
    </row>
    <row r="7063" spans="2:20" x14ac:dyDescent="0.2">
      <c r="B7063" s="2"/>
      <c r="M7063" s="32"/>
      <c r="P7063" s="2"/>
      <c r="Q7063" s="9"/>
      <c r="T7063" s="5"/>
    </row>
    <row r="7064" spans="2:20" x14ac:dyDescent="0.2">
      <c r="B7064" s="2"/>
      <c r="M7064" s="32"/>
      <c r="P7064" s="2"/>
      <c r="Q7064" s="9"/>
      <c r="T7064" s="5"/>
    </row>
    <row r="7065" spans="2:20" x14ac:dyDescent="0.2">
      <c r="B7065" s="2"/>
      <c r="M7065" s="32"/>
      <c r="P7065" s="2"/>
      <c r="Q7065" s="9"/>
      <c r="T7065" s="5"/>
    </row>
    <row r="7066" spans="2:20" x14ac:dyDescent="0.2">
      <c r="B7066" s="2"/>
      <c r="M7066" s="32"/>
      <c r="P7066" s="2"/>
      <c r="Q7066" s="9"/>
      <c r="T7066" s="5"/>
    </row>
    <row r="7067" spans="2:20" x14ac:dyDescent="0.2">
      <c r="B7067" s="2"/>
      <c r="M7067" s="32"/>
      <c r="P7067" s="2"/>
      <c r="Q7067" s="9"/>
      <c r="T7067" s="5"/>
    </row>
    <row r="7068" spans="2:20" x14ac:dyDescent="0.2">
      <c r="B7068" s="2"/>
      <c r="M7068" s="32"/>
      <c r="P7068" s="2"/>
      <c r="Q7068" s="9"/>
      <c r="T7068" s="5"/>
    </row>
    <row r="7069" spans="2:20" x14ac:dyDescent="0.2">
      <c r="B7069" s="2"/>
      <c r="M7069" s="32"/>
      <c r="P7069" s="2"/>
      <c r="Q7069" s="9"/>
      <c r="T7069" s="5"/>
    </row>
    <row r="7070" spans="2:20" x14ac:dyDescent="0.2">
      <c r="B7070" s="2"/>
      <c r="M7070" s="32"/>
      <c r="P7070" s="2"/>
      <c r="Q7070" s="9"/>
      <c r="T7070" s="5"/>
    </row>
    <row r="7071" spans="2:20" x14ac:dyDescent="0.2">
      <c r="B7071" s="2"/>
      <c r="M7071" s="32"/>
      <c r="P7071" s="2"/>
      <c r="Q7071" s="9"/>
      <c r="T7071" s="5"/>
    </row>
    <row r="7072" spans="2:20" x14ac:dyDescent="0.2">
      <c r="B7072" s="2"/>
      <c r="M7072" s="32"/>
      <c r="P7072" s="2"/>
      <c r="Q7072" s="9"/>
      <c r="T7072" s="5"/>
    </row>
    <row r="7073" spans="2:20" x14ac:dyDescent="0.2">
      <c r="B7073" s="2"/>
      <c r="M7073" s="32"/>
      <c r="P7073" s="2"/>
      <c r="Q7073" s="9"/>
      <c r="T7073" s="5"/>
    </row>
    <row r="7074" spans="2:20" x14ac:dyDescent="0.2">
      <c r="B7074" s="2"/>
      <c r="M7074" s="32"/>
      <c r="P7074" s="2"/>
      <c r="Q7074" s="9"/>
      <c r="T7074" s="5"/>
    </row>
    <row r="7075" spans="2:20" x14ac:dyDescent="0.2">
      <c r="B7075" s="2"/>
      <c r="M7075" s="32"/>
      <c r="P7075" s="2"/>
      <c r="Q7075" s="9"/>
      <c r="T7075" s="5"/>
    </row>
    <row r="7076" spans="2:20" x14ac:dyDescent="0.2">
      <c r="B7076" s="2"/>
      <c r="M7076" s="32"/>
      <c r="P7076" s="2"/>
      <c r="Q7076" s="9"/>
      <c r="T7076" s="5"/>
    </row>
    <row r="7077" spans="2:20" x14ac:dyDescent="0.2">
      <c r="B7077" s="2"/>
      <c r="M7077" s="32"/>
      <c r="P7077" s="2"/>
      <c r="Q7077" s="9"/>
      <c r="T7077" s="5"/>
    </row>
    <row r="7078" spans="2:20" x14ac:dyDescent="0.2">
      <c r="B7078" s="2"/>
      <c r="M7078" s="32"/>
      <c r="P7078" s="2"/>
      <c r="Q7078" s="9"/>
      <c r="T7078" s="5"/>
    </row>
    <row r="7079" spans="2:20" x14ac:dyDescent="0.2">
      <c r="B7079" s="2"/>
      <c r="M7079" s="32"/>
      <c r="P7079" s="2"/>
      <c r="Q7079" s="9"/>
      <c r="T7079" s="5"/>
    </row>
    <row r="7080" spans="2:20" x14ac:dyDescent="0.2">
      <c r="B7080" s="2"/>
      <c r="M7080" s="32"/>
      <c r="P7080" s="2"/>
      <c r="Q7080" s="9"/>
      <c r="T7080" s="5"/>
    </row>
    <row r="7081" spans="2:20" x14ac:dyDescent="0.2">
      <c r="B7081" s="2"/>
      <c r="M7081" s="32"/>
      <c r="P7081" s="2"/>
      <c r="Q7081" s="9"/>
      <c r="T7081" s="5"/>
    </row>
    <row r="7082" spans="2:20" x14ac:dyDescent="0.2">
      <c r="B7082" s="2"/>
      <c r="M7082" s="32"/>
      <c r="P7082" s="2"/>
      <c r="Q7082" s="9"/>
      <c r="T7082" s="5"/>
    </row>
    <row r="7083" spans="2:20" x14ac:dyDescent="0.2">
      <c r="B7083" s="2"/>
      <c r="M7083" s="32"/>
      <c r="P7083" s="2"/>
      <c r="Q7083" s="9"/>
      <c r="T7083" s="5"/>
    </row>
    <row r="7084" spans="2:20" x14ac:dyDescent="0.2">
      <c r="B7084" s="2"/>
      <c r="M7084" s="32"/>
      <c r="P7084" s="2"/>
      <c r="Q7084" s="9"/>
      <c r="T7084" s="5"/>
    </row>
    <row r="7085" spans="2:20" x14ac:dyDescent="0.2">
      <c r="B7085" s="2"/>
      <c r="M7085" s="32"/>
      <c r="P7085" s="2"/>
      <c r="Q7085" s="9"/>
      <c r="T7085" s="5"/>
    </row>
    <row r="7086" spans="2:20" x14ac:dyDescent="0.2">
      <c r="B7086" s="2"/>
      <c r="M7086" s="32"/>
      <c r="P7086" s="2"/>
      <c r="Q7086" s="9"/>
      <c r="T7086" s="5"/>
    </row>
    <row r="7087" spans="2:20" x14ac:dyDescent="0.2">
      <c r="B7087" s="2"/>
      <c r="M7087" s="32"/>
      <c r="P7087" s="2"/>
      <c r="Q7087" s="9"/>
      <c r="T7087" s="5"/>
    </row>
    <row r="7088" spans="2:20" x14ac:dyDescent="0.2">
      <c r="B7088" s="2"/>
      <c r="M7088" s="32"/>
      <c r="P7088" s="2"/>
      <c r="Q7088" s="9"/>
      <c r="T7088" s="5"/>
    </row>
    <row r="7089" spans="2:20" x14ac:dyDescent="0.2">
      <c r="B7089" s="2"/>
      <c r="M7089" s="32"/>
      <c r="P7089" s="2"/>
      <c r="Q7089" s="9"/>
      <c r="T7089" s="5"/>
    </row>
    <row r="7090" spans="2:20" x14ac:dyDescent="0.2">
      <c r="B7090" s="2"/>
      <c r="M7090" s="32"/>
      <c r="P7090" s="2"/>
      <c r="Q7090" s="9"/>
      <c r="T7090" s="5"/>
    </row>
    <row r="7091" spans="2:20" x14ac:dyDescent="0.2">
      <c r="B7091" s="2"/>
      <c r="M7091" s="32"/>
      <c r="P7091" s="2"/>
      <c r="Q7091" s="9"/>
      <c r="T7091" s="5"/>
    </row>
    <row r="7092" spans="2:20" x14ac:dyDescent="0.2">
      <c r="B7092" s="2"/>
      <c r="M7092" s="32"/>
      <c r="P7092" s="2"/>
      <c r="Q7092" s="9"/>
      <c r="T7092" s="5"/>
    </row>
    <row r="7093" spans="2:20" x14ac:dyDescent="0.2">
      <c r="B7093" s="2"/>
      <c r="M7093" s="32"/>
      <c r="P7093" s="2"/>
      <c r="Q7093" s="9"/>
      <c r="T7093" s="5"/>
    </row>
    <row r="7094" spans="2:20" x14ac:dyDescent="0.2">
      <c r="B7094" s="2"/>
      <c r="M7094" s="32"/>
      <c r="P7094" s="2"/>
      <c r="Q7094" s="9"/>
      <c r="T7094" s="5"/>
    </row>
    <row r="7095" spans="2:20" x14ac:dyDescent="0.2">
      <c r="B7095" s="2"/>
      <c r="M7095" s="32"/>
      <c r="P7095" s="2"/>
      <c r="Q7095" s="9"/>
      <c r="T7095" s="5"/>
    </row>
    <row r="7096" spans="2:20" x14ac:dyDescent="0.2">
      <c r="B7096" s="2"/>
      <c r="M7096" s="32"/>
      <c r="P7096" s="2"/>
      <c r="Q7096" s="9"/>
      <c r="T7096" s="5"/>
    </row>
    <row r="7097" spans="2:20" x14ac:dyDescent="0.2">
      <c r="B7097" s="2"/>
      <c r="M7097" s="32"/>
      <c r="P7097" s="2"/>
      <c r="Q7097" s="9"/>
      <c r="T7097" s="5"/>
    </row>
    <row r="7098" spans="2:20" x14ac:dyDescent="0.2">
      <c r="B7098" s="2"/>
      <c r="M7098" s="32"/>
      <c r="P7098" s="2"/>
      <c r="Q7098" s="9"/>
      <c r="T7098" s="5"/>
    </row>
    <row r="7099" spans="2:20" x14ac:dyDescent="0.2">
      <c r="B7099" s="2"/>
      <c r="M7099" s="32"/>
      <c r="P7099" s="2"/>
      <c r="Q7099" s="9"/>
      <c r="T7099" s="5"/>
    </row>
    <row r="7100" spans="2:20" x14ac:dyDescent="0.2">
      <c r="B7100" s="2"/>
      <c r="M7100" s="32"/>
      <c r="P7100" s="2"/>
      <c r="Q7100" s="9"/>
      <c r="T7100" s="5"/>
    </row>
    <row r="7101" spans="2:20" x14ac:dyDescent="0.2">
      <c r="B7101" s="2"/>
      <c r="M7101" s="32"/>
      <c r="P7101" s="2"/>
      <c r="Q7101" s="9"/>
      <c r="T7101" s="5"/>
    </row>
    <row r="7102" spans="2:20" x14ac:dyDescent="0.2">
      <c r="B7102" s="2"/>
      <c r="M7102" s="32"/>
      <c r="P7102" s="2"/>
      <c r="Q7102" s="9"/>
      <c r="T7102" s="5"/>
    </row>
    <row r="7103" spans="2:20" x14ac:dyDescent="0.2">
      <c r="B7103" s="2"/>
      <c r="M7103" s="32"/>
      <c r="P7103" s="2"/>
      <c r="Q7103" s="9"/>
      <c r="T7103" s="5"/>
    </row>
    <row r="7104" spans="2:20" x14ac:dyDescent="0.2">
      <c r="B7104" s="2"/>
      <c r="M7104" s="32"/>
      <c r="P7104" s="2"/>
      <c r="Q7104" s="9"/>
      <c r="T7104" s="5"/>
    </row>
    <row r="7105" spans="2:20" x14ac:dyDescent="0.2">
      <c r="B7105" s="2"/>
      <c r="M7105" s="32"/>
      <c r="P7105" s="2"/>
      <c r="Q7105" s="9"/>
      <c r="T7105" s="5"/>
    </row>
    <row r="7106" spans="2:20" x14ac:dyDescent="0.2">
      <c r="B7106" s="2"/>
      <c r="M7106" s="32"/>
      <c r="P7106" s="2"/>
      <c r="Q7106" s="9"/>
      <c r="T7106" s="5"/>
    </row>
    <row r="7107" spans="2:20" x14ac:dyDescent="0.2">
      <c r="B7107" s="2"/>
      <c r="M7107" s="32"/>
      <c r="P7107" s="2"/>
      <c r="Q7107" s="9"/>
      <c r="T7107" s="5"/>
    </row>
    <row r="7108" spans="2:20" x14ac:dyDescent="0.2">
      <c r="B7108" s="2"/>
      <c r="M7108" s="32"/>
      <c r="P7108" s="2"/>
      <c r="Q7108" s="9"/>
      <c r="T7108" s="5"/>
    </row>
    <row r="7109" spans="2:20" x14ac:dyDescent="0.2">
      <c r="B7109" s="2"/>
      <c r="M7109" s="32"/>
      <c r="P7109" s="2"/>
      <c r="Q7109" s="9"/>
      <c r="T7109" s="5"/>
    </row>
    <row r="7110" spans="2:20" x14ac:dyDescent="0.2">
      <c r="B7110" s="2"/>
      <c r="M7110" s="32"/>
      <c r="P7110" s="2"/>
      <c r="Q7110" s="9"/>
      <c r="T7110" s="5"/>
    </row>
    <row r="7111" spans="2:20" x14ac:dyDescent="0.2">
      <c r="B7111" s="2"/>
      <c r="M7111" s="32"/>
      <c r="P7111" s="2"/>
      <c r="Q7111" s="9"/>
      <c r="T7111" s="5"/>
    </row>
    <row r="7112" spans="2:20" x14ac:dyDescent="0.2">
      <c r="B7112" s="2"/>
      <c r="M7112" s="32"/>
      <c r="P7112" s="2"/>
      <c r="Q7112" s="9"/>
      <c r="T7112" s="5"/>
    </row>
    <row r="7113" spans="2:20" x14ac:dyDescent="0.2">
      <c r="B7113" s="2"/>
      <c r="M7113" s="32"/>
      <c r="P7113" s="2"/>
      <c r="Q7113" s="9"/>
      <c r="T7113" s="5"/>
    </row>
    <row r="7114" spans="2:20" x14ac:dyDescent="0.2">
      <c r="B7114" s="2"/>
      <c r="M7114" s="32"/>
      <c r="P7114" s="2"/>
      <c r="Q7114" s="9"/>
      <c r="T7114" s="5"/>
    </row>
    <row r="7115" spans="2:20" x14ac:dyDescent="0.2">
      <c r="B7115" s="2"/>
      <c r="M7115" s="32"/>
      <c r="P7115" s="2"/>
      <c r="Q7115" s="9"/>
      <c r="T7115" s="5"/>
    </row>
    <row r="7116" spans="2:20" x14ac:dyDescent="0.2">
      <c r="B7116" s="2"/>
      <c r="M7116" s="32"/>
      <c r="P7116" s="2"/>
      <c r="Q7116" s="9"/>
      <c r="T7116" s="5"/>
    </row>
    <row r="7117" spans="2:20" x14ac:dyDescent="0.2">
      <c r="B7117" s="2"/>
      <c r="M7117" s="32"/>
      <c r="P7117" s="2"/>
      <c r="Q7117" s="9"/>
      <c r="T7117" s="5"/>
    </row>
    <row r="7118" spans="2:20" x14ac:dyDescent="0.2">
      <c r="B7118" s="2"/>
      <c r="M7118" s="32"/>
      <c r="P7118" s="2"/>
      <c r="Q7118" s="9"/>
      <c r="T7118" s="5"/>
    </row>
    <row r="7119" spans="2:20" x14ac:dyDescent="0.2">
      <c r="B7119" s="2"/>
      <c r="M7119" s="32"/>
      <c r="P7119" s="2"/>
      <c r="Q7119" s="9"/>
      <c r="T7119" s="5"/>
    </row>
    <row r="7120" spans="2:20" x14ac:dyDescent="0.2">
      <c r="B7120" s="2"/>
      <c r="M7120" s="32"/>
      <c r="P7120" s="2"/>
      <c r="Q7120" s="9"/>
      <c r="T7120" s="5"/>
    </row>
    <row r="7121" spans="2:20" x14ac:dyDescent="0.2">
      <c r="B7121" s="2"/>
      <c r="M7121" s="32"/>
      <c r="P7121" s="2"/>
      <c r="Q7121" s="9"/>
      <c r="T7121" s="5"/>
    </row>
    <row r="7122" spans="2:20" x14ac:dyDescent="0.2">
      <c r="B7122" s="2"/>
      <c r="M7122" s="32"/>
      <c r="P7122" s="2"/>
      <c r="Q7122" s="9"/>
      <c r="T7122" s="5"/>
    </row>
    <row r="7123" spans="2:20" x14ac:dyDescent="0.2">
      <c r="B7123" s="2"/>
      <c r="M7123" s="32"/>
      <c r="P7123" s="2"/>
      <c r="Q7123" s="9"/>
      <c r="T7123" s="5"/>
    </row>
    <row r="7124" spans="2:20" x14ac:dyDescent="0.2">
      <c r="B7124" s="2"/>
      <c r="M7124" s="32"/>
      <c r="P7124" s="2"/>
      <c r="Q7124" s="9"/>
      <c r="T7124" s="5"/>
    </row>
    <row r="7125" spans="2:20" x14ac:dyDescent="0.2">
      <c r="B7125" s="2"/>
      <c r="M7125" s="32"/>
      <c r="P7125" s="2"/>
      <c r="Q7125" s="9"/>
      <c r="T7125" s="5"/>
    </row>
    <row r="7126" spans="2:20" x14ac:dyDescent="0.2">
      <c r="B7126" s="2"/>
      <c r="M7126" s="32"/>
      <c r="P7126" s="2"/>
      <c r="Q7126" s="9"/>
      <c r="T7126" s="5"/>
    </row>
    <row r="7127" spans="2:20" x14ac:dyDescent="0.2">
      <c r="B7127" s="2"/>
      <c r="M7127" s="32"/>
      <c r="P7127" s="2"/>
      <c r="Q7127" s="9"/>
      <c r="T7127" s="5"/>
    </row>
    <row r="7128" spans="2:20" x14ac:dyDescent="0.2">
      <c r="B7128" s="2"/>
      <c r="M7128" s="32"/>
      <c r="P7128" s="2"/>
      <c r="Q7128" s="9"/>
      <c r="T7128" s="5"/>
    </row>
    <row r="7129" spans="2:20" x14ac:dyDescent="0.2">
      <c r="B7129" s="2"/>
      <c r="M7129" s="32"/>
      <c r="P7129" s="2"/>
      <c r="Q7129" s="9"/>
      <c r="T7129" s="5"/>
    </row>
    <row r="7130" spans="2:20" x14ac:dyDescent="0.2">
      <c r="B7130" s="2"/>
      <c r="M7130" s="32"/>
      <c r="P7130" s="2"/>
      <c r="Q7130" s="9"/>
      <c r="T7130" s="5"/>
    </row>
    <row r="7131" spans="2:20" x14ac:dyDescent="0.2">
      <c r="B7131" s="2"/>
      <c r="M7131" s="32"/>
      <c r="P7131" s="2"/>
      <c r="Q7131" s="9"/>
      <c r="T7131" s="5"/>
    </row>
    <row r="7132" spans="2:20" x14ac:dyDescent="0.2">
      <c r="B7132" s="2"/>
      <c r="M7132" s="32"/>
      <c r="P7132" s="2"/>
      <c r="Q7132" s="9"/>
      <c r="T7132" s="5"/>
    </row>
    <row r="7133" spans="2:20" x14ac:dyDescent="0.2">
      <c r="B7133" s="2"/>
      <c r="M7133" s="32"/>
      <c r="P7133" s="2"/>
      <c r="Q7133" s="9"/>
      <c r="T7133" s="5"/>
    </row>
    <row r="7134" spans="2:20" x14ac:dyDescent="0.2">
      <c r="B7134" s="2"/>
      <c r="M7134" s="32"/>
      <c r="P7134" s="2"/>
      <c r="Q7134" s="9"/>
      <c r="T7134" s="5"/>
    </row>
    <row r="7135" spans="2:20" x14ac:dyDescent="0.2">
      <c r="B7135" s="2"/>
      <c r="M7135" s="32"/>
      <c r="P7135" s="2"/>
      <c r="Q7135" s="9"/>
      <c r="T7135" s="5"/>
    </row>
    <row r="7136" spans="2:20" x14ac:dyDescent="0.2">
      <c r="B7136" s="2"/>
      <c r="M7136" s="32"/>
      <c r="P7136" s="2"/>
      <c r="Q7136" s="9"/>
      <c r="T7136" s="5"/>
    </row>
    <row r="7137" spans="2:20" x14ac:dyDescent="0.2">
      <c r="B7137" s="2"/>
      <c r="M7137" s="32"/>
      <c r="P7137" s="2"/>
      <c r="Q7137" s="9"/>
      <c r="T7137" s="5"/>
    </row>
    <row r="7138" spans="2:20" x14ac:dyDescent="0.2">
      <c r="B7138" s="2"/>
      <c r="M7138" s="32"/>
      <c r="P7138" s="2"/>
      <c r="Q7138" s="9"/>
      <c r="T7138" s="5"/>
    </row>
    <row r="7139" spans="2:20" x14ac:dyDescent="0.2">
      <c r="B7139" s="2"/>
      <c r="M7139" s="32"/>
      <c r="P7139" s="2"/>
      <c r="Q7139" s="9"/>
      <c r="T7139" s="5"/>
    </row>
    <row r="7140" spans="2:20" x14ac:dyDescent="0.2">
      <c r="B7140" s="2"/>
      <c r="M7140" s="32"/>
      <c r="P7140" s="2"/>
      <c r="Q7140" s="9"/>
      <c r="T7140" s="5"/>
    </row>
    <row r="7141" spans="2:20" x14ac:dyDescent="0.2">
      <c r="B7141" s="2"/>
      <c r="M7141" s="32"/>
      <c r="P7141" s="2"/>
      <c r="Q7141" s="9"/>
      <c r="T7141" s="5"/>
    </row>
    <row r="7142" spans="2:20" x14ac:dyDescent="0.2">
      <c r="B7142" s="2"/>
      <c r="M7142" s="32"/>
      <c r="P7142" s="2"/>
      <c r="Q7142" s="9"/>
      <c r="T7142" s="5"/>
    </row>
    <row r="7143" spans="2:20" x14ac:dyDescent="0.2">
      <c r="B7143" s="2"/>
      <c r="M7143" s="32"/>
      <c r="P7143" s="2"/>
      <c r="Q7143" s="9"/>
      <c r="T7143" s="5"/>
    </row>
    <row r="7144" spans="2:20" x14ac:dyDescent="0.2">
      <c r="B7144" s="2"/>
      <c r="M7144" s="32"/>
      <c r="P7144" s="2"/>
      <c r="Q7144" s="9"/>
      <c r="T7144" s="5"/>
    </row>
    <row r="7145" spans="2:20" x14ac:dyDescent="0.2">
      <c r="B7145" s="2"/>
      <c r="M7145" s="32"/>
      <c r="P7145" s="2"/>
      <c r="Q7145" s="9"/>
      <c r="T7145" s="5"/>
    </row>
    <row r="7146" spans="2:20" x14ac:dyDescent="0.2">
      <c r="B7146" s="2"/>
      <c r="M7146" s="32"/>
      <c r="P7146" s="2"/>
      <c r="Q7146" s="9"/>
      <c r="T7146" s="5"/>
    </row>
    <row r="7147" spans="2:20" x14ac:dyDescent="0.2">
      <c r="B7147" s="2"/>
      <c r="M7147" s="32"/>
      <c r="P7147" s="2"/>
      <c r="Q7147" s="9"/>
      <c r="T7147" s="5"/>
    </row>
    <row r="7148" spans="2:20" x14ac:dyDescent="0.2">
      <c r="B7148" s="2"/>
      <c r="M7148" s="32"/>
      <c r="P7148" s="2"/>
      <c r="Q7148" s="9"/>
      <c r="T7148" s="5"/>
    </row>
    <row r="7149" spans="2:20" x14ac:dyDescent="0.2">
      <c r="B7149" s="2"/>
      <c r="M7149" s="32"/>
      <c r="P7149" s="2"/>
      <c r="Q7149" s="9"/>
      <c r="T7149" s="5"/>
    </row>
    <row r="7150" spans="2:20" x14ac:dyDescent="0.2">
      <c r="B7150" s="2"/>
      <c r="M7150" s="32"/>
      <c r="P7150" s="2"/>
      <c r="Q7150" s="9"/>
      <c r="T7150" s="5"/>
    </row>
    <row r="7151" spans="2:20" x14ac:dyDescent="0.2">
      <c r="B7151" s="2"/>
      <c r="M7151" s="32"/>
      <c r="P7151" s="2"/>
      <c r="Q7151" s="9"/>
      <c r="T7151" s="5"/>
    </row>
    <row r="7152" spans="2:20" x14ac:dyDescent="0.2">
      <c r="B7152" s="2"/>
      <c r="M7152" s="32"/>
      <c r="P7152" s="2"/>
      <c r="Q7152" s="9"/>
      <c r="T7152" s="5"/>
    </row>
    <row r="7153" spans="2:20" x14ac:dyDescent="0.2">
      <c r="B7153" s="2"/>
      <c r="M7153" s="32"/>
      <c r="P7153" s="2"/>
      <c r="Q7153" s="9"/>
      <c r="T7153" s="5"/>
    </row>
    <row r="7154" spans="2:20" x14ac:dyDescent="0.2">
      <c r="B7154" s="2"/>
      <c r="M7154" s="32"/>
      <c r="P7154" s="2"/>
      <c r="Q7154" s="9"/>
      <c r="T7154" s="5"/>
    </row>
    <row r="7155" spans="2:20" x14ac:dyDescent="0.2">
      <c r="B7155" s="2"/>
      <c r="M7155" s="32"/>
      <c r="P7155" s="2"/>
      <c r="Q7155" s="9"/>
      <c r="T7155" s="5"/>
    </row>
    <row r="7156" spans="2:20" x14ac:dyDescent="0.2">
      <c r="B7156" s="2"/>
      <c r="M7156" s="32"/>
      <c r="P7156" s="2"/>
      <c r="Q7156" s="9"/>
      <c r="T7156" s="5"/>
    </row>
    <row r="7157" spans="2:20" x14ac:dyDescent="0.2">
      <c r="B7157" s="2"/>
      <c r="M7157" s="32"/>
      <c r="P7157" s="2"/>
      <c r="Q7157" s="9"/>
      <c r="T7157" s="5"/>
    </row>
    <row r="7158" spans="2:20" x14ac:dyDescent="0.2">
      <c r="B7158" s="2"/>
      <c r="M7158" s="32"/>
      <c r="P7158" s="2"/>
      <c r="Q7158" s="9"/>
      <c r="T7158" s="5"/>
    </row>
    <row r="7159" spans="2:20" x14ac:dyDescent="0.2">
      <c r="B7159" s="2"/>
      <c r="M7159" s="32"/>
      <c r="P7159" s="2"/>
      <c r="Q7159" s="9"/>
      <c r="T7159" s="5"/>
    </row>
    <row r="7160" spans="2:20" x14ac:dyDescent="0.2">
      <c r="B7160" s="2"/>
      <c r="M7160" s="32"/>
      <c r="P7160" s="2"/>
      <c r="Q7160" s="9"/>
      <c r="T7160" s="5"/>
    </row>
    <row r="7161" spans="2:20" x14ac:dyDescent="0.2">
      <c r="B7161" s="2"/>
      <c r="M7161" s="32"/>
      <c r="P7161" s="2"/>
      <c r="Q7161" s="9"/>
      <c r="T7161" s="5"/>
    </row>
    <row r="7162" spans="2:20" x14ac:dyDescent="0.2">
      <c r="B7162" s="2"/>
      <c r="M7162" s="32"/>
      <c r="P7162" s="2"/>
      <c r="Q7162" s="9"/>
      <c r="T7162" s="5"/>
    </row>
    <row r="7163" spans="2:20" x14ac:dyDescent="0.2">
      <c r="B7163" s="2"/>
      <c r="M7163" s="32"/>
      <c r="P7163" s="2"/>
      <c r="Q7163" s="9"/>
      <c r="T7163" s="5"/>
    </row>
    <row r="7164" spans="2:20" x14ac:dyDescent="0.2">
      <c r="B7164" s="2"/>
      <c r="M7164" s="32"/>
      <c r="P7164" s="2"/>
      <c r="Q7164" s="9"/>
      <c r="T7164" s="5"/>
    </row>
    <row r="7165" spans="2:20" x14ac:dyDescent="0.2">
      <c r="B7165" s="2"/>
      <c r="M7165" s="32"/>
      <c r="P7165" s="2"/>
      <c r="Q7165" s="9"/>
      <c r="T7165" s="5"/>
    </row>
    <row r="7166" spans="2:20" x14ac:dyDescent="0.2">
      <c r="B7166" s="2"/>
      <c r="M7166" s="32"/>
      <c r="P7166" s="2"/>
      <c r="Q7166" s="9"/>
      <c r="T7166" s="5"/>
    </row>
    <row r="7167" spans="2:20" x14ac:dyDescent="0.2">
      <c r="B7167" s="2"/>
      <c r="M7167" s="32"/>
      <c r="P7167" s="2"/>
      <c r="Q7167" s="9"/>
      <c r="T7167" s="5"/>
    </row>
    <row r="7168" spans="2:20" x14ac:dyDescent="0.2">
      <c r="B7168" s="2"/>
      <c r="M7168" s="32"/>
      <c r="P7168" s="2"/>
      <c r="Q7168" s="9"/>
      <c r="T7168" s="5"/>
    </row>
    <row r="7169" spans="2:20" x14ac:dyDescent="0.2">
      <c r="B7169" s="2"/>
      <c r="M7169" s="32"/>
      <c r="P7169" s="2"/>
      <c r="Q7169" s="9"/>
      <c r="T7169" s="5"/>
    </row>
    <row r="7170" spans="2:20" x14ac:dyDescent="0.2">
      <c r="B7170" s="2"/>
      <c r="M7170" s="32"/>
      <c r="P7170" s="2"/>
      <c r="Q7170" s="9"/>
      <c r="T7170" s="5"/>
    </row>
    <row r="7171" spans="2:20" x14ac:dyDescent="0.2">
      <c r="B7171" s="2"/>
      <c r="M7171" s="32"/>
      <c r="P7171" s="2"/>
      <c r="Q7171" s="9"/>
      <c r="T7171" s="5"/>
    </row>
    <row r="7172" spans="2:20" x14ac:dyDescent="0.2">
      <c r="B7172" s="2"/>
      <c r="M7172" s="32"/>
      <c r="P7172" s="2"/>
      <c r="Q7172" s="9"/>
      <c r="T7172" s="5"/>
    </row>
    <row r="7173" spans="2:20" x14ac:dyDescent="0.2">
      <c r="B7173" s="2"/>
      <c r="M7173" s="32"/>
      <c r="P7173" s="2"/>
      <c r="Q7173" s="9"/>
      <c r="T7173" s="5"/>
    </row>
    <row r="7174" spans="2:20" x14ac:dyDescent="0.2">
      <c r="B7174" s="2"/>
      <c r="M7174" s="32"/>
      <c r="P7174" s="2"/>
      <c r="Q7174" s="9"/>
      <c r="T7174" s="5"/>
    </row>
    <row r="7175" spans="2:20" x14ac:dyDescent="0.2">
      <c r="B7175" s="2"/>
      <c r="M7175" s="32"/>
      <c r="P7175" s="2"/>
      <c r="Q7175" s="9"/>
      <c r="T7175" s="5"/>
    </row>
    <row r="7176" spans="2:20" x14ac:dyDescent="0.2">
      <c r="B7176" s="2"/>
      <c r="M7176" s="32"/>
      <c r="P7176" s="2"/>
      <c r="Q7176" s="9"/>
      <c r="T7176" s="5"/>
    </row>
    <row r="7177" spans="2:20" x14ac:dyDescent="0.2">
      <c r="B7177" s="2"/>
      <c r="M7177" s="32"/>
      <c r="P7177" s="2"/>
      <c r="Q7177" s="9"/>
      <c r="T7177" s="5"/>
    </row>
    <row r="7178" spans="2:20" x14ac:dyDescent="0.2">
      <c r="B7178" s="2"/>
      <c r="M7178" s="32"/>
      <c r="P7178" s="2"/>
      <c r="Q7178" s="9"/>
      <c r="T7178" s="5"/>
    </row>
    <row r="7179" spans="2:20" x14ac:dyDescent="0.2">
      <c r="B7179" s="2"/>
      <c r="M7179" s="32"/>
      <c r="P7179" s="2"/>
      <c r="Q7179" s="9"/>
      <c r="T7179" s="5"/>
    </row>
    <row r="7180" spans="2:20" x14ac:dyDescent="0.2">
      <c r="B7180" s="2"/>
      <c r="M7180" s="32"/>
      <c r="P7180" s="2"/>
      <c r="Q7180" s="9"/>
      <c r="T7180" s="5"/>
    </row>
    <row r="7181" spans="2:20" x14ac:dyDescent="0.2">
      <c r="B7181" s="2"/>
      <c r="M7181" s="32"/>
      <c r="P7181" s="2"/>
      <c r="Q7181" s="9"/>
      <c r="T7181" s="5"/>
    </row>
    <row r="7182" spans="2:20" x14ac:dyDescent="0.2">
      <c r="B7182" s="2"/>
      <c r="M7182" s="32"/>
      <c r="P7182" s="2"/>
      <c r="Q7182" s="9"/>
      <c r="T7182" s="5"/>
    </row>
    <row r="7183" spans="2:20" x14ac:dyDescent="0.2">
      <c r="B7183" s="2"/>
      <c r="M7183" s="32"/>
      <c r="P7183" s="2"/>
      <c r="Q7183" s="9"/>
      <c r="T7183" s="5"/>
    </row>
    <row r="7184" spans="2:20" x14ac:dyDescent="0.2">
      <c r="B7184" s="2"/>
      <c r="M7184" s="32"/>
      <c r="P7184" s="2"/>
      <c r="Q7184" s="9"/>
      <c r="T7184" s="5"/>
    </row>
    <row r="7185" spans="2:20" x14ac:dyDescent="0.2">
      <c r="B7185" s="2"/>
      <c r="M7185" s="32"/>
      <c r="P7185" s="2"/>
      <c r="Q7185" s="9"/>
      <c r="T7185" s="5"/>
    </row>
    <row r="7186" spans="2:20" x14ac:dyDescent="0.2">
      <c r="B7186" s="2"/>
      <c r="M7186" s="32"/>
      <c r="P7186" s="2"/>
      <c r="Q7186" s="9"/>
      <c r="T7186" s="5"/>
    </row>
    <row r="7187" spans="2:20" x14ac:dyDescent="0.2">
      <c r="B7187" s="2"/>
      <c r="M7187" s="32"/>
      <c r="P7187" s="2"/>
      <c r="Q7187" s="9"/>
      <c r="T7187" s="5"/>
    </row>
    <row r="7188" spans="2:20" x14ac:dyDescent="0.2">
      <c r="B7188" s="2"/>
      <c r="M7188" s="32"/>
      <c r="P7188" s="2"/>
      <c r="Q7188" s="9"/>
      <c r="T7188" s="5"/>
    </row>
    <row r="7189" spans="2:20" x14ac:dyDescent="0.2">
      <c r="B7189" s="2"/>
      <c r="M7189" s="32"/>
      <c r="P7189" s="2"/>
      <c r="Q7189" s="9"/>
      <c r="T7189" s="5"/>
    </row>
    <row r="7190" spans="2:20" x14ac:dyDescent="0.2">
      <c r="B7190" s="2"/>
      <c r="M7190" s="32"/>
      <c r="P7190" s="2"/>
      <c r="Q7190" s="9"/>
      <c r="T7190" s="5"/>
    </row>
    <row r="7191" spans="2:20" x14ac:dyDescent="0.2">
      <c r="B7191" s="2"/>
      <c r="M7191" s="32"/>
      <c r="P7191" s="2"/>
      <c r="Q7191" s="9"/>
      <c r="T7191" s="5"/>
    </row>
    <row r="7192" spans="2:20" x14ac:dyDescent="0.2">
      <c r="B7192" s="2"/>
      <c r="M7192" s="32"/>
      <c r="P7192" s="2"/>
      <c r="Q7192" s="9"/>
      <c r="T7192" s="5"/>
    </row>
    <row r="7193" spans="2:20" x14ac:dyDescent="0.2">
      <c r="B7193" s="2"/>
      <c r="M7193" s="32"/>
      <c r="P7193" s="2"/>
      <c r="Q7193" s="9"/>
      <c r="T7193" s="5"/>
    </row>
    <row r="7194" spans="2:20" x14ac:dyDescent="0.2">
      <c r="B7194" s="2"/>
      <c r="M7194" s="32"/>
      <c r="P7194" s="2"/>
      <c r="Q7194" s="9"/>
      <c r="T7194" s="5"/>
    </row>
    <row r="7195" spans="2:20" x14ac:dyDescent="0.2">
      <c r="B7195" s="2"/>
      <c r="M7195" s="32"/>
      <c r="P7195" s="2"/>
      <c r="Q7195" s="9"/>
      <c r="T7195" s="5"/>
    </row>
    <row r="7196" spans="2:20" x14ac:dyDescent="0.2">
      <c r="B7196" s="2"/>
      <c r="M7196" s="32"/>
      <c r="P7196" s="2"/>
      <c r="Q7196" s="9"/>
      <c r="T7196" s="5"/>
    </row>
    <row r="7197" spans="2:20" x14ac:dyDescent="0.2">
      <c r="B7197" s="2"/>
      <c r="M7197" s="32"/>
      <c r="P7197" s="2"/>
      <c r="Q7197" s="9"/>
      <c r="T7197" s="5"/>
    </row>
    <row r="7198" spans="2:20" x14ac:dyDescent="0.2">
      <c r="B7198" s="2"/>
      <c r="M7198" s="32"/>
      <c r="P7198" s="2"/>
      <c r="Q7198" s="9"/>
      <c r="T7198" s="5"/>
    </row>
    <row r="7199" spans="2:20" x14ac:dyDescent="0.2">
      <c r="B7199" s="2"/>
      <c r="M7199" s="32"/>
      <c r="P7199" s="2"/>
      <c r="Q7199" s="9"/>
      <c r="T7199" s="5"/>
    </row>
    <row r="7200" spans="2:20" x14ac:dyDescent="0.2">
      <c r="B7200" s="2"/>
      <c r="M7200" s="32"/>
      <c r="P7200" s="2"/>
      <c r="Q7200" s="9"/>
      <c r="T7200" s="5"/>
    </row>
    <row r="7201" spans="2:20" x14ac:dyDescent="0.2">
      <c r="B7201" s="2"/>
      <c r="M7201" s="32"/>
      <c r="P7201" s="2"/>
      <c r="Q7201" s="9"/>
      <c r="T7201" s="5"/>
    </row>
    <row r="7202" spans="2:20" x14ac:dyDescent="0.2">
      <c r="B7202" s="2"/>
      <c r="M7202" s="32"/>
      <c r="P7202" s="2"/>
      <c r="Q7202" s="9"/>
      <c r="T7202" s="5"/>
    </row>
    <row r="7203" spans="2:20" x14ac:dyDescent="0.2">
      <c r="B7203" s="2"/>
      <c r="M7203" s="32"/>
      <c r="P7203" s="2"/>
      <c r="Q7203" s="9"/>
      <c r="T7203" s="5"/>
    </row>
    <row r="7204" spans="2:20" x14ac:dyDescent="0.2">
      <c r="B7204" s="2"/>
      <c r="M7204" s="32"/>
      <c r="P7204" s="2"/>
      <c r="Q7204" s="9"/>
      <c r="T7204" s="5"/>
    </row>
    <row r="7205" spans="2:20" x14ac:dyDescent="0.2">
      <c r="B7205" s="2"/>
      <c r="M7205" s="32"/>
      <c r="P7205" s="2"/>
      <c r="Q7205" s="9"/>
      <c r="T7205" s="5"/>
    </row>
    <row r="7206" spans="2:20" x14ac:dyDescent="0.2">
      <c r="B7206" s="2"/>
      <c r="M7206" s="32"/>
      <c r="P7206" s="2"/>
      <c r="Q7206" s="9"/>
      <c r="T7206" s="5"/>
    </row>
    <row r="7207" spans="2:20" x14ac:dyDescent="0.2">
      <c r="B7207" s="2"/>
      <c r="M7207" s="32"/>
      <c r="P7207" s="2"/>
      <c r="Q7207" s="9"/>
      <c r="T7207" s="5"/>
    </row>
    <row r="7208" spans="2:20" x14ac:dyDescent="0.2">
      <c r="B7208" s="2"/>
      <c r="M7208" s="32"/>
      <c r="P7208" s="2"/>
      <c r="Q7208" s="9"/>
      <c r="T7208" s="5"/>
    </row>
    <row r="7209" spans="2:20" x14ac:dyDescent="0.2">
      <c r="B7209" s="2"/>
      <c r="M7209" s="32"/>
      <c r="P7209" s="2"/>
      <c r="Q7209" s="9"/>
      <c r="T7209" s="5"/>
    </row>
    <row r="7210" spans="2:20" x14ac:dyDescent="0.2">
      <c r="B7210" s="2"/>
      <c r="M7210" s="32"/>
      <c r="P7210" s="2"/>
      <c r="Q7210" s="9"/>
      <c r="T7210" s="5"/>
    </row>
    <row r="7211" spans="2:20" x14ac:dyDescent="0.2">
      <c r="B7211" s="2"/>
      <c r="M7211" s="32"/>
      <c r="P7211" s="2"/>
      <c r="Q7211" s="9"/>
      <c r="T7211" s="5"/>
    </row>
    <row r="7212" spans="2:20" x14ac:dyDescent="0.2">
      <c r="B7212" s="2"/>
      <c r="M7212" s="32"/>
      <c r="P7212" s="2"/>
      <c r="Q7212" s="9"/>
      <c r="T7212" s="5"/>
    </row>
    <row r="7213" spans="2:20" x14ac:dyDescent="0.2">
      <c r="B7213" s="2"/>
      <c r="M7213" s="32"/>
      <c r="P7213" s="2"/>
      <c r="Q7213" s="9"/>
      <c r="T7213" s="5"/>
    </row>
    <row r="7214" spans="2:20" x14ac:dyDescent="0.2">
      <c r="B7214" s="2"/>
      <c r="M7214" s="32"/>
      <c r="P7214" s="2"/>
      <c r="Q7214" s="9"/>
      <c r="T7214" s="5"/>
    </row>
    <row r="7215" spans="2:20" x14ac:dyDescent="0.2">
      <c r="B7215" s="2"/>
      <c r="M7215" s="32"/>
      <c r="P7215" s="2"/>
      <c r="Q7215" s="9"/>
      <c r="T7215" s="5"/>
    </row>
    <row r="7216" spans="2:20" x14ac:dyDescent="0.2">
      <c r="B7216" s="2"/>
      <c r="M7216" s="32"/>
      <c r="P7216" s="2"/>
      <c r="Q7216" s="9"/>
      <c r="T7216" s="5"/>
    </row>
    <row r="7217" spans="2:20" x14ac:dyDescent="0.2">
      <c r="B7217" s="2"/>
      <c r="M7217" s="32"/>
      <c r="P7217" s="2"/>
      <c r="Q7217" s="9"/>
      <c r="T7217" s="5"/>
    </row>
    <row r="7218" spans="2:20" x14ac:dyDescent="0.2">
      <c r="B7218" s="2"/>
      <c r="M7218" s="32"/>
      <c r="P7218" s="2"/>
      <c r="Q7218" s="9"/>
      <c r="T7218" s="5"/>
    </row>
    <row r="7219" spans="2:20" x14ac:dyDescent="0.2">
      <c r="B7219" s="2"/>
      <c r="M7219" s="32"/>
      <c r="P7219" s="2"/>
      <c r="Q7219" s="9"/>
      <c r="T7219" s="5"/>
    </row>
    <row r="7220" spans="2:20" x14ac:dyDescent="0.2">
      <c r="B7220" s="2"/>
      <c r="M7220" s="32"/>
      <c r="P7220" s="2"/>
      <c r="Q7220" s="9"/>
      <c r="T7220" s="5"/>
    </row>
    <row r="7221" spans="2:20" x14ac:dyDescent="0.2">
      <c r="B7221" s="2"/>
      <c r="M7221" s="32"/>
      <c r="P7221" s="2"/>
      <c r="Q7221" s="9"/>
      <c r="T7221" s="5"/>
    </row>
    <row r="7222" spans="2:20" x14ac:dyDescent="0.2">
      <c r="B7222" s="2"/>
      <c r="M7222" s="32"/>
      <c r="P7222" s="2"/>
      <c r="Q7222" s="9"/>
      <c r="T7222" s="5"/>
    </row>
    <row r="7223" spans="2:20" x14ac:dyDescent="0.2">
      <c r="B7223" s="2"/>
      <c r="M7223" s="32"/>
      <c r="P7223" s="2"/>
      <c r="Q7223" s="9"/>
      <c r="T7223" s="5"/>
    </row>
    <row r="7224" spans="2:20" x14ac:dyDescent="0.2">
      <c r="B7224" s="2"/>
      <c r="M7224" s="32"/>
      <c r="P7224" s="2"/>
      <c r="Q7224" s="9"/>
      <c r="T7224" s="5"/>
    </row>
    <row r="7225" spans="2:20" x14ac:dyDescent="0.2">
      <c r="B7225" s="2"/>
      <c r="M7225" s="32"/>
      <c r="P7225" s="2"/>
      <c r="Q7225" s="9"/>
      <c r="T7225" s="5"/>
    </row>
    <row r="7226" spans="2:20" x14ac:dyDescent="0.2">
      <c r="B7226" s="2"/>
      <c r="M7226" s="32"/>
      <c r="P7226" s="2"/>
      <c r="Q7226" s="9"/>
      <c r="T7226" s="5"/>
    </row>
    <row r="7227" spans="2:20" x14ac:dyDescent="0.2">
      <c r="B7227" s="2"/>
      <c r="M7227" s="32"/>
      <c r="P7227" s="2"/>
      <c r="Q7227" s="9"/>
      <c r="T7227" s="5"/>
    </row>
    <row r="7228" spans="2:20" x14ac:dyDescent="0.2">
      <c r="B7228" s="2"/>
      <c r="M7228" s="32"/>
      <c r="P7228" s="2"/>
      <c r="Q7228" s="9"/>
      <c r="T7228" s="5"/>
    </row>
    <row r="7229" spans="2:20" x14ac:dyDescent="0.2">
      <c r="B7229" s="2"/>
      <c r="M7229" s="32"/>
      <c r="P7229" s="2"/>
      <c r="Q7229" s="9"/>
      <c r="T7229" s="5"/>
    </row>
    <row r="7230" spans="2:20" x14ac:dyDescent="0.2">
      <c r="B7230" s="2"/>
      <c r="M7230" s="32"/>
      <c r="P7230" s="2"/>
      <c r="Q7230" s="9"/>
      <c r="T7230" s="5"/>
    </row>
    <row r="7231" spans="2:20" x14ac:dyDescent="0.2">
      <c r="B7231" s="2"/>
      <c r="M7231" s="32"/>
      <c r="P7231" s="2"/>
      <c r="Q7231" s="9"/>
      <c r="T7231" s="5"/>
    </row>
    <row r="7232" spans="2:20" x14ac:dyDescent="0.2">
      <c r="B7232" s="2"/>
      <c r="M7232" s="32"/>
      <c r="P7232" s="2"/>
      <c r="Q7232" s="9"/>
      <c r="T7232" s="5"/>
    </row>
    <row r="7233" spans="2:20" x14ac:dyDescent="0.2">
      <c r="B7233" s="2"/>
      <c r="M7233" s="32"/>
      <c r="P7233" s="2"/>
      <c r="Q7233" s="9"/>
      <c r="T7233" s="5"/>
    </row>
    <row r="7234" spans="2:20" x14ac:dyDescent="0.2">
      <c r="B7234" s="2"/>
      <c r="M7234" s="32"/>
      <c r="P7234" s="2"/>
      <c r="Q7234" s="9"/>
      <c r="T7234" s="5"/>
    </row>
    <row r="7235" spans="2:20" x14ac:dyDescent="0.2">
      <c r="B7235" s="2"/>
      <c r="M7235" s="32"/>
      <c r="P7235" s="2"/>
      <c r="Q7235" s="9"/>
      <c r="T7235" s="5"/>
    </row>
    <row r="7236" spans="2:20" x14ac:dyDescent="0.2">
      <c r="B7236" s="2"/>
      <c r="M7236" s="32"/>
      <c r="P7236" s="2"/>
      <c r="Q7236" s="9"/>
      <c r="T7236" s="5"/>
    </row>
    <row r="7237" spans="2:20" x14ac:dyDescent="0.2">
      <c r="B7237" s="2"/>
      <c r="M7237" s="32"/>
      <c r="P7237" s="2"/>
      <c r="Q7237" s="9"/>
      <c r="T7237" s="5"/>
    </row>
    <row r="7238" spans="2:20" x14ac:dyDescent="0.2">
      <c r="B7238" s="2"/>
      <c r="M7238" s="32"/>
      <c r="P7238" s="2"/>
      <c r="Q7238" s="9"/>
      <c r="T7238" s="5"/>
    </row>
    <row r="7239" spans="2:20" x14ac:dyDescent="0.2">
      <c r="B7239" s="2"/>
      <c r="M7239" s="32"/>
      <c r="P7239" s="2"/>
      <c r="Q7239" s="9"/>
      <c r="T7239" s="5"/>
    </row>
    <row r="7240" spans="2:20" x14ac:dyDescent="0.2">
      <c r="B7240" s="2"/>
      <c r="M7240" s="32"/>
      <c r="P7240" s="2"/>
      <c r="Q7240" s="9"/>
      <c r="T7240" s="5"/>
    </row>
    <row r="7241" spans="2:20" x14ac:dyDescent="0.2">
      <c r="B7241" s="2"/>
      <c r="M7241" s="32"/>
      <c r="P7241" s="2"/>
      <c r="Q7241" s="9"/>
      <c r="T7241" s="5"/>
    </row>
    <row r="7242" spans="2:20" x14ac:dyDescent="0.2">
      <c r="B7242" s="2"/>
      <c r="M7242" s="32"/>
      <c r="P7242" s="2"/>
      <c r="Q7242" s="9"/>
      <c r="T7242" s="5"/>
    </row>
    <row r="7243" spans="2:20" x14ac:dyDescent="0.2">
      <c r="B7243" s="2"/>
      <c r="M7243" s="32"/>
      <c r="P7243" s="2"/>
      <c r="Q7243" s="9"/>
      <c r="T7243" s="5"/>
    </row>
    <row r="7244" spans="2:20" x14ac:dyDescent="0.2">
      <c r="B7244" s="2"/>
      <c r="M7244" s="32"/>
      <c r="P7244" s="2"/>
      <c r="Q7244" s="9"/>
      <c r="T7244" s="5"/>
    </row>
    <row r="7245" spans="2:20" x14ac:dyDescent="0.2">
      <c r="B7245" s="2"/>
      <c r="M7245" s="32"/>
      <c r="P7245" s="2"/>
      <c r="Q7245" s="9"/>
      <c r="T7245" s="5"/>
    </row>
    <row r="7246" spans="2:20" x14ac:dyDescent="0.2">
      <c r="B7246" s="2"/>
      <c r="M7246" s="32"/>
      <c r="P7246" s="2"/>
      <c r="Q7246" s="9"/>
      <c r="T7246" s="5"/>
    </row>
    <row r="7247" spans="2:20" x14ac:dyDescent="0.2">
      <c r="B7247" s="2"/>
      <c r="M7247" s="32"/>
      <c r="P7247" s="2"/>
      <c r="Q7247" s="9"/>
      <c r="T7247" s="5"/>
    </row>
    <row r="7248" spans="2:20" x14ac:dyDescent="0.2">
      <c r="B7248" s="2"/>
      <c r="M7248" s="32"/>
      <c r="P7248" s="2"/>
      <c r="Q7248" s="9"/>
      <c r="T7248" s="5"/>
    </row>
    <row r="7249" spans="2:20" x14ac:dyDescent="0.2">
      <c r="B7249" s="2"/>
      <c r="M7249" s="32"/>
      <c r="P7249" s="2"/>
      <c r="Q7249" s="9"/>
      <c r="T7249" s="5"/>
    </row>
    <row r="7250" spans="2:20" x14ac:dyDescent="0.2">
      <c r="B7250" s="2"/>
      <c r="M7250" s="32"/>
      <c r="P7250" s="2"/>
      <c r="Q7250" s="9"/>
      <c r="T7250" s="5"/>
    </row>
    <row r="7251" spans="2:20" x14ac:dyDescent="0.2">
      <c r="B7251" s="2"/>
      <c r="M7251" s="32"/>
      <c r="P7251" s="2"/>
      <c r="Q7251" s="9"/>
      <c r="T7251" s="5"/>
    </row>
    <row r="7252" spans="2:20" x14ac:dyDescent="0.2">
      <c r="B7252" s="2"/>
      <c r="M7252" s="32"/>
      <c r="P7252" s="2"/>
      <c r="Q7252" s="9"/>
      <c r="T7252" s="5"/>
    </row>
    <row r="7253" spans="2:20" x14ac:dyDescent="0.2">
      <c r="B7253" s="2"/>
      <c r="M7253" s="32"/>
      <c r="P7253" s="2"/>
      <c r="Q7253" s="9"/>
      <c r="T7253" s="5"/>
    </row>
    <row r="7254" spans="2:20" x14ac:dyDescent="0.2">
      <c r="B7254" s="2"/>
      <c r="M7254" s="32"/>
      <c r="P7254" s="2"/>
      <c r="Q7254" s="9"/>
      <c r="T7254" s="5"/>
    </row>
    <row r="7255" spans="2:20" x14ac:dyDescent="0.2">
      <c r="B7255" s="2"/>
      <c r="M7255" s="32"/>
      <c r="P7255" s="2"/>
      <c r="Q7255" s="9"/>
      <c r="T7255" s="5"/>
    </row>
    <row r="7256" spans="2:20" x14ac:dyDescent="0.2">
      <c r="B7256" s="2"/>
      <c r="M7256" s="32"/>
      <c r="P7256" s="2"/>
      <c r="Q7256" s="9"/>
      <c r="T7256" s="5"/>
    </row>
    <row r="7257" spans="2:20" x14ac:dyDescent="0.2">
      <c r="B7257" s="2"/>
      <c r="M7257" s="32"/>
      <c r="P7257" s="2"/>
      <c r="Q7257" s="9"/>
      <c r="T7257" s="5"/>
    </row>
    <row r="7258" spans="2:20" x14ac:dyDescent="0.2">
      <c r="B7258" s="2"/>
      <c r="M7258" s="32"/>
      <c r="P7258" s="2"/>
      <c r="Q7258" s="9"/>
      <c r="T7258" s="5"/>
    </row>
    <row r="7259" spans="2:20" x14ac:dyDescent="0.2">
      <c r="B7259" s="2"/>
      <c r="M7259" s="32"/>
      <c r="P7259" s="2"/>
      <c r="Q7259" s="9"/>
      <c r="T7259" s="5"/>
    </row>
    <row r="7260" spans="2:20" x14ac:dyDescent="0.2">
      <c r="B7260" s="2"/>
      <c r="M7260" s="32"/>
      <c r="P7260" s="2"/>
      <c r="Q7260" s="9"/>
      <c r="T7260" s="5"/>
    </row>
    <row r="7261" spans="2:20" x14ac:dyDescent="0.2">
      <c r="B7261" s="2"/>
      <c r="M7261" s="32"/>
      <c r="P7261" s="2"/>
      <c r="Q7261" s="9"/>
      <c r="T7261" s="5"/>
    </row>
    <row r="7262" spans="2:20" x14ac:dyDescent="0.2">
      <c r="B7262" s="2"/>
      <c r="M7262" s="32"/>
      <c r="P7262" s="2"/>
      <c r="Q7262" s="9"/>
      <c r="T7262" s="5"/>
    </row>
    <row r="7263" spans="2:20" x14ac:dyDescent="0.2">
      <c r="B7263" s="2"/>
      <c r="M7263" s="32"/>
      <c r="P7263" s="2"/>
      <c r="Q7263" s="9"/>
      <c r="T7263" s="5"/>
    </row>
    <row r="7264" spans="2:20" x14ac:dyDescent="0.2">
      <c r="B7264" s="2"/>
      <c r="M7264" s="32"/>
      <c r="P7264" s="2"/>
      <c r="Q7264" s="9"/>
      <c r="T7264" s="5"/>
    </row>
    <row r="7265" spans="2:20" x14ac:dyDescent="0.2">
      <c r="B7265" s="2"/>
      <c r="M7265" s="32"/>
      <c r="P7265" s="2"/>
      <c r="Q7265" s="9"/>
      <c r="T7265" s="5"/>
    </row>
    <row r="7266" spans="2:20" x14ac:dyDescent="0.2">
      <c r="B7266" s="2"/>
      <c r="M7266" s="32"/>
      <c r="P7266" s="2"/>
      <c r="Q7266" s="9"/>
      <c r="T7266" s="5"/>
    </row>
    <row r="7267" spans="2:20" x14ac:dyDescent="0.2">
      <c r="B7267" s="2"/>
      <c r="M7267" s="32"/>
      <c r="P7267" s="2"/>
      <c r="Q7267" s="9"/>
      <c r="T7267" s="5"/>
    </row>
    <row r="7268" spans="2:20" x14ac:dyDescent="0.2">
      <c r="B7268" s="2"/>
      <c r="M7268" s="32"/>
      <c r="P7268" s="2"/>
      <c r="Q7268" s="9"/>
      <c r="T7268" s="5"/>
    </row>
    <row r="7269" spans="2:20" x14ac:dyDescent="0.2">
      <c r="B7269" s="2"/>
      <c r="M7269" s="32"/>
      <c r="P7269" s="2"/>
      <c r="Q7269" s="9"/>
      <c r="T7269" s="5"/>
    </row>
    <row r="7270" spans="2:20" x14ac:dyDescent="0.2">
      <c r="B7270" s="2"/>
      <c r="M7270" s="32"/>
      <c r="P7270" s="2"/>
      <c r="Q7270" s="9"/>
      <c r="T7270" s="5"/>
    </row>
    <row r="7271" spans="2:20" x14ac:dyDescent="0.2">
      <c r="B7271" s="2"/>
      <c r="M7271" s="32"/>
      <c r="P7271" s="2"/>
      <c r="Q7271" s="9"/>
      <c r="T7271" s="5"/>
    </row>
    <row r="7272" spans="2:20" x14ac:dyDescent="0.2">
      <c r="B7272" s="2"/>
      <c r="M7272" s="32"/>
      <c r="P7272" s="2"/>
      <c r="Q7272" s="9"/>
      <c r="T7272" s="5"/>
    </row>
    <row r="7273" spans="2:20" x14ac:dyDescent="0.2">
      <c r="B7273" s="2"/>
      <c r="M7273" s="32"/>
      <c r="P7273" s="2"/>
      <c r="Q7273" s="9"/>
      <c r="T7273" s="5"/>
    </row>
    <row r="7274" spans="2:20" x14ac:dyDescent="0.2">
      <c r="B7274" s="2"/>
      <c r="M7274" s="32"/>
      <c r="P7274" s="2"/>
      <c r="Q7274" s="9"/>
      <c r="T7274" s="5"/>
    </row>
    <row r="7275" spans="2:20" x14ac:dyDescent="0.2">
      <c r="B7275" s="2"/>
      <c r="M7275" s="32"/>
      <c r="P7275" s="2"/>
      <c r="Q7275" s="9"/>
      <c r="T7275" s="5"/>
    </row>
    <row r="7276" spans="2:20" x14ac:dyDescent="0.2">
      <c r="B7276" s="2"/>
      <c r="M7276" s="32"/>
      <c r="P7276" s="2"/>
      <c r="Q7276" s="9"/>
      <c r="T7276" s="5"/>
    </row>
    <row r="7277" spans="2:20" x14ac:dyDescent="0.2">
      <c r="B7277" s="2"/>
      <c r="M7277" s="32"/>
      <c r="P7277" s="2"/>
      <c r="Q7277" s="9"/>
      <c r="T7277" s="5"/>
    </row>
    <row r="7278" spans="2:20" x14ac:dyDescent="0.2">
      <c r="B7278" s="2"/>
      <c r="M7278" s="32"/>
      <c r="P7278" s="2"/>
      <c r="Q7278" s="9"/>
      <c r="T7278" s="5"/>
    </row>
    <row r="7279" spans="2:20" x14ac:dyDescent="0.2">
      <c r="B7279" s="2"/>
      <c r="M7279" s="32"/>
      <c r="P7279" s="2"/>
      <c r="Q7279" s="9"/>
      <c r="T7279" s="5"/>
    </row>
    <row r="7280" spans="2:20" x14ac:dyDescent="0.2">
      <c r="B7280" s="2"/>
      <c r="M7280" s="32"/>
      <c r="P7280" s="2"/>
      <c r="Q7280" s="9"/>
      <c r="T7280" s="5"/>
    </row>
    <row r="7281" spans="2:20" x14ac:dyDescent="0.2">
      <c r="B7281" s="2"/>
      <c r="M7281" s="32"/>
      <c r="P7281" s="2"/>
      <c r="Q7281" s="9"/>
      <c r="T7281" s="5"/>
    </row>
    <row r="7282" spans="2:20" x14ac:dyDescent="0.2">
      <c r="B7282" s="2"/>
      <c r="M7282" s="32"/>
      <c r="P7282" s="2"/>
      <c r="Q7282" s="9"/>
      <c r="T7282" s="5"/>
    </row>
    <row r="7283" spans="2:20" x14ac:dyDescent="0.2">
      <c r="B7283" s="2"/>
      <c r="M7283" s="32"/>
      <c r="P7283" s="2"/>
      <c r="Q7283" s="9"/>
      <c r="T7283" s="5"/>
    </row>
    <row r="7284" spans="2:20" x14ac:dyDescent="0.2">
      <c r="B7284" s="2"/>
      <c r="M7284" s="32"/>
      <c r="P7284" s="2"/>
      <c r="Q7284" s="9"/>
      <c r="T7284" s="5"/>
    </row>
    <row r="7285" spans="2:20" x14ac:dyDescent="0.2">
      <c r="B7285" s="2"/>
      <c r="M7285" s="32"/>
      <c r="P7285" s="2"/>
      <c r="Q7285" s="9"/>
      <c r="T7285" s="5"/>
    </row>
    <row r="7286" spans="2:20" x14ac:dyDescent="0.2">
      <c r="B7286" s="2"/>
      <c r="M7286" s="32"/>
      <c r="P7286" s="2"/>
      <c r="Q7286" s="9"/>
      <c r="T7286" s="5"/>
    </row>
    <row r="7287" spans="2:20" x14ac:dyDescent="0.2">
      <c r="B7287" s="2"/>
      <c r="M7287" s="32"/>
      <c r="P7287" s="2"/>
      <c r="Q7287" s="9"/>
      <c r="T7287" s="5"/>
    </row>
    <row r="7288" spans="2:20" x14ac:dyDescent="0.2">
      <c r="B7288" s="2"/>
      <c r="M7288" s="32"/>
      <c r="P7288" s="2"/>
      <c r="Q7288" s="9"/>
      <c r="T7288" s="5"/>
    </row>
    <row r="7289" spans="2:20" x14ac:dyDescent="0.2">
      <c r="B7289" s="2"/>
      <c r="M7289" s="32"/>
      <c r="P7289" s="2"/>
      <c r="Q7289" s="9"/>
      <c r="T7289" s="5"/>
    </row>
    <row r="7290" spans="2:20" x14ac:dyDescent="0.2">
      <c r="B7290" s="2"/>
      <c r="M7290" s="32"/>
      <c r="P7290" s="2"/>
      <c r="Q7290" s="9"/>
      <c r="T7290" s="5"/>
    </row>
    <row r="7291" spans="2:20" x14ac:dyDescent="0.2">
      <c r="B7291" s="2"/>
      <c r="M7291" s="32"/>
      <c r="P7291" s="2"/>
      <c r="Q7291" s="9"/>
      <c r="T7291" s="5"/>
    </row>
    <row r="7292" spans="2:20" x14ac:dyDescent="0.2">
      <c r="B7292" s="2"/>
      <c r="M7292" s="32"/>
      <c r="P7292" s="2"/>
      <c r="Q7292" s="9"/>
      <c r="T7292" s="5"/>
    </row>
    <row r="7293" spans="2:20" x14ac:dyDescent="0.2">
      <c r="B7293" s="2"/>
      <c r="M7293" s="32"/>
      <c r="P7293" s="2"/>
      <c r="Q7293" s="9"/>
      <c r="T7293" s="5"/>
    </row>
    <row r="7294" spans="2:20" x14ac:dyDescent="0.2">
      <c r="B7294" s="2"/>
      <c r="M7294" s="32"/>
      <c r="P7294" s="2"/>
      <c r="Q7294" s="9"/>
      <c r="T7294" s="5"/>
    </row>
    <row r="7295" spans="2:20" x14ac:dyDescent="0.2">
      <c r="B7295" s="2"/>
      <c r="M7295" s="32"/>
      <c r="P7295" s="2"/>
      <c r="Q7295" s="9"/>
      <c r="T7295" s="5"/>
    </row>
    <row r="7296" spans="2:20" x14ac:dyDescent="0.2">
      <c r="B7296" s="2"/>
      <c r="M7296" s="32"/>
      <c r="P7296" s="2"/>
      <c r="Q7296" s="9"/>
      <c r="T7296" s="5"/>
    </row>
    <row r="7297" spans="2:20" x14ac:dyDescent="0.2">
      <c r="B7297" s="2"/>
      <c r="M7297" s="32"/>
      <c r="P7297" s="2"/>
      <c r="Q7297" s="9"/>
      <c r="T7297" s="5"/>
    </row>
    <row r="7298" spans="2:20" x14ac:dyDescent="0.2">
      <c r="B7298" s="2"/>
      <c r="M7298" s="32"/>
      <c r="P7298" s="2"/>
      <c r="Q7298" s="9"/>
      <c r="T7298" s="5"/>
    </row>
    <row r="7299" spans="2:20" x14ac:dyDescent="0.2">
      <c r="B7299" s="2"/>
      <c r="M7299" s="32"/>
      <c r="P7299" s="2"/>
      <c r="Q7299" s="9"/>
      <c r="T7299" s="5"/>
    </row>
    <row r="7300" spans="2:20" x14ac:dyDescent="0.2">
      <c r="B7300" s="2"/>
      <c r="M7300" s="32"/>
      <c r="P7300" s="2"/>
      <c r="Q7300" s="9"/>
      <c r="T7300" s="5"/>
    </row>
    <row r="7301" spans="2:20" x14ac:dyDescent="0.2">
      <c r="B7301" s="2"/>
      <c r="M7301" s="32"/>
      <c r="P7301" s="2"/>
      <c r="Q7301" s="9"/>
      <c r="T7301" s="5"/>
    </row>
    <row r="7302" spans="2:20" x14ac:dyDescent="0.2">
      <c r="B7302" s="2"/>
      <c r="M7302" s="32"/>
      <c r="P7302" s="2"/>
      <c r="Q7302" s="9"/>
      <c r="T7302" s="5"/>
    </row>
    <row r="7303" spans="2:20" x14ac:dyDescent="0.2">
      <c r="B7303" s="2"/>
      <c r="M7303" s="32"/>
      <c r="P7303" s="2"/>
      <c r="Q7303" s="9"/>
      <c r="T7303" s="5"/>
    </row>
    <row r="7304" spans="2:20" x14ac:dyDescent="0.2">
      <c r="B7304" s="2"/>
      <c r="M7304" s="32"/>
      <c r="P7304" s="2"/>
      <c r="Q7304" s="9"/>
      <c r="T7304" s="5"/>
    </row>
    <row r="7305" spans="2:20" x14ac:dyDescent="0.2">
      <c r="B7305" s="2"/>
      <c r="M7305" s="32"/>
      <c r="P7305" s="2"/>
      <c r="Q7305" s="9"/>
      <c r="T7305" s="5"/>
    </row>
    <row r="7306" spans="2:20" x14ac:dyDescent="0.2">
      <c r="B7306" s="2"/>
      <c r="M7306" s="32"/>
      <c r="P7306" s="2"/>
      <c r="Q7306" s="9"/>
      <c r="T7306" s="5"/>
    </row>
    <row r="7307" spans="2:20" x14ac:dyDescent="0.2">
      <c r="B7307" s="2"/>
      <c r="M7307" s="32"/>
      <c r="P7307" s="2"/>
      <c r="Q7307" s="9"/>
      <c r="T7307" s="5"/>
    </row>
    <row r="7308" spans="2:20" x14ac:dyDescent="0.2">
      <c r="B7308" s="2"/>
      <c r="M7308" s="32"/>
      <c r="P7308" s="2"/>
      <c r="Q7308" s="9"/>
      <c r="T7308" s="5"/>
    </row>
    <row r="7309" spans="2:20" x14ac:dyDescent="0.2">
      <c r="B7309" s="2"/>
      <c r="M7309" s="32"/>
      <c r="P7309" s="2"/>
      <c r="Q7309" s="9"/>
      <c r="T7309" s="5"/>
    </row>
    <row r="7310" spans="2:20" x14ac:dyDescent="0.2">
      <c r="B7310" s="2"/>
      <c r="M7310" s="32"/>
      <c r="P7310" s="2"/>
      <c r="Q7310" s="9"/>
      <c r="T7310" s="5"/>
    </row>
    <row r="7311" spans="2:20" x14ac:dyDescent="0.2">
      <c r="B7311" s="2"/>
      <c r="M7311" s="32"/>
      <c r="P7311" s="2"/>
      <c r="Q7311" s="9"/>
      <c r="T7311" s="5"/>
    </row>
    <row r="7312" spans="2:20" x14ac:dyDescent="0.2">
      <c r="B7312" s="2"/>
      <c r="M7312" s="32"/>
      <c r="P7312" s="2"/>
      <c r="Q7312" s="9"/>
      <c r="T7312" s="5"/>
    </row>
    <row r="7313" spans="2:20" x14ac:dyDescent="0.2">
      <c r="B7313" s="2"/>
      <c r="M7313" s="32"/>
      <c r="P7313" s="2"/>
      <c r="Q7313" s="9"/>
      <c r="T7313" s="5"/>
    </row>
    <row r="7314" spans="2:20" x14ac:dyDescent="0.2">
      <c r="B7314" s="2"/>
      <c r="M7314" s="32"/>
      <c r="P7314" s="2"/>
      <c r="Q7314" s="9"/>
      <c r="T7314" s="5"/>
    </row>
    <row r="7315" spans="2:20" x14ac:dyDescent="0.2">
      <c r="B7315" s="2"/>
      <c r="M7315" s="32"/>
      <c r="P7315" s="2"/>
      <c r="Q7315" s="9"/>
      <c r="T7315" s="5"/>
    </row>
    <row r="7316" spans="2:20" x14ac:dyDescent="0.2">
      <c r="B7316" s="2"/>
      <c r="M7316" s="32"/>
      <c r="P7316" s="2"/>
      <c r="Q7316" s="9"/>
      <c r="T7316" s="5"/>
    </row>
    <row r="7317" spans="2:20" x14ac:dyDescent="0.2">
      <c r="B7317" s="2"/>
      <c r="M7317" s="32"/>
      <c r="P7317" s="2"/>
      <c r="Q7317" s="9"/>
      <c r="T7317" s="5"/>
    </row>
    <row r="7318" spans="2:20" x14ac:dyDescent="0.2">
      <c r="B7318" s="2"/>
      <c r="M7318" s="32"/>
      <c r="P7318" s="2"/>
      <c r="Q7318" s="9"/>
      <c r="T7318" s="5"/>
    </row>
    <row r="7319" spans="2:20" x14ac:dyDescent="0.2">
      <c r="B7319" s="2"/>
      <c r="M7319" s="32"/>
      <c r="P7319" s="2"/>
      <c r="Q7319" s="9"/>
      <c r="T7319" s="5"/>
    </row>
    <row r="7320" spans="2:20" x14ac:dyDescent="0.2">
      <c r="B7320" s="2"/>
      <c r="M7320" s="32"/>
      <c r="P7320" s="2"/>
      <c r="Q7320" s="9"/>
      <c r="T7320" s="5"/>
    </row>
    <row r="7321" spans="2:20" x14ac:dyDescent="0.2">
      <c r="B7321" s="2"/>
      <c r="M7321" s="32"/>
      <c r="P7321" s="2"/>
      <c r="Q7321" s="9"/>
      <c r="T7321" s="5"/>
    </row>
    <row r="7322" spans="2:20" x14ac:dyDescent="0.2">
      <c r="B7322" s="2"/>
      <c r="M7322" s="32"/>
      <c r="P7322" s="2"/>
      <c r="Q7322" s="9"/>
      <c r="T7322" s="5"/>
    </row>
    <row r="7323" spans="2:20" x14ac:dyDescent="0.2">
      <c r="B7323" s="2"/>
      <c r="M7323" s="32"/>
      <c r="P7323" s="2"/>
      <c r="Q7323" s="9"/>
      <c r="T7323" s="5"/>
    </row>
    <row r="7324" spans="2:20" x14ac:dyDescent="0.2">
      <c r="B7324" s="2"/>
      <c r="M7324" s="32"/>
      <c r="P7324" s="2"/>
      <c r="Q7324" s="9"/>
      <c r="T7324" s="5"/>
    </row>
    <row r="7325" spans="2:20" x14ac:dyDescent="0.2">
      <c r="B7325" s="2"/>
      <c r="M7325" s="32"/>
      <c r="P7325" s="2"/>
      <c r="Q7325" s="9"/>
      <c r="T7325" s="5"/>
    </row>
    <row r="7326" spans="2:20" x14ac:dyDescent="0.2">
      <c r="B7326" s="2"/>
      <c r="M7326" s="32"/>
      <c r="P7326" s="2"/>
      <c r="Q7326" s="9"/>
      <c r="T7326" s="5"/>
    </row>
    <row r="7327" spans="2:20" x14ac:dyDescent="0.2">
      <c r="B7327" s="2"/>
      <c r="M7327" s="32"/>
      <c r="P7327" s="2"/>
      <c r="Q7327" s="9"/>
      <c r="T7327" s="5"/>
    </row>
    <row r="7328" spans="2:20" x14ac:dyDescent="0.2">
      <c r="B7328" s="2"/>
      <c r="M7328" s="32"/>
      <c r="P7328" s="2"/>
      <c r="Q7328" s="9"/>
      <c r="T7328" s="5"/>
    </row>
    <row r="7329" spans="2:20" x14ac:dyDescent="0.2">
      <c r="B7329" s="2"/>
      <c r="M7329" s="32"/>
      <c r="P7329" s="2"/>
      <c r="Q7329" s="9"/>
      <c r="T7329" s="5"/>
    </row>
    <row r="7330" spans="2:20" x14ac:dyDescent="0.2">
      <c r="B7330" s="2"/>
      <c r="M7330" s="32"/>
      <c r="P7330" s="2"/>
      <c r="Q7330" s="9"/>
      <c r="T7330" s="5"/>
    </row>
    <row r="7331" spans="2:20" x14ac:dyDescent="0.2">
      <c r="B7331" s="2"/>
      <c r="M7331" s="32"/>
      <c r="P7331" s="2"/>
      <c r="Q7331" s="9"/>
      <c r="T7331" s="5"/>
    </row>
    <row r="7332" spans="2:20" x14ac:dyDescent="0.2">
      <c r="B7332" s="2"/>
      <c r="M7332" s="32"/>
      <c r="P7332" s="2"/>
      <c r="Q7332" s="9"/>
      <c r="T7332" s="5"/>
    </row>
    <row r="7333" spans="2:20" x14ac:dyDescent="0.2">
      <c r="B7333" s="2"/>
      <c r="M7333" s="32"/>
      <c r="P7333" s="2"/>
      <c r="Q7333" s="9"/>
      <c r="T7333" s="5"/>
    </row>
    <row r="7334" spans="2:20" x14ac:dyDescent="0.2">
      <c r="B7334" s="2"/>
      <c r="M7334" s="32"/>
      <c r="P7334" s="2"/>
      <c r="Q7334" s="9"/>
      <c r="T7334" s="5"/>
    </row>
    <row r="7335" spans="2:20" x14ac:dyDescent="0.2">
      <c r="B7335" s="2"/>
      <c r="M7335" s="32"/>
      <c r="P7335" s="2"/>
      <c r="Q7335" s="9"/>
      <c r="T7335" s="5"/>
    </row>
    <row r="7336" spans="2:20" x14ac:dyDescent="0.2">
      <c r="B7336" s="2"/>
      <c r="M7336" s="32"/>
      <c r="P7336" s="2"/>
      <c r="Q7336" s="9"/>
      <c r="T7336" s="5"/>
    </row>
    <row r="7337" spans="2:20" x14ac:dyDescent="0.2">
      <c r="B7337" s="2"/>
      <c r="M7337" s="32"/>
      <c r="P7337" s="2"/>
      <c r="Q7337" s="9"/>
      <c r="T7337" s="5"/>
    </row>
    <row r="7338" spans="2:20" x14ac:dyDescent="0.2">
      <c r="B7338" s="2"/>
      <c r="M7338" s="32"/>
      <c r="P7338" s="2"/>
      <c r="Q7338" s="9"/>
      <c r="T7338" s="5"/>
    </row>
    <row r="7339" spans="2:20" x14ac:dyDescent="0.2">
      <c r="B7339" s="2"/>
      <c r="M7339" s="32"/>
      <c r="P7339" s="2"/>
      <c r="Q7339" s="9"/>
      <c r="T7339" s="5"/>
    </row>
    <row r="7340" spans="2:20" x14ac:dyDescent="0.2">
      <c r="B7340" s="2"/>
      <c r="M7340" s="32"/>
      <c r="P7340" s="2"/>
      <c r="Q7340" s="9"/>
      <c r="T7340" s="5"/>
    </row>
    <row r="7341" spans="2:20" x14ac:dyDescent="0.2">
      <c r="B7341" s="2"/>
      <c r="M7341" s="32"/>
      <c r="P7341" s="2"/>
      <c r="Q7341" s="9"/>
      <c r="T7341" s="5"/>
    </row>
    <row r="7342" spans="2:20" x14ac:dyDescent="0.2">
      <c r="B7342" s="2"/>
      <c r="M7342" s="32"/>
      <c r="P7342" s="2"/>
      <c r="Q7342" s="9"/>
      <c r="T7342" s="5"/>
    </row>
    <row r="7343" spans="2:20" x14ac:dyDescent="0.2">
      <c r="B7343" s="2"/>
      <c r="M7343" s="32"/>
      <c r="P7343" s="2"/>
      <c r="Q7343" s="9"/>
      <c r="T7343" s="5"/>
    </row>
    <row r="7344" spans="2:20" x14ac:dyDescent="0.2">
      <c r="B7344" s="2"/>
      <c r="M7344" s="32"/>
      <c r="P7344" s="2"/>
      <c r="Q7344" s="9"/>
      <c r="T7344" s="5"/>
    </row>
    <row r="7345" spans="2:20" x14ac:dyDescent="0.2">
      <c r="B7345" s="2"/>
      <c r="M7345" s="32"/>
      <c r="P7345" s="2"/>
      <c r="Q7345" s="9"/>
      <c r="T7345" s="5"/>
    </row>
    <row r="7346" spans="2:20" x14ac:dyDescent="0.2">
      <c r="B7346" s="2"/>
      <c r="M7346" s="32"/>
      <c r="P7346" s="2"/>
      <c r="Q7346" s="9"/>
      <c r="T7346" s="5"/>
    </row>
    <row r="7347" spans="2:20" x14ac:dyDescent="0.2">
      <c r="B7347" s="2"/>
      <c r="M7347" s="32"/>
      <c r="P7347" s="2"/>
      <c r="Q7347" s="9"/>
      <c r="T7347" s="5"/>
    </row>
    <row r="7348" spans="2:20" x14ac:dyDescent="0.2">
      <c r="B7348" s="2"/>
      <c r="M7348" s="32"/>
      <c r="P7348" s="2"/>
      <c r="Q7348" s="9"/>
      <c r="T7348" s="5"/>
    </row>
    <row r="7349" spans="2:20" x14ac:dyDescent="0.2">
      <c r="B7349" s="2"/>
      <c r="M7349" s="32"/>
      <c r="P7349" s="2"/>
      <c r="Q7349" s="9"/>
      <c r="T7349" s="5"/>
    </row>
    <row r="7350" spans="2:20" x14ac:dyDescent="0.2">
      <c r="B7350" s="2"/>
      <c r="M7350" s="32"/>
      <c r="P7350" s="2"/>
      <c r="Q7350" s="9"/>
      <c r="T7350" s="5"/>
    </row>
    <row r="7351" spans="2:20" x14ac:dyDescent="0.2">
      <c r="B7351" s="2"/>
      <c r="M7351" s="32"/>
      <c r="P7351" s="2"/>
      <c r="Q7351" s="9"/>
      <c r="T7351" s="5"/>
    </row>
    <row r="7352" spans="2:20" x14ac:dyDescent="0.2">
      <c r="B7352" s="2"/>
      <c r="M7352" s="32"/>
      <c r="P7352" s="2"/>
      <c r="Q7352" s="9"/>
      <c r="T7352" s="5"/>
    </row>
    <row r="7353" spans="2:20" x14ac:dyDescent="0.2">
      <c r="B7353" s="2"/>
      <c r="M7353" s="32"/>
      <c r="P7353" s="2"/>
      <c r="Q7353" s="9"/>
      <c r="T7353" s="5"/>
    </row>
    <row r="7354" spans="2:20" x14ac:dyDescent="0.2">
      <c r="B7354" s="2"/>
      <c r="M7354" s="32"/>
      <c r="P7354" s="2"/>
      <c r="Q7354" s="9"/>
      <c r="T7354" s="5"/>
    </row>
    <row r="7355" spans="2:20" x14ac:dyDescent="0.2">
      <c r="B7355" s="2"/>
      <c r="M7355" s="32"/>
      <c r="P7355" s="2"/>
      <c r="Q7355" s="9"/>
      <c r="T7355" s="5"/>
    </row>
    <row r="7356" spans="2:20" x14ac:dyDescent="0.2">
      <c r="B7356" s="2"/>
      <c r="M7356" s="32"/>
      <c r="P7356" s="2"/>
      <c r="Q7356" s="9"/>
      <c r="T7356" s="5"/>
    </row>
    <row r="7357" spans="2:20" x14ac:dyDescent="0.2">
      <c r="B7357" s="2"/>
      <c r="M7357" s="32"/>
      <c r="P7357" s="2"/>
      <c r="Q7357" s="9"/>
      <c r="T7357" s="5"/>
    </row>
    <row r="7358" spans="2:20" x14ac:dyDescent="0.2">
      <c r="B7358" s="2"/>
      <c r="M7358" s="32"/>
      <c r="P7358" s="2"/>
      <c r="Q7358" s="9"/>
      <c r="T7358" s="5"/>
    </row>
    <row r="7359" spans="2:20" x14ac:dyDescent="0.2">
      <c r="B7359" s="2"/>
      <c r="M7359" s="32"/>
      <c r="P7359" s="2"/>
      <c r="Q7359" s="9"/>
      <c r="T7359" s="5"/>
    </row>
    <row r="7360" spans="2:20" x14ac:dyDescent="0.2">
      <c r="B7360" s="2"/>
      <c r="M7360" s="32"/>
      <c r="P7360" s="2"/>
      <c r="Q7360" s="9"/>
      <c r="T7360" s="5"/>
    </row>
    <row r="7361" spans="2:20" x14ac:dyDescent="0.2">
      <c r="B7361" s="2"/>
      <c r="M7361" s="32"/>
      <c r="P7361" s="2"/>
      <c r="Q7361" s="9"/>
      <c r="T7361" s="5"/>
    </row>
    <row r="7362" spans="2:20" x14ac:dyDescent="0.2">
      <c r="B7362" s="2"/>
      <c r="M7362" s="32"/>
      <c r="P7362" s="2"/>
      <c r="Q7362" s="9"/>
      <c r="T7362" s="5"/>
    </row>
    <row r="7363" spans="2:20" x14ac:dyDescent="0.2">
      <c r="B7363" s="2"/>
      <c r="M7363" s="32"/>
      <c r="P7363" s="2"/>
      <c r="Q7363" s="9"/>
      <c r="T7363" s="5"/>
    </row>
    <row r="7364" spans="2:20" x14ac:dyDescent="0.2">
      <c r="B7364" s="2"/>
      <c r="M7364" s="32"/>
      <c r="P7364" s="2"/>
      <c r="Q7364" s="9"/>
      <c r="T7364" s="5"/>
    </row>
    <row r="7365" spans="2:20" x14ac:dyDescent="0.2">
      <c r="B7365" s="2"/>
      <c r="M7365" s="32"/>
      <c r="P7365" s="2"/>
      <c r="Q7365" s="9"/>
      <c r="T7365" s="5"/>
    </row>
    <row r="7366" spans="2:20" x14ac:dyDescent="0.2">
      <c r="B7366" s="2"/>
      <c r="M7366" s="32"/>
      <c r="P7366" s="2"/>
      <c r="Q7366" s="9"/>
      <c r="T7366" s="5"/>
    </row>
    <row r="7367" spans="2:20" x14ac:dyDescent="0.2">
      <c r="B7367" s="2"/>
      <c r="M7367" s="32"/>
      <c r="P7367" s="2"/>
      <c r="Q7367" s="9"/>
      <c r="T7367" s="5"/>
    </row>
    <row r="7368" spans="2:20" x14ac:dyDescent="0.2">
      <c r="B7368" s="2"/>
      <c r="M7368" s="32"/>
      <c r="P7368" s="2"/>
      <c r="Q7368" s="9"/>
      <c r="T7368" s="5"/>
    </row>
    <row r="7369" spans="2:20" x14ac:dyDescent="0.2">
      <c r="B7369" s="2"/>
      <c r="M7369" s="32"/>
      <c r="P7369" s="2"/>
      <c r="Q7369" s="9"/>
      <c r="T7369" s="5"/>
    </row>
    <row r="7370" spans="2:20" x14ac:dyDescent="0.2">
      <c r="B7370" s="2"/>
      <c r="M7370" s="32"/>
      <c r="P7370" s="2"/>
      <c r="Q7370" s="9"/>
      <c r="T7370" s="5"/>
    </row>
    <row r="7371" spans="2:20" x14ac:dyDescent="0.2">
      <c r="B7371" s="2"/>
      <c r="M7371" s="32"/>
      <c r="P7371" s="2"/>
      <c r="Q7371" s="9"/>
      <c r="T7371" s="5"/>
    </row>
    <row r="7372" spans="2:20" x14ac:dyDescent="0.2">
      <c r="B7372" s="2"/>
      <c r="M7372" s="32"/>
      <c r="P7372" s="2"/>
      <c r="Q7372" s="9"/>
      <c r="T7372" s="5"/>
    </row>
    <row r="7373" spans="2:20" x14ac:dyDescent="0.2">
      <c r="B7373" s="2"/>
      <c r="M7373" s="32"/>
      <c r="P7373" s="2"/>
      <c r="Q7373" s="9"/>
      <c r="T7373" s="5"/>
    </row>
    <row r="7374" spans="2:20" x14ac:dyDescent="0.2">
      <c r="B7374" s="2"/>
      <c r="M7374" s="32"/>
      <c r="P7374" s="2"/>
      <c r="Q7374" s="9"/>
      <c r="T7374" s="5"/>
    </row>
    <row r="7375" spans="2:20" x14ac:dyDescent="0.2">
      <c r="B7375" s="2"/>
      <c r="M7375" s="32"/>
      <c r="P7375" s="2"/>
      <c r="Q7375" s="9"/>
      <c r="T7375" s="5"/>
    </row>
    <row r="7376" spans="2:20" x14ac:dyDescent="0.2">
      <c r="B7376" s="2"/>
      <c r="M7376" s="32"/>
      <c r="P7376" s="2"/>
      <c r="Q7376" s="9"/>
      <c r="T7376" s="5"/>
    </row>
    <row r="7377" spans="2:20" x14ac:dyDescent="0.2">
      <c r="B7377" s="2"/>
      <c r="M7377" s="32"/>
      <c r="P7377" s="2"/>
      <c r="Q7377" s="9"/>
      <c r="T7377" s="5"/>
    </row>
    <row r="7378" spans="2:20" x14ac:dyDescent="0.2">
      <c r="B7378" s="2"/>
      <c r="M7378" s="32"/>
      <c r="P7378" s="2"/>
      <c r="Q7378" s="9"/>
      <c r="T7378" s="5"/>
    </row>
    <row r="7379" spans="2:20" x14ac:dyDescent="0.2">
      <c r="B7379" s="2"/>
      <c r="M7379" s="32"/>
      <c r="P7379" s="2"/>
      <c r="Q7379" s="9"/>
      <c r="T7379" s="5"/>
    </row>
    <row r="7380" spans="2:20" x14ac:dyDescent="0.2">
      <c r="B7380" s="2"/>
      <c r="M7380" s="32"/>
      <c r="P7380" s="2"/>
      <c r="Q7380" s="9"/>
      <c r="T7380" s="5"/>
    </row>
    <row r="7381" spans="2:20" x14ac:dyDescent="0.2">
      <c r="B7381" s="2"/>
      <c r="M7381" s="32"/>
      <c r="P7381" s="2"/>
      <c r="Q7381" s="9"/>
      <c r="T7381" s="5"/>
    </row>
    <row r="7382" spans="2:20" x14ac:dyDescent="0.2">
      <c r="B7382" s="2"/>
      <c r="M7382" s="32"/>
      <c r="P7382" s="2"/>
      <c r="Q7382" s="9"/>
      <c r="T7382" s="5"/>
    </row>
    <row r="7383" spans="2:20" x14ac:dyDescent="0.2">
      <c r="B7383" s="2"/>
      <c r="M7383" s="32"/>
      <c r="P7383" s="2"/>
      <c r="Q7383" s="9"/>
      <c r="T7383" s="5"/>
    </row>
    <row r="7384" spans="2:20" x14ac:dyDescent="0.2">
      <c r="B7384" s="2"/>
      <c r="M7384" s="32"/>
      <c r="P7384" s="2"/>
      <c r="Q7384" s="9"/>
      <c r="T7384" s="5"/>
    </row>
    <row r="7385" spans="2:20" x14ac:dyDescent="0.2">
      <c r="B7385" s="2"/>
      <c r="M7385" s="32"/>
      <c r="P7385" s="2"/>
      <c r="Q7385" s="9"/>
      <c r="T7385" s="5"/>
    </row>
    <row r="7386" spans="2:20" x14ac:dyDescent="0.2">
      <c r="B7386" s="2"/>
      <c r="M7386" s="32"/>
      <c r="P7386" s="2"/>
      <c r="Q7386" s="9"/>
      <c r="T7386" s="5"/>
    </row>
    <row r="7387" spans="2:20" x14ac:dyDescent="0.2">
      <c r="B7387" s="2"/>
      <c r="M7387" s="32"/>
      <c r="P7387" s="2"/>
      <c r="Q7387" s="9"/>
      <c r="T7387" s="5"/>
    </row>
    <row r="7388" spans="2:20" x14ac:dyDescent="0.2">
      <c r="B7388" s="2"/>
      <c r="M7388" s="32"/>
      <c r="P7388" s="2"/>
      <c r="Q7388" s="9"/>
      <c r="T7388" s="5"/>
    </row>
    <row r="7389" spans="2:20" x14ac:dyDescent="0.2">
      <c r="B7389" s="2"/>
      <c r="M7389" s="32"/>
      <c r="P7389" s="2"/>
      <c r="Q7389" s="9"/>
      <c r="T7389" s="5"/>
    </row>
    <row r="7390" spans="2:20" x14ac:dyDescent="0.2">
      <c r="B7390" s="2"/>
      <c r="M7390" s="32"/>
      <c r="P7390" s="2"/>
      <c r="Q7390" s="9"/>
      <c r="T7390" s="5"/>
    </row>
    <row r="7391" spans="2:20" x14ac:dyDescent="0.2">
      <c r="B7391" s="2"/>
      <c r="M7391" s="32"/>
      <c r="P7391" s="2"/>
      <c r="Q7391" s="9"/>
      <c r="T7391" s="5"/>
    </row>
    <row r="7392" spans="2:20" x14ac:dyDescent="0.2">
      <c r="B7392" s="2"/>
      <c r="M7392" s="32"/>
      <c r="P7392" s="2"/>
      <c r="Q7392" s="9"/>
      <c r="T7392" s="5"/>
    </row>
    <row r="7393" spans="2:20" x14ac:dyDescent="0.2">
      <c r="B7393" s="2"/>
      <c r="M7393" s="32"/>
      <c r="P7393" s="2"/>
      <c r="Q7393" s="9"/>
      <c r="T7393" s="5"/>
    </row>
    <row r="7394" spans="2:20" x14ac:dyDescent="0.2">
      <c r="B7394" s="2"/>
      <c r="M7394" s="32"/>
      <c r="P7394" s="2"/>
      <c r="Q7394" s="9"/>
      <c r="T7394" s="5"/>
    </row>
    <row r="7395" spans="2:20" x14ac:dyDescent="0.2">
      <c r="B7395" s="2"/>
      <c r="M7395" s="32"/>
      <c r="P7395" s="2"/>
      <c r="Q7395" s="9"/>
      <c r="T7395" s="5"/>
    </row>
    <row r="7396" spans="2:20" x14ac:dyDescent="0.2">
      <c r="B7396" s="2"/>
      <c r="M7396" s="32"/>
      <c r="P7396" s="2"/>
      <c r="Q7396" s="9"/>
      <c r="T7396" s="5"/>
    </row>
    <row r="7397" spans="2:20" x14ac:dyDescent="0.2">
      <c r="B7397" s="2"/>
      <c r="M7397" s="32"/>
      <c r="P7397" s="2"/>
      <c r="Q7397" s="9"/>
      <c r="T7397" s="5"/>
    </row>
    <row r="7398" spans="2:20" x14ac:dyDescent="0.2">
      <c r="B7398" s="2"/>
      <c r="M7398" s="32"/>
      <c r="P7398" s="2"/>
      <c r="Q7398" s="9"/>
      <c r="T7398" s="5"/>
    </row>
    <row r="7399" spans="2:20" x14ac:dyDescent="0.2">
      <c r="B7399" s="2"/>
      <c r="M7399" s="32"/>
      <c r="P7399" s="2"/>
      <c r="Q7399" s="9"/>
      <c r="T7399" s="5"/>
    </row>
    <row r="7400" spans="2:20" x14ac:dyDescent="0.2">
      <c r="B7400" s="2"/>
      <c r="M7400" s="32"/>
      <c r="P7400" s="2"/>
      <c r="Q7400" s="9"/>
      <c r="T7400" s="5"/>
    </row>
    <row r="7401" spans="2:20" x14ac:dyDescent="0.2">
      <c r="B7401" s="2"/>
      <c r="M7401" s="32"/>
      <c r="P7401" s="2"/>
      <c r="Q7401" s="9"/>
      <c r="T7401" s="5"/>
    </row>
    <row r="7402" spans="2:20" x14ac:dyDescent="0.2">
      <c r="B7402" s="2"/>
      <c r="M7402" s="32"/>
      <c r="P7402" s="2"/>
      <c r="Q7402" s="9"/>
      <c r="T7402" s="5"/>
    </row>
    <row r="7403" spans="2:20" x14ac:dyDescent="0.2">
      <c r="B7403" s="2"/>
      <c r="M7403" s="32"/>
      <c r="P7403" s="2"/>
      <c r="Q7403" s="9"/>
      <c r="T7403" s="5"/>
    </row>
    <row r="7404" spans="2:20" x14ac:dyDescent="0.2">
      <c r="B7404" s="2"/>
      <c r="M7404" s="32"/>
      <c r="P7404" s="2"/>
      <c r="Q7404" s="9"/>
      <c r="T7404" s="5"/>
    </row>
    <row r="7405" spans="2:20" x14ac:dyDescent="0.2">
      <c r="B7405" s="2"/>
      <c r="M7405" s="32"/>
      <c r="P7405" s="2"/>
      <c r="Q7405" s="9"/>
      <c r="T7405" s="5"/>
    </row>
    <row r="7406" spans="2:20" x14ac:dyDescent="0.2">
      <c r="B7406" s="2"/>
      <c r="M7406" s="32"/>
      <c r="P7406" s="2"/>
      <c r="Q7406" s="9"/>
      <c r="T7406" s="5"/>
    </row>
    <row r="7407" spans="2:20" x14ac:dyDescent="0.2">
      <c r="B7407" s="2"/>
      <c r="M7407" s="32"/>
      <c r="P7407" s="2"/>
      <c r="Q7407" s="9"/>
      <c r="T7407" s="5"/>
    </row>
    <row r="7408" spans="2:20" x14ac:dyDescent="0.2">
      <c r="B7408" s="2"/>
      <c r="M7408" s="32"/>
      <c r="P7408" s="2"/>
      <c r="Q7408" s="9"/>
      <c r="T7408" s="5"/>
    </row>
    <row r="7409" spans="2:20" x14ac:dyDescent="0.2">
      <c r="B7409" s="2"/>
      <c r="M7409" s="32"/>
      <c r="P7409" s="2"/>
      <c r="Q7409" s="9"/>
      <c r="T7409" s="5"/>
    </row>
    <row r="7410" spans="2:20" x14ac:dyDescent="0.2">
      <c r="B7410" s="2"/>
      <c r="M7410" s="32"/>
      <c r="P7410" s="2"/>
      <c r="Q7410" s="9"/>
      <c r="T7410" s="5"/>
    </row>
    <row r="7411" spans="2:20" x14ac:dyDescent="0.2">
      <c r="B7411" s="2"/>
      <c r="M7411" s="32"/>
      <c r="P7411" s="2"/>
      <c r="Q7411" s="9"/>
      <c r="T7411" s="5"/>
    </row>
    <row r="7412" spans="2:20" x14ac:dyDescent="0.2">
      <c r="B7412" s="2"/>
      <c r="M7412" s="32"/>
      <c r="P7412" s="2"/>
      <c r="Q7412" s="9"/>
      <c r="T7412" s="5"/>
    </row>
    <row r="7413" spans="2:20" x14ac:dyDescent="0.2">
      <c r="B7413" s="2"/>
      <c r="M7413" s="32"/>
      <c r="P7413" s="2"/>
      <c r="Q7413" s="9"/>
      <c r="T7413" s="5"/>
    </row>
    <row r="7414" spans="2:20" x14ac:dyDescent="0.2">
      <c r="B7414" s="2"/>
      <c r="M7414" s="32"/>
      <c r="P7414" s="2"/>
      <c r="Q7414" s="9"/>
      <c r="T7414" s="5"/>
    </row>
    <row r="7415" spans="2:20" x14ac:dyDescent="0.2">
      <c r="B7415" s="2"/>
      <c r="M7415" s="32"/>
      <c r="P7415" s="2"/>
      <c r="Q7415" s="9"/>
      <c r="T7415" s="5"/>
    </row>
    <row r="7416" spans="2:20" x14ac:dyDescent="0.2">
      <c r="B7416" s="2"/>
      <c r="M7416" s="32"/>
      <c r="P7416" s="2"/>
      <c r="Q7416" s="9"/>
      <c r="T7416" s="5"/>
    </row>
    <row r="7417" spans="2:20" x14ac:dyDescent="0.2">
      <c r="B7417" s="2"/>
      <c r="M7417" s="32"/>
      <c r="P7417" s="2"/>
      <c r="Q7417" s="9"/>
      <c r="T7417" s="5"/>
    </row>
    <row r="7418" spans="2:20" x14ac:dyDescent="0.2">
      <c r="B7418" s="2"/>
      <c r="M7418" s="32"/>
      <c r="P7418" s="2"/>
      <c r="Q7418" s="9"/>
      <c r="T7418" s="5"/>
    </row>
    <row r="7419" spans="2:20" x14ac:dyDescent="0.2">
      <c r="B7419" s="2"/>
      <c r="M7419" s="32"/>
      <c r="P7419" s="2"/>
      <c r="Q7419" s="9"/>
      <c r="T7419" s="5"/>
    </row>
    <row r="7420" spans="2:20" x14ac:dyDescent="0.2">
      <c r="B7420" s="2"/>
      <c r="M7420" s="32"/>
      <c r="P7420" s="2"/>
      <c r="Q7420" s="9"/>
      <c r="T7420" s="5"/>
    </row>
    <row r="7421" spans="2:20" x14ac:dyDescent="0.2">
      <c r="B7421" s="2"/>
      <c r="M7421" s="32"/>
      <c r="P7421" s="2"/>
      <c r="Q7421" s="9"/>
      <c r="T7421" s="5"/>
    </row>
    <row r="7422" spans="2:20" x14ac:dyDescent="0.2">
      <c r="B7422" s="2"/>
      <c r="M7422" s="32"/>
      <c r="P7422" s="2"/>
      <c r="Q7422" s="9"/>
      <c r="T7422" s="5"/>
    </row>
    <row r="7423" spans="2:20" x14ac:dyDescent="0.2">
      <c r="B7423" s="2"/>
      <c r="M7423" s="32"/>
      <c r="P7423" s="2"/>
      <c r="Q7423" s="9"/>
      <c r="T7423" s="5"/>
    </row>
    <row r="7424" spans="2:20" x14ac:dyDescent="0.2">
      <c r="B7424" s="2"/>
      <c r="M7424" s="32"/>
      <c r="P7424" s="2"/>
      <c r="Q7424" s="9"/>
      <c r="T7424" s="5"/>
    </row>
    <row r="7425" spans="2:20" x14ac:dyDescent="0.2">
      <c r="B7425" s="2"/>
      <c r="M7425" s="32"/>
      <c r="P7425" s="2"/>
      <c r="Q7425" s="9"/>
      <c r="T7425" s="5"/>
    </row>
    <row r="7426" spans="2:20" x14ac:dyDescent="0.2">
      <c r="B7426" s="2"/>
      <c r="M7426" s="32"/>
      <c r="P7426" s="2"/>
      <c r="Q7426" s="9"/>
      <c r="T7426" s="5"/>
    </row>
    <row r="7427" spans="2:20" x14ac:dyDescent="0.2">
      <c r="B7427" s="2"/>
      <c r="M7427" s="32"/>
      <c r="P7427" s="2"/>
      <c r="Q7427" s="9"/>
      <c r="T7427" s="5"/>
    </row>
    <row r="7428" spans="2:20" x14ac:dyDescent="0.2">
      <c r="B7428" s="2"/>
      <c r="M7428" s="32"/>
      <c r="P7428" s="2"/>
      <c r="Q7428" s="9"/>
      <c r="T7428" s="5"/>
    </row>
    <row r="7429" spans="2:20" x14ac:dyDescent="0.2">
      <c r="B7429" s="2"/>
      <c r="M7429" s="32"/>
      <c r="P7429" s="2"/>
      <c r="Q7429" s="9"/>
      <c r="T7429" s="5"/>
    </row>
    <row r="7430" spans="2:20" x14ac:dyDescent="0.2">
      <c r="B7430" s="2"/>
      <c r="M7430" s="32"/>
      <c r="P7430" s="2"/>
      <c r="Q7430" s="9"/>
      <c r="T7430" s="5"/>
    </row>
    <row r="7431" spans="2:20" x14ac:dyDescent="0.2">
      <c r="B7431" s="2"/>
      <c r="M7431" s="32"/>
      <c r="P7431" s="2"/>
      <c r="Q7431" s="9"/>
      <c r="T7431" s="5"/>
    </row>
    <row r="7432" spans="2:20" x14ac:dyDescent="0.2">
      <c r="B7432" s="2"/>
      <c r="M7432" s="32"/>
      <c r="P7432" s="2"/>
      <c r="Q7432" s="9"/>
      <c r="T7432" s="5"/>
    </row>
    <row r="7433" spans="2:20" x14ac:dyDescent="0.2">
      <c r="B7433" s="2"/>
      <c r="M7433" s="32"/>
      <c r="P7433" s="2"/>
      <c r="Q7433" s="9"/>
      <c r="T7433" s="5"/>
    </row>
    <row r="7434" spans="2:20" x14ac:dyDescent="0.2">
      <c r="B7434" s="2"/>
      <c r="M7434" s="32"/>
      <c r="P7434" s="2"/>
      <c r="Q7434" s="9"/>
      <c r="T7434" s="5"/>
    </row>
    <row r="7435" spans="2:20" x14ac:dyDescent="0.2">
      <c r="B7435" s="2"/>
      <c r="M7435" s="32"/>
      <c r="P7435" s="2"/>
      <c r="Q7435" s="9"/>
      <c r="T7435" s="5"/>
    </row>
    <row r="7436" spans="2:20" x14ac:dyDescent="0.2">
      <c r="B7436" s="2"/>
      <c r="M7436" s="32"/>
      <c r="P7436" s="2"/>
      <c r="Q7436" s="9"/>
      <c r="T7436" s="5"/>
    </row>
    <row r="7437" spans="2:20" x14ac:dyDescent="0.2">
      <c r="B7437" s="2"/>
      <c r="M7437" s="32"/>
      <c r="P7437" s="2"/>
      <c r="Q7437" s="9"/>
      <c r="T7437" s="5"/>
    </row>
    <row r="7438" spans="2:20" x14ac:dyDescent="0.2">
      <c r="B7438" s="2"/>
      <c r="M7438" s="32"/>
      <c r="P7438" s="2"/>
      <c r="Q7438" s="9"/>
      <c r="T7438" s="5"/>
    </row>
    <row r="7439" spans="2:20" x14ac:dyDescent="0.2">
      <c r="B7439" s="2"/>
      <c r="M7439" s="32"/>
      <c r="P7439" s="2"/>
      <c r="Q7439" s="9"/>
      <c r="T7439" s="5"/>
    </row>
    <row r="7440" spans="2:20" x14ac:dyDescent="0.2">
      <c r="B7440" s="2"/>
      <c r="M7440" s="32"/>
      <c r="P7440" s="2"/>
      <c r="Q7440" s="9"/>
      <c r="T7440" s="5"/>
    </row>
    <row r="7441" spans="2:20" x14ac:dyDescent="0.2">
      <c r="B7441" s="2"/>
      <c r="M7441" s="32"/>
      <c r="P7441" s="2"/>
      <c r="Q7441" s="9"/>
      <c r="T7441" s="5"/>
    </row>
    <row r="7442" spans="2:20" x14ac:dyDescent="0.2">
      <c r="B7442" s="2"/>
      <c r="M7442" s="32"/>
      <c r="P7442" s="2"/>
      <c r="Q7442" s="9"/>
      <c r="T7442" s="5"/>
    </row>
    <row r="7443" spans="2:20" x14ac:dyDescent="0.2">
      <c r="B7443" s="2"/>
      <c r="M7443" s="32"/>
      <c r="P7443" s="2"/>
      <c r="Q7443" s="9"/>
      <c r="T7443" s="5"/>
    </row>
    <row r="7444" spans="2:20" x14ac:dyDescent="0.2">
      <c r="B7444" s="2"/>
      <c r="M7444" s="32"/>
      <c r="P7444" s="2"/>
      <c r="Q7444" s="9"/>
      <c r="T7444" s="5"/>
    </row>
    <row r="7445" spans="2:20" x14ac:dyDescent="0.2">
      <c r="B7445" s="2"/>
      <c r="M7445" s="32"/>
      <c r="P7445" s="2"/>
      <c r="Q7445" s="9"/>
      <c r="T7445" s="5"/>
    </row>
    <row r="7446" spans="2:20" x14ac:dyDescent="0.2">
      <c r="B7446" s="2"/>
      <c r="M7446" s="32"/>
      <c r="P7446" s="2"/>
      <c r="Q7446" s="9"/>
      <c r="T7446" s="5"/>
    </row>
    <row r="7447" spans="2:20" x14ac:dyDescent="0.2">
      <c r="B7447" s="2"/>
      <c r="M7447" s="32"/>
      <c r="P7447" s="2"/>
      <c r="Q7447" s="9"/>
      <c r="T7447" s="5"/>
    </row>
    <row r="7448" spans="2:20" x14ac:dyDescent="0.2">
      <c r="B7448" s="2"/>
      <c r="M7448" s="32"/>
      <c r="P7448" s="2"/>
      <c r="Q7448" s="9"/>
      <c r="T7448" s="5"/>
    </row>
    <row r="7449" spans="2:20" x14ac:dyDescent="0.2">
      <c r="B7449" s="2"/>
      <c r="M7449" s="32"/>
      <c r="P7449" s="2"/>
      <c r="Q7449" s="9"/>
      <c r="T7449" s="5"/>
    </row>
    <row r="7450" spans="2:20" x14ac:dyDescent="0.2">
      <c r="B7450" s="2"/>
      <c r="M7450" s="32"/>
      <c r="P7450" s="2"/>
      <c r="Q7450" s="9"/>
      <c r="T7450" s="5"/>
    </row>
    <row r="7451" spans="2:20" x14ac:dyDescent="0.2">
      <c r="B7451" s="2"/>
      <c r="M7451" s="32"/>
      <c r="P7451" s="2"/>
      <c r="Q7451" s="9"/>
      <c r="T7451" s="5"/>
    </row>
    <row r="7452" spans="2:20" x14ac:dyDescent="0.2">
      <c r="B7452" s="2"/>
      <c r="M7452" s="32"/>
      <c r="P7452" s="2"/>
      <c r="Q7452" s="9"/>
      <c r="T7452" s="5"/>
    </row>
    <row r="7453" spans="2:20" x14ac:dyDescent="0.2">
      <c r="B7453" s="2"/>
      <c r="M7453" s="32"/>
      <c r="P7453" s="2"/>
      <c r="Q7453" s="9"/>
      <c r="T7453" s="5"/>
    </row>
    <row r="7454" spans="2:20" x14ac:dyDescent="0.2">
      <c r="B7454" s="2"/>
      <c r="M7454" s="32"/>
      <c r="P7454" s="2"/>
      <c r="Q7454" s="9"/>
      <c r="T7454" s="5"/>
    </row>
    <row r="7455" spans="2:20" x14ac:dyDescent="0.2">
      <c r="B7455" s="2"/>
      <c r="M7455" s="32"/>
      <c r="P7455" s="2"/>
      <c r="Q7455" s="9"/>
      <c r="T7455" s="5"/>
    </row>
    <row r="7456" spans="2:20" x14ac:dyDescent="0.2">
      <c r="B7456" s="2"/>
      <c r="M7456" s="32"/>
      <c r="P7456" s="2"/>
      <c r="Q7456" s="9"/>
      <c r="T7456" s="5"/>
    </row>
    <row r="7457" spans="2:20" x14ac:dyDescent="0.2">
      <c r="B7457" s="2"/>
      <c r="M7457" s="32"/>
      <c r="P7457" s="2"/>
      <c r="Q7457" s="9"/>
      <c r="T7457" s="5"/>
    </row>
    <row r="7458" spans="2:20" x14ac:dyDescent="0.2">
      <c r="B7458" s="2"/>
      <c r="M7458" s="32"/>
      <c r="P7458" s="2"/>
      <c r="Q7458" s="9"/>
      <c r="T7458" s="5"/>
    </row>
    <row r="7459" spans="2:20" x14ac:dyDescent="0.2">
      <c r="B7459" s="2"/>
      <c r="M7459" s="32"/>
      <c r="P7459" s="2"/>
      <c r="Q7459" s="9"/>
      <c r="T7459" s="5"/>
    </row>
    <row r="7460" spans="2:20" x14ac:dyDescent="0.2">
      <c r="B7460" s="2"/>
      <c r="M7460" s="32"/>
      <c r="P7460" s="2"/>
      <c r="Q7460" s="9"/>
      <c r="T7460" s="5"/>
    </row>
    <row r="7461" spans="2:20" x14ac:dyDescent="0.2">
      <c r="B7461" s="2"/>
      <c r="M7461" s="32"/>
      <c r="P7461" s="2"/>
      <c r="Q7461" s="9"/>
      <c r="T7461" s="5"/>
    </row>
    <row r="7462" spans="2:20" x14ac:dyDescent="0.2">
      <c r="B7462" s="2"/>
      <c r="M7462" s="32"/>
      <c r="P7462" s="2"/>
      <c r="Q7462" s="9"/>
      <c r="T7462" s="5"/>
    </row>
    <row r="7463" spans="2:20" x14ac:dyDescent="0.2">
      <c r="B7463" s="2"/>
      <c r="M7463" s="32"/>
      <c r="P7463" s="2"/>
      <c r="Q7463" s="9"/>
      <c r="T7463" s="5"/>
    </row>
    <row r="7464" spans="2:20" x14ac:dyDescent="0.2">
      <c r="B7464" s="2"/>
      <c r="M7464" s="32"/>
      <c r="P7464" s="2"/>
      <c r="Q7464" s="9"/>
      <c r="T7464" s="5"/>
    </row>
    <row r="7465" spans="2:20" x14ac:dyDescent="0.2">
      <c r="B7465" s="2"/>
      <c r="M7465" s="32"/>
      <c r="P7465" s="2"/>
      <c r="Q7465" s="9"/>
      <c r="T7465" s="5"/>
    </row>
    <row r="7466" spans="2:20" x14ac:dyDescent="0.2">
      <c r="B7466" s="2"/>
      <c r="M7466" s="32"/>
      <c r="P7466" s="2"/>
      <c r="Q7466" s="9"/>
      <c r="T7466" s="5"/>
    </row>
    <row r="7467" spans="2:20" x14ac:dyDescent="0.2">
      <c r="B7467" s="2"/>
      <c r="M7467" s="32"/>
      <c r="P7467" s="2"/>
      <c r="Q7467" s="9"/>
      <c r="T7467" s="5"/>
    </row>
    <row r="7468" spans="2:20" x14ac:dyDescent="0.2">
      <c r="B7468" s="2"/>
      <c r="M7468" s="32"/>
      <c r="P7468" s="2"/>
      <c r="Q7468" s="9"/>
      <c r="T7468" s="5"/>
    </row>
    <row r="7469" spans="2:20" x14ac:dyDescent="0.2">
      <c r="B7469" s="2"/>
      <c r="M7469" s="32"/>
      <c r="P7469" s="2"/>
      <c r="Q7469" s="9"/>
      <c r="T7469" s="5"/>
    </row>
    <row r="7470" spans="2:20" x14ac:dyDescent="0.2">
      <c r="B7470" s="2"/>
      <c r="M7470" s="32"/>
      <c r="P7470" s="2"/>
      <c r="Q7470" s="9"/>
      <c r="T7470" s="5"/>
    </row>
    <row r="7471" spans="2:20" x14ac:dyDescent="0.2">
      <c r="B7471" s="2"/>
      <c r="M7471" s="32"/>
      <c r="P7471" s="2"/>
      <c r="Q7471" s="9"/>
      <c r="T7471" s="5"/>
    </row>
    <row r="7472" spans="2:20" x14ac:dyDescent="0.2">
      <c r="B7472" s="2"/>
      <c r="M7472" s="32"/>
      <c r="P7472" s="2"/>
      <c r="Q7472" s="9"/>
      <c r="T7472" s="5"/>
    </row>
    <row r="7473" spans="2:20" x14ac:dyDescent="0.2">
      <c r="B7473" s="2"/>
      <c r="M7473" s="32"/>
      <c r="P7473" s="2"/>
      <c r="Q7473" s="9"/>
      <c r="T7473" s="5"/>
    </row>
    <row r="7474" spans="2:20" x14ac:dyDescent="0.2">
      <c r="B7474" s="2"/>
      <c r="M7474" s="32"/>
      <c r="P7474" s="2"/>
      <c r="Q7474" s="9"/>
      <c r="T7474" s="5"/>
    </row>
    <row r="7475" spans="2:20" x14ac:dyDescent="0.2">
      <c r="B7475" s="2"/>
      <c r="M7475" s="32"/>
      <c r="P7475" s="2"/>
      <c r="Q7475" s="9"/>
      <c r="T7475" s="5"/>
    </row>
    <row r="7476" spans="2:20" x14ac:dyDescent="0.2">
      <c r="B7476" s="2"/>
      <c r="M7476" s="32"/>
      <c r="P7476" s="2"/>
      <c r="Q7476" s="9"/>
      <c r="T7476" s="5"/>
    </row>
    <row r="7477" spans="2:20" x14ac:dyDescent="0.2">
      <c r="B7477" s="2"/>
      <c r="M7477" s="32"/>
      <c r="P7477" s="2"/>
      <c r="Q7477" s="9"/>
      <c r="T7477" s="5"/>
    </row>
    <row r="7478" spans="2:20" x14ac:dyDescent="0.2">
      <c r="B7478" s="2"/>
      <c r="M7478" s="32"/>
      <c r="P7478" s="2"/>
      <c r="Q7478" s="9"/>
      <c r="T7478" s="5"/>
    </row>
    <row r="7479" spans="2:20" x14ac:dyDescent="0.2">
      <c r="B7479" s="2"/>
      <c r="M7479" s="32"/>
      <c r="P7479" s="2"/>
      <c r="Q7479" s="9"/>
      <c r="T7479" s="5"/>
    </row>
    <row r="7480" spans="2:20" x14ac:dyDescent="0.2">
      <c r="B7480" s="2"/>
      <c r="M7480" s="32"/>
      <c r="P7480" s="2"/>
      <c r="Q7480" s="9"/>
      <c r="T7480" s="5"/>
    </row>
    <row r="7481" spans="2:20" x14ac:dyDescent="0.2">
      <c r="B7481" s="2"/>
      <c r="M7481" s="32"/>
      <c r="P7481" s="2"/>
      <c r="Q7481" s="9"/>
      <c r="T7481" s="5"/>
    </row>
    <row r="7482" spans="2:20" x14ac:dyDescent="0.2">
      <c r="B7482" s="2"/>
      <c r="M7482" s="32"/>
      <c r="P7482" s="2"/>
      <c r="Q7482" s="9"/>
      <c r="T7482" s="5"/>
    </row>
    <row r="7483" spans="2:20" x14ac:dyDescent="0.2">
      <c r="B7483" s="2"/>
      <c r="M7483" s="32"/>
      <c r="P7483" s="2"/>
      <c r="Q7483" s="9"/>
      <c r="T7483" s="5"/>
    </row>
    <row r="7484" spans="2:20" x14ac:dyDescent="0.2">
      <c r="B7484" s="2"/>
      <c r="M7484" s="32"/>
      <c r="P7484" s="2"/>
      <c r="Q7484" s="9"/>
      <c r="T7484" s="5"/>
    </row>
    <row r="7485" spans="2:20" x14ac:dyDescent="0.2">
      <c r="B7485" s="2"/>
      <c r="M7485" s="32"/>
      <c r="P7485" s="2"/>
      <c r="Q7485" s="9"/>
      <c r="T7485" s="5"/>
    </row>
    <row r="7486" spans="2:20" x14ac:dyDescent="0.2">
      <c r="B7486" s="2"/>
      <c r="M7486" s="32"/>
      <c r="P7486" s="2"/>
      <c r="Q7486" s="9"/>
      <c r="T7486" s="5"/>
    </row>
    <row r="7487" spans="2:20" x14ac:dyDescent="0.2">
      <c r="B7487" s="2"/>
      <c r="M7487" s="32"/>
      <c r="P7487" s="2"/>
      <c r="Q7487" s="9"/>
      <c r="T7487" s="5"/>
    </row>
    <row r="7488" spans="2:20" x14ac:dyDescent="0.2">
      <c r="B7488" s="2"/>
      <c r="M7488" s="32"/>
      <c r="P7488" s="2"/>
      <c r="Q7488" s="9"/>
      <c r="T7488" s="5"/>
    </row>
    <row r="7489" spans="2:20" x14ac:dyDescent="0.2">
      <c r="B7489" s="2"/>
      <c r="M7489" s="32"/>
      <c r="P7489" s="2"/>
      <c r="Q7489" s="9"/>
      <c r="T7489" s="5"/>
    </row>
    <row r="7490" spans="2:20" x14ac:dyDescent="0.2">
      <c r="B7490" s="2"/>
      <c r="M7490" s="32"/>
      <c r="P7490" s="2"/>
      <c r="Q7490" s="9"/>
      <c r="T7490" s="5"/>
    </row>
    <row r="7491" spans="2:20" x14ac:dyDescent="0.2">
      <c r="B7491" s="2"/>
      <c r="M7491" s="32"/>
      <c r="P7491" s="2"/>
      <c r="Q7491" s="9"/>
      <c r="T7491" s="5"/>
    </row>
    <row r="7492" spans="2:20" x14ac:dyDescent="0.2">
      <c r="B7492" s="2"/>
      <c r="M7492" s="32"/>
      <c r="P7492" s="2"/>
      <c r="Q7492" s="9"/>
      <c r="T7492" s="5"/>
    </row>
    <row r="7493" spans="2:20" x14ac:dyDescent="0.2">
      <c r="B7493" s="2"/>
      <c r="M7493" s="32"/>
      <c r="P7493" s="2"/>
      <c r="Q7493" s="9"/>
      <c r="T7493" s="5"/>
    </row>
    <row r="7494" spans="2:20" x14ac:dyDescent="0.2">
      <c r="B7494" s="2"/>
      <c r="M7494" s="32"/>
      <c r="P7494" s="2"/>
      <c r="Q7494" s="9"/>
      <c r="T7494" s="5"/>
    </row>
    <row r="7495" spans="2:20" x14ac:dyDescent="0.2">
      <c r="B7495" s="2"/>
      <c r="M7495" s="32"/>
      <c r="P7495" s="2"/>
      <c r="Q7495" s="9"/>
      <c r="T7495" s="5"/>
    </row>
    <row r="7496" spans="2:20" x14ac:dyDescent="0.2">
      <c r="B7496" s="2"/>
      <c r="M7496" s="32"/>
      <c r="P7496" s="2"/>
      <c r="Q7496" s="9"/>
      <c r="T7496" s="5"/>
    </row>
    <row r="7497" spans="2:20" x14ac:dyDescent="0.2">
      <c r="B7497" s="2"/>
      <c r="M7497" s="32"/>
      <c r="P7497" s="2"/>
      <c r="Q7497" s="9"/>
      <c r="T7497" s="5"/>
    </row>
    <row r="7498" spans="2:20" x14ac:dyDescent="0.2">
      <c r="B7498" s="2"/>
      <c r="M7498" s="32"/>
      <c r="P7498" s="2"/>
      <c r="Q7498" s="9"/>
      <c r="T7498" s="5"/>
    </row>
    <row r="7499" spans="2:20" x14ac:dyDescent="0.2">
      <c r="B7499" s="2"/>
      <c r="M7499" s="32"/>
      <c r="P7499" s="2"/>
      <c r="Q7499" s="9"/>
      <c r="T7499" s="5"/>
    </row>
    <row r="7500" spans="2:20" x14ac:dyDescent="0.2">
      <c r="B7500" s="2"/>
      <c r="M7500" s="32"/>
      <c r="P7500" s="2"/>
      <c r="Q7500" s="9"/>
      <c r="T7500" s="5"/>
    </row>
    <row r="7501" spans="2:20" x14ac:dyDescent="0.2">
      <c r="B7501" s="2"/>
      <c r="M7501" s="32"/>
      <c r="P7501" s="2"/>
      <c r="Q7501" s="9"/>
      <c r="T7501" s="5"/>
    </row>
    <row r="7502" spans="2:20" x14ac:dyDescent="0.2">
      <c r="B7502" s="2"/>
      <c r="M7502" s="32"/>
      <c r="P7502" s="2"/>
      <c r="Q7502" s="9"/>
      <c r="T7502" s="5"/>
    </row>
    <row r="7503" spans="2:20" x14ac:dyDescent="0.2">
      <c r="B7503" s="2"/>
      <c r="M7503" s="32"/>
      <c r="P7503" s="2"/>
      <c r="Q7503" s="9"/>
      <c r="T7503" s="5"/>
    </row>
    <row r="7504" spans="2:20" x14ac:dyDescent="0.2">
      <c r="B7504" s="2"/>
      <c r="M7504" s="32"/>
      <c r="P7504" s="2"/>
      <c r="Q7504" s="9"/>
      <c r="T7504" s="5"/>
    </row>
    <row r="7505" spans="2:20" x14ac:dyDescent="0.2">
      <c r="B7505" s="2"/>
      <c r="M7505" s="32"/>
      <c r="P7505" s="2"/>
      <c r="Q7505" s="9"/>
      <c r="T7505" s="5"/>
    </row>
    <row r="7506" spans="2:20" x14ac:dyDescent="0.2">
      <c r="B7506" s="2"/>
      <c r="M7506" s="32"/>
      <c r="P7506" s="2"/>
      <c r="Q7506" s="9"/>
      <c r="T7506" s="5"/>
    </row>
    <row r="7507" spans="2:20" x14ac:dyDescent="0.2">
      <c r="B7507" s="2"/>
      <c r="M7507" s="32"/>
      <c r="P7507" s="2"/>
      <c r="Q7507" s="9"/>
      <c r="T7507" s="5"/>
    </row>
    <row r="7508" spans="2:20" x14ac:dyDescent="0.2">
      <c r="B7508" s="2"/>
      <c r="M7508" s="32"/>
      <c r="P7508" s="2"/>
      <c r="Q7508" s="9"/>
      <c r="T7508" s="5"/>
    </row>
    <row r="7509" spans="2:20" x14ac:dyDescent="0.2">
      <c r="B7509" s="2"/>
      <c r="M7509" s="32"/>
      <c r="P7509" s="2"/>
      <c r="Q7509" s="9"/>
      <c r="T7509" s="5"/>
    </row>
    <row r="7510" spans="2:20" x14ac:dyDescent="0.2">
      <c r="B7510" s="2"/>
      <c r="M7510" s="32"/>
      <c r="P7510" s="2"/>
      <c r="Q7510" s="9"/>
      <c r="T7510" s="5"/>
    </row>
    <row r="7511" spans="2:20" x14ac:dyDescent="0.2">
      <c r="B7511" s="2"/>
      <c r="M7511" s="32"/>
      <c r="P7511" s="2"/>
      <c r="Q7511" s="9"/>
      <c r="T7511" s="5"/>
    </row>
    <row r="7512" spans="2:20" x14ac:dyDescent="0.2">
      <c r="B7512" s="2"/>
      <c r="M7512" s="32"/>
      <c r="P7512" s="2"/>
      <c r="Q7512" s="9"/>
      <c r="T7512" s="5"/>
    </row>
    <row r="7513" spans="2:20" x14ac:dyDescent="0.2">
      <c r="B7513" s="2"/>
      <c r="M7513" s="32"/>
      <c r="P7513" s="2"/>
      <c r="Q7513" s="9"/>
      <c r="T7513" s="5"/>
    </row>
    <row r="7514" spans="2:20" x14ac:dyDescent="0.2">
      <c r="B7514" s="2"/>
      <c r="M7514" s="32"/>
      <c r="P7514" s="2"/>
      <c r="Q7514" s="9"/>
      <c r="T7514" s="5"/>
    </row>
    <row r="7515" spans="2:20" x14ac:dyDescent="0.2">
      <c r="B7515" s="2"/>
      <c r="M7515" s="32"/>
      <c r="P7515" s="2"/>
      <c r="Q7515" s="9"/>
      <c r="T7515" s="5"/>
    </row>
    <row r="7516" spans="2:20" x14ac:dyDescent="0.2">
      <c r="B7516" s="2"/>
      <c r="M7516" s="32"/>
      <c r="P7516" s="2"/>
      <c r="Q7516" s="9"/>
      <c r="T7516" s="5"/>
    </row>
    <row r="7517" spans="2:20" x14ac:dyDescent="0.2">
      <c r="B7517" s="2"/>
      <c r="M7517" s="32"/>
      <c r="P7517" s="2"/>
      <c r="Q7517" s="9"/>
      <c r="T7517" s="5"/>
    </row>
    <row r="7518" spans="2:20" x14ac:dyDescent="0.2">
      <c r="B7518" s="2"/>
      <c r="M7518" s="32"/>
      <c r="P7518" s="2"/>
      <c r="Q7518" s="9"/>
      <c r="T7518" s="5"/>
    </row>
    <row r="7519" spans="2:20" x14ac:dyDescent="0.2">
      <c r="B7519" s="2"/>
      <c r="M7519" s="32"/>
      <c r="P7519" s="2"/>
      <c r="Q7519" s="9"/>
      <c r="T7519" s="5"/>
    </row>
    <row r="7520" spans="2:20" x14ac:dyDescent="0.2">
      <c r="B7520" s="2"/>
      <c r="M7520" s="32"/>
      <c r="P7520" s="2"/>
      <c r="Q7520" s="9"/>
      <c r="T7520" s="5"/>
    </row>
    <row r="7521" spans="2:20" x14ac:dyDescent="0.2">
      <c r="B7521" s="2"/>
      <c r="M7521" s="32"/>
      <c r="P7521" s="2"/>
      <c r="Q7521" s="9"/>
      <c r="T7521" s="5"/>
    </row>
    <row r="7522" spans="2:20" x14ac:dyDescent="0.2">
      <c r="B7522" s="2"/>
      <c r="M7522" s="32"/>
      <c r="P7522" s="2"/>
      <c r="Q7522" s="9"/>
      <c r="T7522" s="5"/>
    </row>
    <row r="7523" spans="2:20" x14ac:dyDescent="0.2">
      <c r="B7523" s="2"/>
      <c r="M7523" s="32"/>
      <c r="P7523" s="2"/>
      <c r="Q7523" s="9"/>
      <c r="T7523" s="5"/>
    </row>
    <row r="7524" spans="2:20" x14ac:dyDescent="0.2">
      <c r="B7524" s="2"/>
      <c r="M7524" s="32"/>
      <c r="P7524" s="2"/>
      <c r="Q7524" s="9"/>
      <c r="T7524" s="5"/>
    </row>
    <row r="7525" spans="2:20" x14ac:dyDescent="0.2">
      <c r="B7525" s="2"/>
      <c r="M7525" s="32"/>
      <c r="P7525" s="2"/>
      <c r="Q7525" s="9"/>
      <c r="T7525" s="5"/>
    </row>
    <row r="7526" spans="2:20" x14ac:dyDescent="0.2">
      <c r="B7526" s="2"/>
      <c r="M7526" s="32"/>
      <c r="P7526" s="2"/>
      <c r="Q7526" s="9"/>
      <c r="T7526" s="5"/>
    </row>
    <row r="7527" spans="2:20" x14ac:dyDescent="0.2">
      <c r="B7527" s="2"/>
      <c r="M7527" s="32"/>
      <c r="P7527" s="2"/>
      <c r="Q7527" s="9"/>
      <c r="T7527" s="5"/>
    </row>
    <row r="7528" spans="2:20" x14ac:dyDescent="0.2">
      <c r="B7528" s="2"/>
      <c r="M7528" s="32"/>
      <c r="P7528" s="2"/>
      <c r="Q7528" s="9"/>
      <c r="T7528" s="5"/>
    </row>
    <row r="7529" spans="2:20" x14ac:dyDescent="0.2">
      <c r="B7529" s="2"/>
      <c r="M7529" s="32"/>
      <c r="P7529" s="2"/>
      <c r="Q7529" s="9"/>
      <c r="T7529" s="5"/>
    </row>
    <row r="7530" spans="2:20" x14ac:dyDescent="0.2">
      <c r="B7530" s="2"/>
      <c r="M7530" s="32"/>
      <c r="P7530" s="2"/>
      <c r="Q7530" s="9"/>
      <c r="T7530" s="5"/>
    </row>
    <row r="7531" spans="2:20" x14ac:dyDescent="0.2">
      <c r="B7531" s="2"/>
      <c r="M7531" s="32"/>
      <c r="P7531" s="2"/>
      <c r="Q7531" s="9"/>
      <c r="T7531" s="5"/>
    </row>
    <row r="7532" spans="2:20" x14ac:dyDescent="0.2">
      <c r="B7532" s="2"/>
      <c r="M7532" s="32"/>
      <c r="P7532" s="2"/>
      <c r="Q7532" s="9"/>
      <c r="T7532" s="5"/>
    </row>
    <row r="7533" spans="2:20" x14ac:dyDescent="0.2">
      <c r="B7533" s="2"/>
      <c r="M7533" s="32"/>
      <c r="P7533" s="2"/>
      <c r="Q7533" s="9"/>
      <c r="T7533" s="5"/>
    </row>
    <row r="7534" spans="2:20" x14ac:dyDescent="0.2">
      <c r="B7534" s="2"/>
      <c r="M7534" s="32"/>
      <c r="P7534" s="2"/>
      <c r="Q7534" s="9"/>
      <c r="T7534" s="5"/>
    </row>
    <row r="7535" spans="2:20" x14ac:dyDescent="0.2">
      <c r="B7535" s="2"/>
      <c r="M7535" s="32"/>
      <c r="P7535" s="2"/>
      <c r="Q7535" s="9"/>
      <c r="T7535" s="5"/>
    </row>
    <row r="7536" spans="2:20" x14ac:dyDescent="0.2">
      <c r="B7536" s="2"/>
      <c r="M7536" s="32"/>
      <c r="P7536" s="2"/>
      <c r="Q7536" s="9"/>
      <c r="T7536" s="5"/>
    </row>
    <row r="7537" spans="2:20" x14ac:dyDescent="0.2">
      <c r="B7537" s="2"/>
      <c r="M7537" s="32"/>
      <c r="P7537" s="2"/>
      <c r="Q7537" s="9"/>
      <c r="T7537" s="5"/>
    </row>
    <row r="7538" spans="2:20" x14ac:dyDescent="0.2">
      <c r="B7538" s="2"/>
      <c r="M7538" s="32"/>
      <c r="P7538" s="2"/>
      <c r="Q7538" s="9"/>
      <c r="T7538" s="5"/>
    </row>
    <row r="7539" spans="2:20" x14ac:dyDescent="0.2">
      <c r="B7539" s="2"/>
      <c r="M7539" s="32"/>
      <c r="P7539" s="2"/>
      <c r="Q7539" s="9"/>
      <c r="T7539" s="5"/>
    </row>
    <row r="7540" spans="2:20" x14ac:dyDescent="0.2">
      <c r="B7540" s="2"/>
      <c r="M7540" s="32"/>
      <c r="P7540" s="2"/>
      <c r="Q7540" s="9"/>
      <c r="T7540" s="5"/>
    </row>
    <row r="7541" spans="2:20" x14ac:dyDescent="0.2">
      <c r="B7541" s="2"/>
      <c r="M7541" s="32"/>
      <c r="P7541" s="2"/>
      <c r="Q7541" s="9"/>
      <c r="T7541" s="5"/>
    </row>
    <row r="7542" spans="2:20" x14ac:dyDescent="0.2">
      <c r="B7542" s="2"/>
      <c r="M7542" s="32"/>
      <c r="P7542" s="2"/>
      <c r="Q7542" s="9"/>
      <c r="T7542" s="5"/>
    </row>
    <row r="7543" spans="2:20" x14ac:dyDescent="0.2">
      <c r="B7543" s="2"/>
      <c r="M7543" s="32"/>
      <c r="P7543" s="2"/>
      <c r="Q7543" s="9"/>
      <c r="T7543" s="5"/>
    </row>
    <row r="7544" spans="2:20" x14ac:dyDescent="0.2">
      <c r="B7544" s="2"/>
      <c r="M7544" s="32"/>
      <c r="P7544" s="2"/>
      <c r="Q7544" s="9"/>
      <c r="T7544" s="5"/>
    </row>
    <row r="7545" spans="2:20" x14ac:dyDescent="0.2">
      <c r="B7545" s="2"/>
      <c r="M7545" s="32"/>
      <c r="P7545" s="2"/>
      <c r="Q7545" s="9"/>
      <c r="T7545" s="5"/>
    </row>
    <row r="7546" spans="2:20" x14ac:dyDescent="0.2">
      <c r="B7546" s="2"/>
      <c r="M7546" s="32"/>
      <c r="P7546" s="2"/>
      <c r="Q7546" s="9"/>
      <c r="T7546" s="5"/>
    </row>
    <row r="7547" spans="2:20" x14ac:dyDescent="0.2">
      <c r="B7547" s="2"/>
      <c r="M7547" s="32"/>
      <c r="P7547" s="2"/>
      <c r="Q7547" s="9"/>
      <c r="T7547" s="5"/>
    </row>
    <row r="7548" spans="2:20" x14ac:dyDescent="0.2">
      <c r="B7548" s="2"/>
      <c r="M7548" s="32"/>
      <c r="P7548" s="2"/>
      <c r="Q7548" s="9"/>
      <c r="T7548" s="5"/>
    </row>
    <row r="7549" spans="2:20" x14ac:dyDescent="0.2">
      <c r="B7549" s="2"/>
      <c r="M7549" s="32"/>
      <c r="P7549" s="2"/>
      <c r="Q7549" s="9"/>
      <c r="T7549" s="5"/>
    </row>
    <row r="7550" spans="2:20" x14ac:dyDescent="0.2">
      <c r="B7550" s="2"/>
      <c r="M7550" s="32"/>
      <c r="P7550" s="2"/>
      <c r="Q7550" s="9"/>
      <c r="T7550" s="5"/>
    </row>
    <row r="7551" spans="2:20" x14ac:dyDescent="0.2">
      <c r="B7551" s="2"/>
      <c r="M7551" s="32"/>
      <c r="P7551" s="2"/>
      <c r="Q7551" s="9"/>
      <c r="T7551" s="5"/>
    </row>
    <row r="7552" spans="2:20" x14ac:dyDescent="0.2">
      <c r="B7552" s="2"/>
      <c r="M7552" s="32"/>
      <c r="P7552" s="2"/>
      <c r="Q7552" s="9"/>
      <c r="T7552" s="5"/>
    </row>
    <row r="7553" spans="2:20" x14ac:dyDescent="0.2">
      <c r="B7553" s="2"/>
      <c r="M7553" s="32"/>
      <c r="P7553" s="2"/>
      <c r="Q7553" s="9"/>
      <c r="T7553" s="5"/>
    </row>
    <row r="7554" spans="2:20" x14ac:dyDescent="0.2">
      <c r="B7554" s="2"/>
      <c r="M7554" s="32"/>
      <c r="P7554" s="2"/>
      <c r="Q7554" s="9"/>
      <c r="T7554" s="5"/>
    </row>
    <row r="7555" spans="2:20" x14ac:dyDescent="0.2">
      <c r="B7555" s="2"/>
      <c r="M7555" s="32"/>
      <c r="P7555" s="2"/>
      <c r="Q7555" s="9"/>
      <c r="T7555" s="5"/>
    </row>
    <row r="7556" spans="2:20" x14ac:dyDescent="0.2">
      <c r="B7556" s="2"/>
      <c r="M7556" s="32"/>
      <c r="P7556" s="2"/>
      <c r="Q7556" s="9"/>
      <c r="T7556" s="5"/>
    </row>
    <row r="7557" spans="2:20" x14ac:dyDescent="0.2">
      <c r="B7557" s="2"/>
      <c r="M7557" s="32"/>
      <c r="P7557" s="2"/>
      <c r="Q7557" s="9"/>
      <c r="T7557" s="5"/>
    </row>
    <row r="7558" spans="2:20" x14ac:dyDescent="0.2">
      <c r="B7558" s="2"/>
      <c r="M7558" s="32"/>
      <c r="P7558" s="2"/>
      <c r="Q7558" s="9"/>
      <c r="T7558" s="5"/>
    </row>
    <row r="7559" spans="2:20" x14ac:dyDescent="0.2">
      <c r="B7559" s="2"/>
      <c r="M7559" s="32"/>
      <c r="P7559" s="2"/>
      <c r="Q7559" s="9"/>
      <c r="T7559" s="5"/>
    </row>
    <row r="7560" spans="2:20" x14ac:dyDescent="0.2">
      <c r="B7560" s="2"/>
      <c r="M7560" s="32"/>
      <c r="P7560" s="2"/>
      <c r="Q7560" s="9"/>
      <c r="T7560" s="5"/>
    </row>
    <row r="7561" spans="2:20" x14ac:dyDescent="0.2">
      <c r="B7561" s="2"/>
      <c r="M7561" s="32"/>
      <c r="P7561" s="2"/>
      <c r="Q7561" s="9"/>
      <c r="T7561" s="5"/>
    </row>
    <row r="7562" spans="2:20" x14ac:dyDescent="0.2">
      <c r="B7562" s="2"/>
      <c r="M7562" s="32"/>
      <c r="P7562" s="2"/>
      <c r="Q7562" s="9"/>
      <c r="T7562" s="5"/>
    </row>
    <row r="7563" spans="2:20" x14ac:dyDescent="0.2">
      <c r="B7563" s="2"/>
      <c r="M7563" s="32"/>
      <c r="P7563" s="2"/>
      <c r="Q7563" s="9"/>
      <c r="T7563" s="5"/>
    </row>
    <row r="7564" spans="2:20" x14ac:dyDescent="0.2">
      <c r="B7564" s="2"/>
      <c r="M7564" s="32"/>
      <c r="P7564" s="2"/>
      <c r="Q7564" s="9"/>
      <c r="T7564" s="5"/>
    </row>
    <row r="7565" spans="2:20" x14ac:dyDescent="0.2">
      <c r="B7565" s="2"/>
      <c r="M7565" s="32"/>
      <c r="P7565" s="2"/>
      <c r="Q7565" s="9"/>
      <c r="T7565" s="5"/>
    </row>
    <row r="7566" spans="2:20" x14ac:dyDescent="0.2">
      <c r="B7566" s="2"/>
      <c r="M7566" s="32"/>
      <c r="P7566" s="2"/>
      <c r="Q7566" s="9"/>
      <c r="T7566" s="5"/>
    </row>
    <row r="7567" spans="2:20" x14ac:dyDescent="0.2">
      <c r="B7567" s="2"/>
      <c r="M7567" s="32"/>
      <c r="P7567" s="2"/>
      <c r="Q7567" s="9"/>
      <c r="T7567" s="5"/>
    </row>
    <row r="7568" spans="2:20" x14ac:dyDescent="0.2">
      <c r="B7568" s="2"/>
      <c r="M7568" s="32"/>
      <c r="P7568" s="2"/>
      <c r="Q7568" s="9"/>
      <c r="T7568" s="5"/>
    </row>
    <row r="7569" spans="2:20" x14ac:dyDescent="0.2">
      <c r="B7569" s="2"/>
      <c r="M7569" s="32"/>
      <c r="P7569" s="2"/>
      <c r="Q7569" s="9"/>
      <c r="T7569" s="5"/>
    </row>
    <row r="7570" spans="2:20" x14ac:dyDescent="0.2">
      <c r="B7570" s="2"/>
      <c r="M7570" s="32"/>
      <c r="P7570" s="2"/>
      <c r="Q7570" s="9"/>
      <c r="T7570" s="5"/>
    </row>
    <row r="7571" spans="2:20" x14ac:dyDescent="0.2">
      <c r="B7571" s="2"/>
      <c r="M7571" s="32"/>
      <c r="P7571" s="2"/>
      <c r="Q7571" s="9"/>
      <c r="T7571" s="5"/>
    </row>
    <row r="7572" spans="2:20" x14ac:dyDescent="0.2">
      <c r="B7572" s="2"/>
      <c r="M7572" s="32"/>
      <c r="P7572" s="2"/>
      <c r="Q7572" s="9"/>
      <c r="T7572" s="5"/>
    </row>
    <row r="7573" spans="2:20" x14ac:dyDescent="0.2">
      <c r="B7573" s="2"/>
      <c r="M7573" s="32"/>
      <c r="P7573" s="2"/>
      <c r="Q7573" s="9"/>
      <c r="T7573" s="5"/>
    </row>
    <row r="7574" spans="2:20" x14ac:dyDescent="0.2">
      <c r="B7574" s="2"/>
      <c r="M7574" s="32"/>
      <c r="P7574" s="2"/>
      <c r="Q7574" s="9"/>
      <c r="T7574" s="5"/>
    </row>
    <row r="7575" spans="2:20" x14ac:dyDescent="0.2">
      <c r="B7575" s="2"/>
      <c r="M7575" s="32"/>
      <c r="P7575" s="2"/>
      <c r="Q7575" s="9"/>
      <c r="T7575" s="5"/>
    </row>
    <row r="7576" spans="2:20" x14ac:dyDescent="0.2">
      <c r="B7576" s="2"/>
      <c r="M7576" s="32"/>
      <c r="P7576" s="2"/>
      <c r="Q7576" s="9"/>
      <c r="T7576" s="5"/>
    </row>
    <row r="7577" spans="2:20" x14ac:dyDescent="0.2">
      <c r="B7577" s="2"/>
      <c r="M7577" s="32"/>
      <c r="P7577" s="2"/>
      <c r="Q7577" s="9"/>
      <c r="T7577" s="5"/>
    </row>
    <row r="7578" spans="2:20" x14ac:dyDescent="0.2">
      <c r="B7578" s="2"/>
      <c r="M7578" s="32"/>
      <c r="P7578" s="2"/>
      <c r="Q7578" s="9"/>
      <c r="T7578" s="5"/>
    </row>
    <row r="7579" spans="2:20" x14ac:dyDescent="0.2">
      <c r="B7579" s="2"/>
      <c r="M7579" s="32"/>
      <c r="P7579" s="2"/>
      <c r="Q7579" s="9"/>
      <c r="T7579" s="5"/>
    </row>
    <row r="7580" spans="2:20" x14ac:dyDescent="0.2">
      <c r="B7580" s="2"/>
      <c r="M7580" s="32"/>
      <c r="P7580" s="2"/>
      <c r="Q7580" s="9"/>
      <c r="T7580" s="5"/>
    </row>
    <row r="7581" spans="2:20" x14ac:dyDescent="0.2">
      <c r="B7581" s="2"/>
      <c r="M7581" s="32"/>
      <c r="P7581" s="2"/>
      <c r="Q7581" s="9"/>
      <c r="T7581" s="5"/>
    </row>
    <row r="7582" spans="2:20" x14ac:dyDescent="0.2">
      <c r="B7582" s="2"/>
      <c r="M7582" s="32"/>
      <c r="P7582" s="2"/>
      <c r="Q7582" s="9"/>
      <c r="T7582" s="5"/>
    </row>
    <row r="7583" spans="2:20" x14ac:dyDescent="0.2">
      <c r="B7583" s="2"/>
      <c r="M7583" s="32"/>
      <c r="P7583" s="2"/>
      <c r="Q7583" s="9"/>
      <c r="T7583" s="5"/>
    </row>
    <row r="7584" spans="2:20" x14ac:dyDescent="0.2">
      <c r="B7584" s="2"/>
      <c r="M7584" s="32"/>
      <c r="P7584" s="2"/>
      <c r="Q7584" s="9"/>
      <c r="T7584" s="5"/>
    </row>
    <row r="7585" spans="2:20" x14ac:dyDescent="0.2">
      <c r="B7585" s="2"/>
      <c r="M7585" s="32"/>
      <c r="P7585" s="2"/>
      <c r="Q7585" s="9"/>
      <c r="T7585" s="5"/>
    </row>
    <row r="7586" spans="2:20" x14ac:dyDescent="0.2">
      <c r="B7586" s="2"/>
      <c r="M7586" s="32"/>
      <c r="P7586" s="2"/>
      <c r="Q7586" s="9"/>
      <c r="T7586" s="5"/>
    </row>
    <row r="7587" spans="2:20" x14ac:dyDescent="0.2">
      <c r="B7587" s="2"/>
      <c r="M7587" s="32"/>
      <c r="P7587" s="2"/>
      <c r="Q7587" s="9"/>
      <c r="T7587" s="5"/>
    </row>
    <row r="7588" spans="2:20" x14ac:dyDescent="0.2">
      <c r="B7588" s="2"/>
      <c r="M7588" s="32"/>
      <c r="P7588" s="2"/>
      <c r="Q7588" s="9"/>
      <c r="T7588" s="5"/>
    </row>
    <row r="7589" spans="2:20" x14ac:dyDescent="0.2">
      <c r="B7589" s="2"/>
      <c r="M7589" s="32"/>
      <c r="P7589" s="2"/>
      <c r="Q7589" s="9"/>
      <c r="T7589" s="5"/>
    </row>
    <row r="7590" spans="2:20" x14ac:dyDescent="0.2">
      <c r="B7590" s="2"/>
      <c r="M7590" s="32"/>
      <c r="P7590" s="2"/>
      <c r="Q7590" s="9"/>
      <c r="T7590" s="5"/>
    </row>
    <row r="7591" spans="2:20" x14ac:dyDescent="0.2">
      <c r="B7591" s="2"/>
      <c r="M7591" s="32"/>
      <c r="P7591" s="2"/>
      <c r="Q7591" s="9"/>
      <c r="T7591" s="5"/>
    </row>
    <row r="7592" spans="2:20" x14ac:dyDescent="0.2">
      <c r="B7592" s="2"/>
      <c r="M7592" s="32"/>
      <c r="P7592" s="2"/>
      <c r="Q7592" s="9"/>
      <c r="T7592" s="5"/>
    </row>
    <row r="7593" spans="2:20" x14ac:dyDescent="0.2">
      <c r="B7593" s="2"/>
      <c r="M7593" s="32"/>
      <c r="P7593" s="2"/>
      <c r="Q7593" s="9"/>
      <c r="T7593" s="5"/>
    </row>
    <row r="7594" spans="2:20" x14ac:dyDescent="0.2">
      <c r="B7594" s="2"/>
      <c r="M7594" s="32"/>
      <c r="P7594" s="2"/>
      <c r="Q7594" s="9"/>
      <c r="T7594" s="5"/>
    </row>
    <row r="7595" spans="2:20" x14ac:dyDescent="0.2">
      <c r="B7595" s="2"/>
      <c r="M7595" s="32"/>
      <c r="P7595" s="2"/>
      <c r="Q7595" s="9"/>
      <c r="T7595" s="5"/>
    </row>
    <row r="7596" spans="2:20" x14ac:dyDescent="0.2">
      <c r="B7596" s="2"/>
      <c r="M7596" s="32"/>
      <c r="P7596" s="2"/>
      <c r="Q7596" s="9"/>
      <c r="T7596" s="5"/>
    </row>
    <row r="7597" spans="2:20" x14ac:dyDescent="0.2">
      <c r="B7597" s="2"/>
      <c r="M7597" s="32"/>
      <c r="P7597" s="2"/>
      <c r="Q7597" s="9"/>
      <c r="T7597" s="5"/>
    </row>
    <row r="7598" spans="2:20" x14ac:dyDescent="0.2">
      <c r="B7598" s="2"/>
      <c r="M7598" s="32"/>
      <c r="P7598" s="2"/>
      <c r="Q7598" s="9"/>
      <c r="T7598" s="5"/>
    </row>
    <row r="7599" spans="2:20" x14ac:dyDescent="0.2">
      <c r="B7599" s="2"/>
      <c r="M7599" s="32"/>
      <c r="P7599" s="2"/>
      <c r="Q7599" s="9"/>
      <c r="T7599" s="5"/>
    </row>
    <row r="7600" spans="2:20" x14ac:dyDescent="0.2">
      <c r="B7600" s="2"/>
      <c r="M7600" s="32"/>
      <c r="P7600" s="2"/>
      <c r="Q7600" s="9"/>
      <c r="T7600" s="5"/>
    </row>
    <row r="7601" spans="2:20" x14ac:dyDescent="0.2">
      <c r="B7601" s="2"/>
      <c r="M7601" s="32"/>
      <c r="P7601" s="2"/>
      <c r="Q7601" s="9"/>
      <c r="T7601" s="5"/>
    </row>
    <row r="7602" spans="2:20" x14ac:dyDescent="0.2">
      <c r="B7602" s="2"/>
      <c r="M7602" s="32"/>
      <c r="P7602" s="2"/>
      <c r="Q7602" s="9"/>
      <c r="T7602" s="5"/>
    </row>
    <row r="7603" spans="2:20" x14ac:dyDescent="0.2">
      <c r="B7603" s="2"/>
      <c r="M7603" s="32"/>
      <c r="P7603" s="2"/>
      <c r="Q7603" s="9"/>
      <c r="T7603" s="5"/>
    </row>
    <row r="7604" spans="2:20" x14ac:dyDescent="0.2">
      <c r="B7604" s="2"/>
      <c r="M7604" s="32"/>
      <c r="P7604" s="2"/>
      <c r="Q7604" s="9"/>
      <c r="T7604" s="5"/>
    </row>
    <row r="7605" spans="2:20" x14ac:dyDescent="0.2">
      <c r="B7605" s="2"/>
      <c r="M7605" s="32"/>
      <c r="P7605" s="2"/>
      <c r="Q7605" s="9"/>
      <c r="T7605" s="5"/>
    </row>
    <row r="7606" spans="2:20" x14ac:dyDescent="0.2">
      <c r="B7606" s="2"/>
      <c r="M7606" s="32"/>
      <c r="P7606" s="2"/>
      <c r="Q7606" s="9"/>
      <c r="T7606" s="5"/>
    </row>
    <row r="7607" spans="2:20" x14ac:dyDescent="0.2">
      <c r="B7607" s="2"/>
      <c r="M7607" s="32"/>
      <c r="P7607" s="2"/>
      <c r="Q7607" s="9"/>
      <c r="T7607" s="5"/>
    </row>
    <row r="7608" spans="2:20" x14ac:dyDescent="0.2">
      <c r="B7608" s="2"/>
      <c r="M7608" s="32"/>
      <c r="P7608" s="2"/>
      <c r="Q7608" s="9"/>
      <c r="T7608" s="5"/>
    </row>
    <row r="7609" spans="2:20" x14ac:dyDescent="0.2">
      <c r="B7609" s="2"/>
      <c r="M7609" s="32"/>
      <c r="P7609" s="2"/>
      <c r="Q7609" s="9"/>
      <c r="T7609" s="5"/>
    </row>
    <row r="7610" spans="2:20" x14ac:dyDescent="0.2">
      <c r="B7610" s="2"/>
      <c r="M7610" s="32"/>
      <c r="P7610" s="2"/>
      <c r="Q7610" s="9"/>
      <c r="T7610" s="5"/>
    </row>
    <row r="7611" spans="2:20" x14ac:dyDescent="0.2">
      <c r="B7611" s="2"/>
      <c r="M7611" s="32"/>
      <c r="P7611" s="2"/>
      <c r="Q7611" s="9"/>
      <c r="T7611" s="5"/>
    </row>
    <row r="7612" spans="2:20" x14ac:dyDescent="0.2">
      <c r="B7612" s="2"/>
      <c r="M7612" s="32"/>
      <c r="P7612" s="2"/>
      <c r="Q7612" s="9"/>
      <c r="T7612" s="5"/>
    </row>
    <row r="7613" spans="2:20" x14ac:dyDescent="0.2">
      <c r="B7613" s="2"/>
      <c r="M7613" s="32"/>
      <c r="P7613" s="2"/>
      <c r="Q7613" s="9"/>
      <c r="T7613" s="5"/>
    </row>
    <row r="7614" spans="2:20" x14ac:dyDescent="0.2">
      <c r="B7614" s="2"/>
      <c r="M7614" s="32"/>
      <c r="P7614" s="2"/>
      <c r="Q7614" s="9"/>
      <c r="T7614" s="5"/>
    </row>
    <row r="7615" spans="2:20" x14ac:dyDescent="0.2">
      <c r="B7615" s="2"/>
      <c r="M7615" s="32"/>
      <c r="P7615" s="2"/>
      <c r="Q7615" s="9"/>
      <c r="T7615" s="5"/>
    </row>
    <row r="7616" spans="2:20" x14ac:dyDescent="0.2">
      <c r="B7616" s="2"/>
      <c r="M7616" s="32"/>
      <c r="P7616" s="2"/>
      <c r="Q7616" s="9"/>
      <c r="T7616" s="5"/>
    </row>
    <row r="7617" spans="2:20" x14ac:dyDescent="0.2">
      <c r="B7617" s="2"/>
      <c r="M7617" s="32"/>
      <c r="P7617" s="2"/>
      <c r="Q7617" s="9"/>
      <c r="T7617" s="5"/>
    </row>
    <row r="7618" spans="2:20" x14ac:dyDescent="0.2">
      <c r="B7618" s="2"/>
      <c r="M7618" s="32"/>
      <c r="P7618" s="2"/>
      <c r="Q7618" s="9"/>
      <c r="T7618" s="5"/>
    </row>
    <row r="7619" spans="2:20" x14ac:dyDescent="0.2">
      <c r="B7619" s="2"/>
      <c r="M7619" s="32"/>
      <c r="P7619" s="2"/>
      <c r="Q7619" s="9"/>
      <c r="T7619" s="5"/>
    </row>
    <row r="7620" spans="2:20" x14ac:dyDescent="0.2">
      <c r="B7620" s="2"/>
      <c r="M7620" s="32"/>
      <c r="P7620" s="2"/>
      <c r="Q7620" s="9"/>
      <c r="T7620" s="5"/>
    </row>
    <row r="7621" spans="2:20" x14ac:dyDescent="0.2">
      <c r="B7621" s="2"/>
      <c r="M7621" s="32"/>
      <c r="P7621" s="2"/>
      <c r="Q7621" s="9"/>
      <c r="T7621" s="5"/>
    </row>
    <row r="7622" spans="2:20" x14ac:dyDescent="0.2">
      <c r="B7622" s="2"/>
      <c r="M7622" s="32"/>
      <c r="P7622" s="2"/>
      <c r="Q7622" s="9"/>
      <c r="T7622" s="5"/>
    </row>
    <row r="7623" spans="2:20" x14ac:dyDescent="0.2">
      <c r="B7623" s="2"/>
      <c r="M7623" s="32"/>
      <c r="P7623" s="2"/>
      <c r="Q7623" s="9"/>
      <c r="T7623" s="5"/>
    </row>
    <row r="7624" spans="2:20" x14ac:dyDescent="0.2">
      <c r="B7624" s="2"/>
      <c r="M7624" s="32"/>
      <c r="P7624" s="2"/>
      <c r="Q7624" s="9"/>
      <c r="T7624" s="5"/>
    </row>
    <row r="7625" spans="2:20" x14ac:dyDescent="0.2">
      <c r="B7625" s="2"/>
      <c r="M7625" s="32"/>
      <c r="P7625" s="2"/>
      <c r="Q7625" s="9"/>
      <c r="T7625" s="5"/>
    </row>
    <row r="7626" spans="2:20" x14ac:dyDescent="0.2">
      <c r="B7626" s="2"/>
      <c r="M7626" s="32"/>
      <c r="P7626" s="2"/>
      <c r="Q7626" s="9"/>
      <c r="T7626" s="5"/>
    </row>
    <row r="7627" spans="2:20" x14ac:dyDescent="0.2">
      <c r="B7627" s="2"/>
      <c r="M7627" s="32"/>
      <c r="P7627" s="2"/>
      <c r="Q7627" s="9"/>
      <c r="T7627" s="5"/>
    </row>
    <row r="7628" spans="2:20" x14ac:dyDescent="0.2">
      <c r="B7628" s="2"/>
      <c r="M7628" s="32"/>
      <c r="P7628" s="2"/>
      <c r="Q7628" s="9"/>
      <c r="T7628" s="5"/>
    </row>
    <row r="7629" spans="2:20" x14ac:dyDescent="0.2">
      <c r="B7629" s="2"/>
      <c r="M7629" s="32"/>
      <c r="P7629" s="2"/>
      <c r="Q7629" s="9"/>
      <c r="T7629" s="5"/>
    </row>
    <row r="7630" spans="2:20" x14ac:dyDescent="0.2">
      <c r="B7630" s="2"/>
      <c r="M7630" s="32"/>
      <c r="P7630" s="2"/>
      <c r="Q7630" s="9"/>
      <c r="T7630" s="5"/>
    </row>
    <row r="7631" spans="2:20" x14ac:dyDescent="0.2">
      <c r="B7631" s="2"/>
      <c r="M7631" s="32"/>
      <c r="P7631" s="2"/>
      <c r="Q7631" s="9"/>
      <c r="T7631" s="5"/>
    </row>
    <row r="7632" spans="2:20" x14ac:dyDescent="0.2">
      <c r="B7632" s="2"/>
      <c r="M7632" s="32"/>
      <c r="P7632" s="2"/>
      <c r="Q7632" s="9"/>
      <c r="T7632" s="5"/>
    </row>
    <row r="7633" spans="2:20" x14ac:dyDescent="0.2">
      <c r="B7633" s="2"/>
      <c r="M7633" s="32"/>
      <c r="P7633" s="2"/>
      <c r="Q7633" s="9"/>
      <c r="T7633" s="5"/>
    </row>
    <row r="7634" spans="2:20" x14ac:dyDescent="0.2">
      <c r="B7634" s="2"/>
      <c r="M7634" s="32"/>
      <c r="P7634" s="2"/>
      <c r="Q7634" s="9"/>
      <c r="T7634" s="5"/>
    </row>
    <row r="7635" spans="2:20" x14ac:dyDescent="0.2">
      <c r="B7635" s="2"/>
      <c r="M7635" s="32"/>
      <c r="P7635" s="2"/>
      <c r="Q7635" s="9"/>
      <c r="T7635" s="5"/>
    </row>
    <row r="7636" spans="2:20" x14ac:dyDescent="0.2">
      <c r="B7636" s="2"/>
      <c r="M7636" s="32"/>
      <c r="P7636" s="2"/>
      <c r="Q7636" s="9"/>
      <c r="T7636" s="5"/>
    </row>
    <row r="7637" spans="2:20" x14ac:dyDescent="0.2">
      <c r="B7637" s="2"/>
      <c r="M7637" s="32"/>
      <c r="P7637" s="2"/>
      <c r="Q7637" s="9"/>
      <c r="T7637" s="5"/>
    </row>
    <row r="7638" spans="2:20" x14ac:dyDescent="0.2">
      <c r="B7638" s="2"/>
      <c r="M7638" s="32"/>
      <c r="P7638" s="2"/>
      <c r="Q7638" s="9"/>
      <c r="T7638" s="5"/>
    </row>
    <row r="7639" spans="2:20" x14ac:dyDescent="0.2">
      <c r="B7639" s="2"/>
      <c r="M7639" s="32"/>
      <c r="P7639" s="2"/>
      <c r="Q7639" s="9"/>
      <c r="T7639" s="5"/>
    </row>
    <row r="7640" spans="2:20" x14ac:dyDescent="0.2">
      <c r="B7640" s="2"/>
      <c r="M7640" s="32"/>
      <c r="P7640" s="2"/>
      <c r="Q7640" s="9"/>
      <c r="T7640" s="5"/>
    </row>
    <row r="7641" spans="2:20" x14ac:dyDescent="0.2">
      <c r="B7641" s="2"/>
      <c r="M7641" s="32"/>
      <c r="P7641" s="2"/>
      <c r="Q7641" s="9"/>
      <c r="T7641" s="5"/>
    </row>
    <row r="7642" spans="2:20" x14ac:dyDescent="0.2">
      <c r="B7642" s="2"/>
      <c r="M7642" s="32"/>
      <c r="P7642" s="2"/>
      <c r="Q7642" s="9"/>
      <c r="T7642" s="5"/>
    </row>
    <row r="7643" spans="2:20" x14ac:dyDescent="0.2">
      <c r="B7643" s="2"/>
      <c r="M7643" s="32"/>
      <c r="P7643" s="2"/>
      <c r="Q7643" s="9"/>
      <c r="T7643" s="5"/>
    </row>
    <row r="7644" spans="2:20" x14ac:dyDescent="0.2">
      <c r="B7644" s="2"/>
      <c r="M7644" s="32"/>
      <c r="P7644" s="2"/>
      <c r="Q7644" s="9"/>
      <c r="T7644" s="5"/>
    </row>
    <row r="7645" spans="2:20" x14ac:dyDescent="0.2">
      <c r="B7645" s="2"/>
      <c r="M7645" s="32"/>
      <c r="P7645" s="2"/>
      <c r="Q7645" s="9"/>
      <c r="T7645" s="5"/>
    </row>
    <row r="7646" spans="2:20" x14ac:dyDescent="0.2">
      <c r="B7646" s="2"/>
      <c r="M7646" s="32"/>
      <c r="P7646" s="2"/>
      <c r="Q7646" s="9"/>
      <c r="T7646" s="5"/>
    </row>
    <row r="7647" spans="2:20" x14ac:dyDescent="0.2">
      <c r="B7647" s="2"/>
      <c r="M7647" s="32"/>
      <c r="P7647" s="2"/>
      <c r="Q7647" s="9"/>
      <c r="T7647" s="5"/>
    </row>
    <row r="7648" spans="2:20" x14ac:dyDescent="0.2">
      <c r="B7648" s="2"/>
      <c r="M7648" s="32"/>
      <c r="P7648" s="2"/>
      <c r="Q7648" s="9"/>
      <c r="T7648" s="5"/>
    </row>
    <row r="7649" spans="2:20" x14ac:dyDescent="0.2">
      <c r="B7649" s="2"/>
      <c r="M7649" s="32"/>
      <c r="P7649" s="2"/>
      <c r="Q7649" s="9"/>
      <c r="T7649" s="5"/>
    </row>
    <row r="7650" spans="2:20" x14ac:dyDescent="0.2">
      <c r="B7650" s="2"/>
      <c r="M7650" s="32"/>
      <c r="P7650" s="2"/>
      <c r="Q7650" s="9"/>
      <c r="T7650" s="5"/>
    </row>
    <row r="7651" spans="2:20" x14ac:dyDescent="0.2">
      <c r="B7651" s="2"/>
      <c r="M7651" s="32"/>
      <c r="P7651" s="2"/>
      <c r="Q7651" s="9"/>
      <c r="T7651" s="5"/>
    </row>
    <row r="7652" spans="2:20" x14ac:dyDescent="0.2">
      <c r="B7652" s="2"/>
      <c r="M7652" s="32"/>
      <c r="P7652" s="2"/>
      <c r="Q7652" s="9"/>
      <c r="T7652" s="5"/>
    </row>
    <row r="7653" spans="2:20" x14ac:dyDescent="0.2">
      <c r="B7653" s="2"/>
      <c r="M7653" s="32"/>
      <c r="P7653" s="2"/>
      <c r="Q7653" s="9"/>
      <c r="T7653" s="5"/>
    </row>
    <row r="7654" spans="2:20" x14ac:dyDescent="0.2">
      <c r="B7654" s="2"/>
      <c r="M7654" s="32"/>
      <c r="P7654" s="2"/>
      <c r="Q7654" s="9"/>
      <c r="T7654" s="5"/>
    </row>
    <row r="7655" spans="2:20" x14ac:dyDescent="0.2">
      <c r="B7655" s="2"/>
      <c r="M7655" s="32"/>
      <c r="P7655" s="2"/>
      <c r="Q7655" s="9"/>
      <c r="T7655" s="5"/>
    </row>
    <row r="7656" spans="2:20" x14ac:dyDescent="0.2">
      <c r="B7656" s="2"/>
      <c r="M7656" s="32"/>
      <c r="P7656" s="2"/>
      <c r="Q7656" s="9"/>
      <c r="T7656" s="5"/>
    </row>
    <row r="7657" spans="2:20" x14ac:dyDescent="0.2">
      <c r="B7657" s="2"/>
      <c r="M7657" s="32"/>
      <c r="P7657" s="2"/>
      <c r="Q7657" s="9"/>
      <c r="T7657" s="5"/>
    </row>
    <row r="7658" spans="2:20" x14ac:dyDescent="0.2">
      <c r="B7658" s="2"/>
      <c r="M7658" s="32"/>
      <c r="P7658" s="2"/>
      <c r="Q7658" s="9"/>
      <c r="T7658" s="5"/>
    </row>
    <row r="7659" spans="2:20" x14ac:dyDescent="0.2">
      <c r="B7659" s="2"/>
      <c r="M7659" s="32"/>
      <c r="P7659" s="2"/>
      <c r="Q7659" s="9"/>
      <c r="T7659" s="5"/>
    </row>
    <row r="7660" spans="2:20" x14ac:dyDescent="0.2">
      <c r="B7660" s="2"/>
      <c r="M7660" s="32"/>
      <c r="P7660" s="2"/>
      <c r="Q7660" s="9"/>
      <c r="T7660" s="5"/>
    </row>
    <row r="7661" spans="2:20" x14ac:dyDescent="0.2">
      <c r="B7661" s="2"/>
      <c r="M7661" s="32"/>
      <c r="P7661" s="2"/>
      <c r="Q7661" s="9"/>
      <c r="T7661" s="5"/>
    </row>
    <row r="7662" spans="2:20" x14ac:dyDescent="0.2">
      <c r="B7662" s="2"/>
      <c r="M7662" s="32"/>
      <c r="P7662" s="2"/>
      <c r="Q7662" s="9"/>
      <c r="T7662" s="5"/>
    </row>
    <row r="7663" spans="2:20" x14ac:dyDescent="0.2">
      <c r="B7663" s="2"/>
      <c r="M7663" s="32"/>
      <c r="P7663" s="2"/>
      <c r="Q7663" s="9"/>
      <c r="T7663" s="5"/>
    </row>
    <row r="7664" spans="2:20" x14ac:dyDescent="0.2">
      <c r="B7664" s="2"/>
      <c r="M7664" s="32"/>
      <c r="P7664" s="2"/>
      <c r="Q7664" s="9"/>
      <c r="T7664" s="5"/>
    </row>
    <row r="7665" spans="2:20" x14ac:dyDescent="0.2">
      <c r="B7665" s="2"/>
      <c r="M7665" s="32"/>
      <c r="P7665" s="2"/>
      <c r="Q7665" s="9"/>
      <c r="T7665" s="5"/>
    </row>
    <row r="7666" spans="2:20" x14ac:dyDescent="0.2">
      <c r="B7666" s="2"/>
      <c r="M7666" s="32"/>
      <c r="P7666" s="2"/>
      <c r="Q7666" s="9"/>
      <c r="T7666" s="5"/>
    </row>
    <row r="7667" spans="2:20" x14ac:dyDescent="0.2">
      <c r="B7667" s="2"/>
      <c r="M7667" s="32"/>
      <c r="P7667" s="2"/>
      <c r="Q7667" s="9"/>
      <c r="T7667" s="5"/>
    </row>
    <row r="7668" spans="2:20" x14ac:dyDescent="0.2">
      <c r="B7668" s="2"/>
      <c r="M7668" s="32"/>
      <c r="P7668" s="2"/>
      <c r="Q7668" s="9"/>
      <c r="T7668" s="5"/>
    </row>
    <row r="7669" spans="2:20" x14ac:dyDescent="0.2">
      <c r="B7669" s="2"/>
      <c r="M7669" s="32"/>
      <c r="P7669" s="2"/>
      <c r="Q7669" s="9"/>
      <c r="T7669" s="5"/>
    </row>
    <row r="7670" spans="2:20" x14ac:dyDescent="0.2">
      <c r="B7670" s="2"/>
      <c r="M7670" s="32"/>
      <c r="P7670" s="2"/>
      <c r="Q7670" s="9"/>
      <c r="T7670" s="5"/>
    </row>
    <row r="7671" spans="2:20" x14ac:dyDescent="0.2">
      <c r="B7671" s="2"/>
      <c r="M7671" s="32"/>
      <c r="P7671" s="2"/>
      <c r="Q7671" s="9"/>
      <c r="T7671" s="5"/>
    </row>
    <row r="7672" spans="2:20" x14ac:dyDescent="0.2">
      <c r="B7672" s="2"/>
      <c r="M7672" s="32"/>
      <c r="P7672" s="2"/>
      <c r="Q7672" s="9"/>
      <c r="T7672" s="5"/>
    </row>
    <row r="7673" spans="2:20" x14ac:dyDescent="0.2">
      <c r="B7673" s="2"/>
      <c r="M7673" s="32"/>
      <c r="P7673" s="2"/>
      <c r="Q7673" s="9"/>
      <c r="T7673" s="5"/>
    </row>
    <row r="7674" spans="2:20" x14ac:dyDescent="0.2">
      <c r="B7674" s="2"/>
      <c r="M7674" s="32"/>
      <c r="P7674" s="2"/>
      <c r="Q7674" s="9"/>
      <c r="T7674" s="5"/>
    </row>
    <row r="7675" spans="2:20" x14ac:dyDescent="0.2">
      <c r="B7675" s="2"/>
      <c r="M7675" s="32"/>
      <c r="P7675" s="2"/>
      <c r="Q7675" s="9"/>
      <c r="T7675" s="5"/>
    </row>
    <row r="7676" spans="2:20" x14ac:dyDescent="0.2">
      <c r="B7676" s="2"/>
      <c r="M7676" s="32"/>
      <c r="P7676" s="2"/>
      <c r="Q7676" s="9"/>
      <c r="T7676" s="5"/>
    </row>
    <row r="7677" spans="2:20" x14ac:dyDescent="0.2">
      <c r="B7677" s="2"/>
      <c r="M7677" s="32"/>
      <c r="P7677" s="2"/>
      <c r="Q7677" s="9"/>
      <c r="T7677" s="5"/>
    </row>
    <row r="7678" spans="2:20" x14ac:dyDescent="0.2">
      <c r="B7678" s="2"/>
      <c r="M7678" s="32"/>
      <c r="P7678" s="2"/>
      <c r="Q7678" s="9"/>
      <c r="T7678" s="5"/>
    </row>
    <row r="7679" spans="2:20" x14ac:dyDescent="0.2">
      <c r="B7679" s="2"/>
      <c r="M7679" s="32"/>
      <c r="P7679" s="2"/>
      <c r="Q7679" s="9"/>
      <c r="T7679" s="5"/>
    </row>
    <row r="7680" spans="2:20" x14ac:dyDescent="0.2">
      <c r="B7680" s="2"/>
      <c r="M7680" s="32"/>
      <c r="P7680" s="2"/>
      <c r="Q7680" s="9"/>
      <c r="T7680" s="5"/>
    </row>
    <row r="7681" spans="2:20" x14ac:dyDescent="0.2">
      <c r="B7681" s="2"/>
      <c r="M7681" s="32"/>
      <c r="P7681" s="2"/>
      <c r="Q7681" s="9"/>
      <c r="T7681" s="5"/>
    </row>
    <row r="7682" spans="2:20" x14ac:dyDescent="0.2">
      <c r="B7682" s="2"/>
      <c r="M7682" s="32"/>
      <c r="P7682" s="2"/>
      <c r="Q7682" s="9"/>
      <c r="T7682" s="5"/>
    </row>
    <row r="7683" spans="2:20" x14ac:dyDescent="0.2">
      <c r="B7683" s="2"/>
      <c r="M7683" s="32"/>
      <c r="P7683" s="2"/>
      <c r="Q7683" s="9"/>
      <c r="T7683" s="5"/>
    </row>
    <row r="7684" spans="2:20" x14ac:dyDescent="0.2">
      <c r="B7684" s="2"/>
      <c r="M7684" s="32"/>
      <c r="P7684" s="2"/>
      <c r="Q7684" s="9"/>
      <c r="T7684" s="5"/>
    </row>
    <row r="7685" spans="2:20" x14ac:dyDescent="0.2">
      <c r="B7685" s="2"/>
      <c r="M7685" s="32"/>
      <c r="P7685" s="2"/>
      <c r="Q7685" s="9"/>
      <c r="T7685" s="5"/>
    </row>
    <row r="7686" spans="2:20" x14ac:dyDescent="0.2">
      <c r="B7686" s="2"/>
      <c r="M7686" s="32"/>
      <c r="P7686" s="2"/>
      <c r="Q7686" s="9"/>
      <c r="T7686" s="5"/>
    </row>
    <row r="7687" spans="2:20" x14ac:dyDescent="0.2">
      <c r="B7687" s="2"/>
      <c r="M7687" s="32"/>
      <c r="P7687" s="2"/>
      <c r="Q7687" s="9"/>
      <c r="T7687" s="5"/>
    </row>
    <row r="7688" spans="2:20" x14ac:dyDescent="0.2">
      <c r="B7688" s="2"/>
      <c r="M7688" s="32"/>
      <c r="P7688" s="2"/>
      <c r="Q7688" s="9"/>
      <c r="T7688" s="5"/>
    </row>
    <row r="7689" spans="2:20" x14ac:dyDescent="0.2">
      <c r="B7689" s="2"/>
      <c r="M7689" s="32"/>
      <c r="P7689" s="2"/>
      <c r="Q7689" s="9"/>
      <c r="T7689" s="5"/>
    </row>
    <row r="7690" spans="2:20" x14ac:dyDescent="0.2">
      <c r="B7690" s="2"/>
      <c r="M7690" s="32"/>
      <c r="P7690" s="2"/>
      <c r="Q7690" s="9"/>
      <c r="T7690" s="5"/>
    </row>
    <row r="7691" spans="2:20" x14ac:dyDescent="0.2">
      <c r="B7691" s="2"/>
      <c r="M7691" s="32"/>
      <c r="P7691" s="2"/>
      <c r="Q7691" s="9"/>
      <c r="T7691" s="5"/>
    </row>
    <row r="7692" spans="2:20" x14ac:dyDescent="0.2">
      <c r="B7692" s="2"/>
      <c r="M7692" s="32"/>
      <c r="P7692" s="2"/>
      <c r="Q7692" s="9"/>
      <c r="T7692" s="5"/>
    </row>
    <row r="7693" spans="2:20" x14ac:dyDescent="0.2">
      <c r="B7693" s="2"/>
      <c r="M7693" s="32"/>
      <c r="P7693" s="2"/>
      <c r="Q7693" s="9"/>
      <c r="T7693" s="5"/>
    </row>
    <row r="7694" spans="2:20" x14ac:dyDescent="0.2">
      <c r="B7694" s="2"/>
      <c r="M7694" s="32"/>
      <c r="P7694" s="2"/>
      <c r="Q7694" s="9"/>
      <c r="T7694" s="5"/>
    </row>
    <row r="7695" spans="2:20" x14ac:dyDescent="0.2">
      <c r="B7695" s="2"/>
      <c r="M7695" s="32"/>
      <c r="P7695" s="2"/>
      <c r="Q7695" s="9"/>
      <c r="T7695" s="5"/>
    </row>
    <row r="7696" spans="2:20" x14ac:dyDescent="0.2">
      <c r="B7696" s="2"/>
      <c r="M7696" s="32"/>
      <c r="P7696" s="2"/>
      <c r="Q7696" s="9"/>
      <c r="T7696" s="5"/>
    </row>
    <row r="7697" spans="2:20" x14ac:dyDescent="0.2">
      <c r="B7697" s="2"/>
      <c r="M7697" s="32"/>
      <c r="P7697" s="2"/>
      <c r="Q7697" s="9"/>
      <c r="T7697" s="5"/>
    </row>
    <row r="7698" spans="2:20" x14ac:dyDescent="0.2">
      <c r="B7698" s="2"/>
      <c r="M7698" s="32"/>
      <c r="P7698" s="2"/>
      <c r="Q7698" s="9"/>
      <c r="T7698" s="5"/>
    </row>
    <row r="7699" spans="2:20" x14ac:dyDescent="0.2">
      <c r="B7699" s="2"/>
      <c r="M7699" s="32"/>
      <c r="P7699" s="2"/>
      <c r="Q7699" s="9"/>
      <c r="T7699" s="5"/>
    </row>
    <row r="7700" spans="2:20" x14ac:dyDescent="0.2">
      <c r="B7700" s="2"/>
      <c r="M7700" s="32"/>
      <c r="P7700" s="2"/>
      <c r="Q7700" s="9"/>
      <c r="T7700" s="5"/>
    </row>
    <row r="7701" spans="2:20" x14ac:dyDescent="0.2">
      <c r="B7701" s="2"/>
      <c r="M7701" s="32"/>
      <c r="P7701" s="2"/>
      <c r="Q7701" s="9"/>
      <c r="T7701" s="5"/>
    </row>
    <row r="7702" spans="2:20" x14ac:dyDescent="0.2">
      <c r="B7702" s="2"/>
      <c r="M7702" s="32"/>
      <c r="P7702" s="2"/>
      <c r="Q7702" s="9"/>
      <c r="T7702" s="5"/>
    </row>
    <row r="7703" spans="2:20" x14ac:dyDescent="0.2">
      <c r="B7703" s="2"/>
      <c r="M7703" s="32"/>
      <c r="P7703" s="2"/>
      <c r="Q7703" s="9"/>
      <c r="T7703" s="5"/>
    </row>
    <row r="7704" spans="2:20" x14ac:dyDescent="0.2">
      <c r="B7704" s="2"/>
      <c r="M7704" s="32"/>
      <c r="P7704" s="2"/>
      <c r="Q7704" s="9"/>
      <c r="T7704" s="5"/>
    </row>
    <row r="7705" spans="2:20" x14ac:dyDescent="0.2">
      <c r="B7705" s="2"/>
      <c r="M7705" s="32"/>
      <c r="P7705" s="2"/>
      <c r="Q7705" s="9"/>
      <c r="T7705" s="5"/>
    </row>
    <row r="7706" spans="2:20" x14ac:dyDescent="0.2">
      <c r="B7706" s="2"/>
      <c r="M7706" s="32"/>
      <c r="P7706" s="2"/>
      <c r="Q7706" s="9"/>
      <c r="T7706" s="5"/>
    </row>
    <row r="7707" spans="2:20" x14ac:dyDescent="0.2">
      <c r="B7707" s="2"/>
      <c r="M7707" s="32"/>
      <c r="P7707" s="2"/>
      <c r="Q7707" s="9"/>
      <c r="T7707" s="5"/>
    </row>
    <row r="7708" spans="2:20" x14ac:dyDescent="0.2">
      <c r="B7708" s="2"/>
      <c r="M7708" s="32"/>
      <c r="P7708" s="2"/>
      <c r="Q7708" s="9"/>
      <c r="T7708" s="5"/>
    </row>
    <row r="7709" spans="2:20" x14ac:dyDescent="0.2">
      <c r="B7709" s="2"/>
      <c r="M7709" s="32"/>
      <c r="P7709" s="2"/>
      <c r="Q7709" s="9"/>
      <c r="T7709" s="5"/>
    </row>
    <row r="7710" spans="2:20" x14ac:dyDescent="0.2">
      <c r="B7710" s="2"/>
      <c r="M7710" s="32"/>
      <c r="P7710" s="2"/>
      <c r="Q7710" s="9"/>
      <c r="T7710" s="5"/>
    </row>
    <row r="7711" spans="2:20" x14ac:dyDescent="0.2">
      <c r="B7711" s="2"/>
      <c r="M7711" s="32"/>
      <c r="P7711" s="2"/>
      <c r="Q7711" s="9"/>
      <c r="T7711" s="5"/>
    </row>
    <row r="7712" spans="2:20" x14ac:dyDescent="0.2">
      <c r="B7712" s="2"/>
      <c r="M7712" s="32"/>
      <c r="P7712" s="2"/>
      <c r="Q7712" s="9"/>
      <c r="T7712" s="5"/>
    </row>
    <row r="7713" spans="2:20" x14ac:dyDescent="0.2">
      <c r="B7713" s="2"/>
      <c r="M7713" s="32"/>
      <c r="P7713" s="2"/>
      <c r="Q7713" s="9"/>
      <c r="T7713" s="5"/>
    </row>
    <row r="7714" spans="2:20" x14ac:dyDescent="0.2">
      <c r="B7714" s="2"/>
      <c r="M7714" s="32"/>
      <c r="P7714" s="2"/>
      <c r="Q7714" s="9"/>
      <c r="T7714" s="5"/>
    </row>
    <row r="7715" spans="2:20" x14ac:dyDescent="0.2">
      <c r="B7715" s="2"/>
      <c r="M7715" s="32"/>
      <c r="P7715" s="2"/>
      <c r="Q7715" s="9"/>
      <c r="T7715" s="5"/>
    </row>
    <row r="7716" spans="2:20" x14ac:dyDescent="0.2">
      <c r="B7716" s="2"/>
      <c r="M7716" s="32"/>
      <c r="P7716" s="2"/>
      <c r="Q7716" s="9"/>
      <c r="T7716" s="5"/>
    </row>
    <row r="7717" spans="2:20" x14ac:dyDescent="0.2">
      <c r="B7717" s="2"/>
      <c r="M7717" s="32"/>
      <c r="P7717" s="2"/>
      <c r="Q7717" s="9"/>
      <c r="T7717" s="5"/>
    </row>
    <row r="7718" spans="2:20" x14ac:dyDescent="0.2">
      <c r="B7718" s="2"/>
      <c r="M7718" s="32"/>
      <c r="P7718" s="2"/>
      <c r="Q7718" s="9"/>
      <c r="T7718" s="5"/>
    </row>
    <row r="7719" spans="2:20" x14ac:dyDescent="0.2">
      <c r="B7719" s="2"/>
      <c r="M7719" s="32"/>
      <c r="P7719" s="2"/>
      <c r="Q7719" s="9"/>
      <c r="T7719" s="5"/>
    </row>
    <row r="7720" spans="2:20" x14ac:dyDescent="0.2">
      <c r="B7720" s="2"/>
      <c r="M7720" s="32"/>
      <c r="P7720" s="2"/>
      <c r="Q7720" s="9"/>
      <c r="T7720" s="5"/>
    </row>
    <row r="7721" spans="2:20" x14ac:dyDescent="0.2">
      <c r="B7721" s="2"/>
      <c r="M7721" s="32"/>
      <c r="P7721" s="2"/>
      <c r="Q7721" s="9"/>
      <c r="T7721" s="5"/>
    </row>
    <row r="7722" spans="2:20" x14ac:dyDescent="0.2">
      <c r="B7722" s="2"/>
      <c r="M7722" s="32"/>
      <c r="P7722" s="2"/>
      <c r="Q7722" s="9"/>
      <c r="T7722" s="5"/>
    </row>
    <row r="7723" spans="2:20" x14ac:dyDescent="0.2">
      <c r="B7723" s="2"/>
      <c r="M7723" s="32"/>
      <c r="P7723" s="2"/>
      <c r="Q7723" s="9"/>
      <c r="T7723" s="5"/>
    </row>
    <row r="7724" spans="2:20" x14ac:dyDescent="0.2">
      <c r="B7724" s="2"/>
      <c r="M7724" s="32"/>
      <c r="P7724" s="2"/>
      <c r="Q7724" s="9"/>
      <c r="T7724" s="5"/>
    </row>
    <row r="7725" spans="2:20" x14ac:dyDescent="0.2">
      <c r="B7725" s="2"/>
      <c r="M7725" s="32"/>
      <c r="P7725" s="2"/>
      <c r="Q7725" s="9"/>
      <c r="T7725" s="5"/>
    </row>
    <row r="7726" spans="2:20" x14ac:dyDescent="0.2">
      <c r="B7726" s="2"/>
      <c r="M7726" s="32"/>
      <c r="P7726" s="2"/>
      <c r="Q7726" s="9"/>
      <c r="T7726" s="5"/>
    </row>
    <row r="7727" spans="2:20" x14ac:dyDescent="0.2">
      <c r="B7727" s="2"/>
      <c r="M7727" s="32"/>
      <c r="P7727" s="2"/>
      <c r="Q7727" s="9"/>
      <c r="T7727" s="5"/>
    </row>
    <row r="7728" spans="2:20" x14ac:dyDescent="0.2">
      <c r="B7728" s="2"/>
      <c r="M7728" s="32"/>
      <c r="P7728" s="2"/>
      <c r="Q7728" s="9"/>
      <c r="T7728" s="5"/>
    </row>
    <row r="7729" spans="2:20" x14ac:dyDescent="0.2">
      <c r="B7729" s="2"/>
      <c r="M7729" s="32"/>
      <c r="P7729" s="2"/>
      <c r="Q7729" s="9"/>
      <c r="T7729" s="5"/>
    </row>
    <row r="7730" spans="2:20" x14ac:dyDescent="0.2">
      <c r="B7730" s="2"/>
      <c r="M7730" s="32"/>
      <c r="P7730" s="2"/>
      <c r="Q7730" s="9"/>
      <c r="T7730" s="5"/>
    </row>
    <row r="7731" spans="2:20" x14ac:dyDescent="0.2">
      <c r="B7731" s="2"/>
      <c r="M7731" s="32"/>
      <c r="P7731" s="2"/>
      <c r="Q7731" s="9"/>
      <c r="T7731" s="5"/>
    </row>
    <row r="7732" spans="2:20" x14ac:dyDescent="0.2">
      <c r="B7732" s="2"/>
      <c r="M7732" s="32"/>
      <c r="P7732" s="2"/>
      <c r="Q7732" s="9"/>
      <c r="T7732" s="5"/>
    </row>
    <row r="7733" spans="2:20" x14ac:dyDescent="0.2">
      <c r="B7733" s="2"/>
      <c r="M7733" s="32"/>
      <c r="P7733" s="2"/>
      <c r="Q7733" s="9"/>
      <c r="T7733" s="5"/>
    </row>
    <row r="7734" spans="2:20" x14ac:dyDescent="0.2">
      <c r="B7734" s="2"/>
      <c r="M7734" s="32"/>
      <c r="P7734" s="2"/>
      <c r="Q7734" s="9"/>
      <c r="T7734" s="5"/>
    </row>
    <row r="7735" spans="2:20" x14ac:dyDescent="0.2">
      <c r="B7735" s="2"/>
      <c r="M7735" s="32"/>
      <c r="P7735" s="2"/>
      <c r="Q7735" s="9"/>
      <c r="T7735" s="5"/>
    </row>
    <row r="7736" spans="2:20" x14ac:dyDescent="0.2">
      <c r="B7736" s="2"/>
      <c r="M7736" s="32"/>
      <c r="P7736" s="2"/>
      <c r="Q7736" s="9"/>
      <c r="T7736" s="5"/>
    </row>
    <row r="7737" spans="2:20" x14ac:dyDescent="0.2">
      <c r="B7737" s="2"/>
      <c r="M7737" s="32"/>
      <c r="P7737" s="2"/>
      <c r="Q7737" s="9"/>
      <c r="T7737" s="5"/>
    </row>
    <row r="7738" spans="2:20" x14ac:dyDescent="0.2">
      <c r="B7738" s="2"/>
      <c r="M7738" s="32"/>
      <c r="P7738" s="2"/>
      <c r="Q7738" s="9"/>
      <c r="T7738" s="5"/>
    </row>
    <row r="7739" spans="2:20" x14ac:dyDescent="0.2">
      <c r="B7739" s="2"/>
      <c r="M7739" s="32"/>
      <c r="P7739" s="2"/>
      <c r="Q7739" s="9"/>
      <c r="T7739" s="5"/>
    </row>
    <row r="7740" spans="2:20" x14ac:dyDescent="0.2">
      <c r="B7740" s="2"/>
      <c r="M7740" s="32"/>
      <c r="P7740" s="2"/>
      <c r="Q7740" s="9"/>
      <c r="T7740" s="5"/>
    </row>
    <row r="7741" spans="2:20" x14ac:dyDescent="0.2">
      <c r="B7741" s="2"/>
      <c r="M7741" s="32"/>
      <c r="P7741" s="2"/>
      <c r="Q7741" s="9"/>
      <c r="T7741" s="5"/>
    </row>
    <row r="7742" spans="2:20" x14ac:dyDescent="0.2">
      <c r="B7742" s="2"/>
      <c r="M7742" s="32"/>
      <c r="P7742" s="2"/>
      <c r="Q7742" s="9"/>
      <c r="T7742" s="5"/>
    </row>
    <row r="7743" spans="2:20" x14ac:dyDescent="0.2">
      <c r="B7743" s="2"/>
      <c r="M7743" s="32"/>
      <c r="P7743" s="2"/>
      <c r="Q7743" s="9"/>
      <c r="T7743" s="5"/>
    </row>
    <row r="7744" spans="2:20" x14ac:dyDescent="0.2">
      <c r="B7744" s="2"/>
      <c r="M7744" s="32"/>
      <c r="P7744" s="2"/>
      <c r="Q7744" s="9"/>
      <c r="T7744" s="5"/>
    </row>
    <row r="7745" spans="2:20" x14ac:dyDescent="0.2">
      <c r="B7745" s="2"/>
      <c r="M7745" s="32"/>
      <c r="P7745" s="2"/>
      <c r="Q7745" s="9"/>
      <c r="T7745" s="5"/>
    </row>
    <row r="7746" spans="2:20" x14ac:dyDescent="0.2">
      <c r="B7746" s="2"/>
      <c r="M7746" s="32"/>
      <c r="P7746" s="2"/>
      <c r="Q7746" s="9"/>
      <c r="T7746" s="5"/>
    </row>
    <row r="7747" spans="2:20" x14ac:dyDescent="0.2">
      <c r="B7747" s="2"/>
      <c r="M7747" s="32"/>
      <c r="P7747" s="2"/>
      <c r="Q7747" s="9"/>
      <c r="T7747" s="5"/>
    </row>
    <row r="7748" spans="2:20" x14ac:dyDescent="0.2">
      <c r="B7748" s="2"/>
      <c r="M7748" s="32"/>
      <c r="P7748" s="2"/>
      <c r="Q7748" s="9"/>
      <c r="T7748" s="5"/>
    </row>
    <row r="7749" spans="2:20" x14ac:dyDescent="0.2">
      <c r="B7749" s="2"/>
      <c r="M7749" s="32"/>
      <c r="P7749" s="2"/>
      <c r="Q7749" s="9"/>
      <c r="T7749" s="5"/>
    </row>
    <row r="7750" spans="2:20" x14ac:dyDescent="0.2">
      <c r="B7750" s="2"/>
      <c r="M7750" s="32"/>
      <c r="P7750" s="2"/>
      <c r="Q7750" s="9"/>
      <c r="T7750" s="5"/>
    </row>
    <row r="7751" spans="2:20" x14ac:dyDescent="0.2">
      <c r="B7751" s="2"/>
      <c r="M7751" s="32"/>
      <c r="P7751" s="2"/>
      <c r="Q7751" s="9"/>
      <c r="T7751" s="5"/>
    </row>
    <row r="7752" spans="2:20" x14ac:dyDescent="0.2">
      <c r="B7752" s="2"/>
      <c r="M7752" s="32"/>
      <c r="P7752" s="2"/>
      <c r="Q7752" s="9"/>
      <c r="T7752" s="5"/>
    </row>
    <row r="7753" spans="2:20" x14ac:dyDescent="0.2">
      <c r="B7753" s="2"/>
      <c r="M7753" s="32"/>
      <c r="P7753" s="2"/>
      <c r="Q7753" s="9"/>
      <c r="T7753" s="5"/>
    </row>
    <row r="7754" spans="2:20" x14ac:dyDescent="0.2">
      <c r="B7754" s="2"/>
      <c r="M7754" s="32"/>
      <c r="P7754" s="2"/>
      <c r="Q7754" s="9"/>
      <c r="T7754" s="5"/>
    </row>
    <row r="7755" spans="2:20" x14ac:dyDescent="0.2">
      <c r="B7755" s="2"/>
      <c r="M7755" s="32"/>
      <c r="P7755" s="2"/>
      <c r="Q7755" s="9"/>
      <c r="T7755" s="5"/>
    </row>
    <row r="7756" spans="2:20" x14ac:dyDescent="0.2">
      <c r="B7756" s="2"/>
      <c r="M7756" s="32"/>
      <c r="P7756" s="2"/>
      <c r="Q7756" s="9"/>
      <c r="T7756" s="5"/>
    </row>
    <row r="7757" spans="2:20" x14ac:dyDescent="0.2">
      <c r="B7757" s="2"/>
      <c r="M7757" s="32"/>
      <c r="P7757" s="2"/>
      <c r="Q7757" s="9"/>
      <c r="T7757" s="5"/>
    </row>
    <row r="7758" spans="2:20" x14ac:dyDescent="0.2">
      <c r="B7758" s="2"/>
      <c r="M7758" s="32"/>
      <c r="P7758" s="2"/>
      <c r="Q7758" s="9"/>
      <c r="T7758" s="5"/>
    </row>
    <row r="7759" spans="2:20" x14ac:dyDescent="0.2">
      <c r="B7759" s="2"/>
      <c r="M7759" s="32"/>
      <c r="P7759" s="2"/>
      <c r="Q7759" s="9"/>
      <c r="T7759" s="5"/>
    </row>
    <row r="7760" spans="2:20" x14ac:dyDescent="0.2">
      <c r="B7760" s="2"/>
      <c r="M7760" s="32"/>
      <c r="P7760" s="2"/>
      <c r="Q7760" s="9"/>
      <c r="T7760" s="5"/>
    </row>
    <row r="7761" spans="2:20" x14ac:dyDescent="0.2">
      <c r="B7761" s="2"/>
      <c r="M7761" s="32"/>
      <c r="P7761" s="2"/>
      <c r="Q7761" s="9"/>
      <c r="T7761" s="5"/>
    </row>
    <row r="7762" spans="2:20" x14ac:dyDescent="0.2">
      <c r="B7762" s="2"/>
      <c r="M7762" s="32"/>
      <c r="P7762" s="2"/>
      <c r="Q7762" s="9"/>
      <c r="T7762" s="5"/>
    </row>
    <row r="7763" spans="2:20" x14ac:dyDescent="0.2">
      <c r="B7763" s="2"/>
      <c r="M7763" s="32"/>
      <c r="P7763" s="2"/>
      <c r="Q7763" s="9"/>
      <c r="T7763" s="5"/>
    </row>
    <row r="7764" spans="2:20" x14ac:dyDescent="0.2">
      <c r="B7764" s="2"/>
      <c r="M7764" s="32"/>
      <c r="P7764" s="2"/>
      <c r="Q7764" s="9"/>
      <c r="T7764" s="5"/>
    </row>
    <row r="7765" spans="2:20" x14ac:dyDescent="0.2">
      <c r="B7765" s="2"/>
      <c r="M7765" s="32"/>
      <c r="P7765" s="2"/>
      <c r="Q7765" s="9"/>
      <c r="T7765" s="5"/>
    </row>
    <row r="7766" spans="2:20" x14ac:dyDescent="0.2">
      <c r="B7766" s="2"/>
      <c r="M7766" s="32"/>
      <c r="P7766" s="2"/>
      <c r="Q7766" s="9"/>
      <c r="T7766" s="5"/>
    </row>
    <row r="7767" spans="2:20" x14ac:dyDescent="0.2">
      <c r="B7767" s="2"/>
      <c r="M7767" s="32"/>
      <c r="P7767" s="2"/>
      <c r="Q7767" s="9"/>
      <c r="T7767" s="5"/>
    </row>
    <row r="7768" spans="2:20" x14ac:dyDescent="0.2">
      <c r="B7768" s="2"/>
      <c r="M7768" s="32"/>
      <c r="P7768" s="2"/>
      <c r="Q7768" s="9"/>
      <c r="T7768" s="5"/>
    </row>
    <row r="7769" spans="2:20" x14ac:dyDescent="0.2">
      <c r="B7769" s="2"/>
      <c r="M7769" s="32"/>
      <c r="P7769" s="2"/>
      <c r="Q7769" s="9"/>
      <c r="T7769" s="5"/>
    </row>
    <row r="7770" spans="2:20" x14ac:dyDescent="0.2">
      <c r="B7770" s="2"/>
      <c r="M7770" s="32"/>
      <c r="P7770" s="2"/>
      <c r="Q7770" s="9"/>
      <c r="T7770" s="5"/>
    </row>
    <row r="7771" spans="2:20" x14ac:dyDescent="0.2">
      <c r="B7771" s="2"/>
      <c r="M7771" s="32"/>
      <c r="P7771" s="2"/>
      <c r="Q7771" s="9"/>
      <c r="T7771" s="5"/>
    </row>
    <row r="7772" spans="2:20" x14ac:dyDescent="0.2">
      <c r="B7772" s="2"/>
      <c r="M7772" s="32"/>
      <c r="P7772" s="2"/>
      <c r="Q7772" s="9"/>
      <c r="T7772" s="5"/>
    </row>
    <row r="7773" spans="2:20" x14ac:dyDescent="0.2">
      <c r="B7773" s="2"/>
      <c r="M7773" s="32"/>
      <c r="P7773" s="2"/>
      <c r="Q7773" s="9"/>
      <c r="T7773" s="5"/>
    </row>
    <row r="7774" spans="2:20" x14ac:dyDescent="0.2">
      <c r="B7774" s="2"/>
      <c r="M7774" s="32"/>
      <c r="P7774" s="2"/>
      <c r="Q7774" s="9"/>
      <c r="T7774" s="5"/>
    </row>
    <row r="7775" spans="2:20" x14ac:dyDescent="0.2">
      <c r="B7775" s="2"/>
      <c r="M7775" s="32"/>
      <c r="P7775" s="2"/>
      <c r="Q7775" s="9"/>
      <c r="T7775" s="5"/>
    </row>
    <row r="7776" spans="2:20" x14ac:dyDescent="0.2">
      <c r="B7776" s="2"/>
      <c r="M7776" s="32"/>
      <c r="P7776" s="2"/>
      <c r="Q7776" s="9"/>
      <c r="T7776" s="5"/>
    </row>
    <row r="7777" spans="2:20" x14ac:dyDescent="0.2">
      <c r="B7777" s="2"/>
      <c r="M7777" s="32"/>
      <c r="P7777" s="2"/>
      <c r="Q7777" s="9"/>
      <c r="T7777" s="5"/>
    </row>
    <row r="7778" spans="2:20" x14ac:dyDescent="0.2">
      <c r="B7778" s="2"/>
      <c r="M7778" s="32"/>
      <c r="P7778" s="2"/>
      <c r="Q7778" s="9"/>
      <c r="T7778" s="5"/>
    </row>
    <row r="7779" spans="2:20" x14ac:dyDescent="0.2">
      <c r="B7779" s="2"/>
      <c r="M7779" s="32"/>
      <c r="P7779" s="2"/>
      <c r="Q7779" s="9"/>
      <c r="T7779" s="5"/>
    </row>
    <row r="7780" spans="2:20" x14ac:dyDescent="0.2">
      <c r="B7780" s="2"/>
      <c r="M7780" s="32"/>
      <c r="P7780" s="2"/>
      <c r="Q7780" s="9"/>
      <c r="T7780" s="5"/>
    </row>
    <row r="7781" spans="2:20" x14ac:dyDescent="0.2">
      <c r="B7781" s="2"/>
      <c r="M7781" s="32"/>
      <c r="P7781" s="2"/>
      <c r="Q7781" s="9"/>
      <c r="T7781" s="5"/>
    </row>
    <row r="7782" spans="2:20" x14ac:dyDescent="0.2">
      <c r="B7782" s="2"/>
      <c r="M7782" s="32"/>
      <c r="P7782" s="2"/>
      <c r="Q7782" s="9"/>
      <c r="T7782" s="5"/>
    </row>
    <row r="7783" spans="2:20" x14ac:dyDescent="0.2">
      <c r="B7783" s="2"/>
      <c r="M7783" s="32"/>
      <c r="P7783" s="2"/>
      <c r="Q7783" s="9"/>
      <c r="T7783" s="5"/>
    </row>
    <row r="7784" spans="2:20" x14ac:dyDescent="0.2">
      <c r="B7784" s="2"/>
      <c r="M7784" s="32"/>
      <c r="P7784" s="2"/>
      <c r="Q7784" s="9"/>
      <c r="T7784" s="5"/>
    </row>
    <row r="7785" spans="2:20" x14ac:dyDescent="0.2">
      <c r="B7785" s="2"/>
      <c r="M7785" s="32"/>
      <c r="P7785" s="2"/>
      <c r="Q7785" s="9"/>
      <c r="T7785" s="5"/>
    </row>
    <row r="7786" spans="2:20" x14ac:dyDescent="0.2">
      <c r="B7786" s="2"/>
      <c r="M7786" s="32"/>
      <c r="P7786" s="2"/>
      <c r="Q7786" s="9"/>
      <c r="T7786" s="5"/>
    </row>
    <row r="7787" spans="2:20" x14ac:dyDescent="0.2">
      <c r="B7787" s="2"/>
      <c r="M7787" s="32"/>
      <c r="P7787" s="2"/>
      <c r="Q7787" s="9"/>
      <c r="T7787" s="5"/>
    </row>
    <row r="7788" spans="2:20" x14ac:dyDescent="0.2">
      <c r="B7788" s="2"/>
      <c r="M7788" s="32"/>
      <c r="P7788" s="2"/>
      <c r="Q7788" s="9"/>
      <c r="T7788" s="5"/>
    </row>
    <row r="7789" spans="2:20" x14ac:dyDescent="0.2">
      <c r="B7789" s="2"/>
      <c r="M7789" s="32"/>
      <c r="P7789" s="2"/>
      <c r="Q7789" s="9"/>
      <c r="T7789" s="5"/>
    </row>
    <row r="7790" spans="2:20" x14ac:dyDescent="0.2">
      <c r="B7790" s="2"/>
      <c r="M7790" s="32"/>
      <c r="P7790" s="2"/>
      <c r="Q7790" s="9"/>
      <c r="T7790" s="5"/>
    </row>
    <row r="7791" spans="2:20" x14ac:dyDescent="0.2">
      <c r="B7791" s="2"/>
      <c r="M7791" s="32"/>
      <c r="P7791" s="2"/>
      <c r="Q7791" s="9"/>
      <c r="T7791" s="5"/>
    </row>
    <row r="7792" spans="2:20" x14ac:dyDescent="0.2">
      <c r="B7792" s="2"/>
      <c r="M7792" s="32"/>
      <c r="P7792" s="2"/>
      <c r="Q7792" s="9"/>
      <c r="T7792" s="5"/>
    </row>
    <row r="7793" spans="2:20" x14ac:dyDescent="0.2">
      <c r="B7793" s="2"/>
      <c r="M7793" s="32"/>
      <c r="P7793" s="2"/>
      <c r="Q7793" s="9"/>
      <c r="T7793" s="5"/>
    </row>
    <row r="7794" spans="2:20" x14ac:dyDescent="0.2">
      <c r="B7794" s="2"/>
      <c r="M7794" s="32"/>
      <c r="P7794" s="2"/>
      <c r="Q7794" s="9"/>
      <c r="T7794" s="5"/>
    </row>
    <row r="7795" spans="2:20" x14ac:dyDescent="0.2">
      <c r="B7795" s="2"/>
      <c r="M7795" s="32"/>
      <c r="P7795" s="2"/>
      <c r="Q7795" s="9"/>
      <c r="T7795" s="5"/>
    </row>
    <row r="7796" spans="2:20" x14ac:dyDescent="0.2">
      <c r="B7796" s="2"/>
      <c r="M7796" s="32"/>
      <c r="P7796" s="2"/>
      <c r="Q7796" s="9"/>
      <c r="T7796" s="5"/>
    </row>
    <row r="7797" spans="2:20" x14ac:dyDescent="0.2">
      <c r="B7797" s="2"/>
      <c r="M7797" s="32"/>
      <c r="P7797" s="2"/>
      <c r="Q7797" s="9"/>
      <c r="T7797" s="5"/>
    </row>
    <row r="7798" spans="2:20" x14ac:dyDescent="0.2">
      <c r="B7798" s="2"/>
      <c r="M7798" s="32"/>
      <c r="P7798" s="2"/>
      <c r="Q7798" s="9"/>
      <c r="T7798" s="5"/>
    </row>
    <row r="7799" spans="2:20" x14ac:dyDescent="0.2">
      <c r="B7799" s="2"/>
      <c r="M7799" s="32"/>
      <c r="P7799" s="2"/>
      <c r="Q7799" s="9"/>
      <c r="T7799" s="5"/>
    </row>
    <row r="7800" spans="2:20" x14ac:dyDescent="0.2">
      <c r="B7800" s="2"/>
      <c r="M7800" s="32"/>
      <c r="P7800" s="2"/>
      <c r="Q7800" s="9"/>
      <c r="T7800" s="5"/>
    </row>
    <row r="7801" spans="2:20" x14ac:dyDescent="0.2">
      <c r="B7801" s="2"/>
      <c r="M7801" s="32"/>
      <c r="P7801" s="2"/>
      <c r="Q7801" s="9"/>
      <c r="T7801" s="5"/>
    </row>
    <row r="7802" spans="2:20" x14ac:dyDescent="0.2">
      <c r="B7802" s="2"/>
      <c r="M7802" s="32"/>
      <c r="P7802" s="2"/>
      <c r="Q7802" s="9"/>
      <c r="T7802" s="5"/>
    </row>
    <row r="7803" spans="2:20" x14ac:dyDescent="0.2">
      <c r="B7803" s="2"/>
      <c r="M7803" s="32"/>
      <c r="P7803" s="2"/>
      <c r="Q7803" s="9"/>
      <c r="T7803" s="5"/>
    </row>
    <row r="7804" spans="2:20" x14ac:dyDescent="0.2">
      <c r="B7804" s="2"/>
      <c r="M7804" s="32"/>
      <c r="P7804" s="2"/>
      <c r="Q7804" s="9"/>
      <c r="T7804" s="5"/>
    </row>
    <row r="7805" spans="2:20" x14ac:dyDescent="0.2">
      <c r="B7805" s="2"/>
      <c r="M7805" s="32"/>
      <c r="P7805" s="2"/>
      <c r="Q7805" s="9"/>
      <c r="T7805" s="5"/>
    </row>
    <row r="7806" spans="2:20" x14ac:dyDescent="0.2">
      <c r="B7806" s="2"/>
      <c r="M7806" s="32"/>
      <c r="P7806" s="2"/>
      <c r="Q7806" s="9"/>
      <c r="T7806" s="5"/>
    </row>
    <row r="7807" spans="2:20" x14ac:dyDescent="0.2">
      <c r="B7807" s="2"/>
      <c r="M7807" s="32"/>
      <c r="P7807" s="2"/>
      <c r="Q7807" s="9"/>
      <c r="T7807" s="5"/>
    </row>
    <row r="7808" spans="2:20" x14ac:dyDescent="0.2">
      <c r="B7808" s="2"/>
      <c r="M7808" s="32"/>
      <c r="P7808" s="2"/>
      <c r="Q7808" s="9"/>
      <c r="T7808" s="5"/>
    </row>
    <row r="7809" spans="2:20" x14ac:dyDescent="0.2">
      <c r="B7809" s="2"/>
      <c r="M7809" s="32"/>
      <c r="P7809" s="2"/>
      <c r="Q7809" s="9"/>
      <c r="T7809" s="5"/>
    </row>
    <row r="7810" spans="2:20" x14ac:dyDescent="0.2">
      <c r="B7810" s="2"/>
      <c r="M7810" s="32"/>
      <c r="P7810" s="2"/>
      <c r="Q7810" s="9"/>
      <c r="T7810" s="5"/>
    </row>
    <row r="7811" spans="2:20" x14ac:dyDescent="0.2">
      <c r="B7811" s="2"/>
      <c r="M7811" s="32"/>
      <c r="P7811" s="2"/>
      <c r="Q7811" s="9"/>
      <c r="T7811" s="5"/>
    </row>
    <row r="7812" spans="2:20" x14ac:dyDescent="0.2">
      <c r="B7812" s="2"/>
      <c r="M7812" s="32"/>
      <c r="P7812" s="2"/>
      <c r="Q7812" s="9"/>
      <c r="T7812" s="5"/>
    </row>
    <row r="7813" spans="2:20" x14ac:dyDescent="0.2">
      <c r="B7813" s="2"/>
      <c r="M7813" s="32"/>
      <c r="P7813" s="2"/>
      <c r="Q7813" s="9"/>
      <c r="T7813" s="5"/>
    </row>
    <row r="7814" spans="2:20" x14ac:dyDescent="0.2">
      <c r="B7814" s="2"/>
      <c r="M7814" s="32"/>
      <c r="P7814" s="2"/>
      <c r="Q7814" s="9"/>
      <c r="T7814" s="5"/>
    </row>
    <row r="7815" spans="2:20" x14ac:dyDescent="0.2">
      <c r="B7815" s="2"/>
      <c r="M7815" s="32"/>
      <c r="P7815" s="2"/>
      <c r="Q7815" s="9"/>
      <c r="T7815" s="5"/>
    </row>
    <row r="7816" spans="2:20" x14ac:dyDescent="0.2">
      <c r="B7816" s="2"/>
      <c r="M7816" s="32"/>
      <c r="P7816" s="2"/>
      <c r="Q7816" s="9"/>
      <c r="T7816" s="5"/>
    </row>
    <row r="7817" spans="2:20" x14ac:dyDescent="0.2">
      <c r="B7817" s="2"/>
      <c r="M7817" s="32"/>
      <c r="P7817" s="2"/>
      <c r="Q7817" s="9"/>
      <c r="T7817" s="5"/>
    </row>
    <row r="7818" spans="2:20" x14ac:dyDescent="0.2">
      <c r="B7818" s="2"/>
      <c r="M7818" s="32"/>
      <c r="P7818" s="2"/>
      <c r="Q7818" s="9"/>
      <c r="T7818" s="5"/>
    </row>
    <row r="7819" spans="2:20" x14ac:dyDescent="0.2">
      <c r="B7819" s="2"/>
      <c r="M7819" s="32"/>
      <c r="P7819" s="2"/>
      <c r="Q7819" s="9"/>
      <c r="T7819" s="5"/>
    </row>
    <row r="7820" spans="2:20" x14ac:dyDescent="0.2">
      <c r="B7820" s="2"/>
      <c r="M7820" s="32"/>
      <c r="P7820" s="2"/>
      <c r="Q7820" s="9"/>
      <c r="T7820" s="5"/>
    </row>
    <row r="7821" spans="2:20" x14ac:dyDescent="0.2">
      <c r="B7821" s="2"/>
      <c r="M7821" s="32"/>
      <c r="P7821" s="2"/>
      <c r="Q7821" s="9"/>
      <c r="T7821" s="5"/>
    </row>
    <row r="7822" spans="2:20" x14ac:dyDescent="0.2">
      <c r="B7822" s="2"/>
      <c r="M7822" s="32"/>
      <c r="P7822" s="2"/>
      <c r="Q7822" s="9"/>
      <c r="T7822" s="5"/>
    </row>
    <row r="7823" spans="2:20" x14ac:dyDescent="0.2">
      <c r="B7823" s="2"/>
      <c r="M7823" s="32"/>
      <c r="P7823" s="2"/>
      <c r="Q7823" s="9"/>
      <c r="T7823" s="5"/>
    </row>
    <row r="7824" spans="2:20" x14ac:dyDescent="0.2">
      <c r="B7824" s="2"/>
      <c r="M7824" s="32"/>
      <c r="P7824" s="2"/>
      <c r="Q7824" s="9"/>
      <c r="T7824" s="5"/>
    </row>
    <row r="7825" spans="2:20" x14ac:dyDescent="0.2">
      <c r="B7825" s="2"/>
      <c r="M7825" s="32"/>
      <c r="P7825" s="2"/>
      <c r="Q7825" s="9"/>
      <c r="T7825" s="5"/>
    </row>
    <row r="7826" spans="2:20" x14ac:dyDescent="0.2">
      <c r="B7826" s="2"/>
      <c r="M7826" s="32"/>
      <c r="P7826" s="2"/>
      <c r="Q7826" s="9"/>
      <c r="T7826" s="5"/>
    </row>
    <row r="7827" spans="2:20" x14ac:dyDescent="0.2">
      <c r="B7827" s="2"/>
      <c r="M7827" s="32"/>
      <c r="P7827" s="2"/>
      <c r="Q7827" s="9"/>
      <c r="T7827" s="5"/>
    </row>
    <row r="7828" spans="2:20" x14ac:dyDescent="0.2">
      <c r="B7828" s="2"/>
      <c r="M7828" s="32"/>
      <c r="P7828" s="2"/>
      <c r="Q7828" s="9"/>
      <c r="T7828" s="5"/>
    </row>
    <row r="7829" spans="2:20" x14ac:dyDescent="0.2">
      <c r="B7829" s="2"/>
      <c r="M7829" s="32"/>
      <c r="P7829" s="2"/>
      <c r="Q7829" s="9"/>
      <c r="T7829" s="5"/>
    </row>
    <row r="7830" spans="2:20" x14ac:dyDescent="0.2">
      <c r="B7830" s="2"/>
      <c r="M7830" s="32"/>
      <c r="P7830" s="2"/>
      <c r="Q7830" s="9"/>
      <c r="T7830" s="5"/>
    </row>
    <row r="7831" spans="2:20" x14ac:dyDescent="0.2">
      <c r="B7831" s="2"/>
      <c r="M7831" s="32"/>
      <c r="P7831" s="2"/>
      <c r="Q7831" s="9"/>
      <c r="T7831" s="5"/>
    </row>
    <row r="7832" spans="2:20" x14ac:dyDescent="0.2">
      <c r="B7832" s="2"/>
      <c r="M7832" s="32"/>
      <c r="P7832" s="2"/>
      <c r="Q7832" s="9"/>
      <c r="T7832" s="5"/>
    </row>
    <row r="7833" spans="2:20" x14ac:dyDescent="0.2">
      <c r="B7833" s="2"/>
      <c r="M7833" s="32"/>
      <c r="P7833" s="2"/>
      <c r="Q7833" s="9"/>
      <c r="T7833" s="5"/>
    </row>
    <row r="7834" spans="2:20" x14ac:dyDescent="0.2">
      <c r="B7834" s="2"/>
      <c r="M7834" s="32"/>
      <c r="P7834" s="2"/>
      <c r="Q7834" s="9"/>
      <c r="T7834" s="5"/>
    </row>
    <row r="7835" spans="2:20" x14ac:dyDescent="0.2">
      <c r="B7835" s="2"/>
      <c r="M7835" s="32"/>
      <c r="P7835" s="2"/>
      <c r="Q7835" s="9"/>
      <c r="T7835" s="5"/>
    </row>
    <row r="7836" spans="2:20" x14ac:dyDescent="0.2">
      <c r="B7836" s="2"/>
      <c r="M7836" s="32"/>
      <c r="P7836" s="2"/>
      <c r="Q7836" s="9"/>
      <c r="T7836" s="5"/>
    </row>
    <row r="7837" spans="2:20" x14ac:dyDescent="0.2">
      <c r="B7837" s="2"/>
      <c r="M7837" s="32"/>
      <c r="P7837" s="2"/>
      <c r="Q7837" s="9"/>
      <c r="T7837" s="5"/>
    </row>
    <row r="7838" spans="2:20" x14ac:dyDescent="0.2">
      <c r="B7838" s="2"/>
      <c r="M7838" s="32"/>
      <c r="P7838" s="2"/>
      <c r="Q7838" s="9"/>
      <c r="T7838" s="5"/>
    </row>
    <row r="7839" spans="2:20" x14ac:dyDescent="0.2">
      <c r="B7839" s="2"/>
      <c r="M7839" s="32"/>
      <c r="P7839" s="2"/>
      <c r="Q7839" s="9"/>
      <c r="T7839" s="5"/>
    </row>
    <row r="7840" spans="2:20" x14ac:dyDescent="0.2">
      <c r="B7840" s="2"/>
      <c r="M7840" s="32"/>
      <c r="P7840" s="2"/>
      <c r="Q7840" s="9"/>
      <c r="T7840" s="5"/>
    </row>
    <row r="7841" spans="2:20" x14ac:dyDescent="0.2">
      <c r="B7841" s="2"/>
      <c r="M7841" s="32"/>
      <c r="P7841" s="2"/>
      <c r="Q7841" s="9"/>
      <c r="T7841" s="5"/>
    </row>
    <row r="7842" spans="2:20" x14ac:dyDescent="0.2">
      <c r="B7842" s="2"/>
      <c r="M7842" s="32"/>
      <c r="P7842" s="2"/>
      <c r="Q7842" s="9"/>
      <c r="T7842" s="5"/>
    </row>
    <row r="7843" spans="2:20" x14ac:dyDescent="0.2">
      <c r="B7843" s="2"/>
      <c r="M7843" s="32"/>
      <c r="P7843" s="2"/>
      <c r="Q7843" s="9"/>
      <c r="T7843" s="5"/>
    </row>
    <row r="7844" spans="2:20" x14ac:dyDescent="0.2">
      <c r="B7844" s="2"/>
      <c r="M7844" s="32"/>
      <c r="P7844" s="2"/>
      <c r="Q7844" s="9"/>
      <c r="T7844" s="5"/>
    </row>
    <row r="7845" spans="2:20" x14ac:dyDescent="0.2">
      <c r="B7845" s="2"/>
      <c r="M7845" s="32"/>
      <c r="P7845" s="2"/>
      <c r="Q7845" s="9"/>
      <c r="T7845" s="5"/>
    </row>
    <row r="7846" spans="2:20" x14ac:dyDescent="0.2">
      <c r="B7846" s="2"/>
      <c r="M7846" s="32"/>
      <c r="P7846" s="2"/>
      <c r="Q7846" s="9"/>
      <c r="T7846" s="5"/>
    </row>
    <row r="7847" spans="2:20" x14ac:dyDescent="0.2">
      <c r="B7847" s="2"/>
      <c r="M7847" s="32"/>
      <c r="P7847" s="2"/>
      <c r="Q7847" s="9"/>
      <c r="T7847" s="5"/>
    </row>
    <row r="7848" spans="2:20" x14ac:dyDescent="0.2">
      <c r="B7848" s="2"/>
      <c r="M7848" s="32"/>
      <c r="P7848" s="2"/>
      <c r="Q7848" s="9"/>
      <c r="T7848" s="5"/>
    </row>
    <row r="7849" spans="2:20" x14ac:dyDescent="0.2">
      <c r="B7849" s="2"/>
      <c r="M7849" s="32"/>
      <c r="P7849" s="2"/>
      <c r="Q7849" s="9"/>
      <c r="T7849" s="5"/>
    </row>
    <row r="7850" spans="2:20" x14ac:dyDescent="0.2">
      <c r="B7850" s="2"/>
      <c r="M7850" s="32"/>
      <c r="P7850" s="2"/>
      <c r="Q7850" s="9"/>
      <c r="T7850" s="5"/>
    </row>
    <row r="7851" spans="2:20" x14ac:dyDescent="0.2">
      <c r="B7851" s="2"/>
      <c r="M7851" s="32"/>
      <c r="P7851" s="2"/>
      <c r="Q7851" s="9"/>
      <c r="T7851" s="5"/>
    </row>
    <row r="7852" spans="2:20" x14ac:dyDescent="0.2">
      <c r="B7852" s="2"/>
      <c r="M7852" s="32"/>
      <c r="P7852" s="2"/>
      <c r="Q7852" s="9"/>
      <c r="T7852" s="5"/>
    </row>
    <row r="7853" spans="2:20" x14ac:dyDescent="0.2">
      <c r="B7853" s="2"/>
      <c r="M7853" s="32"/>
      <c r="P7853" s="2"/>
      <c r="Q7853" s="9"/>
      <c r="T7853" s="5"/>
    </row>
    <row r="7854" spans="2:20" x14ac:dyDescent="0.2">
      <c r="B7854" s="2"/>
      <c r="M7854" s="32"/>
      <c r="P7854" s="2"/>
      <c r="Q7854" s="9"/>
      <c r="T7854" s="5"/>
    </row>
    <row r="7855" spans="2:20" x14ac:dyDescent="0.2">
      <c r="B7855" s="2"/>
      <c r="M7855" s="32"/>
      <c r="P7855" s="2"/>
      <c r="Q7855" s="9"/>
      <c r="T7855" s="5"/>
    </row>
    <row r="7856" spans="2:20" x14ac:dyDescent="0.2">
      <c r="B7856" s="2"/>
      <c r="M7856" s="32"/>
      <c r="P7856" s="2"/>
      <c r="Q7856" s="9"/>
      <c r="T7856" s="5"/>
    </row>
    <row r="7857" spans="2:20" x14ac:dyDescent="0.2">
      <c r="B7857" s="2"/>
      <c r="M7857" s="32"/>
      <c r="P7857" s="2"/>
      <c r="Q7857" s="9"/>
      <c r="T7857" s="5"/>
    </row>
    <row r="7858" spans="2:20" x14ac:dyDescent="0.2">
      <c r="B7858" s="2"/>
      <c r="M7858" s="32"/>
      <c r="P7858" s="2"/>
      <c r="Q7858" s="9"/>
      <c r="T7858" s="5"/>
    </row>
    <row r="7859" spans="2:20" x14ac:dyDescent="0.2">
      <c r="B7859" s="2"/>
      <c r="M7859" s="32"/>
      <c r="P7859" s="2"/>
      <c r="Q7859" s="9"/>
      <c r="T7859" s="5"/>
    </row>
    <row r="7860" spans="2:20" x14ac:dyDescent="0.2">
      <c r="B7860" s="2"/>
      <c r="M7860" s="32"/>
      <c r="P7860" s="2"/>
      <c r="Q7860" s="9"/>
      <c r="T7860" s="5"/>
    </row>
    <row r="7861" spans="2:20" x14ac:dyDescent="0.2">
      <c r="B7861" s="2"/>
      <c r="M7861" s="32"/>
      <c r="P7861" s="2"/>
      <c r="Q7861" s="9"/>
      <c r="T7861" s="5"/>
    </row>
    <row r="7862" spans="2:20" x14ac:dyDescent="0.2">
      <c r="B7862" s="2"/>
      <c r="M7862" s="32"/>
      <c r="P7862" s="2"/>
      <c r="Q7862" s="9"/>
      <c r="T7862" s="5"/>
    </row>
    <row r="7863" spans="2:20" x14ac:dyDescent="0.2">
      <c r="B7863" s="2"/>
      <c r="M7863" s="32"/>
      <c r="P7863" s="2"/>
      <c r="Q7863" s="9"/>
      <c r="T7863" s="5"/>
    </row>
    <row r="7864" spans="2:20" x14ac:dyDescent="0.2">
      <c r="B7864" s="2"/>
      <c r="M7864" s="32"/>
      <c r="P7864" s="2"/>
      <c r="Q7864" s="9"/>
      <c r="T7864" s="5"/>
    </row>
    <row r="7865" spans="2:20" x14ac:dyDescent="0.2">
      <c r="B7865" s="2"/>
      <c r="M7865" s="32"/>
      <c r="P7865" s="2"/>
      <c r="Q7865" s="9"/>
      <c r="T7865" s="5"/>
    </row>
    <row r="7866" spans="2:20" x14ac:dyDescent="0.2">
      <c r="B7866" s="2"/>
      <c r="M7866" s="32"/>
      <c r="P7866" s="2"/>
      <c r="Q7866" s="9"/>
      <c r="T7866" s="5"/>
    </row>
    <row r="7867" spans="2:20" x14ac:dyDescent="0.2">
      <c r="B7867" s="2"/>
      <c r="M7867" s="32"/>
      <c r="P7867" s="2"/>
      <c r="Q7867" s="9"/>
      <c r="T7867" s="5"/>
    </row>
    <row r="7868" spans="2:20" x14ac:dyDescent="0.2">
      <c r="B7868" s="2"/>
      <c r="M7868" s="32"/>
      <c r="P7868" s="2"/>
      <c r="Q7868" s="9"/>
      <c r="T7868" s="5"/>
    </row>
    <row r="7869" spans="2:20" x14ac:dyDescent="0.2">
      <c r="B7869" s="2"/>
      <c r="M7869" s="32"/>
      <c r="P7869" s="2"/>
      <c r="Q7869" s="9"/>
      <c r="T7869" s="5"/>
    </row>
    <row r="7870" spans="2:20" x14ac:dyDescent="0.2">
      <c r="B7870" s="2"/>
      <c r="M7870" s="32"/>
      <c r="P7870" s="2"/>
      <c r="Q7870" s="9"/>
      <c r="T7870" s="5"/>
    </row>
    <row r="7871" spans="2:20" x14ac:dyDescent="0.2">
      <c r="B7871" s="2"/>
      <c r="M7871" s="32"/>
      <c r="P7871" s="2"/>
      <c r="Q7871" s="9"/>
      <c r="T7871" s="5"/>
    </row>
    <row r="7872" spans="2:20" x14ac:dyDescent="0.2">
      <c r="B7872" s="2"/>
      <c r="M7872" s="32"/>
      <c r="P7872" s="2"/>
      <c r="Q7872" s="9"/>
      <c r="T7872" s="5"/>
    </row>
    <row r="7873" spans="2:20" x14ac:dyDescent="0.2">
      <c r="B7873" s="2"/>
      <c r="M7873" s="32"/>
      <c r="P7873" s="2"/>
      <c r="Q7873" s="9"/>
      <c r="T7873" s="5"/>
    </row>
    <row r="7874" spans="2:20" x14ac:dyDescent="0.2">
      <c r="B7874" s="2"/>
      <c r="M7874" s="32"/>
      <c r="P7874" s="2"/>
      <c r="Q7874" s="9"/>
      <c r="T7874" s="5"/>
    </row>
    <row r="7875" spans="2:20" x14ac:dyDescent="0.2">
      <c r="B7875" s="2"/>
      <c r="M7875" s="32"/>
      <c r="P7875" s="2"/>
      <c r="Q7875" s="9"/>
      <c r="T7875" s="5"/>
    </row>
    <row r="7876" spans="2:20" x14ac:dyDescent="0.2">
      <c r="B7876" s="2"/>
      <c r="M7876" s="32"/>
      <c r="P7876" s="2"/>
      <c r="Q7876" s="9"/>
      <c r="T7876" s="5"/>
    </row>
    <row r="7877" spans="2:20" x14ac:dyDescent="0.2">
      <c r="B7877" s="2"/>
      <c r="M7877" s="32"/>
      <c r="P7877" s="2"/>
      <c r="Q7877" s="9"/>
      <c r="T7877" s="5"/>
    </row>
    <row r="7878" spans="2:20" x14ac:dyDescent="0.2">
      <c r="B7878" s="2"/>
      <c r="M7878" s="32"/>
      <c r="P7878" s="2"/>
      <c r="Q7878" s="9"/>
      <c r="T7878" s="5"/>
    </row>
    <row r="7879" spans="2:20" x14ac:dyDescent="0.2">
      <c r="B7879" s="2"/>
      <c r="M7879" s="32"/>
      <c r="P7879" s="2"/>
      <c r="Q7879" s="9"/>
      <c r="T7879" s="5"/>
    </row>
    <row r="7880" spans="2:20" x14ac:dyDescent="0.2">
      <c r="B7880" s="2"/>
      <c r="M7880" s="32"/>
      <c r="P7880" s="2"/>
      <c r="Q7880" s="9"/>
      <c r="T7880" s="5"/>
    </row>
    <row r="7881" spans="2:20" x14ac:dyDescent="0.2">
      <c r="B7881" s="2"/>
      <c r="M7881" s="32"/>
      <c r="P7881" s="2"/>
      <c r="Q7881" s="9"/>
      <c r="T7881" s="5"/>
    </row>
    <row r="7882" spans="2:20" x14ac:dyDescent="0.2">
      <c r="B7882" s="2"/>
      <c r="M7882" s="32"/>
      <c r="P7882" s="2"/>
      <c r="Q7882" s="9"/>
      <c r="T7882" s="5"/>
    </row>
    <row r="7883" spans="2:20" x14ac:dyDescent="0.2">
      <c r="B7883" s="2"/>
      <c r="M7883" s="32"/>
      <c r="P7883" s="2"/>
      <c r="Q7883" s="9"/>
      <c r="T7883" s="5"/>
    </row>
    <row r="7884" spans="2:20" x14ac:dyDescent="0.2">
      <c r="B7884" s="2"/>
      <c r="M7884" s="32"/>
      <c r="P7884" s="2"/>
      <c r="Q7884" s="9"/>
      <c r="T7884" s="5"/>
    </row>
    <row r="7885" spans="2:20" x14ac:dyDescent="0.2">
      <c r="B7885" s="2"/>
      <c r="M7885" s="32"/>
      <c r="P7885" s="2"/>
      <c r="Q7885" s="9"/>
      <c r="T7885" s="5"/>
    </row>
    <row r="7886" spans="2:20" x14ac:dyDescent="0.2">
      <c r="B7886" s="2"/>
      <c r="M7886" s="32"/>
      <c r="P7886" s="2"/>
      <c r="Q7886" s="9"/>
      <c r="T7886" s="5"/>
    </row>
    <row r="7887" spans="2:20" x14ac:dyDescent="0.2">
      <c r="B7887" s="2"/>
      <c r="M7887" s="32"/>
      <c r="P7887" s="2"/>
      <c r="Q7887" s="9"/>
      <c r="T7887" s="5"/>
    </row>
    <row r="7888" spans="2:20" x14ac:dyDescent="0.2">
      <c r="B7888" s="2"/>
      <c r="M7888" s="32"/>
      <c r="P7888" s="2"/>
      <c r="Q7888" s="9"/>
      <c r="T7888" s="5"/>
    </row>
    <row r="7889" spans="2:20" x14ac:dyDescent="0.2">
      <c r="B7889" s="2"/>
      <c r="M7889" s="32"/>
      <c r="P7889" s="2"/>
      <c r="Q7889" s="9"/>
      <c r="T7889" s="5"/>
    </row>
    <row r="7890" spans="2:20" x14ac:dyDescent="0.2">
      <c r="B7890" s="2"/>
      <c r="M7890" s="32"/>
      <c r="P7890" s="2"/>
      <c r="Q7890" s="9"/>
      <c r="T7890" s="5"/>
    </row>
    <row r="7891" spans="2:20" x14ac:dyDescent="0.2">
      <c r="B7891" s="2"/>
      <c r="M7891" s="32"/>
      <c r="P7891" s="2"/>
      <c r="Q7891" s="9"/>
      <c r="T7891" s="5"/>
    </row>
    <row r="7892" spans="2:20" x14ac:dyDescent="0.2">
      <c r="B7892" s="2"/>
      <c r="M7892" s="32"/>
      <c r="P7892" s="2"/>
      <c r="Q7892" s="9"/>
      <c r="T7892" s="5"/>
    </row>
    <row r="7893" spans="2:20" x14ac:dyDescent="0.2">
      <c r="B7893" s="2"/>
      <c r="M7893" s="32"/>
      <c r="P7893" s="2"/>
      <c r="Q7893" s="9"/>
      <c r="T7893" s="5"/>
    </row>
    <row r="7894" spans="2:20" x14ac:dyDescent="0.2">
      <c r="B7894" s="2"/>
      <c r="M7894" s="32"/>
      <c r="P7894" s="2"/>
      <c r="Q7894" s="9"/>
      <c r="T7894" s="5"/>
    </row>
    <row r="7895" spans="2:20" x14ac:dyDescent="0.2">
      <c r="B7895" s="2"/>
      <c r="M7895" s="32"/>
      <c r="P7895" s="2"/>
      <c r="Q7895" s="9"/>
      <c r="T7895" s="5"/>
    </row>
    <row r="7896" spans="2:20" x14ac:dyDescent="0.2">
      <c r="B7896" s="2"/>
      <c r="M7896" s="32"/>
      <c r="P7896" s="2"/>
      <c r="Q7896" s="9"/>
      <c r="T7896" s="5"/>
    </row>
    <row r="7897" spans="2:20" x14ac:dyDescent="0.2">
      <c r="B7897" s="2"/>
      <c r="M7897" s="32"/>
      <c r="P7897" s="2"/>
      <c r="Q7897" s="9"/>
      <c r="T7897" s="5"/>
    </row>
    <row r="7898" spans="2:20" x14ac:dyDescent="0.2">
      <c r="B7898" s="2"/>
      <c r="M7898" s="32"/>
      <c r="P7898" s="2"/>
      <c r="Q7898" s="9"/>
      <c r="T7898" s="5"/>
    </row>
    <row r="7899" spans="2:20" x14ac:dyDescent="0.2">
      <c r="B7899" s="2"/>
      <c r="M7899" s="32"/>
      <c r="P7899" s="2"/>
      <c r="Q7899" s="9"/>
      <c r="T7899" s="5"/>
    </row>
    <row r="7900" spans="2:20" x14ac:dyDescent="0.2">
      <c r="B7900" s="2"/>
      <c r="M7900" s="32"/>
      <c r="P7900" s="2"/>
      <c r="Q7900" s="9"/>
      <c r="T7900" s="5"/>
    </row>
    <row r="7901" spans="2:20" x14ac:dyDescent="0.2">
      <c r="B7901" s="2"/>
      <c r="M7901" s="32"/>
      <c r="P7901" s="2"/>
      <c r="Q7901" s="9"/>
      <c r="T7901" s="5"/>
    </row>
    <row r="7902" spans="2:20" x14ac:dyDescent="0.2">
      <c r="B7902" s="2"/>
      <c r="M7902" s="32"/>
      <c r="P7902" s="2"/>
      <c r="Q7902" s="9"/>
      <c r="T7902" s="5"/>
    </row>
    <row r="7903" spans="2:20" x14ac:dyDescent="0.2">
      <c r="B7903" s="2"/>
      <c r="M7903" s="32"/>
      <c r="P7903" s="2"/>
      <c r="Q7903" s="9"/>
      <c r="T7903" s="5"/>
    </row>
    <row r="7904" spans="2:20" x14ac:dyDescent="0.2">
      <c r="B7904" s="2"/>
      <c r="M7904" s="32"/>
      <c r="P7904" s="2"/>
      <c r="Q7904" s="9"/>
      <c r="T7904" s="5"/>
    </row>
    <row r="7905" spans="2:20" x14ac:dyDescent="0.2">
      <c r="B7905" s="2"/>
      <c r="M7905" s="32"/>
      <c r="P7905" s="2"/>
      <c r="Q7905" s="9"/>
      <c r="T7905" s="5"/>
    </row>
    <row r="7906" spans="2:20" x14ac:dyDescent="0.2">
      <c r="B7906" s="2"/>
      <c r="M7906" s="32"/>
      <c r="P7906" s="2"/>
      <c r="Q7906" s="9"/>
      <c r="T7906" s="5"/>
    </row>
    <row r="7907" spans="2:20" x14ac:dyDescent="0.2">
      <c r="B7907" s="2"/>
      <c r="M7907" s="32"/>
      <c r="P7907" s="2"/>
      <c r="Q7907" s="9"/>
      <c r="T7907" s="5"/>
    </row>
    <row r="7908" spans="2:20" x14ac:dyDescent="0.2">
      <c r="B7908" s="2"/>
      <c r="M7908" s="32"/>
      <c r="P7908" s="2"/>
      <c r="Q7908" s="9"/>
      <c r="T7908" s="5"/>
    </row>
    <row r="7909" spans="2:20" x14ac:dyDescent="0.2">
      <c r="B7909" s="2"/>
      <c r="M7909" s="32"/>
      <c r="P7909" s="2"/>
      <c r="Q7909" s="9"/>
      <c r="T7909" s="5"/>
    </row>
    <row r="7910" spans="2:20" x14ac:dyDescent="0.2">
      <c r="B7910" s="2"/>
      <c r="M7910" s="32"/>
      <c r="P7910" s="2"/>
      <c r="Q7910" s="9"/>
      <c r="T7910" s="5"/>
    </row>
    <row r="7911" spans="2:20" x14ac:dyDescent="0.2">
      <c r="B7911" s="2"/>
      <c r="M7911" s="32"/>
      <c r="P7911" s="2"/>
      <c r="Q7911" s="9"/>
      <c r="T7911" s="5"/>
    </row>
    <row r="7912" spans="2:20" x14ac:dyDescent="0.2">
      <c r="B7912" s="2"/>
      <c r="M7912" s="32"/>
      <c r="P7912" s="2"/>
      <c r="Q7912" s="9"/>
      <c r="T7912" s="5"/>
    </row>
    <row r="7913" spans="2:20" x14ac:dyDescent="0.2">
      <c r="B7913" s="2"/>
      <c r="M7913" s="32"/>
      <c r="P7913" s="2"/>
      <c r="Q7913" s="9"/>
      <c r="T7913" s="5"/>
    </row>
    <row r="7914" spans="2:20" x14ac:dyDescent="0.2">
      <c r="B7914" s="2"/>
      <c r="M7914" s="32"/>
      <c r="P7914" s="2"/>
      <c r="Q7914" s="9"/>
      <c r="T7914" s="5"/>
    </row>
    <row r="7915" spans="2:20" x14ac:dyDescent="0.2">
      <c r="B7915" s="2"/>
      <c r="M7915" s="32"/>
      <c r="P7915" s="2"/>
      <c r="Q7915" s="9"/>
      <c r="T7915" s="5"/>
    </row>
    <row r="7916" spans="2:20" x14ac:dyDescent="0.2">
      <c r="B7916" s="2"/>
      <c r="M7916" s="32"/>
      <c r="P7916" s="2"/>
      <c r="Q7916" s="9"/>
      <c r="T7916" s="5"/>
    </row>
    <row r="7917" spans="2:20" x14ac:dyDescent="0.2">
      <c r="B7917" s="2"/>
      <c r="M7917" s="32"/>
      <c r="P7917" s="2"/>
      <c r="Q7917" s="9"/>
      <c r="T7917" s="5"/>
    </row>
    <row r="7918" spans="2:20" x14ac:dyDescent="0.2">
      <c r="B7918" s="2"/>
      <c r="M7918" s="32"/>
      <c r="P7918" s="2"/>
      <c r="Q7918" s="9"/>
      <c r="T7918" s="5"/>
    </row>
    <row r="7919" spans="2:20" x14ac:dyDescent="0.2">
      <c r="B7919" s="2"/>
      <c r="M7919" s="32"/>
      <c r="P7919" s="2"/>
      <c r="Q7919" s="9"/>
      <c r="T7919" s="5"/>
    </row>
    <row r="7920" spans="2:20" x14ac:dyDescent="0.2">
      <c r="B7920" s="2"/>
      <c r="M7920" s="32"/>
      <c r="P7920" s="2"/>
      <c r="Q7920" s="9"/>
      <c r="T7920" s="5"/>
    </row>
    <row r="7921" spans="2:20" x14ac:dyDescent="0.2">
      <c r="B7921" s="2"/>
      <c r="M7921" s="32"/>
      <c r="P7921" s="2"/>
      <c r="Q7921" s="9"/>
      <c r="T7921" s="5"/>
    </row>
    <row r="7922" spans="2:20" x14ac:dyDescent="0.2">
      <c r="B7922" s="2"/>
      <c r="M7922" s="32"/>
      <c r="P7922" s="2"/>
      <c r="Q7922" s="9"/>
      <c r="T7922" s="5"/>
    </row>
    <row r="7923" spans="2:20" x14ac:dyDescent="0.2">
      <c r="B7923" s="2"/>
      <c r="M7923" s="32"/>
      <c r="P7923" s="2"/>
      <c r="Q7923" s="9"/>
      <c r="T7923" s="5"/>
    </row>
    <row r="7924" spans="2:20" x14ac:dyDescent="0.2">
      <c r="B7924" s="2"/>
      <c r="M7924" s="32"/>
      <c r="P7924" s="2"/>
      <c r="Q7924" s="9"/>
      <c r="T7924" s="5"/>
    </row>
    <row r="7925" spans="2:20" x14ac:dyDescent="0.2">
      <c r="B7925" s="2"/>
      <c r="M7925" s="32"/>
      <c r="P7925" s="2"/>
      <c r="Q7925" s="9"/>
      <c r="T7925" s="5"/>
    </row>
    <row r="7926" spans="2:20" x14ac:dyDescent="0.2">
      <c r="B7926" s="2"/>
      <c r="M7926" s="32"/>
      <c r="P7926" s="2"/>
      <c r="Q7926" s="9"/>
      <c r="T7926" s="5"/>
    </row>
    <row r="7927" spans="2:20" x14ac:dyDescent="0.2">
      <c r="B7927" s="2"/>
      <c r="M7927" s="32"/>
      <c r="P7927" s="2"/>
      <c r="Q7927" s="9"/>
      <c r="T7927" s="5"/>
    </row>
    <row r="7928" spans="2:20" x14ac:dyDescent="0.2">
      <c r="B7928" s="2"/>
      <c r="M7928" s="32"/>
      <c r="P7928" s="2"/>
      <c r="Q7928" s="9"/>
      <c r="T7928" s="5"/>
    </row>
    <row r="7929" spans="2:20" x14ac:dyDescent="0.2">
      <c r="B7929" s="2"/>
      <c r="M7929" s="32"/>
      <c r="P7929" s="2"/>
      <c r="Q7929" s="9"/>
      <c r="T7929" s="5"/>
    </row>
    <row r="7930" spans="2:20" x14ac:dyDescent="0.2">
      <c r="B7930" s="2"/>
      <c r="M7930" s="32"/>
      <c r="P7930" s="2"/>
      <c r="Q7930" s="9"/>
      <c r="T7930" s="5"/>
    </row>
    <row r="7931" spans="2:20" x14ac:dyDescent="0.2">
      <c r="B7931" s="2"/>
      <c r="M7931" s="32"/>
      <c r="P7931" s="2"/>
      <c r="Q7931" s="9"/>
      <c r="T7931" s="5"/>
    </row>
    <row r="7932" spans="2:20" x14ac:dyDescent="0.2">
      <c r="B7932" s="2"/>
      <c r="M7932" s="32"/>
      <c r="P7932" s="2"/>
      <c r="Q7932" s="9"/>
      <c r="T7932" s="5"/>
    </row>
    <row r="7933" spans="2:20" x14ac:dyDescent="0.2">
      <c r="B7933" s="2"/>
      <c r="M7933" s="32"/>
      <c r="P7933" s="2"/>
      <c r="Q7933" s="9"/>
      <c r="T7933" s="5"/>
    </row>
    <row r="7934" spans="2:20" x14ac:dyDescent="0.2">
      <c r="B7934" s="2"/>
      <c r="M7934" s="32"/>
      <c r="P7934" s="2"/>
      <c r="Q7934" s="9"/>
      <c r="T7934" s="5"/>
    </row>
    <row r="7935" spans="2:20" x14ac:dyDescent="0.2">
      <c r="B7935" s="2"/>
      <c r="M7935" s="32"/>
      <c r="P7935" s="2"/>
      <c r="Q7935" s="9"/>
      <c r="T7935" s="5"/>
    </row>
    <row r="7936" spans="2:20" x14ac:dyDescent="0.2">
      <c r="B7936" s="2"/>
      <c r="M7936" s="32"/>
      <c r="P7936" s="2"/>
      <c r="Q7936" s="9"/>
      <c r="T7936" s="5"/>
    </row>
    <row r="7937" spans="2:20" x14ac:dyDescent="0.2">
      <c r="B7937" s="2"/>
      <c r="M7937" s="32"/>
      <c r="P7937" s="2"/>
      <c r="Q7937" s="9"/>
      <c r="T7937" s="5"/>
    </row>
    <row r="7938" spans="2:20" x14ac:dyDescent="0.2">
      <c r="B7938" s="2"/>
      <c r="M7938" s="32"/>
      <c r="P7938" s="2"/>
      <c r="Q7938" s="9"/>
      <c r="T7938" s="5"/>
    </row>
    <row r="7939" spans="2:20" x14ac:dyDescent="0.2">
      <c r="B7939" s="2"/>
      <c r="M7939" s="32"/>
      <c r="P7939" s="2"/>
      <c r="Q7939" s="9"/>
      <c r="T7939" s="5"/>
    </row>
    <row r="7940" spans="2:20" x14ac:dyDescent="0.2">
      <c r="B7940" s="2"/>
      <c r="M7940" s="32"/>
      <c r="P7940" s="2"/>
      <c r="Q7940" s="9"/>
      <c r="T7940" s="5"/>
    </row>
    <row r="7941" spans="2:20" x14ac:dyDescent="0.2">
      <c r="B7941" s="2"/>
      <c r="M7941" s="32"/>
      <c r="P7941" s="2"/>
      <c r="Q7941" s="9"/>
      <c r="T7941" s="5"/>
    </row>
    <row r="7942" spans="2:20" x14ac:dyDescent="0.2">
      <c r="B7942" s="2"/>
      <c r="M7942" s="32"/>
      <c r="P7942" s="2"/>
      <c r="Q7942" s="9"/>
      <c r="T7942" s="5"/>
    </row>
    <row r="7943" spans="2:20" x14ac:dyDescent="0.2">
      <c r="B7943" s="2"/>
      <c r="M7943" s="32"/>
      <c r="P7943" s="2"/>
      <c r="Q7943" s="9"/>
      <c r="T7943" s="5"/>
    </row>
    <row r="7944" spans="2:20" x14ac:dyDescent="0.2">
      <c r="B7944" s="2"/>
      <c r="M7944" s="32"/>
      <c r="P7944" s="2"/>
      <c r="Q7944" s="9"/>
      <c r="T7944" s="5"/>
    </row>
    <row r="7945" spans="2:20" x14ac:dyDescent="0.2">
      <c r="B7945" s="2"/>
      <c r="M7945" s="32"/>
      <c r="P7945" s="2"/>
      <c r="Q7945" s="9"/>
      <c r="T7945" s="5"/>
    </row>
    <row r="7946" spans="2:20" x14ac:dyDescent="0.2">
      <c r="B7946" s="2"/>
      <c r="M7946" s="32"/>
      <c r="P7946" s="2"/>
      <c r="Q7946" s="9"/>
      <c r="T7946" s="5"/>
    </row>
    <row r="7947" spans="2:20" x14ac:dyDescent="0.2">
      <c r="B7947" s="2"/>
      <c r="M7947" s="32"/>
      <c r="P7947" s="2"/>
      <c r="Q7947" s="9"/>
      <c r="T7947" s="5"/>
    </row>
    <row r="7948" spans="2:20" x14ac:dyDescent="0.2">
      <c r="B7948" s="2"/>
      <c r="M7948" s="32"/>
      <c r="P7948" s="2"/>
      <c r="Q7948" s="9"/>
      <c r="T7948" s="5"/>
    </row>
    <row r="7949" spans="2:20" x14ac:dyDescent="0.2">
      <c r="B7949" s="2"/>
      <c r="M7949" s="32"/>
      <c r="P7949" s="2"/>
      <c r="Q7949" s="9"/>
      <c r="T7949" s="5"/>
    </row>
    <row r="7950" spans="2:20" x14ac:dyDescent="0.2">
      <c r="B7950" s="2"/>
      <c r="M7950" s="32"/>
      <c r="P7950" s="2"/>
      <c r="Q7950" s="9"/>
      <c r="T7950" s="5"/>
    </row>
    <row r="7951" spans="2:20" x14ac:dyDescent="0.2">
      <c r="B7951" s="2"/>
      <c r="M7951" s="32"/>
      <c r="P7951" s="2"/>
      <c r="Q7951" s="9"/>
      <c r="T7951" s="5"/>
    </row>
    <row r="7952" spans="2:20" x14ac:dyDescent="0.2">
      <c r="B7952" s="2"/>
      <c r="M7952" s="32"/>
      <c r="P7952" s="2"/>
      <c r="Q7952" s="9"/>
      <c r="T7952" s="5"/>
    </row>
    <row r="7953" spans="2:20" x14ac:dyDescent="0.2">
      <c r="B7953" s="2"/>
      <c r="M7953" s="32"/>
      <c r="P7953" s="2"/>
      <c r="Q7953" s="9"/>
      <c r="T7953" s="5"/>
    </row>
    <row r="7954" spans="2:20" x14ac:dyDescent="0.2">
      <c r="B7954" s="2"/>
      <c r="M7954" s="32"/>
      <c r="P7954" s="2"/>
      <c r="Q7954" s="9"/>
      <c r="T7954" s="5"/>
    </row>
    <row r="7955" spans="2:20" x14ac:dyDescent="0.2">
      <c r="B7955" s="2"/>
      <c r="M7955" s="32"/>
      <c r="P7955" s="2"/>
      <c r="Q7955" s="9"/>
      <c r="T7955" s="5"/>
    </row>
    <row r="7956" spans="2:20" x14ac:dyDescent="0.2">
      <c r="B7956" s="2"/>
      <c r="M7956" s="32"/>
      <c r="P7956" s="2"/>
      <c r="Q7956" s="9"/>
      <c r="T7956" s="5"/>
    </row>
    <row r="7957" spans="2:20" x14ac:dyDescent="0.2">
      <c r="B7957" s="2"/>
      <c r="M7957" s="32"/>
      <c r="P7957" s="2"/>
      <c r="Q7957" s="9"/>
      <c r="T7957" s="5"/>
    </row>
    <row r="7958" spans="2:20" x14ac:dyDescent="0.2">
      <c r="B7958" s="2"/>
      <c r="M7958" s="32"/>
      <c r="P7958" s="2"/>
      <c r="Q7958" s="9"/>
      <c r="T7958" s="5"/>
    </row>
    <row r="7959" spans="2:20" x14ac:dyDescent="0.2">
      <c r="B7959" s="2"/>
      <c r="M7959" s="32"/>
      <c r="P7959" s="2"/>
      <c r="Q7959" s="9"/>
      <c r="T7959" s="5"/>
    </row>
    <row r="7960" spans="2:20" x14ac:dyDescent="0.2">
      <c r="B7960" s="2"/>
      <c r="M7960" s="32"/>
      <c r="P7960" s="2"/>
      <c r="Q7960" s="9"/>
      <c r="T7960" s="5"/>
    </row>
    <row r="7961" spans="2:20" x14ac:dyDescent="0.2">
      <c r="B7961" s="2"/>
      <c r="M7961" s="32"/>
      <c r="P7961" s="2"/>
      <c r="Q7961" s="9"/>
      <c r="T7961" s="5"/>
    </row>
    <row r="7962" spans="2:20" x14ac:dyDescent="0.2">
      <c r="B7962" s="2"/>
      <c r="M7962" s="32"/>
      <c r="P7962" s="2"/>
      <c r="Q7962" s="9"/>
      <c r="T7962" s="5"/>
    </row>
    <row r="7963" spans="2:20" x14ac:dyDescent="0.2">
      <c r="B7963" s="2"/>
      <c r="M7963" s="32"/>
      <c r="P7963" s="2"/>
      <c r="Q7963" s="9"/>
      <c r="T7963" s="5"/>
    </row>
    <row r="7964" spans="2:20" x14ac:dyDescent="0.2">
      <c r="B7964" s="2"/>
      <c r="M7964" s="32"/>
      <c r="P7964" s="2"/>
      <c r="Q7964" s="9"/>
      <c r="T7964" s="5"/>
    </row>
    <row r="7965" spans="2:20" x14ac:dyDescent="0.2">
      <c r="B7965" s="2"/>
      <c r="M7965" s="32"/>
      <c r="P7965" s="2"/>
      <c r="Q7965" s="9"/>
      <c r="T7965" s="5"/>
    </row>
    <row r="7966" spans="2:20" x14ac:dyDescent="0.2">
      <c r="B7966" s="2"/>
      <c r="M7966" s="32"/>
      <c r="P7966" s="2"/>
      <c r="Q7966" s="9"/>
      <c r="T7966" s="5"/>
    </row>
    <row r="7967" spans="2:20" x14ac:dyDescent="0.2">
      <c r="B7967" s="2"/>
      <c r="M7967" s="32"/>
      <c r="P7967" s="2"/>
      <c r="Q7967" s="9"/>
      <c r="T7967" s="5"/>
    </row>
    <row r="7968" spans="2:20" x14ac:dyDescent="0.2">
      <c r="B7968" s="2"/>
      <c r="M7968" s="32"/>
      <c r="P7968" s="2"/>
      <c r="Q7968" s="9"/>
      <c r="T7968" s="5"/>
    </row>
    <row r="7969" spans="2:20" x14ac:dyDescent="0.2">
      <c r="B7969" s="2"/>
      <c r="M7969" s="32"/>
      <c r="P7969" s="2"/>
      <c r="Q7969" s="9"/>
      <c r="T7969" s="5"/>
    </row>
    <row r="7970" spans="2:20" x14ac:dyDescent="0.2">
      <c r="B7970" s="2"/>
      <c r="M7970" s="32"/>
      <c r="P7970" s="2"/>
      <c r="Q7970" s="9"/>
      <c r="T7970" s="5"/>
    </row>
    <row r="7971" spans="2:20" x14ac:dyDescent="0.2">
      <c r="B7971" s="2"/>
      <c r="M7971" s="32"/>
      <c r="P7971" s="2"/>
      <c r="Q7971" s="9"/>
      <c r="T7971" s="5"/>
    </row>
    <row r="7972" spans="2:20" x14ac:dyDescent="0.2">
      <c r="B7972" s="2"/>
      <c r="M7972" s="32"/>
      <c r="P7972" s="2"/>
      <c r="Q7972" s="9"/>
      <c r="T7972" s="5"/>
    </row>
    <row r="7973" spans="2:20" x14ac:dyDescent="0.2">
      <c r="B7973" s="2"/>
      <c r="M7973" s="32"/>
      <c r="P7973" s="2"/>
      <c r="Q7973" s="9"/>
      <c r="T7973" s="5"/>
    </row>
    <row r="7974" spans="2:20" x14ac:dyDescent="0.2">
      <c r="B7974" s="2"/>
      <c r="M7974" s="32"/>
      <c r="P7974" s="2"/>
      <c r="Q7974" s="9"/>
      <c r="T7974" s="5"/>
    </row>
    <row r="7975" spans="2:20" x14ac:dyDescent="0.2">
      <c r="B7975" s="2"/>
      <c r="M7975" s="32"/>
      <c r="P7975" s="2"/>
      <c r="Q7975" s="9"/>
      <c r="T7975" s="5"/>
    </row>
    <row r="7976" spans="2:20" x14ac:dyDescent="0.2">
      <c r="B7976" s="2"/>
      <c r="M7976" s="32"/>
      <c r="P7976" s="2"/>
      <c r="Q7976" s="9"/>
      <c r="T7976" s="5"/>
    </row>
    <row r="7977" spans="2:20" x14ac:dyDescent="0.2">
      <c r="B7977" s="2"/>
      <c r="M7977" s="32"/>
      <c r="P7977" s="2"/>
      <c r="Q7977" s="9"/>
      <c r="T7977" s="5"/>
    </row>
    <row r="7978" spans="2:20" x14ac:dyDescent="0.2">
      <c r="B7978" s="2"/>
      <c r="M7978" s="32"/>
      <c r="P7978" s="2"/>
      <c r="Q7978" s="9"/>
      <c r="T7978" s="5"/>
    </row>
    <row r="7979" spans="2:20" x14ac:dyDescent="0.2">
      <c r="B7979" s="2"/>
      <c r="M7979" s="32"/>
      <c r="P7979" s="2"/>
      <c r="Q7979" s="9"/>
      <c r="T7979" s="5"/>
    </row>
    <row r="7980" spans="2:20" x14ac:dyDescent="0.2">
      <c r="B7980" s="2"/>
      <c r="M7980" s="32"/>
      <c r="P7980" s="2"/>
      <c r="Q7980" s="9"/>
      <c r="T7980" s="5"/>
    </row>
    <row r="7981" spans="2:20" x14ac:dyDescent="0.2">
      <c r="B7981" s="2"/>
      <c r="M7981" s="32"/>
      <c r="P7981" s="2"/>
      <c r="Q7981" s="9"/>
      <c r="T7981" s="5"/>
    </row>
    <row r="7982" spans="2:20" x14ac:dyDescent="0.2">
      <c r="B7982" s="2"/>
      <c r="M7982" s="32"/>
      <c r="P7982" s="2"/>
      <c r="Q7982" s="9"/>
      <c r="T7982" s="5"/>
    </row>
    <row r="7983" spans="2:20" x14ac:dyDescent="0.2">
      <c r="B7983" s="2"/>
      <c r="M7983" s="32"/>
      <c r="P7983" s="2"/>
      <c r="Q7983" s="9"/>
      <c r="T7983" s="5"/>
    </row>
    <row r="7984" spans="2:20" x14ac:dyDescent="0.2">
      <c r="B7984" s="2"/>
      <c r="M7984" s="32"/>
      <c r="P7984" s="2"/>
      <c r="Q7984" s="9"/>
      <c r="T7984" s="5"/>
    </row>
    <row r="7985" spans="2:20" x14ac:dyDescent="0.2">
      <c r="B7985" s="2"/>
      <c r="M7985" s="32"/>
      <c r="P7985" s="2"/>
      <c r="Q7985" s="9"/>
      <c r="T7985" s="5"/>
    </row>
    <row r="7986" spans="2:20" x14ac:dyDescent="0.2">
      <c r="B7986" s="2"/>
      <c r="M7986" s="32"/>
      <c r="P7986" s="2"/>
      <c r="Q7986" s="9"/>
      <c r="T7986" s="5"/>
    </row>
    <row r="7987" spans="2:20" x14ac:dyDescent="0.2">
      <c r="B7987" s="2"/>
      <c r="M7987" s="32"/>
      <c r="P7987" s="2"/>
      <c r="Q7987" s="9"/>
      <c r="T7987" s="5"/>
    </row>
    <row r="7988" spans="2:20" x14ac:dyDescent="0.2">
      <c r="B7988" s="2"/>
      <c r="M7988" s="32"/>
      <c r="P7988" s="2"/>
      <c r="Q7988" s="9"/>
      <c r="T7988" s="5"/>
    </row>
    <row r="7989" spans="2:20" x14ac:dyDescent="0.2">
      <c r="B7989" s="2"/>
      <c r="M7989" s="32"/>
      <c r="P7989" s="2"/>
      <c r="Q7989" s="9"/>
      <c r="T7989" s="5"/>
    </row>
    <row r="7990" spans="2:20" x14ac:dyDescent="0.2">
      <c r="B7990" s="2"/>
      <c r="M7990" s="32"/>
      <c r="P7990" s="2"/>
      <c r="Q7990" s="9"/>
      <c r="T7990" s="5"/>
    </row>
    <row r="7991" spans="2:20" x14ac:dyDescent="0.2">
      <c r="B7991" s="2"/>
      <c r="M7991" s="32"/>
      <c r="P7991" s="2"/>
      <c r="Q7991" s="9"/>
      <c r="T7991" s="5"/>
    </row>
    <row r="7992" spans="2:20" x14ac:dyDescent="0.2">
      <c r="B7992" s="2"/>
      <c r="M7992" s="32"/>
      <c r="P7992" s="2"/>
      <c r="Q7992" s="9"/>
      <c r="T7992" s="5"/>
    </row>
    <row r="7993" spans="2:20" x14ac:dyDescent="0.2">
      <c r="B7993" s="2"/>
      <c r="M7993" s="32"/>
      <c r="P7993" s="2"/>
      <c r="Q7993" s="9"/>
      <c r="T7993" s="5"/>
    </row>
    <row r="7994" spans="2:20" x14ac:dyDescent="0.2">
      <c r="B7994" s="2"/>
      <c r="M7994" s="32"/>
      <c r="P7994" s="2"/>
      <c r="Q7994" s="9"/>
      <c r="T7994" s="5"/>
    </row>
    <row r="7995" spans="2:20" x14ac:dyDescent="0.2">
      <c r="B7995" s="2"/>
      <c r="M7995" s="32"/>
      <c r="P7995" s="2"/>
      <c r="Q7995" s="9"/>
      <c r="T7995" s="5"/>
    </row>
    <row r="7996" spans="2:20" x14ac:dyDescent="0.2">
      <c r="B7996" s="2"/>
      <c r="M7996" s="32"/>
      <c r="P7996" s="2"/>
      <c r="Q7996" s="9"/>
      <c r="T7996" s="5"/>
    </row>
    <row r="7997" spans="2:20" x14ac:dyDescent="0.2">
      <c r="B7997" s="2"/>
      <c r="M7997" s="32"/>
      <c r="P7997" s="2"/>
      <c r="Q7997" s="9"/>
      <c r="T7997" s="5"/>
    </row>
    <row r="7998" spans="2:20" x14ac:dyDescent="0.2">
      <c r="B7998" s="2"/>
      <c r="M7998" s="32"/>
      <c r="P7998" s="2"/>
      <c r="Q7998" s="9"/>
      <c r="T7998" s="5"/>
    </row>
    <row r="7999" spans="2:20" x14ac:dyDescent="0.2">
      <c r="B7999" s="2"/>
      <c r="M7999" s="32"/>
      <c r="P7999" s="2"/>
      <c r="Q7999" s="9"/>
      <c r="T7999" s="5"/>
    </row>
    <row r="8000" spans="2:20" x14ac:dyDescent="0.2">
      <c r="B8000" s="2"/>
      <c r="M8000" s="32"/>
      <c r="P8000" s="2"/>
      <c r="Q8000" s="9"/>
      <c r="T8000" s="5"/>
    </row>
    <row r="8001" spans="2:20" x14ac:dyDescent="0.2">
      <c r="B8001" s="2"/>
      <c r="M8001" s="32"/>
      <c r="P8001" s="2"/>
      <c r="Q8001" s="9"/>
      <c r="T8001" s="5"/>
    </row>
    <row r="8002" spans="2:20" x14ac:dyDescent="0.2">
      <c r="B8002" s="2"/>
      <c r="M8002" s="32"/>
      <c r="P8002" s="2"/>
      <c r="Q8002" s="9"/>
      <c r="T8002" s="5"/>
    </row>
    <row r="8003" spans="2:20" x14ac:dyDescent="0.2">
      <c r="B8003" s="2"/>
      <c r="M8003" s="32"/>
      <c r="P8003" s="2"/>
      <c r="Q8003" s="9"/>
      <c r="T8003" s="5"/>
    </row>
    <row r="8004" spans="2:20" x14ac:dyDescent="0.2">
      <c r="B8004" s="2"/>
      <c r="M8004" s="32"/>
      <c r="P8004" s="2"/>
      <c r="Q8004" s="9"/>
      <c r="T8004" s="5"/>
    </row>
    <row r="8005" spans="2:20" x14ac:dyDescent="0.2">
      <c r="B8005" s="2"/>
      <c r="M8005" s="32"/>
      <c r="P8005" s="2"/>
      <c r="Q8005" s="9"/>
      <c r="T8005" s="5"/>
    </row>
    <row r="8006" spans="2:20" x14ac:dyDescent="0.2">
      <c r="B8006" s="2"/>
      <c r="M8006" s="32"/>
      <c r="P8006" s="2"/>
      <c r="Q8006" s="9"/>
      <c r="T8006" s="5"/>
    </row>
    <row r="8007" spans="2:20" x14ac:dyDescent="0.2">
      <c r="B8007" s="2"/>
      <c r="M8007" s="32"/>
      <c r="P8007" s="2"/>
      <c r="Q8007" s="9"/>
      <c r="T8007" s="5"/>
    </row>
    <row r="8008" spans="2:20" x14ac:dyDescent="0.2">
      <c r="B8008" s="2"/>
      <c r="M8008" s="32"/>
      <c r="P8008" s="2"/>
      <c r="Q8008" s="9"/>
      <c r="T8008" s="5"/>
    </row>
    <row r="8009" spans="2:20" x14ac:dyDescent="0.2">
      <c r="B8009" s="2"/>
      <c r="M8009" s="32"/>
      <c r="P8009" s="2"/>
      <c r="Q8009" s="9"/>
      <c r="T8009" s="5"/>
    </row>
    <row r="8010" spans="2:20" x14ac:dyDescent="0.2">
      <c r="B8010" s="2"/>
      <c r="M8010" s="32"/>
      <c r="P8010" s="2"/>
      <c r="Q8010" s="9"/>
      <c r="T8010" s="5"/>
    </row>
    <row r="8011" spans="2:20" x14ac:dyDescent="0.2">
      <c r="B8011" s="2"/>
      <c r="M8011" s="32"/>
      <c r="P8011" s="2"/>
      <c r="Q8011" s="9"/>
      <c r="T8011" s="5"/>
    </row>
    <row r="8012" spans="2:20" x14ac:dyDescent="0.2">
      <c r="B8012" s="2"/>
      <c r="M8012" s="32"/>
      <c r="P8012" s="2"/>
      <c r="Q8012" s="9"/>
      <c r="T8012" s="5"/>
    </row>
    <row r="8013" spans="2:20" x14ac:dyDescent="0.2">
      <c r="B8013" s="2"/>
      <c r="M8013" s="32"/>
      <c r="P8013" s="2"/>
      <c r="Q8013" s="9"/>
      <c r="T8013" s="5"/>
    </row>
    <row r="8014" spans="2:20" x14ac:dyDescent="0.2">
      <c r="B8014" s="2"/>
      <c r="M8014" s="32"/>
      <c r="P8014" s="2"/>
      <c r="Q8014" s="9"/>
      <c r="T8014" s="5"/>
    </row>
    <row r="8015" spans="2:20" x14ac:dyDescent="0.2">
      <c r="B8015" s="2"/>
      <c r="M8015" s="32"/>
      <c r="P8015" s="2"/>
      <c r="Q8015" s="9"/>
      <c r="T8015" s="5"/>
    </row>
    <row r="8016" spans="2:20" x14ac:dyDescent="0.2">
      <c r="B8016" s="2"/>
      <c r="M8016" s="32"/>
      <c r="P8016" s="2"/>
      <c r="Q8016" s="9"/>
      <c r="T8016" s="5"/>
    </row>
    <row r="8017" spans="2:20" x14ac:dyDescent="0.2">
      <c r="B8017" s="2"/>
      <c r="M8017" s="32"/>
      <c r="P8017" s="2"/>
      <c r="Q8017" s="9"/>
      <c r="T8017" s="5"/>
    </row>
    <row r="8018" spans="2:20" x14ac:dyDescent="0.2">
      <c r="B8018" s="2"/>
      <c r="M8018" s="32"/>
      <c r="P8018" s="2"/>
      <c r="Q8018" s="9"/>
      <c r="T8018" s="5"/>
    </row>
    <row r="8019" spans="2:20" x14ac:dyDescent="0.2">
      <c r="B8019" s="2"/>
      <c r="M8019" s="32"/>
      <c r="P8019" s="2"/>
      <c r="Q8019" s="9"/>
      <c r="T8019" s="5"/>
    </row>
    <row r="8020" spans="2:20" x14ac:dyDescent="0.2">
      <c r="B8020" s="2"/>
      <c r="M8020" s="32"/>
      <c r="P8020" s="2"/>
      <c r="Q8020" s="9"/>
      <c r="T8020" s="5"/>
    </row>
    <row r="8021" spans="2:20" x14ac:dyDescent="0.2">
      <c r="B8021" s="2"/>
      <c r="M8021" s="32"/>
      <c r="P8021" s="2"/>
      <c r="Q8021" s="9"/>
      <c r="T8021" s="5"/>
    </row>
    <row r="8022" spans="2:20" x14ac:dyDescent="0.2">
      <c r="B8022" s="2"/>
      <c r="M8022" s="32"/>
      <c r="P8022" s="2"/>
      <c r="Q8022" s="9"/>
      <c r="T8022" s="5"/>
    </row>
    <row r="8023" spans="2:20" x14ac:dyDescent="0.2">
      <c r="B8023" s="2"/>
      <c r="M8023" s="32"/>
      <c r="P8023" s="2"/>
      <c r="Q8023" s="9"/>
      <c r="T8023" s="5"/>
    </row>
    <row r="8024" spans="2:20" x14ac:dyDescent="0.2">
      <c r="B8024" s="2"/>
      <c r="M8024" s="32"/>
      <c r="P8024" s="2"/>
      <c r="Q8024" s="9"/>
      <c r="T8024" s="5"/>
    </row>
    <row r="8025" spans="2:20" x14ac:dyDescent="0.2">
      <c r="B8025" s="2"/>
      <c r="M8025" s="32"/>
      <c r="P8025" s="2"/>
      <c r="Q8025" s="9"/>
      <c r="T8025" s="5"/>
    </row>
    <row r="8026" spans="2:20" x14ac:dyDescent="0.2">
      <c r="B8026" s="2"/>
      <c r="M8026" s="32"/>
      <c r="P8026" s="2"/>
      <c r="Q8026" s="9"/>
      <c r="T8026" s="5"/>
    </row>
    <row r="8027" spans="2:20" x14ac:dyDescent="0.2">
      <c r="B8027" s="2"/>
      <c r="M8027" s="32"/>
      <c r="P8027" s="2"/>
      <c r="Q8027" s="9"/>
      <c r="T8027" s="5"/>
    </row>
    <row r="8028" spans="2:20" x14ac:dyDescent="0.2">
      <c r="B8028" s="2"/>
      <c r="M8028" s="32"/>
      <c r="P8028" s="2"/>
      <c r="Q8028" s="9"/>
      <c r="T8028" s="5"/>
    </row>
    <row r="8029" spans="2:20" x14ac:dyDescent="0.2">
      <c r="B8029" s="2"/>
      <c r="M8029" s="32"/>
      <c r="P8029" s="2"/>
      <c r="Q8029" s="9"/>
      <c r="T8029" s="5"/>
    </row>
    <row r="8030" spans="2:20" x14ac:dyDescent="0.2">
      <c r="B8030" s="2"/>
      <c r="M8030" s="32"/>
      <c r="P8030" s="2"/>
      <c r="Q8030" s="9"/>
      <c r="T8030" s="5"/>
    </row>
    <row r="8031" spans="2:20" x14ac:dyDescent="0.2">
      <c r="B8031" s="2"/>
      <c r="M8031" s="32"/>
      <c r="P8031" s="2"/>
      <c r="Q8031" s="9"/>
      <c r="T8031" s="5"/>
    </row>
    <row r="8032" spans="2:20" x14ac:dyDescent="0.2">
      <c r="B8032" s="2"/>
      <c r="M8032" s="32"/>
      <c r="P8032" s="2"/>
      <c r="Q8032" s="9"/>
      <c r="T8032" s="5"/>
    </row>
    <row r="8033" spans="2:20" x14ac:dyDescent="0.2">
      <c r="B8033" s="2"/>
      <c r="M8033" s="32"/>
      <c r="P8033" s="2"/>
      <c r="Q8033" s="9"/>
      <c r="T8033" s="5"/>
    </row>
    <row r="8034" spans="2:20" x14ac:dyDescent="0.2">
      <c r="B8034" s="2"/>
      <c r="M8034" s="32"/>
      <c r="P8034" s="2"/>
      <c r="Q8034" s="9"/>
      <c r="T8034" s="5"/>
    </row>
    <row r="8035" spans="2:20" x14ac:dyDescent="0.2">
      <c r="B8035" s="2"/>
      <c r="M8035" s="32"/>
      <c r="P8035" s="2"/>
      <c r="Q8035" s="9"/>
      <c r="T8035" s="5"/>
    </row>
    <row r="8036" spans="2:20" x14ac:dyDescent="0.2">
      <c r="B8036" s="2"/>
      <c r="M8036" s="32"/>
      <c r="P8036" s="2"/>
      <c r="Q8036" s="9"/>
      <c r="T8036" s="5"/>
    </row>
    <row r="8037" spans="2:20" x14ac:dyDescent="0.2">
      <c r="B8037" s="2"/>
      <c r="M8037" s="32"/>
      <c r="P8037" s="2"/>
      <c r="Q8037" s="9"/>
      <c r="T8037" s="5"/>
    </row>
    <row r="8038" spans="2:20" x14ac:dyDescent="0.2">
      <c r="B8038" s="2"/>
      <c r="M8038" s="32"/>
      <c r="P8038" s="2"/>
      <c r="Q8038" s="9"/>
      <c r="T8038" s="5"/>
    </row>
    <row r="8039" spans="2:20" x14ac:dyDescent="0.2">
      <c r="B8039" s="2"/>
      <c r="M8039" s="32"/>
      <c r="P8039" s="2"/>
      <c r="Q8039" s="9"/>
      <c r="T8039" s="5"/>
    </row>
    <row r="8040" spans="2:20" x14ac:dyDescent="0.2">
      <c r="B8040" s="2"/>
      <c r="M8040" s="32"/>
      <c r="P8040" s="2"/>
      <c r="Q8040" s="9"/>
      <c r="T8040" s="5"/>
    </row>
    <row r="8041" spans="2:20" x14ac:dyDescent="0.2">
      <c r="B8041" s="2"/>
      <c r="M8041" s="32"/>
      <c r="P8041" s="2"/>
      <c r="Q8041" s="9"/>
      <c r="T8041" s="5"/>
    </row>
    <row r="8042" spans="2:20" x14ac:dyDescent="0.2">
      <c r="B8042" s="2"/>
      <c r="M8042" s="32"/>
      <c r="P8042" s="2"/>
      <c r="Q8042" s="9"/>
      <c r="T8042" s="5"/>
    </row>
    <row r="8043" spans="2:20" x14ac:dyDescent="0.2">
      <c r="B8043" s="2"/>
      <c r="M8043" s="32"/>
      <c r="P8043" s="2"/>
      <c r="Q8043" s="9"/>
      <c r="T8043" s="5"/>
    </row>
    <row r="8044" spans="2:20" x14ac:dyDescent="0.2">
      <c r="B8044" s="2"/>
      <c r="M8044" s="32"/>
      <c r="P8044" s="2"/>
      <c r="Q8044" s="9"/>
      <c r="T8044" s="5"/>
    </row>
    <row r="8045" spans="2:20" x14ac:dyDescent="0.2">
      <c r="B8045" s="2"/>
      <c r="M8045" s="32"/>
      <c r="P8045" s="2"/>
      <c r="Q8045" s="9"/>
      <c r="T8045" s="5"/>
    </row>
    <row r="8046" spans="2:20" x14ac:dyDescent="0.2">
      <c r="B8046" s="2"/>
      <c r="M8046" s="32"/>
      <c r="P8046" s="2"/>
      <c r="Q8046" s="9"/>
      <c r="T8046" s="5"/>
    </row>
    <row r="8047" spans="2:20" x14ac:dyDescent="0.2">
      <c r="B8047" s="2"/>
      <c r="M8047" s="32"/>
      <c r="P8047" s="2"/>
      <c r="Q8047" s="9"/>
      <c r="T8047" s="5"/>
    </row>
    <row r="8048" spans="2:20" x14ac:dyDescent="0.2">
      <c r="B8048" s="2"/>
      <c r="M8048" s="32"/>
      <c r="P8048" s="2"/>
      <c r="Q8048" s="9"/>
      <c r="T8048" s="5"/>
    </row>
    <row r="8049" spans="2:20" x14ac:dyDescent="0.2">
      <c r="B8049" s="2"/>
      <c r="M8049" s="32"/>
      <c r="P8049" s="2"/>
      <c r="Q8049" s="9"/>
      <c r="T8049" s="5"/>
    </row>
    <row r="8050" spans="2:20" x14ac:dyDescent="0.2">
      <c r="B8050" s="2"/>
      <c r="M8050" s="32"/>
      <c r="P8050" s="2"/>
      <c r="Q8050" s="9"/>
      <c r="T8050" s="5"/>
    </row>
    <row r="8051" spans="2:20" x14ac:dyDescent="0.2">
      <c r="B8051" s="2"/>
      <c r="M8051" s="32"/>
      <c r="P8051" s="2"/>
      <c r="Q8051" s="9"/>
      <c r="T8051" s="5"/>
    </row>
    <row r="8052" spans="2:20" x14ac:dyDescent="0.2">
      <c r="B8052" s="2"/>
      <c r="M8052" s="32"/>
      <c r="P8052" s="2"/>
      <c r="Q8052" s="9"/>
      <c r="T8052" s="5"/>
    </row>
    <row r="8053" spans="2:20" x14ac:dyDescent="0.2">
      <c r="B8053" s="2"/>
      <c r="M8053" s="32"/>
      <c r="P8053" s="2"/>
      <c r="Q8053" s="9"/>
      <c r="T8053" s="5"/>
    </row>
    <row r="8054" spans="2:20" x14ac:dyDescent="0.2">
      <c r="B8054" s="2"/>
      <c r="M8054" s="32"/>
      <c r="P8054" s="2"/>
      <c r="Q8054" s="9"/>
      <c r="T8054" s="5"/>
    </row>
    <row r="8055" spans="2:20" x14ac:dyDescent="0.2">
      <c r="B8055" s="2"/>
      <c r="M8055" s="32"/>
      <c r="P8055" s="2"/>
      <c r="Q8055" s="9"/>
      <c r="T8055" s="5"/>
    </row>
    <row r="8056" spans="2:20" x14ac:dyDescent="0.2">
      <c r="B8056" s="2"/>
      <c r="M8056" s="32"/>
      <c r="P8056" s="2"/>
      <c r="Q8056" s="9"/>
      <c r="T8056" s="5"/>
    </row>
    <row r="8057" spans="2:20" x14ac:dyDescent="0.2">
      <c r="B8057" s="2"/>
      <c r="M8057" s="32"/>
      <c r="P8057" s="2"/>
      <c r="Q8057" s="9"/>
      <c r="T8057" s="5"/>
    </row>
    <row r="8058" spans="2:20" x14ac:dyDescent="0.2">
      <c r="B8058" s="2"/>
      <c r="M8058" s="32"/>
      <c r="P8058" s="2"/>
      <c r="Q8058" s="9"/>
      <c r="T8058" s="5"/>
    </row>
    <row r="8059" spans="2:20" x14ac:dyDescent="0.2">
      <c r="B8059" s="2"/>
      <c r="M8059" s="32"/>
      <c r="P8059" s="2"/>
      <c r="Q8059" s="9"/>
      <c r="T8059" s="5"/>
    </row>
    <row r="8060" spans="2:20" x14ac:dyDescent="0.2">
      <c r="B8060" s="2"/>
      <c r="M8060" s="32"/>
      <c r="P8060" s="2"/>
      <c r="Q8060" s="9"/>
      <c r="T8060" s="5"/>
    </row>
    <row r="8061" spans="2:20" x14ac:dyDescent="0.2">
      <c r="B8061" s="2"/>
      <c r="M8061" s="32"/>
      <c r="P8061" s="2"/>
      <c r="Q8061" s="9"/>
      <c r="T8061" s="5"/>
    </row>
    <row r="8062" spans="2:20" x14ac:dyDescent="0.2">
      <c r="B8062" s="2"/>
      <c r="M8062" s="32"/>
      <c r="P8062" s="2"/>
      <c r="Q8062" s="9"/>
      <c r="T8062" s="5"/>
    </row>
    <row r="8063" spans="2:20" x14ac:dyDescent="0.2">
      <c r="B8063" s="2"/>
      <c r="M8063" s="32"/>
      <c r="P8063" s="2"/>
      <c r="Q8063" s="9"/>
      <c r="T8063" s="5"/>
    </row>
    <row r="8064" spans="2:20" x14ac:dyDescent="0.2">
      <c r="B8064" s="2"/>
      <c r="M8064" s="32"/>
      <c r="P8064" s="2"/>
      <c r="Q8064" s="9"/>
      <c r="T8064" s="5"/>
    </row>
    <row r="8065" spans="2:20" x14ac:dyDescent="0.2">
      <c r="B8065" s="2"/>
      <c r="M8065" s="32"/>
      <c r="P8065" s="2"/>
      <c r="Q8065" s="9"/>
      <c r="T8065" s="5"/>
    </row>
    <row r="8066" spans="2:20" x14ac:dyDescent="0.2">
      <c r="B8066" s="2"/>
      <c r="M8066" s="32"/>
      <c r="P8066" s="2"/>
      <c r="Q8066" s="9"/>
      <c r="T8066" s="5"/>
    </row>
    <row r="8067" spans="2:20" x14ac:dyDescent="0.2">
      <c r="B8067" s="2"/>
      <c r="M8067" s="32"/>
      <c r="P8067" s="2"/>
      <c r="Q8067" s="9"/>
      <c r="T8067" s="5"/>
    </row>
    <row r="8068" spans="2:20" x14ac:dyDescent="0.2">
      <c r="B8068" s="2"/>
      <c r="M8068" s="32"/>
      <c r="P8068" s="2"/>
      <c r="Q8068" s="9"/>
      <c r="T8068" s="5"/>
    </row>
    <row r="8069" spans="2:20" x14ac:dyDescent="0.2">
      <c r="B8069" s="2"/>
      <c r="M8069" s="32"/>
      <c r="P8069" s="2"/>
      <c r="Q8069" s="9"/>
      <c r="T8069" s="5"/>
    </row>
    <row r="8070" spans="2:20" x14ac:dyDescent="0.2">
      <c r="B8070" s="2"/>
      <c r="M8070" s="32"/>
      <c r="P8070" s="2"/>
      <c r="Q8070" s="9"/>
      <c r="T8070" s="5"/>
    </row>
    <row r="8071" spans="2:20" x14ac:dyDescent="0.2">
      <c r="B8071" s="2"/>
      <c r="M8071" s="32"/>
      <c r="P8071" s="2"/>
      <c r="Q8071" s="9"/>
      <c r="T8071" s="5"/>
    </row>
    <row r="8072" spans="2:20" x14ac:dyDescent="0.2">
      <c r="B8072" s="2"/>
      <c r="M8072" s="32"/>
      <c r="P8072" s="2"/>
      <c r="Q8072" s="9"/>
      <c r="T8072" s="5"/>
    </row>
    <row r="8073" spans="2:20" x14ac:dyDescent="0.2">
      <c r="B8073" s="2"/>
      <c r="M8073" s="32"/>
      <c r="P8073" s="2"/>
      <c r="Q8073" s="9"/>
      <c r="T8073" s="5"/>
    </row>
    <row r="8074" spans="2:20" x14ac:dyDescent="0.2">
      <c r="B8074" s="2"/>
      <c r="M8074" s="32"/>
      <c r="P8074" s="2"/>
      <c r="Q8074" s="9"/>
      <c r="T8074" s="5"/>
    </row>
    <row r="8075" spans="2:20" x14ac:dyDescent="0.2">
      <c r="B8075" s="2"/>
      <c r="M8075" s="32"/>
      <c r="P8075" s="2"/>
      <c r="Q8075" s="9"/>
      <c r="T8075" s="5"/>
    </row>
    <row r="8076" spans="2:20" x14ac:dyDescent="0.2">
      <c r="B8076" s="2"/>
      <c r="M8076" s="32"/>
      <c r="P8076" s="2"/>
      <c r="Q8076" s="9"/>
      <c r="T8076" s="5"/>
    </row>
    <row r="8077" spans="2:20" x14ac:dyDescent="0.2">
      <c r="B8077" s="2"/>
      <c r="M8077" s="32"/>
      <c r="P8077" s="2"/>
      <c r="Q8077" s="9"/>
      <c r="T8077" s="5"/>
    </row>
    <row r="8078" spans="2:20" x14ac:dyDescent="0.2">
      <c r="B8078" s="2"/>
      <c r="M8078" s="32"/>
      <c r="P8078" s="2"/>
      <c r="Q8078" s="9"/>
      <c r="T8078" s="5"/>
    </row>
    <row r="8079" spans="2:20" x14ac:dyDescent="0.2">
      <c r="B8079" s="2"/>
      <c r="M8079" s="32"/>
      <c r="P8079" s="2"/>
      <c r="Q8079" s="9"/>
      <c r="T8079" s="5"/>
    </row>
    <row r="8080" spans="2:20" x14ac:dyDescent="0.2">
      <c r="B8080" s="2"/>
      <c r="M8080" s="32"/>
      <c r="P8080" s="2"/>
      <c r="Q8080" s="9"/>
      <c r="T8080" s="5"/>
    </row>
    <row r="8081" spans="2:20" x14ac:dyDescent="0.2">
      <c r="B8081" s="2"/>
      <c r="M8081" s="32"/>
      <c r="P8081" s="2"/>
      <c r="Q8081" s="9"/>
      <c r="T8081" s="5"/>
    </row>
    <row r="8082" spans="2:20" x14ac:dyDescent="0.2">
      <c r="B8082" s="2"/>
      <c r="M8082" s="32"/>
      <c r="P8082" s="2"/>
      <c r="Q8082" s="9"/>
      <c r="T8082" s="5"/>
    </row>
    <row r="8083" spans="2:20" x14ac:dyDescent="0.2">
      <c r="B8083" s="2"/>
      <c r="M8083" s="32"/>
      <c r="P8083" s="2"/>
      <c r="Q8083" s="9"/>
      <c r="T8083" s="5"/>
    </row>
    <row r="8084" spans="2:20" x14ac:dyDescent="0.2">
      <c r="B8084" s="2"/>
      <c r="M8084" s="32"/>
      <c r="P8084" s="2"/>
      <c r="Q8084" s="9"/>
      <c r="T8084" s="5"/>
    </row>
    <row r="8085" spans="2:20" x14ac:dyDescent="0.2">
      <c r="B8085" s="2"/>
      <c r="M8085" s="32"/>
      <c r="P8085" s="2"/>
      <c r="Q8085" s="9"/>
      <c r="T8085" s="5"/>
    </row>
    <row r="8086" spans="2:20" x14ac:dyDescent="0.2">
      <c r="B8086" s="2"/>
      <c r="M8086" s="32"/>
      <c r="P8086" s="2"/>
      <c r="Q8086" s="9"/>
      <c r="T8086" s="5"/>
    </row>
    <row r="8087" spans="2:20" x14ac:dyDescent="0.2">
      <c r="B8087" s="2"/>
      <c r="M8087" s="32"/>
      <c r="P8087" s="2"/>
      <c r="Q8087" s="9"/>
      <c r="T8087" s="5"/>
    </row>
    <row r="8088" spans="2:20" x14ac:dyDescent="0.2">
      <c r="B8088" s="2"/>
      <c r="M8088" s="32"/>
      <c r="P8088" s="2"/>
      <c r="Q8088" s="9"/>
      <c r="T8088" s="5"/>
    </row>
    <row r="8089" spans="2:20" x14ac:dyDescent="0.2">
      <c r="B8089" s="2"/>
      <c r="M8089" s="32"/>
      <c r="P8089" s="2"/>
      <c r="Q8089" s="9"/>
      <c r="T8089" s="5"/>
    </row>
    <row r="8090" spans="2:20" x14ac:dyDescent="0.2">
      <c r="B8090" s="2"/>
      <c r="M8090" s="32"/>
      <c r="P8090" s="2"/>
      <c r="Q8090" s="9"/>
      <c r="T8090" s="5"/>
    </row>
    <row r="8091" spans="2:20" x14ac:dyDescent="0.2">
      <c r="B8091" s="2"/>
      <c r="M8091" s="32"/>
      <c r="P8091" s="2"/>
      <c r="Q8091" s="9"/>
      <c r="T8091" s="5"/>
    </row>
    <row r="8092" spans="2:20" x14ac:dyDescent="0.2">
      <c r="B8092" s="2"/>
      <c r="M8092" s="32"/>
      <c r="P8092" s="2"/>
      <c r="Q8092" s="9"/>
      <c r="T8092" s="5"/>
    </row>
    <row r="8093" spans="2:20" x14ac:dyDescent="0.2">
      <c r="B8093" s="2"/>
      <c r="M8093" s="32"/>
      <c r="P8093" s="2"/>
      <c r="Q8093" s="9"/>
      <c r="T8093" s="5"/>
    </row>
    <row r="8094" spans="2:20" x14ac:dyDescent="0.2">
      <c r="B8094" s="2"/>
      <c r="M8094" s="32"/>
      <c r="P8094" s="2"/>
      <c r="Q8094" s="9"/>
      <c r="T8094" s="5"/>
    </row>
    <row r="8095" spans="2:20" x14ac:dyDescent="0.2">
      <c r="B8095" s="2"/>
      <c r="M8095" s="32"/>
      <c r="P8095" s="2"/>
      <c r="Q8095" s="9"/>
      <c r="T8095" s="5"/>
    </row>
    <row r="8096" spans="2:20" x14ac:dyDescent="0.2">
      <c r="B8096" s="2"/>
      <c r="M8096" s="32"/>
      <c r="P8096" s="2"/>
      <c r="Q8096" s="9"/>
      <c r="T8096" s="5"/>
    </row>
    <row r="8097" spans="2:20" x14ac:dyDescent="0.2">
      <c r="B8097" s="2"/>
      <c r="M8097" s="32"/>
      <c r="P8097" s="2"/>
      <c r="Q8097" s="9"/>
      <c r="T8097" s="5"/>
    </row>
    <row r="8098" spans="2:20" x14ac:dyDescent="0.2">
      <c r="B8098" s="2"/>
      <c r="M8098" s="32"/>
      <c r="P8098" s="2"/>
      <c r="Q8098" s="9"/>
      <c r="T8098" s="5"/>
    </row>
    <row r="8099" spans="2:20" x14ac:dyDescent="0.2">
      <c r="B8099" s="2"/>
      <c r="M8099" s="32"/>
      <c r="P8099" s="2"/>
      <c r="Q8099" s="9"/>
      <c r="T8099" s="5"/>
    </row>
    <row r="8100" spans="2:20" x14ac:dyDescent="0.2">
      <c r="B8100" s="2"/>
      <c r="M8100" s="32"/>
      <c r="P8100" s="2"/>
      <c r="Q8100" s="9"/>
      <c r="T8100" s="5"/>
    </row>
    <row r="8101" spans="2:20" x14ac:dyDescent="0.2">
      <c r="B8101" s="2"/>
      <c r="M8101" s="32"/>
      <c r="P8101" s="2"/>
      <c r="Q8101" s="9"/>
      <c r="T8101" s="5"/>
    </row>
    <row r="8102" spans="2:20" x14ac:dyDescent="0.2">
      <c r="B8102" s="2"/>
      <c r="M8102" s="32"/>
      <c r="P8102" s="2"/>
      <c r="Q8102" s="9"/>
      <c r="T8102" s="5"/>
    </row>
    <row r="8103" spans="2:20" x14ac:dyDescent="0.2">
      <c r="B8103" s="2"/>
      <c r="M8103" s="32"/>
      <c r="P8103" s="2"/>
      <c r="Q8103" s="9"/>
      <c r="T8103" s="5"/>
    </row>
    <row r="8104" spans="2:20" x14ac:dyDescent="0.2">
      <c r="B8104" s="2"/>
      <c r="M8104" s="32"/>
      <c r="P8104" s="2"/>
      <c r="Q8104" s="9"/>
      <c r="T8104" s="5"/>
    </row>
    <row r="8105" spans="2:20" x14ac:dyDescent="0.2">
      <c r="B8105" s="2"/>
      <c r="M8105" s="32"/>
      <c r="P8105" s="2"/>
      <c r="Q8105" s="9"/>
      <c r="T8105" s="5"/>
    </row>
    <row r="8106" spans="2:20" x14ac:dyDescent="0.2">
      <c r="B8106" s="2"/>
      <c r="M8106" s="32"/>
      <c r="P8106" s="2"/>
      <c r="Q8106" s="9"/>
      <c r="T8106" s="5"/>
    </row>
    <row r="8107" spans="2:20" x14ac:dyDescent="0.2">
      <c r="B8107" s="2"/>
      <c r="M8107" s="32"/>
      <c r="P8107" s="2"/>
      <c r="Q8107" s="9"/>
      <c r="T8107" s="5"/>
    </row>
    <row r="8108" spans="2:20" x14ac:dyDescent="0.2">
      <c r="B8108" s="2"/>
      <c r="M8108" s="32"/>
      <c r="P8108" s="2"/>
      <c r="Q8108" s="9"/>
      <c r="T8108" s="5"/>
    </row>
    <row r="8109" spans="2:20" x14ac:dyDescent="0.2">
      <c r="B8109" s="2"/>
      <c r="M8109" s="32"/>
      <c r="P8109" s="2"/>
      <c r="Q8109" s="9"/>
      <c r="T8109" s="5"/>
    </row>
    <row r="8110" spans="2:20" x14ac:dyDescent="0.2">
      <c r="B8110" s="2"/>
      <c r="M8110" s="32"/>
      <c r="P8110" s="2"/>
      <c r="Q8110" s="9"/>
      <c r="T8110" s="5"/>
    </row>
    <row r="8111" spans="2:20" x14ac:dyDescent="0.2">
      <c r="B8111" s="2"/>
      <c r="M8111" s="32"/>
      <c r="P8111" s="2"/>
      <c r="Q8111" s="9"/>
      <c r="T8111" s="5"/>
    </row>
    <row r="8112" spans="2:20" x14ac:dyDescent="0.2">
      <c r="B8112" s="2"/>
      <c r="M8112" s="32"/>
      <c r="P8112" s="2"/>
      <c r="Q8112" s="9"/>
      <c r="T8112" s="5"/>
    </row>
    <row r="8113" spans="2:20" x14ac:dyDescent="0.2">
      <c r="B8113" s="2"/>
      <c r="M8113" s="32"/>
      <c r="P8113" s="2"/>
      <c r="Q8113" s="9"/>
      <c r="T8113" s="5"/>
    </row>
    <row r="8114" spans="2:20" x14ac:dyDescent="0.2">
      <c r="B8114" s="2"/>
      <c r="M8114" s="32"/>
      <c r="P8114" s="2"/>
      <c r="Q8114" s="9"/>
      <c r="T8114" s="5"/>
    </row>
    <row r="8115" spans="2:20" x14ac:dyDescent="0.2">
      <c r="B8115" s="2"/>
      <c r="M8115" s="32"/>
      <c r="P8115" s="2"/>
      <c r="Q8115" s="9"/>
      <c r="T8115" s="5"/>
    </row>
    <row r="8116" spans="2:20" x14ac:dyDescent="0.2">
      <c r="B8116" s="2"/>
      <c r="M8116" s="32"/>
      <c r="P8116" s="2"/>
      <c r="Q8116" s="9"/>
      <c r="T8116" s="5"/>
    </row>
    <row r="8117" spans="2:20" x14ac:dyDescent="0.2">
      <c r="B8117" s="2"/>
      <c r="M8117" s="32"/>
      <c r="P8117" s="2"/>
      <c r="Q8117" s="9"/>
      <c r="T8117" s="5"/>
    </row>
    <row r="8118" spans="2:20" x14ac:dyDescent="0.2">
      <c r="B8118" s="2"/>
      <c r="M8118" s="32"/>
      <c r="P8118" s="2"/>
      <c r="Q8118" s="9"/>
      <c r="T8118" s="5"/>
    </row>
    <row r="8119" spans="2:20" x14ac:dyDescent="0.2">
      <c r="B8119" s="2"/>
      <c r="M8119" s="32"/>
      <c r="P8119" s="2"/>
      <c r="Q8119" s="9"/>
      <c r="T8119" s="5"/>
    </row>
    <row r="8120" spans="2:20" x14ac:dyDescent="0.2">
      <c r="B8120" s="2"/>
      <c r="M8120" s="32"/>
      <c r="P8120" s="2"/>
      <c r="Q8120" s="9"/>
      <c r="T8120" s="5"/>
    </row>
    <row r="8121" spans="2:20" x14ac:dyDescent="0.2">
      <c r="B8121" s="2"/>
      <c r="M8121" s="32"/>
      <c r="P8121" s="2"/>
      <c r="Q8121" s="9"/>
      <c r="T8121" s="5"/>
    </row>
    <row r="8122" spans="2:20" x14ac:dyDescent="0.2">
      <c r="B8122" s="2"/>
      <c r="M8122" s="32"/>
      <c r="P8122" s="2"/>
      <c r="Q8122" s="9"/>
      <c r="T8122" s="5"/>
    </row>
    <row r="8123" spans="2:20" x14ac:dyDescent="0.2">
      <c r="B8123" s="2"/>
      <c r="M8123" s="32"/>
      <c r="P8123" s="2"/>
      <c r="Q8123" s="9"/>
      <c r="T8123" s="5"/>
    </row>
    <row r="8124" spans="2:20" x14ac:dyDescent="0.2">
      <c r="B8124" s="2"/>
      <c r="M8124" s="32"/>
      <c r="P8124" s="2"/>
      <c r="Q8124" s="9"/>
      <c r="T8124" s="5"/>
    </row>
    <row r="8125" spans="2:20" x14ac:dyDescent="0.2">
      <c r="B8125" s="2"/>
      <c r="M8125" s="32"/>
      <c r="P8125" s="2"/>
      <c r="Q8125" s="9"/>
      <c r="T8125" s="5"/>
    </row>
    <row r="8126" spans="2:20" x14ac:dyDescent="0.2">
      <c r="B8126" s="2"/>
      <c r="M8126" s="32"/>
      <c r="P8126" s="2"/>
      <c r="Q8126" s="9"/>
      <c r="T8126" s="5"/>
    </row>
    <row r="8127" spans="2:20" x14ac:dyDescent="0.2">
      <c r="B8127" s="2"/>
      <c r="M8127" s="32"/>
      <c r="P8127" s="2"/>
      <c r="Q8127" s="9"/>
      <c r="T8127" s="5"/>
    </row>
    <row r="8128" spans="2:20" x14ac:dyDescent="0.2">
      <c r="B8128" s="2"/>
      <c r="M8128" s="32"/>
      <c r="P8128" s="2"/>
      <c r="Q8128" s="9"/>
      <c r="T8128" s="5"/>
    </row>
    <row r="8129" spans="2:20" x14ac:dyDescent="0.2">
      <c r="B8129" s="2"/>
      <c r="M8129" s="32"/>
      <c r="P8129" s="2"/>
      <c r="Q8129" s="9"/>
      <c r="T8129" s="5"/>
    </row>
    <row r="8130" spans="2:20" x14ac:dyDescent="0.2">
      <c r="B8130" s="2"/>
      <c r="M8130" s="32"/>
      <c r="P8130" s="2"/>
      <c r="Q8130" s="9"/>
      <c r="T8130" s="5"/>
    </row>
    <row r="8131" spans="2:20" x14ac:dyDescent="0.2">
      <c r="B8131" s="2"/>
      <c r="M8131" s="32"/>
      <c r="P8131" s="2"/>
      <c r="Q8131" s="9"/>
      <c r="T8131" s="5"/>
    </row>
    <row r="8132" spans="2:20" x14ac:dyDescent="0.2">
      <c r="B8132" s="2"/>
      <c r="M8132" s="32"/>
      <c r="P8132" s="2"/>
      <c r="Q8132" s="9"/>
      <c r="T8132" s="5"/>
    </row>
    <row r="8133" spans="2:20" x14ac:dyDescent="0.2">
      <c r="B8133" s="2"/>
      <c r="M8133" s="32"/>
      <c r="P8133" s="2"/>
      <c r="Q8133" s="9"/>
      <c r="T8133" s="5"/>
    </row>
    <row r="8134" spans="2:20" x14ac:dyDescent="0.2">
      <c r="B8134" s="2"/>
      <c r="M8134" s="32"/>
      <c r="P8134" s="2"/>
      <c r="Q8134" s="9"/>
      <c r="T8134" s="5"/>
    </row>
    <row r="8135" spans="2:20" x14ac:dyDescent="0.2">
      <c r="B8135" s="2"/>
      <c r="M8135" s="32"/>
      <c r="P8135" s="2"/>
      <c r="Q8135" s="9"/>
      <c r="T8135" s="5"/>
    </row>
    <row r="8136" spans="2:20" x14ac:dyDescent="0.2">
      <c r="B8136" s="2"/>
      <c r="M8136" s="32"/>
      <c r="P8136" s="2"/>
      <c r="Q8136" s="9"/>
      <c r="T8136" s="5"/>
    </row>
    <row r="8137" spans="2:20" x14ac:dyDescent="0.2">
      <c r="B8137" s="2"/>
      <c r="M8137" s="32"/>
      <c r="P8137" s="2"/>
      <c r="Q8137" s="9"/>
      <c r="T8137" s="5"/>
    </row>
    <row r="8138" spans="2:20" x14ac:dyDescent="0.2">
      <c r="B8138" s="2"/>
      <c r="M8138" s="32"/>
      <c r="P8138" s="2"/>
      <c r="Q8138" s="9"/>
      <c r="T8138" s="5"/>
    </row>
    <row r="8139" spans="2:20" x14ac:dyDescent="0.2">
      <c r="B8139" s="2"/>
      <c r="M8139" s="32"/>
      <c r="P8139" s="2"/>
      <c r="Q8139" s="9"/>
      <c r="T8139" s="5"/>
    </row>
    <row r="8140" spans="2:20" x14ac:dyDescent="0.2">
      <c r="B8140" s="2"/>
      <c r="M8140" s="32"/>
      <c r="P8140" s="2"/>
      <c r="Q8140" s="9"/>
      <c r="T8140" s="5"/>
    </row>
    <row r="8141" spans="2:20" x14ac:dyDescent="0.2">
      <c r="B8141" s="2"/>
      <c r="M8141" s="32"/>
      <c r="P8141" s="2"/>
      <c r="Q8141" s="9"/>
      <c r="T8141" s="5"/>
    </row>
    <row r="8142" spans="2:20" x14ac:dyDescent="0.2">
      <c r="B8142" s="2"/>
      <c r="M8142" s="32"/>
      <c r="P8142" s="2"/>
      <c r="Q8142" s="9"/>
      <c r="T8142" s="5"/>
    </row>
    <row r="8143" spans="2:20" x14ac:dyDescent="0.2">
      <c r="B8143" s="2"/>
      <c r="M8143" s="32"/>
      <c r="P8143" s="2"/>
      <c r="Q8143" s="9"/>
      <c r="T8143" s="5"/>
    </row>
    <row r="8144" spans="2:20" x14ac:dyDescent="0.2">
      <c r="B8144" s="2"/>
      <c r="M8144" s="32"/>
      <c r="P8144" s="2"/>
      <c r="Q8144" s="9"/>
      <c r="T8144" s="5"/>
    </row>
    <row r="8145" spans="2:20" x14ac:dyDescent="0.2">
      <c r="B8145" s="2"/>
      <c r="M8145" s="32"/>
      <c r="P8145" s="2"/>
      <c r="Q8145" s="9"/>
      <c r="T8145" s="5"/>
    </row>
    <row r="8146" spans="2:20" x14ac:dyDescent="0.2">
      <c r="B8146" s="2"/>
      <c r="M8146" s="32"/>
      <c r="P8146" s="2"/>
      <c r="Q8146" s="9"/>
      <c r="T8146" s="5"/>
    </row>
    <row r="8147" spans="2:20" x14ac:dyDescent="0.2">
      <c r="B8147" s="2"/>
      <c r="M8147" s="32"/>
      <c r="P8147" s="2"/>
      <c r="Q8147" s="9"/>
      <c r="T8147" s="5"/>
    </row>
    <row r="8148" spans="2:20" x14ac:dyDescent="0.2">
      <c r="B8148" s="2"/>
      <c r="M8148" s="32"/>
      <c r="P8148" s="2"/>
      <c r="Q8148" s="9"/>
      <c r="T8148" s="5"/>
    </row>
    <row r="8149" spans="2:20" x14ac:dyDescent="0.2">
      <c r="B8149" s="2"/>
      <c r="M8149" s="32"/>
      <c r="P8149" s="2"/>
      <c r="Q8149" s="9"/>
      <c r="T8149" s="5"/>
    </row>
    <row r="8150" spans="2:20" x14ac:dyDescent="0.2">
      <c r="B8150" s="2"/>
      <c r="M8150" s="32"/>
      <c r="P8150" s="2"/>
      <c r="Q8150" s="9"/>
      <c r="T8150" s="5"/>
    </row>
    <row r="8151" spans="2:20" x14ac:dyDescent="0.2">
      <c r="B8151" s="2"/>
      <c r="M8151" s="32"/>
      <c r="P8151" s="2"/>
      <c r="Q8151" s="9"/>
      <c r="T8151" s="5"/>
    </row>
    <row r="8152" spans="2:20" x14ac:dyDescent="0.2">
      <c r="B8152" s="2"/>
      <c r="M8152" s="32"/>
      <c r="P8152" s="2"/>
      <c r="Q8152" s="9"/>
      <c r="T8152" s="5"/>
    </row>
    <row r="8153" spans="2:20" x14ac:dyDescent="0.2">
      <c r="B8153" s="2"/>
      <c r="M8153" s="32"/>
      <c r="P8153" s="2"/>
      <c r="Q8153" s="9"/>
      <c r="T8153" s="5"/>
    </row>
    <row r="8154" spans="2:20" x14ac:dyDescent="0.2">
      <c r="B8154" s="2"/>
      <c r="M8154" s="32"/>
      <c r="P8154" s="2"/>
      <c r="Q8154" s="9"/>
      <c r="T8154" s="5"/>
    </row>
    <row r="8155" spans="2:20" x14ac:dyDescent="0.2">
      <c r="B8155" s="2"/>
      <c r="M8155" s="32"/>
      <c r="P8155" s="2"/>
      <c r="Q8155" s="9"/>
      <c r="T8155" s="5"/>
    </row>
    <row r="8156" spans="2:20" x14ac:dyDescent="0.2">
      <c r="B8156" s="2"/>
      <c r="M8156" s="32"/>
      <c r="P8156" s="2"/>
      <c r="Q8156" s="9"/>
      <c r="T8156" s="5"/>
    </row>
    <row r="8157" spans="2:20" x14ac:dyDescent="0.2">
      <c r="B8157" s="2"/>
      <c r="M8157" s="32"/>
      <c r="P8157" s="2"/>
      <c r="Q8157" s="9"/>
      <c r="T8157" s="5"/>
    </row>
    <row r="8158" spans="2:20" x14ac:dyDescent="0.2">
      <c r="B8158" s="2"/>
      <c r="M8158" s="32"/>
      <c r="P8158" s="2"/>
      <c r="Q8158" s="9"/>
      <c r="T8158" s="5"/>
    </row>
    <row r="8159" spans="2:20" x14ac:dyDescent="0.2">
      <c r="B8159" s="2"/>
      <c r="M8159" s="32"/>
      <c r="P8159" s="2"/>
      <c r="Q8159" s="9"/>
      <c r="T8159" s="5"/>
    </row>
    <row r="8160" spans="2:20" x14ac:dyDescent="0.2">
      <c r="B8160" s="2"/>
      <c r="M8160" s="32"/>
      <c r="P8160" s="2"/>
      <c r="Q8160" s="9"/>
      <c r="T8160" s="5"/>
    </row>
    <row r="8161" spans="2:20" x14ac:dyDescent="0.2">
      <c r="B8161" s="2"/>
      <c r="M8161" s="32"/>
      <c r="P8161" s="2"/>
      <c r="Q8161" s="9"/>
      <c r="T8161" s="5"/>
    </row>
    <row r="8162" spans="2:20" x14ac:dyDescent="0.2">
      <c r="B8162" s="2"/>
      <c r="M8162" s="32"/>
      <c r="P8162" s="2"/>
      <c r="Q8162" s="9"/>
      <c r="T8162" s="5"/>
    </row>
    <row r="8163" spans="2:20" x14ac:dyDescent="0.2">
      <c r="B8163" s="2"/>
      <c r="M8163" s="32"/>
      <c r="P8163" s="2"/>
      <c r="Q8163" s="9"/>
      <c r="T8163" s="5"/>
    </row>
    <row r="8164" spans="2:20" x14ac:dyDescent="0.2">
      <c r="B8164" s="2"/>
      <c r="M8164" s="32"/>
      <c r="P8164" s="2"/>
      <c r="Q8164" s="9"/>
      <c r="T8164" s="5"/>
    </row>
    <row r="8165" spans="2:20" x14ac:dyDescent="0.2">
      <c r="B8165" s="2"/>
      <c r="M8165" s="32"/>
      <c r="P8165" s="2"/>
      <c r="Q8165" s="9"/>
      <c r="T8165" s="5"/>
    </row>
    <row r="8166" spans="2:20" x14ac:dyDescent="0.2">
      <c r="B8166" s="2"/>
      <c r="M8166" s="32"/>
      <c r="P8166" s="2"/>
      <c r="Q8166" s="9"/>
      <c r="T8166" s="5"/>
    </row>
    <row r="8167" spans="2:20" x14ac:dyDescent="0.2">
      <c r="B8167" s="2"/>
      <c r="M8167" s="32"/>
      <c r="P8167" s="2"/>
      <c r="Q8167" s="9"/>
      <c r="T8167" s="5"/>
    </row>
    <row r="8168" spans="2:20" x14ac:dyDescent="0.2">
      <c r="B8168" s="2"/>
      <c r="M8168" s="32"/>
      <c r="P8168" s="2"/>
      <c r="Q8168" s="9"/>
      <c r="T8168" s="5"/>
    </row>
    <row r="8169" spans="2:20" x14ac:dyDescent="0.2">
      <c r="B8169" s="2"/>
      <c r="M8169" s="32"/>
      <c r="P8169" s="2"/>
      <c r="Q8169" s="9"/>
      <c r="T8169" s="5"/>
    </row>
    <row r="8170" spans="2:20" x14ac:dyDescent="0.2">
      <c r="B8170" s="2"/>
      <c r="M8170" s="32"/>
      <c r="P8170" s="2"/>
      <c r="Q8170" s="9"/>
      <c r="T8170" s="5"/>
    </row>
    <row r="8171" spans="2:20" x14ac:dyDescent="0.2">
      <c r="B8171" s="2"/>
      <c r="M8171" s="32"/>
      <c r="P8171" s="2"/>
      <c r="Q8171" s="9"/>
      <c r="T8171" s="5"/>
    </row>
    <row r="8172" spans="2:20" x14ac:dyDescent="0.2">
      <c r="B8172" s="2"/>
      <c r="M8172" s="32"/>
      <c r="P8172" s="2"/>
      <c r="Q8172" s="9"/>
      <c r="T8172" s="5"/>
    </row>
    <row r="8173" spans="2:20" x14ac:dyDescent="0.2">
      <c r="B8173" s="2"/>
      <c r="M8173" s="32"/>
      <c r="P8173" s="2"/>
      <c r="Q8173" s="9"/>
      <c r="T8173" s="5"/>
    </row>
    <row r="8174" spans="2:20" x14ac:dyDescent="0.2">
      <c r="B8174" s="2"/>
      <c r="M8174" s="32"/>
      <c r="P8174" s="2"/>
      <c r="Q8174" s="9"/>
      <c r="T8174" s="5"/>
    </row>
    <row r="8175" spans="2:20" x14ac:dyDescent="0.2">
      <c r="B8175" s="2"/>
      <c r="M8175" s="32"/>
      <c r="P8175" s="2"/>
      <c r="Q8175" s="9"/>
      <c r="T8175" s="5"/>
    </row>
    <row r="8176" spans="2:20" x14ac:dyDescent="0.2">
      <c r="B8176" s="2"/>
      <c r="M8176" s="32"/>
      <c r="P8176" s="2"/>
      <c r="Q8176" s="9"/>
      <c r="T8176" s="5"/>
    </row>
    <row r="8177" spans="2:20" x14ac:dyDescent="0.2">
      <c r="B8177" s="2"/>
      <c r="M8177" s="32"/>
      <c r="P8177" s="2"/>
      <c r="Q8177" s="9"/>
      <c r="T8177" s="5"/>
    </row>
    <row r="8178" spans="2:20" x14ac:dyDescent="0.2">
      <c r="B8178" s="2"/>
      <c r="M8178" s="32"/>
      <c r="P8178" s="2"/>
      <c r="Q8178" s="9"/>
      <c r="T8178" s="5"/>
    </row>
    <row r="8179" spans="2:20" x14ac:dyDescent="0.2">
      <c r="B8179" s="2"/>
      <c r="M8179" s="32"/>
      <c r="P8179" s="2"/>
      <c r="Q8179" s="9"/>
      <c r="T8179" s="5"/>
    </row>
    <row r="8180" spans="2:20" x14ac:dyDescent="0.2">
      <c r="B8180" s="2"/>
      <c r="M8180" s="32"/>
      <c r="P8180" s="2"/>
      <c r="Q8180" s="9"/>
      <c r="T8180" s="5"/>
    </row>
    <row r="8181" spans="2:20" x14ac:dyDescent="0.2">
      <c r="B8181" s="2"/>
      <c r="M8181" s="32"/>
      <c r="P8181" s="2"/>
      <c r="Q8181" s="9"/>
      <c r="T8181" s="5"/>
    </row>
    <row r="8182" spans="2:20" x14ac:dyDescent="0.2">
      <c r="B8182" s="2"/>
      <c r="M8182" s="32"/>
      <c r="P8182" s="2"/>
      <c r="Q8182" s="9"/>
      <c r="T8182" s="5"/>
    </row>
    <row r="8183" spans="2:20" x14ac:dyDescent="0.2">
      <c r="B8183" s="2"/>
      <c r="M8183" s="32"/>
      <c r="P8183" s="2"/>
      <c r="Q8183" s="9"/>
      <c r="T8183" s="5"/>
    </row>
    <row r="8184" spans="2:20" x14ac:dyDescent="0.2">
      <c r="B8184" s="2"/>
      <c r="M8184" s="32"/>
      <c r="P8184" s="2"/>
      <c r="Q8184" s="9"/>
      <c r="T8184" s="5"/>
    </row>
    <row r="8185" spans="2:20" x14ac:dyDescent="0.2">
      <c r="B8185" s="2"/>
      <c r="M8185" s="32"/>
      <c r="P8185" s="2"/>
      <c r="Q8185" s="9"/>
      <c r="T8185" s="5"/>
    </row>
    <row r="8186" spans="2:20" x14ac:dyDescent="0.2">
      <c r="B8186" s="2"/>
      <c r="M8186" s="32"/>
      <c r="P8186" s="2"/>
      <c r="Q8186" s="9"/>
      <c r="T8186" s="5"/>
    </row>
    <row r="8187" spans="2:20" x14ac:dyDescent="0.2">
      <c r="B8187" s="2"/>
      <c r="M8187" s="32"/>
      <c r="P8187" s="2"/>
      <c r="Q8187" s="9"/>
      <c r="T8187" s="5"/>
    </row>
    <row r="8188" spans="2:20" x14ac:dyDescent="0.2">
      <c r="B8188" s="2"/>
      <c r="M8188" s="32"/>
      <c r="P8188" s="2"/>
      <c r="Q8188" s="9"/>
      <c r="T8188" s="5"/>
    </row>
    <row r="8189" spans="2:20" x14ac:dyDescent="0.2">
      <c r="B8189" s="2"/>
      <c r="M8189" s="32"/>
      <c r="P8189" s="2"/>
      <c r="Q8189" s="9"/>
      <c r="T8189" s="5"/>
    </row>
    <row r="8190" spans="2:20" x14ac:dyDescent="0.2">
      <c r="B8190" s="2"/>
      <c r="M8190" s="32"/>
      <c r="P8190" s="2"/>
      <c r="Q8190" s="9"/>
      <c r="T8190" s="5"/>
    </row>
    <row r="8191" spans="2:20" x14ac:dyDescent="0.2">
      <c r="B8191" s="2"/>
      <c r="M8191" s="32"/>
      <c r="P8191" s="2"/>
      <c r="Q8191" s="9"/>
      <c r="T8191" s="5"/>
    </row>
    <row r="8192" spans="2:20" x14ac:dyDescent="0.2">
      <c r="B8192" s="2"/>
      <c r="M8192" s="32"/>
      <c r="P8192" s="2"/>
      <c r="Q8192" s="9"/>
      <c r="T8192" s="5"/>
    </row>
    <row r="8193" spans="2:20" x14ac:dyDescent="0.2">
      <c r="B8193" s="2"/>
      <c r="M8193" s="32"/>
      <c r="P8193" s="2"/>
      <c r="Q8193" s="9"/>
      <c r="T8193" s="5"/>
    </row>
    <row r="8194" spans="2:20" x14ac:dyDescent="0.2">
      <c r="B8194" s="2"/>
      <c r="M8194" s="32"/>
      <c r="P8194" s="2"/>
      <c r="Q8194" s="9"/>
      <c r="T8194" s="5"/>
    </row>
    <row r="8195" spans="2:20" x14ac:dyDescent="0.2">
      <c r="B8195" s="2"/>
      <c r="M8195" s="32"/>
      <c r="P8195" s="2"/>
      <c r="Q8195" s="9"/>
      <c r="T8195" s="5"/>
    </row>
    <row r="8196" spans="2:20" x14ac:dyDescent="0.2">
      <c r="B8196" s="2"/>
      <c r="M8196" s="32"/>
      <c r="P8196" s="2"/>
      <c r="Q8196" s="9"/>
      <c r="T8196" s="5"/>
    </row>
    <row r="8197" spans="2:20" x14ac:dyDescent="0.2">
      <c r="B8197" s="2"/>
      <c r="M8197" s="32"/>
      <c r="P8197" s="2"/>
      <c r="Q8197" s="9"/>
      <c r="T8197" s="5"/>
    </row>
    <row r="8198" spans="2:20" x14ac:dyDescent="0.2">
      <c r="B8198" s="2"/>
      <c r="M8198" s="32"/>
      <c r="P8198" s="2"/>
      <c r="Q8198" s="9"/>
      <c r="T8198" s="5"/>
    </row>
    <row r="8199" spans="2:20" x14ac:dyDescent="0.2">
      <c r="B8199" s="2"/>
      <c r="M8199" s="32"/>
      <c r="P8199" s="2"/>
      <c r="Q8199" s="9"/>
      <c r="T8199" s="5"/>
    </row>
    <row r="8200" spans="2:20" x14ac:dyDescent="0.2">
      <c r="B8200" s="2"/>
      <c r="M8200" s="32"/>
      <c r="P8200" s="2"/>
      <c r="Q8200" s="9"/>
      <c r="T8200" s="5"/>
    </row>
    <row r="8201" spans="2:20" x14ac:dyDescent="0.2">
      <c r="B8201" s="2"/>
      <c r="M8201" s="32"/>
      <c r="P8201" s="2"/>
      <c r="Q8201" s="9"/>
      <c r="T8201" s="5"/>
    </row>
    <row r="8202" spans="2:20" x14ac:dyDescent="0.2">
      <c r="B8202" s="2"/>
      <c r="M8202" s="32"/>
      <c r="P8202" s="2"/>
      <c r="Q8202" s="9"/>
      <c r="T8202" s="5"/>
    </row>
    <row r="8203" spans="2:20" x14ac:dyDescent="0.2">
      <c r="B8203" s="2"/>
      <c r="M8203" s="32"/>
      <c r="P8203" s="2"/>
      <c r="Q8203" s="9"/>
      <c r="T8203" s="5"/>
    </row>
    <row r="8204" spans="2:20" x14ac:dyDescent="0.2">
      <c r="B8204" s="2"/>
      <c r="M8204" s="32"/>
      <c r="P8204" s="2"/>
      <c r="Q8204" s="9"/>
      <c r="T8204" s="5"/>
    </row>
    <row r="8205" spans="2:20" x14ac:dyDescent="0.2">
      <c r="B8205" s="2"/>
      <c r="M8205" s="32"/>
      <c r="P8205" s="2"/>
      <c r="Q8205" s="9"/>
      <c r="T8205" s="5"/>
    </row>
    <row r="8206" spans="2:20" x14ac:dyDescent="0.2">
      <c r="B8206" s="2"/>
      <c r="M8206" s="32"/>
      <c r="P8206" s="2"/>
      <c r="Q8206" s="9"/>
      <c r="T8206" s="5"/>
    </row>
    <row r="8207" spans="2:20" x14ac:dyDescent="0.2">
      <c r="B8207" s="2"/>
      <c r="M8207" s="32"/>
      <c r="P8207" s="2"/>
      <c r="Q8207" s="9"/>
      <c r="T8207" s="5"/>
    </row>
    <row r="8208" spans="2:20" x14ac:dyDescent="0.2">
      <c r="B8208" s="2"/>
      <c r="M8208" s="32"/>
      <c r="P8208" s="2"/>
      <c r="Q8208" s="9"/>
      <c r="T8208" s="5"/>
    </row>
    <row r="8209" spans="2:20" x14ac:dyDescent="0.2">
      <c r="B8209" s="2"/>
      <c r="M8209" s="32"/>
      <c r="P8209" s="2"/>
      <c r="Q8209" s="9"/>
      <c r="T8209" s="5"/>
    </row>
    <row r="8210" spans="2:20" x14ac:dyDescent="0.2">
      <c r="B8210" s="2"/>
      <c r="M8210" s="32"/>
      <c r="P8210" s="2"/>
      <c r="Q8210" s="9"/>
      <c r="T8210" s="5"/>
    </row>
    <row r="8211" spans="2:20" x14ac:dyDescent="0.2">
      <c r="B8211" s="2"/>
      <c r="M8211" s="32"/>
      <c r="P8211" s="2"/>
      <c r="Q8211" s="9"/>
      <c r="T8211" s="5"/>
    </row>
    <row r="8212" spans="2:20" x14ac:dyDescent="0.2">
      <c r="B8212" s="2"/>
      <c r="M8212" s="32"/>
      <c r="P8212" s="2"/>
      <c r="Q8212" s="9"/>
      <c r="T8212" s="5"/>
    </row>
    <row r="8213" spans="2:20" x14ac:dyDescent="0.2">
      <c r="B8213" s="2"/>
      <c r="M8213" s="32"/>
      <c r="P8213" s="2"/>
      <c r="Q8213" s="9"/>
      <c r="T8213" s="5"/>
    </row>
    <row r="8214" spans="2:20" x14ac:dyDescent="0.2">
      <c r="B8214" s="2"/>
      <c r="M8214" s="32"/>
      <c r="P8214" s="2"/>
      <c r="Q8214" s="9"/>
      <c r="T8214" s="5"/>
    </row>
    <row r="8215" spans="2:20" x14ac:dyDescent="0.2">
      <c r="B8215" s="2"/>
      <c r="M8215" s="32"/>
      <c r="P8215" s="2"/>
      <c r="Q8215" s="9"/>
      <c r="T8215" s="5"/>
    </row>
    <row r="8216" spans="2:20" x14ac:dyDescent="0.2">
      <c r="B8216" s="2"/>
      <c r="M8216" s="32"/>
      <c r="P8216" s="2"/>
      <c r="Q8216" s="9"/>
      <c r="T8216" s="5"/>
    </row>
    <row r="8217" spans="2:20" x14ac:dyDescent="0.2">
      <c r="B8217" s="2"/>
      <c r="M8217" s="32"/>
      <c r="P8217" s="2"/>
      <c r="Q8217" s="9"/>
      <c r="T8217" s="5"/>
    </row>
    <row r="8218" spans="2:20" x14ac:dyDescent="0.2">
      <c r="B8218" s="2"/>
      <c r="M8218" s="32"/>
      <c r="P8218" s="2"/>
      <c r="Q8218" s="9"/>
      <c r="T8218" s="5"/>
    </row>
    <row r="8219" spans="2:20" x14ac:dyDescent="0.2">
      <c r="B8219" s="2"/>
      <c r="M8219" s="32"/>
      <c r="P8219" s="2"/>
      <c r="Q8219" s="9"/>
      <c r="T8219" s="5"/>
    </row>
    <row r="8220" spans="2:20" x14ac:dyDescent="0.2">
      <c r="B8220" s="2"/>
      <c r="M8220" s="32"/>
      <c r="P8220" s="2"/>
      <c r="Q8220" s="9"/>
      <c r="T8220" s="5"/>
    </row>
    <row r="8221" spans="2:20" x14ac:dyDescent="0.2">
      <c r="B8221" s="2"/>
      <c r="M8221" s="32"/>
      <c r="P8221" s="2"/>
      <c r="Q8221" s="9"/>
      <c r="T8221" s="5"/>
    </row>
    <row r="8222" spans="2:20" x14ac:dyDescent="0.2">
      <c r="B8222" s="2"/>
      <c r="M8222" s="32"/>
      <c r="P8222" s="2"/>
      <c r="Q8222" s="9"/>
      <c r="T8222" s="5"/>
    </row>
    <row r="8223" spans="2:20" x14ac:dyDescent="0.2">
      <c r="B8223" s="2"/>
      <c r="M8223" s="32"/>
      <c r="P8223" s="2"/>
      <c r="Q8223" s="9"/>
      <c r="T8223" s="5"/>
    </row>
    <row r="8224" spans="2:20" x14ac:dyDescent="0.2">
      <c r="B8224" s="2"/>
      <c r="M8224" s="32"/>
      <c r="P8224" s="2"/>
      <c r="Q8224" s="9"/>
      <c r="T8224" s="5"/>
    </row>
    <row r="8225" spans="2:20" x14ac:dyDescent="0.2">
      <c r="B8225" s="2"/>
      <c r="M8225" s="32"/>
      <c r="P8225" s="2"/>
      <c r="Q8225" s="9"/>
      <c r="T8225" s="5"/>
    </row>
    <row r="8226" spans="2:20" x14ac:dyDescent="0.2">
      <c r="B8226" s="2"/>
      <c r="M8226" s="32"/>
      <c r="P8226" s="2"/>
      <c r="Q8226" s="9"/>
      <c r="T8226" s="5"/>
    </row>
    <row r="8227" spans="2:20" x14ac:dyDescent="0.2">
      <c r="B8227" s="2"/>
      <c r="M8227" s="32"/>
      <c r="P8227" s="2"/>
      <c r="Q8227" s="9"/>
      <c r="T8227" s="5"/>
    </row>
    <row r="8228" spans="2:20" x14ac:dyDescent="0.2">
      <c r="B8228" s="2"/>
      <c r="M8228" s="32"/>
      <c r="P8228" s="2"/>
      <c r="Q8228" s="9"/>
      <c r="T8228" s="5"/>
    </row>
    <row r="8229" spans="2:20" x14ac:dyDescent="0.2">
      <c r="B8229" s="2"/>
      <c r="M8229" s="32"/>
      <c r="P8229" s="2"/>
      <c r="Q8229" s="9"/>
      <c r="T8229" s="5"/>
    </row>
    <row r="8230" spans="2:20" x14ac:dyDescent="0.2">
      <c r="B8230" s="2"/>
      <c r="M8230" s="32"/>
      <c r="P8230" s="2"/>
      <c r="Q8230" s="9"/>
      <c r="T8230" s="5"/>
    </row>
    <row r="8231" spans="2:20" x14ac:dyDescent="0.2">
      <c r="B8231" s="2"/>
      <c r="M8231" s="32"/>
      <c r="P8231" s="2"/>
      <c r="Q8231" s="9"/>
      <c r="T8231" s="5"/>
    </row>
    <row r="8232" spans="2:20" x14ac:dyDescent="0.2">
      <c r="B8232" s="2"/>
      <c r="M8232" s="32"/>
      <c r="P8232" s="2"/>
      <c r="Q8232" s="9"/>
      <c r="T8232" s="5"/>
    </row>
    <row r="8233" spans="2:20" x14ac:dyDescent="0.2">
      <c r="B8233" s="2"/>
      <c r="M8233" s="32"/>
      <c r="P8233" s="2"/>
      <c r="Q8233" s="9"/>
      <c r="T8233" s="5"/>
    </row>
    <row r="8234" spans="2:20" x14ac:dyDescent="0.2">
      <c r="B8234" s="2"/>
      <c r="M8234" s="32"/>
      <c r="P8234" s="2"/>
      <c r="Q8234" s="9"/>
      <c r="T8234" s="5"/>
    </row>
    <row r="8235" spans="2:20" x14ac:dyDescent="0.2">
      <c r="B8235" s="2"/>
      <c r="M8235" s="32"/>
      <c r="P8235" s="2"/>
      <c r="Q8235" s="9"/>
      <c r="T8235" s="5"/>
    </row>
    <row r="8236" spans="2:20" x14ac:dyDescent="0.2">
      <c r="B8236" s="2"/>
      <c r="M8236" s="32"/>
      <c r="P8236" s="2"/>
      <c r="Q8236" s="9"/>
      <c r="T8236" s="5"/>
    </row>
    <row r="8237" spans="2:20" x14ac:dyDescent="0.2">
      <c r="B8237" s="2"/>
      <c r="M8237" s="32"/>
      <c r="P8237" s="2"/>
      <c r="Q8237" s="9"/>
      <c r="T8237" s="5"/>
    </row>
    <row r="8238" spans="2:20" x14ac:dyDescent="0.2">
      <c r="B8238" s="2"/>
      <c r="M8238" s="32"/>
      <c r="P8238" s="2"/>
      <c r="Q8238" s="9"/>
      <c r="T8238" s="5"/>
    </row>
    <row r="8239" spans="2:20" x14ac:dyDescent="0.2">
      <c r="B8239" s="2"/>
      <c r="M8239" s="32"/>
      <c r="P8239" s="2"/>
      <c r="Q8239" s="9"/>
      <c r="T8239" s="5"/>
    </row>
    <row r="8240" spans="2:20" x14ac:dyDescent="0.2">
      <c r="B8240" s="2"/>
      <c r="M8240" s="32"/>
      <c r="P8240" s="2"/>
      <c r="Q8240" s="9"/>
      <c r="T8240" s="5"/>
    </row>
    <row r="8241" spans="2:20" x14ac:dyDescent="0.2">
      <c r="B8241" s="2"/>
      <c r="M8241" s="32"/>
      <c r="P8241" s="2"/>
      <c r="Q8241" s="9"/>
      <c r="T8241" s="5"/>
    </row>
    <row r="8242" spans="2:20" x14ac:dyDescent="0.2">
      <c r="B8242" s="2"/>
      <c r="M8242" s="32"/>
      <c r="P8242" s="2"/>
      <c r="Q8242" s="9"/>
      <c r="T8242" s="5"/>
    </row>
    <row r="8243" spans="2:20" x14ac:dyDescent="0.2">
      <c r="B8243" s="2"/>
      <c r="M8243" s="32"/>
      <c r="P8243" s="2"/>
      <c r="Q8243" s="9"/>
      <c r="T8243" s="5"/>
    </row>
    <row r="8244" spans="2:20" x14ac:dyDescent="0.2">
      <c r="B8244" s="2"/>
      <c r="M8244" s="32"/>
      <c r="P8244" s="2"/>
      <c r="Q8244" s="9"/>
      <c r="T8244" s="5"/>
    </row>
    <row r="8245" spans="2:20" x14ac:dyDescent="0.2">
      <c r="B8245" s="2"/>
      <c r="M8245" s="32"/>
      <c r="P8245" s="2"/>
      <c r="Q8245" s="9"/>
      <c r="T8245" s="5"/>
    </row>
    <row r="8246" spans="2:20" x14ac:dyDescent="0.2">
      <c r="B8246" s="2"/>
      <c r="M8246" s="32"/>
      <c r="P8246" s="2"/>
      <c r="Q8246" s="9"/>
      <c r="T8246" s="5"/>
    </row>
    <row r="8247" spans="2:20" x14ac:dyDescent="0.2">
      <c r="B8247" s="2"/>
      <c r="M8247" s="32"/>
      <c r="P8247" s="2"/>
      <c r="Q8247" s="9"/>
      <c r="T8247" s="5"/>
    </row>
    <row r="8248" spans="2:20" x14ac:dyDescent="0.2">
      <c r="B8248" s="2"/>
      <c r="M8248" s="32"/>
      <c r="P8248" s="2"/>
      <c r="Q8248" s="9"/>
      <c r="T8248" s="5"/>
    </row>
    <row r="8249" spans="2:20" x14ac:dyDescent="0.2">
      <c r="B8249" s="2"/>
      <c r="M8249" s="32"/>
      <c r="P8249" s="2"/>
      <c r="Q8249" s="9"/>
      <c r="T8249" s="5"/>
    </row>
    <row r="8250" spans="2:20" x14ac:dyDescent="0.2">
      <c r="B8250" s="2"/>
      <c r="M8250" s="32"/>
      <c r="P8250" s="2"/>
      <c r="Q8250" s="9"/>
      <c r="T8250" s="5"/>
    </row>
    <row r="8251" spans="2:20" x14ac:dyDescent="0.2">
      <c r="B8251" s="2"/>
      <c r="M8251" s="32"/>
      <c r="P8251" s="2"/>
      <c r="Q8251" s="9"/>
      <c r="T8251" s="5"/>
    </row>
    <row r="8252" spans="2:20" x14ac:dyDescent="0.2">
      <c r="B8252" s="2"/>
      <c r="M8252" s="32"/>
      <c r="P8252" s="2"/>
      <c r="Q8252" s="9"/>
      <c r="T8252" s="5"/>
    </row>
    <row r="8253" spans="2:20" x14ac:dyDescent="0.2">
      <c r="B8253" s="2"/>
      <c r="M8253" s="32"/>
      <c r="P8253" s="2"/>
      <c r="Q8253" s="9"/>
      <c r="T8253" s="5"/>
    </row>
    <row r="8254" spans="2:20" x14ac:dyDescent="0.2">
      <c r="B8254" s="2"/>
      <c r="M8254" s="32"/>
      <c r="P8254" s="2"/>
      <c r="Q8254" s="9"/>
      <c r="T8254" s="5"/>
    </row>
    <row r="8255" spans="2:20" x14ac:dyDescent="0.2">
      <c r="B8255" s="2"/>
      <c r="M8255" s="32"/>
      <c r="P8255" s="2"/>
      <c r="Q8255" s="9"/>
      <c r="T8255" s="5"/>
    </row>
    <row r="8256" spans="2:20" x14ac:dyDescent="0.2">
      <c r="B8256" s="2"/>
      <c r="M8256" s="32"/>
      <c r="P8256" s="2"/>
      <c r="Q8256" s="9"/>
      <c r="T8256" s="5"/>
    </row>
    <row r="8257" spans="2:20" x14ac:dyDescent="0.2">
      <c r="B8257" s="2"/>
      <c r="M8257" s="32"/>
      <c r="P8257" s="2"/>
      <c r="Q8257" s="9"/>
      <c r="T8257" s="5"/>
    </row>
    <row r="8258" spans="2:20" x14ac:dyDescent="0.2">
      <c r="B8258" s="2"/>
      <c r="M8258" s="32"/>
      <c r="P8258" s="2"/>
      <c r="Q8258" s="9"/>
      <c r="T8258" s="5"/>
    </row>
    <row r="8259" spans="2:20" x14ac:dyDescent="0.2">
      <c r="B8259" s="2"/>
      <c r="M8259" s="32"/>
      <c r="P8259" s="2"/>
      <c r="Q8259" s="9"/>
      <c r="T8259" s="5"/>
    </row>
    <row r="8260" spans="2:20" x14ac:dyDescent="0.2">
      <c r="B8260" s="2"/>
      <c r="M8260" s="32"/>
      <c r="P8260" s="2"/>
      <c r="Q8260" s="9"/>
      <c r="T8260" s="5"/>
    </row>
    <row r="8261" spans="2:20" x14ac:dyDescent="0.2">
      <c r="B8261" s="2"/>
      <c r="M8261" s="32"/>
      <c r="P8261" s="2"/>
      <c r="Q8261" s="9"/>
      <c r="T8261" s="5"/>
    </row>
    <row r="8262" spans="2:20" x14ac:dyDescent="0.2">
      <c r="B8262" s="2"/>
      <c r="M8262" s="32"/>
      <c r="P8262" s="2"/>
      <c r="Q8262" s="9"/>
      <c r="T8262" s="5"/>
    </row>
    <row r="8263" spans="2:20" x14ac:dyDescent="0.2">
      <c r="B8263" s="2"/>
      <c r="M8263" s="32"/>
      <c r="P8263" s="2"/>
      <c r="Q8263" s="9"/>
      <c r="T8263" s="5"/>
    </row>
    <row r="8264" spans="2:20" x14ac:dyDescent="0.2">
      <c r="B8264" s="2"/>
      <c r="M8264" s="32"/>
      <c r="P8264" s="2"/>
      <c r="Q8264" s="9"/>
      <c r="T8264" s="5"/>
    </row>
    <row r="8265" spans="2:20" x14ac:dyDescent="0.2">
      <c r="B8265" s="2"/>
      <c r="M8265" s="32"/>
      <c r="P8265" s="2"/>
      <c r="Q8265" s="9"/>
      <c r="T8265" s="5"/>
    </row>
    <row r="8266" spans="2:20" x14ac:dyDescent="0.2">
      <c r="B8266" s="2"/>
      <c r="M8266" s="32"/>
      <c r="P8266" s="2"/>
      <c r="Q8266" s="9"/>
      <c r="T8266" s="5"/>
    </row>
    <row r="8267" spans="2:20" x14ac:dyDescent="0.2">
      <c r="B8267" s="2"/>
      <c r="M8267" s="32"/>
      <c r="P8267" s="2"/>
      <c r="Q8267" s="9"/>
      <c r="T8267" s="5"/>
    </row>
    <row r="8268" spans="2:20" x14ac:dyDescent="0.2">
      <c r="B8268" s="2"/>
      <c r="M8268" s="32"/>
      <c r="P8268" s="2"/>
      <c r="Q8268" s="9"/>
      <c r="T8268" s="5"/>
    </row>
    <row r="8269" spans="2:20" x14ac:dyDescent="0.2">
      <c r="B8269" s="2"/>
      <c r="M8269" s="32"/>
      <c r="P8269" s="2"/>
      <c r="Q8269" s="9"/>
      <c r="T8269" s="5"/>
    </row>
    <row r="8270" spans="2:20" x14ac:dyDescent="0.2">
      <c r="B8270" s="2"/>
      <c r="M8270" s="32"/>
      <c r="P8270" s="2"/>
      <c r="Q8270" s="9"/>
      <c r="T8270" s="5"/>
    </row>
    <row r="8271" spans="2:20" x14ac:dyDescent="0.2">
      <c r="B8271" s="2"/>
      <c r="M8271" s="32"/>
      <c r="P8271" s="2"/>
      <c r="Q8271" s="9"/>
      <c r="T8271" s="5"/>
    </row>
    <row r="8272" spans="2:20" x14ac:dyDescent="0.2">
      <c r="B8272" s="2"/>
      <c r="M8272" s="32"/>
      <c r="P8272" s="2"/>
      <c r="Q8272" s="9"/>
      <c r="T8272" s="5"/>
    </row>
    <row r="8273" spans="2:20" x14ac:dyDescent="0.2">
      <c r="B8273" s="2"/>
      <c r="M8273" s="32"/>
      <c r="P8273" s="2"/>
      <c r="Q8273" s="9"/>
      <c r="T8273" s="5"/>
    </row>
    <row r="8274" spans="2:20" x14ac:dyDescent="0.2">
      <c r="B8274" s="2"/>
      <c r="M8274" s="32"/>
      <c r="P8274" s="2"/>
      <c r="Q8274" s="9"/>
      <c r="T8274" s="5"/>
    </row>
    <row r="8275" spans="2:20" x14ac:dyDescent="0.2">
      <c r="B8275" s="2"/>
      <c r="M8275" s="32"/>
      <c r="P8275" s="2"/>
      <c r="Q8275" s="9"/>
      <c r="T8275" s="5"/>
    </row>
    <row r="8276" spans="2:20" x14ac:dyDescent="0.2">
      <c r="B8276" s="2"/>
      <c r="M8276" s="32"/>
      <c r="P8276" s="2"/>
      <c r="Q8276" s="9"/>
      <c r="T8276" s="5"/>
    </row>
    <row r="8277" spans="2:20" x14ac:dyDescent="0.2">
      <c r="B8277" s="2"/>
      <c r="M8277" s="32"/>
      <c r="P8277" s="2"/>
      <c r="Q8277" s="9"/>
      <c r="T8277" s="5"/>
    </row>
    <row r="8278" spans="2:20" x14ac:dyDescent="0.2">
      <c r="B8278" s="2"/>
      <c r="M8278" s="32"/>
      <c r="P8278" s="2"/>
      <c r="Q8278" s="9"/>
      <c r="T8278" s="5"/>
    </row>
    <row r="8279" spans="2:20" x14ac:dyDescent="0.2">
      <c r="B8279" s="2"/>
      <c r="M8279" s="32"/>
      <c r="P8279" s="2"/>
      <c r="Q8279" s="9"/>
      <c r="T8279" s="5"/>
    </row>
    <row r="8280" spans="2:20" x14ac:dyDescent="0.2">
      <c r="B8280" s="2"/>
      <c r="M8280" s="32"/>
      <c r="P8280" s="2"/>
      <c r="Q8280" s="9"/>
      <c r="T8280" s="5"/>
    </row>
    <row r="8281" spans="2:20" x14ac:dyDescent="0.2">
      <c r="B8281" s="2"/>
      <c r="M8281" s="32"/>
      <c r="P8281" s="2"/>
      <c r="Q8281" s="9"/>
      <c r="T8281" s="5"/>
    </row>
    <row r="8282" spans="2:20" x14ac:dyDescent="0.2">
      <c r="B8282" s="2"/>
      <c r="M8282" s="32"/>
      <c r="P8282" s="2"/>
      <c r="Q8282" s="9"/>
      <c r="T8282" s="5"/>
    </row>
    <row r="8283" spans="2:20" x14ac:dyDescent="0.2">
      <c r="B8283" s="2"/>
      <c r="M8283" s="32"/>
      <c r="P8283" s="2"/>
      <c r="Q8283" s="9"/>
      <c r="T8283" s="5"/>
    </row>
    <row r="8284" spans="2:20" x14ac:dyDescent="0.2">
      <c r="B8284" s="2"/>
      <c r="M8284" s="32"/>
      <c r="P8284" s="2"/>
      <c r="Q8284" s="9"/>
      <c r="T8284" s="5"/>
    </row>
    <row r="8285" spans="2:20" x14ac:dyDescent="0.2">
      <c r="B8285" s="2"/>
      <c r="M8285" s="32"/>
      <c r="P8285" s="2"/>
      <c r="Q8285" s="9"/>
      <c r="T8285" s="5"/>
    </row>
    <row r="8286" spans="2:20" x14ac:dyDescent="0.2">
      <c r="B8286" s="2"/>
      <c r="M8286" s="32"/>
      <c r="P8286" s="2"/>
      <c r="Q8286" s="9"/>
      <c r="T8286" s="5"/>
    </row>
    <row r="8287" spans="2:20" x14ac:dyDescent="0.2">
      <c r="B8287" s="2"/>
      <c r="M8287" s="32"/>
      <c r="P8287" s="2"/>
      <c r="Q8287" s="9"/>
      <c r="T8287" s="5"/>
    </row>
    <row r="8288" spans="2:20" x14ac:dyDescent="0.2">
      <c r="B8288" s="2"/>
      <c r="M8288" s="32"/>
      <c r="P8288" s="2"/>
      <c r="Q8288" s="9"/>
      <c r="T8288" s="5"/>
    </row>
    <row r="8289" spans="2:20" x14ac:dyDescent="0.2">
      <c r="B8289" s="2"/>
      <c r="M8289" s="32"/>
      <c r="P8289" s="2"/>
      <c r="Q8289" s="9"/>
      <c r="T8289" s="5"/>
    </row>
    <row r="8290" spans="2:20" x14ac:dyDescent="0.2">
      <c r="B8290" s="2"/>
      <c r="M8290" s="32"/>
      <c r="P8290" s="2"/>
      <c r="Q8290" s="9"/>
      <c r="T8290" s="5"/>
    </row>
    <row r="8291" spans="2:20" x14ac:dyDescent="0.2">
      <c r="B8291" s="2"/>
      <c r="M8291" s="32"/>
      <c r="P8291" s="2"/>
      <c r="Q8291" s="9"/>
      <c r="T8291" s="5"/>
    </row>
    <row r="8292" spans="2:20" x14ac:dyDescent="0.2">
      <c r="B8292" s="2"/>
      <c r="M8292" s="32"/>
      <c r="P8292" s="2"/>
      <c r="Q8292" s="9"/>
      <c r="T8292" s="5"/>
    </row>
    <row r="8293" spans="2:20" x14ac:dyDescent="0.2">
      <c r="B8293" s="2"/>
      <c r="M8293" s="32"/>
      <c r="P8293" s="2"/>
      <c r="Q8293" s="9"/>
      <c r="T8293" s="5"/>
    </row>
    <row r="8294" spans="2:20" x14ac:dyDescent="0.2">
      <c r="B8294" s="2"/>
      <c r="M8294" s="32"/>
      <c r="P8294" s="2"/>
      <c r="Q8294" s="9"/>
      <c r="T8294" s="5"/>
    </row>
    <row r="8295" spans="2:20" x14ac:dyDescent="0.2">
      <c r="B8295" s="2"/>
      <c r="M8295" s="32"/>
      <c r="P8295" s="2"/>
      <c r="Q8295" s="9"/>
      <c r="T8295" s="5"/>
    </row>
    <row r="8296" spans="2:20" x14ac:dyDescent="0.2">
      <c r="B8296" s="2"/>
      <c r="M8296" s="32"/>
      <c r="P8296" s="2"/>
      <c r="Q8296" s="9"/>
      <c r="T8296" s="5"/>
    </row>
    <row r="8297" spans="2:20" x14ac:dyDescent="0.2">
      <c r="B8297" s="2"/>
      <c r="M8297" s="32"/>
      <c r="P8297" s="2"/>
      <c r="Q8297" s="9"/>
      <c r="T8297" s="5"/>
    </row>
    <row r="8298" spans="2:20" x14ac:dyDescent="0.2">
      <c r="B8298" s="2"/>
      <c r="M8298" s="32"/>
      <c r="P8298" s="2"/>
      <c r="Q8298" s="9"/>
      <c r="T8298" s="5"/>
    </row>
    <row r="8299" spans="2:20" x14ac:dyDescent="0.2">
      <c r="B8299" s="2"/>
      <c r="M8299" s="32"/>
      <c r="P8299" s="2"/>
      <c r="Q8299" s="9"/>
      <c r="T8299" s="5"/>
    </row>
    <row r="8300" spans="2:20" x14ac:dyDescent="0.2">
      <c r="B8300" s="2"/>
      <c r="M8300" s="32"/>
      <c r="P8300" s="2"/>
      <c r="Q8300" s="9"/>
      <c r="T8300" s="5"/>
    </row>
    <row r="8301" spans="2:20" x14ac:dyDescent="0.2">
      <c r="B8301" s="2"/>
      <c r="M8301" s="32"/>
      <c r="P8301" s="2"/>
      <c r="Q8301" s="9"/>
      <c r="T8301" s="5"/>
    </row>
    <row r="8302" spans="2:20" x14ac:dyDescent="0.2">
      <c r="B8302" s="2"/>
      <c r="M8302" s="32"/>
      <c r="P8302" s="2"/>
      <c r="Q8302" s="9"/>
      <c r="T8302" s="5"/>
    </row>
    <row r="8303" spans="2:20" x14ac:dyDescent="0.2">
      <c r="B8303" s="2"/>
      <c r="M8303" s="32"/>
      <c r="P8303" s="2"/>
      <c r="Q8303" s="9"/>
      <c r="T8303" s="5"/>
    </row>
    <row r="8304" spans="2:20" x14ac:dyDescent="0.2">
      <c r="B8304" s="2"/>
      <c r="M8304" s="32"/>
      <c r="P8304" s="2"/>
      <c r="Q8304" s="9"/>
      <c r="T8304" s="5"/>
    </row>
    <row r="8305" spans="2:20" x14ac:dyDescent="0.2">
      <c r="B8305" s="2"/>
      <c r="M8305" s="32"/>
      <c r="P8305" s="2"/>
      <c r="Q8305" s="9"/>
      <c r="T8305" s="5"/>
    </row>
    <row r="8306" spans="2:20" x14ac:dyDescent="0.2">
      <c r="B8306" s="2"/>
      <c r="M8306" s="32"/>
      <c r="P8306" s="2"/>
      <c r="Q8306" s="9"/>
      <c r="T8306" s="5"/>
    </row>
    <row r="8307" spans="2:20" x14ac:dyDescent="0.2">
      <c r="B8307" s="2"/>
      <c r="M8307" s="32"/>
      <c r="P8307" s="2"/>
      <c r="Q8307" s="9"/>
      <c r="T8307" s="5"/>
    </row>
    <row r="8308" spans="2:20" x14ac:dyDescent="0.2">
      <c r="B8308" s="2"/>
      <c r="M8308" s="32"/>
      <c r="P8308" s="2"/>
      <c r="Q8308" s="9"/>
      <c r="T8308" s="5"/>
    </row>
    <row r="8309" spans="2:20" x14ac:dyDescent="0.2">
      <c r="B8309" s="2"/>
      <c r="M8309" s="32"/>
      <c r="P8309" s="2"/>
      <c r="Q8309" s="9"/>
      <c r="T8309" s="5"/>
    </row>
    <row r="8310" spans="2:20" x14ac:dyDescent="0.2">
      <c r="B8310" s="2"/>
      <c r="M8310" s="32"/>
      <c r="P8310" s="2"/>
      <c r="Q8310" s="9"/>
      <c r="T8310" s="5"/>
    </row>
    <row r="8311" spans="2:20" x14ac:dyDescent="0.2">
      <c r="B8311" s="2"/>
      <c r="M8311" s="32"/>
      <c r="P8311" s="2"/>
      <c r="Q8311" s="9"/>
      <c r="T8311" s="5"/>
    </row>
    <row r="8312" spans="2:20" x14ac:dyDescent="0.2">
      <c r="B8312" s="2"/>
      <c r="M8312" s="32"/>
      <c r="P8312" s="2"/>
      <c r="Q8312" s="9"/>
      <c r="T8312" s="5"/>
    </row>
    <row r="8313" spans="2:20" x14ac:dyDescent="0.2">
      <c r="B8313" s="2"/>
      <c r="M8313" s="32"/>
      <c r="P8313" s="2"/>
      <c r="Q8313" s="9"/>
      <c r="T8313" s="5"/>
    </row>
    <row r="8314" spans="2:20" x14ac:dyDescent="0.2">
      <c r="B8314" s="2"/>
      <c r="M8314" s="32"/>
      <c r="P8314" s="2"/>
      <c r="Q8314" s="9"/>
      <c r="T8314" s="5"/>
    </row>
    <row r="8315" spans="2:20" x14ac:dyDescent="0.2">
      <c r="B8315" s="2"/>
      <c r="M8315" s="32"/>
      <c r="P8315" s="2"/>
      <c r="Q8315" s="9"/>
      <c r="T8315" s="5"/>
    </row>
    <row r="8316" spans="2:20" x14ac:dyDescent="0.2">
      <c r="B8316" s="2"/>
      <c r="M8316" s="32"/>
      <c r="P8316" s="2"/>
      <c r="Q8316" s="9"/>
      <c r="T8316" s="5"/>
    </row>
    <row r="8317" spans="2:20" x14ac:dyDescent="0.2">
      <c r="B8317" s="2"/>
      <c r="M8317" s="32"/>
      <c r="P8317" s="2"/>
      <c r="Q8317" s="9"/>
      <c r="T8317" s="5"/>
    </row>
    <row r="8318" spans="2:20" x14ac:dyDescent="0.2">
      <c r="B8318" s="2"/>
      <c r="M8318" s="32"/>
      <c r="P8318" s="2"/>
      <c r="Q8318" s="9"/>
      <c r="T8318" s="5"/>
    </row>
    <row r="8319" spans="2:20" x14ac:dyDescent="0.2">
      <c r="B8319" s="2"/>
      <c r="M8319" s="32"/>
      <c r="P8319" s="2"/>
      <c r="Q8319" s="9"/>
      <c r="T8319" s="5"/>
    </row>
    <row r="8320" spans="2:20" x14ac:dyDescent="0.2">
      <c r="B8320" s="2"/>
      <c r="M8320" s="32"/>
      <c r="P8320" s="2"/>
      <c r="Q8320" s="9"/>
      <c r="T8320" s="5"/>
    </row>
    <row r="8321" spans="2:20" x14ac:dyDescent="0.2">
      <c r="B8321" s="2"/>
      <c r="M8321" s="32"/>
      <c r="P8321" s="2"/>
      <c r="Q8321" s="9"/>
      <c r="T8321" s="5"/>
    </row>
    <row r="8322" spans="2:20" x14ac:dyDescent="0.2">
      <c r="B8322" s="2"/>
      <c r="M8322" s="32"/>
      <c r="P8322" s="2"/>
      <c r="Q8322" s="9"/>
      <c r="T8322" s="5"/>
    </row>
    <row r="8323" spans="2:20" x14ac:dyDescent="0.2">
      <c r="B8323" s="2"/>
      <c r="M8323" s="32"/>
      <c r="P8323" s="2"/>
      <c r="Q8323" s="9"/>
      <c r="T8323" s="5"/>
    </row>
    <row r="8324" spans="2:20" x14ac:dyDescent="0.2">
      <c r="B8324" s="2"/>
      <c r="M8324" s="32"/>
      <c r="P8324" s="2"/>
      <c r="Q8324" s="9"/>
      <c r="T8324" s="5"/>
    </row>
    <row r="8325" spans="2:20" x14ac:dyDescent="0.2">
      <c r="B8325" s="2"/>
      <c r="M8325" s="32"/>
      <c r="P8325" s="2"/>
      <c r="Q8325" s="9"/>
      <c r="T8325" s="5"/>
    </row>
    <row r="8326" spans="2:20" x14ac:dyDescent="0.2">
      <c r="B8326" s="2"/>
      <c r="M8326" s="32"/>
      <c r="P8326" s="2"/>
      <c r="Q8326" s="9"/>
      <c r="T8326" s="5"/>
    </row>
    <row r="8327" spans="2:20" x14ac:dyDescent="0.2">
      <c r="B8327" s="2"/>
      <c r="M8327" s="32"/>
      <c r="P8327" s="2"/>
      <c r="Q8327" s="9"/>
      <c r="T8327" s="5"/>
    </row>
    <row r="8328" spans="2:20" x14ac:dyDescent="0.2">
      <c r="B8328" s="2"/>
      <c r="M8328" s="32"/>
      <c r="P8328" s="2"/>
      <c r="Q8328" s="9"/>
      <c r="T8328" s="5"/>
    </row>
    <row r="8329" spans="2:20" x14ac:dyDescent="0.2">
      <c r="B8329" s="2"/>
      <c r="M8329" s="32"/>
      <c r="P8329" s="2"/>
      <c r="Q8329" s="9"/>
      <c r="T8329" s="5"/>
    </row>
    <row r="8330" spans="2:20" x14ac:dyDescent="0.2">
      <c r="B8330" s="2"/>
      <c r="M8330" s="32"/>
      <c r="P8330" s="2"/>
      <c r="Q8330" s="9"/>
      <c r="T8330" s="5"/>
    </row>
    <row r="8331" spans="2:20" x14ac:dyDescent="0.2">
      <c r="B8331" s="2"/>
      <c r="M8331" s="32"/>
      <c r="P8331" s="2"/>
      <c r="Q8331" s="9"/>
      <c r="T8331" s="5"/>
    </row>
    <row r="8332" spans="2:20" x14ac:dyDescent="0.2">
      <c r="B8332" s="2"/>
      <c r="M8332" s="32"/>
      <c r="P8332" s="2"/>
      <c r="Q8332" s="9"/>
      <c r="T8332" s="5"/>
    </row>
    <row r="8333" spans="2:20" x14ac:dyDescent="0.2">
      <c r="B8333" s="2"/>
      <c r="M8333" s="32"/>
      <c r="P8333" s="2"/>
      <c r="Q8333" s="9"/>
      <c r="T8333" s="5"/>
    </row>
    <row r="8334" spans="2:20" x14ac:dyDescent="0.2">
      <c r="B8334" s="2"/>
      <c r="M8334" s="32"/>
      <c r="P8334" s="2"/>
      <c r="Q8334" s="9"/>
      <c r="T8334" s="5"/>
    </row>
    <row r="8335" spans="2:20" x14ac:dyDescent="0.2">
      <c r="B8335" s="2"/>
      <c r="M8335" s="32"/>
      <c r="P8335" s="2"/>
      <c r="Q8335" s="9"/>
      <c r="T8335" s="5"/>
    </row>
    <row r="8336" spans="2:20" x14ac:dyDescent="0.2">
      <c r="B8336" s="2"/>
      <c r="M8336" s="32"/>
      <c r="P8336" s="2"/>
      <c r="Q8336" s="9"/>
      <c r="T8336" s="5"/>
    </row>
    <row r="8337" spans="2:20" x14ac:dyDescent="0.2">
      <c r="B8337" s="2"/>
      <c r="M8337" s="32"/>
      <c r="P8337" s="2"/>
      <c r="Q8337" s="9"/>
      <c r="T8337" s="5"/>
    </row>
    <row r="8338" spans="2:20" x14ac:dyDescent="0.2">
      <c r="B8338" s="2"/>
      <c r="M8338" s="32"/>
      <c r="P8338" s="2"/>
      <c r="Q8338" s="9"/>
      <c r="T8338" s="5"/>
    </row>
    <row r="8339" spans="2:20" x14ac:dyDescent="0.2">
      <c r="B8339" s="2"/>
      <c r="M8339" s="32"/>
      <c r="P8339" s="2"/>
      <c r="Q8339" s="9"/>
      <c r="T8339" s="5"/>
    </row>
    <row r="8340" spans="2:20" x14ac:dyDescent="0.2">
      <c r="B8340" s="2"/>
      <c r="M8340" s="32"/>
      <c r="P8340" s="2"/>
      <c r="Q8340" s="9"/>
      <c r="T8340" s="5"/>
    </row>
    <row r="8341" spans="2:20" x14ac:dyDescent="0.2">
      <c r="B8341" s="2"/>
      <c r="M8341" s="32"/>
      <c r="P8341" s="2"/>
      <c r="Q8341" s="9"/>
      <c r="T8341" s="5"/>
    </row>
    <row r="8342" spans="2:20" x14ac:dyDescent="0.2">
      <c r="B8342" s="2"/>
      <c r="M8342" s="32"/>
      <c r="P8342" s="2"/>
      <c r="Q8342" s="9"/>
      <c r="T8342" s="5"/>
    </row>
    <row r="8343" spans="2:20" x14ac:dyDescent="0.2">
      <c r="B8343" s="2"/>
      <c r="M8343" s="32"/>
      <c r="P8343" s="2"/>
      <c r="Q8343" s="9"/>
      <c r="T8343" s="5"/>
    </row>
    <row r="8344" spans="2:20" x14ac:dyDescent="0.2">
      <c r="B8344" s="2"/>
      <c r="M8344" s="32"/>
      <c r="P8344" s="2"/>
      <c r="Q8344" s="9"/>
      <c r="T8344" s="5"/>
    </row>
    <row r="8345" spans="2:20" x14ac:dyDescent="0.2">
      <c r="B8345" s="2"/>
      <c r="M8345" s="32"/>
      <c r="P8345" s="2"/>
      <c r="Q8345" s="9"/>
      <c r="T8345" s="5"/>
    </row>
    <row r="8346" spans="2:20" x14ac:dyDescent="0.2">
      <c r="B8346" s="2"/>
      <c r="M8346" s="32"/>
      <c r="P8346" s="2"/>
      <c r="Q8346" s="9"/>
      <c r="T8346" s="5"/>
    </row>
    <row r="8347" spans="2:20" x14ac:dyDescent="0.2">
      <c r="B8347" s="2"/>
      <c r="M8347" s="32"/>
      <c r="P8347" s="2"/>
      <c r="Q8347" s="9"/>
      <c r="T8347" s="5"/>
    </row>
    <row r="8348" spans="2:20" x14ac:dyDescent="0.2">
      <c r="B8348" s="2"/>
      <c r="M8348" s="32"/>
      <c r="P8348" s="2"/>
      <c r="Q8348" s="9"/>
      <c r="T8348" s="5"/>
    </row>
    <row r="8349" spans="2:20" x14ac:dyDescent="0.2">
      <c r="B8349" s="2"/>
      <c r="M8349" s="32"/>
      <c r="P8349" s="2"/>
      <c r="Q8349" s="9"/>
      <c r="T8349" s="5"/>
    </row>
    <row r="8350" spans="2:20" x14ac:dyDescent="0.2">
      <c r="B8350" s="2"/>
      <c r="M8350" s="32"/>
      <c r="P8350" s="2"/>
      <c r="Q8350" s="9"/>
      <c r="T8350" s="5"/>
    </row>
    <row r="8351" spans="2:20" x14ac:dyDescent="0.2">
      <c r="B8351" s="2"/>
      <c r="M8351" s="32"/>
      <c r="P8351" s="2"/>
      <c r="Q8351" s="9"/>
      <c r="T8351" s="5"/>
    </row>
    <row r="8352" spans="2:20" x14ac:dyDescent="0.2">
      <c r="B8352" s="2"/>
      <c r="M8352" s="32"/>
      <c r="P8352" s="2"/>
      <c r="Q8352" s="9"/>
      <c r="T8352" s="5"/>
    </row>
    <row r="8353" spans="2:20" x14ac:dyDescent="0.2">
      <c r="B8353" s="2"/>
      <c r="M8353" s="32"/>
      <c r="P8353" s="2"/>
      <c r="Q8353" s="9"/>
      <c r="T8353" s="5"/>
    </row>
    <row r="8354" spans="2:20" x14ac:dyDescent="0.2">
      <c r="B8354" s="2"/>
      <c r="M8354" s="32"/>
      <c r="P8354" s="2"/>
      <c r="Q8354" s="9"/>
      <c r="T8354" s="5"/>
    </row>
    <row r="8355" spans="2:20" x14ac:dyDescent="0.2">
      <c r="B8355" s="2"/>
      <c r="M8355" s="32"/>
      <c r="P8355" s="2"/>
      <c r="Q8355" s="9"/>
      <c r="T8355" s="5"/>
    </row>
    <row r="8356" spans="2:20" x14ac:dyDescent="0.2">
      <c r="B8356" s="2"/>
      <c r="M8356" s="32"/>
      <c r="P8356" s="2"/>
      <c r="Q8356" s="9"/>
      <c r="T8356" s="5"/>
    </row>
    <row r="8357" spans="2:20" x14ac:dyDescent="0.2">
      <c r="B8357" s="2"/>
      <c r="M8357" s="32"/>
      <c r="P8357" s="2"/>
      <c r="Q8357" s="9"/>
      <c r="T8357" s="5"/>
    </row>
    <row r="8358" spans="2:20" x14ac:dyDescent="0.2">
      <c r="B8358" s="2"/>
      <c r="M8358" s="32"/>
      <c r="P8358" s="2"/>
      <c r="Q8358" s="9"/>
      <c r="T8358" s="5"/>
    </row>
    <row r="8359" spans="2:20" x14ac:dyDescent="0.2">
      <c r="B8359" s="2"/>
      <c r="M8359" s="32"/>
      <c r="P8359" s="2"/>
      <c r="Q8359" s="9"/>
      <c r="T8359" s="5"/>
    </row>
    <row r="8360" spans="2:20" x14ac:dyDescent="0.2">
      <c r="B8360" s="2"/>
      <c r="M8360" s="32"/>
      <c r="P8360" s="2"/>
      <c r="Q8360" s="9"/>
      <c r="T8360" s="5"/>
    </row>
    <row r="8361" spans="2:20" x14ac:dyDescent="0.2">
      <c r="B8361" s="2"/>
      <c r="M8361" s="32"/>
      <c r="P8361" s="2"/>
      <c r="Q8361" s="9"/>
      <c r="T8361" s="5"/>
    </row>
    <row r="8362" spans="2:20" x14ac:dyDescent="0.2">
      <c r="B8362" s="2"/>
      <c r="M8362" s="32"/>
      <c r="P8362" s="2"/>
      <c r="Q8362" s="9"/>
      <c r="T8362" s="5"/>
    </row>
    <row r="8363" spans="2:20" x14ac:dyDescent="0.2">
      <c r="B8363" s="2"/>
      <c r="M8363" s="32"/>
      <c r="P8363" s="2"/>
      <c r="Q8363" s="9"/>
      <c r="T8363" s="5"/>
    </row>
    <row r="8364" spans="2:20" x14ac:dyDescent="0.2">
      <c r="B8364" s="2"/>
      <c r="M8364" s="32"/>
      <c r="P8364" s="2"/>
      <c r="Q8364" s="9"/>
      <c r="T8364" s="5"/>
    </row>
    <row r="8365" spans="2:20" x14ac:dyDescent="0.2">
      <c r="B8365" s="2"/>
      <c r="M8365" s="32"/>
      <c r="P8365" s="2"/>
      <c r="Q8365" s="9"/>
      <c r="T8365" s="5"/>
    </row>
    <row r="8366" spans="2:20" x14ac:dyDescent="0.2">
      <c r="B8366" s="2"/>
      <c r="M8366" s="32"/>
      <c r="P8366" s="2"/>
      <c r="Q8366" s="9"/>
      <c r="T8366" s="5"/>
    </row>
    <row r="8367" spans="2:20" x14ac:dyDescent="0.2">
      <c r="B8367" s="2"/>
      <c r="M8367" s="32"/>
      <c r="P8367" s="2"/>
      <c r="Q8367" s="9"/>
      <c r="T8367" s="5"/>
    </row>
    <row r="8368" spans="2:20" x14ac:dyDescent="0.2">
      <c r="B8368" s="2"/>
      <c r="M8368" s="32"/>
      <c r="P8368" s="2"/>
      <c r="Q8368" s="9"/>
      <c r="T8368" s="5"/>
    </row>
    <row r="8369" spans="2:20" x14ac:dyDescent="0.2">
      <c r="B8369" s="2"/>
      <c r="M8369" s="32"/>
      <c r="P8369" s="2"/>
      <c r="Q8369" s="9"/>
      <c r="T8369" s="5"/>
    </row>
    <row r="8370" spans="2:20" x14ac:dyDescent="0.2">
      <c r="B8370" s="2"/>
      <c r="M8370" s="32"/>
      <c r="P8370" s="2"/>
      <c r="Q8370" s="9"/>
      <c r="T8370" s="5"/>
    </row>
    <row r="8371" spans="2:20" x14ac:dyDescent="0.2">
      <c r="B8371" s="2"/>
      <c r="M8371" s="32"/>
      <c r="P8371" s="2"/>
      <c r="Q8371" s="9"/>
      <c r="T8371" s="5"/>
    </row>
    <row r="8372" spans="2:20" x14ac:dyDescent="0.2">
      <c r="B8372" s="2"/>
      <c r="M8372" s="32"/>
      <c r="P8372" s="2"/>
      <c r="Q8372" s="9"/>
      <c r="T8372" s="5"/>
    </row>
    <row r="8373" spans="2:20" x14ac:dyDescent="0.2">
      <c r="B8373" s="2"/>
      <c r="M8373" s="32"/>
      <c r="P8373" s="2"/>
      <c r="Q8373" s="9"/>
      <c r="T8373" s="5"/>
    </row>
    <row r="8374" spans="2:20" x14ac:dyDescent="0.2">
      <c r="B8374" s="2"/>
      <c r="M8374" s="32"/>
      <c r="P8374" s="2"/>
      <c r="Q8374" s="9"/>
      <c r="T8374" s="5"/>
    </row>
    <row r="8375" spans="2:20" x14ac:dyDescent="0.2">
      <c r="B8375" s="2"/>
      <c r="M8375" s="32"/>
      <c r="P8375" s="2"/>
      <c r="Q8375" s="9"/>
      <c r="T8375" s="5"/>
    </row>
    <row r="8376" spans="2:20" x14ac:dyDescent="0.2">
      <c r="B8376" s="2"/>
      <c r="M8376" s="32"/>
      <c r="P8376" s="2"/>
      <c r="Q8376" s="9"/>
      <c r="T8376" s="5"/>
    </row>
    <row r="8377" spans="2:20" x14ac:dyDescent="0.2">
      <c r="B8377" s="2"/>
      <c r="M8377" s="32"/>
      <c r="P8377" s="2"/>
      <c r="Q8377" s="9"/>
      <c r="T8377" s="5"/>
    </row>
    <row r="8378" spans="2:20" x14ac:dyDescent="0.2">
      <c r="B8378" s="2"/>
      <c r="M8378" s="32"/>
      <c r="P8378" s="2"/>
      <c r="Q8378" s="9"/>
      <c r="T8378" s="5"/>
    </row>
    <row r="8379" spans="2:20" x14ac:dyDescent="0.2">
      <c r="B8379" s="2"/>
      <c r="M8379" s="32"/>
      <c r="P8379" s="2"/>
      <c r="Q8379" s="9"/>
      <c r="T8379" s="5"/>
    </row>
    <row r="8380" spans="2:20" x14ac:dyDescent="0.2">
      <c r="B8380" s="2"/>
      <c r="M8380" s="32"/>
      <c r="P8380" s="2"/>
      <c r="Q8380" s="9"/>
      <c r="T8380" s="5"/>
    </row>
    <row r="8381" spans="2:20" x14ac:dyDescent="0.2">
      <c r="B8381" s="2"/>
      <c r="M8381" s="32"/>
      <c r="P8381" s="2"/>
      <c r="Q8381" s="9"/>
      <c r="T8381" s="5"/>
    </row>
    <row r="8382" spans="2:20" x14ac:dyDescent="0.2">
      <c r="B8382" s="2"/>
      <c r="M8382" s="32"/>
      <c r="P8382" s="2"/>
      <c r="Q8382" s="9"/>
      <c r="T8382" s="5"/>
    </row>
    <row r="8383" spans="2:20" x14ac:dyDescent="0.2">
      <c r="B8383" s="2"/>
      <c r="M8383" s="32"/>
      <c r="P8383" s="2"/>
      <c r="Q8383" s="9"/>
      <c r="T8383" s="5"/>
    </row>
    <row r="8384" spans="2:20" x14ac:dyDescent="0.2">
      <c r="B8384" s="2"/>
      <c r="M8384" s="32"/>
      <c r="P8384" s="2"/>
      <c r="Q8384" s="9"/>
      <c r="T8384" s="5"/>
    </row>
    <row r="8385" spans="2:20" x14ac:dyDescent="0.2">
      <c r="B8385" s="2"/>
      <c r="M8385" s="32"/>
      <c r="P8385" s="2"/>
      <c r="Q8385" s="9"/>
      <c r="T8385" s="5"/>
    </row>
    <row r="8386" spans="2:20" x14ac:dyDescent="0.2">
      <c r="B8386" s="2"/>
      <c r="M8386" s="32"/>
      <c r="P8386" s="2"/>
      <c r="Q8386" s="9"/>
      <c r="T8386" s="5"/>
    </row>
    <row r="8387" spans="2:20" x14ac:dyDescent="0.2">
      <c r="B8387" s="2"/>
      <c r="M8387" s="32"/>
      <c r="P8387" s="2"/>
      <c r="Q8387" s="9"/>
      <c r="T8387" s="5"/>
    </row>
    <row r="8388" spans="2:20" x14ac:dyDescent="0.2">
      <c r="B8388" s="2"/>
      <c r="M8388" s="32"/>
      <c r="P8388" s="2"/>
      <c r="Q8388" s="9"/>
      <c r="T8388" s="5"/>
    </row>
    <row r="8389" spans="2:20" x14ac:dyDescent="0.2">
      <c r="B8389" s="2"/>
      <c r="M8389" s="32"/>
      <c r="P8389" s="2"/>
      <c r="Q8389" s="9"/>
      <c r="T8389" s="5"/>
    </row>
    <row r="8390" spans="2:20" x14ac:dyDescent="0.2">
      <c r="B8390" s="2"/>
      <c r="M8390" s="32"/>
      <c r="P8390" s="2"/>
      <c r="Q8390" s="9"/>
      <c r="T8390" s="5"/>
    </row>
    <row r="8391" spans="2:20" x14ac:dyDescent="0.2">
      <c r="B8391" s="2"/>
      <c r="M8391" s="32"/>
      <c r="P8391" s="2"/>
      <c r="Q8391" s="9"/>
      <c r="T8391" s="5"/>
    </row>
    <row r="8392" spans="2:20" x14ac:dyDescent="0.2">
      <c r="B8392" s="2"/>
      <c r="M8392" s="32"/>
      <c r="P8392" s="2"/>
      <c r="Q8392" s="9"/>
      <c r="T8392" s="5"/>
    </row>
    <row r="8393" spans="2:20" x14ac:dyDescent="0.2">
      <c r="B8393" s="2"/>
      <c r="M8393" s="32"/>
      <c r="P8393" s="2"/>
      <c r="Q8393" s="9"/>
      <c r="T8393" s="5"/>
    </row>
    <row r="8394" spans="2:20" x14ac:dyDescent="0.2">
      <c r="B8394" s="2"/>
      <c r="M8394" s="32"/>
      <c r="P8394" s="2"/>
      <c r="Q8394" s="9"/>
      <c r="T8394" s="5"/>
    </row>
    <row r="8395" spans="2:20" x14ac:dyDescent="0.2">
      <c r="B8395" s="2"/>
      <c r="M8395" s="32"/>
      <c r="P8395" s="2"/>
      <c r="Q8395" s="9"/>
      <c r="T8395" s="5"/>
    </row>
    <row r="8396" spans="2:20" x14ac:dyDescent="0.2">
      <c r="B8396" s="2"/>
      <c r="M8396" s="32"/>
      <c r="P8396" s="2"/>
      <c r="Q8396" s="9"/>
      <c r="T8396" s="5"/>
    </row>
    <row r="8397" spans="2:20" x14ac:dyDescent="0.2">
      <c r="B8397" s="2"/>
      <c r="M8397" s="32"/>
      <c r="P8397" s="2"/>
      <c r="Q8397" s="9"/>
      <c r="T8397" s="5"/>
    </row>
    <row r="8398" spans="2:20" x14ac:dyDescent="0.2">
      <c r="B8398" s="2"/>
      <c r="M8398" s="32"/>
      <c r="P8398" s="2"/>
      <c r="Q8398" s="9"/>
      <c r="T8398" s="5"/>
    </row>
    <row r="8399" spans="2:20" x14ac:dyDescent="0.2">
      <c r="B8399" s="2"/>
      <c r="M8399" s="32"/>
      <c r="P8399" s="2"/>
      <c r="Q8399" s="9"/>
      <c r="T8399" s="5"/>
    </row>
    <row r="8400" spans="2:20" x14ac:dyDescent="0.2">
      <c r="B8400" s="2"/>
      <c r="M8400" s="32"/>
      <c r="P8400" s="2"/>
      <c r="Q8400" s="9"/>
      <c r="T8400" s="5"/>
    </row>
    <row r="8401" spans="2:20" x14ac:dyDescent="0.2">
      <c r="B8401" s="2"/>
      <c r="M8401" s="32"/>
      <c r="P8401" s="2"/>
      <c r="Q8401" s="9"/>
      <c r="T8401" s="5"/>
    </row>
    <row r="8402" spans="2:20" x14ac:dyDescent="0.2">
      <c r="B8402" s="2"/>
      <c r="M8402" s="32"/>
      <c r="P8402" s="2"/>
      <c r="Q8402" s="9"/>
      <c r="T8402" s="5"/>
    </row>
    <row r="8403" spans="2:20" x14ac:dyDescent="0.2">
      <c r="B8403" s="2"/>
      <c r="M8403" s="32"/>
      <c r="P8403" s="2"/>
      <c r="Q8403" s="9"/>
      <c r="T8403" s="5"/>
    </row>
    <row r="8404" spans="2:20" x14ac:dyDescent="0.2">
      <c r="B8404" s="2"/>
      <c r="M8404" s="32"/>
      <c r="P8404" s="2"/>
      <c r="Q8404" s="9"/>
      <c r="T8404" s="5"/>
    </row>
    <row r="8405" spans="2:20" x14ac:dyDescent="0.2">
      <c r="B8405" s="2"/>
      <c r="M8405" s="32"/>
      <c r="P8405" s="2"/>
      <c r="Q8405" s="9"/>
      <c r="T8405" s="5"/>
    </row>
    <row r="8406" spans="2:20" x14ac:dyDescent="0.2">
      <c r="B8406" s="2"/>
      <c r="M8406" s="32"/>
      <c r="P8406" s="2"/>
      <c r="Q8406" s="9"/>
      <c r="T8406" s="5"/>
    </row>
    <row r="8407" spans="2:20" x14ac:dyDescent="0.2">
      <c r="B8407" s="2"/>
      <c r="M8407" s="32"/>
      <c r="P8407" s="2"/>
      <c r="Q8407" s="9"/>
      <c r="T8407" s="5"/>
    </row>
    <row r="8408" spans="2:20" x14ac:dyDescent="0.2">
      <c r="B8408" s="2"/>
      <c r="M8408" s="32"/>
      <c r="P8408" s="2"/>
      <c r="Q8408" s="9"/>
      <c r="T8408" s="5"/>
    </row>
    <row r="8409" spans="2:20" x14ac:dyDescent="0.2">
      <c r="B8409" s="2"/>
      <c r="M8409" s="32"/>
      <c r="P8409" s="2"/>
      <c r="Q8409" s="9"/>
      <c r="T8409" s="5"/>
    </row>
    <row r="8410" spans="2:20" x14ac:dyDescent="0.2">
      <c r="B8410" s="2"/>
      <c r="M8410" s="32"/>
      <c r="P8410" s="2"/>
      <c r="Q8410" s="9"/>
      <c r="T8410" s="5"/>
    </row>
    <row r="8411" spans="2:20" x14ac:dyDescent="0.2">
      <c r="B8411" s="2"/>
      <c r="M8411" s="32"/>
      <c r="P8411" s="2"/>
      <c r="Q8411" s="9"/>
      <c r="T8411" s="5"/>
    </row>
    <row r="8412" spans="2:20" x14ac:dyDescent="0.2">
      <c r="B8412" s="2"/>
      <c r="M8412" s="32"/>
      <c r="P8412" s="2"/>
      <c r="Q8412" s="9"/>
      <c r="T8412" s="5"/>
    </row>
    <row r="8413" spans="2:20" x14ac:dyDescent="0.2">
      <c r="B8413" s="2"/>
      <c r="M8413" s="32"/>
      <c r="P8413" s="2"/>
      <c r="Q8413" s="9"/>
      <c r="T8413" s="5"/>
    </row>
    <row r="8414" spans="2:20" x14ac:dyDescent="0.2">
      <c r="B8414" s="2"/>
      <c r="M8414" s="32"/>
      <c r="P8414" s="2"/>
      <c r="Q8414" s="9"/>
      <c r="T8414" s="5"/>
    </row>
    <row r="8415" spans="2:20" x14ac:dyDescent="0.2">
      <c r="B8415" s="2"/>
      <c r="M8415" s="32"/>
      <c r="P8415" s="2"/>
      <c r="Q8415" s="9"/>
      <c r="T8415" s="5"/>
    </row>
    <row r="8416" spans="2:20" x14ac:dyDescent="0.2">
      <c r="B8416" s="2"/>
      <c r="M8416" s="32"/>
      <c r="P8416" s="2"/>
      <c r="Q8416" s="9"/>
      <c r="T8416" s="5"/>
    </row>
    <row r="8417" spans="2:20" x14ac:dyDescent="0.2">
      <c r="B8417" s="2"/>
      <c r="M8417" s="32"/>
      <c r="P8417" s="2"/>
      <c r="Q8417" s="9"/>
      <c r="T8417" s="5"/>
    </row>
    <row r="8418" spans="2:20" x14ac:dyDescent="0.2">
      <c r="B8418" s="2"/>
      <c r="M8418" s="32"/>
      <c r="P8418" s="2"/>
      <c r="Q8418" s="9"/>
      <c r="T8418" s="5"/>
    </row>
    <row r="8419" spans="2:20" x14ac:dyDescent="0.2">
      <c r="B8419" s="2"/>
      <c r="M8419" s="32"/>
      <c r="P8419" s="2"/>
      <c r="Q8419" s="9"/>
      <c r="T8419" s="5"/>
    </row>
    <row r="8420" spans="2:20" x14ac:dyDescent="0.2">
      <c r="B8420" s="2"/>
      <c r="M8420" s="32"/>
      <c r="P8420" s="2"/>
      <c r="Q8420" s="9"/>
      <c r="T8420" s="5"/>
    </row>
    <row r="8421" spans="2:20" x14ac:dyDescent="0.2">
      <c r="B8421" s="2"/>
      <c r="M8421" s="32"/>
      <c r="P8421" s="2"/>
      <c r="Q8421" s="9"/>
      <c r="T8421" s="5"/>
    </row>
    <row r="8422" spans="2:20" x14ac:dyDescent="0.2">
      <c r="B8422" s="2"/>
      <c r="M8422" s="32"/>
      <c r="P8422" s="2"/>
      <c r="Q8422" s="9"/>
      <c r="T8422" s="5"/>
    </row>
    <row r="8423" spans="2:20" x14ac:dyDescent="0.2">
      <c r="B8423" s="2"/>
      <c r="M8423" s="32"/>
      <c r="P8423" s="2"/>
      <c r="Q8423" s="9"/>
      <c r="T8423" s="5"/>
    </row>
    <row r="8424" spans="2:20" x14ac:dyDescent="0.2">
      <c r="B8424" s="2"/>
      <c r="M8424" s="32"/>
      <c r="P8424" s="2"/>
      <c r="Q8424" s="9"/>
      <c r="T8424" s="5"/>
    </row>
    <row r="8425" spans="2:20" x14ac:dyDescent="0.2">
      <c r="B8425" s="2"/>
      <c r="M8425" s="32"/>
      <c r="P8425" s="2"/>
      <c r="Q8425" s="9"/>
      <c r="T8425" s="5"/>
    </row>
    <row r="8426" spans="2:20" x14ac:dyDescent="0.2">
      <c r="B8426" s="2"/>
      <c r="M8426" s="32"/>
      <c r="P8426" s="2"/>
      <c r="Q8426" s="9"/>
      <c r="T8426" s="5"/>
    </row>
    <row r="8427" spans="2:20" x14ac:dyDescent="0.2">
      <c r="B8427" s="2"/>
      <c r="M8427" s="32"/>
      <c r="P8427" s="2"/>
      <c r="Q8427" s="9"/>
      <c r="T8427" s="5"/>
    </row>
    <row r="8428" spans="2:20" x14ac:dyDescent="0.2">
      <c r="B8428" s="2"/>
      <c r="M8428" s="32"/>
      <c r="P8428" s="2"/>
      <c r="Q8428" s="9"/>
      <c r="T8428" s="5"/>
    </row>
    <row r="8429" spans="2:20" x14ac:dyDescent="0.2">
      <c r="B8429" s="2"/>
      <c r="M8429" s="32"/>
      <c r="P8429" s="2"/>
      <c r="Q8429" s="9"/>
      <c r="T8429" s="5"/>
    </row>
    <row r="8430" spans="2:20" x14ac:dyDescent="0.2">
      <c r="B8430" s="2"/>
      <c r="M8430" s="32"/>
      <c r="P8430" s="2"/>
      <c r="Q8430" s="9"/>
      <c r="T8430" s="5"/>
    </row>
    <row r="8431" spans="2:20" x14ac:dyDescent="0.2">
      <c r="B8431" s="2"/>
      <c r="M8431" s="32"/>
      <c r="P8431" s="2"/>
      <c r="Q8431" s="9"/>
      <c r="T8431" s="5"/>
    </row>
    <row r="8432" spans="2:20" x14ac:dyDescent="0.2">
      <c r="B8432" s="2"/>
      <c r="M8432" s="32"/>
      <c r="P8432" s="2"/>
      <c r="Q8432" s="9"/>
      <c r="T8432" s="5"/>
    </row>
    <row r="8433" spans="2:20" x14ac:dyDescent="0.2">
      <c r="B8433" s="2"/>
      <c r="M8433" s="32"/>
      <c r="P8433" s="2"/>
      <c r="Q8433" s="9"/>
      <c r="T8433" s="5"/>
    </row>
    <row r="8434" spans="2:20" x14ac:dyDescent="0.2">
      <c r="B8434" s="2"/>
      <c r="M8434" s="32"/>
      <c r="P8434" s="2"/>
      <c r="Q8434" s="9"/>
      <c r="T8434" s="5"/>
    </row>
    <row r="8435" spans="2:20" x14ac:dyDescent="0.2">
      <c r="B8435" s="2"/>
      <c r="M8435" s="32"/>
      <c r="P8435" s="2"/>
      <c r="Q8435" s="9"/>
      <c r="T8435" s="5"/>
    </row>
    <row r="8436" spans="2:20" x14ac:dyDescent="0.2">
      <c r="B8436" s="2"/>
      <c r="M8436" s="32"/>
      <c r="P8436" s="2"/>
      <c r="Q8436" s="9"/>
      <c r="T8436" s="5"/>
    </row>
    <row r="8437" spans="2:20" x14ac:dyDescent="0.2">
      <c r="B8437" s="2"/>
      <c r="M8437" s="32"/>
      <c r="P8437" s="2"/>
      <c r="Q8437" s="9"/>
      <c r="T8437" s="5"/>
    </row>
    <row r="8438" spans="2:20" x14ac:dyDescent="0.2">
      <c r="B8438" s="2"/>
      <c r="M8438" s="32"/>
      <c r="P8438" s="2"/>
      <c r="Q8438" s="9"/>
      <c r="T8438" s="5"/>
    </row>
    <row r="8439" spans="2:20" x14ac:dyDescent="0.2">
      <c r="B8439" s="2"/>
      <c r="M8439" s="32"/>
      <c r="P8439" s="2"/>
      <c r="Q8439" s="9"/>
      <c r="T8439" s="5"/>
    </row>
    <row r="8440" spans="2:20" x14ac:dyDescent="0.2">
      <c r="B8440" s="2"/>
      <c r="M8440" s="32"/>
      <c r="P8440" s="2"/>
      <c r="Q8440" s="9"/>
      <c r="T8440" s="5"/>
    </row>
    <row r="8441" spans="2:20" x14ac:dyDescent="0.2">
      <c r="B8441" s="2"/>
      <c r="M8441" s="32"/>
      <c r="P8441" s="2"/>
      <c r="Q8441" s="9"/>
      <c r="T8441" s="5"/>
    </row>
    <row r="8442" spans="2:20" x14ac:dyDescent="0.2">
      <c r="B8442" s="2"/>
      <c r="M8442" s="32"/>
      <c r="P8442" s="2"/>
      <c r="Q8442" s="9"/>
      <c r="T8442" s="5"/>
    </row>
    <row r="8443" spans="2:20" x14ac:dyDescent="0.2">
      <c r="B8443" s="2"/>
      <c r="M8443" s="32"/>
      <c r="P8443" s="2"/>
      <c r="Q8443" s="9"/>
      <c r="T8443" s="5"/>
    </row>
    <row r="8444" spans="2:20" x14ac:dyDescent="0.2">
      <c r="B8444" s="2"/>
      <c r="M8444" s="32"/>
      <c r="P8444" s="2"/>
      <c r="Q8444" s="9"/>
      <c r="T8444" s="5"/>
    </row>
    <row r="8445" spans="2:20" x14ac:dyDescent="0.2">
      <c r="B8445" s="2"/>
      <c r="M8445" s="32"/>
      <c r="P8445" s="2"/>
      <c r="Q8445" s="9"/>
      <c r="T8445" s="5"/>
    </row>
    <row r="8446" spans="2:20" x14ac:dyDescent="0.2">
      <c r="B8446" s="2"/>
      <c r="M8446" s="32"/>
      <c r="P8446" s="2"/>
      <c r="Q8446" s="9"/>
      <c r="T8446" s="5"/>
    </row>
    <row r="8447" spans="2:20" x14ac:dyDescent="0.2">
      <c r="B8447" s="2"/>
      <c r="M8447" s="32"/>
      <c r="P8447" s="2"/>
      <c r="Q8447" s="9"/>
      <c r="T8447" s="5"/>
    </row>
    <row r="8448" spans="2:20" x14ac:dyDescent="0.2">
      <c r="B8448" s="2"/>
      <c r="M8448" s="32"/>
      <c r="P8448" s="2"/>
      <c r="Q8448" s="9"/>
      <c r="T8448" s="5"/>
    </row>
    <row r="8449" spans="2:20" x14ac:dyDescent="0.2">
      <c r="B8449" s="2"/>
      <c r="M8449" s="32"/>
      <c r="P8449" s="2"/>
      <c r="Q8449" s="9"/>
      <c r="T8449" s="5"/>
    </row>
    <row r="8450" spans="2:20" x14ac:dyDescent="0.2">
      <c r="B8450" s="2"/>
      <c r="M8450" s="32"/>
      <c r="P8450" s="2"/>
      <c r="Q8450" s="9"/>
      <c r="T8450" s="5"/>
    </row>
    <row r="8451" spans="2:20" x14ac:dyDescent="0.2">
      <c r="B8451" s="2"/>
      <c r="M8451" s="32"/>
      <c r="P8451" s="2"/>
      <c r="Q8451" s="9"/>
      <c r="T8451" s="5"/>
    </row>
    <row r="8452" spans="2:20" x14ac:dyDescent="0.2">
      <c r="B8452" s="2"/>
      <c r="M8452" s="32"/>
      <c r="P8452" s="2"/>
      <c r="Q8452" s="9"/>
      <c r="T8452" s="5"/>
    </row>
    <row r="8453" spans="2:20" x14ac:dyDescent="0.2">
      <c r="B8453" s="2"/>
      <c r="M8453" s="32"/>
      <c r="P8453" s="2"/>
      <c r="Q8453" s="9"/>
      <c r="T8453" s="5"/>
    </row>
    <row r="8454" spans="2:20" x14ac:dyDescent="0.2">
      <c r="B8454" s="2"/>
      <c r="M8454" s="32"/>
      <c r="P8454" s="2"/>
      <c r="Q8454" s="9"/>
      <c r="T8454" s="5"/>
    </row>
    <row r="8455" spans="2:20" x14ac:dyDescent="0.2">
      <c r="B8455" s="2"/>
      <c r="M8455" s="32"/>
      <c r="P8455" s="2"/>
      <c r="Q8455" s="9"/>
      <c r="T8455" s="5"/>
    </row>
    <row r="8456" spans="2:20" x14ac:dyDescent="0.2">
      <c r="B8456" s="2"/>
      <c r="M8456" s="32"/>
      <c r="P8456" s="2"/>
      <c r="Q8456" s="9"/>
      <c r="T8456" s="5"/>
    </row>
    <row r="8457" spans="2:20" x14ac:dyDescent="0.2">
      <c r="B8457" s="2"/>
      <c r="M8457" s="32"/>
      <c r="P8457" s="2"/>
      <c r="Q8457" s="9"/>
      <c r="T8457" s="5"/>
    </row>
    <row r="8458" spans="2:20" x14ac:dyDescent="0.2">
      <c r="B8458" s="2"/>
      <c r="M8458" s="32"/>
      <c r="P8458" s="2"/>
      <c r="Q8458" s="9"/>
      <c r="T8458" s="5"/>
    </row>
    <row r="8459" spans="2:20" x14ac:dyDescent="0.2">
      <c r="B8459" s="2"/>
      <c r="M8459" s="32"/>
      <c r="P8459" s="2"/>
      <c r="Q8459" s="9"/>
      <c r="T8459" s="5"/>
    </row>
    <row r="8460" spans="2:20" x14ac:dyDescent="0.2">
      <c r="B8460" s="2"/>
      <c r="M8460" s="32"/>
      <c r="P8460" s="2"/>
      <c r="Q8460" s="9"/>
      <c r="T8460" s="5"/>
    </row>
    <row r="8461" spans="2:20" x14ac:dyDescent="0.2">
      <c r="B8461" s="2"/>
      <c r="M8461" s="32"/>
      <c r="P8461" s="2"/>
      <c r="Q8461" s="9"/>
      <c r="T8461" s="5"/>
    </row>
    <row r="8462" spans="2:20" x14ac:dyDescent="0.2">
      <c r="B8462" s="2"/>
      <c r="M8462" s="32"/>
      <c r="P8462" s="2"/>
      <c r="Q8462" s="9"/>
      <c r="T8462" s="5"/>
    </row>
    <row r="8463" spans="2:20" x14ac:dyDescent="0.2">
      <c r="B8463" s="2"/>
      <c r="M8463" s="32"/>
      <c r="P8463" s="2"/>
      <c r="Q8463" s="9"/>
      <c r="T8463" s="5"/>
    </row>
    <row r="8464" spans="2:20" x14ac:dyDescent="0.2">
      <c r="B8464" s="2"/>
      <c r="M8464" s="32"/>
      <c r="P8464" s="2"/>
      <c r="Q8464" s="9"/>
      <c r="T8464" s="5"/>
    </row>
    <row r="8465" spans="2:20" x14ac:dyDescent="0.2">
      <c r="B8465" s="2"/>
      <c r="M8465" s="32"/>
      <c r="P8465" s="2"/>
      <c r="Q8465" s="9"/>
      <c r="T8465" s="5"/>
    </row>
    <row r="8466" spans="2:20" x14ac:dyDescent="0.2">
      <c r="B8466" s="2"/>
      <c r="M8466" s="32"/>
      <c r="P8466" s="2"/>
      <c r="Q8466" s="9"/>
      <c r="T8466" s="5"/>
    </row>
    <row r="8467" spans="2:20" x14ac:dyDescent="0.2">
      <c r="B8467" s="2"/>
      <c r="M8467" s="32"/>
      <c r="P8467" s="2"/>
      <c r="Q8467" s="9"/>
      <c r="T8467" s="5"/>
    </row>
    <row r="8468" spans="2:20" x14ac:dyDescent="0.2">
      <c r="B8468" s="2"/>
      <c r="M8468" s="32"/>
      <c r="P8468" s="2"/>
      <c r="Q8468" s="9"/>
      <c r="T8468" s="5"/>
    </row>
    <row r="8469" spans="2:20" x14ac:dyDescent="0.2">
      <c r="B8469" s="2"/>
      <c r="M8469" s="32"/>
      <c r="P8469" s="2"/>
      <c r="Q8469" s="9"/>
      <c r="T8469" s="5"/>
    </row>
    <row r="8470" spans="2:20" x14ac:dyDescent="0.2">
      <c r="B8470" s="2"/>
      <c r="M8470" s="32"/>
      <c r="P8470" s="2"/>
      <c r="Q8470" s="9"/>
      <c r="T8470" s="5"/>
    </row>
    <row r="8471" spans="2:20" x14ac:dyDescent="0.2">
      <c r="B8471" s="2"/>
      <c r="M8471" s="32"/>
      <c r="P8471" s="2"/>
      <c r="Q8471" s="9"/>
      <c r="T8471" s="5"/>
    </row>
    <row r="8472" spans="2:20" x14ac:dyDescent="0.2">
      <c r="B8472" s="2"/>
      <c r="M8472" s="32"/>
      <c r="P8472" s="2"/>
      <c r="Q8472" s="9"/>
      <c r="T8472" s="5"/>
    </row>
    <row r="8473" spans="2:20" x14ac:dyDescent="0.2">
      <c r="B8473" s="2"/>
      <c r="M8473" s="32"/>
      <c r="P8473" s="2"/>
      <c r="Q8473" s="9"/>
      <c r="T8473" s="5"/>
    </row>
    <row r="8474" spans="2:20" x14ac:dyDescent="0.2">
      <c r="B8474" s="2"/>
      <c r="M8474" s="32"/>
      <c r="P8474" s="2"/>
      <c r="Q8474" s="9"/>
      <c r="T8474" s="5"/>
    </row>
    <row r="8475" spans="2:20" x14ac:dyDescent="0.2">
      <c r="B8475" s="2"/>
      <c r="M8475" s="32"/>
      <c r="P8475" s="2"/>
      <c r="Q8475" s="9"/>
      <c r="T8475" s="5"/>
    </row>
    <row r="8476" spans="2:20" x14ac:dyDescent="0.2">
      <c r="B8476" s="2"/>
      <c r="M8476" s="32"/>
      <c r="P8476" s="2"/>
      <c r="Q8476" s="9"/>
      <c r="T8476" s="5"/>
    </row>
    <row r="8477" spans="2:20" x14ac:dyDescent="0.2">
      <c r="B8477" s="2"/>
      <c r="M8477" s="32"/>
      <c r="P8477" s="2"/>
      <c r="Q8477" s="9"/>
      <c r="T8477" s="5"/>
    </row>
    <row r="8478" spans="2:20" x14ac:dyDescent="0.2">
      <c r="B8478" s="2"/>
      <c r="M8478" s="32"/>
      <c r="P8478" s="2"/>
      <c r="Q8478" s="9"/>
      <c r="T8478" s="5"/>
    </row>
    <row r="8479" spans="2:20" x14ac:dyDescent="0.2">
      <c r="B8479" s="2"/>
      <c r="M8479" s="32"/>
      <c r="P8479" s="2"/>
      <c r="Q8479" s="9"/>
      <c r="T8479" s="5"/>
    </row>
    <row r="8480" spans="2:20" x14ac:dyDescent="0.2">
      <c r="B8480" s="2"/>
      <c r="M8480" s="32"/>
      <c r="P8480" s="2"/>
      <c r="Q8480" s="9"/>
      <c r="T8480" s="5"/>
    </row>
    <row r="8481" spans="2:20" x14ac:dyDescent="0.2">
      <c r="B8481" s="2"/>
      <c r="M8481" s="32"/>
      <c r="P8481" s="2"/>
      <c r="Q8481" s="9"/>
      <c r="T8481" s="5"/>
    </row>
    <row r="8482" spans="2:20" x14ac:dyDescent="0.2">
      <c r="B8482" s="2"/>
      <c r="M8482" s="32"/>
      <c r="P8482" s="2"/>
      <c r="Q8482" s="9"/>
      <c r="T8482" s="5"/>
    </row>
    <row r="8483" spans="2:20" x14ac:dyDescent="0.2">
      <c r="B8483" s="2"/>
      <c r="M8483" s="32"/>
      <c r="P8483" s="2"/>
      <c r="Q8483" s="9"/>
      <c r="T8483" s="5"/>
    </row>
    <row r="8484" spans="2:20" x14ac:dyDescent="0.2">
      <c r="B8484" s="2"/>
      <c r="M8484" s="32"/>
      <c r="P8484" s="2"/>
      <c r="Q8484" s="9"/>
      <c r="T8484" s="5"/>
    </row>
    <row r="8485" spans="2:20" x14ac:dyDescent="0.2">
      <c r="B8485" s="2"/>
      <c r="M8485" s="32"/>
      <c r="P8485" s="2"/>
      <c r="Q8485" s="9"/>
      <c r="T8485" s="5"/>
    </row>
    <row r="8486" spans="2:20" x14ac:dyDescent="0.2">
      <c r="B8486" s="2"/>
      <c r="M8486" s="32"/>
      <c r="P8486" s="2"/>
      <c r="Q8486" s="9"/>
      <c r="T8486" s="5"/>
    </row>
    <row r="8487" spans="2:20" x14ac:dyDescent="0.2">
      <c r="B8487" s="2"/>
      <c r="M8487" s="32"/>
      <c r="P8487" s="2"/>
      <c r="Q8487" s="9"/>
      <c r="T8487" s="5"/>
    </row>
    <row r="8488" spans="2:20" x14ac:dyDescent="0.2">
      <c r="B8488" s="2"/>
      <c r="M8488" s="32"/>
      <c r="P8488" s="2"/>
      <c r="Q8488" s="9"/>
      <c r="T8488" s="5"/>
    </row>
    <row r="8489" spans="2:20" x14ac:dyDescent="0.2">
      <c r="B8489" s="2"/>
      <c r="M8489" s="32"/>
      <c r="P8489" s="2"/>
      <c r="Q8489" s="9"/>
      <c r="T8489" s="5"/>
    </row>
    <row r="8490" spans="2:20" x14ac:dyDescent="0.2">
      <c r="B8490" s="2"/>
      <c r="M8490" s="32"/>
      <c r="P8490" s="2"/>
      <c r="Q8490" s="9"/>
      <c r="T8490" s="5"/>
    </row>
    <row r="8491" spans="2:20" x14ac:dyDescent="0.2">
      <c r="B8491" s="2"/>
      <c r="M8491" s="32"/>
      <c r="P8491" s="2"/>
      <c r="Q8491" s="9"/>
      <c r="T8491" s="5"/>
    </row>
    <row r="8492" spans="2:20" x14ac:dyDescent="0.2">
      <c r="B8492" s="2"/>
      <c r="M8492" s="32"/>
      <c r="P8492" s="2"/>
      <c r="Q8492" s="9"/>
      <c r="T8492" s="5"/>
    </row>
    <row r="8493" spans="2:20" x14ac:dyDescent="0.2">
      <c r="B8493" s="2"/>
      <c r="M8493" s="32"/>
      <c r="P8493" s="2"/>
      <c r="Q8493" s="9"/>
      <c r="T8493" s="5"/>
    </row>
    <row r="8494" spans="2:20" x14ac:dyDescent="0.2">
      <c r="B8494" s="2"/>
      <c r="M8494" s="32"/>
      <c r="P8494" s="2"/>
      <c r="Q8494" s="9"/>
      <c r="T8494" s="5"/>
    </row>
    <row r="8495" spans="2:20" x14ac:dyDescent="0.2">
      <c r="B8495" s="2"/>
      <c r="M8495" s="32"/>
      <c r="P8495" s="2"/>
      <c r="Q8495" s="9"/>
      <c r="T8495" s="5"/>
    </row>
    <row r="8496" spans="2:20" x14ac:dyDescent="0.2">
      <c r="B8496" s="2"/>
      <c r="M8496" s="32"/>
      <c r="P8496" s="2"/>
      <c r="Q8496" s="9"/>
      <c r="T8496" s="5"/>
    </row>
    <row r="8497" spans="2:20" x14ac:dyDescent="0.2">
      <c r="B8497" s="2"/>
      <c r="M8497" s="32"/>
      <c r="P8497" s="2"/>
      <c r="Q8497" s="9"/>
      <c r="T8497" s="5"/>
    </row>
    <row r="8498" spans="2:20" x14ac:dyDescent="0.2">
      <c r="B8498" s="2"/>
      <c r="M8498" s="32"/>
      <c r="P8498" s="2"/>
      <c r="Q8498" s="9"/>
      <c r="T8498" s="5"/>
    </row>
    <row r="8499" spans="2:20" x14ac:dyDescent="0.2">
      <c r="B8499" s="2"/>
      <c r="M8499" s="32"/>
      <c r="P8499" s="2"/>
      <c r="Q8499" s="9"/>
      <c r="T8499" s="5"/>
    </row>
    <row r="8500" spans="2:20" x14ac:dyDescent="0.2">
      <c r="B8500" s="2"/>
      <c r="M8500" s="32"/>
      <c r="P8500" s="2"/>
      <c r="Q8500" s="9"/>
      <c r="T8500" s="5"/>
    </row>
    <row r="8501" spans="2:20" x14ac:dyDescent="0.2">
      <c r="B8501" s="2"/>
      <c r="M8501" s="32"/>
      <c r="P8501" s="2"/>
      <c r="Q8501" s="9"/>
      <c r="T8501" s="5"/>
    </row>
    <row r="8502" spans="2:20" x14ac:dyDescent="0.2">
      <c r="B8502" s="2"/>
      <c r="M8502" s="32"/>
      <c r="P8502" s="2"/>
      <c r="Q8502" s="9"/>
      <c r="T8502" s="5"/>
    </row>
    <row r="8503" spans="2:20" x14ac:dyDescent="0.2">
      <c r="B8503" s="2"/>
      <c r="M8503" s="32"/>
      <c r="P8503" s="2"/>
      <c r="Q8503" s="9"/>
      <c r="T8503" s="5"/>
    </row>
    <row r="8504" spans="2:20" x14ac:dyDescent="0.2">
      <c r="B8504" s="2"/>
      <c r="M8504" s="32"/>
      <c r="P8504" s="2"/>
      <c r="Q8504" s="9"/>
      <c r="T8504" s="5"/>
    </row>
    <row r="8505" spans="2:20" x14ac:dyDescent="0.2">
      <c r="B8505" s="2"/>
      <c r="M8505" s="32"/>
      <c r="P8505" s="2"/>
      <c r="Q8505" s="9"/>
      <c r="T8505" s="5"/>
    </row>
    <row r="8506" spans="2:20" x14ac:dyDescent="0.2">
      <c r="B8506" s="2"/>
      <c r="M8506" s="32"/>
      <c r="P8506" s="2"/>
      <c r="Q8506" s="9"/>
      <c r="T8506" s="5"/>
    </row>
    <row r="8507" spans="2:20" x14ac:dyDescent="0.2">
      <c r="B8507" s="2"/>
      <c r="M8507" s="32"/>
      <c r="P8507" s="2"/>
      <c r="Q8507" s="9"/>
      <c r="T8507" s="5"/>
    </row>
    <row r="8508" spans="2:20" x14ac:dyDescent="0.2">
      <c r="B8508" s="2"/>
      <c r="M8508" s="32"/>
      <c r="P8508" s="2"/>
      <c r="Q8508" s="9"/>
      <c r="T8508" s="5"/>
    </row>
    <row r="8509" spans="2:20" x14ac:dyDescent="0.2">
      <c r="B8509" s="2"/>
      <c r="M8509" s="32"/>
      <c r="P8509" s="2"/>
      <c r="Q8509" s="9"/>
      <c r="T8509" s="5"/>
    </row>
    <row r="8510" spans="2:20" x14ac:dyDescent="0.2">
      <c r="B8510" s="2"/>
      <c r="M8510" s="32"/>
      <c r="P8510" s="2"/>
      <c r="Q8510" s="9"/>
      <c r="T8510" s="5"/>
    </row>
    <row r="8511" spans="2:20" x14ac:dyDescent="0.2">
      <c r="B8511" s="2"/>
      <c r="M8511" s="32"/>
      <c r="P8511" s="2"/>
      <c r="Q8511" s="9"/>
      <c r="T8511" s="5"/>
    </row>
    <row r="8512" spans="2:20" x14ac:dyDescent="0.2">
      <c r="B8512" s="2"/>
      <c r="M8512" s="32"/>
      <c r="P8512" s="2"/>
      <c r="Q8512" s="9"/>
      <c r="T8512" s="5"/>
    </row>
    <row r="8513" spans="2:20" x14ac:dyDescent="0.2">
      <c r="B8513" s="2"/>
      <c r="M8513" s="32"/>
      <c r="P8513" s="2"/>
      <c r="Q8513" s="9"/>
      <c r="T8513" s="5"/>
    </row>
    <row r="8514" spans="2:20" x14ac:dyDescent="0.2">
      <c r="B8514" s="2"/>
      <c r="M8514" s="32"/>
      <c r="P8514" s="2"/>
      <c r="Q8514" s="9"/>
      <c r="T8514" s="5"/>
    </row>
    <row r="8515" spans="2:20" x14ac:dyDescent="0.2">
      <c r="B8515" s="2"/>
      <c r="M8515" s="32"/>
      <c r="P8515" s="2"/>
      <c r="Q8515" s="9"/>
      <c r="T8515" s="5"/>
    </row>
    <row r="8516" spans="2:20" x14ac:dyDescent="0.2">
      <c r="B8516" s="2"/>
      <c r="M8516" s="32"/>
      <c r="P8516" s="2"/>
      <c r="Q8516" s="9"/>
      <c r="T8516" s="5"/>
    </row>
    <row r="8517" spans="2:20" x14ac:dyDescent="0.2">
      <c r="B8517" s="2"/>
      <c r="M8517" s="32"/>
      <c r="P8517" s="2"/>
      <c r="Q8517" s="9"/>
      <c r="T8517" s="5"/>
    </row>
    <row r="8518" spans="2:20" x14ac:dyDescent="0.2">
      <c r="B8518" s="2"/>
      <c r="M8518" s="32"/>
      <c r="P8518" s="2"/>
      <c r="Q8518" s="9"/>
      <c r="T8518" s="5"/>
    </row>
    <row r="8519" spans="2:20" x14ac:dyDescent="0.2">
      <c r="B8519" s="2"/>
      <c r="M8519" s="32"/>
      <c r="P8519" s="2"/>
      <c r="Q8519" s="9"/>
      <c r="T8519" s="5"/>
    </row>
    <row r="8520" spans="2:20" x14ac:dyDescent="0.2">
      <c r="B8520" s="2"/>
      <c r="M8520" s="32"/>
      <c r="P8520" s="2"/>
      <c r="Q8520" s="9"/>
      <c r="T8520" s="5"/>
    </row>
    <row r="8521" spans="2:20" x14ac:dyDescent="0.2">
      <c r="B8521" s="2"/>
      <c r="M8521" s="32"/>
      <c r="P8521" s="2"/>
      <c r="Q8521" s="9"/>
      <c r="T8521" s="5"/>
    </row>
    <row r="8522" spans="2:20" x14ac:dyDescent="0.2">
      <c r="B8522" s="2"/>
      <c r="M8522" s="32"/>
      <c r="P8522" s="2"/>
      <c r="Q8522" s="9"/>
      <c r="T8522" s="5"/>
    </row>
    <row r="8523" spans="2:20" x14ac:dyDescent="0.2">
      <c r="B8523" s="2"/>
      <c r="M8523" s="32"/>
      <c r="P8523" s="2"/>
      <c r="Q8523" s="9"/>
      <c r="T8523" s="5"/>
    </row>
    <row r="8524" spans="2:20" x14ac:dyDescent="0.2">
      <c r="B8524" s="2"/>
      <c r="M8524" s="32"/>
      <c r="P8524" s="2"/>
      <c r="Q8524" s="9"/>
      <c r="T8524" s="5"/>
    </row>
    <row r="8525" spans="2:20" x14ac:dyDescent="0.2">
      <c r="B8525" s="2"/>
      <c r="M8525" s="32"/>
      <c r="P8525" s="2"/>
      <c r="Q8525" s="9"/>
      <c r="T8525" s="5"/>
    </row>
    <row r="8526" spans="2:20" x14ac:dyDescent="0.2">
      <c r="B8526" s="2"/>
      <c r="M8526" s="32"/>
      <c r="P8526" s="2"/>
      <c r="Q8526" s="9"/>
      <c r="T8526" s="5"/>
    </row>
    <row r="8527" spans="2:20" x14ac:dyDescent="0.2">
      <c r="B8527" s="2"/>
      <c r="M8527" s="32"/>
      <c r="P8527" s="2"/>
      <c r="Q8527" s="9"/>
      <c r="T8527" s="5"/>
    </row>
    <row r="8528" spans="2:20" x14ac:dyDescent="0.2">
      <c r="B8528" s="2"/>
      <c r="M8528" s="32"/>
      <c r="P8528" s="2"/>
      <c r="Q8528" s="9"/>
      <c r="T8528" s="5"/>
    </row>
    <row r="8529" spans="2:20" x14ac:dyDescent="0.2">
      <c r="B8529" s="2"/>
      <c r="M8529" s="32"/>
      <c r="P8529" s="2"/>
      <c r="Q8529" s="9"/>
      <c r="T8529" s="5"/>
    </row>
    <row r="8530" spans="2:20" x14ac:dyDescent="0.2">
      <c r="B8530" s="2"/>
      <c r="M8530" s="32"/>
      <c r="P8530" s="2"/>
      <c r="Q8530" s="9"/>
      <c r="T8530" s="5"/>
    </row>
    <row r="8531" spans="2:20" x14ac:dyDescent="0.2">
      <c r="B8531" s="2"/>
      <c r="M8531" s="32"/>
      <c r="P8531" s="2"/>
      <c r="Q8531" s="9"/>
      <c r="T8531" s="5"/>
    </row>
    <row r="8532" spans="2:20" x14ac:dyDescent="0.2">
      <c r="B8532" s="2"/>
      <c r="M8532" s="32"/>
      <c r="P8532" s="2"/>
      <c r="Q8532" s="9"/>
      <c r="T8532" s="5"/>
    </row>
    <row r="8533" spans="2:20" x14ac:dyDescent="0.2">
      <c r="B8533" s="2"/>
      <c r="M8533" s="32"/>
      <c r="P8533" s="2"/>
      <c r="Q8533" s="9"/>
      <c r="T8533" s="5"/>
    </row>
    <row r="8534" spans="2:20" x14ac:dyDescent="0.2">
      <c r="B8534" s="2"/>
      <c r="M8534" s="32"/>
      <c r="P8534" s="2"/>
      <c r="Q8534" s="9"/>
      <c r="T8534" s="5"/>
    </row>
    <row r="8535" spans="2:20" x14ac:dyDescent="0.2">
      <c r="B8535" s="2"/>
      <c r="M8535" s="32"/>
      <c r="P8535" s="2"/>
      <c r="Q8535" s="9"/>
      <c r="T8535" s="5"/>
    </row>
    <row r="8536" spans="2:20" x14ac:dyDescent="0.2">
      <c r="B8536" s="2"/>
      <c r="M8536" s="32"/>
      <c r="P8536" s="2"/>
      <c r="Q8536" s="9"/>
      <c r="T8536" s="5"/>
    </row>
    <row r="8537" spans="2:20" x14ac:dyDescent="0.2">
      <c r="B8537" s="2"/>
      <c r="M8537" s="32"/>
      <c r="P8537" s="2"/>
      <c r="Q8537" s="9"/>
      <c r="T8537" s="5"/>
    </row>
    <row r="8538" spans="2:20" x14ac:dyDescent="0.2">
      <c r="B8538" s="2"/>
      <c r="M8538" s="32"/>
      <c r="P8538" s="2"/>
      <c r="Q8538" s="9"/>
      <c r="T8538" s="5"/>
    </row>
    <row r="8539" spans="2:20" x14ac:dyDescent="0.2">
      <c r="B8539" s="2"/>
      <c r="M8539" s="32"/>
      <c r="P8539" s="2"/>
      <c r="Q8539" s="9"/>
      <c r="T8539" s="5"/>
    </row>
    <row r="8540" spans="2:20" x14ac:dyDescent="0.2">
      <c r="B8540" s="2"/>
      <c r="M8540" s="32"/>
      <c r="P8540" s="2"/>
      <c r="Q8540" s="9"/>
      <c r="T8540" s="5"/>
    </row>
    <row r="8541" spans="2:20" x14ac:dyDescent="0.2">
      <c r="B8541" s="2"/>
      <c r="M8541" s="32"/>
      <c r="P8541" s="2"/>
      <c r="Q8541" s="9"/>
      <c r="T8541" s="5"/>
    </row>
    <row r="8542" spans="2:20" x14ac:dyDescent="0.2">
      <c r="B8542" s="2"/>
      <c r="M8542" s="32"/>
      <c r="P8542" s="2"/>
      <c r="Q8542" s="9"/>
      <c r="T8542" s="5"/>
    </row>
    <row r="8543" spans="2:20" x14ac:dyDescent="0.2">
      <c r="B8543" s="2"/>
      <c r="M8543" s="32"/>
      <c r="P8543" s="2"/>
      <c r="Q8543" s="9"/>
      <c r="T8543" s="5"/>
    </row>
    <row r="8544" spans="2:20" x14ac:dyDescent="0.2">
      <c r="B8544" s="2"/>
      <c r="M8544" s="32"/>
      <c r="P8544" s="2"/>
      <c r="Q8544" s="9"/>
      <c r="T8544" s="5"/>
    </row>
    <row r="8545" spans="2:20" x14ac:dyDescent="0.2">
      <c r="B8545" s="2"/>
      <c r="M8545" s="32"/>
      <c r="P8545" s="2"/>
      <c r="Q8545" s="9"/>
      <c r="T8545" s="5"/>
    </row>
    <row r="8546" spans="2:20" x14ac:dyDescent="0.2">
      <c r="B8546" s="2"/>
      <c r="M8546" s="32"/>
      <c r="P8546" s="2"/>
      <c r="Q8546" s="9"/>
      <c r="T8546" s="5"/>
    </row>
    <row r="8547" spans="2:20" x14ac:dyDescent="0.2">
      <c r="B8547" s="2"/>
      <c r="M8547" s="32"/>
      <c r="P8547" s="2"/>
      <c r="Q8547" s="9"/>
      <c r="T8547" s="5"/>
    </row>
    <row r="8548" spans="2:20" x14ac:dyDescent="0.2">
      <c r="B8548" s="2"/>
      <c r="M8548" s="32"/>
      <c r="P8548" s="2"/>
      <c r="Q8548" s="9"/>
      <c r="T8548" s="5"/>
    </row>
    <row r="8549" spans="2:20" x14ac:dyDescent="0.2">
      <c r="B8549" s="2"/>
      <c r="M8549" s="32"/>
      <c r="P8549" s="2"/>
      <c r="Q8549" s="9"/>
      <c r="T8549" s="5"/>
    </row>
    <row r="8550" spans="2:20" x14ac:dyDescent="0.2">
      <c r="B8550" s="2"/>
      <c r="M8550" s="32"/>
      <c r="P8550" s="2"/>
      <c r="Q8550" s="9"/>
      <c r="T8550" s="5"/>
    </row>
    <row r="8551" spans="2:20" x14ac:dyDescent="0.2">
      <c r="B8551" s="2"/>
      <c r="M8551" s="32"/>
      <c r="P8551" s="2"/>
      <c r="Q8551" s="9"/>
      <c r="T8551" s="5"/>
    </row>
    <row r="8552" spans="2:20" x14ac:dyDescent="0.2">
      <c r="B8552" s="2"/>
      <c r="M8552" s="32"/>
      <c r="P8552" s="2"/>
      <c r="Q8552" s="9"/>
      <c r="T8552" s="5"/>
    </row>
    <row r="8553" spans="2:20" x14ac:dyDescent="0.2">
      <c r="B8553" s="2"/>
      <c r="M8553" s="32"/>
      <c r="P8553" s="2"/>
      <c r="Q8553" s="9"/>
      <c r="T8553" s="5"/>
    </row>
    <row r="8554" spans="2:20" x14ac:dyDescent="0.2">
      <c r="B8554" s="2"/>
      <c r="M8554" s="32"/>
      <c r="P8554" s="2"/>
      <c r="Q8554" s="9"/>
      <c r="T8554" s="5"/>
    </row>
    <row r="8555" spans="2:20" x14ac:dyDescent="0.2">
      <c r="B8555" s="2"/>
      <c r="M8555" s="32"/>
      <c r="P8555" s="2"/>
      <c r="Q8555" s="9"/>
      <c r="T8555" s="5"/>
    </row>
    <row r="8556" spans="2:20" x14ac:dyDescent="0.2">
      <c r="B8556" s="2"/>
      <c r="M8556" s="32"/>
      <c r="P8556" s="2"/>
      <c r="Q8556" s="9"/>
      <c r="T8556" s="5"/>
    </row>
    <row r="8557" spans="2:20" x14ac:dyDescent="0.2">
      <c r="B8557" s="2"/>
      <c r="M8557" s="32"/>
      <c r="P8557" s="2"/>
      <c r="Q8557" s="9"/>
      <c r="T8557" s="5"/>
    </row>
    <row r="8558" spans="2:20" x14ac:dyDescent="0.2">
      <c r="B8558" s="2"/>
      <c r="M8558" s="32"/>
      <c r="P8558" s="2"/>
      <c r="Q8558" s="9"/>
      <c r="T8558" s="5"/>
    </row>
    <row r="8559" spans="2:20" x14ac:dyDescent="0.2">
      <c r="B8559" s="2"/>
      <c r="M8559" s="32"/>
      <c r="P8559" s="2"/>
      <c r="Q8559" s="9"/>
      <c r="T8559" s="5"/>
    </row>
    <row r="8560" spans="2:20" x14ac:dyDescent="0.2">
      <c r="B8560" s="2"/>
      <c r="M8560" s="32"/>
      <c r="P8560" s="2"/>
      <c r="Q8560" s="9"/>
      <c r="T8560" s="5"/>
    </row>
    <row r="8561" spans="2:20" x14ac:dyDescent="0.2">
      <c r="B8561" s="2"/>
      <c r="M8561" s="32"/>
      <c r="P8561" s="2"/>
      <c r="Q8561" s="9"/>
      <c r="T8561" s="5"/>
    </row>
    <row r="8562" spans="2:20" x14ac:dyDescent="0.2">
      <c r="B8562" s="2"/>
      <c r="M8562" s="32"/>
      <c r="P8562" s="2"/>
      <c r="Q8562" s="9"/>
      <c r="T8562" s="5"/>
    </row>
    <row r="8563" spans="2:20" x14ac:dyDescent="0.2">
      <c r="B8563" s="2"/>
      <c r="M8563" s="32"/>
      <c r="P8563" s="2"/>
      <c r="Q8563" s="9"/>
      <c r="T8563" s="5"/>
    </row>
    <row r="8564" spans="2:20" x14ac:dyDescent="0.2">
      <c r="B8564" s="2"/>
      <c r="M8564" s="32"/>
      <c r="P8564" s="2"/>
      <c r="Q8564" s="9"/>
      <c r="T8564" s="5"/>
    </row>
    <row r="8565" spans="2:20" x14ac:dyDescent="0.2">
      <c r="B8565" s="2"/>
      <c r="M8565" s="32"/>
      <c r="P8565" s="2"/>
      <c r="Q8565" s="9"/>
      <c r="T8565" s="5"/>
    </row>
    <row r="8566" spans="2:20" x14ac:dyDescent="0.2">
      <c r="B8566" s="2"/>
      <c r="M8566" s="32"/>
      <c r="P8566" s="2"/>
      <c r="Q8566" s="9"/>
      <c r="T8566" s="5"/>
    </row>
    <row r="8567" spans="2:20" x14ac:dyDescent="0.2">
      <c r="B8567" s="2"/>
      <c r="M8567" s="32"/>
      <c r="P8567" s="2"/>
      <c r="Q8567" s="9"/>
      <c r="T8567" s="5"/>
    </row>
    <row r="8568" spans="2:20" x14ac:dyDescent="0.2">
      <c r="B8568" s="2"/>
      <c r="M8568" s="32"/>
      <c r="P8568" s="2"/>
      <c r="Q8568" s="9"/>
      <c r="T8568" s="5"/>
    </row>
    <row r="8569" spans="2:20" x14ac:dyDescent="0.2">
      <c r="B8569" s="2"/>
      <c r="M8569" s="32"/>
      <c r="P8569" s="2"/>
      <c r="Q8569" s="9"/>
      <c r="T8569" s="5"/>
    </row>
    <row r="8570" spans="2:20" x14ac:dyDescent="0.2">
      <c r="B8570" s="2"/>
      <c r="M8570" s="32"/>
      <c r="P8570" s="2"/>
      <c r="Q8570" s="9"/>
      <c r="T8570" s="5"/>
    </row>
    <row r="8571" spans="2:20" x14ac:dyDescent="0.2">
      <c r="B8571" s="2"/>
      <c r="M8571" s="32"/>
      <c r="P8571" s="2"/>
      <c r="Q8571" s="9"/>
      <c r="T8571" s="5"/>
    </row>
    <row r="8572" spans="2:20" x14ac:dyDescent="0.2">
      <c r="B8572" s="2"/>
      <c r="M8572" s="32"/>
      <c r="P8572" s="2"/>
      <c r="Q8572" s="9"/>
      <c r="T8572" s="5"/>
    </row>
    <row r="8573" spans="2:20" x14ac:dyDescent="0.2">
      <c r="B8573" s="2"/>
      <c r="M8573" s="32"/>
      <c r="P8573" s="2"/>
      <c r="Q8573" s="9"/>
      <c r="T8573" s="5"/>
    </row>
    <row r="8574" spans="2:20" x14ac:dyDescent="0.2">
      <c r="B8574" s="2"/>
      <c r="M8574" s="32"/>
      <c r="P8574" s="2"/>
      <c r="Q8574" s="9"/>
      <c r="T8574" s="5"/>
    </row>
    <row r="8575" spans="2:20" x14ac:dyDescent="0.2">
      <c r="B8575" s="2"/>
      <c r="M8575" s="32"/>
      <c r="P8575" s="2"/>
      <c r="Q8575" s="9"/>
      <c r="T8575" s="5"/>
    </row>
    <row r="8576" spans="2:20" x14ac:dyDescent="0.2">
      <c r="B8576" s="2"/>
      <c r="M8576" s="32"/>
      <c r="P8576" s="2"/>
      <c r="Q8576" s="9"/>
      <c r="T8576" s="5"/>
    </row>
    <row r="8577" spans="2:20" x14ac:dyDescent="0.2">
      <c r="B8577" s="2"/>
      <c r="M8577" s="32"/>
      <c r="P8577" s="2"/>
      <c r="Q8577" s="9"/>
      <c r="T8577" s="5"/>
    </row>
    <row r="8578" spans="2:20" x14ac:dyDescent="0.2">
      <c r="B8578" s="2"/>
      <c r="M8578" s="32"/>
      <c r="P8578" s="2"/>
      <c r="Q8578" s="9"/>
      <c r="T8578" s="5"/>
    </row>
    <row r="8579" spans="2:20" x14ac:dyDescent="0.2">
      <c r="B8579" s="2"/>
      <c r="M8579" s="32"/>
      <c r="P8579" s="2"/>
      <c r="Q8579" s="9"/>
      <c r="T8579" s="5"/>
    </row>
    <row r="8580" spans="2:20" x14ac:dyDescent="0.2">
      <c r="B8580" s="2"/>
      <c r="M8580" s="32"/>
      <c r="P8580" s="2"/>
      <c r="Q8580" s="9"/>
      <c r="T8580" s="5"/>
    </row>
    <row r="8581" spans="2:20" x14ac:dyDescent="0.2">
      <c r="B8581" s="2"/>
      <c r="M8581" s="32"/>
      <c r="P8581" s="2"/>
      <c r="Q8581" s="9"/>
      <c r="T8581" s="5"/>
    </row>
    <row r="8582" spans="2:20" x14ac:dyDescent="0.2">
      <c r="B8582" s="2"/>
      <c r="M8582" s="32"/>
      <c r="P8582" s="2"/>
      <c r="Q8582" s="9"/>
      <c r="T8582" s="5"/>
    </row>
    <row r="8583" spans="2:20" x14ac:dyDescent="0.2">
      <c r="B8583" s="2"/>
      <c r="M8583" s="32"/>
      <c r="P8583" s="2"/>
      <c r="Q8583" s="9"/>
      <c r="T8583" s="5"/>
    </row>
    <row r="8584" spans="2:20" x14ac:dyDescent="0.2">
      <c r="B8584" s="2"/>
      <c r="M8584" s="32"/>
      <c r="P8584" s="2"/>
      <c r="Q8584" s="9"/>
      <c r="T8584" s="5"/>
    </row>
    <row r="8585" spans="2:20" x14ac:dyDescent="0.2">
      <c r="B8585" s="2"/>
      <c r="M8585" s="32"/>
      <c r="P8585" s="2"/>
      <c r="Q8585" s="9"/>
      <c r="T8585" s="5"/>
    </row>
    <row r="8586" spans="2:20" x14ac:dyDescent="0.2">
      <c r="B8586" s="2"/>
      <c r="M8586" s="32"/>
      <c r="P8586" s="2"/>
      <c r="Q8586" s="9"/>
      <c r="T8586" s="5"/>
    </row>
    <row r="8587" spans="2:20" x14ac:dyDescent="0.2">
      <c r="B8587" s="2"/>
      <c r="M8587" s="32"/>
      <c r="P8587" s="2"/>
      <c r="Q8587" s="9"/>
      <c r="T8587" s="5"/>
    </row>
    <row r="8588" spans="2:20" x14ac:dyDescent="0.2">
      <c r="B8588" s="2"/>
      <c r="M8588" s="32"/>
      <c r="P8588" s="2"/>
      <c r="Q8588" s="9"/>
      <c r="T8588" s="5"/>
    </row>
    <row r="8589" spans="2:20" x14ac:dyDescent="0.2">
      <c r="B8589" s="2"/>
      <c r="M8589" s="32"/>
      <c r="P8589" s="2"/>
      <c r="Q8589" s="9"/>
      <c r="T8589" s="5"/>
    </row>
    <row r="8590" spans="2:20" x14ac:dyDescent="0.2">
      <c r="B8590" s="2"/>
      <c r="M8590" s="32"/>
      <c r="P8590" s="2"/>
      <c r="Q8590" s="9"/>
      <c r="T8590" s="5"/>
    </row>
    <row r="8591" spans="2:20" x14ac:dyDescent="0.2">
      <c r="B8591" s="2"/>
      <c r="M8591" s="32"/>
      <c r="P8591" s="2"/>
      <c r="Q8591" s="9"/>
      <c r="T8591" s="5"/>
    </row>
    <row r="8592" spans="2:20" x14ac:dyDescent="0.2">
      <c r="B8592" s="2"/>
      <c r="M8592" s="32"/>
      <c r="P8592" s="2"/>
      <c r="Q8592" s="9"/>
      <c r="T8592" s="5"/>
    </row>
    <row r="8593" spans="2:20" x14ac:dyDescent="0.2">
      <c r="B8593" s="2"/>
      <c r="M8593" s="32"/>
      <c r="P8593" s="2"/>
      <c r="Q8593" s="9"/>
      <c r="T8593" s="5"/>
    </row>
    <row r="8594" spans="2:20" x14ac:dyDescent="0.2">
      <c r="B8594" s="2"/>
      <c r="M8594" s="32"/>
      <c r="P8594" s="2"/>
      <c r="Q8594" s="9"/>
      <c r="T8594" s="5"/>
    </row>
    <row r="8595" spans="2:20" x14ac:dyDescent="0.2">
      <c r="B8595" s="2"/>
      <c r="M8595" s="32"/>
      <c r="P8595" s="2"/>
      <c r="Q8595" s="9"/>
      <c r="T8595" s="5"/>
    </row>
    <row r="8596" spans="2:20" x14ac:dyDescent="0.2">
      <c r="B8596" s="2"/>
      <c r="M8596" s="32"/>
      <c r="P8596" s="2"/>
      <c r="Q8596" s="9"/>
      <c r="T8596" s="5"/>
    </row>
    <row r="8597" spans="2:20" x14ac:dyDescent="0.2">
      <c r="B8597" s="2"/>
      <c r="M8597" s="32"/>
      <c r="P8597" s="2"/>
      <c r="Q8597" s="9"/>
      <c r="T8597" s="5"/>
    </row>
    <row r="8598" spans="2:20" x14ac:dyDescent="0.2">
      <c r="B8598" s="2"/>
      <c r="M8598" s="32"/>
      <c r="P8598" s="2"/>
      <c r="Q8598" s="9"/>
      <c r="T8598" s="5"/>
    </row>
    <row r="8599" spans="2:20" x14ac:dyDescent="0.2">
      <c r="B8599" s="2"/>
      <c r="M8599" s="32"/>
      <c r="P8599" s="2"/>
      <c r="Q8599" s="9"/>
      <c r="T8599" s="5"/>
    </row>
    <row r="8600" spans="2:20" x14ac:dyDescent="0.2">
      <c r="B8600" s="2"/>
      <c r="M8600" s="32"/>
      <c r="P8600" s="2"/>
      <c r="Q8600" s="9"/>
      <c r="T8600" s="5"/>
    </row>
    <row r="8601" spans="2:20" x14ac:dyDescent="0.2">
      <c r="B8601" s="2"/>
      <c r="M8601" s="32"/>
      <c r="P8601" s="2"/>
      <c r="Q8601" s="9"/>
      <c r="T8601" s="5"/>
    </row>
    <row r="8602" spans="2:20" x14ac:dyDescent="0.2">
      <c r="B8602" s="2"/>
      <c r="M8602" s="32"/>
      <c r="P8602" s="2"/>
      <c r="Q8602" s="9"/>
      <c r="T8602" s="5"/>
    </row>
    <row r="8603" spans="2:20" x14ac:dyDescent="0.2">
      <c r="B8603" s="2"/>
      <c r="M8603" s="32"/>
      <c r="P8603" s="2"/>
      <c r="Q8603" s="9"/>
      <c r="T8603" s="5"/>
    </row>
    <row r="8604" spans="2:20" x14ac:dyDescent="0.2">
      <c r="B8604" s="2"/>
      <c r="M8604" s="32"/>
      <c r="P8604" s="2"/>
      <c r="Q8604" s="9"/>
      <c r="T8604" s="5"/>
    </row>
    <row r="8605" spans="2:20" x14ac:dyDescent="0.2">
      <c r="B8605" s="2"/>
      <c r="M8605" s="32"/>
      <c r="P8605" s="2"/>
      <c r="Q8605" s="9"/>
      <c r="T8605" s="5"/>
    </row>
    <row r="8606" spans="2:20" x14ac:dyDescent="0.2">
      <c r="B8606" s="2"/>
      <c r="M8606" s="32"/>
      <c r="P8606" s="2"/>
      <c r="Q8606" s="9"/>
      <c r="T8606" s="5"/>
    </row>
    <row r="8607" spans="2:20" x14ac:dyDescent="0.2">
      <c r="B8607" s="2"/>
      <c r="M8607" s="32"/>
      <c r="P8607" s="2"/>
      <c r="Q8607" s="9"/>
      <c r="T8607" s="5"/>
    </row>
    <row r="8608" spans="2:20" x14ac:dyDescent="0.2">
      <c r="B8608" s="2"/>
      <c r="M8608" s="32"/>
      <c r="P8608" s="2"/>
      <c r="Q8608" s="9"/>
      <c r="T8608" s="5"/>
    </row>
    <row r="8609" spans="2:20" x14ac:dyDescent="0.2">
      <c r="B8609" s="2"/>
      <c r="M8609" s="32"/>
      <c r="P8609" s="2"/>
      <c r="Q8609" s="9"/>
      <c r="T8609" s="5"/>
    </row>
    <row r="8610" spans="2:20" x14ac:dyDescent="0.2">
      <c r="B8610" s="2"/>
      <c r="M8610" s="32"/>
      <c r="P8610" s="2"/>
      <c r="Q8610" s="9"/>
      <c r="T8610" s="5"/>
    </row>
    <row r="8611" spans="2:20" x14ac:dyDescent="0.2">
      <c r="B8611" s="2"/>
      <c r="M8611" s="32"/>
      <c r="P8611" s="2"/>
      <c r="Q8611" s="9"/>
      <c r="T8611" s="5"/>
    </row>
    <row r="8612" spans="2:20" x14ac:dyDescent="0.2">
      <c r="B8612" s="2"/>
      <c r="M8612" s="32"/>
      <c r="P8612" s="2"/>
      <c r="Q8612" s="9"/>
      <c r="T8612" s="5"/>
    </row>
    <row r="8613" spans="2:20" x14ac:dyDescent="0.2">
      <c r="B8613" s="2"/>
      <c r="M8613" s="32"/>
      <c r="P8613" s="2"/>
      <c r="Q8613" s="9"/>
      <c r="T8613" s="5"/>
    </row>
    <row r="8614" spans="2:20" x14ac:dyDescent="0.2">
      <c r="B8614" s="2"/>
      <c r="M8614" s="32"/>
      <c r="P8614" s="2"/>
      <c r="Q8614" s="9"/>
      <c r="T8614" s="5"/>
    </row>
    <row r="8615" spans="2:20" x14ac:dyDescent="0.2">
      <c r="B8615" s="2"/>
      <c r="M8615" s="32"/>
      <c r="P8615" s="2"/>
      <c r="Q8615" s="9"/>
      <c r="T8615" s="5"/>
    </row>
    <row r="8616" spans="2:20" x14ac:dyDescent="0.2">
      <c r="B8616" s="2"/>
      <c r="M8616" s="32"/>
      <c r="P8616" s="2"/>
      <c r="Q8616" s="9"/>
      <c r="T8616" s="5"/>
    </row>
    <row r="8617" spans="2:20" x14ac:dyDescent="0.2">
      <c r="B8617" s="2"/>
      <c r="M8617" s="32"/>
      <c r="P8617" s="2"/>
      <c r="Q8617" s="9"/>
      <c r="T8617" s="5"/>
    </row>
    <row r="8618" spans="2:20" x14ac:dyDescent="0.2">
      <c r="B8618" s="2"/>
      <c r="M8618" s="32"/>
      <c r="P8618" s="2"/>
      <c r="Q8618" s="9"/>
      <c r="T8618" s="5"/>
    </row>
    <row r="8619" spans="2:20" x14ac:dyDescent="0.2">
      <c r="B8619" s="2"/>
      <c r="M8619" s="32"/>
      <c r="P8619" s="2"/>
      <c r="Q8619" s="9"/>
      <c r="T8619" s="5"/>
    </row>
    <row r="8620" spans="2:20" x14ac:dyDescent="0.2">
      <c r="B8620" s="2"/>
      <c r="M8620" s="32"/>
      <c r="P8620" s="2"/>
      <c r="Q8620" s="9"/>
      <c r="T8620" s="5"/>
    </row>
    <row r="8621" spans="2:20" x14ac:dyDescent="0.2">
      <c r="B8621" s="2"/>
      <c r="M8621" s="32"/>
      <c r="P8621" s="2"/>
      <c r="Q8621" s="9"/>
      <c r="T8621" s="5"/>
    </row>
    <row r="8622" spans="2:20" x14ac:dyDescent="0.2">
      <c r="B8622" s="2"/>
      <c r="M8622" s="32"/>
      <c r="P8622" s="2"/>
      <c r="Q8622" s="9"/>
      <c r="T8622" s="5"/>
    </row>
    <row r="8623" spans="2:20" x14ac:dyDescent="0.2">
      <c r="B8623" s="2"/>
      <c r="M8623" s="32"/>
      <c r="P8623" s="2"/>
      <c r="Q8623" s="9"/>
      <c r="T8623" s="5"/>
    </row>
    <row r="8624" spans="2:20" x14ac:dyDescent="0.2">
      <c r="B8624" s="2"/>
      <c r="M8624" s="32"/>
      <c r="P8624" s="2"/>
      <c r="Q8624" s="9"/>
      <c r="T8624" s="5"/>
    </row>
    <row r="8625" spans="2:20" x14ac:dyDescent="0.2">
      <c r="B8625" s="2"/>
      <c r="M8625" s="32"/>
      <c r="P8625" s="2"/>
      <c r="Q8625" s="9"/>
      <c r="T8625" s="5"/>
    </row>
    <row r="8626" spans="2:20" x14ac:dyDescent="0.2">
      <c r="B8626" s="2"/>
      <c r="M8626" s="32"/>
      <c r="P8626" s="2"/>
      <c r="Q8626" s="9"/>
      <c r="T8626" s="5"/>
    </row>
    <row r="8627" spans="2:20" x14ac:dyDescent="0.2">
      <c r="B8627" s="2"/>
      <c r="M8627" s="32"/>
      <c r="P8627" s="2"/>
      <c r="Q8627" s="9"/>
      <c r="T8627" s="5"/>
    </row>
    <row r="8628" spans="2:20" x14ac:dyDescent="0.2">
      <c r="B8628" s="2"/>
      <c r="M8628" s="32"/>
      <c r="P8628" s="2"/>
      <c r="Q8628" s="9"/>
      <c r="T8628" s="5"/>
    </row>
    <row r="8629" spans="2:20" x14ac:dyDescent="0.2">
      <c r="B8629" s="2"/>
      <c r="M8629" s="32"/>
      <c r="P8629" s="2"/>
      <c r="Q8629" s="9"/>
      <c r="T8629" s="5"/>
    </row>
    <row r="8630" spans="2:20" x14ac:dyDescent="0.2">
      <c r="B8630" s="2"/>
      <c r="M8630" s="32"/>
      <c r="P8630" s="2"/>
      <c r="Q8630" s="9"/>
      <c r="T8630" s="5"/>
    </row>
    <row r="8631" spans="2:20" x14ac:dyDescent="0.2">
      <c r="B8631" s="2"/>
      <c r="M8631" s="32"/>
      <c r="P8631" s="2"/>
      <c r="Q8631" s="9"/>
      <c r="T8631" s="5"/>
    </row>
    <row r="8632" spans="2:20" x14ac:dyDescent="0.2">
      <c r="B8632" s="2"/>
      <c r="M8632" s="32"/>
      <c r="P8632" s="2"/>
      <c r="Q8632" s="9"/>
      <c r="T8632" s="5"/>
    </row>
    <row r="8633" spans="2:20" x14ac:dyDescent="0.2">
      <c r="B8633" s="2"/>
      <c r="M8633" s="32"/>
      <c r="P8633" s="2"/>
      <c r="Q8633" s="9"/>
      <c r="T8633" s="5"/>
    </row>
    <row r="8634" spans="2:20" x14ac:dyDescent="0.2">
      <c r="B8634" s="2"/>
      <c r="M8634" s="32"/>
      <c r="P8634" s="2"/>
      <c r="Q8634" s="9"/>
      <c r="T8634" s="5"/>
    </row>
    <row r="8635" spans="2:20" x14ac:dyDescent="0.2">
      <c r="B8635" s="2"/>
      <c r="M8635" s="32"/>
      <c r="P8635" s="2"/>
      <c r="Q8635" s="9"/>
      <c r="T8635" s="5"/>
    </row>
    <row r="8636" spans="2:20" x14ac:dyDescent="0.2">
      <c r="B8636" s="2"/>
      <c r="M8636" s="32"/>
      <c r="P8636" s="2"/>
      <c r="Q8636" s="9"/>
      <c r="T8636" s="5"/>
    </row>
    <row r="8637" spans="2:20" x14ac:dyDescent="0.2">
      <c r="B8637" s="2"/>
      <c r="M8637" s="32"/>
      <c r="P8637" s="2"/>
      <c r="Q8637" s="9"/>
      <c r="T8637" s="5"/>
    </row>
    <row r="8638" spans="2:20" x14ac:dyDescent="0.2">
      <c r="B8638" s="2"/>
      <c r="M8638" s="32"/>
      <c r="P8638" s="2"/>
      <c r="Q8638" s="9"/>
      <c r="T8638" s="5"/>
    </row>
    <row r="8639" spans="2:20" x14ac:dyDescent="0.2">
      <c r="B8639" s="2"/>
      <c r="M8639" s="32"/>
      <c r="P8639" s="2"/>
      <c r="Q8639" s="9"/>
      <c r="T8639" s="5"/>
    </row>
    <row r="8640" spans="2:20" x14ac:dyDescent="0.2">
      <c r="B8640" s="2"/>
      <c r="M8640" s="32"/>
      <c r="P8640" s="2"/>
      <c r="Q8640" s="9"/>
      <c r="T8640" s="5"/>
    </row>
    <row r="8641" spans="2:20" x14ac:dyDescent="0.2">
      <c r="B8641" s="2"/>
      <c r="M8641" s="32"/>
      <c r="P8641" s="2"/>
      <c r="Q8641" s="9"/>
      <c r="T8641" s="5"/>
    </row>
    <row r="8642" spans="2:20" x14ac:dyDescent="0.2">
      <c r="B8642" s="2"/>
      <c r="M8642" s="32"/>
      <c r="P8642" s="2"/>
      <c r="Q8642" s="9"/>
      <c r="T8642" s="5"/>
    </row>
    <row r="8643" spans="2:20" x14ac:dyDescent="0.2">
      <c r="B8643" s="2"/>
      <c r="M8643" s="32"/>
      <c r="P8643" s="2"/>
      <c r="Q8643" s="9"/>
      <c r="T8643" s="5"/>
    </row>
    <row r="8644" spans="2:20" x14ac:dyDescent="0.2">
      <c r="B8644" s="2"/>
      <c r="M8644" s="32"/>
      <c r="P8644" s="2"/>
      <c r="Q8644" s="9"/>
      <c r="T8644" s="5"/>
    </row>
    <row r="8645" spans="2:20" x14ac:dyDescent="0.2">
      <c r="B8645" s="2"/>
      <c r="M8645" s="32"/>
      <c r="P8645" s="2"/>
      <c r="Q8645" s="9"/>
      <c r="T8645" s="5"/>
    </row>
    <row r="8646" spans="2:20" x14ac:dyDescent="0.2">
      <c r="B8646" s="2"/>
      <c r="M8646" s="32"/>
      <c r="P8646" s="2"/>
      <c r="Q8646" s="9"/>
      <c r="T8646" s="5"/>
    </row>
    <row r="8647" spans="2:20" x14ac:dyDescent="0.2">
      <c r="B8647" s="2"/>
      <c r="M8647" s="32"/>
      <c r="P8647" s="2"/>
      <c r="Q8647" s="9"/>
      <c r="T8647" s="5"/>
    </row>
    <row r="8648" spans="2:20" x14ac:dyDescent="0.2">
      <c r="B8648" s="2"/>
      <c r="M8648" s="32"/>
      <c r="P8648" s="2"/>
      <c r="Q8648" s="9"/>
      <c r="T8648" s="5"/>
    </row>
    <row r="8649" spans="2:20" x14ac:dyDescent="0.2">
      <c r="B8649" s="2"/>
      <c r="M8649" s="32"/>
      <c r="P8649" s="2"/>
      <c r="Q8649" s="9"/>
      <c r="T8649" s="5"/>
    </row>
    <row r="8650" spans="2:20" x14ac:dyDescent="0.2">
      <c r="B8650" s="2"/>
      <c r="M8650" s="32"/>
      <c r="P8650" s="2"/>
      <c r="Q8650" s="9"/>
      <c r="T8650" s="5"/>
    </row>
    <row r="8651" spans="2:20" x14ac:dyDescent="0.2">
      <c r="B8651" s="2"/>
      <c r="M8651" s="32"/>
      <c r="P8651" s="2"/>
      <c r="Q8651" s="9"/>
      <c r="T8651" s="5"/>
    </row>
    <row r="8652" spans="2:20" x14ac:dyDescent="0.2">
      <c r="B8652" s="2"/>
      <c r="M8652" s="32"/>
      <c r="P8652" s="2"/>
      <c r="Q8652" s="9"/>
      <c r="T8652" s="5"/>
    </row>
    <row r="8653" spans="2:20" x14ac:dyDescent="0.2">
      <c r="B8653" s="2"/>
      <c r="M8653" s="32"/>
      <c r="P8653" s="2"/>
      <c r="Q8653" s="9"/>
      <c r="T8653" s="5"/>
    </row>
    <row r="8654" spans="2:20" x14ac:dyDescent="0.2">
      <c r="B8654" s="2"/>
      <c r="M8654" s="32"/>
      <c r="P8654" s="2"/>
      <c r="Q8654" s="9"/>
      <c r="T8654" s="5"/>
    </row>
    <row r="8655" spans="2:20" x14ac:dyDescent="0.2">
      <c r="B8655" s="2"/>
      <c r="M8655" s="32"/>
      <c r="P8655" s="2"/>
      <c r="Q8655" s="9"/>
      <c r="T8655" s="5"/>
    </row>
    <row r="8656" spans="2:20" x14ac:dyDescent="0.2">
      <c r="B8656" s="2"/>
      <c r="M8656" s="32"/>
      <c r="P8656" s="2"/>
      <c r="Q8656" s="9"/>
      <c r="T8656" s="5"/>
    </row>
    <row r="8657" spans="2:20" x14ac:dyDescent="0.2">
      <c r="B8657" s="2"/>
      <c r="M8657" s="32"/>
      <c r="P8657" s="2"/>
      <c r="Q8657" s="9"/>
      <c r="T8657" s="5"/>
    </row>
    <row r="8658" spans="2:20" x14ac:dyDescent="0.2">
      <c r="B8658" s="2"/>
      <c r="M8658" s="32"/>
      <c r="P8658" s="2"/>
      <c r="Q8658" s="9"/>
      <c r="T8658" s="5"/>
    </row>
    <row r="8659" spans="2:20" x14ac:dyDescent="0.2">
      <c r="B8659" s="2"/>
      <c r="M8659" s="32"/>
      <c r="P8659" s="2"/>
      <c r="Q8659" s="9"/>
      <c r="T8659" s="5"/>
    </row>
    <row r="8660" spans="2:20" x14ac:dyDescent="0.2">
      <c r="B8660" s="2"/>
      <c r="M8660" s="32"/>
      <c r="P8660" s="2"/>
      <c r="Q8660" s="9"/>
      <c r="T8660" s="5"/>
    </row>
    <row r="8661" spans="2:20" x14ac:dyDescent="0.2">
      <c r="B8661" s="2"/>
      <c r="M8661" s="32"/>
      <c r="P8661" s="2"/>
      <c r="Q8661" s="9"/>
      <c r="T8661" s="5"/>
    </row>
    <row r="8662" spans="2:20" x14ac:dyDescent="0.2">
      <c r="B8662" s="2"/>
      <c r="M8662" s="32"/>
      <c r="P8662" s="2"/>
      <c r="Q8662" s="9"/>
      <c r="T8662" s="5"/>
    </row>
    <row r="8663" spans="2:20" x14ac:dyDescent="0.2">
      <c r="B8663" s="2"/>
      <c r="M8663" s="32"/>
      <c r="P8663" s="2"/>
      <c r="Q8663" s="9"/>
      <c r="T8663" s="5"/>
    </row>
    <row r="8664" spans="2:20" x14ac:dyDescent="0.2">
      <c r="B8664" s="2"/>
      <c r="M8664" s="32"/>
      <c r="P8664" s="2"/>
      <c r="Q8664" s="9"/>
      <c r="T8664" s="5"/>
    </row>
    <row r="8665" spans="2:20" x14ac:dyDescent="0.2">
      <c r="B8665" s="2"/>
      <c r="M8665" s="32"/>
      <c r="P8665" s="2"/>
      <c r="Q8665" s="9"/>
      <c r="T8665" s="5"/>
    </row>
    <row r="8666" spans="2:20" x14ac:dyDescent="0.2">
      <c r="B8666" s="2"/>
      <c r="M8666" s="32"/>
      <c r="P8666" s="2"/>
      <c r="Q8666" s="9"/>
      <c r="T8666" s="5"/>
    </row>
    <row r="8667" spans="2:20" x14ac:dyDescent="0.2">
      <c r="B8667" s="2"/>
      <c r="M8667" s="32"/>
      <c r="P8667" s="2"/>
      <c r="Q8667" s="9"/>
      <c r="T8667" s="5"/>
    </row>
    <row r="8668" spans="2:20" x14ac:dyDescent="0.2">
      <c r="B8668" s="2"/>
      <c r="M8668" s="32"/>
      <c r="P8668" s="2"/>
      <c r="Q8668" s="9"/>
      <c r="T8668" s="5"/>
    </row>
    <row r="8669" spans="2:20" x14ac:dyDescent="0.2">
      <c r="B8669" s="2"/>
      <c r="M8669" s="32"/>
      <c r="P8669" s="2"/>
      <c r="Q8669" s="9"/>
      <c r="T8669" s="5"/>
    </row>
    <row r="8670" spans="2:20" x14ac:dyDescent="0.2">
      <c r="B8670" s="2"/>
      <c r="M8670" s="32"/>
      <c r="P8670" s="2"/>
      <c r="Q8670" s="9"/>
      <c r="T8670" s="5"/>
    </row>
    <row r="8671" spans="2:20" x14ac:dyDescent="0.2">
      <c r="B8671" s="2"/>
      <c r="M8671" s="32"/>
      <c r="P8671" s="2"/>
      <c r="Q8671" s="9"/>
      <c r="T8671" s="5"/>
    </row>
    <row r="8672" spans="2:20" x14ac:dyDescent="0.2">
      <c r="B8672" s="2"/>
      <c r="M8672" s="32"/>
      <c r="P8672" s="2"/>
      <c r="Q8672" s="9"/>
      <c r="T8672" s="5"/>
    </row>
    <row r="8673" spans="2:20" x14ac:dyDescent="0.2">
      <c r="B8673" s="2"/>
      <c r="M8673" s="32"/>
      <c r="P8673" s="2"/>
      <c r="Q8673" s="9"/>
      <c r="T8673" s="5"/>
    </row>
    <row r="8674" spans="2:20" x14ac:dyDescent="0.2">
      <c r="B8674" s="2"/>
      <c r="M8674" s="32"/>
      <c r="P8674" s="2"/>
      <c r="Q8674" s="9"/>
      <c r="T8674" s="5"/>
    </row>
    <row r="8675" spans="2:20" x14ac:dyDescent="0.2">
      <c r="B8675" s="2"/>
      <c r="M8675" s="32"/>
      <c r="P8675" s="2"/>
      <c r="Q8675" s="9"/>
      <c r="T8675" s="5"/>
    </row>
    <row r="8676" spans="2:20" x14ac:dyDescent="0.2">
      <c r="B8676" s="2"/>
      <c r="M8676" s="32"/>
      <c r="P8676" s="2"/>
      <c r="Q8676" s="9"/>
      <c r="T8676" s="5"/>
    </row>
    <row r="8677" spans="2:20" x14ac:dyDescent="0.2">
      <c r="B8677" s="2"/>
      <c r="M8677" s="32"/>
      <c r="P8677" s="2"/>
      <c r="Q8677" s="9"/>
      <c r="T8677" s="5"/>
    </row>
    <row r="8678" spans="2:20" x14ac:dyDescent="0.2">
      <c r="B8678" s="2"/>
      <c r="M8678" s="32"/>
      <c r="P8678" s="2"/>
      <c r="Q8678" s="9"/>
      <c r="T8678" s="5"/>
    </row>
    <row r="8679" spans="2:20" x14ac:dyDescent="0.2">
      <c r="B8679" s="2"/>
      <c r="M8679" s="32"/>
      <c r="P8679" s="2"/>
      <c r="Q8679" s="9"/>
      <c r="T8679" s="5"/>
    </row>
    <row r="8680" spans="2:20" x14ac:dyDescent="0.2">
      <c r="B8680" s="2"/>
      <c r="M8680" s="32"/>
      <c r="P8680" s="2"/>
      <c r="Q8680" s="9"/>
      <c r="T8680" s="5"/>
    </row>
    <row r="8681" spans="2:20" x14ac:dyDescent="0.2">
      <c r="B8681" s="2"/>
      <c r="M8681" s="32"/>
      <c r="P8681" s="2"/>
      <c r="Q8681" s="9"/>
      <c r="T8681" s="5"/>
    </row>
    <row r="8682" spans="2:20" x14ac:dyDescent="0.2">
      <c r="B8682" s="2"/>
      <c r="M8682" s="32"/>
      <c r="P8682" s="2"/>
      <c r="Q8682" s="9"/>
      <c r="T8682" s="5"/>
    </row>
    <row r="8683" spans="2:20" x14ac:dyDescent="0.2">
      <c r="B8683" s="2"/>
      <c r="M8683" s="32"/>
      <c r="P8683" s="2"/>
      <c r="Q8683" s="9"/>
      <c r="T8683" s="5"/>
    </row>
    <row r="8684" spans="2:20" x14ac:dyDescent="0.2">
      <c r="B8684" s="2"/>
      <c r="M8684" s="32"/>
      <c r="P8684" s="2"/>
      <c r="Q8684" s="9"/>
      <c r="T8684" s="5"/>
    </row>
    <row r="8685" spans="2:20" x14ac:dyDescent="0.2">
      <c r="B8685" s="2"/>
      <c r="M8685" s="32"/>
      <c r="P8685" s="2"/>
      <c r="Q8685" s="9"/>
      <c r="T8685" s="5"/>
    </row>
    <row r="8686" spans="2:20" x14ac:dyDescent="0.2">
      <c r="B8686" s="2"/>
      <c r="M8686" s="32"/>
      <c r="P8686" s="2"/>
      <c r="Q8686" s="9"/>
      <c r="T8686" s="5"/>
    </row>
    <row r="8687" spans="2:20" x14ac:dyDescent="0.2">
      <c r="B8687" s="2"/>
      <c r="M8687" s="32"/>
      <c r="P8687" s="2"/>
      <c r="Q8687" s="9"/>
      <c r="T8687" s="5"/>
    </row>
    <row r="8688" spans="2:20" x14ac:dyDescent="0.2">
      <c r="B8688" s="2"/>
      <c r="M8688" s="32"/>
      <c r="P8688" s="2"/>
      <c r="Q8688" s="9"/>
      <c r="T8688" s="5"/>
    </row>
    <row r="8689" spans="2:20" x14ac:dyDescent="0.2">
      <c r="B8689" s="2"/>
      <c r="M8689" s="32"/>
      <c r="P8689" s="2"/>
      <c r="Q8689" s="9"/>
      <c r="T8689" s="5"/>
    </row>
    <row r="8690" spans="2:20" x14ac:dyDescent="0.2">
      <c r="B8690" s="2"/>
      <c r="M8690" s="32"/>
      <c r="P8690" s="2"/>
      <c r="Q8690" s="9"/>
      <c r="T8690" s="5"/>
    </row>
    <row r="8691" spans="2:20" x14ac:dyDescent="0.2">
      <c r="B8691" s="2"/>
      <c r="M8691" s="32"/>
      <c r="P8691" s="2"/>
      <c r="Q8691" s="9"/>
      <c r="T8691" s="5"/>
    </row>
    <row r="8692" spans="2:20" x14ac:dyDescent="0.2">
      <c r="B8692" s="2"/>
      <c r="M8692" s="32"/>
      <c r="P8692" s="2"/>
      <c r="Q8692" s="9"/>
      <c r="T8692" s="5"/>
    </row>
    <row r="8693" spans="2:20" x14ac:dyDescent="0.2">
      <c r="B8693" s="2"/>
      <c r="M8693" s="32"/>
      <c r="P8693" s="2"/>
      <c r="Q8693" s="9"/>
      <c r="T8693" s="5"/>
    </row>
    <row r="8694" spans="2:20" x14ac:dyDescent="0.2">
      <c r="B8694" s="2"/>
      <c r="M8694" s="32"/>
      <c r="P8694" s="2"/>
      <c r="Q8694" s="9"/>
      <c r="T8694" s="5"/>
    </row>
    <row r="8695" spans="2:20" x14ac:dyDescent="0.2">
      <c r="B8695" s="2"/>
      <c r="M8695" s="32"/>
      <c r="P8695" s="2"/>
      <c r="Q8695" s="9"/>
      <c r="T8695" s="5"/>
    </row>
    <row r="8696" spans="2:20" x14ac:dyDescent="0.2">
      <c r="B8696" s="2"/>
      <c r="M8696" s="32"/>
      <c r="P8696" s="2"/>
      <c r="Q8696" s="9"/>
      <c r="T8696" s="5"/>
    </row>
    <row r="8697" spans="2:20" x14ac:dyDescent="0.2">
      <c r="B8697" s="2"/>
      <c r="M8697" s="32"/>
      <c r="P8697" s="2"/>
      <c r="Q8697" s="9"/>
      <c r="T8697" s="5"/>
    </row>
    <row r="8698" spans="2:20" x14ac:dyDescent="0.2">
      <c r="B8698" s="2"/>
      <c r="M8698" s="32"/>
      <c r="P8698" s="2"/>
      <c r="Q8698" s="9"/>
      <c r="T8698" s="5"/>
    </row>
    <row r="8699" spans="2:20" x14ac:dyDescent="0.2">
      <c r="B8699" s="2"/>
      <c r="M8699" s="32"/>
      <c r="P8699" s="2"/>
      <c r="Q8699" s="9"/>
      <c r="T8699" s="5"/>
    </row>
    <row r="8700" spans="2:20" x14ac:dyDescent="0.2">
      <c r="B8700" s="2"/>
      <c r="M8700" s="32"/>
      <c r="P8700" s="2"/>
      <c r="Q8700" s="9"/>
      <c r="T8700" s="5"/>
    </row>
    <row r="8701" spans="2:20" x14ac:dyDescent="0.2">
      <c r="B8701" s="2"/>
      <c r="M8701" s="32"/>
      <c r="P8701" s="2"/>
      <c r="Q8701" s="9"/>
      <c r="T8701" s="5"/>
    </row>
    <row r="8702" spans="2:20" x14ac:dyDescent="0.2">
      <c r="B8702" s="2"/>
      <c r="M8702" s="32"/>
      <c r="P8702" s="2"/>
      <c r="Q8702" s="9"/>
      <c r="T8702" s="5"/>
    </row>
    <row r="8703" spans="2:20" x14ac:dyDescent="0.2">
      <c r="B8703" s="2"/>
      <c r="M8703" s="32"/>
      <c r="P8703" s="2"/>
      <c r="Q8703" s="9"/>
      <c r="T8703" s="5"/>
    </row>
    <row r="8704" spans="2:20" x14ac:dyDescent="0.2">
      <c r="B8704" s="2"/>
      <c r="M8704" s="32"/>
      <c r="P8704" s="2"/>
      <c r="Q8704" s="9"/>
      <c r="T8704" s="5"/>
    </row>
    <row r="8705" spans="2:20" x14ac:dyDescent="0.2">
      <c r="B8705" s="2"/>
      <c r="M8705" s="32"/>
      <c r="P8705" s="2"/>
      <c r="Q8705" s="9"/>
      <c r="T8705" s="5"/>
    </row>
    <row r="8706" spans="2:20" x14ac:dyDescent="0.2">
      <c r="B8706" s="2"/>
      <c r="M8706" s="32"/>
      <c r="P8706" s="2"/>
      <c r="Q8706" s="9"/>
      <c r="T8706" s="5"/>
    </row>
    <row r="8707" spans="2:20" x14ac:dyDescent="0.2">
      <c r="B8707" s="2"/>
      <c r="M8707" s="32"/>
      <c r="P8707" s="2"/>
      <c r="Q8707" s="9"/>
      <c r="T8707" s="5"/>
    </row>
    <row r="8708" spans="2:20" x14ac:dyDescent="0.2">
      <c r="B8708" s="2"/>
      <c r="M8708" s="32"/>
      <c r="P8708" s="2"/>
      <c r="Q8708" s="9"/>
      <c r="T8708" s="5"/>
    </row>
    <row r="8709" spans="2:20" x14ac:dyDescent="0.2">
      <c r="B8709" s="2"/>
      <c r="M8709" s="32"/>
      <c r="P8709" s="2"/>
      <c r="Q8709" s="9"/>
      <c r="T8709" s="5"/>
    </row>
    <row r="8710" spans="2:20" x14ac:dyDescent="0.2">
      <c r="B8710" s="2"/>
      <c r="M8710" s="32"/>
      <c r="P8710" s="2"/>
      <c r="Q8710" s="9"/>
      <c r="T8710" s="5"/>
    </row>
    <row r="8711" spans="2:20" x14ac:dyDescent="0.2">
      <c r="B8711" s="2"/>
      <c r="M8711" s="32"/>
      <c r="P8711" s="2"/>
      <c r="Q8711" s="9"/>
      <c r="T8711" s="5"/>
    </row>
    <row r="8712" spans="2:20" x14ac:dyDescent="0.2">
      <c r="B8712" s="2"/>
      <c r="M8712" s="32"/>
      <c r="P8712" s="2"/>
      <c r="Q8712" s="9"/>
      <c r="T8712" s="5"/>
    </row>
    <row r="8713" spans="2:20" x14ac:dyDescent="0.2">
      <c r="B8713" s="2"/>
      <c r="M8713" s="32"/>
      <c r="P8713" s="2"/>
      <c r="Q8713" s="9"/>
      <c r="T8713" s="5"/>
    </row>
    <row r="8714" spans="2:20" x14ac:dyDescent="0.2">
      <c r="B8714" s="2"/>
      <c r="M8714" s="32"/>
      <c r="P8714" s="2"/>
      <c r="Q8714" s="9"/>
      <c r="T8714" s="5"/>
    </row>
    <row r="8715" spans="2:20" x14ac:dyDescent="0.2">
      <c r="B8715" s="2"/>
      <c r="M8715" s="32"/>
      <c r="P8715" s="2"/>
      <c r="Q8715" s="9"/>
      <c r="T8715" s="5"/>
    </row>
    <row r="8716" spans="2:20" x14ac:dyDescent="0.2">
      <c r="B8716" s="2"/>
      <c r="M8716" s="32"/>
      <c r="P8716" s="2"/>
      <c r="Q8716" s="9"/>
      <c r="T8716" s="5"/>
    </row>
    <row r="8717" spans="2:20" x14ac:dyDescent="0.2">
      <c r="B8717" s="2"/>
      <c r="M8717" s="32"/>
      <c r="P8717" s="2"/>
      <c r="Q8717" s="9"/>
      <c r="T8717" s="5"/>
    </row>
    <row r="8718" spans="2:20" x14ac:dyDescent="0.2">
      <c r="B8718" s="2"/>
      <c r="M8718" s="32"/>
      <c r="P8718" s="2"/>
      <c r="Q8718" s="9"/>
      <c r="T8718" s="5"/>
    </row>
    <row r="8719" spans="2:20" x14ac:dyDescent="0.2">
      <c r="B8719" s="2"/>
      <c r="M8719" s="32"/>
      <c r="P8719" s="2"/>
      <c r="Q8719" s="9"/>
      <c r="T8719" s="5"/>
    </row>
    <row r="8720" spans="2:20" x14ac:dyDescent="0.2">
      <c r="B8720" s="2"/>
      <c r="M8720" s="32"/>
      <c r="P8720" s="2"/>
      <c r="Q8720" s="9"/>
      <c r="T8720" s="5"/>
    </row>
    <row r="8721" spans="2:20" x14ac:dyDescent="0.2">
      <c r="B8721" s="2"/>
      <c r="M8721" s="32"/>
      <c r="P8721" s="2"/>
      <c r="Q8721" s="9"/>
      <c r="T8721" s="5"/>
    </row>
    <row r="8722" spans="2:20" x14ac:dyDescent="0.2">
      <c r="B8722" s="2"/>
      <c r="M8722" s="32"/>
      <c r="P8722" s="2"/>
      <c r="Q8722" s="9"/>
      <c r="T8722" s="5"/>
    </row>
    <row r="8723" spans="2:20" x14ac:dyDescent="0.2">
      <c r="B8723" s="2"/>
      <c r="M8723" s="32"/>
      <c r="P8723" s="2"/>
      <c r="Q8723" s="9"/>
      <c r="T8723" s="5"/>
    </row>
    <row r="8724" spans="2:20" x14ac:dyDescent="0.2">
      <c r="B8724" s="2"/>
      <c r="M8724" s="32"/>
      <c r="P8724" s="2"/>
      <c r="Q8724" s="9"/>
      <c r="T8724" s="5"/>
    </row>
    <row r="8725" spans="2:20" x14ac:dyDescent="0.2">
      <c r="B8725" s="2"/>
      <c r="M8725" s="32"/>
      <c r="P8725" s="2"/>
      <c r="Q8725" s="9"/>
      <c r="T8725" s="5"/>
    </row>
    <row r="8726" spans="2:20" x14ac:dyDescent="0.2">
      <c r="B8726" s="2"/>
      <c r="M8726" s="32"/>
      <c r="P8726" s="2"/>
      <c r="Q8726" s="9"/>
      <c r="T8726" s="5"/>
    </row>
    <row r="8727" spans="2:20" x14ac:dyDescent="0.2">
      <c r="B8727" s="2"/>
      <c r="M8727" s="32"/>
      <c r="P8727" s="2"/>
      <c r="Q8727" s="9"/>
      <c r="T8727" s="5"/>
    </row>
    <row r="8728" spans="2:20" x14ac:dyDescent="0.2">
      <c r="B8728" s="2"/>
      <c r="M8728" s="32"/>
      <c r="P8728" s="2"/>
      <c r="Q8728" s="9"/>
      <c r="T8728" s="5"/>
    </row>
    <row r="8729" spans="2:20" x14ac:dyDescent="0.2">
      <c r="B8729" s="2"/>
      <c r="M8729" s="32"/>
      <c r="P8729" s="2"/>
      <c r="Q8729" s="9"/>
      <c r="T8729" s="5"/>
    </row>
    <row r="8730" spans="2:20" x14ac:dyDescent="0.2">
      <c r="B8730" s="2"/>
      <c r="M8730" s="32"/>
      <c r="P8730" s="2"/>
      <c r="Q8730" s="9"/>
      <c r="T8730" s="5"/>
    </row>
    <row r="8731" spans="2:20" x14ac:dyDescent="0.2">
      <c r="B8731" s="2"/>
      <c r="M8731" s="32"/>
      <c r="P8731" s="2"/>
      <c r="Q8731" s="9"/>
      <c r="T8731" s="5"/>
    </row>
    <row r="8732" spans="2:20" x14ac:dyDescent="0.2">
      <c r="B8732" s="2"/>
      <c r="M8732" s="32"/>
      <c r="P8732" s="2"/>
      <c r="Q8732" s="9"/>
      <c r="T8732" s="5"/>
    </row>
    <row r="8733" spans="2:20" x14ac:dyDescent="0.2">
      <c r="B8733" s="2"/>
      <c r="M8733" s="32"/>
      <c r="P8733" s="2"/>
      <c r="Q8733" s="9"/>
      <c r="T8733" s="5"/>
    </row>
    <row r="8734" spans="2:20" x14ac:dyDescent="0.2">
      <c r="B8734" s="2"/>
      <c r="M8734" s="32"/>
      <c r="P8734" s="2"/>
      <c r="Q8734" s="9"/>
      <c r="T8734" s="5"/>
    </row>
    <row r="8735" spans="2:20" x14ac:dyDescent="0.2">
      <c r="B8735" s="2"/>
      <c r="M8735" s="32"/>
      <c r="P8735" s="2"/>
      <c r="Q8735" s="9"/>
      <c r="T8735" s="5"/>
    </row>
    <row r="8736" spans="2:20" x14ac:dyDescent="0.2">
      <c r="B8736" s="2"/>
      <c r="M8736" s="32"/>
      <c r="P8736" s="2"/>
      <c r="Q8736" s="9"/>
      <c r="T8736" s="5"/>
    </row>
    <row r="8737" spans="2:20" x14ac:dyDescent="0.2">
      <c r="B8737" s="2"/>
      <c r="M8737" s="32"/>
      <c r="P8737" s="2"/>
      <c r="Q8737" s="9"/>
      <c r="T8737" s="5"/>
    </row>
    <row r="8738" spans="2:20" x14ac:dyDescent="0.2">
      <c r="B8738" s="2"/>
      <c r="M8738" s="32"/>
      <c r="P8738" s="2"/>
      <c r="Q8738" s="9"/>
      <c r="T8738" s="5"/>
    </row>
    <row r="8739" spans="2:20" x14ac:dyDescent="0.2">
      <c r="B8739" s="2"/>
      <c r="M8739" s="32"/>
      <c r="P8739" s="2"/>
      <c r="Q8739" s="9"/>
      <c r="T8739" s="5"/>
    </row>
    <row r="8740" spans="2:20" x14ac:dyDescent="0.2">
      <c r="B8740" s="2"/>
      <c r="M8740" s="32"/>
      <c r="P8740" s="2"/>
      <c r="Q8740" s="9"/>
      <c r="T8740" s="5"/>
    </row>
    <row r="8741" spans="2:20" x14ac:dyDescent="0.2">
      <c r="B8741" s="2"/>
      <c r="M8741" s="32"/>
      <c r="P8741" s="2"/>
      <c r="Q8741" s="9"/>
      <c r="T8741" s="5"/>
    </row>
    <row r="8742" spans="2:20" x14ac:dyDescent="0.2">
      <c r="B8742" s="2"/>
      <c r="M8742" s="32"/>
      <c r="P8742" s="2"/>
      <c r="Q8742" s="9"/>
      <c r="T8742" s="5"/>
    </row>
    <row r="8743" spans="2:20" x14ac:dyDescent="0.2">
      <c r="B8743" s="2"/>
      <c r="M8743" s="32"/>
      <c r="P8743" s="2"/>
      <c r="Q8743" s="9"/>
      <c r="T8743" s="5"/>
    </row>
    <row r="8744" spans="2:20" x14ac:dyDescent="0.2">
      <c r="B8744" s="2"/>
      <c r="M8744" s="32"/>
      <c r="P8744" s="2"/>
      <c r="Q8744" s="9"/>
      <c r="T8744" s="5"/>
    </row>
    <row r="8745" spans="2:20" x14ac:dyDescent="0.2">
      <c r="B8745" s="2"/>
      <c r="M8745" s="32"/>
      <c r="P8745" s="2"/>
      <c r="Q8745" s="9"/>
      <c r="T8745" s="5"/>
    </row>
    <row r="8746" spans="2:20" x14ac:dyDescent="0.2">
      <c r="B8746" s="2"/>
      <c r="M8746" s="32"/>
      <c r="P8746" s="2"/>
      <c r="Q8746" s="9"/>
      <c r="T8746" s="5"/>
    </row>
    <row r="8747" spans="2:20" x14ac:dyDescent="0.2">
      <c r="B8747" s="2"/>
      <c r="M8747" s="32"/>
      <c r="P8747" s="2"/>
      <c r="Q8747" s="9"/>
      <c r="T8747" s="5"/>
    </row>
    <row r="8748" spans="2:20" x14ac:dyDescent="0.2">
      <c r="B8748" s="2"/>
      <c r="M8748" s="32"/>
      <c r="P8748" s="2"/>
      <c r="Q8748" s="9"/>
      <c r="T8748" s="5"/>
    </row>
    <row r="8749" spans="2:20" x14ac:dyDescent="0.2">
      <c r="B8749" s="2"/>
      <c r="M8749" s="32"/>
      <c r="P8749" s="2"/>
      <c r="Q8749" s="9"/>
      <c r="T8749" s="5"/>
    </row>
    <row r="8750" spans="2:20" x14ac:dyDescent="0.2">
      <c r="B8750" s="2"/>
      <c r="M8750" s="32"/>
      <c r="P8750" s="2"/>
      <c r="Q8750" s="9"/>
      <c r="T8750" s="5"/>
    </row>
    <row r="8751" spans="2:20" x14ac:dyDescent="0.2">
      <c r="B8751" s="2"/>
      <c r="M8751" s="32"/>
      <c r="P8751" s="2"/>
      <c r="Q8751" s="9"/>
      <c r="T8751" s="5"/>
    </row>
    <row r="8752" spans="2:20" x14ac:dyDescent="0.2">
      <c r="B8752" s="2"/>
      <c r="M8752" s="32"/>
      <c r="P8752" s="2"/>
      <c r="Q8752" s="9"/>
      <c r="T8752" s="5"/>
    </row>
    <row r="8753" spans="2:20" x14ac:dyDescent="0.2">
      <c r="B8753" s="2"/>
      <c r="M8753" s="32"/>
      <c r="P8753" s="2"/>
      <c r="Q8753" s="9"/>
      <c r="T8753" s="5"/>
    </row>
    <row r="8754" spans="2:20" x14ac:dyDescent="0.2">
      <c r="B8754" s="2"/>
      <c r="M8754" s="32"/>
      <c r="P8754" s="2"/>
      <c r="Q8754" s="9"/>
      <c r="T8754" s="5"/>
    </row>
    <row r="8755" spans="2:20" x14ac:dyDescent="0.2">
      <c r="B8755" s="2"/>
      <c r="M8755" s="32"/>
      <c r="P8755" s="2"/>
      <c r="Q8755" s="9"/>
      <c r="T8755" s="5"/>
    </row>
    <row r="8756" spans="2:20" x14ac:dyDescent="0.2">
      <c r="B8756" s="2"/>
      <c r="M8756" s="32"/>
      <c r="P8756" s="2"/>
      <c r="Q8756" s="9"/>
      <c r="T8756" s="5"/>
    </row>
    <row r="8757" spans="2:20" x14ac:dyDescent="0.2">
      <c r="B8757" s="2"/>
      <c r="M8757" s="32"/>
      <c r="P8757" s="2"/>
      <c r="Q8757" s="9"/>
      <c r="T8757" s="5"/>
    </row>
    <row r="8758" spans="2:20" x14ac:dyDescent="0.2">
      <c r="B8758" s="2"/>
      <c r="M8758" s="32"/>
      <c r="P8758" s="2"/>
      <c r="Q8758" s="9"/>
      <c r="T8758" s="5"/>
    </row>
    <row r="8759" spans="2:20" x14ac:dyDescent="0.2">
      <c r="B8759" s="2"/>
      <c r="M8759" s="32"/>
      <c r="P8759" s="2"/>
      <c r="Q8759" s="9"/>
      <c r="T8759" s="5"/>
    </row>
    <row r="8760" spans="2:20" x14ac:dyDescent="0.2">
      <c r="B8760" s="2"/>
      <c r="M8760" s="32"/>
      <c r="P8760" s="2"/>
      <c r="Q8760" s="9"/>
      <c r="T8760" s="5"/>
    </row>
    <row r="8761" spans="2:20" x14ac:dyDescent="0.2">
      <c r="B8761" s="2"/>
      <c r="M8761" s="32"/>
      <c r="P8761" s="2"/>
      <c r="Q8761" s="9"/>
      <c r="T8761" s="5"/>
    </row>
    <row r="8762" spans="2:20" x14ac:dyDescent="0.2">
      <c r="B8762" s="2"/>
      <c r="M8762" s="32"/>
      <c r="P8762" s="2"/>
      <c r="Q8762" s="9"/>
      <c r="T8762" s="5"/>
    </row>
    <row r="8763" spans="2:20" x14ac:dyDescent="0.2">
      <c r="B8763" s="2"/>
      <c r="M8763" s="32"/>
      <c r="P8763" s="2"/>
      <c r="Q8763" s="9"/>
      <c r="T8763" s="5"/>
    </row>
    <row r="8764" spans="2:20" x14ac:dyDescent="0.2">
      <c r="B8764" s="2"/>
      <c r="M8764" s="32"/>
      <c r="P8764" s="2"/>
      <c r="Q8764" s="9"/>
      <c r="T8764" s="5"/>
    </row>
    <row r="8765" spans="2:20" x14ac:dyDescent="0.2">
      <c r="B8765" s="2"/>
      <c r="M8765" s="32"/>
      <c r="P8765" s="2"/>
      <c r="Q8765" s="9"/>
      <c r="T8765" s="5"/>
    </row>
    <row r="8766" spans="2:20" x14ac:dyDescent="0.2">
      <c r="B8766" s="2"/>
      <c r="M8766" s="32"/>
      <c r="P8766" s="2"/>
      <c r="Q8766" s="9"/>
      <c r="T8766" s="5"/>
    </row>
    <row r="8767" spans="2:20" x14ac:dyDescent="0.2">
      <c r="B8767" s="2"/>
      <c r="M8767" s="32"/>
      <c r="P8767" s="2"/>
      <c r="Q8767" s="9"/>
      <c r="T8767" s="5"/>
    </row>
    <row r="8768" spans="2:20" x14ac:dyDescent="0.2">
      <c r="B8768" s="2"/>
      <c r="M8768" s="32"/>
      <c r="P8768" s="2"/>
      <c r="Q8768" s="9"/>
      <c r="T8768" s="5"/>
    </row>
    <row r="8769" spans="2:20" x14ac:dyDescent="0.2">
      <c r="B8769" s="2"/>
      <c r="M8769" s="32"/>
      <c r="P8769" s="2"/>
      <c r="Q8769" s="9"/>
      <c r="T8769" s="5"/>
    </row>
    <row r="8770" spans="2:20" x14ac:dyDescent="0.2">
      <c r="B8770" s="2"/>
      <c r="M8770" s="32"/>
      <c r="P8770" s="2"/>
      <c r="Q8770" s="9"/>
      <c r="T8770" s="5"/>
    </row>
    <row r="8771" spans="2:20" x14ac:dyDescent="0.2">
      <c r="B8771" s="2"/>
      <c r="M8771" s="32"/>
      <c r="P8771" s="2"/>
      <c r="Q8771" s="9"/>
      <c r="T8771" s="5"/>
    </row>
    <row r="8772" spans="2:20" x14ac:dyDescent="0.2">
      <c r="B8772" s="2"/>
      <c r="M8772" s="32"/>
      <c r="P8772" s="2"/>
      <c r="Q8772" s="9"/>
      <c r="T8772" s="5"/>
    </row>
    <row r="8773" spans="2:20" x14ac:dyDescent="0.2">
      <c r="B8773" s="2"/>
      <c r="M8773" s="32"/>
      <c r="P8773" s="2"/>
      <c r="Q8773" s="9"/>
      <c r="T8773" s="5"/>
    </row>
    <row r="8774" spans="2:20" x14ac:dyDescent="0.2">
      <c r="B8774" s="2"/>
      <c r="M8774" s="32"/>
      <c r="P8774" s="2"/>
      <c r="Q8774" s="9"/>
      <c r="T8774" s="5"/>
    </row>
    <row r="8775" spans="2:20" x14ac:dyDescent="0.2">
      <c r="B8775" s="2"/>
      <c r="M8775" s="32"/>
      <c r="P8775" s="2"/>
      <c r="Q8775" s="9"/>
      <c r="T8775" s="5"/>
    </row>
    <row r="8776" spans="2:20" x14ac:dyDescent="0.2">
      <c r="B8776" s="2"/>
      <c r="M8776" s="32"/>
      <c r="P8776" s="2"/>
      <c r="Q8776" s="9"/>
      <c r="T8776" s="5"/>
    </row>
    <row r="8777" spans="2:20" x14ac:dyDescent="0.2">
      <c r="B8777" s="2"/>
      <c r="M8777" s="32"/>
      <c r="P8777" s="2"/>
      <c r="Q8777" s="9"/>
      <c r="T8777" s="5"/>
    </row>
    <row r="8778" spans="2:20" x14ac:dyDescent="0.2">
      <c r="B8778" s="2"/>
      <c r="M8778" s="32"/>
      <c r="P8778" s="2"/>
      <c r="Q8778" s="9"/>
      <c r="T8778" s="5"/>
    </row>
    <row r="8779" spans="2:20" x14ac:dyDescent="0.2">
      <c r="B8779" s="2"/>
      <c r="M8779" s="32"/>
      <c r="P8779" s="2"/>
      <c r="Q8779" s="9"/>
      <c r="T8779" s="5"/>
    </row>
    <row r="8780" spans="2:20" x14ac:dyDescent="0.2">
      <c r="B8780" s="2"/>
      <c r="M8780" s="32"/>
      <c r="P8780" s="2"/>
      <c r="Q8780" s="9"/>
      <c r="T8780" s="5"/>
    </row>
    <row r="8781" spans="2:20" x14ac:dyDescent="0.2">
      <c r="B8781" s="2"/>
      <c r="M8781" s="32"/>
      <c r="P8781" s="2"/>
      <c r="Q8781" s="9"/>
      <c r="T8781" s="5"/>
    </row>
    <row r="8782" spans="2:20" x14ac:dyDescent="0.2">
      <c r="B8782" s="2"/>
      <c r="M8782" s="32"/>
      <c r="P8782" s="2"/>
      <c r="Q8782" s="9"/>
      <c r="T8782" s="5"/>
    </row>
    <row r="8783" spans="2:20" x14ac:dyDescent="0.2">
      <c r="B8783" s="2"/>
      <c r="M8783" s="32"/>
      <c r="P8783" s="2"/>
      <c r="Q8783" s="9"/>
      <c r="T8783" s="5"/>
    </row>
    <row r="8784" spans="2:20" x14ac:dyDescent="0.2">
      <c r="B8784" s="2"/>
      <c r="M8784" s="32"/>
      <c r="P8784" s="2"/>
      <c r="Q8784" s="9"/>
      <c r="T8784" s="5"/>
    </row>
    <row r="8785" spans="2:20" x14ac:dyDescent="0.2">
      <c r="B8785" s="2"/>
      <c r="M8785" s="32"/>
      <c r="P8785" s="2"/>
      <c r="Q8785" s="9"/>
      <c r="T8785" s="5"/>
    </row>
    <row r="8786" spans="2:20" x14ac:dyDescent="0.2">
      <c r="B8786" s="2"/>
      <c r="M8786" s="32"/>
      <c r="P8786" s="2"/>
      <c r="Q8786" s="9"/>
      <c r="T8786" s="5"/>
    </row>
    <row r="8787" spans="2:20" x14ac:dyDescent="0.2">
      <c r="B8787" s="2"/>
      <c r="M8787" s="32"/>
      <c r="P8787" s="2"/>
      <c r="Q8787" s="9"/>
      <c r="T8787" s="5"/>
    </row>
    <row r="8788" spans="2:20" x14ac:dyDescent="0.2">
      <c r="B8788" s="2"/>
      <c r="M8788" s="32"/>
      <c r="P8788" s="2"/>
      <c r="Q8788" s="9"/>
      <c r="T8788" s="5"/>
    </row>
    <row r="8789" spans="2:20" x14ac:dyDescent="0.2">
      <c r="B8789" s="2"/>
      <c r="M8789" s="32"/>
      <c r="P8789" s="2"/>
      <c r="Q8789" s="9"/>
      <c r="T8789" s="5"/>
    </row>
    <row r="8790" spans="2:20" x14ac:dyDescent="0.2">
      <c r="B8790" s="2"/>
      <c r="M8790" s="32"/>
      <c r="P8790" s="2"/>
      <c r="Q8790" s="9"/>
      <c r="T8790" s="5"/>
    </row>
    <row r="8791" spans="2:20" x14ac:dyDescent="0.2">
      <c r="B8791" s="2"/>
      <c r="M8791" s="32"/>
      <c r="P8791" s="2"/>
      <c r="Q8791" s="9"/>
      <c r="T8791" s="5"/>
    </row>
    <row r="8792" spans="2:20" x14ac:dyDescent="0.2">
      <c r="B8792" s="2"/>
      <c r="M8792" s="32"/>
      <c r="P8792" s="2"/>
      <c r="Q8792" s="9"/>
      <c r="T8792" s="5"/>
    </row>
    <row r="8793" spans="2:20" x14ac:dyDescent="0.2">
      <c r="B8793" s="2"/>
      <c r="M8793" s="32"/>
      <c r="P8793" s="2"/>
      <c r="Q8793" s="9"/>
      <c r="T8793" s="5"/>
    </row>
    <row r="8794" spans="2:20" x14ac:dyDescent="0.2">
      <c r="B8794" s="2"/>
      <c r="M8794" s="32"/>
      <c r="P8794" s="2"/>
      <c r="Q8794" s="9"/>
      <c r="T8794" s="5"/>
    </row>
    <row r="8795" spans="2:20" x14ac:dyDescent="0.2">
      <c r="B8795" s="2"/>
      <c r="M8795" s="32"/>
      <c r="P8795" s="2"/>
      <c r="Q8795" s="9"/>
      <c r="T8795" s="5"/>
    </row>
    <row r="8796" spans="2:20" x14ac:dyDescent="0.2">
      <c r="B8796" s="2"/>
      <c r="M8796" s="32"/>
      <c r="P8796" s="2"/>
      <c r="Q8796" s="9"/>
      <c r="T8796" s="5"/>
    </row>
    <row r="8797" spans="2:20" x14ac:dyDescent="0.2">
      <c r="B8797" s="2"/>
      <c r="M8797" s="32"/>
      <c r="P8797" s="2"/>
      <c r="Q8797" s="9"/>
      <c r="T8797" s="5"/>
    </row>
    <row r="8798" spans="2:20" x14ac:dyDescent="0.2">
      <c r="B8798" s="2"/>
      <c r="M8798" s="32"/>
      <c r="P8798" s="2"/>
      <c r="Q8798" s="9"/>
      <c r="T8798" s="5"/>
    </row>
    <row r="8799" spans="2:20" x14ac:dyDescent="0.2">
      <c r="B8799" s="2"/>
      <c r="M8799" s="32"/>
      <c r="P8799" s="2"/>
      <c r="Q8799" s="9"/>
      <c r="T8799" s="5"/>
    </row>
    <row r="8800" spans="2:20" x14ac:dyDescent="0.2">
      <c r="B8800" s="2"/>
      <c r="M8800" s="32"/>
      <c r="P8800" s="2"/>
      <c r="Q8800" s="9"/>
      <c r="T8800" s="5"/>
    </row>
    <row r="8801" spans="2:20" x14ac:dyDescent="0.2">
      <c r="B8801" s="2"/>
      <c r="M8801" s="32"/>
      <c r="P8801" s="2"/>
      <c r="Q8801" s="9"/>
      <c r="T8801" s="5"/>
    </row>
    <row r="8802" spans="2:20" x14ac:dyDescent="0.2">
      <c r="B8802" s="2"/>
      <c r="M8802" s="32"/>
      <c r="P8802" s="2"/>
      <c r="Q8802" s="9"/>
      <c r="T8802" s="5"/>
    </row>
    <row r="8803" spans="2:20" x14ac:dyDescent="0.2">
      <c r="B8803" s="2"/>
      <c r="M8803" s="32"/>
      <c r="P8803" s="2"/>
      <c r="Q8803" s="9"/>
      <c r="T8803" s="5"/>
    </row>
    <row r="8804" spans="2:20" x14ac:dyDescent="0.2">
      <c r="B8804" s="2"/>
      <c r="M8804" s="32"/>
      <c r="P8804" s="2"/>
      <c r="Q8804" s="9"/>
      <c r="T8804" s="5"/>
    </row>
    <row r="8805" spans="2:20" x14ac:dyDescent="0.2">
      <c r="B8805" s="2"/>
      <c r="M8805" s="32"/>
      <c r="P8805" s="2"/>
      <c r="Q8805" s="9"/>
      <c r="T8805" s="5"/>
    </row>
    <row r="8806" spans="2:20" x14ac:dyDescent="0.2">
      <c r="B8806" s="2"/>
      <c r="M8806" s="32"/>
      <c r="P8806" s="2"/>
      <c r="Q8806" s="9"/>
      <c r="T8806" s="5"/>
    </row>
    <row r="8807" spans="2:20" x14ac:dyDescent="0.2">
      <c r="B8807" s="2"/>
      <c r="M8807" s="32"/>
      <c r="P8807" s="2"/>
      <c r="Q8807" s="9"/>
      <c r="T8807" s="5"/>
    </row>
    <row r="8808" spans="2:20" x14ac:dyDescent="0.2">
      <c r="B8808" s="2"/>
      <c r="M8808" s="32"/>
      <c r="P8808" s="2"/>
      <c r="Q8808" s="9"/>
      <c r="T8808" s="5"/>
    </row>
    <row r="8809" spans="2:20" x14ac:dyDescent="0.2">
      <c r="B8809" s="2"/>
      <c r="M8809" s="32"/>
      <c r="P8809" s="2"/>
      <c r="Q8809" s="9"/>
      <c r="T8809" s="5"/>
    </row>
    <row r="8810" spans="2:20" x14ac:dyDescent="0.2">
      <c r="B8810" s="2"/>
      <c r="M8810" s="32"/>
      <c r="P8810" s="2"/>
      <c r="Q8810" s="9"/>
      <c r="T8810" s="5"/>
    </row>
    <row r="8811" spans="2:20" x14ac:dyDescent="0.2">
      <c r="B8811" s="2"/>
      <c r="M8811" s="32"/>
      <c r="P8811" s="2"/>
      <c r="Q8811" s="9"/>
      <c r="T8811" s="5"/>
    </row>
    <row r="8812" spans="2:20" x14ac:dyDescent="0.2">
      <c r="B8812" s="2"/>
      <c r="M8812" s="32"/>
      <c r="P8812" s="2"/>
      <c r="Q8812" s="9"/>
      <c r="T8812" s="5"/>
    </row>
    <row r="8813" spans="2:20" x14ac:dyDescent="0.2">
      <c r="B8813" s="2"/>
      <c r="M8813" s="32"/>
      <c r="P8813" s="2"/>
      <c r="Q8813" s="9"/>
      <c r="T8813" s="5"/>
    </row>
    <row r="8814" spans="2:20" x14ac:dyDescent="0.2">
      <c r="B8814" s="2"/>
      <c r="M8814" s="32"/>
      <c r="P8814" s="2"/>
      <c r="Q8814" s="9"/>
      <c r="T8814" s="5"/>
    </row>
    <row r="8815" spans="2:20" x14ac:dyDescent="0.2">
      <c r="B8815" s="2"/>
      <c r="M8815" s="32"/>
      <c r="P8815" s="2"/>
      <c r="Q8815" s="9"/>
      <c r="T8815" s="5"/>
    </row>
    <row r="8816" spans="2:20" x14ac:dyDescent="0.2">
      <c r="B8816" s="2"/>
      <c r="M8816" s="32"/>
      <c r="P8816" s="2"/>
      <c r="Q8816" s="9"/>
      <c r="T8816" s="5"/>
    </row>
    <row r="8817" spans="2:20" x14ac:dyDescent="0.2">
      <c r="B8817" s="2"/>
      <c r="M8817" s="32"/>
      <c r="P8817" s="2"/>
      <c r="Q8817" s="9"/>
      <c r="T8817" s="5"/>
    </row>
    <row r="8818" spans="2:20" x14ac:dyDescent="0.2">
      <c r="B8818" s="2"/>
      <c r="M8818" s="32"/>
      <c r="P8818" s="2"/>
      <c r="Q8818" s="9"/>
      <c r="T8818" s="5"/>
    </row>
    <row r="8819" spans="2:20" x14ac:dyDescent="0.2">
      <c r="B8819" s="2"/>
      <c r="M8819" s="32"/>
      <c r="P8819" s="2"/>
      <c r="Q8819" s="9"/>
      <c r="T8819" s="5"/>
    </row>
    <row r="8820" spans="2:20" x14ac:dyDescent="0.2">
      <c r="B8820" s="2"/>
      <c r="M8820" s="32"/>
      <c r="P8820" s="2"/>
      <c r="Q8820" s="9"/>
      <c r="T8820" s="5"/>
    </row>
    <row r="8821" spans="2:20" x14ac:dyDescent="0.2">
      <c r="B8821" s="2"/>
      <c r="M8821" s="32"/>
      <c r="P8821" s="2"/>
      <c r="Q8821" s="9"/>
      <c r="T8821" s="5"/>
    </row>
    <row r="8822" spans="2:20" x14ac:dyDescent="0.2">
      <c r="B8822" s="2"/>
      <c r="M8822" s="32"/>
      <c r="P8822" s="2"/>
      <c r="Q8822" s="9"/>
      <c r="T8822" s="5"/>
    </row>
    <row r="8823" spans="2:20" x14ac:dyDescent="0.2">
      <c r="B8823" s="2"/>
      <c r="M8823" s="32"/>
      <c r="P8823" s="2"/>
      <c r="Q8823" s="9"/>
      <c r="T8823" s="5"/>
    </row>
    <row r="8824" spans="2:20" x14ac:dyDescent="0.2">
      <c r="B8824" s="2"/>
      <c r="M8824" s="32"/>
      <c r="P8824" s="2"/>
      <c r="Q8824" s="9"/>
      <c r="T8824" s="5"/>
    </row>
    <row r="8825" spans="2:20" x14ac:dyDescent="0.2">
      <c r="B8825" s="2"/>
      <c r="M8825" s="32"/>
      <c r="P8825" s="2"/>
      <c r="Q8825" s="9"/>
      <c r="T8825" s="5"/>
    </row>
    <row r="8826" spans="2:20" x14ac:dyDescent="0.2">
      <c r="B8826" s="2"/>
      <c r="M8826" s="32"/>
      <c r="P8826" s="2"/>
      <c r="Q8826" s="9"/>
      <c r="T8826" s="5"/>
    </row>
    <row r="8827" spans="2:20" x14ac:dyDescent="0.2">
      <c r="B8827" s="2"/>
      <c r="M8827" s="32"/>
      <c r="P8827" s="2"/>
      <c r="Q8827" s="9"/>
      <c r="T8827" s="5"/>
    </row>
    <row r="8828" spans="2:20" x14ac:dyDescent="0.2">
      <c r="B8828" s="2"/>
      <c r="M8828" s="32"/>
      <c r="P8828" s="2"/>
      <c r="Q8828" s="9"/>
      <c r="T8828" s="5"/>
    </row>
    <row r="8829" spans="2:20" x14ac:dyDescent="0.2">
      <c r="B8829" s="2"/>
      <c r="M8829" s="32"/>
      <c r="P8829" s="2"/>
      <c r="Q8829" s="9"/>
      <c r="T8829" s="5"/>
    </row>
    <row r="8830" spans="2:20" x14ac:dyDescent="0.2">
      <c r="B8830" s="2"/>
      <c r="M8830" s="32"/>
      <c r="P8830" s="2"/>
      <c r="Q8830" s="9"/>
      <c r="T8830" s="5"/>
    </row>
    <row r="8831" spans="2:20" x14ac:dyDescent="0.2">
      <c r="B8831" s="2"/>
      <c r="M8831" s="32"/>
      <c r="P8831" s="2"/>
      <c r="Q8831" s="9"/>
      <c r="T8831" s="5"/>
    </row>
    <row r="8832" spans="2:20" x14ac:dyDescent="0.2">
      <c r="B8832" s="2"/>
      <c r="M8832" s="32"/>
      <c r="P8832" s="2"/>
      <c r="Q8832" s="9"/>
      <c r="T8832" s="5"/>
    </row>
    <row r="8833" spans="2:20" x14ac:dyDescent="0.2">
      <c r="B8833" s="2"/>
      <c r="M8833" s="32"/>
      <c r="P8833" s="2"/>
      <c r="Q8833" s="9"/>
      <c r="T8833" s="5"/>
    </row>
    <row r="8834" spans="2:20" x14ac:dyDescent="0.2">
      <c r="B8834" s="2"/>
      <c r="M8834" s="32"/>
      <c r="P8834" s="2"/>
      <c r="Q8834" s="9"/>
      <c r="T8834" s="5"/>
    </row>
    <row r="8835" spans="2:20" x14ac:dyDescent="0.2">
      <c r="B8835" s="2"/>
      <c r="M8835" s="32"/>
      <c r="P8835" s="2"/>
      <c r="Q8835" s="9"/>
      <c r="T8835" s="5"/>
    </row>
    <row r="8836" spans="2:20" x14ac:dyDescent="0.2">
      <c r="B8836" s="2"/>
      <c r="M8836" s="32"/>
      <c r="P8836" s="2"/>
      <c r="Q8836" s="9"/>
      <c r="T8836" s="5"/>
    </row>
    <row r="8837" spans="2:20" x14ac:dyDescent="0.2">
      <c r="B8837" s="2"/>
      <c r="M8837" s="32"/>
      <c r="P8837" s="2"/>
      <c r="Q8837" s="9"/>
      <c r="T8837" s="5"/>
    </row>
    <row r="8838" spans="2:20" x14ac:dyDescent="0.2">
      <c r="B8838" s="2"/>
      <c r="M8838" s="32"/>
      <c r="P8838" s="2"/>
      <c r="Q8838" s="9"/>
      <c r="T8838" s="5"/>
    </row>
    <row r="8839" spans="2:20" x14ac:dyDescent="0.2">
      <c r="B8839" s="2"/>
      <c r="M8839" s="32"/>
      <c r="P8839" s="2"/>
      <c r="Q8839" s="9"/>
      <c r="T8839" s="5"/>
    </row>
    <row r="8840" spans="2:20" x14ac:dyDescent="0.2">
      <c r="B8840" s="2"/>
      <c r="M8840" s="32"/>
      <c r="P8840" s="2"/>
      <c r="Q8840" s="9"/>
      <c r="T8840" s="5"/>
    </row>
    <row r="8841" spans="2:20" x14ac:dyDescent="0.2">
      <c r="B8841" s="2"/>
      <c r="M8841" s="32"/>
      <c r="P8841" s="2"/>
      <c r="Q8841" s="9"/>
      <c r="T8841" s="5"/>
    </row>
    <row r="8842" spans="2:20" x14ac:dyDescent="0.2">
      <c r="B8842" s="2"/>
      <c r="M8842" s="32"/>
      <c r="P8842" s="2"/>
      <c r="Q8842" s="9"/>
      <c r="T8842" s="5"/>
    </row>
    <row r="8843" spans="2:20" x14ac:dyDescent="0.2">
      <c r="B8843" s="2"/>
      <c r="M8843" s="32"/>
      <c r="P8843" s="2"/>
      <c r="Q8843" s="9"/>
      <c r="T8843" s="5"/>
    </row>
    <row r="8844" spans="2:20" x14ac:dyDescent="0.2">
      <c r="B8844" s="2"/>
      <c r="M8844" s="32"/>
      <c r="P8844" s="2"/>
      <c r="Q8844" s="9"/>
      <c r="T8844" s="5"/>
    </row>
    <row r="8845" spans="2:20" x14ac:dyDescent="0.2">
      <c r="B8845" s="2"/>
      <c r="M8845" s="32"/>
      <c r="P8845" s="2"/>
      <c r="Q8845" s="9"/>
      <c r="T8845" s="5"/>
    </row>
    <row r="8846" spans="2:20" x14ac:dyDescent="0.2">
      <c r="B8846" s="2"/>
      <c r="M8846" s="32"/>
      <c r="P8846" s="2"/>
      <c r="Q8846" s="9"/>
      <c r="T8846" s="5"/>
    </row>
    <row r="8847" spans="2:20" x14ac:dyDescent="0.2">
      <c r="B8847" s="2"/>
      <c r="M8847" s="32"/>
      <c r="P8847" s="2"/>
      <c r="Q8847" s="9"/>
      <c r="T8847" s="5"/>
    </row>
    <row r="8848" spans="2:20" x14ac:dyDescent="0.2">
      <c r="B8848" s="2"/>
      <c r="M8848" s="32"/>
      <c r="P8848" s="2"/>
      <c r="Q8848" s="9"/>
      <c r="T8848" s="5"/>
    </row>
    <row r="8849" spans="2:20" x14ac:dyDescent="0.2">
      <c r="B8849" s="2"/>
      <c r="M8849" s="32"/>
      <c r="P8849" s="2"/>
      <c r="Q8849" s="9"/>
      <c r="T8849" s="5"/>
    </row>
    <row r="8850" spans="2:20" x14ac:dyDescent="0.2">
      <c r="B8850" s="2"/>
      <c r="M8850" s="32"/>
      <c r="P8850" s="2"/>
      <c r="Q8850" s="9"/>
      <c r="T8850" s="5"/>
    </row>
    <row r="8851" spans="2:20" x14ac:dyDescent="0.2">
      <c r="B8851" s="2"/>
      <c r="M8851" s="32"/>
      <c r="P8851" s="2"/>
      <c r="Q8851" s="9"/>
      <c r="T8851" s="5"/>
    </row>
    <row r="8852" spans="2:20" x14ac:dyDescent="0.2">
      <c r="B8852" s="2"/>
      <c r="M8852" s="32"/>
      <c r="P8852" s="2"/>
      <c r="Q8852" s="9"/>
      <c r="T8852" s="5"/>
    </row>
    <row r="8853" spans="2:20" x14ac:dyDescent="0.2">
      <c r="B8853" s="2"/>
      <c r="M8853" s="32"/>
      <c r="P8853" s="2"/>
      <c r="Q8853" s="9"/>
      <c r="T8853" s="5"/>
    </row>
    <row r="8854" spans="2:20" x14ac:dyDescent="0.2">
      <c r="B8854" s="2"/>
      <c r="M8854" s="32"/>
      <c r="P8854" s="2"/>
      <c r="Q8854" s="9"/>
      <c r="T8854" s="5"/>
    </row>
    <row r="8855" spans="2:20" x14ac:dyDescent="0.2">
      <c r="B8855" s="2"/>
      <c r="M8855" s="32"/>
      <c r="P8855" s="2"/>
      <c r="Q8855" s="9"/>
      <c r="T8855" s="5"/>
    </row>
    <row r="8856" spans="2:20" x14ac:dyDescent="0.2">
      <c r="B8856" s="2"/>
      <c r="M8856" s="32"/>
      <c r="P8856" s="2"/>
      <c r="Q8856" s="9"/>
      <c r="T8856" s="5"/>
    </row>
    <row r="8857" spans="2:20" x14ac:dyDescent="0.2">
      <c r="B8857" s="2"/>
      <c r="M8857" s="32"/>
      <c r="P8857" s="2"/>
      <c r="Q8857" s="9"/>
      <c r="T8857" s="5"/>
    </row>
    <row r="8858" spans="2:20" x14ac:dyDescent="0.2">
      <c r="B8858" s="2"/>
      <c r="M8858" s="32"/>
      <c r="P8858" s="2"/>
      <c r="Q8858" s="9"/>
      <c r="T8858" s="5"/>
    </row>
    <row r="8859" spans="2:20" x14ac:dyDescent="0.2">
      <c r="B8859" s="2"/>
      <c r="M8859" s="32"/>
      <c r="P8859" s="2"/>
      <c r="Q8859" s="9"/>
      <c r="T8859" s="5"/>
    </row>
    <row r="8860" spans="2:20" x14ac:dyDescent="0.2">
      <c r="B8860" s="2"/>
      <c r="M8860" s="32"/>
      <c r="P8860" s="2"/>
      <c r="Q8860" s="9"/>
      <c r="T8860" s="5"/>
    </row>
    <row r="8861" spans="2:20" x14ac:dyDescent="0.2">
      <c r="B8861" s="2"/>
      <c r="M8861" s="32"/>
      <c r="P8861" s="2"/>
      <c r="Q8861" s="9"/>
      <c r="T8861" s="5"/>
    </row>
    <row r="8862" spans="2:20" x14ac:dyDescent="0.2">
      <c r="B8862" s="2"/>
      <c r="M8862" s="32"/>
      <c r="P8862" s="2"/>
      <c r="Q8862" s="9"/>
      <c r="T8862" s="5"/>
    </row>
    <row r="8863" spans="2:20" x14ac:dyDescent="0.2">
      <c r="B8863" s="2"/>
      <c r="M8863" s="32"/>
      <c r="P8863" s="2"/>
      <c r="Q8863" s="9"/>
      <c r="T8863" s="5"/>
    </row>
    <row r="8864" spans="2:20" x14ac:dyDescent="0.2">
      <c r="B8864" s="2"/>
      <c r="M8864" s="32"/>
      <c r="P8864" s="2"/>
      <c r="Q8864" s="9"/>
      <c r="T8864" s="5"/>
    </row>
    <row r="8865" spans="2:20" x14ac:dyDescent="0.2">
      <c r="B8865" s="2"/>
      <c r="M8865" s="32"/>
      <c r="P8865" s="2"/>
      <c r="Q8865" s="9"/>
      <c r="T8865" s="5"/>
    </row>
    <row r="8866" spans="2:20" x14ac:dyDescent="0.2">
      <c r="B8866" s="2"/>
      <c r="M8866" s="32"/>
      <c r="P8866" s="2"/>
      <c r="Q8866" s="9"/>
      <c r="T8866" s="5"/>
    </row>
    <row r="8867" spans="2:20" x14ac:dyDescent="0.2">
      <c r="B8867" s="2"/>
      <c r="M8867" s="32"/>
      <c r="P8867" s="2"/>
      <c r="Q8867" s="9"/>
      <c r="T8867" s="5"/>
    </row>
    <row r="8868" spans="2:20" x14ac:dyDescent="0.2">
      <c r="B8868" s="2"/>
      <c r="M8868" s="32"/>
      <c r="P8868" s="2"/>
      <c r="Q8868" s="9"/>
      <c r="T8868" s="5"/>
    </row>
    <row r="8869" spans="2:20" x14ac:dyDescent="0.2">
      <c r="B8869" s="2"/>
      <c r="M8869" s="32"/>
      <c r="P8869" s="2"/>
      <c r="Q8869" s="9"/>
      <c r="T8869" s="5"/>
    </row>
    <row r="8870" spans="2:20" x14ac:dyDescent="0.2">
      <c r="B8870" s="2"/>
      <c r="M8870" s="32"/>
      <c r="P8870" s="2"/>
      <c r="Q8870" s="9"/>
      <c r="T8870" s="5"/>
    </row>
    <row r="8871" spans="2:20" x14ac:dyDescent="0.2">
      <c r="B8871" s="2"/>
      <c r="M8871" s="32"/>
      <c r="P8871" s="2"/>
      <c r="Q8871" s="9"/>
      <c r="T8871" s="5"/>
    </row>
    <row r="8872" spans="2:20" x14ac:dyDescent="0.2">
      <c r="B8872" s="2"/>
      <c r="M8872" s="32"/>
      <c r="P8872" s="2"/>
      <c r="Q8872" s="9"/>
      <c r="T8872" s="5"/>
    </row>
    <row r="8873" spans="2:20" x14ac:dyDescent="0.2">
      <c r="B8873" s="2"/>
      <c r="M8873" s="32"/>
      <c r="P8873" s="2"/>
      <c r="Q8873" s="9"/>
      <c r="T8873" s="5"/>
    </row>
    <row r="8874" spans="2:20" x14ac:dyDescent="0.2">
      <c r="B8874" s="2"/>
      <c r="M8874" s="32"/>
      <c r="P8874" s="2"/>
      <c r="Q8874" s="9"/>
      <c r="T8874" s="5"/>
    </row>
    <row r="8875" spans="2:20" x14ac:dyDescent="0.2">
      <c r="B8875" s="2"/>
      <c r="M8875" s="32"/>
      <c r="P8875" s="2"/>
      <c r="Q8875" s="9"/>
      <c r="T8875" s="5"/>
    </row>
    <row r="8876" spans="2:20" x14ac:dyDescent="0.2">
      <c r="B8876" s="2"/>
      <c r="M8876" s="32"/>
      <c r="P8876" s="2"/>
      <c r="Q8876" s="9"/>
      <c r="T8876" s="5"/>
    </row>
    <row r="8877" spans="2:20" x14ac:dyDescent="0.2">
      <c r="B8877" s="2"/>
      <c r="M8877" s="32"/>
      <c r="P8877" s="2"/>
      <c r="Q8877" s="9"/>
      <c r="T8877" s="5"/>
    </row>
    <row r="8878" spans="2:20" x14ac:dyDescent="0.2">
      <c r="B8878" s="2"/>
      <c r="M8878" s="32"/>
      <c r="P8878" s="2"/>
      <c r="Q8878" s="9"/>
      <c r="T8878" s="5"/>
    </row>
    <row r="8879" spans="2:20" x14ac:dyDescent="0.2">
      <c r="B8879" s="2"/>
      <c r="M8879" s="32"/>
      <c r="P8879" s="2"/>
      <c r="Q8879" s="9"/>
      <c r="T8879" s="5"/>
    </row>
    <row r="8880" spans="2:20" x14ac:dyDescent="0.2">
      <c r="B8880" s="2"/>
      <c r="M8880" s="32"/>
      <c r="P8880" s="2"/>
      <c r="Q8880" s="9"/>
      <c r="T8880" s="5"/>
    </row>
    <row r="8881" spans="2:20" x14ac:dyDescent="0.2">
      <c r="B8881" s="2"/>
      <c r="M8881" s="32"/>
      <c r="P8881" s="2"/>
      <c r="Q8881" s="9"/>
      <c r="T8881" s="5"/>
    </row>
    <row r="8882" spans="2:20" x14ac:dyDescent="0.2">
      <c r="B8882" s="2"/>
      <c r="M8882" s="32"/>
      <c r="P8882" s="2"/>
      <c r="Q8882" s="9"/>
      <c r="T8882" s="5"/>
    </row>
    <row r="8883" spans="2:20" x14ac:dyDescent="0.2">
      <c r="B8883" s="2"/>
      <c r="M8883" s="32"/>
      <c r="P8883" s="2"/>
      <c r="Q8883" s="9"/>
      <c r="T8883" s="5"/>
    </row>
    <row r="8884" spans="2:20" x14ac:dyDescent="0.2">
      <c r="B8884" s="2"/>
      <c r="M8884" s="32"/>
      <c r="P8884" s="2"/>
      <c r="Q8884" s="9"/>
      <c r="T8884" s="5"/>
    </row>
    <row r="8885" spans="2:20" x14ac:dyDescent="0.2">
      <c r="B8885" s="2"/>
      <c r="M8885" s="32"/>
      <c r="P8885" s="2"/>
      <c r="Q8885" s="9"/>
      <c r="T8885" s="5"/>
    </row>
    <row r="8886" spans="2:20" x14ac:dyDescent="0.2">
      <c r="B8886" s="2"/>
      <c r="M8886" s="32"/>
      <c r="P8886" s="2"/>
      <c r="Q8886" s="9"/>
      <c r="T8886" s="5"/>
    </row>
    <row r="8887" spans="2:20" x14ac:dyDescent="0.2">
      <c r="B8887" s="2"/>
      <c r="M8887" s="32"/>
      <c r="P8887" s="2"/>
      <c r="Q8887" s="9"/>
      <c r="T8887" s="5"/>
    </row>
    <row r="8888" spans="2:20" x14ac:dyDescent="0.2">
      <c r="B8888" s="2"/>
      <c r="M8888" s="32"/>
      <c r="P8888" s="2"/>
      <c r="Q8888" s="9"/>
      <c r="T8888" s="5"/>
    </row>
    <row r="8889" spans="2:20" x14ac:dyDescent="0.2">
      <c r="B8889" s="2"/>
      <c r="M8889" s="32"/>
      <c r="P8889" s="2"/>
      <c r="Q8889" s="9"/>
      <c r="T8889" s="5"/>
    </row>
    <row r="8890" spans="2:20" x14ac:dyDescent="0.2">
      <c r="B8890" s="2"/>
      <c r="M8890" s="32"/>
      <c r="P8890" s="2"/>
      <c r="Q8890" s="9"/>
      <c r="T8890" s="5"/>
    </row>
    <row r="8891" spans="2:20" x14ac:dyDescent="0.2">
      <c r="B8891" s="2"/>
      <c r="M8891" s="32"/>
      <c r="P8891" s="2"/>
      <c r="Q8891" s="9"/>
      <c r="T8891" s="5"/>
    </row>
    <row r="8892" spans="2:20" x14ac:dyDescent="0.2">
      <c r="B8892" s="2"/>
      <c r="M8892" s="32"/>
      <c r="P8892" s="2"/>
      <c r="Q8892" s="9"/>
      <c r="T8892" s="5"/>
    </row>
    <row r="8893" spans="2:20" x14ac:dyDescent="0.2">
      <c r="B8893" s="2"/>
      <c r="M8893" s="32"/>
      <c r="P8893" s="2"/>
      <c r="Q8893" s="9"/>
      <c r="T8893" s="5"/>
    </row>
    <row r="8894" spans="2:20" x14ac:dyDescent="0.2">
      <c r="B8894" s="2"/>
      <c r="M8894" s="32"/>
      <c r="P8894" s="2"/>
      <c r="Q8894" s="9"/>
      <c r="T8894" s="5"/>
    </row>
    <row r="8895" spans="2:20" x14ac:dyDescent="0.2">
      <c r="B8895" s="2"/>
      <c r="M8895" s="32"/>
      <c r="P8895" s="2"/>
      <c r="Q8895" s="9"/>
      <c r="T8895" s="5"/>
    </row>
    <row r="8896" spans="2:20" x14ac:dyDescent="0.2">
      <c r="B8896" s="2"/>
      <c r="M8896" s="32"/>
      <c r="P8896" s="2"/>
      <c r="Q8896" s="9"/>
      <c r="T8896" s="5"/>
    </row>
    <row r="8897" spans="2:20" x14ac:dyDescent="0.2">
      <c r="B8897" s="2"/>
      <c r="M8897" s="32"/>
      <c r="P8897" s="2"/>
      <c r="Q8897" s="9"/>
      <c r="T8897" s="5"/>
    </row>
    <row r="8898" spans="2:20" x14ac:dyDescent="0.2">
      <c r="B8898" s="2"/>
      <c r="M8898" s="32"/>
      <c r="P8898" s="2"/>
      <c r="Q8898" s="9"/>
      <c r="T8898" s="5"/>
    </row>
    <row r="8899" spans="2:20" x14ac:dyDescent="0.2">
      <c r="B8899" s="2"/>
      <c r="M8899" s="32"/>
      <c r="P8899" s="2"/>
      <c r="Q8899" s="9"/>
      <c r="T8899" s="5"/>
    </row>
    <row r="8900" spans="2:20" x14ac:dyDescent="0.2">
      <c r="B8900" s="2"/>
      <c r="M8900" s="32"/>
      <c r="P8900" s="2"/>
      <c r="Q8900" s="9"/>
      <c r="T8900" s="5"/>
    </row>
    <row r="8901" spans="2:20" x14ac:dyDescent="0.2">
      <c r="B8901" s="2"/>
      <c r="M8901" s="32"/>
      <c r="P8901" s="2"/>
      <c r="Q8901" s="9"/>
      <c r="T8901" s="5"/>
    </row>
    <row r="8902" spans="2:20" x14ac:dyDescent="0.2">
      <c r="B8902" s="2"/>
      <c r="M8902" s="32"/>
      <c r="P8902" s="2"/>
      <c r="Q8902" s="9"/>
      <c r="T8902" s="5"/>
    </row>
    <row r="8903" spans="2:20" x14ac:dyDescent="0.2">
      <c r="B8903" s="2"/>
      <c r="M8903" s="32"/>
      <c r="P8903" s="2"/>
      <c r="Q8903" s="9"/>
      <c r="T8903" s="5"/>
    </row>
    <row r="8904" spans="2:20" x14ac:dyDescent="0.2">
      <c r="B8904" s="2"/>
      <c r="M8904" s="32"/>
      <c r="P8904" s="2"/>
      <c r="Q8904" s="9"/>
      <c r="T8904" s="5"/>
    </row>
    <row r="8905" spans="2:20" x14ac:dyDescent="0.2">
      <c r="B8905" s="2"/>
      <c r="M8905" s="32"/>
      <c r="P8905" s="2"/>
      <c r="Q8905" s="9"/>
      <c r="T8905" s="5"/>
    </row>
    <row r="8906" spans="2:20" x14ac:dyDescent="0.2">
      <c r="B8906" s="2"/>
      <c r="M8906" s="32"/>
      <c r="P8906" s="2"/>
      <c r="Q8906" s="9"/>
      <c r="T8906" s="5"/>
    </row>
    <row r="8907" spans="2:20" x14ac:dyDescent="0.2">
      <c r="B8907" s="2"/>
      <c r="M8907" s="32"/>
      <c r="P8907" s="2"/>
      <c r="Q8907" s="9"/>
      <c r="T8907" s="5"/>
    </row>
    <row r="8908" spans="2:20" x14ac:dyDescent="0.2">
      <c r="B8908" s="2"/>
      <c r="M8908" s="32"/>
      <c r="P8908" s="2"/>
      <c r="Q8908" s="9"/>
      <c r="T8908" s="5"/>
    </row>
    <row r="8909" spans="2:20" x14ac:dyDescent="0.2">
      <c r="B8909" s="2"/>
      <c r="M8909" s="32"/>
      <c r="P8909" s="2"/>
      <c r="Q8909" s="9"/>
      <c r="T8909" s="5"/>
    </row>
    <row r="8910" spans="2:20" x14ac:dyDescent="0.2">
      <c r="B8910" s="2"/>
      <c r="M8910" s="32"/>
      <c r="P8910" s="2"/>
      <c r="Q8910" s="9"/>
      <c r="T8910" s="5"/>
    </row>
    <row r="8911" spans="2:20" x14ac:dyDescent="0.2">
      <c r="B8911" s="2"/>
      <c r="M8911" s="32"/>
      <c r="P8911" s="2"/>
      <c r="Q8911" s="9"/>
      <c r="T8911" s="5"/>
    </row>
    <row r="8912" spans="2:20" x14ac:dyDescent="0.2">
      <c r="B8912" s="2"/>
      <c r="M8912" s="32"/>
      <c r="P8912" s="2"/>
      <c r="Q8912" s="9"/>
      <c r="T8912" s="5"/>
    </row>
    <row r="8913" spans="2:20" x14ac:dyDescent="0.2">
      <c r="B8913" s="2"/>
      <c r="M8913" s="32"/>
      <c r="P8913" s="2"/>
      <c r="Q8913" s="9"/>
      <c r="T8913" s="5"/>
    </row>
    <row r="8914" spans="2:20" x14ac:dyDescent="0.2">
      <c r="B8914" s="2"/>
      <c r="M8914" s="32"/>
      <c r="P8914" s="2"/>
      <c r="Q8914" s="9"/>
      <c r="T8914" s="5"/>
    </row>
    <row r="8915" spans="2:20" x14ac:dyDescent="0.2">
      <c r="B8915" s="2"/>
      <c r="M8915" s="32"/>
      <c r="P8915" s="2"/>
      <c r="Q8915" s="9"/>
      <c r="T8915" s="5"/>
    </row>
    <row r="8916" spans="2:20" x14ac:dyDescent="0.2">
      <c r="B8916" s="2"/>
      <c r="M8916" s="32"/>
      <c r="P8916" s="2"/>
      <c r="Q8916" s="9"/>
      <c r="T8916" s="5"/>
    </row>
    <row r="8917" spans="2:20" x14ac:dyDescent="0.2">
      <c r="B8917" s="2"/>
      <c r="M8917" s="32"/>
      <c r="P8917" s="2"/>
      <c r="Q8917" s="9"/>
      <c r="T8917" s="5"/>
    </row>
    <row r="8918" spans="2:20" x14ac:dyDescent="0.2">
      <c r="B8918" s="2"/>
      <c r="M8918" s="32"/>
      <c r="P8918" s="2"/>
      <c r="Q8918" s="9"/>
      <c r="T8918" s="5"/>
    </row>
    <row r="8919" spans="2:20" x14ac:dyDescent="0.2">
      <c r="B8919" s="2"/>
      <c r="M8919" s="32"/>
      <c r="P8919" s="2"/>
      <c r="Q8919" s="9"/>
      <c r="T8919" s="5"/>
    </row>
    <row r="8920" spans="2:20" x14ac:dyDescent="0.2">
      <c r="B8920" s="2"/>
      <c r="M8920" s="32"/>
      <c r="P8920" s="2"/>
      <c r="Q8920" s="9"/>
      <c r="T8920" s="5"/>
    </row>
    <row r="8921" spans="2:20" x14ac:dyDescent="0.2">
      <c r="B8921" s="2"/>
      <c r="M8921" s="32"/>
      <c r="P8921" s="2"/>
      <c r="Q8921" s="9"/>
      <c r="T8921" s="5"/>
    </row>
    <row r="8922" spans="2:20" x14ac:dyDescent="0.2">
      <c r="B8922" s="2"/>
      <c r="M8922" s="32"/>
      <c r="P8922" s="2"/>
      <c r="Q8922" s="9"/>
      <c r="T8922" s="5"/>
    </row>
    <row r="8923" spans="2:20" x14ac:dyDescent="0.2">
      <c r="B8923" s="2"/>
      <c r="M8923" s="32"/>
      <c r="P8923" s="2"/>
      <c r="Q8923" s="9"/>
      <c r="T8923" s="5"/>
    </row>
    <row r="8924" spans="2:20" x14ac:dyDescent="0.2">
      <c r="B8924" s="2"/>
      <c r="M8924" s="32"/>
      <c r="P8924" s="2"/>
      <c r="Q8924" s="9"/>
      <c r="T8924" s="5"/>
    </row>
    <row r="8925" spans="2:20" x14ac:dyDescent="0.2">
      <c r="B8925" s="2"/>
      <c r="M8925" s="32"/>
      <c r="P8925" s="2"/>
      <c r="Q8925" s="9"/>
      <c r="T8925" s="5"/>
    </row>
    <row r="8926" spans="2:20" x14ac:dyDescent="0.2">
      <c r="B8926" s="2"/>
      <c r="M8926" s="32"/>
      <c r="P8926" s="2"/>
      <c r="Q8926" s="9"/>
      <c r="T8926" s="5"/>
    </row>
    <row r="8927" spans="2:20" x14ac:dyDescent="0.2">
      <c r="B8927" s="2"/>
      <c r="M8927" s="32"/>
      <c r="P8927" s="2"/>
      <c r="Q8927" s="9"/>
      <c r="T8927" s="5"/>
    </row>
    <row r="8928" spans="2:20" x14ac:dyDescent="0.2">
      <c r="B8928" s="2"/>
      <c r="M8928" s="32"/>
      <c r="P8928" s="2"/>
      <c r="Q8928" s="9"/>
      <c r="T8928" s="5"/>
    </row>
    <row r="8929" spans="2:20" x14ac:dyDescent="0.2">
      <c r="B8929" s="2"/>
      <c r="M8929" s="32"/>
      <c r="P8929" s="2"/>
      <c r="Q8929" s="9"/>
      <c r="T8929" s="5"/>
    </row>
    <row r="8930" spans="2:20" x14ac:dyDescent="0.2">
      <c r="B8930" s="2"/>
      <c r="M8930" s="32"/>
      <c r="P8930" s="2"/>
      <c r="Q8930" s="9"/>
      <c r="T8930" s="5"/>
    </row>
    <row r="8931" spans="2:20" x14ac:dyDescent="0.2">
      <c r="B8931" s="2"/>
      <c r="M8931" s="32"/>
      <c r="P8931" s="2"/>
      <c r="Q8931" s="9"/>
      <c r="T8931" s="5"/>
    </row>
    <row r="8932" spans="2:20" x14ac:dyDescent="0.2">
      <c r="B8932" s="2"/>
      <c r="M8932" s="32"/>
      <c r="P8932" s="2"/>
      <c r="Q8932" s="9"/>
      <c r="T8932" s="5"/>
    </row>
    <row r="8933" spans="2:20" x14ac:dyDescent="0.2">
      <c r="B8933" s="2"/>
      <c r="M8933" s="32"/>
      <c r="P8933" s="2"/>
      <c r="Q8933" s="9"/>
      <c r="T8933" s="5"/>
    </row>
    <row r="8934" spans="2:20" x14ac:dyDescent="0.2">
      <c r="B8934" s="2"/>
      <c r="M8934" s="32"/>
      <c r="P8934" s="2"/>
      <c r="Q8934" s="9"/>
      <c r="T8934" s="5"/>
    </row>
    <row r="8935" spans="2:20" x14ac:dyDescent="0.2">
      <c r="B8935" s="2"/>
      <c r="M8935" s="32"/>
      <c r="P8935" s="2"/>
      <c r="Q8935" s="9"/>
      <c r="T8935" s="5"/>
    </row>
    <row r="8936" spans="2:20" x14ac:dyDescent="0.2">
      <c r="B8936" s="2"/>
      <c r="M8936" s="32"/>
      <c r="P8936" s="2"/>
      <c r="Q8936" s="9"/>
      <c r="T8936" s="5"/>
    </row>
    <row r="8937" spans="2:20" x14ac:dyDescent="0.2">
      <c r="B8937" s="2"/>
      <c r="M8937" s="32"/>
      <c r="P8937" s="2"/>
      <c r="Q8937" s="9"/>
      <c r="T8937" s="5"/>
    </row>
    <row r="8938" spans="2:20" x14ac:dyDescent="0.2">
      <c r="B8938" s="2"/>
      <c r="M8938" s="32"/>
      <c r="P8938" s="2"/>
      <c r="Q8938" s="9"/>
      <c r="T8938" s="5"/>
    </row>
    <row r="8939" spans="2:20" x14ac:dyDescent="0.2">
      <c r="B8939" s="2"/>
      <c r="M8939" s="32"/>
      <c r="P8939" s="2"/>
      <c r="Q8939" s="9"/>
      <c r="T8939" s="5"/>
    </row>
    <row r="8940" spans="2:20" x14ac:dyDescent="0.2">
      <c r="B8940" s="2"/>
      <c r="M8940" s="32"/>
      <c r="P8940" s="2"/>
      <c r="Q8940" s="9"/>
      <c r="T8940" s="5"/>
    </row>
    <row r="8941" spans="2:20" x14ac:dyDescent="0.2">
      <c r="B8941" s="2"/>
      <c r="M8941" s="32"/>
      <c r="P8941" s="2"/>
      <c r="Q8941" s="9"/>
      <c r="T8941" s="5"/>
    </row>
    <row r="8942" spans="2:20" x14ac:dyDescent="0.2">
      <c r="B8942" s="2"/>
      <c r="M8942" s="32"/>
      <c r="P8942" s="2"/>
      <c r="Q8942" s="9"/>
      <c r="T8942" s="5"/>
    </row>
    <row r="8943" spans="2:20" x14ac:dyDescent="0.2">
      <c r="B8943" s="2"/>
      <c r="M8943" s="32"/>
      <c r="P8943" s="2"/>
      <c r="Q8943" s="9"/>
      <c r="T8943" s="5"/>
    </row>
    <row r="8944" spans="2:20" x14ac:dyDescent="0.2">
      <c r="B8944" s="2"/>
      <c r="M8944" s="32"/>
      <c r="P8944" s="2"/>
      <c r="Q8944" s="9"/>
      <c r="T8944" s="5"/>
    </row>
    <row r="8945" spans="2:20" x14ac:dyDescent="0.2">
      <c r="B8945" s="2"/>
      <c r="M8945" s="32"/>
      <c r="P8945" s="2"/>
      <c r="Q8945" s="9"/>
      <c r="T8945" s="5"/>
    </row>
    <row r="8946" spans="2:20" x14ac:dyDescent="0.2">
      <c r="B8946" s="2"/>
      <c r="M8946" s="32"/>
      <c r="P8946" s="2"/>
      <c r="Q8946" s="9"/>
      <c r="T8946" s="5"/>
    </row>
    <row r="8947" spans="2:20" x14ac:dyDescent="0.2">
      <c r="B8947" s="2"/>
      <c r="M8947" s="32"/>
      <c r="P8947" s="2"/>
      <c r="Q8947" s="9"/>
      <c r="T8947" s="5"/>
    </row>
    <row r="8948" spans="2:20" x14ac:dyDescent="0.2">
      <c r="B8948" s="2"/>
      <c r="M8948" s="32"/>
      <c r="P8948" s="2"/>
      <c r="Q8948" s="9"/>
      <c r="T8948" s="5"/>
    </row>
    <row r="8949" spans="2:20" x14ac:dyDescent="0.2">
      <c r="B8949" s="2"/>
      <c r="M8949" s="32"/>
      <c r="P8949" s="2"/>
      <c r="Q8949" s="9"/>
      <c r="T8949" s="5"/>
    </row>
    <row r="8950" spans="2:20" x14ac:dyDescent="0.2">
      <c r="B8950" s="2"/>
      <c r="M8950" s="32"/>
      <c r="P8950" s="2"/>
      <c r="Q8950" s="9"/>
      <c r="T8950" s="5"/>
    </row>
    <row r="8951" spans="2:20" x14ac:dyDescent="0.2">
      <c r="B8951" s="2"/>
      <c r="M8951" s="32"/>
      <c r="P8951" s="2"/>
      <c r="Q8951" s="9"/>
      <c r="T8951" s="5"/>
    </row>
    <row r="8952" spans="2:20" x14ac:dyDescent="0.2">
      <c r="B8952" s="2"/>
      <c r="M8952" s="32"/>
      <c r="P8952" s="2"/>
      <c r="Q8952" s="9"/>
      <c r="T8952" s="5"/>
    </row>
    <row r="8953" spans="2:20" x14ac:dyDescent="0.2">
      <c r="B8953" s="2"/>
      <c r="M8953" s="32"/>
      <c r="P8953" s="2"/>
      <c r="Q8953" s="9"/>
      <c r="T8953" s="5"/>
    </row>
    <row r="8954" spans="2:20" x14ac:dyDescent="0.2">
      <c r="B8954" s="2"/>
      <c r="M8954" s="32"/>
      <c r="P8954" s="2"/>
      <c r="Q8954" s="9"/>
      <c r="T8954" s="5"/>
    </row>
    <row r="8955" spans="2:20" x14ac:dyDescent="0.2">
      <c r="B8955" s="2"/>
      <c r="M8955" s="32"/>
      <c r="P8955" s="2"/>
      <c r="Q8955" s="9"/>
      <c r="T8955" s="5"/>
    </row>
    <row r="8956" spans="2:20" x14ac:dyDescent="0.2">
      <c r="B8956" s="2"/>
      <c r="M8956" s="32"/>
      <c r="P8956" s="2"/>
      <c r="Q8956" s="9"/>
      <c r="T8956" s="5"/>
    </row>
    <row r="8957" spans="2:20" x14ac:dyDescent="0.2">
      <c r="B8957" s="2"/>
      <c r="M8957" s="32"/>
      <c r="P8957" s="2"/>
      <c r="Q8957" s="9"/>
      <c r="T8957" s="5"/>
    </row>
    <row r="8958" spans="2:20" x14ac:dyDescent="0.2">
      <c r="B8958" s="2"/>
      <c r="M8958" s="32"/>
      <c r="P8958" s="2"/>
      <c r="Q8958" s="9"/>
      <c r="T8958" s="5"/>
    </row>
    <row r="8959" spans="2:20" x14ac:dyDescent="0.2">
      <c r="B8959" s="2"/>
      <c r="M8959" s="32"/>
      <c r="P8959" s="2"/>
      <c r="Q8959" s="9"/>
      <c r="T8959" s="5"/>
    </row>
    <row r="8960" spans="2:20" x14ac:dyDescent="0.2">
      <c r="B8960" s="2"/>
      <c r="M8960" s="32"/>
      <c r="P8960" s="2"/>
      <c r="Q8960" s="9"/>
      <c r="T8960" s="5"/>
    </row>
    <row r="8961" spans="2:20" x14ac:dyDescent="0.2">
      <c r="B8961" s="2"/>
      <c r="M8961" s="32"/>
      <c r="P8961" s="2"/>
      <c r="Q8961" s="9"/>
      <c r="T8961" s="5"/>
    </row>
    <row r="8962" spans="2:20" x14ac:dyDescent="0.2">
      <c r="B8962" s="2"/>
      <c r="M8962" s="32"/>
      <c r="P8962" s="2"/>
      <c r="Q8962" s="9"/>
      <c r="T8962" s="5"/>
    </row>
    <row r="8963" spans="2:20" x14ac:dyDescent="0.2">
      <c r="B8963" s="2"/>
      <c r="M8963" s="32"/>
      <c r="P8963" s="2"/>
      <c r="Q8963" s="9"/>
      <c r="T8963" s="5"/>
    </row>
    <row r="8964" spans="2:20" x14ac:dyDescent="0.2">
      <c r="B8964" s="2"/>
      <c r="M8964" s="32"/>
      <c r="P8964" s="2"/>
      <c r="Q8964" s="9"/>
      <c r="T8964" s="5"/>
    </row>
    <row r="8965" spans="2:20" x14ac:dyDescent="0.2">
      <c r="B8965" s="2"/>
      <c r="M8965" s="32"/>
      <c r="P8965" s="2"/>
      <c r="Q8965" s="9"/>
      <c r="T8965" s="5"/>
    </row>
    <row r="8966" spans="2:20" x14ac:dyDescent="0.2">
      <c r="B8966" s="2"/>
      <c r="M8966" s="32"/>
      <c r="P8966" s="2"/>
      <c r="Q8966" s="9"/>
      <c r="T8966" s="5"/>
    </row>
    <row r="8967" spans="2:20" x14ac:dyDescent="0.2">
      <c r="B8967" s="2"/>
      <c r="M8967" s="32"/>
      <c r="P8967" s="2"/>
      <c r="Q8967" s="9"/>
      <c r="T8967" s="5"/>
    </row>
    <row r="8968" spans="2:20" x14ac:dyDescent="0.2">
      <c r="B8968" s="2"/>
      <c r="M8968" s="32"/>
      <c r="P8968" s="2"/>
      <c r="Q8968" s="9"/>
      <c r="T8968" s="5"/>
    </row>
    <row r="8969" spans="2:20" x14ac:dyDescent="0.2">
      <c r="B8969" s="2"/>
      <c r="M8969" s="32"/>
      <c r="P8969" s="2"/>
      <c r="Q8969" s="9"/>
      <c r="T8969" s="5"/>
    </row>
    <row r="8970" spans="2:20" x14ac:dyDescent="0.2">
      <c r="B8970" s="2"/>
      <c r="M8970" s="32"/>
      <c r="P8970" s="2"/>
      <c r="Q8970" s="9"/>
      <c r="T8970" s="5"/>
    </row>
    <row r="8971" spans="2:20" x14ac:dyDescent="0.2">
      <c r="B8971" s="2"/>
      <c r="M8971" s="32"/>
      <c r="P8971" s="2"/>
      <c r="Q8971" s="9"/>
      <c r="T8971" s="5"/>
    </row>
    <row r="8972" spans="2:20" x14ac:dyDescent="0.2">
      <c r="B8972" s="2"/>
      <c r="M8972" s="32"/>
      <c r="P8972" s="2"/>
      <c r="Q8972" s="9"/>
      <c r="T8972" s="5"/>
    </row>
    <row r="8973" spans="2:20" x14ac:dyDescent="0.2">
      <c r="B8973" s="2"/>
      <c r="M8973" s="32"/>
      <c r="P8973" s="2"/>
      <c r="Q8973" s="9"/>
      <c r="T8973" s="5"/>
    </row>
    <row r="8974" spans="2:20" x14ac:dyDescent="0.2">
      <c r="B8974" s="2"/>
      <c r="M8974" s="32"/>
      <c r="P8974" s="2"/>
      <c r="Q8974" s="9"/>
      <c r="T8974" s="5"/>
    </row>
    <row r="8975" spans="2:20" x14ac:dyDescent="0.2">
      <c r="B8975" s="2"/>
      <c r="M8975" s="32"/>
      <c r="P8975" s="2"/>
      <c r="Q8975" s="9"/>
      <c r="T8975" s="5"/>
    </row>
    <row r="8976" spans="2:20" x14ac:dyDescent="0.2">
      <c r="B8976" s="2"/>
      <c r="M8976" s="32"/>
      <c r="P8976" s="2"/>
      <c r="Q8976" s="9"/>
      <c r="T8976" s="5"/>
    </row>
    <row r="8977" spans="2:20" x14ac:dyDescent="0.2">
      <c r="B8977" s="2"/>
      <c r="M8977" s="32"/>
      <c r="P8977" s="2"/>
      <c r="Q8977" s="9"/>
      <c r="T8977" s="5"/>
    </row>
    <row r="8978" spans="2:20" x14ac:dyDescent="0.2">
      <c r="B8978" s="2"/>
      <c r="M8978" s="32"/>
      <c r="P8978" s="2"/>
      <c r="Q8978" s="9"/>
      <c r="T8978" s="5"/>
    </row>
    <row r="8979" spans="2:20" x14ac:dyDescent="0.2">
      <c r="B8979" s="2"/>
      <c r="M8979" s="32"/>
      <c r="P8979" s="2"/>
      <c r="Q8979" s="9"/>
      <c r="T8979" s="5"/>
    </row>
    <row r="8980" spans="2:20" x14ac:dyDescent="0.2">
      <c r="B8980" s="2"/>
      <c r="M8980" s="32"/>
      <c r="P8980" s="2"/>
      <c r="Q8980" s="9"/>
      <c r="T8980" s="5"/>
    </row>
    <row r="8981" spans="2:20" x14ac:dyDescent="0.2">
      <c r="B8981" s="2"/>
      <c r="M8981" s="32"/>
      <c r="P8981" s="2"/>
      <c r="Q8981" s="9"/>
      <c r="T8981" s="5"/>
    </row>
    <row r="8982" spans="2:20" x14ac:dyDescent="0.2">
      <c r="B8982" s="2"/>
      <c r="M8982" s="32"/>
      <c r="P8982" s="2"/>
      <c r="Q8982" s="9"/>
      <c r="T8982" s="5"/>
    </row>
    <row r="8983" spans="2:20" x14ac:dyDescent="0.2">
      <c r="B8983" s="2"/>
      <c r="M8983" s="32"/>
      <c r="P8983" s="2"/>
      <c r="Q8983" s="9"/>
      <c r="T8983" s="5"/>
    </row>
    <row r="8984" spans="2:20" x14ac:dyDescent="0.2">
      <c r="B8984" s="2"/>
      <c r="M8984" s="32"/>
      <c r="P8984" s="2"/>
      <c r="Q8984" s="9"/>
      <c r="T8984" s="5"/>
    </row>
    <row r="8985" spans="2:20" x14ac:dyDescent="0.2">
      <c r="B8985" s="2"/>
      <c r="M8985" s="32"/>
      <c r="P8985" s="2"/>
      <c r="Q8985" s="9"/>
      <c r="T8985" s="5"/>
    </row>
    <row r="8986" spans="2:20" x14ac:dyDescent="0.2">
      <c r="B8986" s="2"/>
      <c r="M8986" s="32"/>
      <c r="P8986" s="2"/>
      <c r="Q8986" s="9"/>
      <c r="T8986" s="5"/>
    </row>
    <row r="8987" spans="2:20" x14ac:dyDescent="0.2">
      <c r="B8987" s="2"/>
      <c r="M8987" s="32"/>
      <c r="P8987" s="2"/>
      <c r="Q8987" s="9"/>
      <c r="T8987" s="5"/>
    </row>
    <row r="8988" spans="2:20" x14ac:dyDescent="0.2">
      <c r="B8988" s="2"/>
      <c r="M8988" s="32"/>
      <c r="P8988" s="2"/>
      <c r="Q8988" s="9"/>
      <c r="T8988" s="5"/>
    </row>
    <row r="8989" spans="2:20" x14ac:dyDescent="0.2">
      <c r="B8989" s="2"/>
      <c r="M8989" s="32"/>
      <c r="P8989" s="2"/>
      <c r="Q8989" s="9"/>
      <c r="T8989" s="5"/>
    </row>
    <row r="8990" spans="2:20" x14ac:dyDescent="0.2">
      <c r="B8990" s="2"/>
      <c r="M8990" s="32"/>
      <c r="P8990" s="2"/>
      <c r="Q8990" s="9"/>
      <c r="T8990" s="5"/>
    </row>
    <row r="8991" spans="2:20" x14ac:dyDescent="0.2">
      <c r="B8991" s="2"/>
      <c r="M8991" s="32"/>
      <c r="P8991" s="2"/>
      <c r="Q8991" s="9"/>
      <c r="T8991" s="5"/>
    </row>
    <row r="8992" spans="2:20" x14ac:dyDescent="0.2">
      <c r="B8992" s="2"/>
      <c r="M8992" s="32"/>
      <c r="P8992" s="2"/>
      <c r="Q8992" s="9"/>
      <c r="T8992" s="5"/>
    </row>
    <row r="8993" spans="2:20" x14ac:dyDescent="0.2">
      <c r="B8993" s="2"/>
      <c r="M8993" s="32"/>
      <c r="P8993" s="2"/>
      <c r="Q8993" s="9"/>
      <c r="T8993" s="5"/>
    </row>
    <row r="8994" spans="2:20" x14ac:dyDescent="0.2">
      <c r="B8994" s="2"/>
      <c r="M8994" s="32"/>
      <c r="P8994" s="2"/>
      <c r="Q8994" s="9"/>
      <c r="T8994" s="5"/>
    </row>
    <row r="8995" spans="2:20" x14ac:dyDescent="0.2">
      <c r="B8995" s="2"/>
      <c r="M8995" s="32"/>
      <c r="P8995" s="2"/>
      <c r="Q8995" s="9"/>
      <c r="T8995" s="5"/>
    </row>
    <row r="8996" spans="2:20" x14ac:dyDescent="0.2">
      <c r="B8996" s="2"/>
      <c r="M8996" s="32"/>
      <c r="P8996" s="2"/>
      <c r="Q8996" s="9"/>
      <c r="T8996" s="5"/>
    </row>
    <row r="8997" spans="2:20" x14ac:dyDescent="0.2">
      <c r="B8997" s="2"/>
      <c r="M8997" s="32"/>
      <c r="P8997" s="2"/>
      <c r="Q8997" s="9"/>
      <c r="T8997" s="5"/>
    </row>
    <row r="8998" spans="2:20" x14ac:dyDescent="0.2">
      <c r="B8998" s="2"/>
      <c r="M8998" s="32"/>
      <c r="P8998" s="2"/>
      <c r="Q8998" s="9"/>
      <c r="T8998" s="5"/>
    </row>
    <row r="8999" spans="2:20" x14ac:dyDescent="0.2">
      <c r="B8999" s="2"/>
      <c r="M8999" s="32"/>
      <c r="P8999" s="2"/>
      <c r="Q8999" s="9"/>
      <c r="T8999" s="5"/>
    </row>
    <row r="9000" spans="2:20" x14ac:dyDescent="0.2">
      <c r="B9000" s="2"/>
      <c r="M9000" s="32"/>
      <c r="P9000" s="2"/>
      <c r="Q9000" s="9"/>
      <c r="T9000" s="5"/>
    </row>
    <row r="9001" spans="2:20" x14ac:dyDescent="0.2">
      <c r="B9001" s="2"/>
      <c r="M9001" s="32"/>
      <c r="P9001" s="2"/>
      <c r="Q9001" s="9"/>
      <c r="T9001" s="5"/>
    </row>
    <row r="9002" spans="2:20" x14ac:dyDescent="0.2">
      <c r="B9002" s="2"/>
      <c r="M9002" s="32"/>
      <c r="P9002" s="2"/>
      <c r="Q9002" s="9"/>
      <c r="T9002" s="5"/>
    </row>
    <row r="9003" spans="2:20" x14ac:dyDescent="0.2">
      <c r="B9003" s="2"/>
      <c r="M9003" s="32"/>
      <c r="P9003" s="2"/>
      <c r="Q9003" s="9"/>
      <c r="T9003" s="5"/>
    </row>
    <row r="9004" spans="2:20" x14ac:dyDescent="0.2">
      <c r="B9004" s="2"/>
      <c r="M9004" s="32"/>
      <c r="P9004" s="2"/>
      <c r="Q9004" s="9"/>
      <c r="T9004" s="5"/>
    </row>
    <row r="9005" spans="2:20" x14ac:dyDescent="0.2">
      <c r="B9005" s="2"/>
      <c r="M9005" s="32"/>
      <c r="P9005" s="2"/>
      <c r="Q9005" s="9"/>
      <c r="T9005" s="5"/>
    </row>
    <row r="9006" spans="2:20" x14ac:dyDescent="0.2">
      <c r="B9006" s="2"/>
      <c r="M9006" s="32"/>
      <c r="P9006" s="2"/>
      <c r="Q9006" s="9"/>
      <c r="T9006" s="5"/>
    </row>
    <row r="9007" spans="2:20" x14ac:dyDescent="0.2">
      <c r="B9007" s="2"/>
      <c r="M9007" s="32"/>
      <c r="P9007" s="2"/>
      <c r="Q9007" s="9"/>
      <c r="T9007" s="5"/>
    </row>
    <row r="9008" spans="2:20" x14ac:dyDescent="0.2">
      <c r="B9008" s="2"/>
      <c r="M9008" s="32"/>
      <c r="P9008" s="2"/>
      <c r="Q9008" s="9"/>
      <c r="T9008" s="5"/>
    </row>
    <row r="9009" spans="2:20" x14ac:dyDescent="0.2">
      <c r="B9009" s="2"/>
      <c r="M9009" s="32"/>
      <c r="P9009" s="2"/>
      <c r="Q9009" s="9"/>
      <c r="T9009" s="5"/>
    </row>
    <row r="9010" spans="2:20" x14ac:dyDescent="0.2">
      <c r="B9010" s="2"/>
      <c r="M9010" s="32"/>
      <c r="P9010" s="2"/>
      <c r="Q9010" s="9"/>
      <c r="T9010" s="5"/>
    </row>
    <row r="9011" spans="2:20" x14ac:dyDescent="0.2">
      <c r="B9011" s="2"/>
      <c r="M9011" s="32"/>
      <c r="P9011" s="2"/>
      <c r="Q9011" s="9"/>
      <c r="T9011" s="5"/>
    </row>
    <row r="9012" spans="2:20" x14ac:dyDescent="0.2">
      <c r="B9012" s="2"/>
      <c r="M9012" s="32"/>
      <c r="P9012" s="2"/>
      <c r="Q9012" s="9"/>
      <c r="T9012" s="5"/>
    </row>
    <row r="9013" spans="2:20" x14ac:dyDescent="0.2">
      <c r="B9013" s="2"/>
      <c r="M9013" s="32"/>
      <c r="P9013" s="2"/>
      <c r="Q9013" s="9"/>
      <c r="T9013" s="5"/>
    </row>
    <row r="9014" spans="2:20" x14ac:dyDescent="0.2">
      <c r="B9014" s="2"/>
      <c r="M9014" s="32"/>
      <c r="P9014" s="2"/>
      <c r="Q9014" s="9"/>
      <c r="T9014" s="5"/>
    </row>
    <row r="9015" spans="2:20" x14ac:dyDescent="0.2">
      <c r="B9015" s="2"/>
      <c r="M9015" s="32"/>
      <c r="P9015" s="2"/>
      <c r="Q9015" s="9"/>
      <c r="T9015" s="5"/>
    </row>
    <row r="9016" spans="2:20" x14ac:dyDescent="0.2">
      <c r="B9016" s="2"/>
      <c r="M9016" s="32"/>
      <c r="P9016" s="2"/>
      <c r="Q9016" s="9"/>
      <c r="T9016" s="5"/>
    </row>
    <row r="9017" spans="2:20" x14ac:dyDescent="0.2">
      <c r="B9017" s="2"/>
      <c r="M9017" s="32"/>
      <c r="P9017" s="2"/>
      <c r="Q9017" s="9"/>
      <c r="T9017" s="5"/>
    </row>
    <row r="9018" spans="2:20" x14ac:dyDescent="0.2">
      <c r="B9018" s="2"/>
      <c r="M9018" s="32"/>
      <c r="P9018" s="2"/>
      <c r="Q9018" s="9"/>
      <c r="T9018" s="5"/>
    </row>
    <row r="9019" spans="2:20" x14ac:dyDescent="0.2">
      <c r="B9019" s="2"/>
      <c r="M9019" s="32"/>
      <c r="P9019" s="2"/>
      <c r="Q9019" s="9"/>
      <c r="T9019" s="5"/>
    </row>
    <row r="9020" spans="2:20" x14ac:dyDescent="0.2">
      <c r="B9020" s="2"/>
      <c r="M9020" s="32"/>
      <c r="P9020" s="2"/>
      <c r="Q9020" s="9"/>
      <c r="T9020" s="5"/>
    </row>
    <row r="9021" spans="2:20" x14ac:dyDescent="0.2">
      <c r="B9021" s="2"/>
      <c r="M9021" s="32"/>
      <c r="P9021" s="2"/>
      <c r="Q9021" s="9"/>
      <c r="T9021" s="5"/>
    </row>
    <row r="9022" spans="2:20" x14ac:dyDescent="0.2">
      <c r="B9022" s="2"/>
      <c r="M9022" s="32"/>
      <c r="P9022" s="2"/>
      <c r="Q9022" s="9"/>
      <c r="T9022" s="5"/>
    </row>
    <row r="9023" spans="2:20" x14ac:dyDescent="0.2">
      <c r="B9023" s="2"/>
      <c r="M9023" s="32"/>
      <c r="P9023" s="2"/>
      <c r="Q9023" s="9"/>
      <c r="T9023" s="5"/>
    </row>
    <row r="9024" spans="2:20" x14ac:dyDescent="0.2">
      <c r="B9024" s="2"/>
      <c r="M9024" s="32"/>
      <c r="P9024" s="2"/>
      <c r="Q9024" s="9"/>
      <c r="T9024" s="5"/>
    </row>
    <row r="9025" spans="2:20" x14ac:dyDescent="0.2">
      <c r="B9025" s="2"/>
      <c r="M9025" s="32"/>
      <c r="P9025" s="2"/>
      <c r="Q9025" s="9"/>
      <c r="T9025" s="5"/>
    </row>
    <row r="9026" spans="2:20" x14ac:dyDescent="0.2">
      <c r="B9026" s="2"/>
      <c r="M9026" s="32"/>
      <c r="P9026" s="2"/>
      <c r="Q9026" s="9"/>
      <c r="T9026" s="5"/>
    </row>
    <row r="9027" spans="2:20" x14ac:dyDescent="0.2">
      <c r="B9027" s="2"/>
      <c r="M9027" s="32"/>
      <c r="P9027" s="2"/>
      <c r="Q9027" s="9"/>
      <c r="T9027" s="5"/>
    </row>
    <row r="9028" spans="2:20" x14ac:dyDescent="0.2">
      <c r="B9028" s="2"/>
      <c r="M9028" s="32"/>
      <c r="P9028" s="2"/>
      <c r="Q9028" s="9"/>
      <c r="T9028" s="5"/>
    </row>
    <row r="9029" spans="2:20" x14ac:dyDescent="0.2">
      <c r="B9029" s="2"/>
      <c r="M9029" s="32"/>
      <c r="P9029" s="2"/>
      <c r="Q9029" s="9"/>
      <c r="T9029" s="5"/>
    </row>
    <row r="9030" spans="2:20" x14ac:dyDescent="0.2">
      <c r="B9030" s="2"/>
      <c r="M9030" s="32"/>
      <c r="P9030" s="2"/>
      <c r="Q9030" s="9"/>
      <c r="T9030" s="5"/>
    </row>
    <row r="9031" spans="2:20" x14ac:dyDescent="0.2">
      <c r="B9031" s="2"/>
      <c r="M9031" s="32"/>
      <c r="P9031" s="2"/>
      <c r="Q9031" s="9"/>
      <c r="T9031" s="5"/>
    </row>
    <row r="9032" spans="2:20" x14ac:dyDescent="0.2">
      <c r="B9032" s="2"/>
      <c r="M9032" s="32"/>
      <c r="P9032" s="2"/>
      <c r="Q9032" s="9"/>
      <c r="T9032" s="5"/>
    </row>
    <row r="9033" spans="2:20" x14ac:dyDescent="0.2">
      <c r="B9033" s="2"/>
      <c r="M9033" s="32"/>
      <c r="P9033" s="2"/>
      <c r="Q9033" s="9"/>
      <c r="T9033" s="5"/>
    </row>
    <row r="9034" spans="2:20" x14ac:dyDescent="0.2">
      <c r="B9034" s="2"/>
      <c r="M9034" s="32"/>
      <c r="P9034" s="2"/>
      <c r="Q9034" s="9"/>
      <c r="T9034" s="5"/>
    </row>
    <row r="9035" spans="2:20" x14ac:dyDescent="0.2">
      <c r="B9035" s="2"/>
      <c r="M9035" s="32"/>
      <c r="P9035" s="2"/>
      <c r="Q9035" s="9"/>
      <c r="T9035" s="5"/>
    </row>
    <row r="9036" spans="2:20" x14ac:dyDescent="0.2">
      <c r="B9036" s="2"/>
      <c r="M9036" s="32"/>
      <c r="P9036" s="2"/>
      <c r="Q9036" s="9"/>
      <c r="T9036" s="5"/>
    </row>
    <row r="9037" spans="2:20" x14ac:dyDescent="0.2">
      <c r="B9037" s="2"/>
      <c r="M9037" s="32"/>
      <c r="P9037" s="2"/>
      <c r="Q9037" s="9"/>
      <c r="T9037" s="5"/>
    </row>
    <row r="9038" spans="2:20" x14ac:dyDescent="0.2">
      <c r="B9038" s="2"/>
      <c r="M9038" s="32"/>
      <c r="P9038" s="2"/>
      <c r="Q9038" s="9"/>
      <c r="T9038" s="5"/>
    </row>
    <row r="9039" spans="2:20" x14ac:dyDescent="0.2">
      <c r="B9039" s="2"/>
      <c r="M9039" s="32"/>
      <c r="P9039" s="2"/>
      <c r="Q9039" s="9"/>
      <c r="T9039" s="5"/>
    </row>
    <row r="9040" spans="2:20" x14ac:dyDescent="0.2">
      <c r="B9040" s="2"/>
      <c r="M9040" s="32"/>
      <c r="P9040" s="2"/>
      <c r="Q9040" s="9"/>
      <c r="T9040" s="5"/>
    </row>
    <row r="9041" spans="2:20" x14ac:dyDescent="0.2">
      <c r="B9041" s="2"/>
      <c r="M9041" s="32"/>
      <c r="P9041" s="2"/>
      <c r="Q9041" s="9"/>
      <c r="T9041" s="5"/>
    </row>
    <row r="9042" spans="2:20" x14ac:dyDescent="0.2">
      <c r="B9042" s="2"/>
      <c r="M9042" s="32"/>
      <c r="P9042" s="2"/>
      <c r="Q9042" s="9"/>
      <c r="T9042" s="5"/>
    </row>
    <row r="9043" spans="2:20" x14ac:dyDescent="0.2">
      <c r="B9043" s="2"/>
      <c r="M9043" s="32"/>
      <c r="P9043" s="2"/>
      <c r="Q9043" s="9"/>
      <c r="T9043" s="5"/>
    </row>
    <row r="9044" spans="2:20" x14ac:dyDescent="0.2">
      <c r="B9044" s="2"/>
      <c r="M9044" s="32"/>
      <c r="P9044" s="2"/>
      <c r="Q9044" s="9"/>
      <c r="T9044" s="5"/>
    </row>
    <row r="9045" spans="2:20" x14ac:dyDescent="0.2">
      <c r="B9045" s="2"/>
      <c r="M9045" s="32"/>
      <c r="P9045" s="2"/>
      <c r="Q9045" s="9"/>
      <c r="T9045" s="5"/>
    </row>
    <row r="9046" spans="2:20" x14ac:dyDescent="0.2">
      <c r="B9046" s="2"/>
      <c r="M9046" s="32"/>
      <c r="P9046" s="2"/>
      <c r="Q9046" s="9"/>
      <c r="T9046" s="5"/>
    </row>
    <row r="9047" spans="2:20" x14ac:dyDescent="0.2">
      <c r="B9047" s="2"/>
      <c r="M9047" s="32"/>
      <c r="P9047" s="2"/>
      <c r="Q9047" s="9"/>
      <c r="T9047" s="5"/>
    </row>
    <row r="9048" spans="2:20" x14ac:dyDescent="0.2">
      <c r="B9048" s="2"/>
      <c r="M9048" s="32"/>
      <c r="P9048" s="2"/>
      <c r="Q9048" s="9"/>
      <c r="T9048" s="5"/>
    </row>
    <row r="9049" spans="2:20" x14ac:dyDescent="0.2">
      <c r="B9049" s="2"/>
      <c r="M9049" s="32"/>
      <c r="P9049" s="2"/>
      <c r="Q9049" s="9"/>
      <c r="T9049" s="5"/>
    </row>
    <row r="9050" spans="2:20" x14ac:dyDescent="0.2">
      <c r="B9050" s="2"/>
      <c r="M9050" s="32"/>
      <c r="P9050" s="2"/>
      <c r="Q9050" s="9"/>
      <c r="T9050" s="5"/>
    </row>
    <row r="9051" spans="2:20" x14ac:dyDescent="0.2">
      <c r="B9051" s="2"/>
      <c r="M9051" s="32"/>
      <c r="P9051" s="2"/>
      <c r="Q9051" s="9"/>
      <c r="T9051" s="5"/>
    </row>
    <row r="9052" spans="2:20" x14ac:dyDescent="0.2">
      <c r="B9052" s="2"/>
      <c r="M9052" s="32"/>
      <c r="P9052" s="2"/>
      <c r="Q9052" s="9"/>
      <c r="T9052" s="5"/>
    </row>
    <row r="9053" spans="2:20" x14ac:dyDescent="0.2">
      <c r="B9053" s="2"/>
      <c r="M9053" s="32"/>
      <c r="P9053" s="2"/>
      <c r="Q9053" s="9"/>
      <c r="T9053" s="5"/>
    </row>
    <row r="9054" spans="2:20" x14ac:dyDescent="0.2">
      <c r="B9054" s="2"/>
      <c r="M9054" s="32"/>
      <c r="P9054" s="2"/>
      <c r="Q9054" s="9"/>
      <c r="T9054" s="5"/>
    </row>
    <row r="9055" spans="2:20" x14ac:dyDescent="0.2">
      <c r="B9055" s="2"/>
      <c r="M9055" s="32"/>
      <c r="P9055" s="2"/>
      <c r="Q9055" s="9"/>
      <c r="T9055" s="5"/>
    </row>
    <row r="9056" spans="2:20" x14ac:dyDescent="0.2">
      <c r="B9056" s="2"/>
      <c r="M9056" s="32"/>
      <c r="P9056" s="2"/>
      <c r="Q9056" s="9"/>
      <c r="T9056" s="5"/>
    </row>
    <row r="9057" spans="2:20" x14ac:dyDescent="0.2">
      <c r="B9057" s="2"/>
      <c r="M9057" s="32"/>
      <c r="P9057" s="2"/>
      <c r="Q9057" s="9"/>
      <c r="T9057" s="5"/>
    </row>
    <row r="9058" spans="2:20" x14ac:dyDescent="0.2">
      <c r="B9058" s="2"/>
      <c r="M9058" s="32"/>
      <c r="P9058" s="2"/>
      <c r="Q9058" s="9"/>
      <c r="T9058" s="5"/>
    </row>
    <row r="9059" spans="2:20" x14ac:dyDescent="0.2">
      <c r="B9059" s="2"/>
      <c r="M9059" s="32"/>
      <c r="P9059" s="2"/>
      <c r="Q9059" s="9"/>
      <c r="T9059" s="5"/>
    </row>
    <row r="9060" spans="2:20" x14ac:dyDescent="0.2">
      <c r="B9060" s="2"/>
      <c r="M9060" s="32"/>
      <c r="P9060" s="2"/>
      <c r="Q9060" s="9"/>
      <c r="T9060" s="5"/>
    </row>
    <row r="9061" spans="2:20" x14ac:dyDescent="0.2">
      <c r="B9061" s="2"/>
      <c r="M9061" s="32"/>
      <c r="P9061" s="2"/>
      <c r="Q9061" s="9"/>
      <c r="T9061" s="5"/>
    </row>
    <row r="9062" spans="2:20" x14ac:dyDescent="0.2">
      <c r="B9062" s="2"/>
      <c r="M9062" s="32"/>
      <c r="P9062" s="2"/>
      <c r="Q9062" s="9"/>
      <c r="T9062" s="5"/>
    </row>
    <row r="9063" spans="2:20" x14ac:dyDescent="0.2">
      <c r="B9063" s="2"/>
      <c r="M9063" s="32"/>
      <c r="P9063" s="2"/>
      <c r="Q9063" s="9"/>
      <c r="T9063" s="5"/>
    </row>
    <row r="9064" spans="2:20" x14ac:dyDescent="0.2">
      <c r="B9064" s="2"/>
      <c r="M9064" s="32"/>
      <c r="P9064" s="2"/>
      <c r="Q9064" s="9"/>
      <c r="T9064" s="5"/>
    </row>
    <row r="9065" spans="2:20" x14ac:dyDescent="0.2">
      <c r="B9065" s="2"/>
      <c r="M9065" s="32"/>
      <c r="P9065" s="2"/>
      <c r="Q9065" s="9"/>
      <c r="T9065" s="5"/>
    </row>
    <row r="9066" spans="2:20" x14ac:dyDescent="0.2">
      <c r="B9066" s="2"/>
      <c r="M9066" s="32"/>
      <c r="P9066" s="2"/>
      <c r="Q9066" s="9"/>
      <c r="T9066" s="5"/>
    </row>
    <row r="9067" spans="2:20" x14ac:dyDescent="0.2">
      <c r="B9067" s="2"/>
      <c r="M9067" s="32"/>
      <c r="P9067" s="2"/>
      <c r="Q9067" s="9"/>
      <c r="T9067" s="5"/>
    </row>
    <row r="9068" spans="2:20" x14ac:dyDescent="0.2">
      <c r="B9068" s="2"/>
      <c r="M9068" s="32"/>
      <c r="P9068" s="2"/>
      <c r="Q9068" s="9"/>
      <c r="T9068" s="5"/>
    </row>
    <row r="9069" spans="2:20" x14ac:dyDescent="0.2">
      <c r="B9069" s="2"/>
      <c r="M9069" s="32"/>
      <c r="P9069" s="2"/>
      <c r="Q9069" s="9"/>
      <c r="T9069" s="5"/>
    </row>
    <row r="9070" spans="2:20" x14ac:dyDescent="0.2">
      <c r="B9070" s="2"/>
      <c r="M9070" s="32"/>
      <c r="P9070" s="2"/>
      <c r="Q9070" s="9"/>
      <c r="T9070" s="5"/>
    </row>
    <row r="9071" spans="2:20" x14ac:dyDescent="0.2">
      <c r="B9071" s="2"/>
      <c r="M9071" s="32"/>
      <c r="P9071" s="2"/>
      <c r="Q9071" s="9"/>
      <c r="T9071" s="5"/>
    </row>
    <row r="9072" spans="2:20" x14ac:dyDescent="0.2">
      <c r="B9072" s="2"/>
      <c r="M9072" s="32"/>
      <c r="P9072" s="2"/>
      <c r="Q9072" s="9"/>
      <c r="T9072" s="5"/>
    </row>
    <row r="9073" spans="2:20" x14ac:dyDescent="0.2">
      <c r="B9073" s="2"/>
      <c r="M9073" s="32"/>
      <c r="P9073" s="2"/>
      <c r="Q9073" s="9"/>
      <c r="T9073" s="5"/>
    </row>
    <row r="9074" spans="2:20" x14ac:dyDescent="0.2">
      <c r="B9074" s="2"/>
      <c r="M9074" s="32"/>
      <c r="P9074" s="2"/>
      <c r="Q9074" s="9"/>
      <c r="T9074" s="5"/>
    </row>
    <row r="9075" spans="2:20" x14ac:dyDescent="0.2">
      <c r="B9075" s="2"/>
      <c r="M9075" s="32"/>
      <c r="P9075" s="2"/>
      <c r="Q9075" s="9"/>
      <c r="T9075" s="5"/>
    </row>
    <row r="9076" spans="2:20" x14ac:dyDescent="0.2">
      <c r="B9076" s="2"/>
      <c r="M9076" s="32"/>
      <c r="P9076" s="2"/>
      <c r="Q9076" s="9"/>
      <c r="T9076" s="5"/>
    </row>
    <row r="9077" spans="2:20" x14ac:dyDescent="0.2">
      <c r="B9077" s="2"/>
      <c r="M9077" s="32"/>
      <c r="P9077" s="2"/>
      <c r="Q9077" s="9"/>
      <c r="T9077" s="5"/>
    </row>
    <row r="9078" spans="2:20" x14ac:dyDescent="0.2">
      <c r="B9078" s="2"/>
      <c r="M9078" s="32"/>
      <c r="P9078" s="2"/>
      <c r="Q9078" s="9"/>
      <c r="T9078" s="5"/>
    </row>
    <row r="9079" spans="2:20" x14ac:dyDescent="0.2">
      <c r="B9079" s="2"/>
      <c r="M9079" s="32"/>
      <c r="P9079" s="2"/>
      <c r="Q9079" s="9"/>
      <c r="T9079" s="5"/>
    </row>
    <row r="9080" spans="2:20" x14ac:dyDescent="0.2">
      <c r="B9080" s="2"/>
      <c r="M9080" s="32"/>
      <c r="P9080" s="2"/>
      <c r="Q9080" s="9"/>
      <c r="T9080" s="5"/>
    </row>
    <row r="9081" spans="2:20" x14ac:dyDescent="0.2">
      <c r="B9081" s="2"/>
      <c r="M9081" s="32"/>
      <c r="P9081" s="2"/>
      <c r="Q9081" s="9"/>
      <c r="T9081" s="5"/>
    </row>
    <row r="9082" spans="2:20" x14ac:dyDescent="0.2">
      <c r="B9082" s="2"/>
      <c r="M9082" s="32"/>
      <c r="P9082" s="2"/>
      <c r="Q9082" s="9"/>
      <c r="T9082" s="5"/>
    </row>
    <row r="9083" spans="2:20" x14ac:dyDescent="0.2">
      <c r="B9083" s="2"/>
      <c r="M9083" s="32"/>
      <c r="P9083" s="2"/>
      <c r="Q9083" s="9"/>
      <c r="T9083" s="5"/>
    </row>
    <row r="9084" spans="2:20" x14ac:dyDescent="0.2">
      <c r="B9084" s="2"/>
      <c r="M9084" s="32"/>
      <c r="P9084" s="2"/>
      <c r="Q9084" s="9"/>
      <c r="T9084" s="5"/>
    </row>
    <row r="9085" spans="2:20" x14ac:dyDescent="0.2">
      <c r="B9085" s="2"/>
      <c r="M9085" s="32"/>
      <c r="P9085" s="2"/>
      <c r="Q9085" s="9"/>
      <c r="T9085" s="5"/>
    </row>
    <row r="9086" spans="2:20" x14ac:dyDescent="0.2">
      <c r="B9086" s="2"/>
      <c r="M9086" s="32"/>
      <c r="P9086" s="2"/>
      <c r="Q9086" s="9"/>
      <c r="T9086" s="5"/>
    </row>
    <row r="9087" spans="2:20" x14ac:dyDescent="0.2">
      <c r="B9087" s="2"/>
      <c r="M9087" s="32"/>
      <c r="P9087" s="2"/>
      <c r="Q9087" s="9"/>
      <c r="T9087" s="5"/>
    </row>
    <row r="9088" spans="2:20" x14ac:dyDescent="0.2">
      <c r="B9088" s="2"/>
      <c r="M9088" s="32"/>
      <c r="P9088" s="2"/>
      <c r="Q9088" s="9"/>
      <c r="T9088" s="5"/>
    </row>
    <row r="9089" spans="2:20" x14ac:dyDescent="0.2">
      <c r="B9089" s="2"/>
      <c r="M9089" s="32"/>
      <c r="P9089" s="2"/>
      <c r="Q9089" s="9"/>
      <c r="T9089" s="5"/>
    </row>
    <row r="9090" spans="2:20" x14ac:dyDescent="0.2">
      <c r="B9090" s="2"/>
      <c r="M9090" s="32"/>
      <c r="P9090" s="2"/>
      <c r="Q9090" s="9"/>
      <c r="T9090" s="5"/>
    </row>
    <row r="9091" spans="2:20" x14ac:dyDescent="0.2">
      <c r="B9091" s="2"/>
      <c r="M9091" s="32"/>
      <c r="P9091" s="2"/>
      <c r="Q9091" s="9"/>
      <c r="T9091" s="5"/>
    </row>
    <row r="9092" spans="2:20" x14ac:dyDescent="0.2">
      <c r="B9092" s="2"/>
      <c r="M9092" s="32"/>
      <c r="P9092" s="2"/>
      <c r="Q9092" s="9"/>
      <c r="T9092" s="5"/>
    </row>
    <row r="9093" spans="2:20" x14ac:dyDescent="0.2">
      <c r="B9093" s="2"/>
      <c r="M9093" s="32"/>
      <c r="P9093" s="2"/>
      <c r="Q9093" s="9"/>
      <c r="T9093" s="5"/>
    </row>
    <row r="9094" spans="2:20" x14ac:dyDescent="0.2">
      <c r="B9094" s="2"/>
      <c r="M9094" s="32"/>
      <c r="P9094" s="2"/>
      <c r="Q9094" s="9"/>
      <c r="T9094" s="5"/>
    </row>
    <row r="9095" spans="2:20" x14ac:dyDescent="0.2">
      <c r="B9095" s="2"/>
      <c r="M9095" s="32"/>
      <c r="P9095" s="2"/>
      <c r="Q9095" s="9"/>
      <c r="T9095" s="5"/>
    </row>
    <row r="9096" spans="2:20" x14ac:dyDescent="0.2">
      <c r="B9096" s="2"/>
      <c r="M9096" s="32"/>
      <c r="P9096" s="2"/>
      <c r="Q9096" s="9"/>
      <c r="T9096" s="5"/>
    </row>
    <row r="9097" spans="2:20" x14ac:dyDescent="0.2">
      <c r="B9097" s="2"/>
      <c r="M9097" s="32"/>
      <c r="P9097" s="2"/>
      <c r="Q9097" s="9"/>
      <c r="T9097" s="5"/>
    </row>
    <row r="9098" spans="2:20" x14ac:dyDescent="0.2">
      <c r="B9098" s="2"/>
      <c r="M9098" s="32"/>
      <c r="P9098" s="2"/>
      <c r="Q9098" s="9"/>
      <c r="T9098" s="5"/>
    </row>
    <row r="9099" spans="2:20" x14ac:dyDescent="0.2">
      <c r="B9099" s="2"/>
      <c r="M9099" s="32"/>
      <c r="P9099" s="2"/>
      <c r="Q9099" s="9"/>
      <c r="T9099" s="5"/>
    </row>
    <row r="9100" spans="2:20" x14ac:dyDescent="0.2">
      <c r="B9100" s="2"/>
      <c r="M9100" s="32"/>
      <c r="P9100" s="2"/>
      <c r="Q9100" s="9"/>
      <c r="T9100" s="5"/>
    </row>
    <row r="9101" spans="2:20" x14ac:dyDescent="0.2">
      <c r="B9101" s="2"/>
      <c r="M9101" s="32"/>
      <c r="P9101" s="2"/>
      <c r="Q9101" s="9"/>
      <c r="T9101" s="5"/>
    </row>
    <row r="9102" spans="2:20" x14ac:dyDescent="0.2">
      <c r="B9102" s="2"/>
      <c r="M9102" s="32"/>
      <c r="P9102" s="2"/>
      <c r="Q9102" s="9"/>
      <c r="T9102" s="5"/>
    </row>
    <row r="9103" spans="2:20" x14ac:dyDescent="0.2">
      <c r="B9103" s="2"/>
      <c r="M9103" s="32"/>
      <c r="P9103" s="2"/>
      <c r="Q9103" s="9"/>
      <c r="T9103" s="5"/>
    </row>
    <row r="9104" spans="2:20" x14ac:dyDescent="0.2">
      <c r="B9104" s="2"/>
      <c r="M9104" s="32"/>
      <c r="P9104" s="2"/>
      <c r="Q9104" s="9"/>
      <c r="T9104" s="5"/>
    </row>
    <row r="9105" spans="2:20" x14ac:dyDescent="0.2">
      <c r="B9105" s="2"/>
      <c r="M9105" s="32"/>
      <c r="P9105" s="2"/>
      <c r="Q9105" s="9"/>
      <c r="T9105" s="5"/>
    </row>
    <row r="9106" spans="2:20" x14ac:dyDescent="0.2">
      <c r="B9106" s="2"/>
      <c r="M9106" s="32"/>
      <c r="P9106" s="2"/>
      <c r="Q9106" s="9"/>
      <c r="T9106" s="5"/>
    </row>
    <row r="9107" spans="2:20" x14ac:dyDescent="0.2">
      <c r="B9107" s="2"/>
      <c r="M9107" s="32"/>
      <c r="P9107" s="2"/>
      <c r="Q9107" s="9"/>
      <c r="T9107" s="5"/>
    </row>
    <row r="9108" spans="2:20" x14ac:dyDescent="0.2">
      <c r="B9108" s="2"/>
      <c r="M9108" s="32"/>
      <c r="P9108" s="2"/>
      <c r="Q9108" s="9"/>
      <c r="T9108" s="5"/>
    </row>
    <row r="9109" spans="2:20" x14ac:dyDescent="0.2">
      <c r="B9109" s="2"/>
      <c r="M9109" s="32"/>
      <c r="P9109" s="2"/>
      <c r="Q9109" s="9"/>
      <c r="T9109" s="5"/>
    </row>
    <row r="9110" spans="2:20" x14ac:dyDescent="0.2">
      <c r="B9110" s="2"/>
      <c r="M9110" s="32"/>
      <c r="P9110" s="2"/>
      <c r="Q9110" s="9"/>
      <c r="T9110" s="5"/>
    </row>
    <row r="9111" spans="2:20" x14ac:dyDescent="0.2">
      <c r="B9111" s="2"/>
      <c r="M9111" s="32"/>
      <c r="P9111" s="2"/>
      <c r="Q9111" s="9"/>
      <c r="T9111" s="5"/>
    </row>
    <row r="9112" spans="2:20" x14ac:dyDescent="0.2">
      <c r="B9112" s="2"/>
      <c r="M9112" s="32"/>
      <c r="P9112" s="2"/>
      <c r="Q9112" s="9"/>
      <c r="T9112" s="5"/>
    </row>
    <row r="9113" spans="2:20" x14ac:dyDescent="0.2">
      <c r="B9113" s="2"/>
      <c r="M9113" s="32"/>
      <c r="P9113" s="2"/>
      <c r="Q9113" s="9"/>
      <c r="T9113" s="5"/>
    </row>
    <row r="9114" spans="2:20" x14ac:dyDescent="0.2">
      <c r="B9114" s="2"/>
      <c r="M9114" s="32"/>
      <c r="P9114" s="2"/>
      <c r="Q9114" s="9"/>
      <c r="T9114" s="5"/>
    </row>
    <row r="9115" spans="2:20" x14ac:dyDescent="0.2">
      <c r="B9115" s="2"/>
      <c r="M9115" s="32"/>
      <c r="P9115" s="2"/>
      <c r="Q9115" s="9"/>
      <c r="T9115" s="5"/>
    </row>
    <row r="9116" spans="2:20" x14ac:dyDescent="0.2">
      <c r="B9116" s="2"/>
      <c r="M9116" s="32"/>
      <c r="P9116" s="2"/>
      <c r="Q9116" s="9"/>
      <c r="T9116" s="5"/>
    </row>
    <row r="9117" spans="2:20" x14ac:dyDescent="0.2">
      <c r="B9117" s="2"/>
      <c r="M9117" s="32"/>
      <c r="P9117" s="2"/>
      <c r="Q9117" s="9"/>
      <c r="T9117" s="5"/>
    </row>
    <row r="9118" spans="2:20" x14ac:dyDescent="0.2">
      <c r="B9118" s="2"/>
      <c r="M9118" s="32"/>
      <c r="P9118" s="2"/>
      <c r="Q9118" s="9"/>
      <c r="T9118" s="5"/>
    </row>
    <row r="9119" spans="2:20" x14ac:dyDescent="0.2">
      <c r="B9119" s="2"/>
      <c r="M9119" s="32"/>
      <c r="P9119" s="2"/>
      <c r="Q9119" s="9"/>
      <c r="T9119" s="5"/>
    </row>
    <row r="9120" spans="2:20" x14ac:dyDescent="0.2">
      <c r="B9120" s="2"/>
      <c r="M9120" s="32"/>
      <c r="P9120" s="2"/>
      <c r="Q9120" s="9"/>
      <c r="T9120" s="5"/>
    </row>
    <row r="9121" spans="2:20" x14ac:dyDescent="0.2">
      <c r="B9121" s="2"/>
      <c r="M9121" s="32"/>
      <c r="P9121" s="2"/>
      <c r="Q9121" s="9"/>
      <c r="T9121" s="5"/>
    </row>
    <row r="9122" spans="2:20" x14ac:dyDescent="0.2">
      <c r="B9122" s="2"/>
      <c r="M9122" s="32"/>
      <c r="P9122" s="2"/>
      <c r="Q9122" s="9"/>
      <c r="T9122" s="5"/>
    </row>
    <row r="9123" spans="2:20" x14ac:dyDescent="0.2">
      <c r="B9123" s="2"/>
      <c r="M9123" s="32"/>
      <c r="P9123" s="2"/>
      <c r="Q9123" s="9"/>
      <c r="T9123" s="5"/>
    </row>
    <row r="9124" spans="2:20" x14ac:dyDescent="0.2">
      <c r="B9124" s="2"/>
      <c r="M9124" s="32"/>
      <c r="P9124" s="2"/>
      <c r="Q9124" s="9"/>
      <c r="T9124" s="5"/>
    </row>
    <row r="9125" spans="2:20" x14ac:dyDescent="0.2">
      <c r="B9125" s="2"/>
      <c r="M9125" s="32"/>
      <c r="P9125" s="2"/>
      <c r="Q9125" s="9"/>
      <c r="T9125" s="5"/>
    </row>
    <row r="9126" spans="2:20" x14ac:dyDescent="0.2">
      <c r="B9126" s="2"/>
      <c r="M9126" s="32"/>
      <c r="P9126" s="2"/>
      <c r="Q9126" s="9"/>
      <c r="T9126" s="5"/>
    </row>
    <row r="9127" spans="2:20" x14ac:dyDescent="0.2">
      <c r="B9127" s="2"/>
      <c r="M9127" s="32"/>
      <c r="P9127" s="2"/>
      <c r="Q9127" s="9"/>
      <c r="T9127" s="5"/>
    </row>
    <row r="9128" spans="2:20" x14ac:dyDescent="0.2">
      <c r="B9128" s="2"/>
      <c r="M9128" s="32"/>
      <c r="P9128" s="2"/>
      <c r="Q9128" s="9"/>
      <c r="T9128" s="5"/>
    </row>
    <row r="9129" spans="2:20" x14ac:dyDescent="0.2">
      <c r="B9129" s="2"/>
      <c r="M9129" s="32"/>
      <c r="P9129" s="2"/>
      <c r="Q9129" s="9"/>
      <c r="T9129" s="5"/>
    </row>
    <row r="9130" spans="2:20" x14ac:dyDescent="0.2">
      <c r="B9130" s="2"/>
      <c r="M9130" s="32"/>
      <c r="P9130" s="2"/>
      <c r="Q9130" s="9"/>
      <c r="T9130" s="5"/>
    </row>
    <row r="9131" spans="2:20" x14ac:dyDescent="0.2">
      <c r="B9131" s="2"/>
      <c r="M9131" s="32"/>
      <c r="P9131" s="2"/>
      <c r="Q9131" s="9"/>
      <c r="T9131" s="5"/>
    </row>
    <row r="9132" spans="2:20" x14ac:dyDescent="0.2">
      <c r="B9132" s="2"/>
      <c r="M9132" s="32"/>
      <c r="P9132" s="2"/>
      <c r="Q9132" s="9"/>
      <c r="T9132" s="5"/>
    </row>
    <row r="9133" spans="2:20" x14ac:dyDescent="0.2">
      <c r="B9133" s="2"/>
      <c r="M9133" s="32"/>
      <c r="P9133" s="2"/>
      <c r="Q9133" s="9"/>
      <c r="T9133" s="5"/>
    </row>
    <row r="9134" spans="2:20" x14ac:dyDescent="0.2">
      <c r="B9134" s="2"/>
      <c r="M9134" s="32"/>
      <c r="P9134" s="2"/>
      <c r="Q9134" s="9"/>
      <c r="T9134" s="5"/>
    </row>
    <row r="9135" spans="2:20" x14ac:dyDescent="0.2">
      <c r="B9135" s="2"/>
      <c r="M9135" s="32"/>
      <c r="P9135" s="2"/>
      <c r="Q9135" s="9"/>
      <c r="T9135" s="5"/>
    </row>
    <row r="9136" spans="2:20" x14ac:dyDescent="0.2">
      <c r="B9136" s="2"/>
      <c r="M9136" s="32"/>
      <c r="P9136" s="2"/>
      <c r="Q9136" s="9"/>
      <c r="T9136" s="5"/>
    </row>
    <row r="9137" spans="2:20" x14ac:dyDescent="0.2">
      <c r="B9137" s="2"/>
      <c r="M9137" s="32"/>
      <c r="P9137" s="2"/>
      <c r="Q9137" s="9"/>
      <c r="T9137" s="5"/>
    </row>
    <row r="9138" spans="2:20" x14ac:dyDescent="0.2">
      <c r="B9138" s="2"/>
      <c r="M9138" s="32"/>
      <c r="P9138" s="2"/>
      <c r="Q9138" s="9"/>
      <c r="T9138" s="5"/>
    </row>
    <row r="9139" spans="2:20" x14ac:dyDescent="0.2">
      <c r="B9139" s="2"/>
      <c r="M9139" s="32"/>
      <c r="P9139" s="2"/>
      <c r="Q9139" s="9"/>
      <c r="T9139" s="5"/>
    </row>
    <row r="9140" spans="2:20" x14ac:dyDescent="0.2">
      <c r="B9140" s="2"/>
      <c r="M9140" s="32"/>
      <c r="P9140" s="2"/>
      <c r="Q9140" s="9"/>
      <c r="T9140" s="5"/>
    </row>
    <row r="9141" spans="2:20" x14ac:dyDescent="0.2">
      <c r="B9141" s="2"/>
      <c r="M9141" s="32"/>
      <c r="P9141" s="2"/>
      <c r="Q9141" s="9"/>
      <c r="T9141" s="5"/>
    </row>
    <row r="9142" spans="2:20" x14ac:dyDescent="0.2">
      <c r="B9142" s="2"/>
      <c r="M9142" s="32"/>
      <c r="P9142" s="2"/>
      <c r="Q9142" s="9"/>
      <c r="T9142" s="5"/>
    </row>
    <row r="9143" spans="2:20" x14ac:dyDescent="0.2">
      <c r="B9143" s="2"/>
      <c r="M9143" s="32"/>
      <c r="P9143" s="2"/>
      <c r="Q9143" s="9"/>
      <c r="T9143" s="5"/>
    </row>
    <row r="9144" spans="2:20" x14ac:dyDescent="0.2">
      <c r="B9144" s="2"/>
      <c r="M9144" s="32"/>
      <c r="P9144" s="2"/>
      <c r="Q9144" s="9"/>
      <c r="T9144" s="5"/>
    </row>
    <row r="9145" spans="2:20" x14ac:dyDescent="0.2">
      <c r="B9145" s="2"/>
      <c r="M9145" s="32"/>
      <c r="P9145" s="2"/>
      <c r="Q9145" s="9"/>
      <c r="T9145" s="5"/>
    </row>
    <row r="9146" spans="2:20" x14ac:dyDescent="0.2">
      <c r="B9146" s="2"/>
      <c r="M9146" s="32"/>
      <c r="P9146" s="2"/>
      <c r="Q9146" s="9"/>
      <c r="T9146" s="5"/>
    </row>
    <row r="9147" spans="2:20" x14ac:dyDescent="0.2">
      <c r="B9147" s="2"/>
      <c r="M9147" s="32"/>
      <c r="P9147" s="2"/>
      <c r="Q9147" s="9"/>
      <c r="T9147" s="5"/>
    </row>
    <row r="9148" spans="2:20" x14ac:dyDescent="0.2">
      <c r="B9148" s="2"/>
      <c r="M9148" s="32"/>
      <c r="P9148" s="2"/>
      <c r="Q9148" s="9"/>
      <c r="T9148" s="5"/>
    </row>
    <row r="9149" spans="2:20" x14ac:dyDescent="0.2">
      <c r="B9149" s="2"/>
      <c r="M9149" s="32"/>
      <c r="P9149" s="2"/>
      <c r="Q9149" s="9"/>
      <c r="T9149" s="5"/>
    </row>
    <row r="9150" spans="2:20" x14ac:dyDescent="0.2">
      <c r="B9150" s="2"/>
      <c r="M9150" s="32"/>
      <c r="P9150" s="2"/>
      <c r="Q9150" s="9"/>
      <c r="T9150" s="5"/>
    </row>
    <row r="9151" spans="2:20" x14ac:dyDescent="0.2">
      <c r="B9151" s="2"/>
      <c r="M9151" s="32"/>
      <c r="P9151" s="2"/>
      <c r="Q9151" s="9"/>
      <c r="T9151" s="5"/>
    </row>
    <row r="9152" spans="2:20" x14ac:dyDescent="0.2">
      <c r="B9152" s="2"/>
      <c r="M9152" s="32"/>
      <c r="P9152" s="2"/>
      <c r="Q9152" s="9"/>
      <c r="T9152" s="5"/>
    </row>
    <row r="9153" spans="2:20" x14ac:dyDescent="0.2">
      <c r="B9153" s="2"/>
      <c r="M9153" s="32"/>
      <c r="P9153" s="2"/>
      <c r="Q9153" s="9"/>
      <c r="T9153" s="5"/>
    </row>
    <row r="9154" spans="2:20" x14ac:dyDescent="0.2">
      <c r="B9154" s="2"/>
      <c r="M9154" s="32"/>
      <c r="P9154" s="2"/>
      <c r="Q9154" s="9"/>
      <c r="T9154" s="5"/>
    </row>
    <row r="9155" spans="2:20" x14ac:dyDescent="0.2">
      <c r="B9155" s="2"/>
      <c r="M9155" s="32"/>
      <c r="P9155" s="2"/>
      <c r="Q9155" s="9"/>
      <c r="T9155" s="5"/>
    </row>
    <row r="9156" spans="2:20" x14ac:dyDescent="0.2">
      <c r="B9156" s="2"/>
      <c r="M9156" s="32"/>
      <c r="P9156" s="2"/>
      <c r="Q9156" s="9"/>
      <c r="T9156" s="5"/>
    </row>
    <row r="9157" spans="2:20" x14ac:dyDescent="0.2">
      <c r="B9157" s="2"/>
      <c r="M9157" s="32"/>
      <c r="P9157" s="2"/>
      <c r="Q9157" s="9"/>
      <c r="T9157" s="5"/>
    </row>
    <row r="9158" spans="2:20" x14ac:dyDescent="0.2">
      <c r="B9158" s="2"/>
      <c r="M9158" s="32"/>
      <c r="P9158" s="2"/>
      <c r="Q9158" s="9"/>
      <c r="T9158" s="5"/>
    </row>
    <row r="9159" spans="2:20" x14ac:dyDescent="0.2">
      <c r="B9159" s="2"/>
      <c r="M9159" s="32"/>
      <c r="P9159" s="2"/>
      <c r="Q9159" s="9"/>
      <c r="T9159" s="5"/>
    </row>
    <row r="9160" spans="2:20" x14ac:dyDescent="0.2">
      <c r="B9160" s="2"/>
      <c r="M9160" s="32"/>
      <c r="P9160" s="2"/>
      <c r="Q9160" s="9"/>
      <c r="T9160" s="5"/>
    </row>
    <row r="9161" spans="2:20" x14ac:dyDescent="0.2">
      <c r="B9161" s="2"/>
      <c r="M9161" s="32"/>
      <c r="P9161" s="2"/>
      <c r="Q9161" s="9"/>
      <c r="T9161" s="5"/>
    </row>
    <row r="9162" spans="2:20" x14ac:dyDescent="0.2">
      <c r="B9162" s="2"/>
      <c r="M9162" s="32"/>
      <c r="P9162" s="2"/>
      <c r="Q9162" s="9"/>
      <c r="T9162" s="5"/>
    </row>
    <row r="9163" spans="2:20" x14ac:dyDescent="0.2">
      <c r="B9163" s="2"/>
      <c r="M9163" s="32"/>
      <c r="P9163" s="2"/>
      <c r="Q9163" s="9"/>
      <c r="T9163" s="5"/>
    </row>
    <row r="9164" spans="2:20" x14ac:dyDescent="0.2">
      <c r="B9164" s="2"/>
      <c r="M9164" s="32"/>
      <c r="P9164" s="2"/>
      <c r="Q9164" s="9"/>
      <c r="T9164" s="5"/>
    </row>
    <row r="9165" spans="2:20" x14ac:dyDescent="0.2">
      <c r="B9165" s="2"/>
      <c r="M9165" s="32"/>
      <c r="P9165" s="2"/>
      <c r="Q9165" s="9"/>
      <c r="T9165" s="5"/>
    </row>
    <row r="9166" spans="2:20" x14ac:dyDescent="0.2">
      <c r="B9166" s="2"/>
      <c r="M9166" s="32"/>
      <c r="P9166" s="2"/>
      <c r="Q9166" s="9"/>
      <c r="T9166" s="5"/>
    </row>
    <row r="9167" spans="2:20" x14ac:dyDescent="0.2">
      <c r="B9167" s="2"/>
      <c r="M9167" s="32"/>
      <c r="P9167" s="2"/>
      <c r="Q9167" s="9"/>
      <c r="T9167" s="5"/>
    </row>
    <row r="9168" spans="2:20" x14ac:dyDescent="0.2">
      <c r="B9168" s="2"/>
      <c r="M9168" s="32"/>
      <c r="P9168" s="2"/>
      <c r="Q9168" s="9"/>
      <c r="T9168" s="5"/>
    </row>
    <row r="9169" spans="2:20" x14ac:dyDescent="0.2">
      <c r="B9169" s="2"/>
      <c r="M9169" s="32"/>
      <c r="P9169" s="2"/>
      <c r="Q9169" s="9"/>
      <c r="T9169" s="5"/>
    </row>
    <row r="9170" spans="2:20" x14ac:dyDescent="0.2">
      <c r="B9170" s="2"/>
      <c r="M9170" s="32"/>
      <c r="P9170" s="2"/>
      <c r="Q9170" s="9"/>
      <c r="T9170" s="5"/>
    </row>
    <row r="9171" spans="2:20" x14ac:dyDescent="0.2">
      <c r="B9171" s="2"/>
      <c r="M9171" s="32"/>
      <c r="P9171" s="2"/>
      <c r="Q9171" s="9"/>
      <c r="T9171" s="5"/>
    </row>
    <row r="9172" spans="2:20" x14ac:dyDescent="0.2">
      <c r="B9172" s="2"/>
      <c r="M9172" s="32"/>
      <c r="P9172" s="2"/>
      <c r="Q9172" s="9"/>
      <c r="T9172" s="5"/>
    </row>
    <row r="9173" spans="2:20" x14ac:dyDescent="0.2">
      <c r="B9173" s="2"/>
      <c r="M9173" s="32"/>
      <c r="P9173" s="2"/>
      <c r="Q9173" s="9"/>
      <c r="T9173" s="5"/>
    </row>
    <row r="9174" spans="2:20" x14ac:dyDescent="0.2">
      <c r="B9174" s="2"/>
      <c r="M9174" s="32"/>
      <c r="P9174" s="2"/>
      <c r="Q9174" s="9"/>
      <c r="T9174" s="5"/>
    </row>
    <row r="9175" spans="2:20" x14ac:dyDescent="0.2">
      <c r="B9175" s="2"/>
      <c r="M9175" s="32"/>
      <c r="P9175" s="2"/>
      <c r="Q9175" s="9"/>
      <c r="T9175" s="5"/>
    </row>
    <row r="9176" spans="2:20" x14ac:dyDescent="0.2">
      <c r="B9176" s="2"/>
      <c r="M9176" s="32"/>
      <c r="P9176" s="2"/>
      <c r="Q9176" s="9"/>
      <c r="T9176" s="5"/>
    </row>
    <row r="9177" spans="2:20" x14ac:dyDescent="0.2">
      <c r="B9177" s="2"/>
      <c r="M9177" s="32"/>
      <c r="P9177" s="2"/>
      <c r="Q9177" s="9"/>
      <c r="T9177" s="5"/>
    </row>
    <row r="9178" spans="2:20" x14ac:dyDescent="0.2">
      <c r="B9178" s="2"/>
      <c r="M9178" s="32"/>
      <c r="P9178" s="2"/>
      <c r="Q9178" s="9"/>
      <c r="T9178" s="5"/>
    </row>
    <row r="9179" spans="2:20" x14ac:dyDescent="0.2">
      <c r="B9179" s="2"/>
      <c r="M9179" s="32"/>
      <c r="P9179" s="2"/>
      <c r="Q9179" s="9"/>
      <c r="T9179" s="5"/>
    </row>
    <row r="9180" spans="2:20" x14ac:dyDescent="0.2">
      <c r="B9180" s="2"/>
      <c r="M9180" s="32"/>
      <c r="P9180" s="2"/>
      <c r="Q9180" s="9"/>
      <c r="T9180" s="5"/>
    </row>
    <row r="9181" spans="2:20" x14ac:dyDescent="0.2">
      <c r="B9181" s="2"/>
      <c r="M9181" s="32"/>
      <c r="P9181" s="2"/>
      <c r="Q9181" s="9"/>
      <c r="T9181" s="5"/>
    </row>
    <row r="9182" spans="2:20" x14ac:dyDescent="0.2">
      <c r="B9182" s="2"/>
      <c r="M9182" s="32"/>
      <c r="P9182" s="2"/>
      <c r="Q9182" s="9"/>
      <c r="T9182" s="5"/>
    </row>
    <row r="9183" spans="2:20" x14ac:dyDescent="0.2">
      <c r="B9183" s="2"/>
      <c r="M9183" s="32"/>
      <c r="P9183" s="2"/>
      <c r="Q9183" s="9"/>
      <c r="T9183" s="5"/>
    </row>
    <row r="9184" spans="2:20" x14ac:dyDescent="0.2">
      <c r="B9184" s="2"/>
      <c r="M9184" s="32"/>
      <c r="P9184" s="2"/>
      <c r="Q9184" s="9"/>
      <c r="T9184" s="5"/>
    </row>
    <row r="9185" spans="2:20" x14ac:dyDescent="0.2">
      <c r="B9185" s="2"/>
      <c r="M9185" s="32"/>
      <c r="P9185" s="2"/>
      <c r="Q9185" s="9"/>
      <c r="T9185" s="5"/>
    </row>
    <row r="9186" spans="2:20" x14ac:dyDescent="0.2">
      <c r="B9186" s="2"/>
      <c r="M9186" s="32"/>
      <c r="P9186" s="2"/>
      <c r="Q9186" s="9"/>
      <c r="T9186" s="5"/>
    </row>
    <row r="9187" spans="2:20" x14ac:dyDescent="0.2">
      <c r="B9187" s="2"/>
      <c r="M9187" s="32"/>
      <c r="P9187" s="2"/>
      <c r="Q9187" s="9"/>
      <c r="T9187" s="5"/>
    </row>
    <row r="9188" spans="2:20" x14ac:dyDescent="0.2">
      <c r="B9188" s="2"/>
      <c r="M9188" s="32"/>
      <c r="P9188" s="2"/>
      <c r="Q9188" s="9"/>
      <c r="T9188" s="5"/>
    </row>
    <row r="9189" spans="2:20" x14ac:dyDescent="0.2">
      <c r="B9189" s="2"/>
      <c r="M9189" s="32"/>
      <c r="P9189" s="2"/>
      <c r="Q9189" s="9"/>
      <c r="T9189" s="5"/>
    </row>
    <row r="9190" spans="2:20" x14ac:dyDescent="0.2">
      <c r="B9190" s="2"/>
      <c r="M9190" s="32"/>
      <c r="P9190" s="2"/>
      <c r="Q9190" s="9"/>
      <c r="T9190" s="5"/>
    </row>
    <row r="9191" spans="2:20" x14ac:dyDescent="0.2">
      <c r="B9191" s="2"/>
      <c r="M9191" s="32"/>
      <c r="P9191" s="2"/>
      <c r="Q9191" s="9"/>
      <c r="T9191" s="5"/>
    </row>
    <row r="9192" spans="2:20" x14ac:dyDescent="0.2">
      <c r="B9192" s="2"/>
      <c r="M9192" s="32"/>
      <c r="P9192" s="2"/>
      <c r="Q9192" s="9"/>
      <c r="T9192" s="5"/>
    </row>
    <row r="9193" spans="2:20" x14ac:dyDescent="0.2">
      <c r="B9193" s="2"/>
      <c r="M9193" s="32"/>
      <c r="P9193" s="2"/>
      <c r="Q9193" s="9"/>
      <c r="T9193" s="5"/>
    </row>
    <row r="9194" spans="2:20" x14ac:dyDescent="0.2">
      <c r="B9194" s="2"/>
      <c r="M9194" s="32"/>
      <c r="P9194" s="2"/>
      <c r="Q9194" s="9"/>
      <c r="T9194" s="5"/>
    </row>
    <row r="9195" spans="2:20" x14ac:dyDescent="0.2">
      <c r="B9195" s="2"/>
      <c r="M9195" s="32"/>
      <c r="P9195" s="2"/>
      <c r="Q9195" s="9"/>
      <c r="T9195" s="5"/>
    </row>
    <row r="9196" spans="2:20" x14ac:dyDescent="0.2">
      <c r="B9196" s="2"/>
      <c r="M9196" s="32"/>
      <c r="P9196" s="2"/>
      <c r="Q9196" s="9"/>
      <c r="T9196" s="5"/>
    </row>
    <row r="9197" spans="2:20" x14ac:dyDescent="0.2">
      <c r="B9197" s="2"/>
      <c r="M9197" s="32"/>
      <c r="P9197" s="2"/>
      <c r="Q9197" s="9"/>
      <c r="T9197" s="5"/>
    </row>
    <row r="9198" spans="2:20" x14ac:dyDescent="0.2">
      <c r="B9198" s="2"/>
      <c r="M9198" s="32"/>
      <c r="P9198" s="2"/>
      <c r="Q9198" s="9"/>
      <c r="T9198" s="5"/>
    </row>
    <row r="9199" spans="2:20" x14ac:dyDescent="0.2">
      <c r="B9199" s="2"/>
      <c r="M9199" s="32"/>
      <c r="P9199" s="2"/>
      <c r="Q9199" s="9"/>
      <c r="T9199" s="5"/>
    </row>
    <row r="9200" spans="2:20" x14ac:dyDescent="0.2">
      <c r="B9200" s="2"/>
      <c r="M9200" s="32"/>
      <c r="P9200" s="2"/>
      <c r="Q9200" s="9"/>
      <c r="T9200" s="5"/>
    </row>
    <row r="9201" spans="2:20" x14ac:dyDescent="0.2">
      <c r="B9201" s="2"/>
      <c r="M9201" s="32"/>
      <c r="P9201" s="2"/>
      <c r="Q9201" s="9"/>
      <c r="T9201" s="5"/>
    </row>
    <row r="9202" spans="2:20" x14ac:dyDescent="0.2">
      <c r="B9202" s="2"/>
      <c r="M9202" s="32"/>
      <c r="P9202" s="2"/>
      <c r="Q9202" s="9"/>
      <c r="T9202" s="5"/>
    </row>
    <row r="9203" spans="2:20" x14ac:dyDescent="0.2">
      <c r="B9203" s="2"/>
      <c r="M9203" s="32"/>
      <c r="P9203" s="2"/>
      <c r="Q9203" s="9"/>
      <c r="T9203" s="5"/>
    </row>
    <row r="9204" spans="2:20" x14ac:dyDescent="0.2">
      <c r="B9204" s="2"/>
      <c r="M9204" s="32"/>
      <c r="P9204" s="2"/>
      <c r="Q9204" s="9"/>
      <c r="T9204" s="5"/>
    </row>
    <row r="9205" spans="2:20" x14ac:dyDescent="0.2">
      <c r="B9205" s="2"/>
      <c r="M9205" s="32"/>
      <c r="P9205" s="2"/>
      <c r="Q9205" s="9"/>
      <c r="T9205" s="5"/>
    </row>
    <row r="9206" spans="2:20" x14ac:dyDescent="0.2">
      <c r="B9206" s="2"/>
      <c r="M9206" s="32"/>
      <c r="P9206" s="2"/>
      <c r="Q9206" s="9"/>
      <c r="T9206" s="5"/>
    </row>
    <row r="9207" spans="2:20" x14ac:dyDescent="0.2">
      <c r="B9207" s="2"/>
      <c r="M9207" s="32"/>
      <c r="P9207" s="2"/>
      <c r="Q9207" s="9"/>
      <c r="T9207" s="5"/>
    </row>
    <row r="9208" spans="2:20" x14ac:dyDescent="0.2">
      <c r="B9208" s="2"/>
      <c r="M9208" s="32"/>
      <c r="P9208" s="2"/>
      <c r="Q9208" s="9"/>
      <c r="T9208" s="5"/>
    </row>
    <row r="9209" spans="2:20" x14ac:dyDescent="0.2">
      <c r="B9209" s="2"/>
      <c r="M9209" s="32"/>
      <c r="P9209" s="2"/>
      <c r="Q9209" s="9"/>
      <c r="T9209" s="5"/>
    </row>
    <row r="9210" spans="2:20" x14ac:dyDescent="0.2">
      <c r="B9210" s="2"/>
      <c r="M9210" s="32"/>
      <c r="P9210" s="2"/>
      <c r="Q9210" s="9"/>
      <c r="T9210" s="5"/>
    </row>
    <row r="9211" spans="2:20" x14ac:dyDescent="0.2">
      <c r="B9211" s="2"/>
      <c r="M9211" s="32"/>
      <c r="P9211" s="2"/>
      <c r="Q9211" s="9"/>
      <c r="T9211" s="5"/>
    </row>
    <row r="9212" spans="2:20" x14ac:dyDescent="0.2">
      <c r="B9212" s="2"/>
      <c r="M9212" s="32"/>
      <c r="P9212" s="2"/>
      <c r="Q9212" s="9"/>
      <c r="T9212" s="5"/>
    </row>
    <row r="9213" spans="2:20" x14ac:dyDescent="0.2">
      <c r="B9213" s="2"/>
      <c r="M9213" s="32"/>
      <c r="P9213" s="2"/>
      <c r="Q9213" s="9"/>
      <c r="T9213" s="5"/>
    </row>
    <row r="9214" spans="2:20" x14ac:dyDescent="0.2">
      <c r="B9214" s="2"/>
      <c r="M9214" s="32"/>
      <c r="P9214" s="2"/>
      <c r="Q9214" s="9"/>
      <c r="T9214" s="5"/>
    </row>
    <row r="9215" spans="2:20" x14ac:dyDescent="0.2">
      <c r="B9215" s="2"/>
      <c r="M9215" s="32"/>
      <c r="P9215" s="2"/>
      <c r="Q9215" s="9"/>
      <c r="T9215" s="5"/>
    </row>
    <row r="9216" spans="2:20" x14ac:dyDescent="0.2">
      <c r="B9216" s="2"/>
      <c r="M9216" s="32"/>
      <c r="P9216" s="2"/>
      <c r="Q9216" s="9"/>
      <c r="T9216" s="5"/>
    </row>
    <row r="9217" spans="2:20" x14ac:dyDescent="0.2">
      <c r="B9217" s="2"/>
      <c r="M9217" s="32"/>
      <c r="P9217" s="2"/>
      <c r="Q9217" s="9"/>
      <c r="T9217" s="5"/>
    </row>
    <row r="9218" spans="2:20" x14ac:dyDescent="0.2">
      <c r="B9218" s="2"/>
      <c r="M9218" s="32"/>
      <c r="P9218" s="2"/>
      <c r="Q9218" s="9"/>
      <c r="T9218" s="5"/>
    </row>
    <row r="9219" spans="2:20" x14ac:dyDescent="0.2">
      <c r="B9219" s="2"/>
      <c r="M9219" s="32"/>
      <c r="P9219" s="2"/>
      <c r="Q9219" s="9"/>
      <c r="T9219" s="5"/>
    </row>
    <row r="9220" spans="2:20" x14ac:dyDescent="0.2">
      <c r="B9220" s="2"/>
      <c r="M9220" s="32"/>
      <c r="P9220" s="2"/>
      <c r="Q9220" s="9"/>
      <c r="T9220" s="5"/>
    </row>
    <row r="9221" spans="2:20" x14ac:dyDescent="0.2">
      <c r="B9221" s="2"/>
      <c r="M9221" s="32"/>
      <c r="P9221" s="2"/>
      <c r="Q9221" s="9"/>
      <c r="T9221" s="5"/>
    </row>
    <row r="9222" spans="2:20" x14ac:dyDescent="0.2">
      <c r="B9222" s="2"/>
      <c r="M9222" s="32"/>
      <c r="P9222" s="2"/>
      <c r="Q9222" s="9"/>
      <c r="T9222" s="5"/>
    </row>
    <row r="9223" spans="2:20" x14ac:dyDescent="0.2">
      <c r="B9223" s="2"/>
      <c r="M9223" s="32"/>
      <c r="P9223" s="2"/>
      <c r="Q9223" s="9"/>
      <c r="T9223" s="5"/>
    </row>
    <row r="9224" spans="2:20" x14ac:dyDescent="0.2">
      <c r="B9224" s="2"/>
      <c r="M9224" s="32"/>
      <c r="P9224" s="2"/>
      <c r="Q9224" s="9"/>
      <c r="T9224" s="5"/>
    </row>
    <row r="9225" spans="2:20" x14ac:dyDescent="0.2">
      <c r="B9225" s="2"/>
      <c r="M9225" s="32"/>
      <c r="P9225" s="2"/>
      <c r="Q9225" s="9"/>
      <c r="T9225" s="5"/>
    </row>
    <row r="9226" spans="2:20" x14ac:dyDescent="0.2">
      <c r="B9226" s="2"/>
      <c r="M9226" s="32"/>
      <c r="P9226" s="2"/>
      <c r="Q9226" s="9"/>
      <c r="T9226" s="5"/>
    </row>
    <row r="9227" spans="2:20" x14ac:dyDescent="0.2">
      <c r="B9227" s="2"/>
      <c r="M9227" s="32"/>
      <c r="P9227" s="2"/>
      <c r="Q9227" s="9"/>
      <c r="T9227" s="5"/>
    </row>
    <row r="9228" spans="2:20" x14ac:dyDescent="0.2">
      <c r="B9228" s="2"/>
      <c r="M9228" s="32"/>
      <c r="P9228" s="2"/>
      <c r="Q9228" s="9"/>
      <c r="T9228" s="5"/>
    </row>
    <row r="9229" spans="2:20" x14ac:dyDescent="0.2">
      <c r="B9229" s="2"/>
      <c r="M9229" s="32"/>
      <c r="P9229" s="2"/>
      <c r="Q9229" s="9"/>
      <c r="T9229" s="5"/>
    </row>
    <row r="9230" spans="2:20" x14ac:dyDescent="0.2">
      <c r="B9230" s="2"/>
      <c r="M9230" s="32"/>
      <c r="P9230" s="2"/>
      <c r="Q9230" s="9"/>
      <c r="T9230" s="5"/>
    </row>
    <row r="9231" spans="2:20" x14ac:dyDescent="0.2">
      <c r="B9231" s="2"/>
      <c r="M9231" s="32"/>
      <c r="P9231" s="2"/>
      <c r="Q9231" s="9"/>
      <c r="T9231" s="5"/>
    </row>
    <row r="9232" spans="2:20" x14ac:dyDescent="0.2">
      <c r="B9232" s="2"/>
      <c r="M9232" s="32"/>
      <c r="P9232" s="2"/>
      <c r="Q9232" s="9"/>
      <c r="T9232" s="5"/>
    </row>
    <row r="9233" spans="2:20" x14ac:dyDescent="0.2">
      <c r="B9233" s="2"/>
      <c r="M9233" s="32"/>
      <c r="P9233" s="2"/>
      <c r="Q9233" s="9"/>
      <c r="T9233" s="5"/>
    </row>
    <row r="9234" spans="2:20" x14ac:dyDescent="0.2">
      <c r="B9234" s="2"/>
      <c r="M9234" s="32"/>
      <c r="P9234" s="2"/>
      <c r="Q9234" s="9"/>
      <c r="T9234" s="5"/>
    </row>
    <row r="9235" spans="2:20" x14ac:dyDescent="0.2">
      <c r="B9235" s="2"/>
      <c r="M9235" s="32"/>
      <c r="P9235" s="2"/>
      <c r="Q9235" s="9"/>
      <c r="T9235" s="5"/>
    </row>
    <row r="9236" spans="2:20" x14ac:dyDescent="0.2">
      <c r="B9236" s="2"/>
      <c r="M9236" s="32"/>
      <c r="P9236" s="2"/>
      <c r="Q9236" s="9"/>
      <c r="T9236" s="5"/>
    </row>
    <row r="9237" spans="2:20" x14ac:dyDescent="0.2">
      <c r="B9237" s="2"/>
      <c r="M9237" s="32"/>
      <c r="P9237" s="2"/>
      <c r="Q9237" s="9"/>
      <c r="T9237" s="5"/>
    </row>
    <row r="9238" spans="2:20" x14ac:dyDescent="0.2">
      <c r="B9238" s="2"/>
      <c r="M9238" s="32"/>
      <c r="P9238" s="2"/>
      <c r="Q9238" s="9"/>
      <c r="T9238" s="5"/>
    </row>
    <row r="9239" spans="2:20" x14ac:dyDescent="0.2">
      <c r="B9239" s="2"/>
      <c r="M9239" s="32"/>
      <c r="P9239" s="2"/>
      <c r="Q9239" s="9"/>
      <c r="T9239" s="5"/>
    </row>
    <row r="9240" spans="2:20" x14ac:dyDescent="0.2">
      <c r="B9240" s="2"/>
      <c r="M9240" s="32"/>
      <c r="P9240" s="2"/>
      <c r="Q9240" s="9"/>
      <c r="T9240" s="5"/>
    </row>
    <row r="9241" spans="2:20" x14ac:dyDescent="0.2">
      <c r="B9241" s="2"/>
      <c r="M9241" s="32"/>
      <c r="P9241" s="2"/>
      <c r="Q9241" s="9"/>
      <c r="T9241" s="5"/>
    </row>
    <row r="9242" spans="2:20" x14ac:dyDescent="0.2">
      <c r="B9242" s="2"/>
      <c r="M9242" s="32"/>
      <c r="P9242" s="2"/>
      <c r="Q9242" s="9"/>
      <c r="T9242" s="5"/>
    </row>
    <row r="9243" spans="2:20" x14ac:dyDescent="0.2">
      <c r="B9243" s="2"/>
      <c r="M9243" s="32"/>
      <c r="P9243" s="2"/>
      <c r="Q9243" s="9"/>
      <c r="T9243" s="5"/>
    </row>
    <row r="9244" spans="2:20" x14ac:dyDescent="0.2">
      <c r="B9244" s="2"/>
      <c r="M9244" s="32"/>
      <c r="P9244" s="2"/>
      <c r="Q9244" s="9"/>
      <c r="T9244" s="5"/>
    </row>
    <row r="9245" spans="2:20" x14ac:dyDescent="0.2">
      <c r="B9245" s="2"/>
      <c r="M9245" s="32"/>
      <c r="P9245" s="2"/>
      <c r="Q9245" s="9"/>
      <c r="T9245" s="5"/>
    </row>
    <row r="9246" spans="2:20" x14ac:dyDescent="0.2">
      <c r="B9246" s="2"/>
      <c r="M9246" s="32"/>
      <c r="P9246" s="2"/>
      <c r="Q9246" s="9"/>
      <c r="T9246" s="5"/>
    </row>
    <row r="9247" spans="2:20" x14ac:dyDescent="0.2">
      <c r="B9247" s="2"/>
      <c r="M9247" s="32"/>
      <c r="P9247" s="2"/>
      <c r="Q9247" s="9"/>
      <c r="T9247" s="5"/>
    </row>
    <row r="9248" spans="2:20" x14ac:dyDescent="0.2">
      <c r="B9248" s="2"/>
      <c r="M9248" s="32"/>
      <c r="P9248" s="2"/>
      <c r="Q9248" s="9"/>
      <c r="T9248" s="5"/>
    </row>
    <row r="9249" spans="2:20" x14ac:dyDescent="0.2">
      <c r="B9249" s="2"/>
      <c r="M9249" s="32"/>
      <c r="P9249" s="2"/>
      <c r="Q9249" s="9"/>
      <c r="T9249" s="5"/>
    </row>
    <row r="9250" spans="2:20" x14ac:dyDescent="0.2">
      <c r="B9250" s="2"/>
      <c r="M9250" s="32"/>
      <c r="P9250" s="2"/>
      <c r="Q9250" s="9"/>
      <c r="T9250" s="5"/>
    </row>
    <row r="9251" spans="2:20" x14ac:dyDescent="0.2">
      <c r="B9251" s="2"/>
      <c r="M9251" s="32"/>
      <c r="P9251" s="2"/>
      <c r="Q9251" s="9"/>
      <c r="T9251" s="5"/>
    </row>
    <row r="9252" spans="2:20" x14ac:dyDescent="0.2">
      <c r="B9252" s="2"/>
      <c r="M9252" s="32"/>
      <c r="P9252" s="2"/>
      <c r="Q9252" s="9"/>
      <c r="T9252" s="5"/>
    </row>
    <row r="9253" spans="2:20" x14ac:dyDescent="0.2">
      <c r="B9253" s="2"/>
      <c r="M9253" s="32"/>
      <c r="P9253" s="2"/>
      <c r="Q9253" s="9"/>
      <c r="T9253" s="5"/>
    </row>
    <row r="9254" spans="2:20" x14ac:dyDescent="0.2">
      <c r="B9254" s="2"/>
      <c r="M9254" s="32"/>
      <c r="P9254" s="2"/>
      <c r="Q9254" s="9"/>
      <c r="T9254" s="5"/>
    </row>
    <row r="9255" spans="2:20" x14ac:dyDescent="0.2">
      <c r="B9255" s="2"/>
      <c r="M9255" s="32"/>
      <c r="P9255" s="2"/>
      <c r="Q9255" s="9"/>
      <c r="T9255" s="5"/>
    </row>
    <row r="9256" spans="2:20" x14ac:dyDescent="0.2">
      <c r="B9256" s="2"/>
      <c r="M9256" s="32"/>
      <c r="P9256" s="2"/>
      <c r="Q9256" s="9"/>
      <c r="T9256" s="5"/>
    </row>
    <row r="9257" spans="2:20" x14ac:dyDescent="0.2">
      <c r="B9257" s="2"/>
      <c r="M9257" s="32"/>
      <c r="P9257" s="2"/>
      <c r="Q9257" s="9"/>
      <c r="T9257" s="5"/>
    </row>
    <row r="9258" spans="2:20" x14ac:dyDescent="0.2">
      <c r="B9258" s="2"/>
      <c r="M9258" s="32"/>
      <c r="P9258" s="2"/>
      <c r="Q9258" s="9"/>
      <c r="T9258" s="5"/>
    </row>
    <row r="9259" spans="2:20" x14ac:dyDescent="0.2">
      <c r="B9259" s="2"/>
      <c r="M9259" s="32"/>
      <c r="P9259" s="2"/>
      <c r="Q9259" s="9"/>
      <c r="T9259" s="5"/>
    </row>
    <row r="9260" spans="2:20" x14ac:dyDescent="0.2">
      <c r="B9260" s="2"/>
      <c r="M9260" s="32"/>
      <c r="P9260" s="2"/>
      <c r="Q9260" s="9"/>
      <c r="T9260" s="5"/>
    </row>
    <row r="9261" spans="2:20" x14ac:dyDescent="0.2">
      <c r="B9261" s="2"/>
      <c r="M9261" s="32"/>
      <c r="P9261" s="2"/>
      <c r="Q9261" s="9"/>
      <c r="T9261" s="5"/>
    </row>
    <row r="9262" spans="2:20" x14ac:dyDescent="0.2">
      <c r="B9262" s="2"/>
      <c r="M9262" s="32"/>
      <c r="P9262" s="2"/>
      <c r="Q9262" s="9"/>
      <c r="T9262" s="5"/>
    </row>
    <row r="9263" spans="2:20" x14ac:dyDescent="0.2">
      <c r="B9263" s="2"/>
      <c r="M9263" s="32"/>
      <c r="P9263" s="2"/>
      <c r="Q9263" s="9"/>
      <c r="T9263" s="5"/>
    </row>
    <row r="9264" spans="2:20" x14ac:dyDescent="0.2">
      <c r="B9264" s="2"/>
      <c r="M9264" s="32"/>
      <c r="P9264" s="2"/>
      <c r="Q9264" s="9"/>
      <c r="T9264" s="5"/>
    </row>
    <row r="9265" spans="2:20" x14ac:dyDescent="0.2">
      <c r="B9265" s="2"/>
      <c r="M9265" s="32"/>
      <c r="P9265" s="2"/>
      <c r="Q9265" s="9"/>
      <c r="T9265" s="5"/>
    </row>
    <row r="9266" spans="2:20" x14ac:dyDescent="0.2">
      <c r="B9266" s="2"/>
      <c r="M9266" s="32"/>
      <c r="P9266" s="2"/>
      <c r="Q9266" s="9"/>
      <c r="T9266" s="5"/>
    </row>
    <row r="9267" spans="2:20" x14ac:dyDescent="0.2">
      <c r="B9267" s="2"/>
      <c r="M9267" s="32"/>
      <c r="P9267" s="2"/>
      <c r="Q9267" s="9"/>
      <c r="T9267" s="5"/>
    </row>
    <row r="9268" spans="2:20" x14ac:dyDescent="0.2">
      <c r="B9268" s="2"/>
      <c r="M9268" s="32"/>
      <c r="P9268" s="2"/>
      <c r="Q9268" s="9"/>
      <c r="T9268" s="5"/>
    </row>
    <row r="9269" spans="2:20" x14ac:dyDescent="0.2">
      <c r="B9269" s="2"/>
      <c r="M9269" s="32"/>
      <c r="P9269" s="2"/>
      <c r="Q9269" s="9"/>
      <c r="T9269" s="5"/>
    </row>
    <row r="9270" spans="2:20" x14ac:dyDescent="0.2">
      <c r="B9270" s="2"/>
      <c r="M9270" s="32"/>
      <c r="P9270" s="2"/>
      <c r="Q9270" s="9"/>
      <c r="T9270" s="5"/>
    </row>
    <row r="9271" spans="2:20" x14ac:dyDescent="0.2">
      <c r="B9271" s="2"/>
      <c r="M9271" s="32"/>
      <c r="P9271" s="2"/>
      <c r="Q9271" s="9"/>
      <c r="T9271" s="5"/>
    </row>
    <row r="9272" spans="2:20" x14ac:dyDescent="0.2">
      <c r="B9272" s="2"/>
      <c r="M9272" s="32"/>
      <c r="P9272" s="2"/>
      <c r="Q9272" s="9"/>
      <c r="T9272" s="5"/>
    </row>
    <row r="9273" spans="2:20" x14ac:dyDescent="0.2">
      <c r="B9273" s="2"/>
      <c r="M9273" s="32"/>
      <c r="P9273" s="2"/>
      <c r="Q9273" s="9"/>
      <c r="T9273" s="5"/>
    </row>
    <row r="9274" spans="2:20" x14ac:dyDescent="0.2">
      <c r="B9274" s="2"/>
      <c r="M9274" s="32"/>
      <c r="P9274" s="2"/>
      <c r="Q9274" s="9"/>
      <c r="T9274" s="5"/>
    </row>
    <row r="9275" spans="2:20" x14ac:dyDescent="0.2">
      <c r="B9275" s="2"/>
      <c r="M9275" s="32"/>
      <c r="P9275" s="2"/>
      <c r="Q9275" s="9"/>
      <c r="T9275" s="5"/>
    </row>
    <row r="9276" spans="2:20" x14ac:dyDescent="0.2">
      <c r="B9276" s="2"/>
      <c r="M9276" s="32"/>
      <c r="P9276" s="2"/>
      <c r="Q9276" s="9"/>
      <c r="T9276" s="5"/>
    </row>
    <row r="9277" spans="2:20" x14ac:dyDescent="0.2">
      <c r="B9277" s="2"/>
      <c r="M9277" s="32"/>
      <c r="P9277" s="2"/>
      <c r="Q9277" s="9"/>
      <c r="T9277" s="5"/>
    </row>
    <row r="9278" spans="2:20" x14ac:dyDescent="0.2">
      <c r="B9278" s="2"/>
      <c r="M9278" s="32"/>
      <c r="P9278" s="2"/>
      <c r="Q9278" s="9"/>
      <c r="T9278" s="5"/>
    </row>
    <row r="9279" spans="2:20" x14ac:dyDescent="0.2">
      <c r="B9279" s="2"/>
      <c r="M9279" s="32"/>
      <c r="P9279" s="2"/>
      <c r="Q9279" s="9"/>
      <c r="T9279" s="5"/>
    </row>
    <row r="9280" spans="2:20" x14ac:dyDescent="0.2">
      <c r="B9280" s="2"/>
      <c r="M9280" s="32"/>
      <c r="P9280" s="2"/>
      <c r="Q9280" s="9"/>
      <c r="T9280" s="5"/>
    </row>
    <row r="9281" spans="2:20" x14ac:dyDescent="0.2">
      <c r="B9281" s="2"/>
      <c r="M9281" s="32"/>
      <c r="P9281" s="2"/>
      <c r="Q9281" s="9"/>
      <c r="T9281" s="5"/>
    </row>
    <row r="9282" spans="2:20" x14ac:dyDescent="0.2">
      <c r="B9282" s="2"/>
      <c r="M9282" s="32"/>
      <c r="P9282" s="2"/>
      <c r="Q9282" s="9"/>
      <c r="T9282" s="5"/>
    </row>
    <row r="9283" spans="2:20" x14ac:dyDescent="0.2">
      <c r="B9283" s="2"/>
      <c r="M9283" s="32"/>
      <c r="P9283" s="2"/>
      <c r="Q9283" s="9"/>
      <c r="T9283" s="5"/>
    </row>
    <row r="9284" spans="2:20" x14ac:dyDescent="0.2">
      <c r="B9284" s="2"/>
      <c r="M9284" s="32"/>
      <c r="P9284" s="2"/>
      <c r="Q9284" s="9"/>
      <c r="T9284" s="5"/>
    </row>
    <row r="9285" spans="2:20" x14ac:dyDescent="0.2">
      <c r="B9285" s="2"/>
      <c r="M9285" s="32"/>
      <c r="P9285" s="2"/>
      <c r="Q9285" s="9"/>
      <c r="T9285" s="5"/>
    </row>
    <row r="9286" spans="2:20" x14ac:dyDescent="0.2">
      <c r="B9286" s="2"/>
      <c r="M9286" s="32"/>
      <c r="P9286" s="2"/>
      <c r="Q9286" s="9"/>
      <c r="T9286" s="5"/>
    </row>
    <row r="9287" spans="2:20" x14ac:dyDescent="0.2">
      <c r="B9287" s="2"/>
      <c r="M9287" s="32"/>
      <c r="P9287" s="2"/>
      <c r="Q9287" s="9"/>
      <c r="T9287" s="5"/>
    </row>
    <row r="9288" spans="2:20" x14ac:dyDescent="0.2">
      <c r="B9288" s="2"/>
      <c r="M9288" s="32"/>
      <c r="P9288" s="2"/>
      <c r="Q9288" s="9"/>
      <c r="T9288" s="5"/>
    </row>
    <row r="9289" spans="2:20" x14ac:dyDescent="0.2">
      <c r="B9289" s="2"/>
      <c r="M9289" s="32"/>
      <c r="P9289" s="2"/>
      <c r="Q9289" s="9"/>
      <c r="T9289" s="5"/>
    </row>
    <row r="9290" spans="2:20" x14ac:dyDescent="0.2">
      <c r="B9290" s="2"/>
      <c r="M9290" s="32"/>
      <c r="P9290" s="2"/>
      <c r="Q9290" s="9"/>
      <c r="T9290" s="5"/>
    </row>
    <row r="9291" spans="2:20" x14ac:dyDescent="0.2">
      <c r="B9291" s="2"/>
      <c r="M9291" s="32"/>
      <c r="P9291" s="2"/>
      <c r="Q9291" s="9"/>
      <c r="T9291" s="5"/>
    </row>
    <row r="9292" spans="2:20" x14ac:dyDescent="0.2">
      <c r="B9292" s="2"/>
      <c r="M9292" s="32"/>
      <c r="P9292" s="2"/>
      <c r="Q9292" s="9"/>
      <c r="T9292" s="5"/>
    </row>
    <row r="9293" spans="2:20" x14ac:dyDescent="0.2">
      <c r="B9293" s="2"/>
      <c r="M9293" s="32"/>
      <c r="P9293" s="2"/>
      <c r="Q9293" s="9"/>
      <c r="T9293" s="5"/>
    </row>
    <row r="9294" spans="2:20" x14ac:dyDescent="0.2">
      <c r="B9294" s="2"/>
      <c r="M9294" s="32"/>
      <c r="P9294" s="2"/>
      <c r="Q9294" s="9"/>
      <c r="T9294" s="5"/>
    </row>
    <row r="9295" spans="2:20" x14ac:dyDescent="0.2">
      <c r="B9295" s="2"/>
      <c r="M9295" s="32"/>
      <c r="P9295" s="2"/>
      <c r="Q9295" s="9"/>
      <c r="T9295" s="5"/>
    </row>
    <row r="9296" spans="2:20" x14ac:dyDescent="0.2">
      <c r="B9296" s="2"/>
      <c r="M9296" s="32"/>
      <c r="P9296" s="2"/>
      <c r="Q9296" s="9"/>
      <c r="T9296" s="5"/>
    </row>
    <row r="9297" spans="2:20" x14ac:dyDescent="0.2">
      <c r="B9297" s="2"/>
      <c r="M9297" s="32"/>
      <c r="P9297" s="2"/>
      <c r="Q9297" s="9"/>
      <c r="T9297" s="5"/>
    </row>
    <row r="9298" spans="2:20" x14ac:dyDescent="0.2">
      <c r="B9298" s="2"/>
      <c r="M9298" s="32"/>
      <c r="P9298" s="2"/>
      <c r="Q9298" s="9"/>
      <c r="T9298" s="5"/>
    </row>
    <row r="9299" spans="2:20" x14ac:dyDescent="0.2">
      <c r="B9299" s="2"/>
      <c r="M9299" s="32"/>
      <c r="P9299" s="2"/>
      <c r="Q9299" s="9"/>
      <c r="T9299" s="5"/>
    </row>
    <row r="9300" spans="2:20" x14ac:dyDescent="0.2">
      <c r="B9300" s="2"/>
      <c r="M9300" s="32"/>
      <c r="P9300" s="2"/>
      <c r="Q9300" s="9"/>
      <c r="T9300" s="5"/>
    </row>
    <row r="9301" spans="2:20" x14ac:dyDescent="0.2">
      <c r="B9301" s="2"/>
      <c r="M9301" s="32"/>
      <c r="P9301" s="2"/>
      <c r="Q9301" s="9"/>
      <c r="T9301" s="5"/>
    </row>
    <row r="9302" spans="2:20" x14ac:dyDescent="0.2">
      <c r="B9302" s="2"/>
      <c r="M9302" s="32"/>
      <c r="P9302" s="2"/>
      <c r="Q9302" s="9"/>
      <c r="T9302" s="5"/>
    </row>
    <row r="9303" spans="2:20" x14ac:dyDescent="0.2">
      <c r="B9303" s="2"/>
      <c r="M9303" s="32"/>
      <c r="P9303" s="2"/>
      <c r="Q9303" s="9"/>
      <c r="T9303" s="5"/>
    </row>
    <row r="9304" spans="2:20" x14ac:dyDescent="0.2">
      <c r="B9304" s="2"/>
      <c r="M9304" s="32"/>
      <c r="P9304" s="2"/>
      <c r="Q9304" s="9"/>
      <c r="T9304" s="5"/>
    </row>
    <row r="9305" spans="2:20" x14ac:dyDescent="0.2">
      <c r="B9305" s="2"/>
      <c r="M9305" s="32"/>
      <c r="P9305" s="2"/>
      <c r="Q9305" s="9"/>
      <c r="T9305" s="5"/>
    </row>
    <row r="9306" spans="2:20" x14ac:dyDescent="0.2">
      <c r="B9306" s="2"/>
      <c r="M9306" s="32"/>
      <c r="P9306" s="2"/>
      <c r="Q9306" s="9"/>
      <c r="T9306" s="5"/>
    </row>
    <row r="9307" spans="2:20" x14ac:dyDescent="0.2">
      <c r="B9307" s="2"/>
      <c r="M9307" s="32"/>
      <c r="P9307" s="2"/>
      <c r="Q9307" s="9"/>
      <c r="T9307" s="5"/>
    </row>
    <row r="9308" spans="2:20" x14ac:dyDescent="0.2">
      <c r="B9308" s="2"/>
      <c r="M9308" s="32"/>
      <c r="P9308" s="2"/>
      <c r="Q9308" s="9"/>
      <c r="T9308" s="5"/>
    </row>
    <row r="9309" spans="2:20" x14ac:dyDescent="0.2">
      <c r="B9309" s="2"/>
      <c r="M9309" s="32"/>
      <c r="P9309" s="2"/>
      <c r="Q9309" s="9"/>
      <c r="T9309" s="5"/>
    </row>
    <row r="9310" spans="2:20" x14ac:dyDescent="0.2">
      <c r="B9310" s="2"/>
      <c r="M9310" s="32"/>
      <c r="P9310" s="2"/>
      <c r="Q9310" s="9"/>
      <c r="T9310" s="5"/>
    </row>
    <row r="9311" spans="2:20" x14ac:dyDescent="0.2">
      <c r="B9311" s="2"/>
      <c r="M9311" s="32"/>
      <c r="P9311" s="2"/>
      <c r="Q9311" s="9"/>
      <c r="T9311" s="5"/>
    </row>
    <row r="9312" spans="2:20" x14ac:dyDescent="0.2">
      <c r="B9312" s="2"/>
      <c r="M9312" s="32"/>
      <c r="P9312" s="2"/>
      <c r="Q9312" s="9"/>
      <c r="T9312" s="5"/>
    </row>
    <row r="9313" spans="2:20" x14ac:dyDescent="0.2">
      <c r="B9313" s="2"/>
      <c r="M9313" s="32"/>
      <c r="P9313" s="2"/>
      <c r="Q9313" s="9"/>
      <c r="T9313" s="5"/>
    </row>
    <row r="9314" spans="2:20" x14ac:dyDescent="0.2">
      <c r="B9314" s="2"/>
      <c r="M9314" s="32"/>
      <c r="P9314" s="2"/>
      <c r="Q9314" s="9"/>
      <c r="T9314" s="5"/>
    </row>
    <row r="9315" spans="2:20" x14ac:dyDescent="0.2">
      <c r="B9315" s="2"/>
      <c r="M9315" s="32"/>
      <c r="P9315" s="2"/>
      <c r="Q9315" s="9"/>
      <c r="T9315" s="5"/>
    </row>
    <row r="9316" spans="2:20" x14ac:dyDescent="0.2">
      <c r="B9316" s="2"/>
      <c r="M9316" s="32"/>
      <c r="P9316" s="2"/>
      <c r="Q9316" s="9"/>
      <c r="T9316" s="5"/>
    </row>
    <row r="9317" spans="2:20" x14ac:dyDescent="0.2">
      <c r="B9317" s="2"/>
      <c r="M9317" s="32"/>
      <c r="P9317" s="2"/>
      <c r="Q9317" s="9"/>
      <c r="T9317" s="5"/>
    </row>
    <row r="9318" spans="2:20" x14ac:dyDescent="0.2">
      <c r="B9318" s="2"/>
      <c r="M9318" s="32"/>
      <c r="P9318" s="2"/>
      <c r="Q9318" s="9"/>
      <c r="T9318" s="5"/>
    </row>
    <row r="9319" spans="2:20" x14ac:dyDescent="0.2">
      <c r="B9319" s="2"/>
      <c r="M9319" s="32"/>
      <c r="P9319" s="2"/>
      <c r="Q9319" s="9"/>
      <c r="T9319" s="5"/>
    </row>
    <row r="9320" spans="2:20" x14ac:dyDescent="0.2">
      <c r="B9320" s="2"/>
      <c r="M9320" s="32"/>
      <c r="P9320" s="2"/>
      <c r="Q9320" s="9"/>
      <c r="T9320" s="5"/>
    </row>
    <row r="9321" spans="2:20" x14ac:dyDescent="0.2">
      <c r="B9321" s="2"/>
      <c r="M9321" s="32"/>
      <c r="P9321" s="2"/>
      <c r="Q9321" s="9"/>
      <c r="T9321" s="5"/>
    </row>
    <row r="9322" spans="2:20" x14ac:dyDescent="0.2">
      <c r="B9322" s="2"/>
      <c r="M9322" s="32"/>
      <c r="P9322" s="2"/>
      <c r="Q9322" s="9"/>
      <c r="T9322" s="5"/>
    </row>
    <row r="9323" spans="2:20" x14ac:dyDescent="0.2">
      <c r="B9323" s="2"/>
      <c r="M9323" s="32"/>
      <c r="P9323" s="2"/>
      <c r="Q9323" s="9"/>
      <c r="T9323" s="5"/>
    </row>
    <row r="9324" spans="2:20" x14ac:dyDescent="0.2">
      <c r="B9324" s="2"/>
      <c r="M9324" s="32"/>
      <c r="P9324" s="2"/>
      <c r="Q9324" s="9"/>
      <c r="T9324" s="5"/>
    </row>
    <row r="9325" spans="2:20" x14ac:dyDescent="0.2">
      <c r="B9325" s="2"/>
      <c r="M9325" s="32"/>
      <c r="P9325" s="2"/>
      <c r="Q9325" s="9"/>
      <c r="T9325" s="5"/>
    </row>
    <row r="9326" spans="2:20" x14ac:dyDescent="0.2">
      <c r="B9326" s="2"/>
      <c r="M9326" s="32"/>
      <c r="P9326" s="2"/>
      <c r="Q9326" s="9"/>
      <c r="T9326" s="5"/>
    </row>
    <row r="9327" spans="2:20" x14ac:dyDescent="0.2">
      <c r="B9327" s="2"/>
      <c r="M9327" s="32"/>
      <c r="P9327" s="2"/>
      <c r="Q9327" s="9"/>
      <c r="T9327" s="5"/>
    </row>
    <row r="9328" spans="2:20" x14ac:dyDescent="0.2">
      <c r="B9328" s="2"/>
      <c r="M9328" s="32"/>
      <c r="P9328" s="2"/>
      <c r="Q9328" s="9"/>
      <c r="T9328" s="5"/>
    </row>
    <row r="9329" spans="2:20" x14ac:dyDescent="0.2">
      <c r="B9329" s="2"/>
      <c r="M9329" s="32"/>
      <c r="P9329" s="2"/>
      <c r="Q9329" s="9"/>
      <c r="T9329" s="5"/>
    </row>
    <row r="9330" spans="2:20" x14ac:dyDescent="0.2">
      <c r="B9330" s="2"/>
      <c r="M9330" s="32"/>
      <c r="P9330" s="2"/>
      <c r="Q9330" s="9"/>
      <c r="T9330" s="5"/>
    </row>
    <row r="9331" spans="2:20" x14ac:dyDescent="0.2">
      <c r="B9331" s="2"/>
      <c r="M9331" s="32"/>
      <c r="P9331" s="2"/>
      <c r="Q9331" s="9"/>
      <c r="T9331" s="5"/>
    </row>
    <row r="9332" spans="2:20" x14ac:dyDescent="0.2">
      <c r="B9332" s="2"/>
      <c r="M9332" s="32"/>
      <c r="P9332" s="2"/>
      <c r="Q9332" s="9"/>
      <c r="T9332" s="5"/>
    </row>
    <row r="9333" spans="2:20" x14ac:dyDescent="0.2">
      <c r="B9333" s="2"/>
      <c r="M9333" s="32"/>
      <c r="P9333" s="2"/>
      <c r="Q9333" s="9"/>
      <c r="T9333" s="5"/>
    </row>
    <row r="9334" spans="2:20" x14ac:dyDescent="0.2">
      <c r="B9334" s="2"/>
      <c r="M9334" s="32"/>
      <c r="P9334" s="2"/>
      <c r="Q9334" s="9"/>
      <c r="T9334" s="5"/>
    </row>
    <row r="9335" spans="2:20" x14ac:dyDescent="0.2">
      <c r="B9335" s="2"/>
      <c r="M9335" s="32"/>
      <c r="P9335" s="2"/>
      <c r="Q9335" s="9"/>
      <c r="T9335" s="5"/>
    </row>
    <row r="9336" spans="2:20" x14ac:dyDescent="0.2">
      <c r="B9336" s="2"/>
      <c r="M9336" s="32"/>
      <c r="P9336" s="2"/>
      <c r="Q9336" s="9"/>
      <c r="T9336" s="5"/>
    </row>
    <row r="9337" spans="2:20" x14ac:dyDescent="0.2">
      <c r="B9337" s="2"/>
      <c r="M9337" s="32"/>
      <c r="P9337" s="2"/>
      <c r="Q9337" s="9"/>
      <c r="T9337" s="5"/>
    </row>
    <row r="9338" spans="2:20" x14ac:dyDescent="0.2">
      <c r="B9338" s="2"/>
      <c r="M9338" s="32"/>
      <c r="P9338" s="2"/>
      <c r="Q9338" s="9"/>
      <c r="T9338" s="5"/>
    </row>
    <row r="9339" spans="2:20" x14ac:dyDescent="0.2">
      <c r="B9339" s="2"/>
      <c r="M9339" s="32"/>
      <c r="P9339" s="2"/>
      <c r="Q9339" s="9"/>
      <c r="T9339" s="5"/>
    </row>
    <row r="9340" spans="2:20" x14ac:dyDescent="0.2">
      <c r="B9340" s="2"/>
      <c r="M9340" s="32"/>
      <c r="P9340" s="2"/>
      <c r="Q9340" s="9"/>
      <c r="T9340" s="5"/>
    </row>
    <row r="9341" spans="2:20" x14ac:dyDescent="0.2">
      <c r="B9341" s="2"/>
      <c r="M9341" s="32"/>
      <c r="P9341" s="2"/>
      <c r="Q9341" s="9"/>
      <c r="T9341" s="5"/>
    </row>
    <row r="9342" spans="2:20" x14ac:dyDescent="0.2">
      <c r="B9342" s="2"/>
      <c r="M9342" s="32"/>
      <c r="P9342" s="2"/>
      <c r="Q9342" s="9"/>
      <c r="T9342" s="5"/>
    </row>
    <row r="9343" spans="2:20" x14ac:dyDescent="0.2">
      <c r="B9343" s="2"/>
      <c r="M9343" s="32"/>
      <c r="P9343" s="2"/>
      <c r="Q9343" s="9"/>
      <c r="T9343" s="5"/>
    </row>
    <row r="9344" spans="2:20" x14ac:dyDescent="0.2">
      <c r="B9344" s="2"/>
      <c r="M9344" s="32"/>
      <c r="P9344" s="2"/>
      <c r="Q9344" s="9"/>
      <c r="T9344" s="5"/>
    </row>
    <row r="9345" spans="2:20" x14ac:dyDescent="0.2">
      <c r="B9345" s="2"/>
      <c r="M9345" s="32"/>
      <c r="P9345" s="2"/>
      <c r="Q9345" s="9"/>
      <c r="T9345" s="5"/>
    </row>
    <row r="9346" spans="2:20" x14ac:dyDescent="0.2">
      <c r="B9346" s="2"/>
      <c r="M9346" s="32"/>
      <c r="P9346" s="2"/>
      <c r="Q9346" s="9"/>
      <c r="T9346" s="5"/>
    </row>
    <row r="9347" spans="2:20" x14ac:dyDescent="0.2">
      <c r="B9347" s="2"/>
      <c r="M9347" s="32"/>
      <c r="P9347" s="2"/>
      <c r="Q9347" s="9"/>
      <c r="T9347" s="5"/>
    </row>
    <row r="9348" spans="2:20" x14ac:dyDescent="0.2">
      <c r="B9348" s="2"/>
      <c r="M9348" s="32"/>
      <c r="P9348" s="2"/>
      <c r="Q9348" s="9"/>
      <c r="T9348" s="5"/>
    </row>
    <row r="9349" spans="2:20" x14ac:dyDescent="0.2">
      <c r="B9349" s="2"/>
      <c r="M9349" s="32"/>
      <c r="P9349" s="2"/>
      <c r="Q9349" s="9"/>
      <c r="T9349" s="5"/>
    </row>
    <row r="9350" spans="2:20" x14ac:dyDescent="0.2">
      <c r="B9350" s="2"/>
      <c r="M9350" s="32"/>
      <c r="P9350" s="2"/>
      <c r="Q9350" s="9"/>
      <c r="T9350" s="5"/>
    </row>
    <row r="9351" spans="2:20" x14ac:dyDescent="0.2">
      <c r="B9351" s="2"/>
      <c r="M9351" s="32"/>
      <c r="P9351" s="2"/>
      <c r="Q9351" s="9"/>
      <c r="T9351" s="5"/>
    </row>
    <row r="9352" spans="2:20" x14ac:dyDescent="0.2">
      <c r="B9352" s="2"/>
      <c r="M9352" s="32"/>
      <c r="P9352" s="2"/>
      <c r="Q9352" s="9"/>
      <c r="T9352" s="5"/>
    </row>
    <row r="9353" spans="2:20" x14ac:dyDescent="0.2">
      <c r="B9353" s="2"/>
      <c r="M9353" s="32"/>
      <c r="P9353" s="2"/>
      <c r="Q9353" s="9"/>
      <c r="T9353" s="5"/>
    </row>
    <row r="9354" spans="2:20" x14ac:dyDescent="0.2">
      <c r="B9354" s="2"/>
      <c r="M9354" s="32"/>
      <c r="P9354" s="2"/>
      <c r="Q9354" s="9"/>
      <c r="T9354" s="5"/>
    </row>
    <row r="9355" spans="2:20" x14ac:dyDescent="0.2">
      <c r="B9355" s="2"/>
      <c r="M9355" s="32"/>
      <c r="P9355" s="2"/>
      <c r="Q9355" s="9"/>
      <c r="T9355" s="5"/>
    </row>
    <row r="9356" spans="2:20" x14ac:dyDescent="0.2">
      <c r="B9356" s="2"/>
      <c r="M9356" s="32"/>
      <c r="P9356" s="2"/>
      <c r="Q9356" s="9"/>
      <c r="T9356" s="5"/>
    </row>
    <row r="9357" spans="2:20" x14ac:dyDescent="0.2">
      <c r="B9357" s="2"/>
      <c r="M9357" s="32"/>
      <c r="P9357" s="2"/>
      <c r="Q9357" s="9"/>
      <c r="T9357" s="5"/>
    </row>
    <row r="9358" spans="2:20" x14ac:dyDescent="0.2">
      <c r="B9358" s="2"/>
      <c r="M9358" s="32"/>
      <c r="P9358" s="2"/>
      <c r="Q9358" s="9"/>
      <c r="T9358" s="5"/>
    </row>
    <row r="9359" spans="2:20" x14ac:dyDescent="0.2">
      <c r="B9359" s="2"/>
      <c r="M9359" s="32"/>
      <c r="P9359" s="2"/>
      <c r="Q9359" s="9"/>
      <c r="T9359" s="5"/>
    </row>
    <row r="9360" spans="2:20" x14ac:dyDescent="0.2">
      <c r="B9360" s="2"/>
      <c r="M9360" s="32"/>
      <c r="P9360" s="2"/>
      <c r="Q9360" s="9"/>
      <c r="T9360" s="5"/>
    </row>
    <row r="9361" spans="2:20" x14ac:dyDescent="0.2">
      <c r="B9361" s="2"/>
      <c r="M9361" s="32"/>
      <c r="P9361" s="2"/>
      <c r="Q9361" s="9"/>
      <c r="T9361" s="5"/>
    </row>
    <row r="9362" spans="2:20" x14ac:dyDescent="0.2">
      <c r="B9362" s="2"/>
      <c r="M9362" s="32"/>
      <c r="P9362" s="2"/>
      <c r="Q9362" s="9"/>
      <c r="T9362" s="5"/>
    </row>
    <row r="9363" spans="2:20" x14ac:dyDescent="0.2">
      <c r="B9363" s="2"/>
      <c r="M9363" s="32"/>
      <c r="P9363" s="2"/>
      <c r="Q9363" s="9"/>
      <c r="T9363" s="5"/>
    </row>
    <row r="9364" spans="2:20" x14ac:dyDescent="0.2">
      <c r="B9364" s="2"/>
      <c r="M9364" s="32"/>
      <c r="P9364" s="2"/>
      <c r="Q9364" s="9"/>
      <c r="T9364" s="5"/>
    </row>
    <row r="9365" spans="2:20" x14ac:dyDescent="0.2">
      <c r="B9365" s="2"/>
      <c r="M9365" s="32"/>
      <c r="P9365" s="2"/>
      <c r="Q9365" s="9"/>
      <c r="T9365" s="5"/>
    </row>
    <row r="9366" spans="2:20" x14ac:dyDescent="0.2">
      <c r="B9366" s="2"/>
      <c r="M9366" s="32"/>
      <c r="P9366" s="2"/>
      <c r="Q9366" s="9"/>
      <c r="T9366" s="5"/>
    </row>
    <row r="9367" spans="2:20" x14ac:dyDescent="0.2">
      <c r="B9367" s="2"/>
      <c r="M9367" s="32"/>
      <c r="P9367" s="2"/>
      <c r="Q9367" s="9"/>
      <c r="T9367" s="5"/>
    </row>
    <row r="9368" spans="2:20" x14ac:dyDescent="0.2">
      <c r="B9368" s="2"/>
      <c r="M9368" s="32"/>
      <c r="P9368" s="2"/>
      <c r="Q9368" s="9"/>
      <c r="T9368" s="5"/>
    </row>
    <row r="9369" spans="2:20" x14ac:dyDescent="0.2">
      <c r="B9369" s="2"/>
      <c r="M9369" s="32"/>
      <c r="P9369" s="2"/>
      <c r="Q9369" s="9"/>
      <c r="T9369" s="5"/>
    </row>
    <row r="9370" spans="2:20" x14ac:dyDescent="0.2">
      <c r="B9370" s="2"/>
      <c r="M9370" s="32"/>
      <c r="P9370" s="2"/>
      <c r="Q9370" s="9"/>
      <c r="T9370" s="5"/>
    </row>
    <row r="9371" spans="2:20" x14ac:dyDescent="0.2">
      <c r="B9371" s="2"/>
      <c r="M9371" s="32"/>
      <c r="P9371" s="2"/>
      <c r="Q9371" s="9"/>
      <c r="T9371" s="5"/>
    </row>
    <row r="9372" spans="2:20" x14ac:dyDescent="0.2">
      <c r="B9372" s="2"/>
      <c r="M9372" s="32"/>
      <c r="P9372" s="2"/>
      <c r="Q9372" s="9"/>
      <c r="T9372" s="5"/>
    </row>
    <row r="9373" spans="2:20" x14ac:dyDescent="0.2">
      <c r="B9373" s="2"/>
      <c r="M9373" s="32"/>
      <c r="P9373" s="2"/>
      <c r="Q9373" s="9"/>
      <c r="T9373" s="5"/>
    </row>
    <row r="9374" spans="2:20" x14ac:dyDescent="0.2">
      <c r="B9374" s="2"/>
      <c r="M9374" s="32"/>
      <c r="P9374" s="2"/>
      <c r="Q9374" s="9"/>
      <c r="T9374" s="5"/>
    </row>
    <row r="9375" spans="2:20" x14ac:dyDescent="0.2">
      <c r="B9375" s="2"/>
      <c r="M9375" s="32"/>
      <c r="P9375" s="2"/>
      <c r="Q9375" s="9"/>
      <c r="T9375" s="5"/>
    </row>
    <row r="9376" spans="2:20" x14ac:dyDescent="0.2">
      <c r="B9376" s="2"/>
      <c r="M9376" s="32"/>
      <c r="P9376" s="2"/>
      <c r="Q9376" s="9"/>
      <c r="T9376" s="5"/>
    </row>
    <row r="9377" spans="2:20" x14ac:dyDescent="0.2">
      <c r="B9377" s="2"/>
      <c r="M9377" s="32"/>
      <c r="P9377" s="2"/>
      <c r="Q9377" s="9"/>
      <c r="T9377" s="5"/>
    </row>
    <row r="9378" spans="2:20" x14ac:dyDescent="0.2">
      <c r="B9378" s="2"/>
      <c r="M9378" s="32"/>
      <c r="P9378" s="2"/>
      <c r="Q9378" s="9"/>
      <c r="T9378" s="5"/>
    </row>
    <row r="9379" spans="2:20" x14ac:dyDescent="0.2">
      <c r="B9379" s="2"/>
      <c r="M9379" s="32"/>
      <c r="P9379" s="2"/>
      <c r="Q9379" s="9"/>
      <c r="T9379" s="5"/>
    </row>
    <row r="9380" spans="2:20" x14ac:dyDescent="0.2">
      <c r="B9380" s="2"/>
      <c r="M9380" s="32"/>
      <c r="P9380" s="2"/>
      <c r="Q9380" s="9"/>
      <c r="T9380" s="5"/>
    </row>
    <row r="9381" spans="2:20" x14ac:dyDescent="0.2">
      <c r="B9381" s="2"/>
      <c r="M9381" s="32"/>
      <c r="P9381" s="2"/>
      <c r="Q9381" s="9"/>
      <c r="T9381" s="5"/>
    </row>
    <row r="9382" spans="2:20" x14ac:dyDescent="0.2">
      <c r="B9382" s="2"/>
      <c r="M9382" s="32"/>
      <c r="P9382" s="2"/>
      <c r="Q9382" s="9"/>
      <c r="T9382" s="5"/>
    </row>
    <row r="9383" spans="2:20" x14ac:dyDescent="0.2">
      <c r="B9383" s="2"/>
      <c r="M9383" s="32"/>
      <c r="P9383" s="2"/>
      <c r="Q9383" s="9"/>
      <c r="T9383" s="5"/>
    </row>
    <row r="9384" spans="2:20" x14ac:dyDescent="0.2">
      <c r="B9384" s="2"/>
      <c r="M9384" s="32"/>
      <c r="P9384" s="2"/>
      <c r="Q9384" s="9"/>
      <c r="T9384" s="5"/>
    </row>
    <row r="9385" spans="2:20" x14ac:dyDescent="0.2">
      <c r="B9385" s="2"/>
      <c r="M9385" s="32"/>
      <c r="P9385" s="2"/>
      <c r="Q9385" s="9"/>
      <c r="T9385" s="5"/>
    </row>
    <row r="9386" spans="2:20" x14ac:dyDescent="0.2">
      <c r="B9386" s="2"/>
      <c r="M9386" s="32"/>
      <c r="P9386" s="2"/>
      <c r="Q9386" s="9"/>
      <c r="T9386" s="5"/>
    </row>
    <row r="9387" spans="2:20" x14ac:dyDescent="0.2">
      <c r="B9387" s="2"/>
      <c r="M9387" s="32"/>
      <c r="P9387" s="2"/>
      <c r="Q9387" s="9"/>
      <c r="T9387" s="5"/>
    </row>
    <row r="9388" spans="2:20" x14ac:dyDescent="0.2">
      <c r="B9388" s="2"/>
      <c r="M9388" s="32"/>
      <c r="P9388" s="2"/>
      <c r="Q9388" s="9"/>
      <c r="T9388" s="5"/>
    </row>
    <row r="9389" spans="2:20" x14ac:dyDescent="0.2">
      <c r="B9389" s="2"/>
      <c r="M9389" s="32"/>
      <c r="P9389" s="2"/>
      <c r="Q9389" s="9"/>
      <c r="T9389" s="5"/>
    </row>
    <row r="9390" spans="2:20" x14ac:dyDescent="0.2">
      <c r="B9390" s="2"/>
      <c r="M9390" s="32"/>
      <c r="P9390" s="2"/>
      <c r="Q9390" s="9"/>
      <c r="T9390" s="5"/>
    </row>
    <row r="9391" spans="2:20" x14ac:dyDescent="0.2">
      <c r="B9391" s="2"/>
      <c r="M9391" s="32"/>
      <c r="P9391" s="2"/>
      <c r="Q9391" s="9"/>
      <c r="T9391" s="5"/>
    </row>
    <row r="9392" spans="2:20" x14ac:dyDescent="0.2">
      <c r="B9392" s="2"/>
      <c r="M9392" s="32"/>
      <c r="P9392" s="2"/>
      <c r="Q9392" s="9"/>
      <c r="T9392" s="5"/>
    </row>
    <row r="9393" spans="2:20" x14ac:dyDescent="0.2">
      <c r="B9393" s="2"/>
      <c r="M9393" s="32"/>
      <c r="P9393" s="2"/>
      <c r="Q9393" s="9"/>
      <c r="T9393" s="5"/>
    </row>
    <row r="9394" spans="2:20" x14ac:dyDescent="0.2">
      <c r="B9394" s="2"/>
      <c r="M9394" s="32"/>
      <c r="P9394" s="2"/>
      <c r="Q9394" s="9"/>
      <c r="T9394" s="5"/>
    </row>
    <row r="9395" spans="2:20" x14ac:dyDescent="0.2">
      <c r="B9395" s="2"/>
      <c r="M9395" s="32"/>
      <c r="P9395" s="2"/>
      <c r="Q9395" s="9"/>
      <c r="T9395" s="5"/>
    </row>
    <row r="9396" spans="2:20" x14ac:dyDescent="0.2">
      <c r="B9396" s="2"/>
      <c r="M9396" s="32"/>
      <c r="P9396" s="2"/>
      <c r="Q9396" s="9"/>
      <c r="T9396" s="5"/>
    </row>
    <row r="9397" spans="2:20" x14ac:dyDescent="0.2">
      <c r="B9397" s="2"/>
      <c r="M9397" s="32"/>
      <c r="P9397" s="2"/>
      <c r="Q9397" s="9"/>
      <c r="T9397" s="5"/>
    </row>
    <row r="9398" spans="2:20" x14ac:dyDescent="0.2">
      <c r="B9398" s="2"/>
      <c r="M9398" s="32"/>
      <c r="P9398" s="2"/>
      <c r="Q9398" s="9"/>
      <c r="T9398" s="5"/>
    </row>
    <row r="9399" spans="2:20" x14ac:dyDescent="0.2">
      <c r="B9399" s="2"/>
      <c r="M9399" s="32"/>
      <c r="P9399" s="2"/>
      <c r="Q9399" s="9"/>
      <c r="T9399" s="5"/>
    </row>
    <row r="9400" spans="2:20" x14ac:dyDescent="0.2">
      <c r="B9400" s="2"/>
      <c r="M9400" s="32"/>
      <c r="P9400" s="2"/>
      <c r="Q9400" s="9"/>
      <c r="T9400" s="5"/>
    </row>
    <row r="9401" spans="2:20" x14ac:dyDescent="0.2">
      <c r="B9401" s="2"/>
      <c r="M9401" s="32"/>
      <c r="P9401" s="2"/>
      <c r="Q9401" s="9"/>
      <c r="T9401" s="5"/>
    </row>
    <row r="9402" spans="2:20" x14ac:dyDescent="0.2">
      <c r="B9402" s="2"/>
      <c r="M9402" s="32"/>
      <c r="P9402" s="2"/>
      <c r="Q9402" s="9"/>
      <c r="T9402" s="5"/>
    </row>
    <row r="9403" spans="2:20" x14ac:dyDescent="0.2">
      <c r="B9403" s="2"/>
      <c r="M9403" s="32"/>
      <c r="P9403" s="2"/>
      <c r="Q9403" s="9"/>
      <c r="T9403" s="5"/>
    </row>
    <row r="9404" spans="2:20" x14ac:dyDescent="0.2">
      <c r="B9404" s="2"/>
      <c r="M9404" s="32"/>
      <c r="P9404" s="2"/>
      <c r="Q9404" s="9"/>
      <c r="T9404" s="5"/>
    </row>
    <row r="9405" spans="2:20" x14ac:dyDescent="0.2">
      <c r="B9405" s="2"/>
      <c r="M9405" s="32"/>
      <c r="P9405" s="2"/>
      <c r="Q9405" s="9"/>
      <c r="T9405" s="5"/>
    </row>
    <row r="9406" spans="2:20" x14ac:dyDescent="0.2">
      <c r="B9406" s="2"/>
      <c r="M9406" s="32"/>
      <c r="P9406" s="2"/>
      <c r="Q9406" s="9"/>
      <c r="T9406" s="5"/>
    </row>
    <row r="9407" spans="2:20" x14ac:dyDescent="0.2">
      <c r="B9407" s="2"/>
      <c r="M9407" s="32"/>
      <c r="P9407" s="2"/>
      <c r="Q9407" s="9"/>
      <c r="T9407" s="5"/>
    </row>
    <row r="9408" spans="2:20" x14ac:dyDescent="0.2">
      <c r="B9408" s="2"/>
      <c r="M9408" s="32"/>
      <c r="P9408" s="2"/>
      <c r="Q9408" s="9"/>
      <c r="T9408" s="5"/>
    </row>
    <row r="9409" spans="2:20" x14ac:dyDescent="0.2">
      <c r="B9409" s="2"/>
      <c r="M9409" s="32"/>
      <c r="P9409" s="2"/>
      <c r="Q9409" s="9"/>
      <c r="T9409" s="5"/>
    </row>
    <row r="9410" spans="2:20" x14ac:dyDescent="0.2">
      <c r="B9410" s="2"/>
      <c r="M9410" s="32"/>
      <c r="P9410" s="2"/>
      <c r="Q9410" s="9"/>
      <c r="T9410" s="5"/>
    </row>
    <row r="9411" spans="2:20" x14ac:dyDescent="0.2">
      <c r="B9411" s="2"/>
      <c r="M9411" s="32"/>
      <c r="P9411" s="2"/>
      <c r="Q9411" s="9"/>
      <c r="T9411" s="5"/>
    </row>
    <row r="9412" spans="2:20" x14ac:dyDescent="0.2">
      <c r="B9412" s="2"/>
      <c r="M9412" s="32"/>
      <c r="P9412" s="2"/>
      <c r="Q9412" s="9"/>
      <c r="T9412" s="5"/>
    </row>
    <row r="9413" spans="2:20" x14ac:dyDescent="0.2">
      <c r="B9413" s="2"/>
      <c r="M9413" s="32"/>
      <c r="P9413" s="2"/>
      <c r="Q9413" s="9"/>
      <c r="T9413" s="5"/>
    </row>
    <row r="9414" spans="2:20" x14ac:dyDescent="0.2">
      <c r="B9414" s="2"/>
      <c r="M9414" s="32"/>
      <c r="P9414" s="2"/>
      <c r="Q9414" s="9"/>
      <c r="T9414" s="5"/>
    </row>
    <row r="9415" spans="2:20" x14ac:dyDescent="0.2">
      <c r="B9415" s="2"/>
      <c r="M9415" s="32"/>
      <c r="P9415" s="2"/>
      <c r="Q9415" s="9"/>
      <c r="T9415" s="5"/>
    </row>
    <row r="9416" spans="2:20" x14ac:dyDescent="0.2">
      <c r="B9416" s="2"/>
      <c r="M9416" s="32"/>
      <c r="P9416" s="2"/>
      <c r="Q9416" s="9"/>
      <c r="T9416" s="5"/>
    </row>
    <row r="9417" spans="2:20" x14ac:dyDescent="0.2">
      <c r="B9417" s="2"/>
      <c r="M9417" s="32"/>
      <c r="P9417" s="2"/>
      <c r="Q9417" s="9"/>
      <c r="T9417" s="5"/>
    </row>
    <row r="9418" spans="2:20" x14ac:dyDescent="0.2">
      <c r="B9418" s="2"/>
      <c r="M9418" s="32"/>
      <c r="P9418" s="2"/>
      <c r="Q9418" s="9"/>
      <c r="T9418" s="5"/>
    </row>
    <row r="9419" spans="2:20" x14ac:dyDescent="0.2">
      <c r="B9419" s="2"/>
      <c r="M9419" s="32"/>
      <c r="P9419" s="2"/>
      <c r="Q9419" s="9"/>
      <c r="T9419" s="5"/>
    </row>
    <row r="9420" spans="2:20" x14ac:dyDescent="0.2">
      <c r="B9420" s="2"/>
      <c r="M9420" s="32"/>
      <c r="P9420" s="2"/>
      <c r="Q9420" s="9"/>
      <c r="T9420" s="5"/>
    </row>
    <row r="9421" spans="2:20" x14ac:dyDescent="0.2">
      <c r="B9421" s="2"/>
      <c r="M9421" s="32"/>
      <c r="P9421" s="2"/>
      <c r="Q9421" s="9"/>
      <c r="T9421" s="5"/>
    </row>
    <row r="9422" spans="2:20" x14ac:dyDescent="0.2">
      <c r="B9422" s="2"/>
      <c r="M9422" s="32"/>
      <c r="P9422" s="2"/>
      <c r="Q9422" s="9"/>
      <c r="T9422" s="5"/>
    </row>
    <row r="9423" spans="2:20" x14ac:dyDescent="0.2">
      <c r="B9423" s="2"/>
      <c r="M9423" s="32"/>
      <c r="P9423" s="2"/>
      <c r="Q9423" s="9"/>
      <c r="T9423" s="5"/>
    </row>
    <row r="9424" spans="2:20" x14ac:dyDescent="0.2">
      <c r="B9424" s="2"/>
      <c r="M9424" s="32"/>
      <c r="P9424" s="2"/>
      <c r="Q9424" s="9"/>
      <c r="T9424" s="5"/>
    </row>
    <row r="9425" spans="2:20" x14ac:dyDescent="0.2">
      <c r="B9425" s="2"/>
      <c r="M9425" s="32"/>
      <c r="P9425" s="2"/>
      <c r="Q9425" s="9"/>
      <c r="T9425" s="5"/>
    </row>
    <row r="9426" spans="2:20" x14ac:dyDescent="0.2">
      <c r="B9426" s="2"/>
      <c r="M9426" s="32"/>
      <c r="P9426" s="2"/>
      <c r="Q9426" s="9"/>
      <c r="T9426" s="5"/>
    </row>
    <row r="9427" spans="2:20" x14ac:dyDescent="0.2">
      <c r="B9427" s="2"/>
      <c r="M9427" s="32"/>
      <c r="P9427" s="2"/>
      <c r="Q9427" s="9"/>
      <c r="T9427" s="5"/>
    </row>
    <row r="9428" spans="2:20" x14ac:dyDescent="0.2">
      <c r="B9428" s="2"/>
      <c r="M9428" s="32"/>
      <c r="P9428" s="2"/>
      <c r="Q9428" s="9"/>
      <c r="T9428" s="5"/>
    </row>
    <row r="9429" spans="2:20" x14ac:dyDescent="0.2">
      <c r="B9429" s="2"/>
      <c r="M9429" s="32"/>
      <c r="P9429" s="2"/>
      <c r="Q9429" s="9"/>
      <c r="T9429" s="5"/>
    </row>
    <row r="9430" spans="2:20" x14ac:dyDescent="0.2">
      <c r="B9430" s="2"/>
      <c r="M9430" s="32"/>
      <c r="P9430" s="2"/>
      <c r="Q9430" s="9"/>
      <c r="T9430" s="5"/>
    </row>
    <row r="9431" spans="2:20" x14ac:dyDescent="0.2">
      <c r="B9431" s="2"/>
      <c r="M9431" s="32"/>
      <c r="P9431" s="2"/>
      <c r="Q9431" s="9"/>
      <c r="T9431" s="5"/>
    </row>
    <row r="9432" spans="2:20" x14ac:dyDescent="0.2">
      <c r="B9432" s="2"/>
      <c r="M9432" s="32"/>
      <c r="P9432" s="2"/>
      <c r="Q9432" s="9"/>
      <c r="T9432" s="5"/>
    </row>
    <row r="9433" spans="2:20" x14ac:dyDescent="0.2">
      <c r="B9433" s="2"/>
      <c r="M9433" s="32"/>
      <c r="P9433" s="2"/>
      <c r="Q9433" s="9"/>
      <c r="T9433" s="5"/>
    </row>
    <row r="9434" spans="2:20" x14ac:dyDescent="0.2">
      <c r="B9434" s="2"/>
      <c r="M9434" s="32"/>
      <c r="P9434" s="2"/>
      <c r="Q9434" s="9"/>
      <c r="T9434" s="5"/>
    </row>
    <row r="9435" spans="2:20" x14ac:dyDescent="0.2">
      <c r="B9435" s="2"/>
      <c r="M9435" s="32"/>
      <c r="P9435" s="2"/>
      <c r="Q9435" s="9"/>
      <c r="T9435" s="5"/>
    </row>
    <row r="9436" spans="2:20" x14ac:dyDescent="0.2">
      <c r="B9436" s="2"/>
      <c r="M9436" s="32"/>
      <c r="P9436" s="2"/>
      <c r="Q9436" s="9"/>
      <c r="T9436" s="5"/>
    </row>
    <row r="9437" spans="2:20" x14ac:dyDescent="0.2">
      <c r="B9437" s="2"/>
      <c r="M9437" s="32"/>
      <c r="P9437" s="2"/>
      <c r="Q9437" s="9"/>
      <c r="T9437" s="5"/>
    </row>
    <row r="9438" spans="2:20" x14ac:dyDescent="0.2">
      <c r="B9438" s="2"/>
      <c r="M9438" s="32"/>
      <c r="P9438" s="2"/>
      <c r="Q9438" s="9"/>
      <c r="T9438" s="5"/>
    </row>
    <row r="9439" spans="2:20" x14ac:dyDescent="0.2">
      <c r="B9439" s="2"/>
      <c r="M9439" s="32"/>
      <c r="P9439" s="2"/>
      <c r="Q9439" s="9"/>
      <c r="T9439" s="5"/>
    </row>
    <row r="9440" spans="2:20" x14ac:dyDescent="0.2">
      <c r="B9440" s="2"/>
      <c r="M9440" s="32"/>
      <c r="P9440" s="2"/>
      <c r="Q9440" s="9"/>
      <c r="T9440" s="5"/>
    </row>
    <row r="9441" spans="2:20" x14ac:dyDescent="0.2">
      <c r="B9441" s="2"/>
      <c r="M9441" s="32"/>
      <c r="P9441" s="2"/>
      <c r="Q9441" s="9"/>
      <c r="T9441" s="5"/>
    </row>
    <row r="9442" spans="2:20" x14ac:dyDescent="0.2">
      <c r="B9442" s="2"/>
      <c r="M9442" s="32"/>
      <c r="P9442" s="2"/>
      <c r="Q9442" s="9"/>
      <c r="T9442" s="5"/>
    </row>
    <row r="9443" spans="2:20" x14ac:dyDescent="0.2">
      <c r="B9443" s="2"/>
      <c r="M9443" s="32"/>
      <c r="P9443" s="2"/>
      <c r="Q9443" s="9"/>
      <c r="T9443" s="5"/>
    </row>
    <row r="9444" spans="2:20" x14ac:dyDescent="0.2">
      <c r="B9444" s="2"/>
      <c r="M9444" s="32"/>
      <c r="P9444" s="2"/>
      <c r="Q9444" s="9"/>
      <c r="T9444" s="5"/>
    </row>
    <row r="9445" spans="2:20" x14ac:dyDescent="0.2">
      <c r="B9445" s="2"/>
      <c r="M9445" s="32"/>
      <c r="P9445" s="2"/>
      <c r="Q9445" s="9"/>
      <c r="T9445" s="5"/>
    </row>
    <row r="9446" spans="2:20" x14ac:dyDescent="0.2">
      <c r="B9446" s="2"/>
      <c r="M9446" s="32"/>
      <c r="P9446" s="2"/>
      <c r="Q9446" s="9"/>
      <c r="T9446" s="5"/>
    </row>
    <row r="9447" spans="2:20" x14ac:dyDescent="0.2">
      <c r="B9447" s="2"/>
      <c r="M9447" s="32"/>
      <c r="P9447" s="2"/>
      <c r="Q9447" s="9"/>
      <c r="T9447" s="5"/>
    </row>
    <row r="9448" spans="2:20" x14ac:dyDescent="0.2">
      <c r="B9448" s="2"/>
      <c r="M9448" s="32"/>
      <c r="P9448" s="2"/>
      <c r="Q9448" s="9"/>
      <c r="T9448" s="5"/>
    </row>
    <row r="9449" spans="2:20" x14ac:dyDescent="0.2">
      <c r="B9449" s="2"/>
      <c r="M9449" s="32"/>
      <c r="P9449" s="2"/>
      <c r="Q9449" s="9"/>
      <c r="T9449" s="5"/>
    </row>
    <row r="9450" spans="2:20" x14ac:dyDescent="0.2">
      <c r="B9450" s="2"/>
      <c r="M9450" s="32"/>
      <c r="P9450" s="2"/>
      <c r="Q9450" s="9"/>
      <c r="T9450" s="5"/>
    </row>
    <row r="9451" spans="2:20" x14ac:dyDescent="0.2">
      <c r="B9451" s="2"/>
      <c r="M9451" s="32"/>
      <c r="P9451" s="2"/>
      <c r="Q9451" s="9"/>
      <c r="T9451" s="5"/>
    </row>
    <row r="9452" spans="2:20" x14ac:dyDescent="0.2">
      <c r="B9452" s="2"/>
      <c r="M9452" s="32"/>
      <c r="P9452" s="2"/>
      <c r="Q9452" s="9"/>
      <c r="T9452" s="5"/>
    </row>
    <row r="9453" spans="2:20" x14ac:dyDescent="0.2">
      <c r="B9453" s="2"/>
      <c r="M9453" s="32"/>
      <c r="P9453" s="2"/>
      <c r="Q9453" s="9"/>
      <c r="T9453" s="5"/>
    </row>
    <row r="9454" spans="2:20" x14ac:dyDescent="0.2">
      <c r="B9454" s="2"/>
      <c r="M9454" s="32"/>
      <c r="P9454" s="2"/>
      <c r="Q9454" s="9"/>
      <c r="T9454" s="5"/>
    </row>
    <row r="9455" spans="2:20" x14ac:dyDescent="0.2">
      <c r="B9455" s="2"/>
      <c r="M9455" s="32"/>
      <c r="P9455" s="2"/>
      <c r="Q9455" s="9"/>
      <c r="T9455" s="5"/>
    </row>
    <row r="9456" spans="2:20" x14ac:dyDescent="0.2">
      <c r="B9456" s="2"/>
      <c r="M9456" s="32"/>
      <c r="P9456" s="2"/>
      <c r="Q9456" s="9"/>
      <c r="T9456" s="5"/>
    </row>
    <row r="9457" spans="2:20" x14ac:dyDescent="0.2">
      <c r="B9457" s="2"/>
      <c r="M9457" s="32"/>
      <c r="P9457" s="2"/>
      <c r="Q9457" s="9"/>
      <c r="T9457" s="5"/>
    </row>
    <row r="9458" spans="2:20" x14ac:dyDescent="0.2">
      <c r="B9458" s="2"/>
      <c r="M9458" s="32"/>
      <c r="P9458" s="2"/>
      <c r="Q9458" s="9"/>
      <c r="T9458" s="5"/>
    </row>
    <row r="9459" spans="2:20" x14ac:dyDescent="0.2">
      <c r="B9459" s="2"/>
      <c r="M9459" s="32"/>
      <c r="P9459" s="2"/>
      <c r="Q9459" s="9"/>
      <c r="T9459" s="5"/>
    </row>
    <row r="9460" spans="2:20" x14ac:dyDescent="0.2">
      <c r="B9460" s="2"/>
      <c r="M9460" s="32"/>
      <c r="P9460" s="2"/>
      <c r="Q9460" s="9"/>
      <c r="T9460" s="5"/>
    </row>
    <row r="9461" spans="2:20" x14ac:dyDescent="0.2">
      <c r="B9461" s="2"/>
      <c r="M9461" s="32"/>
      <c r="P9461" s="2"/>
      <c r="Q9461" s="9"/>
      <c r="T9461" s="5"/>
    </row>
    <row r="9462" spans="2:20" x14ac:dyDescent="0.2">
      <c r="B9462" s="2"/>
      <c r="M9462" s="32"/>
      <c r="P9462" s="2"/>
      <c r="Q9462" s="9"/>
      <c r="T9462" s="5"/>
    </row>
    <row r="9463" spans="2:20" x14ac:dyDescent="0.2">
      <c r="B9463" s="2"/>
      <c r="M9463" s="32"/>
      <c r="P9463" s="2"/>
      <c r="Q9463" s="9"/>
      <c r="T9463" s="5"/>
    </row>
    <row r="9464" spans="2:20" x14ac:dyDescent="0.2">
      <c r="B9464" s="2"/>
      <c r="M9464" s="32"/>
      <c r="P9464" s="2"/>
      <c r="Q9464" s="9"/>
      <c r="T9464" s="5"/>
    </row>
    <row r="9465" spans="2:20" x14ac:dyDescent="0.2">
      <c r="B9465" s="2"/>
      <c r="M9465" s="32"/>
      <c r="P9465" s="2"/>
      <c r="Q9465" s="9"/>
      <c r="T9465" s="5"/>
    </row>
    <row r="9466" spans="2:20" x14ac:dyDescent="0.2">
      <c r="B9466" s="2"/>
      <c r="M9466" s="32"/>
      <c r="P9466" s="2"/>
      <c r="Q9466" s="9"/>
      <c r="T9466" s="5"/>
    </row>
    <row r="9467" spans="2:20" x14ac:dyDescent="0.2">
      <c r="B9467" s="2"/>
      <c r="M9467" s="32"/>
      <c r="P9467" s="2"/>
      <c r="Q9467" s="9"/>
      <c r="T9467" s="5"/>
    </row>
    <row r="9468" spans="2:20" x14ac:dyDescent="0.2">
      <c r="B9468" s="2"/>
      <c r="M9468" s="32"/>
      <c r="P9468" s="2"/>
      <c r="Q9468" s="9"/>
      <c r="T9468" s="5"/>
    </row>
    <row r="9469" spans="2:20" x14ac:dyDescent="0.2">
      <c r="B9469" s="2"/>
      <c r="M9469" s="32"/>
      <c r="P9469" s="2"/>
      <c r="Q9469" s="9"/>
      <c r="T9469" s="5"/>
    </row>
    <row r="9470" spans="2:20" x14ac:dyDescent="0.2">
      <c r="B9470" s="2"/>
      <c r="M9470" s="32"/>
      <c r="P9470" s="2"/>
      <c r="Q9470" s="9"/>
      <c r="T9470" s="5"/>
    </row>
    <row r="9471" spans="2:20" x14ac:dyDescent="0.2">
      <c r="B9471" s="2"/>
      <c r="M9471" s="32"/>
      <c r="P9471" s="2"/>
      <c r="Q9471" s="9"/>
      <c r="T9471" s="5"/>
    </row>
    <row r="9472" spans="2:20" x14ac:dyDescent="0.2">
      <c r="B9472" s="2"/>
      <c r="M9472" s="32"/>
      <c r="P9472" s="2"/>
      <c r="Q9472" s="9"/>
      <c r="T9472" s="5"/>
    </row>
    <row r="9473" spans="2:20" x14ac:dyDescent="0.2">
      <c r="B9473" s="2"/>
      <c r="M9473" s="32"/>
      <c r="P9473" s="2"/>
      <c r="Q9473" s="9"/>
      <c r="T9473" s="5"/>
    </row>
    <row r="9474" spans="2:20" x14ac:dyDescent="0.2">
      <c r="B9474" s="2"/>
      <c r="M9474" s="32"/>
      <c r="P9474" s="2"/>
      <c r="Q9474" s="9"/>
      <c r="T9474" s="5"/>
    </row>
    <row r="9475" spans="2:20" x14ac:dyDescent="0.2">
      <c r="B9475" s="2"/>
      <c r="M9475" s="32"/>
      <c r="P9475" s="2"/>
      <c r="Q9475" s="9"/>
      <c r="T9475" s="5"/>
    </row>
    <row r="9476" spans="2:20" x14ac:dyDescent="0.2">
      <c r="B9476" s="2"/>
      <c r="M9476" s="32"/>
      <c r="P9476" s="2"/>
      <c r="Q9476" s="9"/>
      <c r="T9476" s="5"/>
    </row>
    <row r="9477" spans="2:20" x14ac:dyDescent="0.2">
      <c r="B9477" s="2"/>
      <c r="M9477" s="32"/>
      <c r="P9477" s="2"/>
      <c r="Q9477" s="9"/>
      <c r="T9477" s="5"/>
    </row>
    <row r="9478" spans="2:20" x14ac:dyDescent="0.2">
      <c r="B9478" s="2"/>
      <c r="M9478" s="32"/>
      <c r="P9478" s="2"/>
      <c r="Q9478" s="9"/>
      <c r="T9478" s="5"/>
    </row>
    <row r="9479" spans="2:20" x14ac:dyDescent="0.2">
      <c r="B9479" s="2"/>
      <c r="M9479" s="32"/>
      <c r="P9479" s="2"/>
      <c r="Q9479" s="9"/>
      <c r="T9479" s="5"/>
    </row>
    <row r="9480" spans="2:20" x14ac:dyDescent="0.2">
      <c r="B9480" s="2"/>
      <c r="M9480" s="32"/>
      <c r="P9480" s="2"/>
      <c r="Q9480" s="9"/>
      <c r="T9480" s="5"/>
    </row>
    <row r="9481" spans="2:20" x14ac:dyDescent="0.2">
      <c r="B9481" s="2"/>
      <c r="M9481" s="32"/>
      <c r="P9481" s="2"/>
      <c r="Q9481" s="9"/>
      <c r="T9481" s="5"/>
    </row>
    <row r="9482" spans="2:20" x14ac:dyDescent="0.2">
      <c r="B9482" s="2"/>
      <c r="M9482" s="32"/>
      <c r="P9482" s="2"/>
      <c r="Q9482" s="9"/>
      <c r="T9482" s="5"/>
    </row>
    <row r="9483" spans="2:20" x14ac:dyDescent="0.2">
      <c r="B9483" s="2"/>
      <c r="M9483" s="32"/>
      <c r="P9483" s="2"/>
      <c r="Q9483" s="9"/>
      <c r="T9483" s="5"/>
    </row>
    <row r="9484" spans="2:20" x14ac:dyDescent="0.2">
      <c r="B9484" s="2"/>
      <c r="M9484" s="32"/>
      <c r="P9484" s="2"/>
      <c r="Q9484" s="9"/>
      <c r="T9484" s="5"/>
    </row>
    <row r="9485" spans="2:20" x14ac:dyDescent="0.2">
      <c r="B9485" s="2"/>
      <c r="M9485" s="32"/>
      <c r="P9485" s="2"/>
      <c r="Q9485" s="9"/>
      <c r="T9485" s="5"/>
    </row>
    <row r="9486" spans="2:20" x14ac:dyDescent="0.2">
      <c r="B9486" s="2"/>
      <c r="M9486" s="32"/>
      <c r="P9486" s="2"/>
      <c r="Q9486" s="9"/>
      <c r="T9486" s="5"/>
    </row>
    <row r="9487" spans="2:20" x14ac:dyDescent="0.2">
      <c r="B9487" s="2"/>
      <c r="M9487" s="32"/>
      <c r="P9487" s="2"/>
      <c r="Q9487" s="9"/>
      <c r="T9487" s="5"/>
    </row>
    <row r="9488" spans="2:20" x14ac:dyDescent="0.2">
      <c r="B9488" s="2"/>
      <c r="M9488" s="32"/>
      <c r="P9488" s="2"/>
      <c r="Q9488" s="9"/>
      <c r="T9488" s="5"/>
    </row>
    <row r="9489" spans="2:20" x14ac:dyDescent="0.2">
      <c r="B9489" s="2"/>
      <c r="M9489" s="32"/>
      <c r="P9489" s="2"/>
      <c r="Q9489" s="9"/>
      <c r="T9489" s="5"/>
    </row>
    <row r="9490" spans="2:20" x14ac:dyDescent="0.2">
      <c r="B9490" s="2"/>
      <c r="M9490" s="32"/>
      <c r="P9490" s="2"/>
      <c r="Q9490" s="9"/>
      <c r="T9490" s="5"/>
    </row>
    <row r="9491" spans="2:20" x14ac:dyDescent="0.2">
      <c r="B9491" s="2"/>
      <c r="M9491" s="32"/>
      <c r="P9491" s="2"/>
      <c r="Q9491" s="9"/>
      <c r="T9491" s="5"/>
    </row>
    <row r="9492" spans="2:20" x14ac:dyDescent="0.2">
      <c r="B9492" s="2"/>
      <c r="M9492" s="32"/>
      <c r="P9492" s="2"/>
      <c r="Q9492" s="9"/>
      <c r="T9492" s="5"/>
    </row>
    <row r="9493" spans="2:20" x14ac:dyDescent="0.2">
      <c r="B9493" s="2"/>
      <c r="M9493" s="32"/>
      <c r="P9493" s="2"/>
      <c r="Q9493" s="9"/>
      <c r="T9493" s="5"/>
    </row>
    <row r="9494" spans="2:20" x14ac:dyDescent="0.2">
      <c r="B9494" s="2"/>
      <c r="M9494" s="32"/>
      <c r="P9494" s="2"/>
      <c r="Q9494" s="9"/>
      <c r="T9494" s="5"/>
    </row>
    <row r="9495" spans="2:20" x14ac:dyDescent="0.2">
      <c r="B9495" s="2"/>
      <c r="M9495" s="32"/>
      <c r="P9495" s="2"/>
      <c r="Q9495" s="9"/>
      <c r="T9495" s="5"/>
    </row>
    <row r="9496" spans="2:20" x14ac:dyDescent="0.2">
      <c r="B9496" s="2"/>
      <c r="M9496" s="32"/>
      <c r="P9496" s="2"/>
      <c r="Q9496" s="9"/>
      <c r="T9496" s="5"/>
    </row>
    <row r="9497" spans="2:20" x14ac:dyDescent="0.2">
      <c r="B9497" s="2"/>
      <c r="M9497" s="32"/>
      <c r="P9497" s="2"/>
      <c r="Q9497" s="9"/>
      <c r="T9497" s="5"/>
    </row>
    <row r="9498" spans="2:20" x14ac:dyDescent="0.2">
      <c r="B9498" s="2"/>
      <c r="M9498" s="32"/>
      <c r="P9498" s="2"/>
      <c r="Q9498" s="9"/>
      <c r="T9498" s="5"/>
    </row>
    <row r="9499" spans="2:20" x14ac:dyDescent="0.2">
      <c r="B9499" s="2"/>
      <c r="M9499" s="32"/>
      <c r="P9499" s="2"/>
      <c r="Q9499" s="9"/>
      <c r="T9499" s="5"/>
    </row>
    <row r="9500" spans="2:20" x14ac:dyDescent="0.2">
      <c r="B9500" s="2"/>
      <c r="M9500" s="32"/>
      <c r="P9500" s="2"/>
      <c r="Q9500" s="9"/>
      <c r="T9500" s="5"/>
    </row>
    <row r="9501" spans="2:20" x14ac:dyDescent="0.2">
      <c r="B9501" s="2"/>
      <c r="M9501" s="32"/>
      <c r="P9501" s="2"/>
      <c r="Q9501" s="9"/>
      <c r="T9501" s="5"/>
    </row>
    <row r="9502" spans="2:20" x14ac:dyDescent="0.2">
      <c r="B9502" s="2"/>
      <c r="M9502" s="32"/>
      <c r="P9502" s="2"/>
      <c r="Q9502" s="9"/>
      <c r="T9502" s="5"/>
    </row>
    <row r="9503" spans="2:20" x14ac:dyDescent="0.2">
      <c r="B9503" s="2"/>
      <c r="M9503" s="32"/>
      <c r="P9503" s="2"/>
      <c r="Q9503" s="9"/>
      <c r="T9503" s="5"/>
    </row>
    <row r="9504" spans="2:20" x14ac:dyDescent="0.2">
      <c r="B9504" s="2"/>
      <c r="M9504" s="32"/>
      <c r="P9504" s="2"/>
      <c r="Q9504" s="9"/>
      <c r="T9504" s="5"/>
    </row>
    <row r="9505" spans="2:20" x14ac:dyDescent="0.2">
      <c r="B9505" s="2"/>
      <c r="M9505" s="32"/>
      <c r="P9505" s="2"/>
      <c r="Q9505" s="9"/>
      <c r="T9505" s="5"/>
    </row>
    <row r="9506" spans="2:20" x14ac:dyDescent="0.2">
      <c r="B9506" s="2"/>
      <c r="M9506" s="32"/>
      <c r="P9506" s="2"/>
      <c r="Q9506" s="9"/>
      <c r="T9506" s="5"/>
    </row>
    <row r="9507" spans="2:20" x14ac:dyDescent="0.2">
      <c r="B9507" s="2"/>
      <c r="M9507" s="32"/>
      <c r="P9507" s="2"/>
      <c r="Q9507" s="9"/>
      <c r="T9507" s="5"/>
    </row>
    <row r="9508" spans="2:20" x14ac:dyDescent="0.2">
      <c r="B9508" s="2"/>
      <c r="M9508" s="32"/>
      <c r="P9508" s="2"/>
      <c r="Q9508" s="9"/>
      <c r="T9508" s="5"/>
    </row>
    <row r="9509" spans="2:20" x14ac:dyDescent="0.2">
      <c r="B9509" s="2"/>
      <c r="M9509" s="32"/>
      <c r="P9509" s="2"/>
      <c r="Q9509" s="9"/>
      <c r="T9509" s="5"/>
    </row>
    <row r="9510" spans="2:20" x14ac:dyDescent="0.2">
      <c r="B9510" s="2"/>
      <c r="M9510" s="32"/>
      <c r="P9510" s="2"/>
      <c r="Q9510" s="9"/>
      <c r="T9510" s="5"/>
    </row>
    <row r="9511" spans="2:20" x14ac:dyDescent="0.2">
      <c r="B9511" s="2"/>
      <c r="M9511" s="32"/>
      <c r="P9511" s="2"/>
      <c r="Q9511" s="9"/>
      <c r="T9511" s="5"/>
    </row>
    <row r="9512" spans="2:20" x14ac:dyDescent="0.2">
      <c r="B9512" s="2"/>
      <c r="M9512" s="32"/>
      <c r="P9512" s="2"/>
      <c r="Q9512" s="9"/>
      <c r="T9512" s="5"/>
    </row>
    <row r="9513" spans="2:20" x14ac:dyDescent="0.2">
      <c r="B9513" s="2"/>
      <c r="M9513" s="32"/>
      <c r="P9513" s="2"/>
      <c r="Q9513" s="9"/>
      <c r="T9513" s="5"/>
    </row>
    <row r="9514" spans="2:20" x14ac:dyDescent="0.2">
      <c r="B9514" s="2"/>
      <c r="M9514" s="32"/>
      <c r="P9514" s="2"/>
      <c r="Q9514" s="9"/>
      <c r="T9514" s="5"/>
    </row>
    <row r="9515" spans="2:20" x14ac:dyDescent="0.2">
      <c r="B9515" s="2"/>
      <c r="M9515" s="32"/>
      <c r="P9515" s="2"/>
      <c r="Q9515" s="9"/>
      <c r="T9515" s="5"/>
    </row>
    <row r="9516" spans="2:20" x14ac:dyDescent="0.2">
      <c r="B9516" s="2"/>
      <c r="M9516" s="32"/>
      <c r="P9516" s="2"/>
      <c r="Q9516" s="9"/>
      <c r="T9516" s="5"/>
    </row>
    <row r="9517" spans="2:20" x14ac:dyDescent="0.2">
      <c r="B9517" s="2"/>
      <c r="M9517" s="32"/>
      <c r="P9517" s="2"/>
      <c r="Q9517" s="9"/>
      <c r="T9517" s="5"/>
    </row>
    <row r="9518" spans="2:20" x14ac:dyDescent="0.2">
      <c r="B9518" s="2"/>
      <c r="M9518" s="32"/>
      <c r="P9518" s="2"/>
      <c r="Q9518" s="9"/>
      <c r="T9518" s="5"/>
    </row>
    <row r="9519" spans="2:20" x14ac:dyDescent="0.2">
      <c r="B9519" s="2"/>
      <c r="M9519" s="32"/>
      <c r="P9519" s="2"/>
      <c r="Q9519" s="9"/>
      <c r="T9519" s="5"/>
    </row>
    <row r="9520" spans="2:20" x14ac:dyDescent="0.2">
      <c r="B9520" s="2"/>
      <c r="M9520" s="32"/>
      <c r="P9520" s="2"/>
      <c r="Q9520" s="9"/>
      <c r="T9520" s="5"/>
    </row>
    <row r="9521" spans="2:20" x14ac:dyDescent="0.2">
      <c r="B9521" s="2"/>
      <c r="M9521" s="32"/>
      <c r="P9521" s="2"/>
      <c r="Q9521" s="9"/>
      <c r="T9521" s="5"/>
    </row>
    <row r="9522" spans="2:20" x14ac:dyDescent="0.2">
      <c r="B9522" s="2"/>
      <c r="M9522" s="32"/>
      <c r="P9522" s="2"/>
      <c r="Q9522" s="9"/>
      <c r="T9522" s="5"/>
    </row>
    <row r="9523" spans="2:20" x14ac:dyDescent="0.2">
      <c r="B9523" s="2"/>
      <c r="M9523" s="32"/>
      <c r="P9523" s="2"/>
      <c r="Q9523" s="9"/>
      <c r="T9523" s="5"/>
    </row>
    <row r="9524" spans="2:20" x14ac:dyDescent="0.2">
      <c r="B9524" s="2"/>
      <c r="M9524" s="32"/>
      <c r="P9524" s="2"/>
      <c r="Q9524" s="9"/>
      <c r="T9524" s="5"/>
    </row>
    <row r="9525" spans="2:20" x14ac:dyDescent="0.2">
      <c r="B9525" s="2"/>
      <c r="M9525" s="32"/>
      <c r="P9525" s="2"/>
      <c r="Q9525" s="9"/>
      <c r="T9525" s="5"/>
    </row>
    <row r="9526" spans="2:20" x14ac:dyDescent="0.2">
      <c r="B9526" s="2"/>
      <c r="M9526" s="32"/>
      <c r="P9526" s="2"/>
      <c r="Q9526" s="9"/>
      <c r="T9526" s="5"/>
    </row>
    <row r="9527" spans="2:20" x14ac:dyDescent="0.2">
      <c r="B9527" s="2"/>
      <c r="M9527" s="32"/>
      <c r="P9527" s="2"/>
      <c r="Q9527" s="9"/>
      <c r="T9527" s="5"/>
    </row>
    <row r="9528" spans="2:20" x14ac:dyDescent="0.2">
      <c r="B9528" s="2"/>
      <c r="M9528" s="32"/>
      <c r="P9528" s="2"/>
      <c r="Q9528" s="9"/>
      <c r="T9528" s="5"/>
    </row>
    <row r="9529" spans="2:20" x14ac:dyDescent="0.2">
      <c r="B9529" s="2"/>
      <c r="M9529" s="32"/>
      <c r="P9529" s="2"/>
      <c r="Q9529" s="9"/>
      <c r="T9529" s="5"/>
    </row>
    <row r="9530" spans="2:20" x14ac:dyDescent="0.2">
      <c r="B9530" s="2"/>
      <c r="M9530" s="32"/>
      <c r="P9530" s="2"/>
      <c r="Q9530" s="9"/>
      <c r="T9530" s="5"/>
    </row>
    <row r="9531" spans="2:20" x14ac:dyDescent="0.2">
      <c r="B9531" s="2"/>
      <c r="M9531" s="32"/>
      <c r="P9531" s="2"/>
      <c r="Q9531" s="9"/>
      <c r="T9531" s="5"/>
    </row>
    <row r="9532" spans="2:20" x14ac:dyDescent="0.2">
      <c r="B9532" s="2"/>
      <c r="M9532" s="32"/>
      <c r="P9532" s="2"/>
      <c r="Q9532" s="9"/>
      <c r="T9532" s="5"/>
    </row>
    <row r="9533" spans="2:20" x14ac:dyDescent="0.2">
      <c r="B9533" s="2"/>
      <c r="M9533" s="32"/>
      <c r="P9533" s="2"/>
      <c r="Q9533" s="9"/>
      <c r="T9533" s="5"/>
    </row>
    <row r="9534" spans="2:20" x14ac:dyDescent="0.2">
      <c r="B9534" s="2"/>
      <c r="M9534" s="32"/>
      <c r="P9534" s="2"/>
      <c r="Q9534" s="9"/>
      <c r="T9534" s="5"/>
    </row>
    <row r="9535" spans="2:20" x14ac:dyDescent="0.2">
      <c r="B9535" s="2"/>
      <c r="M9535" s="32"/>
      <c r="P9535" s="2"/>
      <c r="Q9535" s="9"/>
      <c r="T9535" s="5"/>
    </row>
    <row r="9536" spans="2:20" x14ac:dyDescent="0.2">
      <c r="B9536" s="2"/>
      <c r="M9536" s="32"/>
      <c r="P9536" s="2"/>
      <c r="Q9536" s="9"/>
      <c r="T9536" s="5"/>
    </row>
    <row r="9537" spans="2:20" x14ac:dyDescent="0.2">
      <c r="B9537" s="2"/>
      <c r="M9537" s="32"/>
      <c r="P9537" s="2"/>
      <c r="Q9537" s="9"/>
      <c r="T9537" s="5"/>
    </row>
    <row r="9538" spans="2:20" x14ac:dyDescent="0.2">
      <c r="B9538" s="2"/>
      <c r="M9538" s="32"/>
      <c r="P9538" s="2"/>
      <c r="Q9538" s="9"/>
      <c r="T9538" s="5"/>
    </row>
    <row r="9539" spans="2:20" x14ac:dyDescent="0.2">
      <c r="B9539" s="2"/>
      <c r="M9539" s="32"/>
      <c r="P9539" s="2"/>
      <c r="Q9539" s="9"/>
      <c r="T9539" s="5"/>
    </row>
    <row r="9540" spans="2:20" x14ac:dyDescent="0.2">
      <c r="B9540" s="2"/>
      <c r="M9540" s="32"/>
      <c r="P9540" s="2"/>
      <c r="Q9540" s="9"/>
      <c r="T9540" s="5"/>
    </row>
    <row r="9541" spans="2:20" x14ac:dyDescent="0.2">
      <c r="B9541" s="2"/>
      <c r="M9541" s="32"/>
      <c r="P9541" s="2"/>
      <c r="Q9541" s="9"/>
      <c r="T9541" s="5"/>
    </row>
    <row r="9542" spans="2:20" x14ac:dyDescent="0.2">
      <c r="B9542" s="2"/>
      <c r="M9542" s="32"/>
      <c r="P9542" s="2"/>
      <c r="Q9542" s="9"/>
      <c r="T9542" s="5"/>
    </row>
    <row r="9543" spans="2:20" x14ac:dyDescent="0.2">
      <c r="B9543" s="2"/>
      <c r="M9543" s="32"/>
      <c r="P9543" s="2"/>
      <c r="Q9543" s="9"/>
      <c r="T9543" s="5"/>
    </row>
    <row r="9544" spans="2:20" x14ac:dyDescent="0.2">
      <c r="B9544" s="2"/>
      <c r="M9544" s="32"/>
      <c r="P9544" s="2"/>
      <c r="Q9544" s="9"/>
      <c r="T9544" s="5"/>
    </row>
    <row r="9545" spans="2:20" x14ac:dyDescent="0.2">
      <c r="B9545" s="2"/>
      <c r="M9545" s="32"/>
      <c r="P9545" s="2"/>
      <c r="Q9545" s="9"/>
      <c r="T9545" s="5"/>
    </row>
    <row r="9546" spans="2:20" x14ac:dyDescent="0.2">
      <c r="B9546" s="2"/>
      <c r="M9546" s="32"/>
      <c r="P9546" s="2"/>
      <c r="Q9546" s="9"/>
      <c r="T9546" s="5"/>
    </row>
    <row r="9547" spans="2:20" x14ac:dyDescent="0.2">
      <c r="B9547" s="2"/>
      <c r="M9547" s="32"/>
      <c r="P9547" s="2"/>
      <c r="Q9547" s="9"/>
      <c r="T9547" s="5"/>
    </row>
    <row r="9548" spans="2:20" x14ac:dyDescent="0.2">
      <c r="B9548" s="2"/>
      <c r="M9548" s="32"/>
      <c r="P9548" s="2"/>
      <c r="Q9548" s="9"/>
      <c r="T9548" s="5"/>
    </row>
    <row r="9549" spans="2:20" x14ac:dyDescent="0.2">
      <c r="B9549" s="2"/>
      <c r="M9549" s="32"/>
      <c r="P9549" s="2"/>
      <c r="Q9549" s="9"/>
      <c r="T9549" s="5"/>
    </row>
    <row r="9550" spans="2:20" x14ac:dyDescent="0.2">
      <c r="B9550" s="2"/>
      <c r="M9550" s="32"/>
      <c r="P9550" s="2"/>
      <c r="Q9550" s="9"/>
      <c r="T9550" s="5"/>
    </row>
    <row r="9551" spans="2:20" x14ac:dyDescent="0.2">
      <c r="B9551" s="2"/>
      <c r="M9551" s="32"/>
      <c r="P9551" s="2"/>
      <c r="Q9551" s="9"/>
      <c r="T9551" s="5"/>
    </row>
    <row r="9552" spans="2:20" x14ac:dyDescent="0.2">
      <c r="B9552" s="2"/>
      <c r="M9552" s="32"/>
      <c r="P9552" s="2"/>
      <c r="Q9552" s="9"/>
      <c r="T9552" s="5"/>
    </row>
    <row r="9553" spans="2:20" x14ac:dyDescent="0.2">
      <c r="B9553" s="2"/>
      <c r="M9553" s="32"/>
      <c r="P9553" s="2"/>
      <c r="Q9553" s="9"/>
      <c r="T9553" s="5"/>
    </row>
    <row r="9554" spans="2:20" x14ac:dyDescent="0.2">
      <c r="B9554" s="2"/>
      <c r="M9554" s="32"/>
      <c r="P9554" s="2"/>
      <c r="Q9554" s="9"/>
      <c r="T9554" s="5"/>
    </row>
    <row r="9555" spans="2:20" x14ac:dyDescent="0.2">
      <c r="B9555" s="2"/>
      <c r="M9555" s="32"/>
      <c r="P9555" s="2"/>
      <c r="Q9555" s="9"/>
      <c r="T9555" s="5"/>
    </row>
    <row r="9556" spans="2:20" x14ac:dyDescent="0.2">
      <c r="B9556" s="2"/>
      <c r="M9556" s="32"/>
      <c r="P9556" s="2"/>
      <c r="Q9556" s="9"/>
      <c r="T9556" s="5"/>
    </row>
    <row r="9557" spans="2:20" x14ac:dyDescent="0.2">
      <c r="B9557" s="2"/>
      <c r="M9557" s="32"/>
      <c r="P9557" s="2"/>
      <c r="Q9557" s="9"/>
      <c r="T9557" s="5"/>
    </row>
    <row r="9558" spans="2:20" x14ac:dyDescent="0.2">
      <c r="B9558" s="2"/>
      <c r="M9558" s="32"/>
      <c r="P9558" s="2"/>
      <c r="Q9558" s="9"/>
      <c r="T9558" s="5"/>
    </row>
    <row r="9559" spans="2:20" x14ac:dyDescent="0.2">
      <c r="B9559" s="2"/>
      <c r="M9559" s="32"/>
      <c r="P9559" s="2"/>
      <c r="Q9559" s="9"/>
      <c r="T9559" s="5"/>
    </row>
    <row r="9560" spans="2:20" x14ac:dyDescent="0.2">
      <c r="B9560" s="2"/>
      <c r="M9560" s="32"/>
      <c r="P9560" s="2"/>
      <c r="Q9560" s="9"/>
      <c r="T9560" s="5"/>
    </row>
    <row r="9561" spans="2:20" x14ac:dyDescent="0.2">
      <c r="B9561" s="2"/>
      <c r="M9561" s="32"/>
      <c r="P9561" s="2"/>
      <c r="Q9561" s="9"/>
      <c r="T9561" s="5"/>
    </row>
    <row r="9562" spans="2:20" x14ac:dyDescent="0.2">
      <c r="B9562" s="2"/>
      <c r="M9562" s="32"/>
      <c r="P9562" s="2"/>
      <c r="Q9562" s="9"/>
      <c r="T9562" s="5"/>
    </row>
    <row r="9563" spans="2:20" x14ac:dyDescent="0.2">
      <c r="B9563" s="2"/>
      <c r="M9563" s="32"/>
      <c r="P9563" s="2"/>
      <c r="Q9563" s="9"/>
      <c r="T9563" s="5"/>
    </row>
    <row r="9564" spans="2:20" x14ac:dyDescent="0.2">
      <c r="B9564" s="2"/>
      <c r="M9564" s="32"/>
      <c r="P9564" s="2"/>
      <c r="Q9564" s="9"/>
      <c r="T9564" s="5"/>
    </row>
    <row r="9565" spans="2:20" x14ac:dyDescent="0.2">
      <c r="B9565" s="2"/>
      <c r="M9565" s="32"/>
      <c r="P9565" s="2"/>
      <c r="Q9565" s="9"/>
      <c r="T9565" s="5"/>
    </row>
    <row r="9566" spans="2:20" x14ac:dyDescent="0.2">
      <c r="B9566" s="2"/>
      <c r="M9566" s="32"/>
      <c r="P9566" s="2"/>
      <c r="Q9566" s="9"/>
      <c r="T9566" s="5"/>
    </row>
    <row r="9567" spans="2:20" x14ac:dyDescent="0.2">
      <c r="B9567" s="2"/>
      <c r="M9567" s="32"/>
      <c r="P9567" s="2"/>
      <c r="Q9567" s="9"/>
      <c r="T9567" s="5"/>
    </row>
    <row r="9568" spans="2:20" x14ac:dyDescent="0.2">
      <c r="B9568" s="2"/>
      <c r="M9568" s="32"/>
      <c r="P9568" s="2"/>
      <c r="Q9568" s="9"/>
      <c r="T9568" s="5"/>
    </row>
    <row r="9569" spans="2:20" x14ac:dyDescent="0.2">
      <c r="B9569" s="2"/>
      <c r="M9569" s="32"/>
      <c r="P9569" s="2"/>
      <c r="Q9569" s="9"/>
      <c r="T9569" s="5"/>
    </row>
    <row r="9570" spans="2:20" x14ac:dyDescent="0.2">
      <c r="B9570" s="2"/>
      <c r="M9570" s="32"/>
      <c r="P9570" s="2"/>
      <c r="Q9570" s="9"/>
      <c r="T9570" s="5"/>
    </row>
    <row r="9571" spans="2:20" x14ac:dyDescent="0.2">
      <c r="B9571" s="2"/>
      <c r="M9571" s="32"/>
      <c r="P9571" s="2"/>
      <c r="Q9571" s="9"/>
      <c r="T9571" s="5"/>
    </row>
    <row r="9572" spans="2:20" x14ac:dyDescent="0.2">
      <c r="B9572" s="2"/>
      <c r="M9572" s="32"/>
      <c r="P9572" s="2"/>
      <c r="Q9572" s="9"/>
      <c r="T9572" s="5"/>
    </row>
    <row r="9573" spans="2:20" x14ac:dyDescent="0.2">
      <c r="B9573" s="2"/>
      <c r="M9573" s="32"/>
      <c r="P9573" s="2"/>
      <c r="Q9573" s="9"/>
      <c r="T9573" s="5"/>
    </row>
    <row r="9574" spans="2:20" x14ac:dyDescent="0.2">
      <c r="B9574" s="2"/>
      <c r="M9574" s="32"/>
      <c r="P9574" s="2"/>
      <c r="Q9574" s="9"/>
      <c r="T9574" s="5"/>
    </row>
    <row r="9575" spans="2:20" x14ac:dyDescent="0.2">
      <c r="B9575" s="2"/>
      <c r="M9575" s="32"/>
      <c r="P9575" s="2"/>
      <c r="Q9575" s="9"/>
      <c r="T9575" s="5"/>
    </row>
    <row r="9576" spans="2:20" x14ac:dyDescent="0.2">
      <c r="B9576" s="2"/>
      <c r="M9576" s="32"/>
      <c r="P9576" s="2"/>
      <c r="Q9576" s="9"/>
      <c r="T9576" s="5"/>
    </row>
    <row r="9577" spans="2:20" x14ac:dyDescent="0.2">
      <c r="B9577" s="2"/>
      <c r="M9577" s="32"/>
      <c r="P9577" s="2"/>
      <c r="Q9577" s="9"/>
      <c r="T9577" s="5"/>
    </row>
    <row r="9578" spans="2:20" x14ac:dyDescent="0.2">
      <c r="B9578" s="2"/>
      <c r="M9578" s="32"/>
      <c r="P9578" s="2"/>
      <c r="Q9578" s="9"/>
      <c r="T9578" s="5"/>
    </row>
    <row r="9579" spans="2:20" x14ac:dyDescent="0.2">
      <c r="B9579" s="2"/>
      <c r="M9579" s="32"/>
      <c r="P9579" s="2"/>
      <c r="Q9579" s="9"/>
      <c r="T9579" s="5"/>
    </row>
    <row r="9580" spans="2:20" x14ac:dyDescent="0.2">
      <c r="B9580" s="2"/>
      <c r="M9580" s="32"/>
      <c r="P9580" s="2"/>
      <c r="Q9580" s="9"/>
      <c r="T9580" s="5"/>
    </row>
    <row r="9581" spans="2:20" x14ac:dyDescent="0.2">
      <c r="B9581" s="2"/>
      <c r="M9581" s="32"/>
      <c r="P9581" s="2"/>
      <c r="Q9581" s="9"/>
      <c r="T9581" s="5"/>
    </row>
    <row r="9582" spans="2:20" x14ac:dyDescent="0.2">
      <c r="B9582" s="2"/>
      <c r="M9582" s="32"/>
      <c r="P9582" s="2"/>
      <c r="Q9582" s="9"/>
      <c r="T9582" s="5"/>
    </row>
    <row r="9583" spans="2:20" x14ac:dyDescent="0.2">
      <c r="B9583" s="2"/>
      <c r="M9583" s="32"/>
      <c r="P9583" s="2"/>
      <c r="Q9583" s="9"/>
      <c r="T9583" s="5"/>
    </row>
    <row r="9584" spans="2:20" x14ac:dyDescent="0.2">
      <c r="B9584" s="2"/>
      <c r="M9584" s="32"/>
      <c r="P9584" s="2"/>
      <c r="Q9584" s="9"/>
      <c r="T9584" s="5"/>
    </row>
    <row r="9585" spans="2:20" x14ac:dyDescent="0.2">
      <c r="B9585" s="2"/>
      <c r="M9585" s="32"/>
      <c r="P9585" s="2"/>
      <c r="Q9585" s="9"/>
      <c r="T9585" s="5"/>
    </row>
    <row r="9586" spans="2:20" x14ac:dyDescent="0.2">
      <c r="B9586" s="2"/>
      <c r="M9586" s="32"/>
      <c r="P9586" s="2"/>
      <c r="Q9586" s="9"/>
      <c r="T9586" s="5"/>
    </row>
    <row r="9587" spans="2:20" x14ac:dyDescent="0.2">
      <c r="B9587" s="2"/>
      <c r="M9587" s="32"/>
      <c r="P9587" s="2"/>
      <c r="Q9587" s="9"/>
      <c r="T9587" s="5"/>
    </row>
    <row r="9588" spans="2:20" x14ac:dyDescent="0.2">
      <c r="B9588" s="2"/>
      <c r="M9588" s="32"/>
      <c r="P9588" s="2"/>
      <c r="Q9588" s="9"/>
      <c r="T9588" s="5"/>
    </row>
    <row r="9589" spans="2:20" x14ac:dyDescent="0.2">
      <c r="B9589" s="2"/>
      <c r="M9589" s="32"/>
      <c r="P9589" s="2"/>
      <c r="Q9589" s="9"/>
      <c r="T9589" s="5"/>
    </row>
    <row r="9590" spans="2:20" x14ac:dyDescent="0.2">
      <c r="B9590" s="2"/>
      <c r="M9590" s="32"/>
      <c r="P9590" s="2"/>
      <c r="Q9590" s="9"/>
      <c r="T9590" s="5"/>
    </row>
    <row r="9591" spans="2:20" x14ac:dyDescent="0.2">
      <c r="B9591" s="2"/>
      <c r="M9591" s="32"/>
      <c r="P9591" s="2"/>
      <c r="Q9591" s="9"/>
      <c r="T9591" s="5"/>
    </row>
    <row r="9592" spans="2:20" x14ac:dyDescent="0.2">
      <c r="B9592" s="2"/>
      <c r="M9592" s="32"/>
      <c r="P9592" s="2"/>
      <c r="Q9592" s="9"/>
      <c r="T9592" s="5"/>
    </row>
    <row r="9593" spans="2:20" x14ac:dyDescent="0.2">
      <c r="B9593" s="2"/>
      <c r="M9593" s="32"/>
      <c r="P9593" s="2"/>
      <c r="Q9593" s="9"/>
      <c r="T9593" s="5"/>
    </row>
    <row r="9594" spans="2:20" x14ac:dyDescent="0.2">
      <c r="B9594" s="2"/>
      <c r="M9594" s="32"/>
      <c r="P9594" s="2"/>
      <c r="Q9594" s="9"/>
      <c r="T9594" s="5"/>
    </row>
    <row r="9595" spans="2:20" x14ac:dyDescent="0.2">
      <c r="B9595" s="2"/>
      <c r="M9595" s="32"/>
      <c r="P9595" s="2"/>
      <c r="Q9595" s="9"/>
      <c r="T9595" s="5"/>
    </row>
    <row r="9596" spans="2:20" x14ac:dyDescent="0.2">
      <c r="B9596" s="2"/>
      <c r="M9596" s="32"/>
      <c r="P9596" s="2"/>
      <c r="Q9596" s="9"/>
      <c r="T9596" s="5"/>
    </row>
    <row r="9597" spans="2:20" x14ac:dyDescent="0.2">
      <c r="B9597" s="2"/>
      <c r="M9597" s="32"/>
      <c r="P9597" s="2"/>
      <c r="Q9597" s="9"/>
      <c r="T9597" s="5"/>
    </row>
    <row r="9598" spans="2:20" x14ac:dyDescent="0.2">
      <c r="B9598" s="2"/>
      <c r="M9598" s="32"/>
      <c r="P9598" s="2"/>
      <c r="Q9598" s="9"/>
      <c r="T9598" s="5"/>
    </row>
    <row r="9599" spans="2:20" x14ac:dyDescent="0.2">
      <c r="B9599" s="2"/>
      <c r="M9599" s="32"/>
      <c r="P9599" s="2"/>
      <c r="Q9599" s="9"/>
      <c r="T9599" s="5"/>
    </row>
    <row r="9600" spans="2:20" x14ac:dyDescent="0.2">
      <c r="B9600" s="2"/>
      <c r="M9600" s="32"/>
      <c r="P9600" s="2"/>
      <c r="Q9600" s="9"/>
      <c r="T9600" s="5"/>
    </row>
    <row r="9601" spans="2:20" x14ac:dyDescent="0.2">
      <c r="B9601" s="2"/>
      <c r="M9601" s="32"/>
      <c r="P9601" s="2"/>
      <c r="Q9601" s="9"/>
      <c r="T9601" s="5"/>
    </row>
    <row r="9602" spans="2:20" x14ac:dyDescent="0.2">
      <c r="B9602" s="2"/>
      <c r="M9602" s="32"/>
      <c r="P9602" s="2"/>
      <c r="Q9602" s="9"/>
      <c r="T9602" s="5"/>
    </row>
    <row r="9603" spans="2:20" x14ac:dyDescent="0.2">
      <c r="B9603" s="2"/>
      <c r="M9603" s="32"/>
      <c r="P9603" s="2"/>
      <c r="Q9603" s="9"/>
      <c r="T9603" s="5"/>
    </row>
    <row r="9604" spans="2:20" x14ac:dyDescent="0.2">
      <c r="B9604" s="2"/>
      <c r="M9604" s="32"/>
      <c r="P9604" s="2"/>
      <c r="Q9604" s="9"/>
      <c r="T9604" s="5"/>
    </row>
    <row r="9605" spans="2:20" x14ac:dyDescent="0.2">
      <c r="B9605" s="2"/>
      <c r="M9605" s="32"/>
      <c r="P9605" s="2"/>
      <c r="Q9605" s="9"/>
      <c r="T9605" s="5"/>
    </row>
    <row r="9606" spans="2:20" x14ac:dyDescent="0.2">
      <c r="B9606" s="2"/>
      <c r="M9606" s="32"/>
      <c r="P9606" s="2"/>
      <c r="Q9606" s="9"/>
      <c r="T9606" s="5"/>
    </row>
    <row r="9607" spans="2:20" x14ac:dyDescent="0.2">
      <c r="B9607" s="2"/>
      <c r="M9607" s="32"/>
      <c r="P9607" s="2"/>
      <c r="Q9607" s="9"/>
      <c r="T9607" s="5"/>
    </row>
    <row r="9608" spans="2:20" x14ac:dyDescent="0.2">
      <c r="B9608" s="2"/>
      <c r="M9608" s="32"/>
      <c r="P9608" s="2"/>
      <c r="Q9608" s="9"/>
      <c r="T9608" s="5"/>
    </row>
    <row r="9609" spans="2:20" x14ac:dyDescent="0.2">
      <c r="B9609" s="2"/>
      <c r="M9609" s="32"/>
      <c r="P9609" s="2"/>
      <c r="Q9609" s="9"/>
      <c r="T9609" s="5"/>
    </row>
    <row r="9610" spans="2:20" x14ac:dyDescent="0.2">
      <c r="B9610" s="2"/>
      <c r="M9610" s="32"/>
      <c r="P9610" s="2"/>
      <c r="Q9610" s="9"/>
      <c r="T9610" s="5"/>
    </row>
    <row r="9611" spans="2:20" x14ac:dyDescent="0.2">
      <c r="B9611" s="2"/>
      <c r="M9611" s="32"/>
      <c r="P9611" s="2"/>
      <c r="Q9611" s="9"/>
      <c r="T9611" s="5"/>
    </row>
    <row r="9612" spans="2:20" x14ac:dyDescent="0.2">
      <c r="B9612" s="2"/>
      <c r="M9612" s="32"/>
      <c r="P9612" s="2"/>
      <c r="Q9612" s="9"/>
      <c r="T9612" s="5"/>
    </row>
    <row r="9613" spans="2:20" x14ac:dyDescent="0.2">
      <c r="B9613" s="2"/>
      <c r="M9613" s="32"/>
      <c r="P9613" s="2"/>
      <c r="Q9613" s="9"/>
      <c r="T9613" s="5"/>
    </row>
    <row r="9614" spans="2:20" x14ac:dyDescent="0.2">
      <c r="B9614" s="2"/>
      <c r="M9614" s="32"/>
      <c r="P9614" s="2"/>
      <c r="Q9614" s="9"/>
      <c r="T9614" s="5"/>
    </row>
    <row r="9615" spans="2:20" x14ac:dyDescent="0.2">
      <c r="B9615" s="2"/>
      <c r="M9615" s="32"/>
      <c r="P9615" s="2"/>
      <c r="Q9615" s="9"/>
      <c r="T9615" s="5"/>
    </row>
    <row r="9616" spans="2:20" x14ac:dyDescent="0.2">
      <c r="B9616" s="2"/>
      <c r="M9616" s="32"/>
      <c r="P9616" s="2"/>
      <c r="Q9616" s="9"/>
      <c r="T9616" s="5"/>
    </row>
    <row r="9617" spans="2:20" x14ac:dyDescent="0.2">
      <c r="B9617" s="2"/>
      <c r="M9617" s="32"/>
      <c r="P9617" s="2"/>
      <c r="Q9617" s="9"/>
      <c r="T9617" s="5"/>
    </row>
    <row r="9618" spans="2:20" x14ac:dyDescent="0.2">
      <c r="B9618" s="2"/>
      <c r="M9618" s="32"/>
      <c r="P9618" s="2"/>
      <c r="Q9618" s="9"/>
      <c r="T9618" s="5"/>
    </row>
    <row r="9619" spans="2:20" x14ac:dyDescent="0.2">
      <c r="B9619" s="2"/>
      <c r="M9619" s="32"/>
      <c r="P9619" s="2"/>
      <c r="Q9619" s="9"/>
      <c r="T9619" s="5"/>
    </row>
    <row r="9620" spans="2:20" x14ac:dyDescent="0.2">
      <c r="B9620" s="2"/>
      <c r="M9620" s="32"/>
      <c r="P9620" s="2"/>
      <c r="Q9620" s="9"/>
      <c r="T9620" s="5"/>
    </row>
    <row r="9621" spans="2:20" x14ac:dyDescent="0.2">
      <c r="B9621" s="2"/>
      <c r="M9621" s="32"/>
      <c r="P9621" s="2"/>
      <c r="Q9621" s="9"/>
      <c r="T9621" s="5"/>
    </row>
    <row r="9622" spans="2:20" x14ac:dyDescent="0.2">
      <c r="B9622" s="2"/>
      <c r="M9622" s="32"/>
      <c r="P9622" s="2"/>
      <c r="Q9622" s="9"/>
      <c r="T9622" s="5"/>
    </row>
    <row r="9623" spans="2:20" x14ac:dyDescent="0.2">
      <c r="B9623" s="2"/>
      <c r="M9623" s="32"/>
      <c r="P9623" s="2"/>
      <c r="Q9623" s="9"/>
      <c r="T9623" s="5"/>
    </row>
    <row r="9624" spans="2:20" x14ac:dyDescent="0.2">
      <c r="B9624" s="2"/>
      <c r="M9624" s="32"/>
      <c r="P9624" s="2"/>
      <c r="Q9624" s="9"/>
      <c r="T9624" s="5"/>
    </row>
    <row r="9625" spans="2:20" x14ac:dyDescent="0.2">
      <c r="B9625" s="2"/>
      <c r="M9625" s="32"/>
      <c r="P9625" s="2"/>
      <c r="Q9625" s="9"/>
      <c r="T9625" s="5"/>
    </row>
    <row r="9626" spans="2:20" x14ac:dyDescent="0.2">
      <c r="B9626" s="2"/>
      <c r="M9626" s="32"/>
      <c r="P9626" s="2"/>
      <c r="Q9626" s="9"/>
      <c r="T9626" s="5"/>
    </row>
    <row r="9627" spans="2:20" x14ac:dyDescent="0.2">
      <c r="B9627" s="2"/>
      <c r="M9627" s="32"/>
      <c r="P9627" s="2"/>
      <c r="Q9627" s="9"/>
      <c r="T9627" s="5"/>
    </row>
    <row r="9628" spans="2:20" x14ac:dyDescent="0.2">
      <c r="B9628" s="2"/>
      <c r="M9628" s="32"/>
      <c r="P9628" s="2"/>
      <c r="Q9628" s="9"/>
      <c r="T9628" s="5"/>
    </row>
    <row r="9629" spans="2:20" x14ac:dyDescent="0.2">
      <c r="B9629" s="2"/>
      <c r="M9629" s="32"/>
      <c r="P9629" s="2"/>
      <c r="Q9629" s="9"/>
      <c r="T9629" s="5"/>
    </row>
    <row r="9630" spans="2:20" x14ac:dyDescent="0.2">
      <c r="B9630" s="2"/>
      <c r="M9630" s="32"/>
      <c r="P9630" s="2"/>
      <c r="Q9630" s="9"/>
      <c r="T9630" s="5"/>
    </row>
    <row r="9631" spans="2:20" x14ac:dyDescent="0.2">
      <c r="B9631" s="2"/>
      <c r="M9631" s="32"/>
      <c r="P9631" s="2"/>
      <c r="Q9631" s="9"/>
      <c r="T9631" s="5"/>
    </row>
    <row r="9632" spans="2:20" x14ac:dyDescent="0.2">
      <c r="B9632" s="2"/>
      <c r="M9632" s="32"/>
      <c r="P9632" s="2"/>
      <c r="Q9632" s="9"/>
      <c r="T9632" s="5"/>
    </row>
    <row r="9633" spans="2:20" x14ac:dyDescent="0.2">
      <c r="B9633" s="2"/>
      <c r="M9633" s="32"/>
      <c r="P9633" s="2"/>
      <c r="Q9633" s="9"/>
      <c r="T9633" s="5"/>
    </row>
    <row r="9634" spans="2:20" x14ac:dyDescent="0.2">
      <c r="B9634" s="2"/>
      <c r="M9634" s="32"/>
      <c r="P9634" s="2"/>
      <c r="Q9634" s="9"/>
      <c r="T9634" s="5"/>
    </row>
    <row r="9635" spans="2:20" x14ac:dyDescent="0.2">
      <c r="B9635" s="2"/>
      <c r="M9635" s="32"/>
      <c r="P9635" s="2"/>
      <c r="Q9635" s="9"/>
      <c r="T9635" s="5"/>
    </row>
    <row r="9636" spans="2:20" x14ac:dyDescent="0.2">
      <c r="B9636" s="2"/>
      <c r="M9636" s="32"/>
      <c r="P9636" s="2"/>
      <c r="Q9636" s="9"/>
      <c r="T9636" s="5"/>
    </row>
    <row r="9637" spans="2:20" x14ac:dyDescent="0.2">
      <c r="B9637" s="2"/>
      <c r="M9637" s="32"/>
      <c r="P9637" s="2"/>
      <c r="Q9637" s="9"/>
      <c r="T9637" s="5"/>
    </row>
    <row r="9638" spans="2:20" x14ac:dyDescent="0.2">
      <c r="B9638" s="2"/>
      <c r="M9638" s="32"/>
      <c r="P9638" s="2"/>
      <c r="Q9638" s="9"/>
      <c r="T9638" s="5"/>
    </row>
    <row r="9639" spans="2:20" x14ac:dyDescent="0.2">
      <c r="B9639" s="2"/>
      <c r="M9639" s="32"/>
      <c r="P9639" s="2"/>
      <c r="Q9639" s="9"/>
      <c r="T9639" s="5"/>
    </row>
    <row r="9640" spans="2:20" x14ac:dyDescent="0.2">
      <c r="B9640" s="2"/>
      <c r="M9640" s="32"/>
      <c r="P9640" s="2"/>
      <c r="Q9640" s="9"/>
      <c r="T9640" s="5"/>
    </row>
    <row r="9641" spans="2:20" x14ac:dyDescent="0.2">
      <c r="B9641" s="2"/>
      <c r="M9641" s="32"/>
      <c r="P9641" s="2"/>
      <c r="Q9641" s="9"/>
      <c r="T9641" s="5"/>
    </row>
    <row r="9642" spans="2:20" x14ac:dyDescent="0.2">
      <c r="B9642" s="2"/>
      <c r="M9642" s="32"/>
      <c r="P9642" s="2"/>
      <c r="Q9642" s="9"/>
      <c r="T9642" s="5"/>
    </row>
    <row r="9643" spans="2:20" x14ac:dyDescent="0.2">
      <c r="B9643" s="2"/>
      <c r="M9643" s="32"/>
      <c r="P9643" s="2"/>
      <c r="Q9643" s="9"/>
      <c r="T9643" s="5"/>
    </row>
    <row r="9644" spans="2:20" x14ac:dyDescent="0.2">
      <c r="B9644" s="2"/>
      <c r="M9644" s="32"/>
      <c r="P9644" s="2"/>
      <c r="Q9644" s="9"/>
      <c r="T9644" s="5"/>
    </row>
    <row r="9645" spans="2:20" x14ac:dyDescent="0.2">
      <c r="B9645" s="2"/>
      <c r="M9645" s="32"/>
      <c r="P9645" s="2"/>
      <c r="Q9645" s="9"/>
      <c r="T9645" s="5"/>
    </row>
    <row r="9646" spans="2:20" x14ac:dyDescent="0.2">
      <c r="B9646" s="2"/>
      <c r="M9646" s="32"/>
      <c r="P9646" s="2"/>
      <c r="Q9646" s="9"/>
      <c r="T9646" s="5"/>
    </row>
    <row r="9647" spans="2:20" x14ac:dyDescent="0.2">
      <c r="B9647" s="2"/>
      <c r="M9647" s="32"/>
      <c r="P9647" s="2"/>
      <c r="Q9647" s="9"/>
      <c r="T9647" s="5"/>
    </row>
    <row r="9648" spans="2:20" x14ac:dyDescent="0.2">
      <c r="B9648" s="2"/>
      <c r="M9648" s="32"/>
      <c r="P9648" s="2"/>
      <c r="Q9648" s="9"/>
      <c r="T9648" s="5"/>
    </row>
    <row r="9649" spans="2:20" x14ac:dyDescent="0.2">
      <c r="B9649" s="2"/>
      <c r="M9649" s="32"/>
      <c r="P9649" s="2"/>
      <c r="Q9649" s="9"/>
      <c r="T9649" s="5"/>
    </row>
    <row r="9650" spans="2:20" x14ac:dyDescent="0.2">
      <c r="B9650" s="2"/>
      <c r="M9650" s="32"/>
      <c r="P9650" s="2"/>
      <c r="Q9650" s="9"/>
      <c r="T9650" s="5"/>
    </row>
    <row r="9651" spans="2:20" x14ac:dyDescent="0.2">
      <c r="B9651" s="2"/>
      <c r="M9651" s="32"/>
      <c r="P9651" s="2"/>
      <c r="Q9651" s="9"/>
      <c r="T9651" s="5"/>
    </row>
    <row r="9652" spans="2:20" x14ac:dyDescent="0.2">
      <c r="B9652" s="2"/>
      <c r="M9652" s="32"/>
      <c r="P9652" s="2"/>
      <c r="Q9652" s="9"/>
      <c r="T9652" s="5"/>
    </row>
    <row r="9653" spans="2:20" x14ac:dyDescent="0.2">
      <c r="B9653" s="2"/>
      <c r="M9653" s="32"/>
      <c r="P9653" s="2"/>
      <c r="Q9653" s="9"/>
      <c r="T9653" s="5"/>
    </row>
    <row r="9654" spans="2:20" x14ac:dyDescent="0.2">
      <c r="B9654" s="2"/>
      <c r="M9654" s="32"/>
      <c r="P9654" s="2"/>
      <c r="Q9654" s="9"/>
      <c r="T9654" s="5"/>
    </row>
    <row r="9655" spans="2:20" x14ac:dyDescent="0.2">
      <c r="B9655" s="2"/>
      <c r="M9655" s="32"/>
      <c r="P9655" s="2"/>
      <c r="Q9655" s="9"/>
      <c r="T9655" s="5"/>
    </row>
    <row r="9656" spans="2:20" x14ac:dyDescent="0.2">
      <c r="B9656" s="2"/>
      <c r="M9656" s="32"/>
      <c r="P9656" s="2"/>
      <c r="Q9656" s="9"/>
      <c r="T9656" s="5"/>
    </row>
    <row r="9657" spans="2:20" x14ac:dyDescent="0.2">
      <c r="B9657" s="2"/>
      <c r="M9657" s="32"/>
      <c r="P9657" s="2"/>
      <c r="Q9657" s="9"/>
      <c r="T9657" s="5"/>
    </row>
    <row r="9658" spans="2:20" x14ac:dyDescent="0.2">
      <c r="B9658" s="2"/>
      <c r="M9658" s="32"/>
      <c r="P9658" s="2"/>
      <c r="Q9658" s="9"/>
      <c r="T9658" s="5"/>
    </row>
    <row r="9659" spans="2:20" x14ac:dyDescent="0.2">
      <c r="B9659" s="2"/>
      <c r="M9659" s="32"/>
      <c r="P9659" s="2"/>
      <c r="Q9659" s="9"/>
      <c r="T9659" s="5"/>
    </row>
    <row r="9660" spans="2:20" x14ac:dyDescent="0.2">
      <c r="B9660" s="2"/>
      <c r="M9660" s="32"/>
      <c r="P9660" s="2"/>
      <c r="Q9660" s="9"/>
      <c r="T9660" s="5"/>
    </row>
    <row r="9661" spans="2:20" x14ac:dyDescent="0.2">
      <c r="B9661" s="2"/>
      <c r="M9661" s="32"/>
      <c r="P9661" s="2"/>
      <c r="Q9661" s="9"/>
      <c r="T9661" s="5"/>
    </row>
    <row r="9662" spans="2:20" x14ac:dyDescent="0.2">
      <c r="B9662" s="2"/>
      <c r="M9662" s="32"/>
      <c r="P9662" s="2"/>
      <c r="Q9662" s="9"/>
      <c r="T9662" s="5"/>
    </row>
    <row r="9663" spans="2:20" x14ac:dyDescent="0.2">
      <c r="B9663" s="2"/>
      <c r="M9663" s="32"/>
      <c r="P9663" s="2"/>
      <c r="Q9663" s="9"/>
      <c r="T9663" s="5"/>
    </row>
    <row r="9664" spans="2:20" x14ac:dyDescent="0.2">
      <c r="B9664" s="2"/>
      <c r="M9664" s="32"/>
      <c r="P9664" s="2"/>
      <c r="Q9664" s="9"/>
      <c r="T9664" s="5"/>
    </row>
    <row r="9665" spans="2:20" x14ac:dyDescent="0.2">
      <c r="B9665" s="2"/>
      <c r="M9665" s="32"/>
      <c r="P9665" s="2"/>
      <c r="Q9665" s="9"/>
      <c r="T9665" s="5"/>
    </row>
    <row r="9666" spans="2:20" x14ac:dyDescent="0.2">
      <c r="B9666" s="2"/>
      <c r="M9666" s="32"/>
      <c r="P9666" s="2"/>
      <c r="Q9666" s="9"/>
      <c r="T9666" s="5"/>
    </row>
    <row r="9667" spans="2:20" x14ac:dyDescent="0.2">
      <c r="B9667" s="2"/>
      <c r="M9667" s="32"/>
      <c r="P9667" s="2"/>
      <c r="Q9667" s="9"/>
      <c r="T9667" s="5"/>
    </row>
    <row r="9668" spans="2:20" x14ac:dyDescent="0.2">
      <c r="B9668" s="2"/>
      <c r="M9668" s="32"/>
      <c r="P9668" s="2"/>
      <c r="Q9668" s="9"/>
      <c r="T9668" s="5"/>
    </row>
    <row r="9669" spans="2:20" x14ac:dyDescent="0.2">
      <c r="B9669" s="2"/>
      <c r="M9669" s="32"/>
      <c r="P9669" s="2"/>
      <c r="Q9669" s="9"/>
      <c r="T9669" s="5"/>
    </row>
    <row r="9670" spans="2:20" x14ac:dyDescent="0.2">
      <c r="B9670" s="2"/>
      <c r="M9670" s="32"/>
      <c r="P9670" s="2"/>
      <c r="Q9670" s="9"/>
      <c r="T9670" s="5"/>
    </row>
    <row r="9671" spans="2:20" x14ac:dyDescent="0.2">
      <c r="B9671" s="2"/>
      <c r="M9671" s="32"/>
      <c r="P9671" s="2"/>
      <c r="Q9671" s="9"/>
      <c r="T9671" s="5"/>
    </row>
    <row r="9672" spans="2:20" x14ac:dyDescent="0.2">
      <c r="B9672" s="2"/>
      <c r="M9672" s="32"/>
      <c r="P9672" s="2"/>
      <c r="Q9672" s="9"/>
      <c r="T9672" s="5"/>
    </row>
    <row r="9673" spans="2:20" x14ac:dyDescent="0.2">
      <c r="B9673" s="2"/>
      <c r="M9673" s="32"/>
      <c r="P9673" s="2"/>
      <c r="Q9673" s="9"/>
      <c r="T9673" s="5"/>
    </row>
    <row r="9674" spans="2:20" x14ac:dyDescent="0.2">
      <c r="B9674" s="2"/>
      <c r="M9674" s="32"/>
      <c r="P9674" s="2"/>
      <c r="Q9674" s="9"/>
      <c r="T9674" s="5"/>
    </row>
    <row r="9675" spans="2:20" x14ac:dyDescent="0.2">
      <c r="B9675" s="2"/>
      <c r="M9675" s="32"/>
      <c r="P9675" s="2"/>
      <c r="Q9675" s="9"/>
      <c r="T9675" s="5"/>
    </row>
    <row r="9676" spans="2:20" x14ac:dyDescent="0.2">
      <c r="B9676" s="2"/>
      <c r="M9676" s="32"/>
      <c r="P9676" s="2"/>
      <c r="Q9676" s="9"/>
      <c r="T9676" s="5"/>
    </row>
    <row r="9677" spans="2:20" x14ac:dyDescent="0.2">
      <c r="B9677" s="2"/>
      <c r="M9677" s="32"/>
      <c r="P9677" s="2"/>
      <c r="Q9677" s="9"/>
      <c r="T9677" s="5"/>
    </row>
    <row r="9678" spans="2:20" x14ac:dyDescent="0.2">
      <c r="B9678" s="2"/>
      <c r="M9678" s="32"/>
      <c r="P9678" s="2"/>
      <c r="Q9678" s="9"/>
      <c r="T9678" s="5"/>
    </row>
    <row r="9679" spans="2:20" x14ac:dyDescent="0.2">
      <c r="B9679" s="2"/>
      <c r="M9679" s="32"/>
      <c r="P9679" s="2"/>
      <c r="Q9679" s="9"/>
      <c r="T9679" s="5"/>
    </row>
    <row r="9680" spans="2:20" x14ac:dyDescent="0.2">
      <c r="B9680" s="2"/>
      <c r="M9680" s="32"/>
      <c r="P9680" s="2"/>
      <c r="Q9680" s="9"/>
      <c r="T9680" s="5"/>
    </row>
    <row r="9681" spans="2:20" x14ac:dyDescent="0.2">
      <c r="B9681" s="2"/>
      <c r="M9681" s="32"/>
      <c r="P9681" s="2"/>
      <c r="Q9681" s="9"/>
      <c r="T9681" s="5"/>
    </row>
    <row r="9682" spans="2:20" x14ac:dyDescent="0.2">
      <c r="B9682" s="2"/>
      <c r="M9682" s="32"/>
      <c r="P9682" s="2"/>
      <c r="Q9682" s="9"/>
      <c r="T9682" s="5"/>
    </row>
    <row r="9683" spans="2:20" x14ac:dyDescent="0.2">
      <c r="B9683" s="2"/>
      <c r="M9683" s="32"/>
      <c r="P9683" s="2"/>
      <c r="Q9683" s="9"/>
      <c r="T9683" s="5"/>
    </row>
    <row r="9684" spans="2:20" x14ac:dyDescent="0.2">
      <c r="B9684" s="2"/>
      <c r="M9684" s="32"/>
      <c r="P9684" s="2"/>
      <c r="Q9684" s="9"/>
      <c r="T9684" s="5"/>
    </row>
    <row r="9685" spans="2:20" x14ac:dyDescent="0.2">
      <c r="B9685" s="2"/>
      <c r="M9685" s="32"/>
      <c r="P9685" s="2"/>
      <c r="Q9685" s="9"/>
      <c r="T9685" s="5"/>
    </row>
    <row r="9686" spans="2:20" x14ac:dyDescent="0.2">
      <c r="B9686" s="2"/>
      <c r="M9686" s="32"/>
      <c r="P9686" s="2"/>
      <c r="Q9686" s="9"/>
      <c r="T9686" s="5"/>
    </row>
    <row r="9687" spans="2:20" x14ac:dyDescent="0.2">
      <c r="B9687" s="2"/>
      <c r="M9687" s="32"/>
      <c r="P9687" s="2"/>
      <c r="Q9687" s="9"/>
      <c r="T9687" s="5"/>
    </row>
    <row r="9688" spans="2:20" x14ac:dyDescent="0.2">
      <c r="B9688" s="2"/>
      <c r="M9688" s="32"/>
      <c r="P9688" s="2"/>
      <c r="Q9688" s="9"/>
      <c r="T9688" s="5"/>
    </row>
    <row r="9689" spans="2:20" x14ac:dyDescent="0.2">
      <c r="B9689" s="2"/>
      <c r="M9689" s="32"/>
      <c r="P9689" s="2"/>
      <c r="Q9689" s="9"/>
      <c r="T9689" s="5"/>
    </row>
    <row r="9690" spans="2:20" x14ac:dyDescent="0.2">
      <c r="B9690" s="2"/>
      <c r="M9690" s="32"/>
      <c r="P9690" s="2"/>
      <c r="Q9690" s="9"/>
      <c r="T9690" s="5"/>
    </row>
    <row r="9691" spans="2:20" x14ac:dyDescent="0.2">
      <c r="B9691" s="2"/>
      <c r="M9691" s="32"/>
      <c r="P9691" s="2"/>
      <c r="Q9691" s="9"/>
      <c r="T9691" s="5"/>
    </row>
    <row r="9692" spans="2:20" x14ac:dyDescent="0.2">
      <c r="B9692" s="2"/>
      <c r="M9692" s="32"/>
      <c r="P9692" s="2"/>
      <c r="Q9692" s="9"/>
      <c r="T9692" s="5"/>
    </row>
    <row r="9693" spans="2:20" x14ac:dyDescent="0.2">
      <c r="B9693" s="2"/>
      <c r="M9693" s="32"/>
      <c r="P9693" s="2"/>
      <c r="Q9693" s="9"/>
      <c r="T9693" s="5"/>
    </row>
    <row r="9694" spans="2:20" x14ac:dyDescent="0.2">
      <c r="B9694" s="2"/>
      <c r="M9694" s="32"/>
      <c r="P9694" s="2"/>
      <c r="Q9694" s="9"/>
      <c r="T9694" s="5"/>
    </row>
    <row r="9695" spans="2:20" x14ac:dyDescent="0.2">
      <c r="B9695" s="2"/>
      <c r="M9695" s="32"/>
      <c r="P9695" s="2"/>
      <c r="Q9695" s="9"/>
      <c r="T9695" s="5"/>
    </row>
    <row r="9696" spans="2:20" x14ac:dyDescent="0.2">
      <c r="B9696" s="2"/>
      <c r="M9696" s="32"/>
      <c r="P9696" s="2"/>
      <c r="Q9696" s="9"/>
      <c r="T9696" s="5"/>
    </row>
    <row r="9697" spans="2:20" x14ac:dyDescent="0.2">
      <c r="B9697" s="2"/>
      <c r="M9697" s="32"/>
      <c r="P9697" s="2"/>
      <c r="Q9697" s="9"/>
      <c r="T9697" s="5"/>
    </row>
    <row r="9698" spans="2:20" x14ac:dyDescent="0.2">
      <c r="B9698" s="2"/>
      <c r="M9698" s="32"/>
      <c r="P9698" s="2"/>
      <c r="Q9698" s="9"/>
      <c r="T9698" s="5"/>
    </row>
    <row r="9699" spans="2:20" x14ac:dyDescent="0.2">
      <c r="B9699" s="2"/>
      <c r="M9699" s="32"/>
      <c r="P9699" s="2"/>
      <c r="Q9699" s="9"/>
      <c r="T9699" s="5"/>
    </row>
    <row r="9700" spans="2:20" x14ac:dyDescent="0.2">
      <c r="B9700" s="2"/>
      <c r="M9700" s="32"/>
      <c r="P9700" s="2"/>
      <c r="Q9700" s="9"/>
      <c r="T9700" s="5"/>
    </row>
    <row r="9701" spans="2:20" x14ac:dyDescent="0.2">
      <c r="B9701" s="2"/>
      <c r="M9701" s="32"/>
      <c r="P9701" s="2"/>
      <c r="Q9701" s="9"/>
      <c r="T9701" s="5"/>
    </row>
    <row r="9702" spans="2:20" x14ac:dyDescent="0.2">
      <c r="B9702" s="2"/>
      <c r="M9702" s="32"/>
      <c r="P9702" s="2"/>
      <c r="Q9702" s="9"/>
      <c r="T9702" s="5"/>
    </row>
    <row r="9703" spans="2:20" x14ac:dyDescent="0.2">
      <c r="B9703" s="2"/>
      <c r="M9703" s="32"/>
      <c r="P9703" s="2"/>
      <c r="Q9703" s="9"/>
      <c r="T9703" s="5"/>
    </row>
    <row r="9704" spans="2:20" x14ac:dyDescent="0.2">
      <c r="B9704" s="2"/>
      <c r="M9704" s="32"/>
      <c r="P9704" s="2"/>
      <c r="Q9704" s="9"/>
      <c r="T9704" s="5"/>
    </row>
    <row r="9705" spans="2:20" x14ac:dyDescent="0.2">
      <c r="B9705" s="2"/>
      <c r="M9705" s="32"/>
      <c r="P9705" s="2"/>
      <c r="Q9705" s="9"/>
      <c r="T9705" s="5"/>
    </row>
    <row r="9706" spans="2:20" x14ac:dyDescent="0.2">
      <c r="B9706" s="2"/>
      <c r="M9706" s="32"/>
      <c r="P9706" s="2"/>
      <c r="Q9706" s="9"/>
      <c r="T9706" s="5"/>
    </row>
    <row r="9707" spans="2:20" x14ac:dyDescent="0.2">
      <c r="B9707" s="2"/>
      <c r="M9707" s="32"/>
      <c r="P9707" s="2"/>
      <c r="Q9707" s="9"/>
      <c r="T9707" s="5"/>
    </row>
    <row r="9708" spans="2:20" x14ac:dyDescent="0.2">
      <c r="B9708" s="2"/>
      <c r="M9708" s="32"/>
      <c r="P9708" s="2"/>
      <c r="Q9708" s="9"/>
      <c r="T9708" s="5"/>
    </row>
    <row r="9709" spans="2:20" x14ac:dyDescent="0.2">
      <c r="B9709" s="2"/>
      <c r="M9709" s="32"/>
      <c r="P9709" s="2"/>
      <c r="Q9709" s="9"/>
      <c r="T9709" s="5"/>
    </row>
    <row r="9710" spans="2:20" x14ac:dyDescent="0.2">
      <c r="B9710" s="2"/>
      <c r="M9710" s="32"/>
      <c r="P9710" s="2"/>
      <c r="Q9710" s="9"/>
      <c r="T9710" s="5"/>
    </row>
    <row r="9711" spans="2:20" x14ac:dyDescent="0.2">
      <c r="B9711" s="2"/>
      <c r="M9711" s="32"/>
      <c r="P9711" s="2"/>
      <c r="Q9711" s="9"/>
      <c r="T9711" s="5"/>
    </row>
    <row r="9712" spans="2:20" x14ac:dyDescent="0.2">
      <c r="B9712" s="2"/>
      <c r="M9712" s="32"/>
      <c r="P9712" s="2"/>
      <c r="Q9712" s="9"/>
      <c r="T9712" s="5"/>
    </row>
    <row r="9713" spans="2:20" x14ac:dyDescent="0.2">
      <c r="B9713" s="2"/>
      <c r="M9713" s="32"/>
      <c r="P9713" s="2"/>
      <c r="Q9713" s="9"/>
      <c r="T9713" s="5"/>
    </row>
    <row r="9714" spans="2:20" x14ac:dyDescent="0.2">
      <c r="B9714" s="2"/>
      <c r="M9714" s="32"/>
      <c r="P9714" s="2"/>
      <c r="Q9714" s="9"/>
      <c r="T9714" s="5"/>
    </row>
    <row r="9715" spans="2:20" x14ac:dyDescent="0.2">
      <c r="B9715" s="2"/>
      <c r="M9715" s="32"/>
      <c r="P9715" s="2"/>
      <c r="Q9715" s="9"/>
      <c r="T9715" s="5"/>
    </row>
    <row r="9716" spans="2:20" x14ac:dyDescent="0.2">
      <c r="B9716" s="2"/>
      <c r="M9716" s="32"/>
      <c r="P9716" s="2"/>
      <c r="Q9716" s="9"/>
      <c r="T9716" s="5"/>
    </row>
    <row r="9717" spans="2:20" x14ac:dyDescent="0.2">
      <c r="B9717" s="2"/>
      <c r="M9717" s="32"/>
      <c r="P9717" s="2"/>
      <c r="Q9717" s="9"/>
      <c r="T9717" s="5"/>
    </row>
    <row r="9718" spans="2:20" x14ac:dyDescent="0.2">
      <c r="B9718" s="2"/>
      <c r="M9718" s="32"/>
      <c r="P9718" s="2"/>
      <c r="Q9718" s="9"/>
      <c r="T9718" s="5"/>
    </row>
    <row r="9719" spans="2:20" x14ac:dyDescent="0.2">
      <c r="B9719" s="2"/>
      <c r="M9719" s="32"/>
      <c r="P9719" s="2"/>
      <c r="Q9719" s="9"/>
      <c r="T9719" s="5"/>
    </row>
    <row r="9720" spans="2:20" x14ac:dyDescent="0.2">
      <c r="B9720" s="2"/>
      <c r="M9720" s="32"/>
      <c r="P9720" s="2"/>
      <c r="Q9720" s="9"/>
      <c r="T9720" s="5"/>
    </row>
    <row r="9721" spans="2:20" x14ac:dyDescent="0.2">
      <c r="B9721" s="2"/>
      <c r="M9721" s="32"/>
      <c r="P9721" s="2"/>
      <c r="Q9721" s="9"/>
      <c r="T9721" s="5"/>
    </row>
    <row r="9722" spans="2:20" x14ac:dyDescent="0.2">
      <c r="B9722" s="2"/>
      <c r="M9722" s="32"/>
      <c r="P9722" s="2"/>
      <c r="Q9722" s="9"/>
      <c r="T9722" s="5"/>
    </row>
    <row r="9723" spans="2:20" x14ac:dyDescent="0.2">
      <c r="B9723" s="2"/>
      <c r="M9723" s="32"/>
      <c r="P9723" s="2"/>
      <c r="Q9723" s="9"/>
      <c r="T9723" s="5"/>
    </row>
    <row r="9724" spans="2:20" x14ac:dyDescent="0.2">
      <c r="B9724" s="2"/>
      <c r="M9724" s="32"/>
      <c r="P9724" s="2"/>
      <c r="Q9724" s="9"/>
      <c r="T9724" s="5"/>
    </row>
    <row r="9725" spans="2:20" x14ac:dyDescent="0.2">
      <c r="B9725" s="2"/>
      <c r="M9725" s="32"/>
      <c r="P9725" s="2"/>
      <c r="Q9725" s="9"/>
      <c r="T9725" s="5"/>
    </row>
    <row r="9726" spans="2:20" x14ac:dyDescent="0.2">
      <c r="B9726" s="2"/>
      <c r="M9726" s="32"/>
      <c r="P9726" s="2"/>
      <c r="Q9726" s="9"/>
      <c r="T9726" s="5"/>
    </row>
    <row r="9727" spans="2:20" x14ac:dyDescent="0.2">
      <c r="B9727" s="2"/>
      <c r="M9727" s="32"/>
      <c r="P9727" s="2"/>
      <c r="Q9727" s="9"/>
      <c r="T9727" s="5"/>
    </row>
    <row r="9728" spans="2:20" x14ac:dyDescent="0.2">
      <c r="B9728" s="2"/>
      <c r="M9728" s="32"/>
      <c r="P9728" s="2"/>
      <c r="Q9728" s="9"/>
      <c r="T9728" s="5"/>
    </row>
    <row r="9729" spans="2:20" x14ac:dyDescent="0.2">
      <c r="B9729" s="2"/>
      <c r="M9729" s="32"/>
      <c r="P9729" s="2"/>
      <c r="Q9729" s="9"/>
      <c r="T9729" s="5"/>
    </row>
    <row r="9730" spans="2:20" x14ac:dyDescent="0.2">
      <c r="B9730" s="2"/>
      <c r="M9730" s="32"/>
      <c r="P9730" s="2"/>
      <c r="Q9730" s="9"/>
      <c r="T9730" s="5"/>
    </row>
    <row r="9731" spans="2:20" x14ac:dyDescent="0.2">
      <c r="B9731" s="2"/>
      <c r="M9731" s="32"/>
      <c r="P9731" s="2"/>
      <c r="Q9731" s="9"/>
      <c r="T9731" s="5"/>
    </row>
    <row r="9732" spans="2:20" x14ac:dyDescent="0.2">
      <c r="B9732" s="2"/>
      <c r="M9732" s="32"/>
      <c r="P9732" s="2"/>
      <c r="Q9732" s="9"/>
      <c r="T9732" s="5"/>
    </row>
    <row r="9733" spans="2:20" x14ac:dyDescent="0.2">
      <c r="B9733" s="2"/>
      <c r="M9733" s="32"/>
      <c r="P9733" s="2"/>
      <c r="Q9733" s="9"/>
      <c r="T9733" s="5"/>
    </row>
    <row r="9734" spans="2:20" x14ac:dyDescent="0.2">
      <c r="B9734" s="2"/>
      <c r="M9734" s="32"/>
      <c r="P9734" s="2"/>
      <c r="Q9734" s="9"/>
      <c r="T9734" s="5"/>
    </row>
    <row r="9735" spans="2:20" x14ac:dyDescent="0.2">
      <c r="B9735" s="2"/>
      <c r="M9735" s="32"/>
      <c r="P9735" s="2"/>
      <c r="Q9735" s="9"/>
      <c r="T9735" s="5"/>
    </row>
    <row r="9736" spans="2:20" x14ac:dyDescent="0.2">
      <c r="B9736" s="2"/>
      <c r="M9736" s="32"/>
      <c r="P9736" s="2"/>
      <c r="Q9736" s="9"/>
      <c r="T9736" s="5"/>
    </row>
    <row r="9737" spans="2:20" x14ac:dyDescent="0.2">
      <c r="B9737" s="2"/>
      <c r="M9737" s="32"/>
      <c r="P9737" s="2"/>
      <c r="Q9737" s="9"/>
      <c r="T9737" s="5"/>
    </row>
    <row r="9738" spans="2:20" x14ac:dyDescent="0.2">
      <c r="B9738" s="2"/>
      <c r="M9738" s="32"/>
      <c r="P9738" s="2"/>
      <c r="Q9738" s="9"/>
      <c r="T9738" s="5"/>
    </row>
    <row r="9739" spans="2:20" x14ac:dyDescent="0.2">
      <c r="B9739" s="2"/>
      <c r="M9739" s="32"/>
      <c r="P9739" s="2"/>
      <c r="Q9739" s="9"/>
      <c r="T9739" s="5"/>
    </row>
    <row r="9740" spans="2:20" x14ac:dyDescent="0.2">
      <c r="B9740" s="2"/>
      <c r="M9740" s="32"/>
      <c r="P9740" s="2"/>
      <c r="Q9740" s="9"/>
      <c r="T9740" s="5"/>
    </row>
    <row r="9741" spans="2:20" x14ac:dyDescent="0.2">
      <c r="B9741" s="2"/>
      <c r="M9741" s="32"/>
      <c r="P9741" s="2"/>
      <c r="Q9741" s="9"/>
      <c r="T9741" s="5"/>
    </row>
    <row r="9742" spans="2:20" x14ac:dyDescent="0.2">
      <c r="B9742" s="2"/>
      <c r="M9742" s="32"/>
      <c r="P9742" s="2"/>
      <c r="Q9742" s="9"/>
      <c r="T9742" s="5"/>
    </row>
    <row r="9743" spans="2:20" x14ac:dyDescent="0.2">
      <c r="B9743" s="2"/>
      <c r="M9743" s="32"/>
      <c r="P9743" s="2"/>
      <c r="Q9743" s="9"/>
      <c r="T9743" s="5"/>
    </row>
    <row r="9744" spans="2:20" x14ac:dyDescent="0.2">
      <c r="B9744" s="2"/>
      <c r="M9744" s="32"/>
      <c r="P9744" s="2"/>
      <c r="Q9744" s="9"/>
      <c r="T9744" s="5"/>
    </row>
    <row r="9745" spans="2:20" x14ac:dyDescent="0.2">
      <c r="B9745" s="2"/>
      <c r="M9745" s="32"/>
      <c r="P9745" s="2"/>
      <c r="Q9745" s="9"/>
      <c r="T9745" s="5"/>
    </row>
    <row r="9746" spans="2:20" x14ac:dyDescent="0.2">
      <c r="B9746" s="2"/>
      <c r="M9746" s="32"/>
      <c r="P9746" s="2"/>
      <c r="Q9746" s="9"/>
      <c r="T9746" s="5"/>
    </row>
    <row r="9747" spans="2:20" x14ac:dyDescent="0.2">
      <c r="B9747" s="2"/>
      <c r="M9747" s="32"/>
      <c r="P9747" s="2"/>
      <c r="Q9747" s="9"/>
      <c r="T9747" s="5"/>
    </row>
    <row r="9748" spans="2:20" x14ac:dyDescent="0.2">
      <c r="B9748" s="2"/>
      <c r="M9748" s="32"/>
      <c r="P9748" s="2"/>
      <c r="Q9748" s="9"/>
      <c r="T9748" s="5"/>
    </row>
    <row r="9749" spans="2:20" x14ac:dyDescent="0.2">
      <c r="B9749" s="2"/>
      <c r="M9749" s="32"/>
      <c r="P9749" s="2"/>
      <c r="Q9749" s="9"/>
      <c r="T9749" s="5"/>
    </row>
    <row r="9750" spans="2:20" x14ac:dyDescent="0.2">
      <c r="B9750" s="2"/>
      <c r="M9750" s="32"/>
      <c r="P9750" s="2"/>
      <c r="Q9750" s="9"/>
      <c r="T9750" s="5"/>
    </row>
    <row r="9751" spans="2:20" x14ac:dyDescent="0.2">
      <c r="B9751" s="2"/>
      <c r="M9751" s="32"/>
      <c r="P9751" s="2"/>
      <c r="Q9751" s="9"/>
      <c r="T9751" s="5"/>
    </row>
    <row r="9752" spans="2:20" x14ac:dyDescent="0.2">
      <c r="B9752" s="2"/>
      <c r="M9752" s="32"/>
      <c r="P9752" s="2"/>
      <c r="Q9752" s="9"/>
      <c r="T9752" s="5"/>
    </row>
    <row r="9753" spans="2:20" x14ac:dyDescent="0.2">
      <c r="B9753" s="2"/>
      <c r="M9753" s="32"/>
      <c r="P9753" s="2"/>
      <c r="Q9753" s="9"/>
      <c r="T9753" s="5"/>
    </row>
    <row r="9754" spans="2:20" x14ac:dyDescent="0.2">
      <c r="B9754" s="2"/>
      <c r="M9754" s="32"/>
      <c r="P9754" s="2"/>
      <c r="Q9754" s="9"/>
      <c r="T9754" s="5"/>
    </row>
    <row r="9755" spans="2:20" x14ac:dyDescent="0.2">
      <c r="B9755" s="2"/>
      <c r="M9755" s="32"/>
      <c r="P9755" s="2"/>
      <c r="Q9755" s="9"/>
      <c r="T9755" s="5"/>
    </row>
    <row r="9756" spans="2:20" x14ac:dyDescent="0.2">
      <c r="B9756" s="2"/>
      <c r="M9756" s="32"/>
      <c r="P9756" s="2"/>
      <c r="Q9756" s="9"/>
      <c r="T9756" s="5"/>
    </row>
    <row r="9757" spans="2:20" x14ac:dyDescent="0.2">
      <c r="B9757" s="2"/>
      <c r="M9757" s="32"/>
      <c r="P9757" s="2"/>
      <c r="Q9757" s="9"/>
      <c r="T9757" s="5"/>
    </row>
    <row r="9758" spans="2:20" x14ac:dyDescent="0.2">
      <c r="B9758" s="2"/>
      <c r="M9758" s="32"/>
      <c r="P9758" s="2"/>
      <c r="Q9758" s="9"/>
      <c r="T9758" s="5"/>
    </row>
    <row r="9759" spans="2:20" x14ac:dyDescent="0.2">
      <c r="B9759" s="2"/>
      <c r="M9759" s="32"/>
      <c r="P9759" s="2"/>
      <c r="Q9759" s="9"/>
      <c r="T9759" s="5"/>
    </row>
    <row r="9760" spans="2:20" x14ac:dyDescent="0.2">
      <c r="B9760" s="2"/>
      <c r="M9760" s="32"/>
      <c r="P9760" s="2"/>
      <c r="Q9760" s="9"/>
      <c r="T9760" s="5"/>
    </row>
    <row r="9761" spans="2:20" x14ac:dyDescent="0.2">
      <c r="B9761" s="2"/>
      <c r="M9761" s="32"/>
      <c r="P9761" s="2"/>
      <c r="Q9761" s="9"/>
      <c r="T9761" s="5"/>
    </row>
    <row r="9762" spans="2:20" x14ac:dyDescent="0.2">
      <c r="B9762" s="2"/>
      <c r="M9762" s="32"/>
      <c r="P9762" s="2"/>
      <c r="Q9762" s="9"/>
      <c r="T9762" s="5"/>
    </row>
    <row r="9763" spans="2:20" x14ac:dyDescent="0.2">
      <c r="B9763" s="2"/>
      <c r="M9763" s="32"/>
      <c r="P9763" s="2"/>
      <c r="Q9763" s="9"/>
      <c r="T9763" s="5"/>
    </row>
    <row r="9764" spans="2:20" x14ac:dyDescent="0.2">
      <c r="B9764" s="2"/>
      <c r="M9764" s="32"/>
      <c r="P9764" s="2"/>
      <c r="Q9764" s="9"/>
      <c r="T9764" s="5"/>
    </row>
    <row r="9765" spans="2:20" x14ac:dyDescent="0.2">
      <c r="B9765" s="2"/>
      <c r="M9765" s="32"/>
      <c r="P9765" s="2"/>
      <c r="Q9765" s="9"/>
      <c r="T9765" s="5"/>
    </row>
    <row r="9766" spans="2:20" x14ac:dyDescent="0.2">
      <c r="B9766" s="2"/>
      <c r="M9766" s="32"/>
      <c r="P9766" s="2"/>
      <c r="Q9766" s="9"/>
      <c r="T9766" s="5"/>
    </row>
    <row r="9767" spans="2:20" x14ac:dyDescent="0.2">
      <c r="B9767" s="2"/>
      <c r="M9767" s="32"/>
      <c r="P9767" s="2"/>
      <c r="Q9767" s="9"/>
      <c r="T9767" s="5"/>
    </row>
    <row r="9768" spans="2:20" x14ac:dyDescent="0.2">
      <c r="B9768" s="2"/>
      <c r="M9768" s="32"/>
      <c r="P9768" s="2"/>
      <c r="Q9768" s="9"/>
      <c r="T9768" s="5"/>
    </row>
    <row r="9769" spans="2:20" x14ac:dyDescent="0.2">
      <c r="B9769" s="2"/>
      <c r="M9769" s="32"/>
      <c r="P9769" s="2"/>
      <c r="Q9769" s="9"/>
      <c r="T9769" s="5"/>
    </row>
    <row r="9770" spans="2:20" x14ac:dyDescent="0.2">
      <c r="B9770" s="2"/>
      <c r="M9770" s="32"/>
      <c r="P9770" s="2"/>
      <c r="Q9770" s="9"/>
      <c r="T9770" s="5"/>
    </row>
    <row r="9771" spans="2:20" x14ac:dyDescent="0.2">
      <c r="B9771" s="2"/>
      <c r="M9771" s="32"/>
      <c r="P9771" s="2"/>
      <c r="Q9771" s="9"/>
      <c r="T9771" s="5"/>
    </row>
    <row r="9772" spans="2:20" x14ac:dyDescent="0.2">
      <c r="B9772" s="2"/>
      <c r="M9772" s="32"/>
      <c r="P9772" s="2"/>
      <c r="Q9772" s="9"/>
      <c r="T9772" s="5"/>
    </row>
    <row r="9773" spans="2:20" x14ac:dyDescent="0.2">
      <c r="B9773" s="2"/>
      <c r="M9773" s="32"/>
      <c r="P9773" s="2"/>
      <c r="Q9773" s="9"/>
      <c r="T9773" s="5"/>
    </row>
    <row r="9774" spans="2:20" x14ac:dyDescent="0.2">
      <c r="B9774" s="2"/>
      <c r="M9774" s="32"/>
      <c r="P9774" s="2"/>
      <c r="Q9774" s="9"/>
      <c r="T9774" s="5"/>
    </row>
    <row r="9775" spans="2:20" x14ac:dyDescent="0.2">
      <c r="B9775" s="2"/>
      <c r="M9775" s="32"/>
      <c r="P9775" s="2"/>
      <c r="Q9775" s="9"/>
      <c r="T9775" s="5"/>
    </row>
    <row r="9776" spans="2:20" x14ac:dyDescent="0.2">
      <c r="B9776" s="2"/>
      <c r="M9776" s="32"/>
      <c r="P9776" s="2"/>
      <c r="Q9776" s="9"/>
      <c r="T9776" s="5"/>
    </row>
    <row r="9777" spans="2:20" x14ac:dyDescent="0.2">
      <c r="B9777" s="2"/>
      <c r="M9777" s="32"/>
      <c r="P9777" s="2"/>
      <c r="Q9777" s="9"/>
      <c r="T9777" s="5"/>
    </row>
    <row r="9778" spans="2:20" x14ac:dyDescent="0.2">
      <c r="B9778" s="2"/>
      <c r="M9778" s="32"/>
      <c r="P9778" s="2"/>
      <c r="Q9778" s="9"/>
      <c r="T9778" s="5"/>
    </row>
    <row r="9779" spans="2:20" x14ac:dyDescent="0.2">
      <c r="B9779" s="2"/>
      <c r="M9779" s="32"/>
      <c r="P9779" s="2"/>
      <c r="Q9779" s="9"/>
      <c r="T9779" s="5"/>
    </row>
    <row r="9780" spans="2:20" x14ac:dyDescent="0.2">
      <c r="B9780" s="2"/>
      <c r="M9780" s="32"/>
      <c r="P9780" s="2"/>
      <c r="Q9780" s="9"/>
      <c r="T9780" s="5"/>
    </row>
    <row r="9781" spans="2:20" x14ac:dyDescent="0.2">
      <c r="B9781" s="2"/>
      <c r="M9781" s="32"/>
      <c r="P9781" s="2"/>
      <c r="Q9781" s="9"/>
      <c r="T9781" s="5"/>
    </row>
    <row r="9782" spans="2:20" x14ac:dyDescent="0.2">
      <c r="B9782" s="2"/>
      <c r="M9782" s="32"/>
      <c r="P9782" s="2"/>
      <c r="Q9782" s="9"/>
      <c r="T9782" s="5"/>
    </row>
    <row r="9783" spans="2:20" x14ac:dyDescent="0.2">
      <c r="B9783" s="2"/>
      <c r="M9783" s="32"/>
      <c r="P9783" s="2"/>
      <c r="Q9783" s="9"/>
      <c r="T9783" s="5"/>
    </row>
    <row r="9784" spans="2:20" x14ac:dyDescent="0.2">
      <c r="B9784" s="2"/>
      <c r="M9784" s="32"/>
      <c r="P9784" s="2"/>
      <c r="Q9784" s="9"/>
      <c r="T9784" s="5"/>
    </row>
    <row r="9785" spans="2:20" x14ac:dyDescent="0.2">
      <c r="B9785" s="2"/>
      <c r="M9785" s="32"/>
      <c r="P9785" s="2"/>
      <c r="Q9785" s="9"/>
      <c r="T9785" s="5"/>
    </row>
    <row r="9786" spans="2:20" x14ac:dyDescent="0.2">
      <c r="B9786" s="2"/>
      <c r="M9786" s="32"/>
      <c r="P9786" s="2"/>
      <c r="Q9786" s="9"/>
      <c r="T9786" s="5"/>
    </row>
    <row r="9787" spans="2:20" x14ac:dyDescent="0.2">
      <c r="B9787" s="2"/>
      <c r="M9787" s="32"/>
      <c r="P9787" s="2"/>
      <c r="Q9787" s="9"/>
      <c r="T9787" s="5"/>
    </row>
    <row r="9788" spans="2:20" x14ac:dyDescent="0.2">
      <c r="B9788" s="2"/>
      <c r="M9788" s="32"/>
      <c r="P9788" s="2"/>
      <c r="Q9788" s="9"/>
      <c r="T9788" s="5"/>
    </row>
    <row r="9789" spans="2:20" x14ac:dyDescent="0.2">
      <c r="B9789" s="2"/>
      <c r="M9789" s="32"/>
      <c r="P9789" s="2"/>
      <c r="Q9789" s="9"/>
      <c r="T9789" s="5"/>
    </row>
    <row r="9790" spans="2:20" x14ac:dyDescent="0.2">
      <c r="B9790" s="2"/>
      <c r="M9790" s="32"/>
      <c r="P9790" s="2"/>
      <c r="Q9790" s="9"/>
      <c r="T9790" s="5"/>
    </row>
    <row r="9791" spans="2:20" x14ac:dyDescent="0.2">
      <c r="B9791" s="2"/>
      <c r="M9791" s="32"/>
      <c r="P9791" s="2"/>
      <c r="Q9791" s="9"/>
      <c r="T9791" s="5"/>
    </row>
    <row r="9792" spans="2:20" x14ac:dyDescent="0.2">
      <c r="B9792" s="2"/>
      <c r="M9792" s="32"/>
      <c r="P9792" s="2"/>
      <c r="Q9792" s="9"/>
      <c r="T9792" s="5"/>
    </row>
    <row r="9793" spans="2:20" x14ac:dyDescent="0.2">
      <c r="B9793" s="2"/>
      <c r="M9793" s="32"/>
      <c r="P9793" s="2"/>
      <c r="Q9793" s="9"/>
      <c r="T9793" s="5"/>
    </row>
    <row r="9794" spans="2:20" x14ac:dyDescent="0.2">
      <c r="B9794" s="2"/>
      <c r="M9794" s="32"/>
      <c r="P9794" s="2"/>
      <c r="Q9794" s="9"/>
      <c r="T9794" s="5"/>
    </row>
    <row r="9795" spans="2:20" x14ac:dyDescent="0.2">
      <c r="B9795" s="2"/>
      <c r="M9795" s="32"/>
      <c r="P9795" s="2"/>
      <c r="Q9795" s="9"/>
      <c r="T9795" s="5"/>
    </row>
    <row r="9796" spans="2:20" x14ac:dyDescent="0.2">
      <c r="B9796" s="2"/>
      <c r="M9796" s="32"/>
      <c r="P9796" s="2"/>
      <c r="Q9796" s="9"/>
      <c r="T9796" s="5"/>
    </row>
    <row r="9797" spans="2:20" x14ac:dyDescent="0.2">
      <c r="B9797" s="2"/>
      <c r="M9797" s="32"/>
      <c r="P9797" s="2"/>
      <c r="Q9797" s="9"/>
      <c r="T9797" s="5"/>
    </row>
    <row r="9798" spans="2:20" x14ac:dyDescent="0.2">
      <c r="B9798" s="2"/>
      <c r="M9798" s="32"/>
      <c r="P9798" s="2"/>
      <c r="Q9798" s="9"/>
      <c r="T9798" s="5"/>
    </row>
    <row r="9799" spans="2:20" x14ac:dyDescent="0.2">
      <c r="B9799" s="2"/>
      <c r="M9799" s="32"/>
      <c r="P9799" s="2"/>
      <c r="Q9799" s="9"/>
      <c r="T9799" s="5"/>
    </row>
    <row r="9800" spans="2:20" x14ac:dyDescent="0.2">
      <c r="B9800" s="2"/>
      <c r="M9800" s="32"/>
      <c r="P9800" s="2"/>
      <c r="Q9800" s="9"/>
      <c r="T9800" s="5"/>
    </row>
    <row r="9801" spans="2:20" x14ac:dyDescent="0.2">
      <c r="B9801" s="2"/>
      <c r="M9801" s="32"/>
      <c r="P9801" s="2"/>
      <c r="Q9801" s="9"/>
      <c r="T9801" s="5"/>
    </row>
    <row r="9802" spans="2:20" x14ac:dyDescent="0.2">
      <c r="B9802" s="2"/>
      <c r="M9802" s="32"/>
      <c r="P9802" s="2"/>
      <c r="Q9802" s="9"/>
      <c r="T9802" s="5"/>
    </row>
    <row r="9803" spans="2:20" x14ac:dyDescent="0.2">
      <c r="B9803" s="2"/>
      <c r="M9803" s="32"/>
      <c r="P9803" s="2"/>
      <c r="Q9803" s="9"/>
      <c r="T9803" s="5"/>
    </row>
    <row r="9804" spans="2:20" x14ac:dyDescent="0.2">
      <c r="B9804" s="2"/>
      <c r="M9804" s="32"/>
      <c r="P9804" s="2"/>
      <c r="Q9804" s="9"/>
      <c r="T9804" s="5"/>
    </row>
    <row r="9805" spans="2:20" x14ac:dyDescent="0.2">
      <c r="B9805" s="2"/>
      <c r="M9805" s="32"/>
      <c r="P9805" s="2"/>
      <c r="Q9805" s="9"/>
      <c r="T9805" s="5"/>
    </row>
    <row r="9806" spans="2:20" x14ac:dyDescent="0.2">
      <c r="B9806" s="2"/>
      <c r="M9806" s="32"/>
      <c r="P9806" s="2"/>
      <c r="Q9806" s="9"/>
      <c r="T9806" s="5"/>
    </row>
    <row r="9807" spans="2:20" x14ac:dyDescent="0.2">
      <c r="B9807" s="2"/>
      <c r="M9807" s="32"/>
      <c r="P9807" s="2"/>
      <c r="Q9807" s="9"/>
      <c r="T9807" s="5"/>
    </row>
    <row r="9808" spans="2:20" x14ac:dyDescent="0.2">
      <c r="B9808" s="2"/>
      <c r="M9808" s="32"/>
      <c r="P9808" s="2"/>
      <c r="Q9808" s="9"/>
      <c r="T9808" s="5"/>
    </row>
    <row r="9809" spans="2:20" x14ac:dyDescent="0.2">
      <c r="B9809" s="2"/>
      <c r="M9809" s="32"/>
      <c r="P9809" s="2"/>
      <c r="Q9809" s="9"/>
      <c r="T9809" s="5"/>
    </row>
    <row r="9810" spans="2:20" x14ac:dyDescent="0.2">
      <c r="B9810" s="2"/>
      <c r="M9810" s="32"/>
      <c r="P9810" s="2"/>
      <c r="Q9810" s="9"/>
      <c r="T9810" s="5"/>
    </row>
    <row r="9811" spans="2:20" x14ac:dyDescent="0.2">
      <c r="B9811" s="2"/>
      <c r="M9811" s="32"/>
      <c r="P9811" s="2"/>
      <c r="Q9811" s="9"/>
      <c r="T9811" s="5"/>
    </row>
    <row r="9812" spans="2:20" x14ac:dyDescent="0.2">
      <c r="B9812" s="2"/>
      <c r="M9812" s="32"/>
      <c r="P9812" s="2"/>
      <c r="Q9812" s="9"/>
      <c r="T9812" s="5"/>
    </row>
    <row r="9813" spans="2:20" x14ac:dyDescent="0.2">
      <c r="B9813" s="2"/>
      <c r="M9813" s="32"/>
      <c r="P9813" s="2"/>
      <c r="Q9813" s="9"/>
      <c r="T9813" s="5"/>
    </row>
    <row r="9814" spans="2:20" x14ac:dyDescent="0.2">
      <c r="B9814" s="2"/>
      <c r="M9814" s="32"/>
      <c r="P9814" s="2"/>
      <c r="Q9814" s="9"/>
      <c r="T9814" s="5"/>
    </row>
    <row r="9815" spans="2:20" x14ac:dyDescent="0.2">
      <c r="B9815" s="2"/>
      <c r="M9815" s="32"/>
      <c r="P9815" s="2"/>
      <c r="Q9815" s="9"/>
      <c r="T9815" s="5"/>
    </row>
    <row r="9816" spans="2:20" x14ac:dyDescent="0.2">
      <c r="B9816" s="2"/>
      <c r="M9816" s="32"/>
      <c r="P9816" s="2"/>
      <c r="Q9816" s="9"/>
      <c r="T9816" s="5"/>
    </row>
    <row r="9817" spans="2:20" x14ac:dyDescent="0.2">
      <c r="B9817" s="2"/>
      <c r="M9817" s="32"/>
      <c r="P9817" s="2"/>
      <c r="Q9817" s="9"/>
      <c r="T9817" s="5"/>
    </row>
    <row r="9818" spans="2:20" x14ac:dyDescent="0.2">
      <c r="B9818" s="2"/>
      <c r="M9818" s="32"/>
      <c r="P9818" s="2"/>
      <c r="Q9818" s="9"/>
      <c r="T9818" s="5"/>
    </row>
    <row r="9819" spans="2:20" x14ac:dyDescent="0.2">
      <c r="B9819" s="2"/>
      <c r="M9819" s="32"/>
      <c r="P9819" s="2"/>
      <c r="Q9819" s="9"/>
      <c r="T9819" s="5"/>
    </row>
    <row r="9820" spans="2:20" x14ac:dyDescent="0.2">
      <c r="B9820" s="2"/>
      <c r="M9820" s="32"/>
      <c r="P9820" s="2"/>
      <c r="Q9820" s="9"/>
      <c r="T9820" s="5"/>
    </row>
    <row r="9821" spans="2:20" x14ac:dyDescent="0.2">
      <c r="B9821" s="2"/>
      <c r="M9821" s="32"/>
      <c r="P9821" s="2"/>
      <c r="Q9821" s="9"/>
      <c r="T9821" s="5"/>
    </row>
    <row r="9822" spans="2:20" x14ac:dyDescent="0.2">
      <c r="B9822" s="2"/>
      <c r="M9822" s="32"/>
      <c r="P9822" s="2"/>
      <c r="Q9822" s="9"/>
      <c r="T9822" s="5"/>
    </row>
    <row r="9823" spans="2:20" x14ac:dyDescent="0.2">
      <c r="B9823" s="2"/>
      <c r="M9823" s="32"/>
      <c r="P9823" s="2"/>
      <c r="Q9823" s="9"/>
      <c r="T9823" s="5"/>
    </row>
    <row r="9824" spans="2:20" x14ac:dyDescent="0.2">
      <c r="B9824" s="2"/>
      <c r="M9824" s="32"/>
      <c r="P9824" s="2"/>
      <c r="Q9824" s="9"/>
      <c r="T9824" s="5"/>
    </row>
    <row r="9825" spans="2:20" x14ac:dyDescent="0.2">
      <c r="B9825" s="2"/>
      <c r="M9825" s="32"/>
      <c r="P9825" s="2"/>
      <c r="Q9825" s="9"/>
      <c r="T9825" s="5"/>
    </row>
    <row r="9826" spans="2:20" x14ac:dyDescent="0.2">
      <c r="B9826" s="2"/>
      <c r="M9826" s="32"/>
      <c r="P9826" s="2"/>
      <c r="Q9826" s="9"/>
      <c r="T9826" s="5"/>
    </row>
    <row r="9827" spans="2:20" x14ac:dyDescent="0.2">
      <c r="B9827" s="2"/>
      <c r="M9827" s="32"/>
      <c r="P9827" s="2"/>
      <c r="Q9827" s="9"/>
      <c r="T9827" s="5"/>
    </row>
    <row r="9828" spans="2:20" x14ac:dyDescent="0.2">
      <c r="B9828" s="2"/>
      <c r="M9828" s="32"/>
      <c r="P9828" s="2"/>
      <c r="Q9828" s="9"/>
      <c r="T9828" s="5"/>
    </row>
    <row r="9829" spans="2:20" x14ac:dyDescent="0.2">
      <c r="B9829" s="2"/>
      <c r="M9829" s="32"/>
      <c r="P9829" s="2"/>
      <c r="Q9829" s="9"/>
      <c r="T9829" s="5"/>
    </row>
    <row r="9830" spans="2:20" x14ac:dyDescent="0.2">
      <c r="B9830" s="2"/>
      <c r="M9830" s="32"/>
      <c r="P9830" s="2"/>
      <c r="Q9830" s="9"/>
      <c r="T9830" s="5"/>
    </row>
    <row r="9831" spans="2:20" x14ac:dyDescent="0.2">
      <c r="B9831" s="2"/>
      <c r="M9831" s="32"/>
      <c r="P9831" s="2"/>
      <c r="Q9831" s="9"/>
      <c r="T9831" s="5"/>
    </row>
    <row r="9832" spans="2:20" x14ac:dyDescent="0.2">
      <c r="B9832" s="2"/>
      <c r="M9832" s="32"/>
      <c r="P9832" s="2"/>
      <c r="Q9832" s="9"/>
      <c r="T9832" s="5"/>
    </row>
    <row r="9833" spans="2:20" x14ac:dyDescent="0.2">
      <c r="B9833" s="2"/>
      <c r="M9833" s="32"/>
      <c r="P9833" s="2"/>
      <c r="Q9833" s="9"/>
      <c r="T9833" s="5"/>
    </row>
    <row r="9834" spans="2:20" x14ac:dyDescent="0.2">
      <c r="B9834" s="2"/>
      <c r="M9834" s="32"/>
      <c r="P9834" s="2"/>
      <c r="Q9834" s="9"/>
      <c r="T9834" s="5"/>
    </row>
    <row r="9835" spans="2:20" x14ac:dyDescent="0.2">
      <c r="B9835" s="2"/>
      <c r="M9835" s="32"/>
      <c r="P9835" s="2"/>
      <c r="Q9835" s="9"/>
      <c r="T9835" s="5"/>
    </row>
    <row r="9836" spans="2:20" x14ac:dyDescent="0.2">
      <c r="B9836" s="2"/>
      <c r="M9836" s="32"/>
      <c r="P9836" s="2"/>
      <c r="Q9836" s="9"/>
      <c r="T9836" s="5"/>
    </row>
    <row r="9837" spans="2:20" x14ac:dyDescent="0.2">
      <c r="B9837" s="2"/>
      <c r="M9837" s="32"/>
      <c r="P9837" s="2"/>
      <c r="Q9837" s="9"/>
      <c r="T9837" s="5"/>
    </row>
    <row r="9838" spans="2:20" x14ac:dyDescent="0.2">
      <c r="B9838" s="2"/>
      <c r="M9838" s="32"/>
      <c r="P9838" s="2"/>
      <c r="Q9838" s="9"/>
      <c r="T9838" s="5"/>
    </row>
    <row r="9839" spans="2:20" x14ac:dyDescent="0.2">
      <c r="B9839" s="2"/>
      <c r="M9839" s="32"/>
      <c r="P9839" s="2"/>
      <c r="Q9839" s="9"/>
      <c r="T9839" s="5"/>
    </row>
    <row r="9840" spans="2:20" x14ac:dyDescent="0.2">
      <c r="B9840" s="2"/>
      <c r="M9840" s="32"/>
      <c r="P9840" s="2"/>
      <c r="Q9840" s="9"/>
      <c r="T9840" s="5"/>
    </row>
    <row r="9841" spans="2:20" x14ac:dyDescent="0.2">
      <c r="B9841" s="2"/>
      <c r="M9841" s="32"/>
      <c r="P9841" s="2"/>
      <c r="Q9841" s="9"/>
      <c r="T9841" s="5"/>
    </row>
    <row r="9842" spans="2:20" x14ac:dyDescent="0.2">
      <c r="B9842" s="2"/>
      <c r="M9842" s="32"/>
      <c r="P9842" s="2"/>
      <c r="Q9842" s="9"/>
      <c r="T9842" s="5"/>
    </row>
    <row r="9843" spans="2:20" x14ac:dyDescent="0.2">
      <c r="B9843" s="2"/>
      <c r="M9843" s="32"/>
      <c r="P9843" s="2"/>
      <c r="Q9843" s="9"/>
      <c r="T9843" s="5"/>
    </row>
    <row r="9844" spans="2:20" x14ac:dyDescent="0.2">
      <c r="B9844" s="2"/>
      <c r="M9844" s="32"/>
      <c r="P9844" s="2"/>
      <c r="Q9844" s="9"/>
      <c r="T9844" s="5"/>
    </row>
    <row r="9845" spans="2:20" x14ac:dyDescent="0.2">
      <c r="B9845" s="2"/>
      <c r="M9845" s="32"/>
      <c r="P9845" s="2"/>
      <c r="Q9845" s="9"/>
      <c r="T9845" s="5"/>
    </row>
    <row r="9846" spans="2:20" x14ac:dyDescent="0.2">
      <c r="B9846" s="2"/>
      <c r="M9846" s="32"/>
      <c r="P9846" s="2"/>
      <c r="Q9846" s="9"/>
      <c r="T9846" s="5"/>
    </row>
    <row r="9847" spans="2:20" x14ac:dyDescent="0.2">
      <c r="B9847" s="2"/>
      <c r="M9847" s="32"/>
      <c r="P9847" s="2"/>
      <c r="Q9847" s="9"/>
      <c r="T9847" s="5"/>
    </row>
    <row r="9848" spans="2:20" x14ac:dyDescent="0.2">
      <c r="B9848" s="2"/>
      <c r="M9848" s="32"/>
      <c r="P9848" s="2"/>
      <c r="Q9848" s="9"/>
      <c r="T9848" s="5"/>
    </row>
    <row r="9849" spans="2:20" x14ac:dyDescent="0.2">
      <c r="B9849" s="2"/>
      <c r="M9849" s="32"/>
      <c r="P9849" s="2"/>
      <c r="Q9849" s="9"/>
      <c r="T9849" s="5"/>
    </row>
    <row r="9850" spans="2:20" x14ac:dyDescent="0.2">
      <c r="B9850" s="2"/>
      <c r="M9850" s="32"/>
      <c r="P9850" s="2"/>
      <c r="Q9850" s="9"/>
      <c r="T9850" s="5"/>
    </row>
    <row r="9851" spans="2:20" x14ac:dyDescent="0.2">
      <c r="B9851" s="2"/>
      <c r="M9851" s="32"/>
      <c r="P9851" s="2"/>
      <c r="Q9851" s="9"/>
      <c r="T9851" s="5"/>
    </row>
    <row r="9852" spans="2:20" x14ac:dyDescent="0.2">
      <c r="B9852" s="2"/>
      <c r="M9852" s="32"/>
      <c r="P9852" s="2"/>
      <c r="Q9852" s="9"/>
      <c r="T9852" s="5"/>
    </row>
    <row r="9853" spans="2:20" x14ac:dyDescent="0.2">
      <c r="B9853" s="2"/>
      <c r="M9853" s="32"/>
      <c r="P9853" s="2"/>
      <c r="Q9853" s="9"/>
      <c r="T9853" s="5"/>
    </row>
    <row r="9854" spans="2:20" x14ac:dyDescent="0.2">
      <c r="B9854" s="2"/>
      <c r="M9854" s="32"/>
      <c r="P9854" s="2"/>
      <c r="Q9854" s="9"/>
      <c r="T9854" s="5"/>
    </row>
    <row r="9855" spans="2:20" x14ac:dyDescent="0.2">
      <c r="B9855" s="2"/>
      <c r="M9855" s="32"/>
      <c r="P9855" s="2"/>
      <c r="Q9855" s="9"/>
      <c r="T9855" s="5"/>
    </row>
    <row r="9856" spans="2:20" x14ac:dyDescent="0.2">
      <c r="B9856" s="2"/>
      <c r="M9856" s="32"/>
      <c r="P9856" s="2"/>
      <c r="Q9856" s="9"/>
      <c r="T9856" s="5"/>
    </row>
    <row r="9857" spans="2:20" x14ac:dyDescent="0.2">
      <c r="B9857" s="2"/>
      <c r="M9857" s="32"/>
      <c r="P9857" s="2"/>
      <c r="Q9857" s="9"/>
      <c r="T9857" s="5"/>
    </row>
    <row r="9858" spans="2:20" x14ac:dyDescent="0.2">
      <c r="B9858" s="2"/>
      <c r="M9858" s="32"/>
      <c r="P9858" s="2"/>
      <c r="Q9858" s="9"/>
      <c r="T9858" s="5"/>
    </row>
    <row r="9859" spans="2:20" x14ac:dyDescent="0.2">
      <c r="B9859" s="2"/>
      <c r="M9859" s="32"/>
      <c r="P9859" s="2"/>
      <c r="Q9859" s="9"/>
      <c r="T9859" s="5"/>
    </row>
    <row r="9860" spans="2:20" x14ac:dyDescent="0.2">
      <c r="B9860" s="2"/>
      <c r="M9860" s="32"/>
      <c r="P9860" s="2"/>
      <c r="Q9860" s="9"/>
      <c r="T9860" s="5"/>
    </row>
    <row r="9861" spans="2:20" x14ac:dyDescent="0.2">
      <c r="B9861" s="2"/>
      <c r="M9861" s="32"/>
      <c r="P9861" s="2"/>
      <c r="Q9861" s="9"/>
      <c r="T9861" s="5"/>
    </row>
    <row r="9862" spans="2:20" x14ac:dyDescent="0.2">
      <c r="B9862" s="2"/>
      <c r="M9862" s="32"/>
      <c r="P9862" s="2"/>
      <c r="Q9862" s="9"/>
      <c r="T9862" s="5"/>
    </row>
    <row r="9863" spans="2:20" x14ac:dyDescent="0.2">
      <c r="B9863" s="2"/>
      <c r="M9863" s="32"/>
      <c r="P9863" s="2"/>
      <c r="Q9863" s="9"/>
      <c r="T9863" s="5"/>
    </row>
    <row r="9864" spans="2:20" x14ac:dyDescent="0.2">
      <c r="B9864" s="2"/>
      <c r="M9864" s="32"/>
      <c r="P9864" s="2"/>
      <c r="Q9864" s="9"/>
      <c r="T9864" s="5"/>
    </row>
    <row r="9865" spans="2:20" x14ac:dyDescent="0.2">
      <c r="B9865" s="2"/>
      <c r="M9865" s="32"/>
      <c r="P9865" s="2"/>
      <c r="Q9865" s="9"/>
      <c r="T9865" s="5"/>
    </row>
    <row r="9866" spans="2:20" x14ac:dyDescent="0.2">
      <c r="B9866" s="2"/>
      <c r="M9866" s="32"/>
      <c r="P9866" s="2"/>
      <c r="Q9866" s="9"/>
      <c r="T9866" s="5"/>
    </row>
    <row r="9867" spans="2:20" x14ac:dyDescent="0.2">
      <c r="B9867" s="2"/>
      <c r="M9867" s="32"/>
      <c r="P9867" s="2"/>
      <c r="Q9867" s="9"/>
      <c r="T9867" s="5"/>
    </row>
    <row r="9868" spans="2:20" x14ac:dyDescent="0.2">
      <c r="B9868" s="2"/>
      <c r="M9868" s="32"/>
      <c r="P9868" s="2"/>
      <c r="Q9868" s="9"/>
      <c r="T9868" s="5"/>
    </row>
    <row r="9869" spans="2:20" x14ac:dyDescent="0.2">
      <c r="B9869" s="2"/>
      <c r="M9869" s="32"/>
      <c r="P9869" s="2"/>
      <c r="Q9869" s="9"/>
      <c r="T9869" s="5"/>
    </row>
    <row r="9870" spans="2:20" x14ac:dyDescent="0.2">
      <c r="B9870" s="2"/>
      <c r="M9870" s="32"/>
      <c r="P9870" s="2"/>
      <c r="Q9870" s="9"/>
      <c r="T9870" s="5"/>
    </row>
    <row r="9871" spans="2:20" x14ac:dyDescent="0.2">
      <c r="B9871" s="2"/>
      <c r="M9871" s="32"/>
      <c r="P9871" s="2"/>
      <c r="Q9871" s="9"/>
      <c r="T9871" s="5"/>
    </row>
    <row r="9872" spans="2:20" x14ac:dyDescent="0.2">
      <c r="B9872" s="2"/>
      <c r="M9872" s="32"/>
      <c r="P9872" s="2"/>
      <c r="Q9872" s="9"/>
      <c r="T9872" s="5"/>
    </row>
    <row r="9873" spans="2:20" x14ac:dyDescent="0.2">
      <c r="B9873" s="2"/>
      <c r="M9873" s="32"/>
      <c r="P9873" s="2"/>
      <c r="Q9873" s="9"/>
      <c r="T9873" s="5"/>
    </row>
    <row r="9874" spans="2:20" x14ac:dyDescent="0.2">
      <c r="B9874" s="2"/>
      <c r="M9874" s="32"/>
      <c r="P9874" s="2"/>
      <c r="Q9874" s="9"/>
      <c r="T9874" s="5"/>
    </row>
    <row r="9875" spans="2:20" x14ac:dyDescent="0.2">
      <c r="B9875" s="2"/>
      <c r="M9875" s="32"/>
      <c r="P9875" s="2"/>
      <c r="Q9875" s="9"/>
      <c r="T9875" s="5"/>
    </row>
    <row r="9876" spans="2:20" x14ac:dyDescent="0.2">
      <c r="B9876" s="2"/>
      <c r="M9876" s="32"/>
      <c r="P9876" s="2"/>
      <c r="Q9876" s="9"/>
      <c r="T9876" s="5"/>
    </row>
    <row r="9877" spans="2:20" x14ac:dyDescent="0.2">
      <c r="B9877" s="2"/>
      <c r="M9877" s="32"/>
      <c r="P9877" s="2"/>
      <c r="Q9877" s="9"/>
      <c r="T9877" s="5"/>
    </row>
    <row r="9878" spans="2:20" x14ac:dyDescent="0.2">
      <c r="B9878" s="2"/>
      <c r="M9878" s="32"/>
      <c r="P9878" s="2"/>
      <c r="Q9878" s="9"/>
      <c r="T9878" s="5"/>
    </row>
    <row r="9879" spans="2:20" x14ac:dyDescent="0.2">
      <c r="B9879" s="2"/>
      <c r="M9879" s="32"/>
      <c r="P9879" s="2"/>
      <c r="Q9879" s="9"/>
      <c r="T9879" s="5"/>
    </row>
    <row r="9880" spans="2:20" x14ac:dyDescent="0.2">
      <c r="B9880" s="2"/>
      <c r="M9880" s="32"/>
      <c r="P9880" s="2"/>
      <c r="Q9880" s="9"/>
      <c r="T9880" s="5"/>
    </row>
    <row r="9881" spans="2:20" x14ac:dyDescent="0.2">
      <c r="B9881" s="2"/>
      <c r="M9881" s="32"/>
      <c r="P9881" s="2"/>
      <c r="Q9881" s="9"/>
      <c r="T9881" s="5"/>
    </row>
    <row r="9882" spans="2:20" x14ac:dyDescent="0.2">
      <c r="B9882" s="2"/>
      <c r="M9882" s="32"/>
      <c r="P9882" s="2"/>
      <c r="Q9882" s="9"/>
      <c r="T9882" s="5"/>
    </row>
    <row r="9883" spans="2:20" x14ac:dyDescent="0.2">
      <c r="B9883" s="2"/>
      <c r="M9883" s="32"/>
      <c r="P9883" s="2"/>
      <c r="Q9883" s="9"/>
      <c r="T9883" s="5"/>
    </row>
    <row r="9884" spans="2:20" x14ac:dyDescent="0.2">
      <c r="B9884" s="2"/>
      <c r="M9884" s="32"/>
      <c r="P9884" s="2"/>
      <c r="Q9884" s="9"/>
      <c r="T9884" s="5"/>
    </row>
    <row r="9885" spans="2:20" x14ac:dyDescent="0.2">
      <c r="B9885" s="2"/>
      <c r="M9885" s="32"/>
      <c r="P9885" s="2"/>
      <c r="Q9885" s="9"/>
      <c r="T9885" s="5"/>
    </row>
    <row r="9886" spans="2:20" x14ac:dyDescent="0.2">
      <c r="B9886" s="2"/>
      <c r="M9886" s="32"/>
      <c r="P9886" s="2"/>
      <c r="Q9886" s="9"/>
      <c r="T9886" s="5"/>
    </row>
    <row r="9887" spans="2:20" x14ac:dyDescent="0.2">
      <c r="B9887" s="2"/>
      <c r="M9887" s="32"/>
      <c r="P9887" s="2"/>
      <c r="Q9887" s="9"/>
      <c r="T9887" s="5"/>
    </row>
    <row r="9888" spans="2:20" x14ac:dyDescent="0.2">
      <c r="B9888" s="2"/>
      <c r="M9888" s="32"/>
      <c r="P9888" s="2"/>
      <c r="Q9888" s="9"/>
      <c r="T9888" s="5"/>
    </row>
    <row r="9889" spans="2:20" x14ac:dyDescent="0.2">
      <c r="B9889" s="2"/>
      <c r="M9889" s="32"/>
      <c r="P9889" s="2"/>
      <c r="Q9889" s="9"/>
      <c r="T9889" s="5"/>
    </row>
    <row r="9890" spans="2:20" x14ac:dyDescent="0.2">
      <c r="B9890" s="2"/>
      <c r="M9890" s="32"/>
      <c r="P9890" s="2"/>
      <c r="Q9890" s="9"/>
      <c r="T9890" s="5"/>
    </row>
    <row r="9891" spans="2:20" x14ac:dyDescent="0.2">
      <c r="B9891" s="2"/>
      <c r="M9891" s="32"/>
      <c r="P9891" s="2"/>
      <c r="Q9891" s="9"/>
      <c r="T9891" s="5"/>
    </row>
    <row r="9892" spans="2:20" x14ac:dyDescent="0.2">
      <c r="B9892" s="2"/>
      <c r="M9892" s="32"/>
      <c r="P9892" s="2"/>
      <c r="Q9892" s="9"/>
      <c r="T9892" s="5"/>
    </row>
    <row r="9893" spans="2:20" x14ac:dyDescent="0.2">
      <c r="B9893" s="2"/>
      <c r="M9893" s="32"/>
      <c r="P9893" s="2"/>
      <c r="Q9893" s="9"/>
      <c r="T9893" s="5"/>
    </row>
    <row r="9894" spans="2:20" x14ac:dyDescent="0.2">
      <c r="B9894" s="2"/>
      <c r="M9894" s="32"/>
      <c r="P9894" s="2"/>
      <c r="Q9894" s="9"/>
      <c r="T9894" s="5"/>
    </row>
    <row r="9895" spans="2:20" x14ac:dyDescent="0.2">
      <c r="B9895" s="2"/>
      <c r="M9895" s="32"/>
      <c r="P9895" s="2"/>
      <c r="Q9895" s="9"/>
      <c r="T9895" s="5"/>
    </row>
    <row r="9896" spans="2:20" x14ac:dyDescent="0.2">
      <c r="B9896" s="2"/>
      <c r="M9896" s="32"/>
      <c r="P9896" s="2"/>
      <c r="Q9896" s="9"/>
      <c r="T9896" s="5"/>
    </row>
    <row r="9897" spans="2:20" x14ac:dyDescent="0.2">
      <c r="B9897" s="2"/>
      <c r="M9897" s="32"/>
      <c r="P9897" s="2"/>
      <c r="Q9897" s="9"/>
      <c r="T9897" s="5"/>
    </row>
    <row r="9898" spans="2:20" x14ac:dyDescent="0.2">
      <c r="B9898" s="2"/>
      <c r="M9898" s="32"/>
      <c r="P9898" s="2"/>
      <c r="Q9898" s="9"/>
      <c r="T9898" s="5"/>
    </row>
    <row r="9899" spans="2:20" x14ac:dyDescent="0.2">
      <c r="B9899" s="2"/>
      <c r="M9899" s="32"/>
      <c r="P9899" s="2"/>
      <c r="Q9899" s="9"/>
      <c r="T9899" s="5"/>
    </row>
    <row r="9900" spans="2:20" x14ac:dyDescent="0.2">
      <c r="B9900" s="2"/>
      <c r="M9900" s="32"/>
      <c r="P9900" s="2"/>
      <c r="Q9900" s="9"/>
      <c r="T9900" s="5"/>
    </row>
    <row r="9901" spans="2:20" x14ac:dyDescent="0.2">
      <c r="B9901" s="2"/>
      <c r="M9901" s="32"/>
      <c r="P9901" s="2"/>
      <c r="Q9901" s="9"/>
      <c r="T9901" s="5"/>
    </row>
    <row r="9902" spans="2:20" x14ac:dyDescent="0.2">
      <c r="B9902" s="2"/>
      <c r="M9902" s="32"/>
      <c r="P9902" s="2"/>
      <c r="Q9902" s="9"/>
      <c r="T9902" s="5"/>
    </row>
    <row r="9903" spans="2:20" x14ac:dyDescent="0.2">
      <c r="B9903" s="2"/>
      <c r="M9903" s="32"/>
      <c r="P9903" s="2"/>
      <c r="Q9903" s="9"/>
      <c r="T9903" s="5"/>
    </row>
    <row r="9904" spans="2:20" x14ac:dyDescent="0.2">
      <c r="B9904" s="2"/>
      <c r="M9904" s="32"/>
      <c r="P9904" s="2"/>
      <c r="Q9904" s="9"/>
      <c r="T9904" s="5"/>
    </row>
    <row r="9905" spans="2:20" x14ac:dyDescent="0.2">
      <c r="B9905" s="2"/>
      <c r="M9905" s="32"/>
      <c r="P9905" s="2"/>
      <c r="Q9905" s="9"/>
      <c r="T9905" s="5"/>
    </row>
    <row r="9906" spans="2:20" x14ac:dyDescent="0.2">
      <c r="B9906" s="2"/>
      <c r="M9906" s="32"/>
      <c r="P9906" s="2"/>
      <c r="Q9906" s="9"/>
      <c r="T9906" s="5"/>
    </row>
    <row r="9907" spans="2:20" x14ac:dyDescent="0.2">
      <c r="B9907" s="2"/>
      <c r="M9907" s="32"/>
      <c r="P9907" s="2"/>
      <c r="Q9907" s="9"/>
      <c r="T9907" s="5"/>
    </row>
    <row r="9908" spans="2:20" x14ac:dyDescent="0.2">
      <c r="B9908" s="2"/>
      <c r="M9908" s="32"/>
      <c r="P9908" s="2"/>
      <c r="Q9908" s="9"/>
      <c r="T9908" s="5"/>
    </row>
    <row r="9909" spans="2:20" x14ac:dyDescent="0.2">
      <c r="B9909" s="2"/>
      <c r="M9909" s="32"/>
      <c r="P9909" s="2"/>
      <c r="Q9909" s="9"/>
      <c r="T9909" s="5"/>
    </row>
    <row r="9910" spans="2:20" x14ac:dyDescent="0.2">
      <c r="B9910" s="2"/>
      <c r="M9910" s="32"/>
      <c r="P9910" s="2"/>
      <c r="Q9910" s="9"/>
      <c r="T9910" s="5"/>
    </row>
    <row r="9911" spans="2:20" x14ac:dyDescent="0.2">
      <c r="B9911" s="2"/>
      <c r="M9911" s="32"/>
      <c r="P9911" s="2"/>
      <c r="Q9911" s="9"/>
      <c r="T9911" s="5"/>
    </row>
    <row r="9912" spans="2:20" x14ac:dyDescent="0.2">
      <c r="B9912" s="2"/>
      <c r="M9912" s="32"/>
      <c r="P9912" s="2"/>
      <c r="Q9912" s="9"/>
      <c r="T9912" s="5"/>
    </row>
    <row r="9913" spans="2:20" x14ac:dyDescent="0.2">
      <c r="B9913" s="2"/>
      <c r="M9913" s="32"/>
      <c r="P9913" s="2"/>
      <c r="Q9913" s="9"/>
      <c r="T9913" s="5"/>
    </row>
    <row r="9914" spans="2:20" x14ac:dyDescent="0.2">
      <c r="B9914" s="2"/>
      <c r="M9914" s="32"/>
      <c r="P9914" s="2"/>
      <c r="Q9914" s="9"/>
      <c r="T9914" s="5"/>
    </row>
    <row r="9915" spans="2:20" x14ac:dyDescent="0.2">
      <c r="B9915" s="2"/>
      <c r="M9915" s="32"/>
      <c r="P9915" s="2"/>
      <c r="Q9915" s="9"/>
      <c r="T9915" s="5"/>
    </row>
    <row r="9916" spans="2:20" x14ac:dyDescent="0.2">
      <c r="B9916" s="2"/>
      <c r="M9916" s="32"/>
      <c r="P9916" s="2"/>
      <c r="Q9916" s="9"/>
      <c r="T9916" s="5"/>
    </row>
    <row r="9917" spans="2:20" x14ac:dyDescent="0.2">
      <c r="B9917" s="2"/>
      <c r="M9917" s="32"/>
      <c r="P9917" s="2"/>
      <c r="Q9917" s="9"/>
      <c r="T9917" s="5"/>
    </row>
    <row r="9918" spans="2:20" x14ac:dyDescent="0.2">
      <c r="B9918" s="2"/>
      <c r="M9918" s="32"/>
      <c r="P9918" s="2"/>
      <c r="Q9918" s="9"/>
      <c r="T9918" s="5"/>
    </row>
    <row r="9919" spans="2:20" x14ac:dyDescent="0.2">
      <c r="B9919" s="2"/>
      <c r="M9919" s="32"/>
      <c r="P9919" s="2"/>
      <c r="Q9919" s="9"/>
      <c r="T9919" s="5"/>
    </row>
    <row r="9920" spans="2:20" x14ac:dyDescent="0.2">
      <c r="B9920" s="2"/>
      <c r="M9920" s="32"/>
      <c r="P9920" s="2"/>
      <c r="Q9920" s="9"/>
      <c r="T9920" s="5"/>
    </row>
    <row r="9921" spans="2:20" x14ac:dyDescent="0.2">
      <c r="B9921" s="2"/>
      <c r="M9921" s="32"/>
      <c r="P9921" s="2"/>
      <c r="Q9921" s="9"/>
      <c r="T9921" s="5"/>
    </row>
    <row r="9922" spans="2:20" x14ac:dyDescent="0.2">
      <c r="B9922" s="2"/>
      <c r="M9922" s="32"/>
      <c r="P9922" s="2"/>
      <c r="Q9922" s="9"/>
      <c r="T9922" s="5"/>
    </row>
    <row r="9923" spans="2:20" x14ac:dyDescent="0.2">
      <c r="B9923" s="2"/>
      <c r="M9923" s="32"/>
      <c r="P9923" s="2"/>
      <c r="Q9923" s="9"/>
      <c r="T9923" s="5"/>
    </row>
    <row r="9924" spans="2:20" x14ac:dyDescent="0.2">
      <c r="B9924" s="2"/>
      <c r="M9924" s="32"/>
      <c r="P9924" s="2"/>
      <c r="Q9924" s="9"/>
      <c r="T9924" s="5"/>
    </row>
    <row r="9925" spans="2:20" x14ac:dyDescent="0.2">
      <c r="B9925" s="2"/>
      <c r="M9925" s="32"/>
      <c r="P9925" s="2"/>
      <c r="Q9925" s="9"/>
      <c r="T9925" s="5"/>
    </row>
    <row r="9926" spans="2:20" x14ac:dyDescent="0.2">
      <c r="B9926" s="2"/>
      <c r="M9926" s="32"/>
      <c r="P9926" s="2"/>
      <c r="Q9926" s="9"/>
      <c r="T9926" s="5"/>
    </row>
    <row r="9927" spans="2:20" x14ac:dyDescent="0.2">
      <c r="B9927" s="2"/>
      <c r="M9927" s="32"/>
      <c r="P9927" s="2"/>
      <c r="Q9927" s="9"/>
      <c r="T9927" s="5"/>
    </row>
    <row r="9928" spans="2:20" x14ac:dyDescent="0.2">
      <c r="B9928" s="2"/>
      <c r="M9928" s="32"/>
      <c r="P9928" s="2"/>
      <c r="Q9928" s="9"/>
      <c r="T9928" s="5"/>
    </row>
    <row r="9929" spans="2:20" x14ac:dyDescent="0.2">
      <c r="B9929" s="2"/>
      <c r="M9929" s="32"/>
      <c r="P9929" s="2"/>
      <c r="Q9929" s="9"/>
      <c r="T9929" s="5"/>
    </row>
    <row r="9930" spans="2:20" x14ac:dyDescent="0.2">
      <c r="B9930" s="2"/>
      <c r="M9930" s="32"/>
      <c r="P9930" s="2"/>
      <c r="Q9930" s="9"/>
      <c r="T9930" s="5"/>
    </row>
    <row r="9931" spans="2:20" x14ac:dyDescent="0.2">
      <c r="B9931" s="2"/>
      <c r="M9931" s="32"/>
      <c r="P9931" s="2"/>
      <c r="Q9931" s="9"/>
      <c r="T9931" s="5"/>
    </row>
    <row r="9932" spans="2:20" x14ac:dyDescent="0.2">
      <c r="B9932" s="2"/>
      <c r="M9932" s="32"/>
      <c r="P9932" s="2"/>
      <c r="Q9932" s="9"/>
      <c r="T9932" s="5"/>
    </row>
    <row r="9933" spans="2:20" x14ac:dyDescent="0.2">
      <c r="B9933" s="2"/>
      <c r="M9933" s="32"/>
      <c r="P9933" s="2"/>
      <c r="Q9933" s="9"/>
      <c r="T9933" s="5"/>
    </row>
    <row r="9934" spans="2:20" x14ac:dyDescent="0.2">
      <c r="B9934" s="2"/>
      <c r="M9934" s="32"/>
      <c r="P9934" s="2"/>
      <c r="Q9934" s="9"/>
      <c r="T9934" s="5"/>
    </row>
    <row r="9935" spans="2:20" x14ac:dyDescent="0.2">
      <c r="B9935" s="2"/>
      <c r="M9935" s="32"/>
      <c r="P9935" s="2"/>
      <c r="Q9935" s="9"/>
      <c r="T9935" s="5"/>
    </row>
    <row r="9936" spans="2:20" x14ac:dyDescent="0.2">
      <c r="B9936" s="2"/>
      <c r="M9936" s="32"/>
      <c r="P9936" s="2"/>
      <c r="Q9936" s="9"/>
      <c r="T9936" s="5"/>
    </row>
    <row r="9937" spans="2:20" x14ac:dyDescent="0.2">
      <c r="B9937" s="2"/>
      <c r="M9937" s="32"/>
      <c r="P9937" s="2"/>
      <c r="Q9937" s="9"/>
      <c r="T9937" s="5"/>
    </row>
    <row r="9938" spans="2:20" x14ac:dyDescent="0.2">
      <c r="B9938" s="2"/>
      <c r="M9938" s="32"/>
      <c r="P9938" s="2"/>
      <c r="Q9938" s="9"/>
      <c r="T9938" s="5"/>
    </row>
    <row r="9939" spans="2:20" x14ac:dyDescent="0.2">
      <c r="B9939" s="2"/>
      <c r="M9939" s="32"/>
      <c r="P9939" s="2"/>
      <c r="Q9939" s="9"/>
      <c r="T9939" s="5"/>
    </row>
    <row r="9940" spans="2:20" x14ac:dyDescent="0.2">
      <c r="B9940" s="2"/>
      <c r="M9940" s="32"/>
      <c r="P9940" s="2"/>
      <c r="Q9940" s="9"/>
      <c r="T9940" s="5"/>
    </row>
    <row r="9941" spans="2:20" x14ac:dyDescent="0.2">
      <c r="B9941" s="2"/>
      <c r="M9941" s="32"/>
      <c r="P9941" s="2"/>
      <c r="Q9941" s="9"/>
      <c r="T9941" s="5"/>
    </row>
    <row r="9942" spans="2:20" x14ac:dyDescent="0.2">
      <c r="B9942" s="2"/>
      <c r="M9942" s="32"/>
      <c r="P9942" s="2"/>
      <c r="Q9942" s="9"/>
      <c r="T9942" s="5"/>
    </row>
    <row r="9943" spans="2:20" x14ac:dyDescent="0.2">
      <c r="B9943" s="2"/>
      <c r="M9943" s="32"/>
      <c r="P9943" s="2"/>
      <c r="Q9943" s="9"/>
      <c r="T9943" s="5"/>
    </row>
    <row r="9944" spans="2:20" x14ac:dyDescent="0.2">
      <c r="B9944" s="2"/>
      <c r="M9944" s="32"/>
      <c r="P9944" s="2"/>
      <c r="Q9944" s="9"/>
      <c r="T9944" s="5"/>
    </row>
    <row r="9945" spans="2:20" x14ac:dyDescent="0.2">
      <c r="B9945" s="2"/>
      <c r="M9945" s="32"/>
      <c r="P9945" s="2"/>
      <c r="Q9945" s="9"/>
      <c r="T9945" s="5"/>
    </row>
    <row r="9946" spans="2:20" x14ac:dyDescent="0.2">
      <c r="B9946" s="2"/>
      <c r="M9946" s="32"/>
      <c r="P9946" s="2"/>
      <c r="Q9946" s="9"/>
      <c r="T9946" s="5"/>
    </row>
    <row r="9947" spans="2:20" x14ac:dyDescent="0.2">
      <c r="B9947" s="2"/>
      <c r="M9947" s="32"/>
      <c r="P9947" s="2"/>
      <c r="Q9947" s="9"/>
      <c r="T9947" s="5"/>
    </row>
    <row r="9948" spans="2:20" x14ac:dyDescent="0.2">
      <c r="B9948" s="2"/>
      <c r="M9948" s="32"/>
      <c r="P9948" s="2"/>
      <c r="Q9948" s="9"/>
      <c r="T9948" s="5"/>
    </row>
    <row r="9949" spans="2:20" x14ac:dyDescent="0.2">
      <c r="B9949" s="2"/>
      <c r="M9949" s="32"/>
      <c r="P9949" s="2"/>
      <c r="Q9949" s="9"/>
      <c r="T9949" s="5"/>
    </row>
    <row r="9950" spans="2:20" x14ac:dyDescent="0.2">
      <c r="B9950" s="2"/>
      <c r="M9950" s="32"/>
      <c r="P9950" s="2"/>
      <c r="Q9950" s="9"/>
      <c r="T9950" s="5"/>
    </row>
    <row r="9951" spans="2:20" x14ac:dyDescent="0.2">
      <c r="B9951" s="2"/>
      <c r="M9951" s="32"/>
      <c r="P9951" s="2"/>
      <c r="Q9951" s="9"/>
      <c r="T9951" s="5"/>
    </row>
    <row r="9952" spans="2:20" x14ac:dyDescent="0.2">
      <c r="B9952" s="2"/>
      <c r="M9952" s="32"/>
      <c r="P9952" s="2"/>
      <c r="Q9952" s="9"/>
      <c r="T9952" s="5"/>
    </row>
    <row r="9953" spans="2:20" x14ac:dyDescent="0.2">
      <c r="B9953" s="2"/>
      <c r="M9953" s="32"/>
      <c r="P9953" s="2"/>
      <c r="Q9953" s="9"/>
      <c r="T9953" s="5"/>
    </row>
    <row r="9954" spans="2:20" x14ac:dyDescent="0.2">
      <c r="B9954" s="2"/>
      <c r="M9954" s="32"/>
      <c r="P9954" s="2"/>
      <c r="Q9954" s="9"/>
      <c r="T9954" s="5"/>
    </row>
    <row r="9955" spans="2:20" x14ac:dyDescent="0.2">
      <c r="B9955" s="2"/>
      <c r="M9955" s="32"/>
      <c r="P9955" s="2"/>
      <c r="Q9955" s="9"/>
      <c r="T9955" s="5"/>
    </row>
    <row r="9956" spans="2:20" x14ac:dyDescent="0.2">
      <c r="B9956" s="2"/>
      <c r="M9956" s="32"/>
      <c r="P9956" s="2"/>
      <c r="Q9956" s="9"/>
      <c r="T9956" s="5"/>
    </row>
    <row r="9957" spans="2:20" x14ac:dyDescent="0.2">
      <c r="B9957" s="2"/>
      <c r="M9957" s="32"/>
      <c r="P9957" s="2"/>
      <c r="Q9957" s="9"/>
      <c r="T9957" s="5"/>
    </row>
    <row r="9958" spans="2:20" x14ac:dyDescent="0.2">
      <c r="B9958" s="2"/>
      <c r="M9958" s="32"/>
      <c r="P9958" s="2"/>
      <c r="Q9958" s="9"/>
      <c r="T9958" s="5"/>
    </row>
    <row r="9959" spans="2:20" x14ac:dyDescent="0.2">
      <c r="B9959" s="2"/>
      <c r="M9959" s="32"/>
      <c r="P9959" s="2"/>
      <c r="Q9959" s="9"/>
      <c r="T9959" s="5"/>
    </row>
    <row r="9960" spans="2:20" x14ac:dyDescent="0.2">
      <c r="B9960" s="2"/>
      <c r="M9960" s="32"/>
      <c r="P9960" s="2"/>
      <c r="Q9960" s="9"/>
      <c r="T9960" s="5"/>
    </row>
    <row r="9961" spans="2:20" x14ac:dyDescent="0.2">
      <c r="B9961" s="2"/>
      <c r="M9961" s="32"/>
      <c r="P9961" s="2"/>
      <c r="Q9961" s="9"/>
      <c r="T9961" s="5"/>
    </row>
    <row r="9962" spans="2:20" x14ac:dyDescent="0.2">
      <c r="B9962" s="2"/>
      <c r="M9962" s="32"/>
      <c r="P9962" s="2"/>
      <c r="Q9962" s="9"/>
      <c r="T9962" s="5"/>
    </row>
    <row r="9963" spans="2:20" x14ac:dyDescent="0.2">
      <c r="B9963" s="2"/>
      <c r="M9963" s="32"/>
      <c r="P9963" s="2"/>
      <c r="Q9963" s="9"/>
      <c r="T9963" s="5"/>
    </row>
    <row r="9964" spans="2:20" x14ac:dyDescent="0.2">
      <c r="B9964" s="2"/>
      <c r="M9964" s="32"/>
      <c r="P9964" s="2"/>
      <c r="Q9964" s="9"/>
      <c r="T9964" s="5"/>
    </row>
    <row r="9965" spans="2:20" x14ac:dyDescent="0.2">
      <c r="B9965" s="2"/>
      <c r="M9965" s="32"/>
      <c r="P9965" s="2"/>
      <c r="Q9965" s="9"/>
      <c r="T9965" s="5"/>
    </row>
    <row r="9966" spans="2:20" x14ac:dyDescent="0.2">
      <c r="B9966" s="2"/>
      <c r="M9966" s="32"/>
      <c r="P9966" s="2"/>
      <c r="Q9966" s="9"/>
      <c r="T9966" s="5"/>
    </row>
    <row r="9967" spans="2:20" x14ac:dyDescent="0.2">
      <c r="B9967" s="2"/>
      <c r="M9967" s="32"/>
      <c r="P9967" s="2"/>
      <c r="Q9967" s="9"/>
      <c r="T9967" s="5"/>
    </row>
    <row r="9968" spans="2:20" x14ac:dyDescent="0.2">
      <c r="B9968" s="2"/>
      <c r="M9968" s="32"/>
      <c r="P9968" s="2"/>
      <c r="Q9968" s="9"/>
      <c r="T9968" s="5"/>
    </row>
    <row r="9969" spans="2:20" x14ac:dyDescent="0.2">
      <c r="B9969" s="2"/>
      <c r="M9969" s="32"/>
      <c r="P9969" s="2"/>
      <c r="Q9969" s="9"/>
      <c r="T9969" s="5"/>
    </row>
    <row r="9970" spans="2:20" x14ac:dyDescent="0.2">
      <c r="B9970" s="2"/>
      <c r="M9970" s="32"/>
      <c r="P9970" s="2"/>
      <c r="Q9970" s="9"/>
      <c r="T9970" s="5"/>
    </row>
    <row r="9971" spans="2:20" x14ac:dyDescent="0.2">
      <c r="B9971" s="2"/>
      <c r="M9971" s="32"/>
      <c r="P9971" s="2"/>
      <c r="Q9971" s="9"/>
      <c r="T9971" s="5"/>
    </row>
    <row r="9972" spans="2:20" x14ac:dyDescent="0.2">
      <c r="B9972" s="2"/>
      <c r="M9972" s="32"/>
      <c r="P9972" s="2"/>
      <c r="Q9972" s="9"/>
      <c r="T9972" s="5"/>
    </row>
    <row r="9973" spans="2:20" x14ac:dyDescent="0.2">
      <c r="B9973" s="2"/>
      <c r="M9973" s="32"/>
      <c r="P9973" s="2"/>
      <c r="Q9973" s="9"/>
      <c r="T9973" s="5"/>
    </row>
    <row r="9974" spans="2:20" x14ac:dyDescent="0.2">
      <c r="B9974" s="2"/>
      <c r="M9974" s="32"/>
      <c r="P9974" s="2"/>
      <c r="Q9974" s="9"/>
      <c r="T9974" s="5"/>
    </row>
    <row r="9975" spans="2:20" x14ac:dyDescent="0.2">
      <c r="B9975" s="2"/>
      <c r="M9975" s="32"/>
      <c r="P9975" s="2"/>
      <c r="Q9975" s="9"/>
      <c r="T9975" s="5"/>
    </row>
    <row r="9976" spans="2:20" x14ac:dyDescent="0.2">
      <c r="B9976" s="2"/>
      <c r="M9976" s="32"/>
      <c r="P9976" s="2"/>
      <c r="Q9976" s="9"/>
      <c r="T9976" s="5"/>
    </row>
    <row r="9977" spans="2:20" x14ac:dyDescent="0.2">
      <c r="B9977" s="2"/>
      <c r="M9977" s="32"/>
      <c r="P9977" s="2"/>
      <c r="Q9977" s="9"/>
      <c r="T9977" s="5"/>
    </row>
    <row r="9978" spans="2:20" x14ac:dyDescent="0.2">
      <c r="B9978" s="2"/>
      <c r="M9978" s="32"/>
      <c r="P9978" s="2"/>
      <c r="Q9978" s="9"/>
      <c r="T9978" s="5"/>
    </row>
    <row r="9979" spans="2:20" x14ac:dyDescent="0.2">
      <c r="B9979" s="2"/>
      <c r="M9979" s="32"/>
      <c r="P9979" s="2"/>
      <c r="Q9979" s="9"/>
      <c r="T9979" s="5"/>
    </row>
    <row r="9980" spans="2:20" x14ac:dyDescent="0.2">
      <c r="B9980" s="2"/>
      <c r="M9980" s="32"/>
      <c r="P9980" s="2"/>
      <c r="Q9980" s="9"/>
      <c r="T9980" s="5"/>
    </row>
    <row r="9981" spans="2:20" x14ac:dyDescent="0.2">
      <c r="B9981" s="2"/>
      <c r="M9981" s="32"/>
      <c r="P9981" s="2"/>
      <c r="Q9981" s="9"/>
      <c r="T9981" s="5"/>
    </row>
    <row r="9982" spans="2:20" x14ac:dyDescent="0.2">
      <c r="B9982" s="2"/>
      <c r="M9982" s="32"/>
      <c r="P9982" s="2"/>
      <c r="Q9982" s="9"/>
      <c r="T9982" s="5"/>
    </row>
    <row r="9983" spans="2:20" x14ac:dyDescent="0.2">
      <c r="B9983" s="2"/>
      <c r="M9983" s="32"/>
      <c r="P9983" s="2"/>
      <c r="Q9983" s="9"/>
      <c r="T9983" s="5"/>
    </row>
    <row r="9984" spans="2:20" x14ac:dyDescent="0.2">
      <c r="B9984" s="2"/>
      <c r="M9984" s="32"/>
      <c r="P9984" s="2"/>
      <c r="Q9984" s="9"/>
      <c r="T9984" s="5"/>
    </row>
    <row r="9985" spans="2:20" x14ac:dyDescent="0.2">
      <c r="B9985" s="2"/>
      <c r="M9985" s="32"/>
      <c r="P9985" s="2"/>
      <c r="Q9985" s="9"/>
      <c r="T9985" s="5"/>
    </row>
    <row r="9986" spans="2:20" x14ac:dyDescent="0.2">
      <c r="B9986" s="2"/>
      <c r="M9986" s="32"/>
      <c r="P9986" s="2"/>
      <c r="Q9986" s="9"/>
      <c r="T9986" s="5"/>
    </row>
    <row r="9987" spans="2:20" x14ac:dyDescent="0.2">
      <c r="B9987" s="2"/>
      <c r="M9987" s="32"/>
      <c r="P9987" s="2"/>
      <c r="Q9987" s="9"/>
      <c r="T9987" s="5"/>
    </row>
    <row r="9988" spans="2:20" x14ac:dyDescent="0.2">
      <c r="B9988" s="2"/>
      <c r="M9988" s="32"/>
      <c r="P9988" s="2"/>
      <c r="Q9988" s="9"/>
      <c r="T9988" s="5"/>
    </row>
    <row r="9989" spans="2:20" x14ac:dyDescent="0.2">
      <c r="B9989" s="2"/>
      <c r="M9989" s="32"/>
      <c r="P9989" s="2"/>
      <c r="Q9989" s="9"/>
      <c r="T9989" s="5"/>
    </row>
    <row r="9990" spans="2:20" x14ac:dyDescent="0.2">
      <c r="B9990" s="2"/>
      <c r="M9990" s="32"/>
      <c r="P9990" s="2"/>
      <c r="Q9990" s="9"/>
      <c r="T9990" s="5"/>
    </row>
    <row r="9991" spans="2:20" x14ac:dyDescent="0.2">
      <c r="B9991" s="2"/>
      <c r="M9991" s="32"/>
      <c r="P9991" s="2"/>
      <c r="Q9991" s="9"/>
      <c r="T9991" s="5"/>
    </row>
    <row r="9992" spans="2:20" x14ac:dyDescent="0.2">
      <c r="B9992" s="2"/>
      <c r="M9992" s="32"/>
      <c r="P9992" s="2"/>
      <c r="Q9992" s="9"/>
      <c r="T9992" s="5"/>
    </row>
    <row r="9993" spans="2:20" x14ac:dyDescent="0.2">
      <c r="B9993" s="2"/>
      <c r="M9993" s="32"/>
      <c r="P9993" s="2"/>
      <c r="Q9993" s="9"/>
    </row>
    <row r="9994" spans="2:20" x14ac:dyDescent="0.2">
      <c r="B9994" s="2"/>
      <c r="M9994" s="32"/>
      <c r="P9994" s="2"/>
      <c r="Q9994" s="9"/>
    </row>
    <row r="9995" spans="2:20" x14ac:dyDescent="0.2">
      <c r="B9995" s="2"/>
      <c r="M9995" s="32"/>
      <c r="P9995" s="2"/>
      <c r="Q9995" s="9"/>
    </row>
    <row r="9996" spans="2:20" x14ac:dyDescent="0.2">
      <c r="B9996" s="2"/>
      <c r="M9996" s="32"/>
      <c r="P9996" s="2"/>
      <c r="Q9996" s="9"/>
    </row>
    <row r="9997" spans="2:20" x14ac:dyDescent="0.2">
      <c r="B9997" s="2"/>
      <c r="M9997" s="32"/>
      <c r="P9997" s="2"/>
      <c r="Q9997" s="9"/>
    </row>
    <row r="9998" spans="2:20" x14ac:dyDescent="0.2">
      <c r="B9998" s="2"/>
      <c r="M9998" s="32"/>
      <c r="P9998" s="2"/>
      <c r="Q9998" s="9"/>
    </row>
    <row r="9999" spans="2:20" x14ac:dyDescent="0.2">
      <c r="B9999" s="2"/>
      <c r="M9999" s="32"/>
      <c r="P9999" s="2"/>
      <c r="Q9999" s="9"/>
    </row>
    <row r="10000" spans="2:20" x14ac:dyDescent="0.2">
      <c r="B10000" s="2"/>
      <c r="M10000" s="32"/>
      <c r="P10000" s="2"/>
      <c r="Q10000" s="9"/>
    </row>
    <row r="10001" spans="2:17" x14ac:dyDescent="0.2">
      <c r="B10001" s="2"/>
      <c r="M10001" s="32"/>
      <c r="P10001" s="2"/>
      <c r="Q10001" s="9"/>
    </row>
    <row r="10002" spans="2:17" x14ac:dyDescent="0.2">
      <c r="B10002" s="2"/>
      <c r="M10002" s="32"/>
      <c r="P10002" s="2"/>
      <c r="Q10002" s="9"/>
    </row>
    <row r="10003" spans="2:17" x14ac:dyDescent="0.2">
      <c r="B10003" s="2"/>
      <c r="M10003" s="32"/>
      <c r="P10003" s="2"/>
      <c r="Q10003" s="9"/>
    </row>
    <row r="10004" spans="2:17" x14ac:dyDescent="0.2">
      <c r="B10004" s="2"/>
      <c r="M10004" s="32"/>
      <c r="P10004" s="2"/>
      <c r="Q10004" s="9"/>
    </row>
    <row r="10005" spans="2:17" x14ac:dyDescent="0.2">
      <c r="B10005" s="2"/>
      <c r="M10005" s="32"/>
      <c r="P10005" s="2"/>
      <c r="Q10005" s="9"/>
    </row>
    <row r="10006" spans="2:17" x14ac:dyDescent="0.2">
      <c r="B10006" s="2"/>
      <c r="M10006" s="32"/>
      <c r="P10006" s="2"/>
      <c r="Q10006" s="9"/>
    </row>
    <row r="10007" spans="2:17" x14ac:dyDescent="0.2">
      <c r="B10007" s="2"/>
      <c r="M10007" s="32"/>
      <c r="P10007" s="2"/>
      <c r="Q10007" s="9"/>
    </row>
    <row r="10008" spans="2:17" x14ac:dyDescent="0.2">
      <c r="B10008" s="2"/>
      <c r="M10008" s="32"/>
      <c r="P10008" s="2"/>
      <c r="Q10008" s="9"/>
    </row>
    <row r="10009" spans="2:17" x14ac:dyDescent="0.2">
      <c r="B10009" s="2"/>
      <c r="M10009" s="32"/>
      <c r="P10009" s="2"/>
      <c r="Q10009" s="9"/>
    </row>
    <row r="10010" spans="2:17" x14ac:dyDescent="0.2">
      <c r="B10010" s="2"/>
      <c r="M10010" s="32"/>
      <c r="P10010" s="2"/>
      <c r="Q10010" s="9"/>
    </row>
  </sheetData>
  <mergeCells count="5">
    <mergeCell ref="A1:R1"/>
    <mergeCell ref="A2:R2"/>
    <mergeCell ref="A3:H3"/>
    <mergeCell ref="I3:M3"/>
    <mergeCell ref="N3:R3"/>
  </mergeCells>
  <dataValidations count="8">
    <dataValidation type="list" allowBlank="1" showInputMessage="1" showErrorMessage="1" sqref="C211:C10010 O211:O10010" xr:uid="{AD9A026E-FC96-E64E-8DA1-081659C5F37A}">
      <formula1>rng_Clientes</formula1>
    </dataValidation>
    <dataValidation type="list" allowBlank="1" showInputMessage="1" showErrorMessage="1" sqref="H211:H10010" xr:uid="{930EC8E4-2434-6A4B-85A5-51231898319A}">
      <formula1>"Demo Cliente,Recomendación Vendedor,Evento,Referido de Referido"</formula1>
    </dataValidation>
    <dataValidation type="list" allowBlank="1" showInputMessage="1" showErrorMessage="1" sqref="L211:L10010" xr:uid="{C76EBD34-F441-0C43-A8C5-D1CA56AE8D13}">
      <formula1>"Sí,No,Más o menos"</formula1>
    </dataValidation>
    <dataValidation type="list" allowBlank="1" showInputMessage="1" showErrorMessage="1" sqref="N211:N10010" xr:uid="{66FEE095-911C-6B4D-9987-2C66F2FFFB20}">
      <formula1>rng_EstadoRef</formula1>
    </dataValidation>
    <dataValidation type="list" allowBlank="1" showInputMessage="1" showErrorMessage="1" sqref="R211:S10010" xr:uid="{F5F7BF82-8758-784D-B7D1-829430F9A5D7}">
      <formula1>"Sí,No,Pendiente"</formula1>
    </dataValidation>
    <dataValidation type="list" allowBlank="1" showInputMessage="1" showErrorMessage="1" sqref="J5:J15" xr:uid="{F2206242-6D4C-6145-96A8-1655C15CCFF3}">
      <formula1>"1-Recibido,2-Telemarketing,3-Demo Agendada,4-Demo Realizada,5-Cierre,6-Descartado"</formula1>
    </dataValidation>
    <dataValidation type="whole" allowBlank="1" showInputMessage="1" showErrorMessage="1" sqref="I5:I15" xr:uid="{9FC445F9-DDFE-6842-8A42-5D160C81762F}">
      <formula1>1</formula1>
      <formula2>5</formula2>
    </dataValidation>
    <dataValidation type="list" allowBlank="1" showInputMessage="1" showErrorMessage="1" sqref="N5:N15" xr:uid="{D7BCA06F-7E89-104C-B42D-520E5DACD082}">
      <formula1>"Vendido,No Vendido,En Negociacion,Pendiente"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96BA8B6-4E02-E645-886C-1C6B4CA4771C}">
          <x14:formula1>
            <xm:f>Vendedores!$A$5:$A$200</xm:f>
          </x14:formula1>
          <xm:sqref>L5:L15</xm:sqref>
        </x14:dataValidation>
        <x14:dataValidation type="list" allowBlank="1" showInputMessage="1" showErrorMessage="1" xr:uid="{92052030-BE95-C44F-BBE8-B6F7D34CD83C}">
          <x14:formula1>
            <xm:f>Maestro_Clientes!$A$5:$A$10000</xm:f>
          </x14:formula1>
          <xm:sqref>B5:B15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2B585-7A2F-3343-B8B2-F39CE2F8E469}">
  <sheetPr codeName="Hoja14"/>
  <dimension ref="A1:M10001"/>
  <sheetViews>
    <sheetView workbookViewId="0">
      <pane ySplit="4" topLeftCell="A5" activePane="bottomLeft" state="frozen"/>
      <selection pane="bottomLeft" activeCell="I15" sqref="I15"/>
    </sheetView>
  </sheetViews>
  <sheetFormatPr baseColWidth="10" defaultRowHeight="16" x14ac:dyDescent="0.2"/>
  <cols>
    <col min="1" max="3" width="21.6640625" customWidth="1"/>
    <col min="4" max="5" width="18.33203125" customWidth="1"/>
    <col min="6" max="6" width="21.6640625" customWidth="1"/>
    <col min="7" max="7" width="16.6640625" customWidth="1"/>
    <col min="8" max="8" width="18.33203125" customWidth="1"/>
    <col min="9" max="9" width="20.83203125" customWidth="1"/>
    <col min="10" max="10" width="18.83203125" customWidth="1"/>
    <col min="11" max="11" width="21.6640625" customWidth="1"/>
    <col min="12" max="12" width="18.33203125" customWidth="1"/>
    <col min="13" max="13" width="41.6640625" customWidth="1"/>
  </cols>
  <sheetData>
    <row r="1" spans="1:13" ht="26" customHeight="1" x14ac:dyDescent="0.25">
      <c r="A1" s="121" t="s">
        <v>351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</row>
    <row r="2" spans="1:13" x14ac:dyDescent="0.2">
      <c r="A2" s="122" t="s">
        <v>352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</row>
    <row r="4" spans="1:13" ht="38" customHeight="1" x14ac:dyDescent="0.2">
      <c r="A4" s="33" t="s">
        <v>353</v>
      </c>
      <c r="B4" s="33" t="s">
        <v>335</v>
      </c>
      <c r="C4" s="33" t="s">
        <v>322</v>
      </c>
      <c r="D4" s="33" t="s">
        <v>354</v>
      </c>
      <c r="E4" s="33" t="s">
        <v>355</v>
      </c>
      <c r="F4" s="33" t="s">
        <v>356</v>
      </c>
      <c r="G4" s="33" t="s">
        <v>357</v>
      </c>
      <c r="H4" s="33" t="s">
        <v>358</v>
      </c>
      <c r="I4" s="33" t="s">
        <v>359</v>
      </c>
      <c r="J4" s="33" t="s">
        <v>360</v>
      </c>
      <c r="K4" s="33" t="s">
        <v>361</v>
      </c>
      <c r="L4" s="33" t="s">
        <v>362</v>
      </c>
      <c r="M4" s="33" t="s">
        <v>345</v>
      </c>
    </row>
    <row r="5" spans="1:13" x14ac:dyDescent="0.2">
      <c r="A5" t="s">
        <v>363</v>
      </c>
      <c r="B5" t="s">
        <v>346</v>
      </c>
      <c r="C5" t="s">
        <v>328</v>
      </c>
      <c r="D5" s="2" t="s">
        <v>364</v>
      </c>
      <c r="E5" s="2"/>
      <c r="F5" t="s">
        <v>6</v>
      </c>
      <c r="G5">
        <v>0</v>
      </c>
      <c r="H5">
        <v>0</v>
      </c>
      <c r="I5">
        <v>0</v>
      </c>
      <c r="J5" t="s">
        <v>0</v>
      </c>
      <c r="K5" s="5">
        <v>0</v>
      </c>
      <c r="L5" t="s">
        <v>331</v>
      </c>
      <c r="M5" s="9"/>
    </row>
    <row r="6" spans="1:13" x14ac:dyDescent="0.2">
      <c r="A6" t="s">
        <v>592</v>
      </c>
      <c r="B6" t="s">
        <v>591</v>
      </c>
      <c r="C6" t="s">
        <v>373</v>
      </c>
      <c r="D6" s="2">
        <v>46167</v>
      </c>
      <c r="E6" s="2">
        <v>46167</v>
      </c>
      <c r="F6" t="s">
        <v>594</v>
      </c>
      <c r="G6" t="s">
        <v>594</v>
      </c>
      <c r="H6">
        <v>4</v>
      </c>
      <c r="I6">
        <v>10</v>
      </c>
      <c r="K6" s="5"/>
      <c r="M6" s="9"/>
    </row>
    <row r="7" spans="1:13" x14ac:dyDescent="0.2">
      <c r="D7" s="2"/>
      <c r="E7" s="2"/>
      <c r="K7" s="5"/>
      <c r="M7" s="9"/>
    </row>
    <row r="8" spans="1:13" x14ac:dyDescent="0.2">
      <c r="D8" s="2"/>
      <c r="E8" s="2"/>
      <c r="K8" s="5"/>
      <c r="M8" s="9"/>
    </row>
    <row r="9" spans="1:13" x14ac:dyDescent="0.2">
      <c r="D9" s="2"/>
      <c r="E9" s="2"/>
      <c r="K9" s="5"/>
      <c r="M9" s="9"/>
    </row>
    <row r="10" spans="1:13" x14ac:dyDescent="0.2">
      <c r="D10" s="2"/>
      <c r="E10" s="2"/>
      <c r="K10" s="5"/>
      <c r="M10" s="9"/>
    </row>
    <row r="11" spans="1:13" x14ac:dyDescent="0.2">
      <c r="D11" s="2"/>
      <c r="E11" s="2"/>
      <c r="K11" s="5"/>
      <c r="M11" s="9"/>
    </row>
    <row r="12" spans="1:13" x14ac:dyDescent="0.2">
      <c r="D12" s="2"/>
      <c r="E12" s="2"/>
      <c r="K12" s="5"/>
      <c r="M12" s="9"/>
    </row>
    <row r="13" spans="1:13" x14ac:dyDescent="0.2">
      <c r="D13" s="2"/>
      <c r="E13" s="2"/>
      <c r="K13" s="5"/>
      <c r="M13" s="9"/>
    </row>
    <row r="14" spans="1:13" x14ac:dyDescent="0.2">
      <c r="D14" s="2"/>
      <c r="E14" s="2"/>
      <c r="K14" s="5"/>
      <c r="M14" s="9"/>
    </row>
    <row r="15" spans="1:13" x14ac:dyDescent="0.2">
      <c r="D15" s="2"/>
      <c r="E15" s="2"/>
      <c r="K15" s="5"/>
      <c r="M15" s="9"/>
    </row>
    <row r="16" spans="1:13" x14ac:dyDescent="0.2">
      <c r="D16" s="2"/>
      <c r="E16" s="2"/>
      <c r="K16" s="5"/>
      <c r="M16" s="9"/>
    </row>
    <row r="17" spans="4:13" x14ac:dyDescent="0.2">
      <c r="D17" s="2"/>
      <c r="E17" s="2"/>
      <c r="K17" s="5"/>
      <c r="M17" s="9"/>
    </row>
    <row r="18" spans="4:13" x14ac:dyDescent="0.2">
      <c r="D18" s="2"/>
      <c r="E18" s="2"/>
      <c r="K18" s="5"/>
      <c r="M18" s="9"/>
    </row>
    <row r="19" spans="4:13" x14ac:dyDescent="0.2">
      <c r="D19" s="2"/>
      <c r="E19" s="2"/>
      <c r="K19" s="5"/>
      <c r="M19" s="9"/>
    </row>
    <row r="20" spans="4:13" x14ac:dyDescent="0.2">
      <c r="D20" s="2"/>
      <c r="E20" s="2"/>
      <c r="K20" s="5"/>
      <c r="M20" s="9"/>
    </row>
    <row r="21" spans="4:13" x14ac:dyDescent="0.2">
      <c r="D21" s="2"/>
      <c r="E21" s="2"/>
      <c r="K21" s="5"/>
      <c r="M21" s="9"/>
    </row>
    <row r="22" spans="4:13" x14ac:dyDescent="0.2">
      <c r="D22" s="2"/>
      <c r="E22" s="2"/>
      <c r="K22" s="5"/>
      <c r="M22" s="9"/>
    </row>
    <row r="23" spans="4:13" x14ac:dyDescent="0.2">
      <c r="D23" s="2"/>
      <c r="E23" s="2"/>
      <c r="K23" s="5"/>
      <c r="M23" s="9"/>
    </row>
    <row r="24" spans="4:13" x14ac:dyDescent="0.2">
      <c r="D24" s="2"/>
      <c r="E24" s="2"/>
      <c r="K24" s="5"/>
      <c r="M24" s="9"/>
    </row>
    <row r="25" spans="4:13" x14ac:dyDescent="0.2">
      <c r="D25" s="2"/>
      <c r="E25" s="2"/>
      <c r="K25" s="5"/>
      <c r="M25" s="9"/>
    </row>
    <row r="26" spans="4:13" x14ac:dyDescent="0.2">
      <c r="D26" s="2"/>
      <c r="E26" s="2"/>
      <c r="K26" s="5"/>
      <c r="M26" s="9"/>
    </row>
    <row r="27" spans="4:13" x14ac:dyDescent="0.2">
      <c r="D27" s="2"/>
      <c r="E27" s="2"/>
      <c r="K27" s="5"/>
      <c r="M27" s="9"/>
    </row>
    <row r="28" spans="4:13" x14ac:dyDescent="0.2">
      <c r="D28" s="2"/>
      <c r="E28" s="2"/>
      <c r="K28" s="5"/>
      <c r="M28" s="9"/>
    </row>
    <row r="29" spans="4:13" x14ac:dyDescent="0.2">
      <c r="D29" s="2"/>
      <c r="E29" s="2"/>
      <c r="K29" s="5"/>
      <c r="M29" s="9"/>
    </row>
    <row r="30" spans="4:13" x14ac:dyDescent="0.2">
      <c r="D30" s="2"/>
      <c r="E30" s="2"/>
      <c r="K30" s="5"/>
      <c r="M30" s="9"/>
    </row>
    <row r="31" spans="4:13" x14ac:dyDescent="0.2">
      <c r="D31" s="2"/>
      <c r="E31" s="2"/>
      <c r="K31" s="5"/>
      <c r="M31" s="9"/>
    </row>
    <row r="32" spans="4:13" x14ac:dyDescent="0.2">
      <c r="D32" s="2"/>
      <c r="E32" s="2"/>
      <c r="K32" s="5"/>
      <c r="M32" s="9"/>
    </row>
    <row r="33" spans="4:13" x14ac:dyDescent="0.2">
      <c r="D33" s="2"/>
      <c r="E33" s="2"/>
      <c r="K33" s="5"/>
      <c r="M33" s="9"/>
    </row>
    <row r="34" spans="4:13" x14ac:dyDescent="0.2">
      <c r="D34" s="2"/>
      <c r="E34" s="2"/>
      <c r="K34" s="5"/>
      <c r="M34" s="9"/>
    </row>
    <row r="35" spans="4:13" x14ac:dyDescent="0.2">
      <c r="D35" s="2"/>
      <c r="E35" s="2"/>
      <c r="K35" s="5"/>
      <c r="M35" s="9"/>
    </row>
    <row r="36" spans="4:13" x14ac:dyDescent="0.2">
      <c r="D36" s="2"/>
      <c r="E36" s="2"/>
      <c r="K36" s="5"/>
      <c r="M36" s="9"/>
    </row>
    <row r="37" spans="4:13" x14ac:dyDescent="0.2">
      <c r="D37" s="2"/>
      <c r="E37" s="2"/>
      <c r="K37" s="5"/>
      <c r="M37" s="9"/>
    </row>
    <row r="38" spans="4:13" x14ac:dyDescent="0.2">
      <c r="D38" s="2"/>
      <c r="E38" s="2"/>
      <c r="K38" s="5"/>
      <c r="M38" s="9"/>
    </row>
    <row r="39" spans="4:13" x14ac:dyDescent="0.2">
      <c r="D39" s="2"/>
      <c r="E39" s="2"/>
      <c r="K39" s="5"/>
      <c r="M39" s="9"/>
    </row>
    <row r="40" spans="4:13" x14ac:dyDescent="0.2">
      <c r="D40" s="2"/>
      <c r="E40" s="2"/>
      <c r="K40" s="5"/>
      <c r="M40" s="9"/>
    </row>
    <row r="41" spans="4:13" x14ac:dyDescent="0.2">
      <c r="D41" s="2"/>
      <c r="E41" s="2"/>
      <c r="K41" s="5"/>
      <c r="M41" s="9"/>
    </row>
    <row r="42" spans="4:13" x14ac:dyDescent="0.2">
      <c r="D42" s="2"/>
      <c r="E42" s="2"/>
      <c r="K42" s="5"/>
      <c r="M42" s="9"/>
    </row>
    <row r="43" spans="4:13" x14ac:dyDescent="0.2">
      <c r="D43" s="2"/>
      <c r="E43" s="2"/>
      <c r="K43" s="5"/>
      <c r="M43" s="9"/>
    </row>
    <row r="44" spans="4:13" x14ac:dyDescent="0.2">
      <c r="D44" s="2"/>
      <c r="E44" s="2"/>
      <c r="K44" s="5"/>
      <c r="M44" s="9"/>
    </row>
    <row r="45" spans="4:13" x14ac:dyDescent="0.2">
      <c r="D45" s="2"/>
      <c r="E45" s="2"/>
      <c r="K45" s="5"/>
      <c r="M45" s="9"/>
    </row>
    <row r="46" spans="4:13" x14ac:dyDescent="0.2">
      <c r="D46" s="2"/>
      <c r="E46" s="2"/>
      <c r="K46" s="5"/>
      <c r="M46" s="9"/>
    </row>
    <row r="47" spans="4:13" x14ac:dyDescent="0.2">
      <c r="D47" s="2"/>
      <c r="E47" s="2"/>
      <c r="K47" s="5"/>
      <c r="M47" s="9"/>
    </row>
    <row r="48" spans="4:13" x14ac:dyDescent="0.2">
      <c r="D48" s="2"/>
      <c r="E48" s="2"/>
      <c r="K48" s="5"/>
      <c r="M48" s="9"/>
    </row>
    <row r="49" spans="4:13" x14ac:dyDescent="0.2">
      <c r="D49" s="2"/>
      <c r="E49" s="2"/>
      <c r="K49" s="5"/>
      <c r="M49" s="9"/>
    </row>
    <row r="50" spans="4:13" x14ac:dyDescent="0.2">
      <c r="D50" s="2"/>
      <c r="E50" s="2"/>
      <c r="K50" s="5"/>
      <c r="M50" s="9"/>
    </row>
    <row r="51" spans="4:13" x14ac:dyDescent="0.2">
      <c r="D51" s="2"/>
      <c r="E51" s="2"/>
      <c r="K51" s="5"/>
      <c r="M51" s="9"/>
    </row>
    <row r="52" spans="4:13" x14ac:dyDescent="0.2">
      <c r="D52" s="2"/>
      <c r="E52" s="2"/>
      <c r="K52" s="5"/>
      <c r="M52" s="9"/>
    </row>
    <row r="53" spans="4:13" x14ac:dyDescent="0.2">
      <c r="D53" s="2"/>
      <c r="E53" s="2"/>
      <c r="K53" s="5"/>
      <c r="M53" s="9"/>
    </row>
    <row r="54" spans="4:13" x14ac:dyDescent="0.2">
      <c r="D54" s="2"/>
      <c r="E54" s="2"/>
      <c r="K54" s="5"/>
      <c r="M54" s="9"/>
    </row>
    <row r="55" spans="4:13" x14ac:dyDescent="0.2">
      <c r="D55" s="2"/>
      <c r="E55" s="2"/>
      <c r="K55" s="5"/>
      <c r="M55" s="9"/>
    </row>
    <row r="56" spans="4:13" x14ac:dyDescent="0.2">
      <c r="D56" s="2"/>
      <c r="E56" s="2"/>
      <c r="K56" s="5"/>
      <c r="M56" s="9"/>
    </row>
    <row r="57" spans="4:13" x14ac:dyDescent="0.2">
      <c r="D57" s="2"/>
      <c r="E57" s="2"/>
      <c r="K57" s="5"/>
      <c r="M57" s="9"/>
    </row>
    <row r="58" spans="4:13" x14ac:dyDescent="0.2">
      <c r="D58" s="2"/>
      <c r="E58" s="2"/>
      <c r="K58" s="5"/>
      <c r="M58" s="9"/>
    </row>
    <row r="59" spans="4:13" x14ac:dyDescent="0.2">
      <c r="D59" s="2"/>
      <c r="E59" s="2"/>
      <c r="K59" s="5"/>
      <c r="M59" s="9"/>
    </row>
    <row r="60" spans="4:13" x14ac:dyDescent="0.2">
      <c r="D60" s="2"/>
      <c r="E60" s="2"/>
      <c r="K60" s="5"/>
      <c r="M60" s="9"/>
    </row>
    <row r="61" spans="4:13" x14ac:dyDescent="0.2">
      <c r="D61" s="2"/>
      <c r="E61" s="2"/>
      <c r="K61" s="5"/>
      <c r="M61" s="9"/>
    </row>
    <row r="62" spans="4:13" x14ac:dyDescent="0.2">
      <c r="D62" s="2"/>
      <c r="E62" s="2"/>
      <c r="K62" s="5"/>
      <c r="M62" s="9"/>
    </row>
    <row r="63" spans="4:13" x14ac:dyDescent="0.2">
      <c r="D63" s="2"/>
      <c r="E63" s="2"/>
      <c r="K63" s="5"/>
      <c r="M63" s="9"/>
    </row>
    <row r="64" spans="4:13" x14ac:dyDescent="0.2">
      <c r="D64" s="2"/>
      <c r="E64" s="2"/>
      <c r="K64" s="5"/>
      <c r="M64" s="9"/>
    </row>
    <row r="65" spans="4:13" x14ac:dyDescent="0.2">
      <c r="D65" s="2"/>
      <c r="E65" s="2"/>
      <c r="K65" s="5"/>
      <c r="M65" s="9"/>
    </row>
    <row r="66" spans="4:13" x14ac:dyDescent="0.2">
      <c r="D66" s="2"/>
      <c r="E66" s="2"/>
      <c r="K66" s="5"/>
      <c r="M66" s="9"/>
    </row>
    <row r="67" spans="4:13" x14ac:dyDescent="0.2">
      <c r="D67" s="2"/>
      <c r="E67" s="2"/>
      <c r="K67" s="5"/>
      <c r="M67" s="9"/>
    </row>
    <row r="68" spans="4:13" x14ac:dyDescent="0.2">
      <c r="D68" s="2"/>
      <c r="E68" s="2"/>
      <c r="K68" s="5"/>
      <c r="M68" s="9"/>
    </row>
    <row r="69" spans="4:13" x14ac:dyDescent="0.2">
      <c r="D69" s="2"/>
      <c r="E69" s="2"/>
      <c r="K69" s="5"/>
      <c r="M69" s="9"/>
    </row>
    <row r="70" spans="4:13" x14ac:dyDescent="0.2">
      <c r="D70" s="2"/>
      <c r="E70" s="2"/>
      <c r="K70" s="5"/>
      <c r="M70" s="9"/>
    </row>
    <row r="71" spans="4:13" x14ac:dyDescent="0.2">
      <c r="D71" s="2"/>
      <c r="E71" s="2"/>
      <c r="K71" s="5"/>
      <c r="M71" s="9"/>
    </row>
    <row r="72" spans="4:13" x14ac:dyDescent="0.2">
      <c r="D72" s="2"/>
      <c r="E72" s="2"/>
      <c r="K72" s="5"/>
      <c r="M72" s="9"/>
    </row>
    <row r="73" spans="4:13" x14ac:dyDescent="0.2">
      <c r="D73" s="2"/>
      <c r="E73" s="2"/>
      <c r="K73" s="5"/>
      <c r="M73" s="9"/>
    </row>
    <row r="74" spans="4:13" x14ac:dyDescent="0.2">
      <c r="D74" s="2"/>
      <c r="E74" s="2"/>
      <c r="K74" s="5"/>
      <c r="M74" s="9"/>
    </row>
    <row r="75" spans="4:13" x14ac:dyDescent="0.2">
      <c r="D75" s="2"/>
      <c r="E75" s="2"/>
      <c r="K75" s="5"/>
      <c r="M75" s="9"/>
    </row>
    <row r="76" spans="4:13" x14ac:dyDescent="0.2">
      <c r="D76" s="2"/>
      <c r="E76" s="2"/>
      <c r="K76" s="5"/>
      <c r="M76" s="9"/>
    </row>
    <row r="77" spans="4:13" x14ac:dyDescent="0.2">
      <c r="D77" s="2"/>
      <c r="E77" s="2"/>
      <c r="K77" s="5"/>
      <c r="M77" s="9"/>
    </row>
    <row r="78" spans="4:13" x14ac:dyDescent="0.2">
      <c r="D78" s="2"/>
      <c r="E78" s="2"/>
      <c r="K78" s="5"/>
      <c r="M78" s="9"/>
    </row>
    <row r="79" spans="4:13" x14ac:dyDescent="0.2">
      <c r="D79" s="2"/>
      <c r="E79" s="2"/>
      <c r="K79" s="5"/>
      <c r="M79" s="9"/>
    </row>
    <row r="80" spans="4:13" x14ac:dyDescent="0.2">
      <c r="D80" s="2"/>
      <c r="E80" s="2"/>
      <c r="K80" s="5"/>
      <c r="M80" s="9"/>
    </row>
    <row r="81" spans="4:13" x14ac:dyDescent="0.2">
      <c r="D81" s="2"/>
      <c r="E81" s="2"/>
      <c r="K81" s="5"/>
      <c r="M81" s="9"/>
    </row>
    <row r="82" spans="4:13" x14ac:dyDescent="0.2">
      <c r="D82" s="2"/>
      <c r="E82" s="2"/>
      <c r="K82" s="5"/>
      <c r="M82" s="9"/>
    </row>
    <row r="83" spans="4:13" x14ac:dyDescent="0.2">
      <c r="D83" s="2"/>
      <c r="E83" s="2"/>
      <c r="K83" s="5"/>
      <c r="M83" s="9"/>
    </row>
    <row r="84" spans="4:13" x14ac:dyDescent="0.2">
      <c r="D84" s="2"/>
      <c r="E84" s="2"/>
      <c r="K84" s="5"/>
      <c r="M84" s="9"/>
    </row>
    <row r="85" spans="4:13" x14ac:dyDescent="0.2">
      <c r="D85" s="2"/>
      <c r="E85" s="2"/>
      <c r="K85" s="5"/>
      <c r="M85" s="9"/>
    </row>
    <row r="86" spans="4:13" x14ac:dyDescent="0.2">
      <c r="D86" s="2"/>
      <c r="E86" s="2"/>
      <c r="K86" s="5"/>
      <c r="M86" s="9"/>
    </row>
    <row r="87" spans="4:13" x14ac:dyDescent="0.2">
      <c r="D87" s="2"/>
      <c r="E87" s="2"/>
      <c r="K87" s="5"/>
      <c r="M87" s="9"/>
    </row>
    <row r="88" spans="4:13" x14ac:dyDescent="0.2">
      <c r="D88" s="2"/>
      <c r="E88" s="2"/>
      <c r="K88" s="5"/>
      <c r="M88" s="9"/>
    </row>
    <row r="89" spans="4:13" x14ac:dyDescent="0.2">
      <c r="D89" s="2"/>
      <c r="E89" s="2"/>
      <c r="K89" s="5"/>
      <c r="M89" s="9"/>
    </row>
    <row r="90" spans="4:13" x14ac:dyDescent="0.2">
      <c r="D90" s="2"/>
      <c r="E90" s="2"/>
      <c r="K90" s="5"/>
      <c r="M90" s="9"/>
    </row>
    <row r="91" spans="4:13" x14ac:dyDescent="0.2">
      <c r="D91" s="2"/>
      <c r="E91" s="2"/>
      <c r="K91" s="5"/>
      <c r="M91" s="9"/>
    </row>
    <row r="92" spans="4:13" x14ac:dyDescent="0.2">
      <c r="D92" s="2"/>
      <c r="E92" s="2"/>
      <c r="K92" s="5"/>
      <c r="M92" s="9"/>
    </row>
    <row r="93" spans="4:13" x14ac:dyDescent="0.2">
      <c r="D93" s="2"/>
      <c r="E93" s="2"/>
      <c r="K93" s="5"/>
      <c r="M93" s="9"/>
    </row>
    <row r="94" spans="4:13" x14ac:dyDescent="0.2">
      <c r="D94" s="2"/>
      <c r="E94" s="2"/>
      <c r="K94" s="5"/>
      <c r="M94" s="9"/>
    </row>
    <row r="95" spans="4:13" x14ac:dyDescent="0.2">
      <c r="D95" s="2"/>
      <c r="E95" s="2"/>
      <c r="K95" s="5"/>
      <c r="M95" s="9"/>
    </row>
    <row r="96" spans="4:13" x14ac:dyDescent="0.2">
      <c r="D96" s="2"/>
      <c r="E96" s="2"/>
      <c r="K96" s="5"/>
      <c r="M96" s="9"/>
    </row>
    <row r="97" spans="4:13" x14ac:dyDescent="0.2">
      <c r="D97" s="2"/>
      <c r="E97" s="2"/>
      <c r="K97" s="5"/>
      <c r="M97" s="9"/>
    </row>
    <row r="98" spans="4:13" x14ac:dyDescent="0.2">
      <c r="D98" s="2"/>
      <c r="E98" s="2"/>
      <c r="K98" s="5"/>
      <c r="M98" s="9"/>
    </row>
    <row r="99" spans="4:13" x14ac:dyDescent="0.2">
      <c r="D99" s="2"/>
      <c r="E99" s="2"/>
      <c r="K99" s="5"/>
      <c r="M99" s="9"/>
    </row>
    <row r="100" spans="4:13" x14ac:dyDescent="0.2">
      <c r="D100" s="2"/>
      <c r="E100" s="2"/>
      <c r="K100" s="5"/>
      <c r="M100" s="9"/>
    </row>
    <row r="101" spans="4:13" x14ac:dyDescent="0.2">
      <c r="D101" s="2"/>
      <c r="E101" s="2"/>
      <c r="K101" s="5"/>
      <c r="M101" s="9"/>
    </row>
    <row r="102" spans="4:13" x14ac:dyDescent="0.2">
      <c r="D102" s="2"/>
      <c r="E102" s="2"/>
      <c r="K102" s="5"/>
      <c r="M102" s="9"/>
    </row>
    <row r="103" spans="4:13" x14ac:dyDescent="0.2">
      <c r="D103" s="2"/>
      <c r="E103" s="2"/>
      <c r="K103" s="5"/>
      <c r="M103" s="9"/>
    </row>
    <row r="104" spans="4:13" x14ac:dyDescent="0.2">
      <c r="D104" s="2"/>
      <c r="E104" s="2"/>
      <c r="K104" s="5"/>
      <c r="M104" s="9"/>
    </row>
    <row r="105" spans="4:13" x14ac:dyDescent="0.2">
      <c r="D105" s="2"/>
      <c r="E105" s="2"/>
      <c r="K105" s="5"/>
      <c r="M105" s="9"/>
    </row>
    <row r="106" spans="4:13" x14ac:dyDescent="0.2">
      <c r="D106" s="2"/>
      <c r="E106" s="2"/>
      <c r="K106" s="5"/>
      <c r="M106" s="9"/>
    </row>
    <row r="107" spans="4:13" x14ac:dyDescent="0.2">
      <c r="D107" s="2"/>
      <c r="E107" s="2"/>
      <c r="K107" s="5"/>
      <c r="M107" s="9"/>
    </row>
    <row r="108" spans="4:13" x14ac:dyDescent="0.2">
      <c r="D108" s="2"/>
      <c r="E108" s="2"/>
      <c r="K108" s="5"/>
      <c r="M108" s="9"/>
    </row>
    <row r="109" spans="4:13" x14ac:dyDescent="0.2">
      <c r="D109" s="2"/>
      <c r="E109" s="2"/>
      <c r="K109" s="5"/>
      <c r="M109" s="9"/>
    </row>
    <row r="110" spans="4:13" x14ac:dyDescent="0.2">
      <c r="D110" s="2"/>
      <c r="E110" s="2"/>
      <c r="K110" s="5"/>
      <c r="M110" s="9"/>
    </row>
    <row r="111" spans="4:13" x14ac:dyDescent="0.2">
      <c r="D111" s="2"/>
      <c r="E111" s="2"/>
      <c r="K111" s="5"/>
      <c r="M111" s="9"/>
    </row>
    <row r="112" spans="4:13" x14ac:dyDescent="0.2">
      <c r="D112" s="2"/>
      <c r="E112" s="2"/>
      <c r="K112" s="5"/>
      <c r="M112" s="9"/>
    </row>
    <row r="113" spans="4:13" x14ac:dyDescent="0.2">
      <c r="D113" s="2"/>
      <c r="E113" s="2"/>
      <c r="K113" s="5"/>
      <c r="M113" s="9"/>
    </row>
    <row r="114" spans="4:13" x14ac:dyDescent="0.2">
      <c r="D114" s="2"/>
      <c r="E114" s="2"/>
      <c r="K114" s="5"/>
      <c r="M114" s="9"/>
    </row>
    <row r="115" spans="4:13" x14ac:dyDescent="0.2">
      <c r="D115" s="2"/>
      <c r="E115" s="2"/>
      <c r="K115" s="5"/>
      <c r="M115" s="9"/>
    </row>
    <row r="116" spans="4:13" x14ac:dyDescent="0.2">
      <c r="D116" s="2"/>
      <c r="E116" s="2"/>
      <c r="K116" s="5"/>
      <c r="M116" s="9"/>
    </row>
    <row r="117" spans="4:13" x14ac:dyDescent="0.2">
      <c r="D117" s="2"/>
      <c r="E117" s="2"/>
      <c r="K117" s="5"/>
      <c r="M117" s="9"/>
    </row>
    <row r="118" spans="4:13" x14ac:dyDescent="0.2">
      <c r="D118" s="2"/>
      <c r="E118" s="2"/>
      <c r="K118" s="5"/>
      <c r="M118" s="9"/>
    </row>
    <row r="119" spans="4:13" x14ac:dyDescent="0.2">
      <c r="D119" s="2"/>
      <c r="E119" s="2"/>
      <c r="K119" s="5"/>
      <c r="M119" s="9"/>
    </row>
    <row r="120" spans="4:13" x14ac:dyDescent="0.2">
      <c r="D120" s="2"/>
      <c r="E120" s="2"/>
      <c r="K120" s="5"/>
      <c r="M120" s="9"/>
    </row>
    <row r="121" spans="4:13" x14ac:dyDescent="0.2">
      <c r="D121" s="2"/>
      <c r="E121" s="2"/>
      <c r="K121" s="5"/>
      <c r="M121" s="9"/>
    </row>
    <row r="122" spans="4:13" x14ac:dyDescent="0.2">
      <c r="D122" s="2"/>
      <c r="E122" s="2"/>
      <c r="K122" s="5"/>
      <c r="M122" s="9"/>
    </row>
    <row r="123" spans="4:13" x14ac:dyDescent="0.2">
      <c r="D123" s="2"/>
      <c r="E123" s="2"/>
      <c r="K123" s="5"/>
      <c r="M123" s="9"/>
    </row>
    <row r="124" spans="4:13" x14ac:dyDescent="0.2">
      <c r="D124" s="2"/>
      <c r="E124" s="2"/>
      <c r="K124" s="5"/>
      <c r="M124" s="9"/>
    </row>
    <row r="125" spans="4:13" x14ac:dyDescent="0.2">
      <c r="D125" s="2"/>
      <c r="E125" s="2"/>
      <c r="K125" s="5"/>
      <c r="M125" s="9"/>
    </row>
    <row r="126" spans="4:13" x14ac:dyDescent="0.2">
      <c r="D126" s="2"/>
      <c r="E126" s="2"/>
      <c r="K126" s="5"/>
      <c r="M126" s="9"/>
    </row>
    <row r="127" spans="4:13" x14ac:dyDescent="0.2">
      <c r="D127" s="2"/>
      <c r="E127" s="2"/>
      <c r="K127" s="5"/>
      <c r="M127" s="9"/>
    </row>
    <row r="128" spans="4:13" x14ac:dyDescent="0.2">
      <c r="D128" s="2"/>
      <c r="E128" s="2"/>
      <c r="K128" s="5"/>
      <c r="M128" s="9"/>
    </row>
    <row r="129" spans="4:13" x14ac:dyDescent="0.2">
      <c r="D129" s="2"/>
      <c r="E129" s="2"/>
      <c r="K129" s="5"/>
      <c r="M129" s="9"/>
    </row>
    <row r="130" spans="4:13" x14ac:dyDescent="0.2">
      <c r="D130" s="2"/>
      <c r="E130" s="2"/>
      <c r="K130" s="5"/>
      <c r="M130" s="9"/>
    </row>
    <row r="131" spans="4:13" x14ac:dyDescent="0.2">
      <c r="D131" s="2"/>
      <c r="E131" s="2"/>
      <c r="K131" s="5"/>
      <c r="M131" s="9"/>
    </row>
    <row r="132" spans="4:13" x14ac:dyDescent="0.2">
      <c r="D132" s="2"/>
      <c r="E132" s="2"/>
      <c r="K132" s="5"/>
      <c r="M132" s="9"/>
    </row>
    <row r="133" spans="4:13" x14ac:dyDescent="0.2">
      <c r="D133" s="2"/>
      <c r="E133" s="2"/>
      <c r="K133" s="5"/>
      <c r="M133" s="9"/>
    </row>
    <row r="134" spans="4:13" x14ac:dyDescent="0.2">
      <c r="D134" s="2"/>
      <c r="E134" s="2"/>
      <c r="K134" s="5"/>
      <c r="M134" s="9"/>
    </row>
    <row r="135" spans="4:13" x14ac:dyDescent="0.2">
      <c r="D135" s="2"/>
      <c r="E135" s="2"/>
      <c r="K135" s="5"/>
      <c r="M135" s="9"/>
    </row>
    <row r="136" spans="4:13" x14ac:dyDescent="0.2">
      <c r="D136" s="2"/>
      <c r="E136" s="2"/>
      <c r="K136" s="5"/>
      <c r="M136" s="9"/>
    </row>
    <row r="137" spans="4:13" x14ac:dyDescent="0.2">
      <c r="D137" s="2"/>
      <c r="E137" s="2"/>
      <c r="K137" s="5"/>
      <c r="M137" s="9"/>
    </row>
    <row r="138" spans="4:13" x14ac:dyDescent="0.2">
      <c r="D138" s="2"/>
      <c r="E138" s="2"/>
      <c r="K138" s="5"/>
      <c r="M138" s="9"/>
    </row>
    <row r="139" spans="4:13" x14ac:dyDescent="0.2">
      <c r="D139" s="2"/>
      <c r="E139" s="2"/>
      <c r="K139" s="5"/>
      <c r="M139" s="9"/>
    </row>
    <row r="140" spans="4:13" x14ac:dyDescent="0.2">
      <c r="D140" s="2"/>
      <c r="E140" s="2"/>
      <c r="K140" s="5"/>
      <c r="M140" s="9"/>
    </row>
    <row r="141" spans="4:13" x14ac:dyDescent="0.2">
      <c r="D141" s="2"/>
      <c r="E141" s="2"/>
      <c r="K141" s="5"/>
      <c r="M141" s="9"/>
    </row>
    <row r="142" spans="4:13" x14ac:dyDescent="0.2">
      <c r="D142" s="2"/>
      <c r="E142" s="2"/>
      <c r="K142" s="5"/>
      <c r="M142" s="9"/>
    </row>
    <row r="143" spans="4:13" x14ac:dyDescent="0.2">
      <c r="D143" s="2"/>
      <c r="E143" s="2"/>
      <c r="K143" s="5"/>
      <c r="M143" s="9"/>
    </row>
    <row r="144" spans="4:13" x14ac:dyDescent="0.2">
      <c r="D144" s="2"/>
      <c r="E144" s="2"/>
      <c r="K144" s="5"/>
      <c r="M144" s="9"/>
    </row>
    <row r="145" spans="4:13" x14ac:dyDescent="0.2">
      <c r="D145" s="2"/>
      <c r="E145" s="2"/>
      <c r="K145" s="5"/>
      <c r="M145" s="9"/>
    </row>
    <row r="146" spans="4:13" x14ac:dyDescent="0.2">
      <c r="D146" s="2"/>
      <c r="E146" s="2"/>
      <c r="K146" s="5"/>
      <c r="M146" s="9"/>
    </row>
    <row r="147" spans="4:13" x14ac:dyDescent="0.2">
      <c r="D147" s="2"/>
      <c r="E147" s="2"/>
      <c r="K147" s="5"/>
      <c r="M147" s="9"/>
    </row>
    <row r="148" spans="4:13" x14ac:dyDescent="0.2">
      <c r="D148" s="2"/>
      <c r="E148" s="2"/>
      <c r="K148" s="5"/>
      <c r="M148" s="9"/>
    </row>
    <row r="149" spans="4:13" x14ac:dyDescent="0.2">
      <c r="D149" s="2"/>
      <c r="E149" s="2"/>
      <c r="K149" s="5"/>
      <c r="M149" s="9"/>
    </row>
    <row r="150" spans="4:13" x14ac:dyDescent="0.2">
      <c r="D150" s="2"/>
      <c r="E150" s="2"/>
      <c r="K150" s="5"/>
      <c r="M150" s="9"/>
    </row>
    <row r="151" spans="4:13" x14ac:dyDescent="0.2">
      <c r="D151" s="2"/>
      <c r="E151" s="2"/>
      <c r="K151" s="5"/>
      <c r="M151" s="9"/>
    </row>
    <row r="152" spans="4:13" x14ac:dyDescent="0.2">
      <c r="D152" s="2"/>
      <c r="E152" s="2"/>
      <c r="K152" s="5"/>
      <c r="M152" s="9"/>
    </row>
    <row r="153" spans="4:13" x14ac:dyDescent="0.2">
      <c r="D153" s="2"/>
      <c r="E153" s="2"/>
      <c r="K153" s="5"/>
      <c r="M153" s="9"/>
    </row>
    <row r="154" spans="4:13" x14ac:dyDescent="0.2">
      <c r="D154" s="2"/>
      <c r="E154" s="2"/>
      <c r="K154" s="5"/>
      <c r="M154" s="9"/>
    </row>
    <row r="155" spans="4:13" x14ac:dyDescent="0.2">
      <c r="D155" s="2"/>
      <c r="E155" s="2"/>
      <c r="K155" s="5"/>
      <c r="M155" s="9"/>
    </row>
    <row r="156" spans="4:13" x14ac:dyDescent="0.2">
      <c r="D156" s="2"/>
      <c r="E156" s="2"/>
      <c r="K156" s="5"/>
      <c r="M156" s="9"/>
    </row>
    <row r="157" spans="4:13" x14ac:dyDescent="0.2">
      <c r="D157" s="2"/>
      <c r="E157" s="2"/>
      <c r="K157" s="5"/>
      <c r="M157" s="9"/>
    </row>
    <row r="158" spans="4:13" x14ac:dyDescent="0.2">
      <c r="D158" s="2"/>
      <c r="E158" s="2"/>
      <c r="K158" s="5"/>
      <c r="M158" s="9"/>
    </row>
    <row r="159" spans="4:13" x14ac:dyDescent="0.2">
      <c r="D159" s="2"/>
      <c r="E159" s="2"/>
      <c r="K159" s="5"/>
      <c r="M159" s="9"/>
    </row>
    <row r="160" spans="4:13" x14ac:dyDescent="0.2">
      <c r="D160" s="2"/>
      <c r="E160" s="2"/>
      <c r="K160" s="5"/>
      <c r="M160" s="9"/>
    </row>
    <row r="161" spans="4:13" x14ac:dyDescent="0.2">
      <c r="D161" s="2"/>
      <c r="E161" s="2"/>
      <c r="K161" s="5"/>
      <c r="M161" s="9"/>
    </row>
    <row r="162" spans="4:13" x14ac:dyDescent="0.2">
      <c r="D162" s="2"/>
      <c r="E162" s="2"/>
      <c r="K162" s="5"/>
      <c r="M162" s="9"/>
    </row>
    <row r="163" spans="4:13" x14ac:dyDescent="0.2">
      <c r="D163" s="2"/>
      <c r="E163" s="2"/>
      <c r="K163" s="5"/>
      <c r="M163" s="9"/>
    </row>
    <row r="164" spans="4:13" x14ac:dyDescent="0.2">
      <c r="D164" s="2"/>
      <c r="E164" s="2"/>
      <c r="K164" s="5"/>
      <c r="M164" s="9"/>
    </row>
    <row r="165" spans="4:13" x14ac:dyDescent="0.2">
      <c r="D165" s="2"/>
      <c r="E165" s="2"/>
      <c r="K165" s="5"/>
      <c r="M165" s="9"/>
    </row>
    <row r="166" spans="4:13" x14ac:dyDescent="0.2">
      <c r="D166" s="2"/>
      <c r="E166" s="2"/>
      <c r="K166" s="5"/>
      <c r="M166" s="9"/>
    </row>
    <row r="167" spans="4:13" x14ac:dyDescent="0.2">
      <c r="D167" s="2"/>
      <c r="E167" s="2"/>
      <c r="K167" s="5"/>
      <c r="M167" s="9"/>
    </row>
    <row r="168" spans="4:13" x14ac:dyDescent="0.2">
      <c r="D168" s="2"/>
      <c r="E168" s="2"/>
      <c r="K168" s="5"/>
      <c r="M168" s="9"/>
    </row>
    <row r="169" spans="4:13" x14ac:dyDescent="0.2">
      <c r="D169" s="2"/>
      <c r="E169" s="2"/>
      <c r="K169" s="5"/>
      <c r="M169" s="9"/>
    </row>
    <row r="170" spans="4:13" x14ac:dyDescent="0.2">
      <c r="D170" s="2"/>
      <c r="E170" s="2"/>
      <c r="K170" s="5"/>
      <c r="M170" s="9"/>
    </row>
    <row r="171" spans="4:13" x14ac:dyDescent="0.2">
      <c r="D171" s="2"/>
      <c r="E171" s="2"/>
      <c r="K171" s="5"/>
      <c r="M171" s="9"/>
    </row>
    <row r="172" spans="4:13" x14ac:dyDescent="0.2">
      <c r="D172" s="2"/>
      <c r="E172" s="2"/>
      <c r="K172" s="5"/>
      <c r="M172" s="9"/>
    </row>
    <row r="173" spans="4:13" x14ac:dyDescent="0.2">
      <c r="D173" s="2"/>
      <c r="E173" s="2"/>
      <c r="K173" s="5"/>
      <c r="M173" s="9"/>
    </row>
    <row r="174" spans="4:13" x14ac:dyDescent="0.2">
      <c r="D174" s="2"/>
      <c r="E174" s="2"/>
      <c r="K174" s="5"/>
      <c r="M174" s="9"/>
    </row>
    <row r="175" spans="4:13" x14ac:dyDescent="0.2">
      <c r="D175" s="2"/>
      <c r="E175" s="2"/>
      <c r="K175" s="5"/>
      <c r="M175" s="9"/>
    </row>
    <row r="176" spans="4:13" x14ac:dyDescent="0.2">
      <c r="D176" s="2"/>
      <c r="E176" s="2"/>
      <c r="K176" s="5"/>
      <c r="M176" s="9"/>
    </row>
    <row r="177" spans="4:13" x14ac:dyDescent="0.2">
      <c r="D177" s="2"/>
      <c r="E177" s="2"/>
      <c r="K177" s="5"/>
      <c r="M177" s="9"/>
    </row>
    <row r="178" spans="4:13" x14ac:dyDescent="0.2">
      <c r="D178" s="2"/>
      <c r="E178" s="2"/>
      <c r="K178" s="5"/>
      <c r="M178" s="9"/>
    </row>
    <row r="179" spans="4:13" x14ac:dyDescent="0.2">
      <c r="D179" s="2"/>
      <c r="E179" s="2"/>
      <c r="K179" s="5"/>
      <c r="M179" s="9"/>
    </row>
    <row r="180" spans="4:13" x14ac:dyDescent="0.2">
      <c r="D180" s="2"/>
      <c r="E180" s="2"/>
      <c r="K180" s="5"/>
      <c r="M180" s="9"/>
    </row>
    <row r="181" spans="4:13" x14ac:dyDescent="0.2">
      <c r="D181" s="2"/>
      <c r="E181" s="2"/>
      <c r="K181" s="5"/>
      <c r="M181" s="9"/>
    </row>
    <row r="182" spans="4:13" x14ac:dyDescent="0.2">
      <c r="D182" s="2"/>
      <c r="E182" s="2"/>
      <c r="K182" s="5"/>
      <c r="M182" s="9"/>
    </row>
    <row r="183" spans="4:13" x14ac:dyDescent="0.2">
      <c r="D183" s="2"/>
      <c r="E183" s="2"/>
      <c r="K183" s="5"/>
      <c r="M183" s="9"/>
    </row>
    <row r="184" spans="4:13" x14ac:dyDescent="0.2">
      <c r="D184" s="2"/>
      <c r="E184" s="2"/>
      <c r="K184" s="5"/>
      <c r="M184" s="9"/>
    </row>
    <row r="185" spans="4:13" x14ac:dyDescent="0.2">
      <c r="D185" s="2"/>
      <c r="E185" s="2"/>
      <c r="K185" s="5"/>
      <c r="M185" s="9"/>
    </row>
    <row r="186" spans="4:13" x14ac:dyDescent="0.2">
      <c r="D186" s="2"/>
      <c r="E186" s="2"/>
      <c r="K186" s="5"/>
      <c r="M186" s="9"/>
    </row>
    <row r="187" spans="4:13" x14ac:dyDescent="0.2">
      <c r="D187" s="2"/>
      <c r="E187" s="2"/>
      <c r="K187" s="5"/>
      <c r="M187" s="9"/>
    </row>
    <row r="188" spans="4:13" x14ac:dyDescent="0.2">
      <c r="D188" s="2"/>
      <c r="E188" s="2"/>
      <c r="K188" s="5"/>
      <c r="M188" s="9"/>
    </row>
    <row r="189" spans="4:13" x14ac:dyDescent="0.2">
      <c r="D189" s="2"/>
      <c r="E189" s="2"/>
      <c r="K189" s="5"/>
      <c r="M189" s="9"/>
    </row>
    <row r="190" spans="4:13" x14ac:dyDescent="0.2">
      <c r="D190" s="2"/>
      <c r="E190" s="2"/>
      <c r="K190" s="5"/>
      <c r="M190" s="9"/>
    </row>
    <row r="191" spans="4:13" x14ac:dyDescent="0.2">
      <c r="D191" s="2"/>
      <c r="E191" s="2"/>
      <c r="K191" s="5"/>
      <c r="M191" s="9"/>
    </row>
    <row r="192" spans="4:13" x14ac:dyDescent="0.2">
      <c r="D192" s="2"/>
      <c r="E192" s="2"/>
      <c r="K192" s="5"/>
      <c r="M192" s="9"/>
    </row>
    <row r="193" spans="4:13" x14ac:dyDescent="0.2">
      <c r="D193" s="2"/>
      <c r="E193" s="2"/>
      <c r="K193" s="5"/>
      <c r="M193" s="9"/>
    </row>
    <row r="194" spans="4:13" x14ac:dyDescent="0.2">
      <c r="D194" s="2"/>
      <c r="E194" s="2"/>
      <c r="K194" s="5"/>
      <c r="M194" s="9"/>
    </row>
    <row r="195" spans="4:13" x14ac:dyDescent="0.2">
      <c r="D195" s="2"/>
      <c r="E195" s="2"/>
      <c r="K195" s="5"/>
      <c r="M195" s="9"/>
    </row>
    <row r="196" spans="4:13" x14ac:dyDescent="0.2">
      <c r="D196" s="2"/>
      <c r="E196" s="2"/>
      <c r="K196" s="5"/>
      <c r="M196" s="9"/>
    </row>
    <row r="197" spans="4:13" x14ac:dyDescent="0.2">
      <c r="D197" s="2"/>
      <c r="E197" s="2"/>
      <c r="K197" s="5"/>
      <c r="M197" s="9"/>
    </row>
    <row r="198" spans="4:13" x14ac:dyDescent="0.2">
      <c r="D198" s="2"/>
      <c r="E198" s="2"/>
      <c r="K198" s="5"/>
      <c r="M198" s="9"/>
    </row>
    <row r="199" spans="4:13" x14ac:dyDescent="0.2">
      <c r="D199" s="2"/>
      <c r="E199" s="2"/>
      <c r="K199" s="5"/>
      <c r="M199" s="9"/>
    </row>
    <row r="200" spans="4:13" x14ac:dyDescent="0.2">
      <c r="D200" s="2"/>
      <c r="E200" s="2"/>
      <c r="K200" s="5"/>
      <c r="M200" s="9"/>
    </row>
    <row r="201" spans="4:13" x14ac:dyDescent="0.2">
      <c r="D201" s="2"/>
      <c r="E201" s="2"/>
      <c r="K201" s="5"/>
      <c r="M201" s="9"/>
    </row>
    <row r="202" spans="4:13" x14ac:dyDescent="0.2">
      <c r="D202" s="2"/>
      <c r="E202" s="2"/>
      <c r="K202" s="5"/>
      <c r="M202" s="9"/>
    </row>
    <row r="203" spans="4:13" x14ac:dyDescent="0.2">
      <c r="D203" s="2"/>
      <c r="E203" s="2"/>
      <c r="K203" s="5"/>
      <c r="M203" s="9"/>
    </row>
    <row r="204" spans="4:13" x14ac:dyDescent="0.2">
      <c r="D204" s="2"/>
      <c r="E204" s="2"/>
      <c r="K204" s="5"/>
      <c r="M204" s="9"/>
    </row>
    <row r="205" spans="4:13" x14ac:dyDescent="0.2">
      <c r="D205" s="2"/>
      <c r="E205" s="2"/>
      <c r="K205" s="5"/>
      <c r="M205" s="9"/>
    </row>
    <row r="206" spans="4:13" x14ac:dyDescent="0.2">
      <c r="D206" s="2"/>
      <c r="E206" s="2"/>
      <c r="K206" s="5"/>
      <c r="M206" s="9"/>
    </row>
    <row r="207" spans="4:13" x14ac:dyDescent="0.2">
      <c r="D207" s="2"/>
      <c r="E207" s="2"/>
      <c r="K207" s="5"/>
      <c r="M207" s="9"/>
    </row>
    <row r="208" spans="4:13" x14ac:dyDescent="0.2">
      <c r="D208" s="2"/>
      <c r="E208" s="2"/>
      <c r="K208" s="5"/>
      <c r="M208" s="9"/>
    </row>
    <row r="209" spans="4:13" x14ac:dyDescent="0.2">
      <c r="D209" s="2"/>
      <c r="E209" s="2"/>
      <c r="K209" s="5"/>
      <c r="M209" s="9"/>
    </row>
    <row r="210" spans="4:13" x14ac:dyDescent="0.2">
      <c r="D210" s="2"/>
      <c r="E210" s="2"/>
      <c r="K210" s="5"/>
      <c r="M210" s="9"/>
    </row>
    <row r="211" spans="4:13" x14ac:dyDescent="0.2">
      <c r="D211" s="2"/>
      <c r="E211" s="2"/>
      <c r="K211" s="5"/>
      <c r="M211" s="9"/>
    </row>
    <row r="212" spans="4:13" x14ac:dyDescent="0.2">
      <c r="D212" s="2"/>
      <c r="E212" s="2"/>
      <c r="K212" s="5"/>
      <c r="M212" s="9"/>
    </row>
    <row r="213" spans="4:13" x14ac:dyDescent="0.2">
      <c r="D213" s="2"/>
      <c r="E213" s="2"/>
      <c r="K213" s="5"/>
      <c r="M213" s="9"/>
    </row>
    <row r="214" spans="4:13" x14ac:dyDescent="0.2">
      <c r="D214" s="2"/>
      <c r="E214" s="2"/>
      <c r="K214" s="5"/>
      <c r="M214" s="9"/>
    </row>
    <row r="215" spans="4:13" x14ac:dyDescent="0.2">
      <c r="D215" s="2"/>
      <c r="E215" s="2"/>
      <c r="K215" s="5"/>
      <c r="M215" s="9"/>
    </row>
    <row r="216" spans="4:13" x14ac:dyDescent="0.2">
      <c r="D216" s="2"/>
      <c r="E216" s="2"/>
      <c r="K216" s="5"/>
      <c r="M216" s="9"/>
    </row>
    <row r="217" spans="4:13" x14ac:dyDescent="0.2">
      <c r="D217" s="2"/>
      <c r="E217" s="2"/>
      <c r="K217" s="5"/>
      <c r="M217" s="9"/>
    </row>
    <row r="218" spans="4:13" x14ac:dyDescent="0.2">
      <c r="D218" s="2"/>
      <c r="E218" s="2"/>
      <c r="K218" s="5"/>
      <c r="M218" s="9"/>
    </row>
    <row r="219" spans="4:13" x14ac:dyDescent="0.2">
      <c r="D219" s="2"/>
      <c r="E219" s="2"/>
      <c r="K219" s="5"/>
      <c r="M219" s="9"/>
    </row>
    <row r="220" spans="4:13" x14ac:dyDescent="0.2">
      <c r="D220" s="2"/>
      <c r="E220" s="2"/>
      <c r="K220" s="5"/>
      <c r="M220" s="9"/>
    </row>
    <row r="221" spans="4:13" x14ac:dyDescent="0.2">
      <c r="D221" s="2"/>
      <c r="E221" s="2"/>
      <c r="K221" s="5"/>
      <c r="M221" s="9"/>
    </row>
    <row r="222" spans="4:13" x14ac:dyDescent="0.2">
      <c r="D222" s="2"/>
      <c r="E222" s="2"/>
      <c r="K222" s="5"/>
      <c r="M222" s="9"/>
    </row>
    <row r="223" spans="4:13" x14ac:dyDescent="0.2">
      <c r="D223" s="2"/>
      <c r="E223" s="2"/>
      <c r="K223" s="5"/>
      <c r="M223" s="9"/>
    </row>
    <row r="224" spans="4:13" x14ac:dyDescent="0.2">
      <c r="D224" s="2"/>
      <c r="E224" s="2"/>
      <c r="K224" s="5"/>
      <c r="M224" s="9"/>
    </row>
    <row r="225" spans="4:13" x14ac:dyDescent="0.2">
      <c r="D225" s="2"/>
      <c r="E225" s="2"/>
      <c r="K225" s="5"/>
      <c r="M225" s="9"/>
    </row>
    <row r="226" spans="4:13" x14ac:dyDescent="0.2">
      <c r="D226" s="2"/>
      <c r="E226" s="2"/>
      <c r="K226" s="5"/>
      <c r="M226" s="9"/>
    </row>
    <row r="227" spans="4:13" x14ac:dyDescent="0.2">
      <c r="D227" s="2"/>
      <c r="E227" s="2"/>
      <c r="K227" s="5"/>
      <c r="M227" s="9"/>
    </row>
    <row r="228" spans="4:13" x14ac:dyDescent="0.2">
      <c r="D228" s="2"/>
      <c r="E228" s="2"/>
      <c r="K228" s="5"/>
      <c r="M228" s="9"/>
    </row>
    <row r="229" spans="4:13" x14ac:dyDescent="0.2">
      <c r="D229" s="2"/>
      <c r="E229" s="2"/>
      <c r="K229" s="5"/>
      <c r="M229" s="9"/>
    </row>
    <row r="230" spans="4:13" x14ac:dyDescent="0.2">
      <c r="D230" s="2"/>
      <c r="E230" s="2"/>
      <c r="K230" s="5"/>
      <c r="M230" s="9"/>
    </row>
    <row r="231" spans="4:13" x14ac:dyDescent="0.2">
      <c r="D231" s="2"/>
      <c r="E231" s="2"/>
      <c r="K231" s="5"/>
      <c r="M231" s="9"/>
    </row>
    <row r="232" spans="4:13" x14ac:dyDescent="0.2">
      <c r="D232" s="2"/>
      <c r="E232" s="2"/>
      <c r="K232" s="5"/>
      <c r="M232" s="9"/>
    </row>
    <row r="233" spans="4:13" x14ac:dyDescent="0.2">
      <c r="D233" s="2"/>
      <c r="E233" s="2"/>
      <c r="K233" s="5"/>
      <c r="M233" s="9"/>
    </row>
    <row r="234" spans="4:13" x14ac:dyDescent="0.2">
      <c r="D234" s="2"/>
      <c r="E234" s="2"/>
      <c r="K234" s="5"/>
      <c r="M234" s="9"/>
    </row>
    <row r="235" spans="4:13" x14ac:dyDescent="0.2">
      <c r="D235" s="2"/>
      <c r="E235" s="2"/>
      <c r="K235" s="5"/>
      <c r="M235" s="9"/>
    </row>
    <row r="236" spans="4:13" x14ac:dyDescent="0.2">
      <c r="D236" s="2"/>
      <c r="E236" s="2"/>
      <c r="K236" s="5"/>
      <c r="M236" s="9"/>
    </row>
    <row r="237" spans="4:13" x14ac:dyDescent="0.2">
      <c r="D237" s="2"/>
      <c r="E237" s="2"/>
      <c r="K237" s="5"/>
      <c r="M237" s="9"/>
    </row>
    <row r="238" spans="4:13" x14ac:dyDescent="0.2">
      <c r="D238" s="2"/>
      <c r="E238" s="2"/>
      <c r="K238" s="5"/>
      <c r="M238" s="9"/>
    </row>
    <row r="239" spans="4:13" x14ac:dyDescent="0.2">
      <c r="D239" s="2"/>
      <c r="E239" s="2"/>
      <c r="K239" s="5"/>
      <c r="M239" s="9"/>
    </row>
    <row r="240" spans="4:13" x14ac:dyDescent="0.2">
      <c r="D240" s="2"/>
      <c r="E240" s="2"/>
      <c r="K240" s="5"/>
      <c r="M240" s="9"/>
    </row>
    <row r="241" spans="4:13" x14ac:dyDescent="0.2">
      <c r="D241" s="2"/>
      <c r="E241" s="2"/>
      <c r="K241" s="5"/>
      <c r="M241" s="9"/>
    </row>
    <row r="242" spans="4:13" x14ac:dyDescent="0.2">
      <c r="D242" s="2"/>
      <c r="E242" s="2"/>
      <c r="K242" s="5"/>
      <c r="M242" s="9"/>
    </row>
    <row r="243" spans="4:13" x14ac:dyDescent="0.2">
      <c r="D243" s="2"/>
      <c r="E243" s="2"/>
      <c r="K243" s="5"/>
      <c r="M243" s="9"/>
    </row>
    <row r="244" spans="4:13" x14ac:dyDescent="0.2">
      <c r="D244" s="2"/>
      <c r="E244" s="2"/>
      <c r="K244" s="5"/>
      <c r="M244" s="9"/>
    </row>
    <row r="245" spans="4:13" x14ac:dyDescent="0.2">
      <c r="D245" s="2"/>
      <c r="E245" s="2"/>
      <c r="K245" s="5"/>
      <c r="M245" s="9"/>
    </row>
    <row r="246" spans="4:13" x14ac:dyDescent="0.2">
      <c r="D246" s="2"/>
      <c r="E246" s="2"/>
      <c r="K246" s="5"/>
      <c r="M246" s="9"/>
    </row>
    <row r="247" spans="4:13" x14ac:dyDescent="0.2">
      <c r="D247" s="2"/>
      <c r="E247" s="2"/>
      <c r="K247" s="5"/>
      <c r="M247" s="9"/>
    </row>
    <row r="248" spans="4:13" x14ac:dyDescent="0.2">
      <c r="D248" s="2"/>
      <c r="E248" s="2"/>
      <c r="K248" s="5"/>
      <c r="M248" s="9"/>
    </row>
    <row r="249" spans="4:13" x14ac:dyDescent="0.2">
      <c r="D249" s="2"/>
      <c r="E249" s="2"/>
      <c r="K249" s="5"/>
      <c r="M249" s="9"/>
    </row>
    <row r="250" spans="4:13" x14ac:dyDescent="0.2">
      <c r="D250" s="2"/>
      <c r="E250" s="2"/>
      <c r="K250" s="5"/>
      <c r="M250" s="9"/>
    </row>
    <row r="251" spans="4:13" x14ac:dyDescent="0.2">
      <c r="D251" s="2"/>
      <c r="E251" s="2"/>
      <c r="K251" s="5"/>
      <c r="M251" s="9"/>
    </row>
    <row r="252" spans="4:13" x14ac:dyDescent="0.2">
      <c r="D252" s="2"/>
      <c r="E252" s="2"/>
      <c r="K252" s="5"/>
      <c r="M252" s="9"/>
    </row>
    <row r="253" spans="4:13" x14ac:dyDescent="0.2">
      <c r="D253" s="2"/>
      <c r="E253" s="2"/>
      <c r="K253" s="5"/>
      <c r="M253" s="9"/>
    </row>
    <row r="254" spans="4:13" x14ac:dyDescent="0.2">
      <c r="D254" s="2"/>
      <c r="E254" s="2"/>
      <c r="K254" s="5"/>
      <c r="M254" s="9"/>
    </row>
    <row r="255" spans="4:13" x14ac:dyDescent="0.2">
      <c r="D255" s="2"/>
      <c r="E255" s="2"/>
      <c r="K255" s="5"/>
      <c r="M255" s="9"/>
    </row>
    <row r="256" spans="4:13" x14ac:dyDescent="0.2">
      <c r="D256" s="2"/>
      <c r="E256" s="2"/>
      <c r="K256" s="5"/>
      <c r="M256" s="9"/>
    </row>
    <row r="257" spans="4:13" x14ac:dyDescent="0.2">
      <c r="D257" s="2"/>
      <c r="E257" s="2"/>
      <c r="K257" s="5"/>
      <c r="M257" s="9"/>
    </row>
    <row r="258" spans="4:13" x14ac:dyDescent="0.2">
      <c r="D258" s="2"/>
      <c r="E258" s="2"/>
      <c r="K258" s="5"/>
      <c r="M258" s="9"/>
    </row>
    <row r="259" spans="4:13" x14ac:dyDescent="0.2">
      <c r="D259" s="2"/>
      <c r="E259" s="2"/>
      <c r="K259" s="5"/>
      <c r="M259" s="9"/>
    </row>
    <row r="260" spans="4:13" x14ac:dyDescent="0.2">
      <c r="D260" s="2"/>
      <c r="E260" s="2"/>
      <c r="K260" s="5"/>
      <c r="M260" s="9"/>
    </row>
    <row r="261" spans="4:13" x14ac:dyDescent="0.2">
      <c r="D261" s="2"/>
      <c r="E261" s="2"/>
      <c r="K261" s="5"/>
      <c r="M261" s="9"/>
    </row>
    <row r="262" spans="4:13" x14ac:dyDescent="0.2">
      <c r="D262" s="2"/>
      <c r="E262" s="2"/>
      <c r="K262" s="5"/>
      <c r="M262" s="9"/>
    </row>
    <row r="263" spans="4:13" x14ac:dyDescent="0.2">
      <c r="D263" s="2"/>
      <c r="E263" s="2"/>
      <c r="K263" s="5"/>
      <c r="M263" s="9"/>
    </row>
    <row r="264" spans="4:13" x14ac:dyDescent="0.2">
      <c r="D264" s="2"/>
      <c r="E264" s="2"/>
      <c r="K264" s="5"/>
      <c r="M264" s="9"/>
    </row>
    <row r="265" spans="4:13" x14ac:dyDescent="0.2">
      <c r="D265" s="2"/>
      <c r="E265" s="2"/>
      <c r="K265" s="5"/>
      <c r="M265" s="9"/>
    </row>
    <row r="266" spans="4:13" x14ac:dyDescent="0.2">
      <c r="D266" s="2"/>
      <c r="E266" s="2"/>
      <c r="K266" s="5"/>
      <c r="M266" s="9"/>
    </row>
    <row r="267" spans="4:13" x14ac:dyDescent="0.2">
      <c r="D267" s="2"/>
      <c r="E267" s="2"/>
      <c r="K267" s="5"/>
      <c r="M267" s="9"/>
    </row>
    <row r="268" spans="4:13" x14ac:dyDescent="0.2">
      <c r="D268" s="2"/>
      <c r="E268" s="2"/>
      <c r="K268" s="5"/>
      <c r="M268" s="9"/>
    </row>
    <row r="269" spans="4:13" x14ac:dyDescent="0.2">
      <c r="D269" s="2"/>
      <c r="E269" s="2"/>
      <c r="K269" s="5"/>
      <c r="M269" s="9"/>
    </row>
    <row r="270" spans="4:13" x14ac:dyDescent="0.2">
      <c r="D270" s="2"/>
      <c r="E270" s="2"/>
      <c r="K270" s="5"/>
      <c r="M270" s="9"/>
    </row>
    <row r="271" spans="4:13" x14ac:dyDescent="0.2">
      <c r="D271" s="2"/>
      <c r="E271" s="2"/>
      <c r="K271" s="5"/>
      <c r="M271" s="9"/>
    </row>
    <row r="272" spans="4:13" x14ac:dyDescent="0.2">
      <c r="D272" s="2"/>
      <c r="E272" s="2"/>
      <c r="K272" s="5"/>
      <c r="M272" s="9"/>
    </row>
    <row r="273" spans="4:13" x14ac:dyDescent="0.2">
      <c r="D273" s="2"/>
      <c r="E273" s="2"/>
      <c r="K273" s="5"/>
      <c r="M273" s="9"/>
    </row>
    <row r="274" spans="4:13" x14ac:dyDescent="0.2">
      <c r="D274" s="2"/>
      <c r="E274" s="2"/>
      <c r="K274" s="5"/>
      <c r="M274" s="9"/>
    </row>
    <row r="275" spans="4:13" x14ac:dyDescent="0.2">
      <c r="D275" s="2"/>
      <c r="E275" s="2"/>
      <c r="K275" s="5"/>
      <c r="M275" s="9"/>
    </row>
    <row r="276" spans="4:13" x14ac:dyDescent="0.2">
      <c r="D276" s="2"/>
      <c r="E276" s="2"/>
      <c r="K276" s="5"/>
      <c r="M276" s="9"/>
    </row>
    <row r="277" spans="4:13" x14ac:dyDescent="0.2">
      <c r="D277" s="2"/>
      <c r="E277" s="2"/>
      <c r="K277" s="5"/>
      <c r="M277" s="9"/>
    </row>
    <row r="278" spans="4:13" x14ac:dyDescent="0.2">
      <c r="D278" s="2"/>
      <c r="E278" s="2"/>
      <c r="K278" s="5"/>
      <c r="M278" s="9"/>
    </row>
    <row r="279" spans="4:13" x14ac:dyDescent="0.2">
      <c r="D279" s="2"/>
      <c r="E279" s="2"/>
      <c r="K279" s="5"/>
      <c r="M279" s="9"/>
    </row>
    <row r="280" spans="4:13" x14ac:dyDescent="0.2">
      <c r="D280" s="2"/>
      <c r="E280" s="2"/>
      <c r="K280" s="5"/>
      <c r="M280" s="9"/>
    </row>
    <row r="281" spans="4:13" x14ac:dyDescent="0.2">
      <c r="D281" s="2"/>
      <c r="E281" s="2"/>
      <c r="K281" s="5"/>
      <c r="M281" s="9"/>
    </row>
    <row r="282" spans="4:13" x14ac:dyDescent="0.2">
      <c r="D282" s="2"/>
      <c r="E282" s="2"/>
      <c r="K282" s="5"/>
      <c r="M282" s="9"/>
    </row>
    <row r="283" spans="4:13" x14ac:dyDescent="0.2">
      <c r="D283" s="2"/>
      <c r="E283" s="2"/>
      <c r="K283" s="5"/>
      <c r="M283" s="9"/>
    </row>
    <row r="284" spans="4:13" x14ac:dyDescent="0.2">
      <c r="D284" s="2"/>
      <c r="E284" s="2"/>
      <c r="K284" s="5"/>
      <c r="M284" s="9"/>
    </row>
    <row r="285" spans="4:13" x14ac:dyDescent="0.2">
      <c r="D285" s="2"/>
      <c r="E285" s="2"/>
      <c r="K285" s="5"/>
      <c r="M285" s="9"/>
    </row>
    <row r="286" spans="4:13" x14ac:dyDescent="0.2">
      <c r="D286" s="2"/>
      <c r="E286" s="2"/>
      <c r="K286" s="5"/>
      <c r="M286" s="9"/>
    </row>
    <row r="287" spans="4:13" x14ac:dyDescent="0.2">
      <c r="D287" s="2"/>
      <c r="E287" s="2"/>
      <c r="K287" s="5"/>
      <c r="M287" s="9"/>
    </row>
    <row r="288" spans="4:13" x14ac:dyDescent="0.2">
      <c r="D288" s="2"/>
      <c r="E288" s="2"/>
      <c r="K288" s="5"/>
      <c r="M288" s="9"/>
    </row>
    <row r="289" spans="4:13" x14ac:dyDescent="0.2">
      <c r="D289" s="2"/>
      <c r="E289" s="2"/>
      <c r="K289" s="5"/>
      <c r="M289" s="9"/>
    </row>
    <row r="290" spans="4:13" x14ac:dyDescent="0.2">
      <c r="D290" s="2"/>
      <c r="E290" s="2"/>
      <c r="K290" s="5"/>
      <c r="M290" s="9"/>
    </row>
    <row r="291" spans="4:13" x14ac:dyDescent="0.2">
      <c r="D291" s="2"/>
      <c r="E291" s="2"/>
      <c r="K291" s="5"/>
      <c r="M291" s="9"/>
    </row>
    <row r="292" spans="4:13" x14ac:dyDescent="0.2">
      <c r="D292" s="2"/>
      <c r="E292" s="2"/>
      <c r="K292" s="5"/>
      <c r="M292" s="9"/>
    </row>
    <row r="293" spans="4:13" x14ac:dyDescent="0.2">
      <c r="D293" s="2"/>
      <c r="E293" s="2"/>
      <c r="K293" s="5"/>
      <c r="M293" s="9"/>
    </row>
    <row r="294" spans="4:13" x14ac:dyDescent="0.2">
      <c r="D294" s="2"/>
      <c r="E294" s="2"/>
      <c r="K294" s="5"/>
      <c r="M294" s="9"/>
    </row>
    <row r="295" spans="4:13" x14ac:dyDescent="0.2">
      <c r="D295" s="2"/>
      <c r="E295" s="2"/>
      <c r="K295" s="5"/>
      <c r="M295" s="9"/>
    </row>
    <row r="296" spans="4:13" x14ac:dyDescent="0.2">
      <c r="D296" s="2"/>
      <c r="E296" s="2"/>
      <c r="K296" s="5"/>
      <c r="M296" s="9"/>
    </row>
    <row r="297" spans="4:13" x14ac:dyDescent="0.2">
      <c r="D297" s="2"/>
      <c r="E297" s="2"/>
      <c r="K297" s="5"/>
      <c r="M297" s="9"/>
    </row>
    <row r="298" spans="4:13" x14ac:dyDescent="0.2">
      <c r="D298" s="2"/>
      <c r="E298" s="2"/>
      <c r="K298" s="5"/>
      <c r="M298" s="9"/>
    </row>
    <row r="299" spans="4:13" x14ac:dyDescent="0.2">
      <c r="D299" s="2"/>
      <c r="E299" s="2"/>
      <c r="K299" s="5"/>
      <c r="M299" s="9"/>
    </row>
    <row r="300" spans="4:13" x14ac:dyDescent="0.2">
      <c r="D300" s="2"/>
      <c r="E300" s="2"/>
      <c r="K300" s="5"/>
      <c r="M300" s="9"/>
    </row>
    <row r="301" spans="4:13" x14ac:dyDescent="0.2">
      <c r="D301" s="2"/>
      <c r="E301" s="2"/>
      <c r="K301" s="5"/>
      <c r="M301" s="9"/>
    </row>
    <row r="302" spans="4:13" x14ac:dyDescent="0.2">
      <c r="D302" s="2"/>
      <c r="E302" s="2"/>
      <c r="K302" s="5"/>
      <c r="M302" s="9"/>
    </row>
    <row r="303" spans="4:13" x14ac:dyDescent="0.2">
      <c r="D303" s="2"/>
      <c r="E303" s="2"/>
      <c r="K303" s="5"/>
      <c r="M303" s="9"/>
    </row>
    <row r="304" spans="4:13" x14ac:dyDescent="0.2">
      <c r="D304" s="2"/>
      <c r="E304" s="2"/>
      <c r="K304" s="5"/>
      <c r="M304" s="9"/>
    </row>
    <row r="305" spans="4:13" x14ac:dyDescent="0.2">
      <c r="D305" s="2"/>
      <c r="E305" s="2"/>
      <c r="K305" s="5"/>
      <c r="M305" s="9"/>
    </row>
    <row r="306" spans="4:13" x14ac:dyDescent="0.2">
      <c r="D306" s="2"/>
      <c r="E306" s="2"/>
      <c r="K306" s="5"/>
      <c r="M306" s="9"/>
    </row>
    <row r="307" spans="4:13" x14ac:dyDescent="0.2">
      <c r="D307" s="2"/>
      <c r="E307" s="2"/>
      <c r="K307" s="5"/>
      <c r="M307" s="9"/>
    </row>
    <row r="308" spans="4:13" x14ac:dyDescent="0.2">
      <c r="D308" s="2"/>
      <c r="E308" s="2"/>
      <c r="K308" s="5"/>
      <c r="M308" s="9"/>
    </row>
    <row r="309" spans="4:13" x14ac:dyDescent="0.2">
      <c r="D309" s="2"/>
      <c r="E309" s="2"/>
      <c r="K309" s="5"/>
      <c r="M309" s="9"/>
    </row>
    <row r="310" spans="4:13" x14ac:dyDescent="0.2">
      <c r="D310" s="2"/>
      <c r="E310" s="2"/>
      <c r="K310" s="5"/>
      <c r="M310" s="9"/>
    </row>
    <row r="311" spans="4:13" x14ac:dyDescent="0.2">
      <c r="D311" s="2"/>
      <c r="E311" s="2"/>
      <c r="K311" s="5"/>
      <c r="M311" s="9"/>
    </row>
    <row r="312" spans="4:13" x14ac:dyDescent="0.2">
      <c r="D312" s="2"/>
      <c r="E312" s="2"/>
      <c r="K312" s="5"/>
      <c r="M312" s="9"/>
    </row>
    <row r="313" spans="4:13" x14ac:dyDescent="0.2">
      <c r="D313" s="2"/>
      <c r="E313" s="2"/>
      <c r="K313" s="5"/>
      <c r="M313" s="9"/>
    </row>
    <row r="314" spans="4:13" x14ac:dyDescent="0.2">
      <c r="D314" s="2"/>
      <c r="E314" s="2"/>
      <c r="K314" s="5"/>
      <c r="M314" s="9"/>
    </row>
    <row r="315" spans="4:13" x14ac:dyDescent="0.2">
      <c r="D315" s="2"/>
      <c r="E315" s="2"/>
      <c r="K315" s="5"/>
      <c r="M315" s="9"/>
    </row>
    <row r="316" spans="4:13" x14ac:dyDescent="0.2">
      <c r="D316" s="2"/>
      <c r="E316" s="2"/>
      <c r="K316" s="5"/>
      <c r="M316" s="9"/>
    </row>
    <row r="317" spans="4:13" x14ac:dyDescent="0.2">
      <c r="D317" s="2"/>
      <c r="E317" s="2"/>
      <c r="K317" s="5"/>
      <c r="M317" s="9"/>
    </row>
    <row r="318" spans="4:13" x14ac:dyDescent="0.2">
      <c r="D318" s="2"/>
      <c r="E318" s="2"/>
      <c r="K318" s="5"/>
      <c r="M318" s="9"/>
    </row>
    <row r="319" spans="4:13" x14ac:dyDescent="0.2">
      <c r="D319" s="2"/>
      <c r="E319" s="2"/>
      <c r="K319" s="5"/>
      <c r="M319" s="9"/>
    </row>
    <row r="320" spans="4:13" x14ac:dyDescent="0.2">
      <c r="D320" s="2"/>
      <c r="E320" s="2"/>
      <c r="K320" s="5"/>
      <c r="M320" s="9"/>
    </row>
    <row r="321" spans="4:13" x14ac:dyDescent="0.2">
      <c r="D321" s="2"/>
      <c r="E321" s="2"/>
      <c r="K321" s="5"/>
      <c r="M321" s="9"/>
    </row>
    <row r="322" spans="4:13" x14ac:dyDescent="0.2">
      <c r="D322" s="2"/>
      <c r="E322" s="2"/>
      <c r="K322" s="5"/>
      <c r="M322" s="9"/>
    </row>
    <row r="323" spans="4:13" x14ac:dyDescent="0.2">
      <c r="D323" s="2"/>
      <c r="E323" s="2"/>
      <c r="K323" s="5"/>
      <c r="M323" s="9"/>
    </row>
    <row r="324" spans="4:13" x14ac:dyDescent="0.2">
      <c r="D324" s="2"/>
      <c r="E324" s="2"/>
      <c r="K324" s="5"/>
      <c r="M324" s="9"/>
    </row>
    <row r="325" spans="4:13" x14ac:dyDescent="0.2">
      <c r="D325" s="2"/>
      <c r="E325" s="2"/>
      <c r="K325" s="5"/>
      <c r="M325" s="9"/>
    </row>
    <row r="326" spans="4:13" x14ac:dyDescent="0.2">
      <c r="D326" s="2"/>
      <c r="E326" s="2"/>
      <c r="K326" s="5"/>
      <c r="M326" s="9"/>
    </row>
    <row r="327" spans="4:13" x14ac:dyDescent="0.2">
      <c r="D327" s="2"/>
      <c r="E327" s="2"/>
      <c r="K327" s="5"/>
      <c r="M327" s="9"/>
    </row>
    <row r="328" spans="4:13" x14ac:dyDescent="0.2">
      <c r="D328" s="2"/>
      <c r="E328" s="2"/>
      <c r="K328" s="5"/>
      <c r="M328" s="9"/>
    </row>
    <row r="329" spans="4:13" x14ac:dyDescent="0.2">
      <c r="D329" s="2"/>
      <c r="E329" s="2"/>
      <c r="K329" s="5"/>
      <c r="M329" s="9"/>
    </row>
    <row r="330" spans="4:13" x14ac:dyDescent="0.2">
      <c r="D330" s="2"/>
      <c r="E330" s="2"/>
      <c r="K330" s="5"/>
      <c r="M330" s="9"/>
    </row>
    <row r="331" spans="4:13" x14ac:dyDescent="0.2">
      <c r="D331" s="2"/>
      <c r="E331" s="2"/>
      <c r="K331" s="5"/>
      <c r="M331" s="9"/>
    </row>
    <row r="332" spans="4:13" x14ac:dyDescent="0.2">
      <c r="D332" s="2"/>
      <c r="E332" s="2"/>
      <c r="K332" s="5"/>
      <c r="M332" s="9"/>
    </row>
    <row r="333" spans="4:13" x14ac:dyDescent="0.2">
      <c r="D333" s="2"/>
      <c r="E333" s="2"/>
      <c r="K333" s="5"/>
      <c r="M333" s="9"/>
    </row>
    <row r="334" spans="4:13" x14ac:dyDescent="0.2">
      <c r="D334" s="2"/>
      <c r="E334" s="2"/>
      <c r="K334" s="5"/>
      <c r="M334" s="9"/>
    </row>
    <row r="335" spans="4:13" x14ac:dyDescent="0.2">
      <c r="D335" s="2"/>
      <c r="E335" s="2"/>
      <c r="K335" s="5"/>
      <c r="M335" s="9"/>
    </row>
    <row r="336" spans="4:13" x14ac:dyDescent="0.2">
      <c r="D336" s="2"/>
      <c r="E336" s="2"/>
      <c r="K336" s="5"/>
      <c r="M336" s="9"/>
    </row>
    <row r="337" spans="4:13" x14ac:dyDescent="0.2">
      <c r="D337" s="2"/>
      <c r="E337" s="2"/>
      <c r="K337" s="5"/>
      <c r="M337" s="9"/>
    </row>
    <row r="338" spans="4:13" x14ac:dyDescent="0.2">
      <c r="D338" s="2"/>
      <c r="E338" s="2"/>
      <c r="K338" s="5"/>
      <c r="M338" s="9"/>
    </row>
    <row r="339" spans="4:13" x14ac:dyDescent="0.2">
      <c r="D339" s="2"/>
      <c r="E339" s="2"/>
      <c r="K339" s="5"/>
      <c r="M339" s="9"/>
    </row>
    <row r="340" spans="4:13" x14ac:dyDescent="0.2">
      <c r="D340" s="2"/>
      <c r="E340" s="2"/>
      <c r="K340" s="5"/>
      <c r="M340" s="9"/>
    </row>
    <row r="341" spans="4:13" x14ac:dyDescent="0.2">
      <c r="D341" s="2"/>
      <c r="E341" s="2"/>
      <c r="K341" s="5"/>
      <c r="M341" s="9"/>
    </row>
    <row r="342" spans="4:13" x14ac:dyDescent="0.2">
      <c r="D342" s="2"/>
      <c r="E342" s="2"/>
      <c r="K342" s="5"/>
      <c r="M342" s="9"/>
    </row>
    <row r="343" spans="4:13" x14ac:dyDescent="0.2">
      <c r="D343" s="2"/>
      <c r="E343" s="2"/>
      <c r="K343" s="5"/>
      <c r="M343" s="9"/>
    </row>
    <row r="344" spans="4:13" x14ac:dyDescent="0.2">
      <c r="D344" s="2"/>
      <c r="E344" s="2"/>
      <c r="K344" s="5"/>
      <c r="M344" s="9"/>
    </row>
    <row r="345" spans="4:13" x14ac:dyDescent="0.2">
      <c r="D345" s="2"/>
      <c r="E345" s="2"/>
      <c r="K345" s="5"/>
      <c r="M345" s="9"/>
    </row>
    <row r="346" spans="4:13" x14ac:dyDescent="0.2">
      <c r="D346" s="2"/>
      <c r="E346" s="2"/>
      <c r="K346" s="5"/>
      <c r="M346" s="9"/>
    </row>
    <row r="347" spans="4:13" x14ac:dyDescent="0.2">
      <c r="D347" s="2"/>
      <c r="E347" s="2"/>
      <c r="K347" s="5"/>
      <c r="M347" s="9"/>
    </row>
    <row r="348" spans="4:13" x14ac:dyDescent="0.2">
      <c r="D348" s="2"/>
      <c r="E348" s="2"/>
      <c r="K348" s="5"/>
      <c r="M348" s="9"/>
    </row>
    <row r="349" spans="4:13" x14ac:dyDescent="0.2">
      <c r="D349" s="2"/>
      <c r="E349" s="2"/>
      <c r="K349" s="5"/>
      <c r="M349" s="9"/>
    </row>
    <row r="350" spans="4:13" x14ac:dyDescent="0.2">
      <c r="D350" s="2"/>
      <c r="E350" s="2"/>
      <c r="K350" s="5"/>
      <c r="M350" s="9"/>
    </row>
    <row r="351" spans="4:13" x14ac:dyDescent="0.2">
      <c r="D351" s="2"/>
      <c r="E351" s="2"/>
      <c r="K351" s="5"/>
      <c r="M351" s="9"/>
    </row>
    <row r="352" spans="4:13" x14ac:dyDescent="0.2">
      <c r="D352" s="2"/>
      <c r="E352" s="2"/>
      <c r="K352" s="5"/>
      <c r="M352" s="9"/>
    </row>
    <row r="353" spans="4:13" x14ac:dyDescent="0.2">
      <c r="D353" s="2"/>
      <c r="E353" s="2"/>
      <c r="K353" s="5"/>
      <c r="M353" s="9"/>
    </row>
    <row r="354" spans="4:13" x14ac:dyDescent="0.2">
      <c r="D354" s="2"/>
      <c r="E354" s="2"/>
      <c r="K354" s="5"/>
      <c r="M354" s="9"/>
    </row>
    <row r="355" spans="4:13" x14ac:dyDescent="0.2">
      <c r="D355" s="2"/>
      <c r="E355" s="2"/>
      <c r="K355" s="5"/>
      <c r="M355" s="9"/>
    </row>
    <row r="356" spans="4:13" x14ac:dyDescent="0.2">
      <c r="D356" s="2"/>
      <c r="E356" s="2"/>
      <c r="K356" s="5"/>
      <c r="M356" s="9"/>
    </row>
    <row r="357" spans="4:13" x14ac:dyDescent="0.2">
      <c r="D357" s="2"/>
      <c r="E357" s="2"/>
      <c r="K357" s="5"/>
      <c r="M357" s="9"/>
    </row>
    <row r="358" spans="4:13" x14ac:dyDescent="0.2">
      <c r="D358" s="2"/>
      <c r="E358" s="2"/>
      <c r="K358" s="5"/>
      <c r="M358" s="9"/>
    </row>
    <row r="359" spans="4:13" x14ac:dyDescent="0.2">
      <c r="D359" s="2"/>
      <c r="E359" s="2"/>
      <c r="K359" s="5"/>
      <c r="M359" s="9"/>
    </row>
    <row r="360" spans="4:13" x14ac:dyDescent="0.2">
      <c r="D360" s="2"/>
      <c r="E360" s="2"/>
      <c r="K360" s="5"/>
      <c r="M360" s="9"/>
    </row>
    <row r="361" spans="4:13" x14ac:dyDescent="0.2">
      <c r="D361" s="2"/>
      <c r="E361" s="2"/>
      <c r="K361" s="5"/>
      <c r="M361" s="9"/>
    </row>
    <row r="362" spans="4:13" x14ac:dyDescent="0.2">
      <c r="D362" s="2"/>
      <c r="E362" s="2"/>
      <c r="K362" s="5"/>
      <c r="M362" s="9"/>
    </row>
    <row r="363" spans="4:13" x14ac:dyDescent="0.2">
      <c r="D363" s="2"/>
      <c r="E363" s="2"/>
      <c r="K363" s="5"/>
      <c r="M363" s="9"/>
    </row>
    <row r="364" spans="4:13" x14ac:dyDescent="0.2">
      <c r="D364" s="2"/>
      <c r="E364" s="2"/>
      <c r="K364" s="5"/>
      <c r="M364" s="9"/>
    </row>
    <row r="365" spans="4:13" x14ac:dyDescent="0.2">
      <c r="D365" s="2"/>
      <c r="E365" s="2"/>
      <c r="K365" s="5"/>
      <c r="M365" s="9"/>
    </row>
    <row r="366" spans="4:13" x14ac:dyDescent="0.2">
      <c r="D366" s="2"/>
      <c r="E366" s="2"/>
      <c r="K366" s="5"/>
      <c r="M366" s="9"/>
    </row>
    <row r="367" spans="4:13" x14ac:dyDescent="0.2">
      <c r="D367" s="2"/>
      <c r="E367" s="2"/>
      <c r="K367" s="5"/>
      <c r="M367" s="9"/>
    </row>
    <row r="368" spans="4:13" x14ac:dyDescent="0.2">
      <c r="D368" s="2"/>
      <c r="E368" s="2"/>
      <c r="K368" s="5"/>
      <c r="M368" s="9"/>
    </row>
    <row r="369" spans="4:13" x14ac:dyDescent="0.2">
      <c r="D369" s="2"/>
      <c r="E369" s="2"/>
      <c r="K369" s="5"/>
      <c r="M369" s="9"/>
    </row>
    <row r="370" spans="4:13" x14ac:dyDescent="0.2">
      <c r="D370" s="2"/>
      <c r="E370" s="2"/>
      <c r="K370" s="5"/>
      <c r="M370" s="9"/>
    </row>
    <row r="371" spans="4:13" x14ac:dyDescent="0.2">
      <c r="D371" s="2"/>
      <c r="E371" s="2"/>
      <c r="K371" s="5"/>
      <c r="M371" s="9"/>
    </row>
    <row r="372" spans="4:13" x14ac:dyDescent="0.2">
      <c r="D372" s="2"/>
      <c r="E372" s="2"/>
      <c r="K372" s="5"/>
      <c r="M372" s="9"/>
    </row>
    <row r="373" spans="4:13" x14ac:dyDescent="0.2">
      <c r="D373" s="2"/>
      <c r="E373" s="2"/>
      <c r="K373" s="5"/>
      <c r="M373" s="9"/>
    </row>
    <row r="374" spans="4:13" x14ac:dyDescent="0.2">
      <c r="D374" s="2"/>
      <c r="E374" s="2"/>
      <c r="K374" s="5"/>
      <c r="M374" s="9"/>
    </row>
    <row r="375" spans="4:13" x14ac:dyDescent="0.2">
      <c r="D375" s="2"/>
      <c r="E375" s="2"/>
      <c r="K375" s="5"/>
      <c r="M375" s="9"/>
    </row>
    <row r="376" spans="4:13" x14ac:dyDescent="0.2">
      <c r="D376" s="2"/>
      <c r="E376" s="2"/>
      <c r="K376" s="5"/>
      <c r="M376" s="9"/>
    </row>
    <row r="377" spans="4:13" x14ac:dyDescent="0.2">
      <c r="D377" s="2"/>
      <c r="E377" s="2"/>
      <c r="K377" s="5"/>
      <c r="M377" s="9"/>
    </row>
    <row r="378" spans="4:13" x14ac:dyDescent="0.2">
      <c r="D378" s="2"/>
      <c r="E378" s="2"/>
      <c r="K378" s="5"/>
      <c r="M378" s="9"/>
    </row>
    <row r="379" spans="4:13" x14ac:dyDescent="0.2">
      <c r="D379" s="2"/>
      <c r="E379" s="2"/>
      <c r="K379" s="5"/>
      <c r="M379" s="9"/>
    </row>
    <row r="380" spans="4:13" x14ac:dyDescent="0.2">
      <c r="D380" s="2"/>
      <c r="E380" s="2"/>
      <c r="K380" s="5"/>
      <c r="M380" s="9"/>
    </row>
    <row r="381" spans="4:13" x14ac:dyDescent="0.2">
      <c r="D381" s="2"/>
      <c r="E381" s="2"/>
      <c r="K381" s="5"/>
      <c r="M381" s="9"/>
    </row>
    <row r="382" spans="4:13" x14ac:dyDescent="0.2">
      <c r="D382" s="2"/>
      <c r="E382" s="2"/>
      <c r="K382" s="5"/>
      <c r="M382" s="9"/>
    </row>
    <row r="383" spans="4:13" x14ac:dyDescent="0.2">
      <c r="D383" s="2"/>
      <c r="E383" s="2"/>
      <c r="K383" s="5"/>
      <c r="M383" s="9"/>
    </row>
    <row r="384" spans="4:13" x14ac:dyDescent="0.2">
      <c r="D384" s="2"/>
      <c r="E384" s="2"/>
      <c r="K384" s="5"/>
      <c r="M384" s="9"/>
    </row>
    <row r="385" spans="4:13" x14ac:dyDescent="0.2">
      <c r="D385" s="2"/>
      <c r="E385" s="2"/>
      <c r="K385" s="5"/>
      <c r="M385" s="9"/>
    </row>
    <row r="386" spans="4:13" x14ac:dyDescent="0.2">
      <c r="D386" s="2"/>
      <c r="E386" s="2"/>
      <c r="K386" s="5"/>
      <c r="M386" s="9"/>
    </row>
    <row r="387" spans="4:13" x14ac:dyDescent="0.2">
      <c r="D387" s="2"/>
      <c r="E387" s="2"/>
      <c r="K387" s="5"/>
      <c r="M387" s="9"/>
    </row>
    <row r="388" spans="4:13" x14ac:dyDescent="0.2">
      <c r="D388" s="2"/>
      <c r="E388" s="2"/>
      <c r="K388" s="5"/>
      <c r="M388" s="9"/>
    </row>
    <row r="389" spans="4:13" x14ac:dyDescent="0.2">
      <c r="D389" s="2"/>
      <c r="E389" s="2"/>
      <c r="K389" s="5"/>
      <c r="M389" s="9"/>
    </row>
    <row r="390" spans="4:13" x14ac:dyDescent="0.2">
      <c r="D390" s="2"/>
      <c r="E390" s="2"/>
      <c r="K390" s="5"/>
      <c r="M390" s="9"/>
    </row>
    <row r="391" spans="4:13" x14ac:dyDescent="0.2">
      <c r="D391" s="2"/>
      <c r="E391" s="2"/>
      <c r="K391" s="5"/>
      <c r="M391" s="9"/>
    </row>
    <row r="392" spans="4:13" x14ac:dyDescent="0.2">
      <c r="D392" s="2"/>
      <c r="E392" s="2"/>
      <c r="K392" s="5"/>
      <c r="M392" s="9"/>
    </row>
    <row r="393" spans="4:13" x14ac:dyDescent="0.2">
      <c r="D393" s="2"/>
      <c r="E393" s="2"/>
      <c r="K393" s="5"/>
      <c r="M393" s="9"/>
    </row>
    <row r="394" spans="4:13" x14ac:dyDescent="0.2">
      <c r="D394" s="2"/>
      <c r="E394" s="2"/>
      <c r="K394" s="5"/>
      <c r="M394" s="9"/>
    </row>
    <row r="395" spans="4:13" x14ac:dyDescent="0.2">
      <c r="D395" s="2"/>
      <c r="E395" s="2"/>
      <c r="K395" s="5"/>
      <c r="M395" s="9"/>
    </row>
    <row r="396" spans="4:13" x14ac:dyDescent="0.2">
      <c r="D396" s="2"/>
      <c r="E396" s="2"/>
      <c r="K396" s="5"/>
      <c r="M396" s="9"/>
    </row>
    <row r="397" spans="4:13" x14ac:dyDescent="0.2">
      <c r="D397" s="2"/>
      <c r="E397" s="2"/>
      <c r="K397" s="5"/>
      <c r="M397" s="9"/>
    </row>
    <row r="398" spans="4:13" x14ac:dyDescent="0.2">
      <c r="D398" s="2"/>
      <c r="E398" s="2"/>
      <c r="K398" s="5"/>
      <c r="M398" s="9"/>
    </row>
    <row r="399" spans="4:13" x14ac:dyDescent="0.2">
      <c r="D399" s="2"/>
      <c r="E399" s="2"/>
      <c r="K399" s="5"/>
      <c r="M399" s="9"/>
    </row>
    <row r="400" spans="4:13" x14ac:dyDescent="0.2">
      <c r="D400" s="2"/>
      <c r="E400" s="2"/>
      <c r="K400" s="5"/>
      <c r="M400" s="9"/>
    </row>
    <row r="401" spans="4:13" x14ac:dyDescent="0.2">
      <c r="D401" s="2"/>
      <c r="E401" s="2"/>
      <c r="K401" s="5"/>
      <c r="M401" s="9"/>
    </row>
    <row r="402" spans="4:13" x14ac:dyDescent="0.2">
      <c r="D402" s="2"/>
      <c r="E402" s="2"/>
      <c r="K402" s="5"/>
      <c r="M402" s="9"/>
    </row>
    <row r="403" spans="4:13" x14ac:dyDescent="0.2">
      <c r="D403" s="2"/>
      <c r="E403" s="2"/>
      <c r="K403" s="5"/>
      <c r="M403" s="9"/>
    </row>
    <row r="404" spans="4:13" x14ac:dyDescent="0.2">
      <c r="D404" s="2"/>
      <c r="E404" s="2"/>
      <c r="K404" s="5"/>
      <c r="M404" s="9"/>
    </row>
    <row r="405" spans="4:13" x14ac:dyDescent="0.2">
      <c r="D405" s="2"/>
      <c r="E405" s="2"/>
      <c r="K405" s="5"/>
      <c r="M405" s="9"/>
    </row>
    <row r="406" spans="4:13" x14ac:dyDescent="0.2">
      <c r="D406" s="2"/>
      <c r="E406" s="2"/>
      <c r="K406" s="5"/>
      <c r="M406" s="9"/>
    </row>
    <row r="407" spans="4:13" x14ac:dyDescent="0.2">
      <c r="D407" s="2"/>
      <c r="E407" s="2"/>
      <c r="K407" s="5"/>
      <c r="M407" s="9"/>
    </row>
    <row r="408" spans="4:13" x14ac:dyDescent="0.2">
      <c r="D408" s="2"/>
      <c r="E408" s="2"/>
      <c r="K408" s="5"/>
      <c r="M408" s="9"/>
    </row>
    <row r="409" spans="4:13" x14ac:dyDescent="0.2">
      <c r="D409" s="2"/>
      <c r="E409" s="2"/>
      <c r="K409" s="5"/>
      <c r="M409" s="9"/>
    </row>
    <row r="410" spans="4:13" x14ac:dyDescent="0.2">
      <c r="D410" s="2"/>
      <c r="E410" s="2"/>
      <c r="K410" s="5"/>
      <c r="M410" s="9"/>
    </row>
    <row r="411" spans="4:13" x14ac:dyDescent="0.2">
      <c r="D411" s="2"/>
      <c r="E411" s="2"/>
      <c r="K411" s="5"/>
      <c r="M411" s="9"/>
    </row>
    <row r="412" spans="4:13" x14ac:dyDescent="0.2">
      <c r="D412" s="2"/>
      <c r="E412" s="2"/>
      <c r="K412" s="5"/>
      <c r="M412" s="9"/>
    </row>
    <row r="413" spans="4:13" x14ac:dyDescent="0.2">
      <c r="D413" s="2"/>
      <c r="E413" s="2"/>
      <c r="K413" s="5"/>
      <c r="M413" s="9"/>
    </row>
    <row r="414" spans="4:13" x14ac:dyDescent="0.2">
      <c r="D414" s="2"/>
      <c r="E414" s="2"/>
      <c r="K414" s="5"/>
      <c r="M414" s="9"/>
    </row>
    <row r="415" spans="4:13" x14ac:dyDescent="0.2">
      <c r="D415" s="2"/>
      <c r="E415" s="2"/>
      <c r="K415" s="5"/>
      <c r="M415" s="9"/>
    </row>
    <row r="416" spans="4:13" x14ac:dyDescent="0.2">
      <c r="D416" s="2"/>
      <c r="E416" s="2"/>
      <c r="K416" s="5"/>
      <c r="M416" s="9"/>
    </row>
    <row r="417" spans="4:13" x14ac:dyDescent="0.2">
      <c r="D417" s="2"/>
      <c r="E417" s="2"/>
      <c r="K417" s="5"/>
      <c r="M417" s="9"/>
    </row>
    <row r="418" spans="4:13" x14ac:dyDescent="0.2">
      <c r="D418" s="2"/>
      <c r="E418" s="2"/>
      <c r="K418" s="5"/>
      <c r="M418" s="9"/>
    </row>
    <row r="419" spans="4:13" x14ac:dyDescent="0.2">
      <c r="D419" s="2"/>
      <c r="E419" s="2"/>
      <c r="K419" s="5"/>
      <c r="M419" s="9"/>
    </row>
    <row r="420" spans="4:13" x14ac:dyDescent="0.2">
      <c r="D420" s="2"/>
      <c r="E420" s="2"/>
      <c r="K420" s="5"/>
      <c r="M420" s="9"/>
    </row>
    <row r="421" spans="4:13" x14ac:dyDescent="0.2">
      <c r="D421" s="2"/>
      <c r="E421" s="2"/>
      <c r="K421" s="5"/>
      <c r="M421" s="9"/>
    </row>
    <row r="422" spans="4:13" x14ac:dyDescent="0.2">
      <c r="D422" s="2"/>
      <c r="E422" s="2"/>
      <c r="K422" s="5"/>
      <c r="M422" s="9"/>
    </row>
    <row r="423" spans="4:13" x14ac:dyDescent="0.2">
      <c r="D423" s="2"/>
      <c r="E423" s="2"/>
      <c r="K423" s="5"/>
      <c r="M423" s="9"/>
    </row>
    <row r="424" spans="4:13" x14ac:dyDescent="0.2">
      <c r="D424" s="2"/>
      <c r="E424" s="2"/>
      <c r="K424" s="5"/>
      <c r="M424" s="9"/>
    </row>
    <row r="425" spans="4:13" x14ac:dyDescent="0.2">
      <c r="D425" s="2"/>
      <c r="E425" s="2"/>
      <c r="K425" s="5"/>
      <c r="M425" s="9"/>
    </row>
    <row r="426" spans="4:13" x14ac:dyDescent="0.2">
      <c r="D426" s="2"/>
      <c r="E426" s="2"/>
      <c r="K426" s="5"/>
      <c r="M426" s="9"/>
    </row>
    <row r="427" spans="4:13" x14ac:dyDescent="0.2">
      <c r="D427" s="2"/>
      <c r="E427" s="2"/>
      <c r="K427" s="5"/>
      <c r="M427" s="9"/>
    </row>
    <row r="428" spans="4:13" x14ac:dyDescent="0.2">
      <c r="D428" s="2"/>
      <c r="E428" s="2"/>
      <c r="K428" s="5"/>
      <c r="M428" s="9"/>
    </row>
    <row r="429" spans="4:13" x14ac:dyDescent="0.2">
      <c r="D429" s="2"/>
      <c r="E429" s="2"/>
      <c r="K429" s="5"/>
      <c r="M429" s="9"/>
    </row>
    <row r="430" spans="4:13" x14ac:dyDescent="0.2">
      <c r="D430" s="2"/>
      <c r="E430" s="2"/>
      <c r="K430" s="5"/>
      <c r="M430" s="9"/>
    </row>
    <row r="431" spans="4:13" x14ac:dyDescent="0.2">
      <c r="D431" s="2"/>
      <c r="E431" s="2"/>
      <c r="K431" s="5"/>
      <c r="M431" s="9"/>
    </row>
    <row r="432" spans="4:13" x14ac:dyDescent="0.2">
      <c r="D432" s="2"/>
      <c r="E432" s="2"/>
      <c r="K432" s="5"/>
      <c r="M432" s="9"/>
    </row>
    <row r="433" spans="4:13" x14ac:dyDescent="0.2">
      <c r="D433" s="2"/>
      <c r="E433" s="2"/>
      <c r="K433" s="5"/>
      <c r="M433" s="9"/>
    </row>
    <row r="434" spans="4:13" x14ac:dyDescent="0.2">
      <c r="D434" s="2"/>
      <c r="E434" s="2"/>
      <c r="K434" s="5"/>
      <c r="M434" s="9"/>
    </row>
    <row r="435" spans="4:13" x14ac:dyDescent="0.2">
      <c r="D435" s="2"/>
      <c r="E435" s="2"/>
      <c r="K435" s="5"/>
      <c r="M435" s="9"/>
    </row>
    <row r="436" spans="4:13" x14ac:dyDescent="0.2">
      <c r="D436" s="2"/>
      <c r="E436" s="2"/>
      <c r="K436" s="5"/>
      <c r="M436" s="9"/>
    </row>
    <row r="437" spans="4:13" x14ac:dyDescent="0.2">
      <c r="D437" s="2"/>
      <c r="E437" s="2"/>
      <c r="K437" s="5"/>
      <c r="M437" s="9"/>
    </row>
    <row r="438" spans="4:13" x14ac:dyDescent="0.2">
      <c r="D438" s="2"/>
      <c r="E438" s="2"/>
      <c r="K438" s="5"/>
      <c r="M438" s="9"/>
    </row>
    <row r="439" spans="4:13" x14ac:dyDescent="0.2">
      <c r="D439" s="2"/>
      <c r="E439" s="2"/>
      <c r="K439" s="5"/>
      <c r="M439" s="9"/>
    </row>
    <row r="440" spans="4:13" x14ac:dyDescent="0.2">
      <c r="D440" s="2"/>
      <c r="E440" s="2"/>
      <c r="K440" s="5"/>
      <c r="M440" s="9"/>
    </row>
    <row r="441" spans="4:13" x14ac:dyDescent="0.2">
      <c r="D441" s="2"/>
      <c r="E441" s="2"/>
      <c r="K441" s="5"/>
      <c r="M441" s="9"/>
    </row>
    <row r="442" spans="4:13" x14ac:dyDescent="0.2">
      <c r="D442" s="2"/>
      <c r="E442" s="2"/>
      <c r="K442" s="5"/>
      <c r="M442" s="9"/>
    </row>
    <row r="443" spans="4:13" x14ac:dyDescent="0.2">
      <c r="D443" s="2"/>
      <c r="E443" s="2"/>
      <c r="K443" s="5"/>
      <c r="M443" s="9"/>
    </row>
    <row r="444" spans="4:13" x14ac:dyDescent="0.2">
      <c r="D444" s="2"/>
      <c r="E444" s="2"/>
      <c r="K444" s="5"/>
      <c r="M444" s="9"/>
    </row>
    <row r="445" spans="4:13" x14ac:dyDescent="0.2">
      <c r="D445" s="2"/>
      <c r="E445" s="2"/>
      <c r="K445" s="5"/>
      <c r="M445" s="9"/>
    </row>
    <row r="446" spans="4:13" x14ac:dyDescent="0.2">
      <c r="D446" s="2"/>
      <c r="E446" s="2"/>
      <c r="K446" s="5"/>
      <c r="M446" s="9"/>
    </row>
    <row r="447" spans="4:13" x14ac:dyDescent="0.2">
      <c r="D447" s="2"/>
      <c r="E447" s="2"/>
      <c r="K447" s="5"/>
      <c r="M447" s="9"/>
    </row>
    <row r="448" spans="4:13" x14ac:dyDescent="0.2">
      <c r="D448" s="2"/>
      <c r="E448" s="2"/>
      <c r="K448" s="5"/>
      <c r="M448" s="9"/>
    </row>
    <row r="449" spans="4:13" x14ac:dyDescent="0.2">
      <c r="D449" s="2"/>
      <c r="E449" s="2"/>
      <c r="K449" s="5"/>
      <c r="M449" s="9"/>
    </row>
    <row r="450" spans="4:13" x14ac:dyDescent="0.2">
      <c r="D450" s="2"/>
      <c r="E450" s="2"/>
      <c r="K450" s="5"/>
      <c r="M450" s="9"/>
    </row>
    <row r="451" spans="4:13" x14ac:dyDescent="0.2">
      <c r="D451" s="2"/>
      <c r="E451" s="2"/>
      <c r="K451" s="5"/>
      <c r="M451" s="9"/>
    </row>
    <row r="452" spans="4:13" x14ac:dyDescent="0.2">
      <c r="D452" s="2"/>
      <c r="E452" s="2"/>
      <c r="K452" s="5"/>
      <c r="M452" s="9"/>
    </row>
    <row r="453" spans="4:13" x14ac:dyDescent="0.2">
      <c r="D453" s="2"/>
      <c r="E453" s="2"/>
      <c r="K453" s="5"/>
      <c r="M453" s="9"/>
    </row>
    <row r="454" spans="4:13" x14ac:dyDescent="0.2">
      <c r="D454" s="2"/>
      <c r="E454" s="2"/>
      <c r="K454" s="5"/>
      <c r="M454" s="9"/>
    </row>
    <row r="455" spans="4:13" x14ac:dyDescent="0.2">
      <c r="D455" s="2"/>
      <c r="E455" s="2"/>
      <c r="K455" s="5"/>
      <c r="M455" s="9"/>
    </row>
    <row r="456" spans="4:13" x14ac:dyDescent="0.2">
      <c r="D456" s="2"/>
      <c r="E456" s="2"/>
      <c r="K456" s="5"/>
      <c r="M456" s="9"/>
    </row>
    <row r="457" spans="4:13" x14ac:dyDescent="0.2">
      <c r="D457" s="2"/>
      <c r="E457" s="2"/>
      <c r="K457" s="5"/>
      <c r="M457" s="9"/>
    </row>
    <row r="458" spans="4:13" x14ac:dyDescent="0.2">
      <c r="D458" s="2"/>
      <c r="E458" s="2"/>
      <c r="K458" s="5"/>
      <c r="M458" s="9"/>
    </row>
    <row r="459" spans="4:13" x14ac:dyDescent="0.2">
      <c r="D459" s="2"/>
      <c r="E459" s="2"/>
      <c r="K459" s="5"/>
      <c r="M459" s="9"/>
    </row>
    <row r="460" spans="4:13" x14ac:dyDescent="0.2">
      <c r="D460" s="2"/>
      <c r="E460" s="2"/>
      <c r="K460" s="5"/>
      <c r="M460" s="9"/>
    </row>
    <row r="461" spans="4:13" x14ac:dyDescent="0.2">
      <c r="D461" s="2"/>
      <c r="E461" s="2"/>
      <c r="K461" s="5"/>
      <c r="M461" s="9"/>
    </row>
    <row r="462" spans="4:13" x14ac:dyDescent="0.2">
      <c r="D462" s="2"/>
      <c r="E462" s="2"/>
      <c r="K462" s="5"/>
      <c r="M462" s="9"/>
    </row>
    <row r="463" spans="4:13" x14ac:dyDescent="0.2">
      <c r="D463" s="2"/>
      <c r="E463" s="2"/>
      <c r="K463" s="5"/>
      <c r="M463" s="9"/>
    </row>
    <row r="464" spans="4:13" x14ac:dyDescent="0.2">
      <c r="D464" s="2"/>
      <c r="E464" s="2"/>
      <c r="K464" s="5"/>
      <c r="M464" s="9"/>
    </row>
    <row r="465" spans="4:13" x14ac:dyDescent="0.2">
      <c r="D465" s="2"/>
      <c r="E465" s="2"/>
      <c r="K465" s="5"/>
      <c r="M465" s="9"/>
    </row>
    <row r="466" spans="4:13" x14ac:dyDescent="0.2">
      <c r="D466" s="2"/>
      <c r="E466" s="2"/>
      <c r="K466" s="5"/>
      <c r="M466" s="9"/>
    </row>
    <row r="467" spans="4:13" x14ac:dyDescent="0.2">
      <c r="D467" s="2"/>
      <c r="E467" s="2"/>
      <c r="K467" s="5"/>
      <c r="M467" s="9"/>
    </row>
    <row r="468" spans="4:13" x14ac:dyDescent="0.2">
      <c r="D468" s="2"/>
      <c r="E468" s="2"/>
      <c r="K468" s="5"/>
      <c r="M468" s="9"/>
    </row>
    <row r="469" spans="4:13" x14ac:dyDescent="0.2">
      <c r="D469" s="2"/>
      <c r="E469" s="2"/>
      <c r="K469" s="5"/>
      <c r="M469" s="9"/>
    </row>
    <row r="470" spans="4:13" x14ac:dyDescent="0.2">
      <c r="D470" s="2"/>
      <c r="E470" s="2"/>
      <c r="K470" s="5"/>
      <c r="M470" s="9"/>
    </row>
    <row r="471" spans="4:13" x14ac:dyDescent="0.2">
      <c r="D471" s="2"/>
      <c r="E471" s="2"/>
      <c r="K471" s="5"/>
      <c r="M471" s="9"/>
    </row>
    <row r="472" spans="4:13" x14ac:dyDescent="0.2">
      <c r="D472" s="2"/>
      <c r="E472" s="2"/>
      <c r="K472" s="5"/>
      <c r="M472" s="9"/>
    </row>
    <row r="473" spans="4:13" x14ac:dyDescent="0.2">
      <c r="D473" s="2"/>
      <c r="E473" s="2"/>
      <c r="K473" s="5"/>
      <c r="M473" s="9"/>
    </row>
    <row r="474" spans="4:13" x14ac:dyDescent="0.2">
      <c r="D474" s="2"/>
      <c r="E474" s="2"/>
      <c r="K474" s="5"/>
      <c r="M474" s="9"/>
    </row>
    <row r="475" spans="4:13" x14ac:dyDescent="0.2">
      <c r="D475" s="2"/>
      <c r="E475" s="2"/>
      <c r="K475" s="5"/>
      <c r="M475" s="9"/>
    </row>
    <row r="476" spans="4:13" x14ac:dyDescent="0.2">
      <c r="D476" s="2"/>
      <c r="E476" s="2"/>
      <c r="K476" s="5"/>
      <c r="M476" s="9"/>
    </row>
    <row r="477" spans="4:13" x14ac:dyDescent="0.2">
      <c r="D477" s="2"/>
      <c r="E477" s="2"/>
      <c r="K477" s="5"/>
      <c r="M477" s="9"/>
    </row>
    <row r="478" spans="4:13" x14ac:dyDescent="0.2">
      <c r="D478" s="2"/>
      <c r="E478" s="2"/>
      <c r="K478" s="5"/>
      <c r="M478" s="9"/>
    </row>
    <row r="479" spans="4:13" x14ac:dyDescent="0.2">
      <c r="D479" s="2"/>
      <c r="E479" s="2"/>
      <c r="K479" s="5"/>
      <c r="M479" s="9"/>
    </row>
    <row r="480" spans="4:13" x14ac:dyDescent="0.2">
      <c r="D480" s="2"/>
      <c r="E480" s="2"/>
      <c r="K480" s="5"/>
      <c r="M480" s="9"/>
    </row>
    <row r="481" spans="4:13" x14ac:dyDescent="0.2">
      <c r="D481" s="2"/>
      <c r="E481" s="2"/>
      <c r="K481" s="5"/>
      <c r="M481" s="9"/>
    </row>
    <row r="482" spans="4:13" x14ac:dyDescent="0.2">
      <c r="D482" s="2"/>
      <c r="E482" s="2"/>
      <c r="K482" s="5"/>
      <c r="M482" s="9"/>
    </row>
    <row r="483" spans="4:13" x14ac:dyDescent="0.2">
      <c r="D483" s="2"/>
      <c r="E483" s="2"/>
      <c r="K483" s="5"/>
      <c r="M483" s="9"/>
    </row>
    <row r="484" spans="4:13" x14ac:dyDescent="0.2">
      <c r="D484" s="2"/>
      <c r="E484" s="2"/>
      <c r="K484" s="5"/>
      <c r="M484" s="9"/>
    </row>
    <row r="485" spans="4:13" x14ac:dyDescent="0.2">
      <c r="D485" s="2"/>
      <c r="E485" s="2"/>
      <c r="K485" s="5"/>
      <c r="M485" s="9"/>
    </row>
    <row r="486" spans="4:13" x14ac:dyDescent="0.2">
      <c r="D486" s="2"/>
      <c r="E486" s="2"/>
      <c r="K486" s="5"/>
      <c r="M486" s="9"/>
    </row>
    <row r="487" spans="4:13" x14ac:dyDescent="0.2">
      <c r="D487" s="2"/>
      <c r="E487" s="2"/>
      <c r="K487" s="5"/>
      <c r="M487" s="9"/>
    </row>
    <row r="488" spans="4:13" x14ac:dyDescent="0.2">
      <c r="D488" s="2"/>
      <c r="E488" s="2"/>
      <c r="K488" s="5"/>
      <c r="M488" s="9"/>
    </row>
    <row r="489" spans="4:13" x14ac:dyDescent="0.2">
      <c r="D489" s="2"/>
      <c r="E489" s="2"/>
      <c r="K489" s="5"/>
      <c r="M489" s="9"/>
    </row>
    <row r="490" spans="4:13" x14ac:dyDescent="0.2">
      <c r="D490" s="2"/>
      <c r="E490" s="2"/>
      <c r="K490" s="5"/>
      <c r="M490" s="9"/>
    </row>
    <row r="491" spans="4:13" x14ac:dyDescent="0.2">
      <c r="D491" s="2"/>
      <c r="E491" s="2"/>
      <c r="K491" s="5"/>
      <c r="M491" s="9"/>
    </row>
    <row r="492" spans="4:13" x14ac:dyDescent="0.2">
      <c r="D492" s="2"/>
      <c r="E492" s="2"/>
      <c r="K492" s="5"/>
      <c r="M492" s="9"/>
    </row>
    <row r="493" spans="4:13" x14ac:dyDescent="0.2">
      <c r="D493" s="2"/>
      <c r="E493" s="2"/>
      <c r="K493" s="5"/>
      <c r="M493" s="9"/>
    </row>
    <row r="494" spans="4:13" x14ac:dyDescent="0.2">
      <c r="D494" s="2"/>
      <c r="E494" s="2"/>
      <c r="K494" s="5"/>
      <c r="M494" s="9"/>
    </row>
    <row r="495" spans="4:13" x14ac:dyDescent="0.2">
      <c r="D495" s="2"/>
      <c r="E495" s="2"/>
      <c r="K495" s="5"/>
      <c r="M495" s="9"/>
    </row>
    <row r="496" spans="4:13" x14ac:dyDescent="0.2">
      <c r="D496" s="2"/>
      <c r="E496" s="2"/>
      <c r="K496" s="5"/>
      <c r="M496" s="9"/>
    </row>
    <row r="497" spans="4:13" x14ac:dyDescent="0.2">
      <c r="D497" s="2"/>
      <c r="E497" s="2"/>
      <c r="K497" s="5"/>
      <c r="M497" s="9"/>
    </row>
    <row r="498" spans="4:13" x14ac:dyDescent="0.2">
      <c r="D498" s="2"/>
      <c r="E498" s="2"/>
      <c r="K498" s="5"/>
      <c r="M498" s="9"/>
    </row>
    <row r="499" spans="4:13" x14ac:dyDescent="0.2">
      <c r="D499" s="2"/>
      <c r="E499" s="2"/>
      <c r="K499" s="5"/>
      <c r="M499" s="9"/>
    </row>
    <row r="500" spans="4:13" x14ac:dyDescent="0.2">
      <c r="D500" s="2"/>
      <c r="E500" s="2"/>
      <c r="K500" s="5"/>
      <c r="M500" s="9"/>
    </row>
    <row r="501" spans="4:13" x14ac:dyDescent="0.2">
      <c r="D501" s="2"/>
      <c r="E501" s="2"/>
      <c r="K501" s="5"/>
      <c r="M501" s="9"/>
    </row>
    <row r="502" spans="4:13" x14ac:dyDescent="0.2">
      <c r="D502" s="2"/>
      <c r="E502" s="2"/>
      <c r="K502" s="5"/>
      <c r="M502" s="9"/>
    </row>
    <row r="503" spans="4:13" x14ac:dyDescent="0.2">
      <c r="D503" s="2"/>
      <c r="E503" s="2"/>
      <c r="K503" s="5"/>
      <c r="M503" s="9"/>
    </row>
    <row r="504" spans="4:13" x14ac:dyDescent="0.2">
      <c r="D504" s="2"/>
      <c r="E504" s="2"/>
      <c r="K504" s="5"/>
      <c r="M504" s="9"/>
    </row>
    <row r="505" spans="4:13" x14ac:dyDescent="0.2">
      <c r="D505" s="2"/>
      <c r="E505" s="2"/>
      <c r="K505" s="5"/>
      <c r="M505" s="9"/>
    </row>
    <row r="506" spans="4:13" x14ac:dyDescent="0.2">
      <c r="D506" s="2"/>
      <c r="E506" s="2"/>
      <c r="K506" s="5"/>
      <c r="M506" s="9"/>
    </row>
    <row r="507" spans="4:13" x14ac:dyDescent="0.2">
      <c r="D507" s="2"/>
      <c r="E507" s="2"/>
      <c r="K507" s="5"/>
      <c r="M507" s="9"/>
    </row>
    <row r="508" spans="4:13" x14ac:dyDescent="0.2">
      <c r="D508" s="2"/>
      <c r="E508" s="2"/>
      <c r="K508" s="5"/>
      <c r="M508" s="9"/>
    </row>
    <row r="509" spans="4:13" x14ac:dyDescent="0.2">
      <c r="D509" s="2"/>
      <c r="E509" s="2"/>
      <c r="K509" s="5"/>
      <c r="M509" s="9"/>
    </row>
    <row r="510" spans="4:13" x14ac:dyDescent="0.2">
      <c r="D510" s="2"/>
      <c r="E510" s="2"/>
      <c r="K510" s="5"/>
      <c r="M510" s="9"/>
    </row>
    <row r="511" spans="4:13" x14ac:dyDescent="0.2">
      <c r="D511" s="2"/>
      <c r="E511" s="2"/>
      <c r="K511" s="5"/>
      <c r="M511" s="9"/>
    </row>
    <row r="512" spans="4:13" x14ac:dyDescent="0.2">
      <c r="D512" s="2"/>
      <c r="E512" s="2"/>
      <c r="K512" s="5"/>
      <c r="M512" s="9"/>
    </row>
    <row r="513" spans="4:13" x14ac:dyDescent="0.2">
      <c r="D513" s="2"/>
      <c r="E513" s="2"/>
      <c r="K513" s="5"/>
      <c r="M513" s="9"/>
    </row>
    <row r="514" spans="4:13" x14ac:dyDescent="0.2">
      <c r="D514" s="2"/>
      <c r="E514" s="2"/>
      <c r="K514" s="5"/>
      <c r="M514" s="9"/>
    </row>
    <row r="515" spans="4:13" x14ac:dyDescent="0.2">
      <c r="D515" s="2"/>
      <c r="E515" s="2"/>
      <c r="K515" s="5"/>
      <c r="M515" s="9"/>
    </row>
    <row r="516" spans="4:13" x14ac:dyDescent="0.2">
      <c r="D516" s="2"/>
      <c r="E516" s="2"/>
      <c r="K516" s="5"/>
      <c r="M516" s="9"/>
    </row>
    <row r="517" spans="4:13" x14ac:dyDescent="0.2">
      <c r="D517" s="2"/>
      <c r="E517" s="2"/>
      <c r="K517" s="5"/>
      <c r="M517" s="9"/>
    </row>
    <row r="518" spans="4:13" x14ac:dyDescent="0.2">
      <c r="D518" s="2"/>
      <c r="E518" s="2"/>
      <c r="K518" s="5"/>
      <c r="M518" s="9"/>
    </row>
    <row r="519" spans="4:13" x14ac:dyDescent="0.2">
      <c r="D519" s="2"/>
      <c r="E519" s="2"/>
      <c r="K519" s="5"/>
      <c r="M519" s="9"/>
    </row>
    <row r="520" spans="4:13" x14ac:dyDescent="0.2">
      <c r="D520" s="2"/>
      <c r="E520" s="2"/>
      <c r="K520" s="5"/>
      <c r="M520" s="9"/>
    </row>
    <row r="521" spans="4:13" x14ac:dyDescent="0.2">
      <c r="D521" s="2"/>
      <c r="E521" s="2"/>
      <c r="K521" s="5"/>
      <c r="M521" s="9"/>
    </row>
    <row r="522" spans="4:13" x14ac:dyDescent="0.2">
      <c r="D522" s="2"/>
      <c r="E522" s="2"/>
      <c r="K522" s="5"/>
      <c r="M522" s="9"/>
    </row>
    <row r="523" spans="4:13" x14ac:dyDescent="0.2">
      <c r="D523" s="2"/>
      <c r="E523" s="2"/>
      <c r="K523" s="5"/>
      <c r="M523" s="9"/>
    </row>
    <row r="524" spans="4:13" x14ac:dyDescent="0.2">
      <c r="D524" s="2"/>
      <c r="E524" s="2"/>
      <c r="K524" s="5"/>
      <c r="M524" s="9"/>
    </row>
    <row r="525" spans="4:13" x14ac:dyDescent="0.2">
      <c r="D525" s="2"/>
      <c r="E525" s="2"/>
      <c r="K525" s="5"/>
      <c r="M525" s="9"/>
    </row>
    <row r="526" spans="4:13" x14ac:dyDescent="0.2">
      <c r="D526" s="2"/>
      <c r="E526" s="2"/>
      <c r="K526" s="5"/>
      <c r="M526" s="9"/>
    </row>
    <row r="527" spans="4:13" x14ac:dyDescent="0.2">
      <c r="D527" s="2"/>
      <c r="E527" s="2"/>
      <c r="K527" s="5"/>
      <c r="M527" s="9"/>
    </row>
    <row r="528" spans="4:13" x14ac:dyDescent="0.2">
      <c r="D528" s="2"/>
      <c r="E528" s="2"/>
      <c r="K528" s="5"/>
      <c r="M528" s="9"/>
    </row>
    <row r="529" spans="4:13" x14ac:dyDescent="0.2">
      <c r="D529" s="2"/>
      <c r="E529" s="2"/>
      <c r="K529" s="5"/>
      <c r="M529" s="9"/>
    </row>
    <row r="530" spans="4:13" x14ac:dyDescent="0.2">
      <c r="D530" s="2"/>
      <c r="E530" s="2"/>
      <c r="K530" s="5"/>
      <c r="M530" s="9"/>
    </row>
    <row r="531" spans="4:13" x14ac:dyDescent="0.2">
      <c r="D531" s="2"/>
      <c r="E531" s="2"/>
      <c r="K531" s="5"/>
      <c r="M531" s="9"/>
    </row>
    <row r="532" spans="4:13" x14ac:dyDescent="0.2">
      <c r="D532" s="2"/>
      <c r="E532" s="2"/>
      <c r="K532" s="5"/>
      <c r="M532" s="9"/>
    </row>
    <row r="533" spans="4:13" x14ac:dyDescent="0.2">
      <c r="D533" s="2"/>
      <c r="E533" s="2"/>
      <c r="K533" s="5"/>
      <c r="M533" s="9"/>
    </row>
    <row r="534" spans="4:13" x14ac:dyDescent="0.2">
      <c r="D534" s="2"/>
      <c r="E534" s="2"/>
      <c r="K534" s="5"/>
      <c r="M534" s="9"/>
    </row>
    <row r="535" spans="4:13" x14ac:dyDescent="0.2">
      <c r="D535" s="2"/>
      <c r="E535" s="2"/>
      <c r="K535" s="5"/>
      <c r="M535" s="9"/>
    </row>
    <row r="536" spans="4:13" x14ac:dyDescent="0.2">
      <c r="D536" s="2"/>
      <c r="E536" s="2"/>
      <c r="K536" s="5"/>
      <c r="M536" s="9"/>
    </row>
    <row r="537" spans="4:13" x14ac:dyDescent="0.2">
      <c r="D537" s="2"/>
      <c r="E537" s="2"/>
      <c r="K537" s="5"/>
      <c r="M537" s="9"/>
    </row>
    <row r="538" spans="4:13" x14ac:dyDescent="0.2">
      <c r="D538" s="2"/>
      <c r="E538" s="2"/>
      <c r="K538" s="5"/>
      <c r="M538" s="9"/>
    </row>
    <row r="539" spans="4:13" x14ac:dyDescent="0.2">
      <c r="D539" s="2"/>
      <c r="E539" s="2"/>
      <c r="K539" s="5"/>
      <c r="M539" s="9"/>
    </row>
    <row r="540" spans="4:13" x14ac:dyDescent="0.2">
      <c r="D540" s="2"/>
      <c r="E540" s="2"/>
      <c r="K540" s="5"/>
      <c r="M540" s="9"/>
    </row>
    <row r="541" spans="4:13" x14ac:dyDescent="0.2">
      <c r="D541" s="2"/>
      <c r="E541" s="2"/>
      <c r="K541" s="5"/>
      <c r="M541" s="9"/>
    </row>
    <row r="542" spans="4:13" x14ac:dyDescent="0.2">
      <c r="D542" s="2"/>
      <c r="E542" s="2"/>
      <c r="K542" s="5"/>
      <c r="M542" s="9"/>
    </row>
    <row r="543" spans="4:13" x14ac:dyDescent="0.2">
      <c r="D543" s="2"/>
      <c r="E543" s="2"/>
      <c r="K543" s="5"/>
      <c r="M543" s="9"/>
    </row>
    <row r="544" spans="4:13" x14ac:dyDescent="0.2">
      <c r="D544" s="2"/>
      <c r="E544" s="2"/>
      <c r="K544" s="5"/>
      <c r="M544" s="9"/>
    </row>
    <row r="545" spans="4:13" x14ac:dyDescent="0.2">
      <c r="D545" s="2"/>
      <c r="E545" s="2"/>
      <c r="K545" s="5"/>
      <c r="M545" s="9"/>
    </row>
    <row r="546" spans="4:13" x14ac:dyDescent="0.2">
      <c r="D546" s="2"/>
      <c r="E546" s="2"/>
      <c r="K546" s="5"/>
      <c r="M546" s="9"/>
    </row>
    <row r="547" spans="4:13" x14ac:dyDescent="0.2">
      <c r="D547" s="2"/>
      <c r="E547" s="2"/>
      <c r="K547" s="5"/>
      <c r="M547" s="9"/>
    </row>
    <row r="548" spans="4:13" x14ac:dyDescent="0.2">
      <c r="D548" s="2"/>
      <c r="E548" s="2"/>
      <c r="K548" s="5"/>
      <c r="M548" s="9"/>
    </row>
    <row r="549" spans="4:13" x14ac:dyDescent="0.2">
      <c r="D549" s="2"/>
      <c r="E549" s="2"/>
      <c r="K549" s="5"/>
      <c r="M549" s="9"/>
    </row>
    <row r="550" spans="4:13" x14ac:dyDescent="0.2">
      <c r="D550" s="2"/>
      <c r="E550" s="2"/>
      <c r="K550" s="5"/>
      <c r="M550" s="9"/>
    </row>
    <row r="551" spans="4:13" x14ac:dyDescent="0.2">
      <c r="D551" s="2"/>
      <c r="E551" s="2"/>
      <c r="K551" s="5"/>
      <c r="M551" s="9"/>
    </row>
    <row r="552" spans="4:13" x14ac:dyDescent="0.2">
      <c r="D552" s="2"/>
      <c r="E552" s="2"/>
      <c r="K552" s="5"/>
      <c r="M552" s="9"/>
    </row>
    <row r="553" spans="4:13" x14ac:dyDescent="0.2">
      <c r="D553" s="2"/>
      <c r="E553" s="2"/>
      <c r="K553" s="5"/>
      <c r="M553" s="9"/>
    </row>
    <row r="554" spans="4:13" x14ac:dyDescent="0.2">
      <c r="D554" s="2"/>
      <c r="E554" s="2"/>
      <c r="K554" s="5"/>
      <c r="M554" s="9"/>
    </row>
    <row r="555" spans="4:13" x14ac:dyDescent="0.2">
      <c r="D555" s="2"/>
      <c r="E555" s="2"/>
      <c r="K555" s="5"/>
      <c r="M555" s="9"/>
    </row>
    <row r="556" spans="4:13" x14ac:dyDescent="0.2">
      <c r="D556" s="2"/>
      <c r="E556" s="2"/>
      <c r="K556" s="5"/>
      <c r="M556" s="9"/>
    </row>
    <row r="557" spans="4:13" x14ac:dyDescent="0.2">
      <c r="D557" s="2"/>
      <c r="E557" s="2"/>
      <c r="K557" s="5"/>
      <c r="M557" s="9"/>
    </row>
    <row r="558" spans="4:13" x14ac:dyDescent="0.2">
      <c r="D558" s="2"/>
      <c r="E558" s="2"/>
      <c r="K558" s="5"/>
      <c r="M558" s="9"/>
    </row>
    <row r="559" spans="4:13" x14ac:dyDescent="0.2">
      <c r="D559" s="2"/>
      <c r="E559" s="2"/>
      <c r="K559" s="5"/>
      <c r="M559" s="9"/>
    </row>
    <row r="560" spans="4:13" x14ac:dyDescent="0.2">
      <c r="D560" s="2"/>
      <c r="E560" s="2"/>
      <c r="K560" s="5"/>
      <c r="M560" s="9"/>
    </row>
    <row r="561" spans="4:13" x14ac:dyDescent="0.2">
      <c r="D561" s="2"/>
      <c r="E561" s="2"/>
      <c r="K561" s="5"/>
      <c r="M561" s="9"/>
    </row>
    <row r="562" spans="4:13" x14ac:dyDescent="0.2">
      <c r="D562" s="2"/>
      <c r="E562" s="2"/>
      <c r="K562" s="5"/>
      <c r="M562" s="9"/>
    </row>
    <row r="563" spans="4:13" x14ac:dyDescent="0.2">
      <c r="D563" s="2"/>
      <c r="E563" s="2"/>
      <c r="K563" s="5"/>
      <c r="M563" s="9"/>
    </row>
    <row r="564" spans="4:13" x14ac:dyDescent="0.2">
      <c r="D564" s="2"/>
      <c r="E564" s="2"/>
      <c r="K564" s="5"/>
      <c r="M564" s="9"/>
    </row>
    <row r="565" spans="4:13" x14ac:dyDescent="0.2">
      <c r="D565" s="2"/>
      <c r="E565" s="2"/>
      <c r="K565" s="5"/>
      <c r="M565" s="9"/>
    </row>
    <row r="566" spans="4:13" x14ac:dyDescent="0.2">
      <c r="D566" s="2"/>
      <c r="E566" s="2"/>
      <c r="K566" s="5"/>
      <c r="M566" s="9"/>
    </row>
    <row r="567" spans="4:13" x14ac:dyDescent="0.2">
      <c r="D567" s="2"/>
      <c r="E567" s="2"/>
      <c r="K567" s="5"/>
      <c r="M567" s="9"/>
    </row>
    <row r="568" spans="4:13" x14ac:dyDescent="0.2">
      <c r="D568" s="2"/>
      <c r="E568" s="2"/>
      <c r="K568" s="5"/>
      <c r="M568" s="9"/>
    </row>
    <row r="569" spans="4:13" x14ac:dyDescent="0.2">
      <c r="D569" s="2"/>
      <c r="E569" s="2"/>
      <c r="K569" s="5"/>
      <c r="M569" s="9"/>
    </row>
    <row r="570" spans="4:13" x14ac:dyDescent="0.2">
      <c r="D570" s="2"/>
      <c r="E570" s="2"/>
      <c r="K570" s="5"/>
      <c r="M570" s="9"/>
    </row>
    <row r="571" spans="4:13" x14ac:dyDescent="0.2">
      <c r="D571" s="2"/>
      <c r="E571" s="2"/>
      <c r="K571" s="5"/>
      <c r="M571" s="9"/>
    </row>
    <row r="572" spans="4:13" x14ac:dyDescent="0.2">
      <c r="D572" s="2"/>
      <c r="E572" s="2"/>
      <c r="K572" s="5"/>
      <c r="M572" s="9"/>
    </row>
    <row r="573" spans="4:13" x14ac:dyDescent="0.2">
      <c r="D573" s="2"/>
      <c r="E573" s="2"/>
      <c r="K573" s="5"/>
      <c r="M573" s="9"/>
    </row>
    <row r="574" spans="4:13" x14ac:dyDescent="0.2">
      <c r="D574" s="2"/>
      <c r="E574" s="2"/>
      <c r="K574" s="5"/>
      <c r="M574" s="9"/>
    </row>
    <row r="575" spans="4:13" x14ac:dyDescent="0.2">
      <c r="D575" s="2"/>
      <c r="E575" s="2"/>
      <c r="K575" s="5"/>
      <c r="M575" s="9"/>
    </row>
    <row r="576" spans="4:13" x14ac:dyDescent="0.2">
      <c r="D576" s="2"/>
      <c r="E576" s="2"/>
      <c r="K576" s="5"/>
      <c r="M576" s="9"/>
    </row>
    <row r="577" spans="4:13" x14ac:dyDescent="0.2">
      <c r="D577" s="2"/>
      <c r="E577" s="2"/>
      <c r="K577" s="5"/>
      <c r="M577" s="9"/>
    </row>
    <row r="578" spans="4:13" x14ac:dyDescent="0.2">
      <c r="D578" s="2"/>
      <c r="E578" s="2"/>
      <c r="K578" s="5"/>
      <c r="M578" s="9"/>
    </row>
    <row r="579" spans="4:13" x14ac:dyDescent="0.2">
      <c r="D579" s="2"/>
      <c r="E579" s="2"/>
      <c r="K579" s="5"/>
      <c r="M579" s="9"/>
    </row>
    <row r="580" spans="4:13" x14ac:dyDescent="0.2">
      <c r="D580" s="2"/>
      <c r="E580" s="2"/>
      <c r="K580" s="5"/>
      <c r="M580" s="9"/>
    </row>
    <row r="581" spans="4:13" x14ac:dyDescent="0.2">
      <c r="D581" s="2"/>
      <c r="E581" s="2"/>
      <c r="K581" s="5"/>
      <c r="M581" s="9"/>
    </row>
    <row r="582" spans="4:13" x14ac:dyDescent="0.2">
      <c r="D582" s="2"/>
      <c r="E582" s="2"/>
      <c r="K582" s="5"/>
      <c r="M582" s="9"/>
    </row>
    <row r="583" spans="4:13" x14ac:dyDescent="0.2">
      <c r="D583" s="2"/>
      <c r="E583" s="2"/>
      <c r="K583" s="5"/>
      <c r="M583" s="9"/>
    </row>
    <row r="584" spans="4:13" x14ac:dyDescent="0.2">
      <c r="D584" s="2"/>
      <c r="E584" s="2"/>
      <c r="K584" s="5"/>
      <c r="M584" s="9"/>
    </row>
    <row r="585" spans="4:13" x14ac:dyDescent="0.2">
      <c r="D585" s="2"/>
      <c r="E585" s="2"/>
      <c r="K585" s="5"/>
      <c r="M585" s="9"/>
    </row>
    <row r="586" spans="4:13" x14ac:dyDescent="0.2">
      <c r="D586" s="2"/>
      <c r="E586" s="2"/>
      <c r="K586" s="5"/>
      <c r="M586" s="9"/>
    </row>
    <row r="587" spans="4:13" x14ac:dyDescent="0.2">
      <c r="D587" s="2"/>
      <c r="E587" s="2"/>
      <c r="K587" s="5"/>
      <c r="M587" s="9"/>
    </row>
    <row r="588" spans="4:13" x14ac:dyDescent="0.2">
      <c r="D588" s="2"/>
      <c r="E588" s="2"/>
      <c r="K588" s="5"/>
      <c r="M588" s="9"/>
    </row>
    <row r="589" spans="4:13" x14ac:dyDescent="0.2">
      <c r="D589" s="2"/>
      <c r="E589" s="2"/>
      <c r="K589" s="5"/>
      <c r="M589" s="9"/>
    </row>
    <row r="590" spans="4:13" x14ac:dyDescent="0.2">
      <c r="D590" s="2"/>
      <c r="E590" s="2"/>
      <c r="K590" s="5"/>
      <c r="M590" s="9"/>
    </row>
    <row r="591" spans="4:13" x14ac:dyDescent="0.2">
      <c r="D591" s="2"/>
      <c r="E591" s="2"/>
      <c r="K591" s="5"/>
      <c r="M591" s="9"/>
    </row>
    <row r="592" spans="4:13" x14ac:dyDescent="0.2">
      <c r="D592" s="2"/>
      <c r="E592" s="2"/>
      <c r="K592" s="5"/>
      <c r="M592" s="9"/>
    </row>
    <row r="593" spans="4:13" x14ac:dyDescent="0.2">
      <c r="D593" s="2"/>
      <c r="E593" s="2"/>
      <c r="K593" s="5"/>
      <c r="M593" s="9"/>
    </row>
    <row r="594" spans="4:13" x14ac:dyDescent="0.2">
      <c r="D594" s="2"/>
      <c r="E594" s="2"/>
      <c r="K594" s="5"/>
      <c r="M594" s="9"/>
    </row>
    <row r="595" spans="4:13" x14ac:dyDescent="0.2">
      <c r="D595" s="2"/>
      <c r="E595" s="2"/>
      <c r="K595" s="5"/>
      <c r="M595" s="9"/>
    </row>
    <row r="596" spans="4:13" x14ac:dyDescent="0.2">
      <c r="D596" s="2"/>
      <c r="E596" s="2"/>
      <c r="K596" s="5"/>
      <c r="M596" s="9"/>
    </row>
    <row r="597" spans="4:13" x14ac:dyDescent="0.2">
      <c r="D597" s="2"/>
      <c r="E597" s="2"/>
      <c r="K597" s="5"/>
      <c r="M597" s="9"/>
    </row>
    <row r="598" spans="4:13" x14ac:dyDescent="0.2">
      <c r="D598" s="2"/>
      <c r="E598" s="2"/>
      <c r="K598" s="5"/>
      <c r="M598" s="9"/>
    </row>
    <row r="599" spans="4:13" x14ac:dyDescent="0.2">
      <c r="D599" s="2"/>
      <c r="E599" s="2"/>
      <c r="K599" s="5"/>
      <c r="M599" s="9"/>
    </row>
    <row r="600" spans="4:13" x14ac:dyDescent="0.2">
      <c r="D600" s="2"/>
      <c r="E600" s="2"/>
      <c r="K600" s="5"/>
      <c r="M600" s="9"/>
    </row>
    <row r="601" spans="4:13" x14ac:dyDescent="0.2">
      <c r="D601" s="2"/>
      <c r="E601" s="2"/>
      <c r="K601" s="5"/>
      <c r="M601" s="9"/>
    </row>
    <row r="602" spans="4:13" x14ac:dyDescent="0.2">
      <c r="D602" s="2"/>
      <c r="E602" s="2"/>
      <c r="K602" s="5"/>
      <c r="M602" s="9"/>
    </row>
    <row r="603" spans="4:13" x14ac:dyDescent="0.2">
      <c r="D603" s="2"/>
      <c r="E603" s="2"/>
      <c r="K603" s="5"/>
      <c r="M603" s="9"/>
    </row>
    <row r="604" spans="4:13" x14ac:dyDescent="0.2">
      <c r="D604" s="2"/>
      <c r="E604" s="2"/>
      <c r="K604" s="5"/>
      <c r="M604" s="9"/>
    </row>
    <row r="605" spans="4:13" x14ac:dyDescent="0.2">
      <c r="D605" s="2"/>
      <c r="E605" s="2"/>
      <c r="K605" s="5"/>
      <c r="M605" s="9"/>
    </row>
    <row r="606" spans="4:13" x14ac:dyDescent="0.2">
      <c r="D606" s="2"/>
      <c r="E606" s="2"/>
      <c r="K606" s="5"/>
      <c r="M606" s="9"/>
    </row>
    <row r="607" spans="4:13" x14ac:dyDescent="0.2">
      <c r="D607" s="2"/>
      <c r="E607" s="2"/>
      <c r="K607" s="5"/>
      <c r="M607" s="9"/>
    </row>
    <row r="608" spans="4:13" x14ac:dyDescent="0.2">
      <c r="D608" s="2"/>
      <c r="E608" s="2"/>
      <c r="K608" s="5"/>
      <c r="M608" s="9"/>
    </row>
    <row r="609" spans="4:13" x14ac:dyDescent="0.2">
      <c r="D609" s="2"/>
      <c r="E609" s="2"/>
      <c r="K609" s="5"/>
      <c r="M609" s="9"/>
    </row>
    <row r="610" spans="4:13" x14ac:dyDescent="0.2">
      <c r="D610" s="2"/>
      <c r="E610" s="2"/>
      <c r="K610" s="5"/>
      <c r="M610" s="9"/>
    </row>
    <row r="611" spans="4:13" x14ac:dyDescent="0.2">
      <c r="D611" s="2"/>
      <c r="E611" s="2"/>
      <c r="K611" s="5"/>
      <c r="M611" s="9"/>
    </row>
    <row r="612" spans="4:13" x14ac:dyDescent="0.2">
      <c r="D612" s="2"/>
      <c r="E612" s="2"/>
      <c r="K612" s="5"/>
      <c r="M612" s="9"/>
    </row>
    <row r="613" spans="4:13" x14ac:dyDescent="0.2">
      <c r="D613" s="2"/>
      <c r="E613" s="2"/>
      <c r="K613" s="5"/>
      <c r="M613" s="9"/>
    </row>
    <row r="614" spans="4:13" x14ac:dyDescent="0.2">
      <c r="D614" s="2"/>
      <c r="E614" s="2"/>
      <c r="K614" s="5"/>
      <c r="M614" s="9"/>
    </row>
    <row r="615" spans="4:13" x14ac:dyDescent="0.2">
      <c r="D615" s="2"/>
      <c r="E615" s="2"/>
      <c r="K615" s="5"/>
      <c r="M615" s="9"/>
    </row>
    <row r="616" spans="4:13" x14ac:dyDescent="0.2">
      <c r="D616" s="2"/>
      <c r="E616" s="2"/>
      <c r="K616" s="5"/>
      <c r="M616" s="9"/>
    </row>
    <row r="617" spans="4:13" x14ac:dyDescent="0.2">
      <c r="D617" s="2"/>
      <c r="E617" s="2"/>
      <c r="K617" s="5"/>
      <c r="M617" s="9"/>
    </row>
    <row r="618" spans="4:13" x14ac:dyDescent="0.2">
      <c r="D618" s="2"/>
      <c r="E618" s="2"/>
      <c r="K618" s="5"/>
      <c r="M618" s="9"/>
    </row>
    <row r="619" spans="4:13" x14ac:dyDescent="0.2">
      <c r="D619" s="2"/>
      <c r="E619" s="2"/>
      <c r="K619" s="5"/>
      <c r="M619" s="9"/>
    </row>
    <row r="620" spans="4:13" x14ac:dyDescent="0.2">
      <c r="D620" s="2"/>
      <c r="E620" s="2"/>
      <c r="K620" s="5"/>
      <c r="M620" s="9"/>
    </row>
    <row r="621" spans="4:13" x14ac:dyDescent="0.2">
      <c r="D621" s="2"/>
      <c r="E621" s="2"/>
      <c r="K621" s="5"/>
      <c r="M621" s="9"/>
    </row>
    <row r="622" spans="4:13" x14ac:dyDescent="0.2">
      <c r="D622" s="2"/>
      <c r="E622" s="2"/>
      <c r="K622" s="5"/>
      <c r="M622" s="9"/>
    </row>
    <row r="623" spans="4:13" x14ac:dyDescent="0.2">
      <c r="D623" s="2"/>
      <c r="E623" s="2"/>
      <c r="K623" s="5"/>
      <c r="M623" s="9"/>
    </row>
    <row r="624" spans="4:13" x14ac:dyDescent="0.2">
      <c r="D624" s="2"/>
      <c r="E624" s="2"/>
      <c r="K624" s="5"/>
      <c r="M624" s="9"/>
    </row>
    <row r="625" spans="4:13" x14ac:dyDescent="0.2">
      <c r="D625" s="2"/>
      <c r="E625" s="2"/>
      <c r="K625" s="5"/>
      <c r="M625" s="9"/>
    </row>
    <row r="626" spans="4:13" x14ac:dyDescent="0.2">
      <c r="D626" s="2"/>
      <c r="E626" s="2"/>
      <c r="K626" s="5"/>
      <c r="M626" s="9"/>
    </row>
    <row r="627" spans="4:13" x14ac:dyDescent="0.2">
      <c r="D627" s="2"/>
      <c r="E627" s="2"/>
      <c r="K627" s="5"/>
      <c r="M627" s="9"/>
    </row>
    <row r="628" spans="4:13" x14ac:dyDescent="0.2">
      <c r="D628" s="2"/>
      <c r="E628" s="2"/>
      <c r="K628" s="5"/>
      <c r="M628" s="9"/>
    </row>
    <row r="629" spans="4:13" x14ac:dyDescent="0.2">
      <c r="D629" s="2"/>
      <c r="E629" s="2"/>
      <c r="K629" s="5"/>
      <c r="M629" s="9"/>
    </row>
    <row r="630" spans="4:13" x14ac:dyDescent="0.2">
      <c r="D630" s="2"/>
      <c r="E630" s="2"/>
      <c r="K630" s="5"/>
      <c r="M630" s="9"/>
    </row>
    <row r="631" spans="4:13" x14ac:dyDescent="0.2">
      <c r="D631" s="2"/>
      <c r="E631" s="2"/>
      <c r="K631" s="5"/>
      <c r="M631" s="9"/>
    </row>
    <row r="632" spans="4:13" x14ac:dyDescent="0.2">
      <c r="D632" s="2"/>
      <c r="E632" s="2"/>
      <c r="K632" s="5"/>
      <c r="M632" s="9"/>
    </row>
    <row r="633" spans="4:13" x14ac:dyDescent="0.2">
      <c r="D633" s="2"/>
      <c r="E633" s="2"/>
      <c r="K633" s="5"/>
      <c r="M633" s="9"/>
    </row>
    <row r="634" spans="4:13" x14ac:dyDescent="0.2">
      <c r="D634" s="2"/>
      <c r="E634" s="2"/>
      <c r="K634" s="5"/>
      <c r="M634" s="9"/>
    </row>
    <row r="635" spans="4:13" x14ac:dyDescent="0.2">
      <c r="D635" s="2"/>
      <c r="E635" s="2"/>
      <c r="K635" s="5"/>
      <c r="M635" s="9"/>
    </row>
    <row r="636" spans="4:13" x14ac:dyDescent="0.2">
      <c r="D636" s="2"/>
      <c r="E636" s="2"/>
      <c r="K636" s="5"/>
      <c r="M636" s="9"/>
    </row>
    <row r="637" spans="4:13" x14ac:dyDescent="0.2">
      <c r="D637" s="2"/>
      <c r="E637" s="2"/>
      <c r="K637" s="5"/>
      <c r="M637" s="9"/>
    </row>
    <row r="638" spans="4:13" x14ac:dyDescent="0.2">
      <c r="D638" s="2"/>
      <c r="E638" s="2"/>
      <c r="K638" s="5"/>
      <c r="M638" s="9"/>
    </row>
    <row r="639" spans="4:13" x14ac:dyDescent="0.2">
      <c r="D639" s="2"/>
      <c r="E639" s="2"/>
      <c r="K639" s="5"/>
      <c r="M639" s="9"/>
    </row>
    <row r="640" spans="4:13" x14ac:dyDescent="0.2">
      <c r="D640" s="2"/>
      <c r="E640" s="2"/>
      <c r="K640" s="5"/>
      <c r="M640" s="9"/>
    </row>
    <row r="641" spans="4:13" x14ac:dyDescent="0.2">
      <c r="D641" s="2"/>
      <c r="E641" s="2"/>
      <c r="K641" s="5"/>
      <c r="M641" s="9"/>
    </row>
    <row r="642" spans="4:13" x14ac:dyDescent="0.2">
      <c r="D642" s="2"/>
      <c r="E642" s="2"/>
      <c r="K642" s="5"/>
      <c r="M642" s="9"/>
    </row>
    <row r="643" spans="4:13" x14ac:dyDescent="0.2">
      <c r="D643" s="2"/>
      <c r="E643" s="2"/>
      <c r="K643" s="5"/>
      <c r="M643" s="9"/>
    </row>
    <row r="644" spans="4:13" x14ac:dyDescent="0.2">
      <c r="D644" s="2"/>
      <c r="E644" s="2"/>
      <c r="K644" s="5"/>
      <c r="M644" s="9"/>
    </row>
    <row r="645" spans="4:13" x14ac:dyDescent="0.2">
      <c r="D645" s="2"/>
      <c r="E645" s="2"/>
      <c r="K645" s="5"/>
      <c r="M645" s="9"/>
    </row>
    <row r="646" spans="4:13" x14ac:dyDescent="0.2">
      <c r="D646" s="2"/>
      <c r="E646" s="2"/>
      <c r="K646" s="5"/>
      <c r="M646" s="9"/>
    </row>
    <row r="647" spans="4:13" x14ac:dyDescent="0.2">
      <c r="D647" s="2"/>
      <c r="E647" s="2"/>
      <c r="K647" s="5"/>
      <c r="M647" s="9"/>
    </row>
    <row r="648" spans="4:13" x14ac:dyDescent="0.2">
      <c r="D648" s="2"/>
      <c r="E648" s="2"/>
      <c r="K648" s="5"/>
      <c r="M648" s="9"/>
    </row>
    <row r="649" spans="4:13" x14ac:dyDescent="0.2">
      <c r="D649" s="2"/>
      <c r="E649" s="2"/>
      <c r="K649" s="5"/>
      <c r="M649" s="9"/>
    </row>
    <row r="650" spans="4:13" x14ac:dyDescent="0.2">
      <c r="D650" s="2"/>
      <c r="E650" s="2"/>
      <c r="K650" s="5"/>
      <c r="M650" s="9"/>
    </row>
    <row r="651" spans="4:13" x14ac:dyDescent="0.2">
      <c r="D651" s="2"/>
      <c r="E651" s="2"/>
      <c r="K651" s="5"/>
      <c r="M651" s="9"/>
    </row>
    <row r="652" spans="4:13" x14ac:dyDescent="0.2">
      <c r="D652" s="2"/>
      <c r="E652" s="2"/>
      <c r="K652" s="5"/>
      <c r="M652" s="9"/>
    </row>
    <row r="653" spans="4:13" x14ac:dyDescent="0.2">
      <c r="D653" s="2"/>
      <c r="E653" s="2"/>
      <c r="K653" s="5"/>
      <c r="M653" s="9"/>
    </row>
    <row r="654" spans="4:13" x14ac:dyDescent="0.2">
      <c r="D654" s="2"/>
      <c r="E654" s="2"/>
      <c r="K654" s="5"/>
      <c r="M654" s="9"/>
    </row>
    <row r="655" spans="4:13" x14ac:dyDescent="0.2">
      <c r="D655" s="2"/>
      <c r="E655" s="2"/>
      <c r="K655" s="5"/>
      <c r="M655" s="9"/>
    </row>
    <row r="656" spans="4:13" x14ac:dyDescent="0.2">
      <c r="D656" s="2"/>
      <c r="E656" s="2"/>
      <c r="K656" s="5"/>
      <c r="M656" s="9"/>
    </row>
    <row r="657" spans="4:13" x14ac:dyDescent="0.2">
      <c r="D657" s="2"/>
      <c r="E657" s="2"/>
      <c r="K657" s="5"/>
      <c r="M657" s="9"/>
    </row>
    <row r="658" spans="4:13" x14ac:dyDescent="0.2">
      <c r="D658" s="2"/>
      <c r="E658" s="2"/>
      <c r="K658" s="5"/>
      <c r="M658" s="9"/>
    </row>
    <row r="659" spans="4:13" x14ac:dyDescent="0.2">
      <c r="D659" s="2"/>
      <c r="E659" s="2"/>
      <c r="K659" s="5"/>
      <c r="M659" s="9"/>
    </row>
    <row r="660" spans="4:13" x14ac:dyDescent="0.2">
      <c r="D660" s="2"/>
      <c r="E660" s="2"/>
      <c r="K660" s="5"/>
      <c r="M660" s="9"/>
    </row>
    <row r="661" spans="4:13" x14ac:dyDescent="0.2">
      <c r="D661" s="2"/>
      <c r="E661" s="2"/>
      <c r="K661" s="5"/>
      <c r="M661" s="9"/>
    </row>
    <row r="662" spans="4:13" x14ac:dyDescent="0.2">
      <c r="D662" s="2"/>
      <c r="E662" s="2"/>
      <c r="K662" s="5"/>
      <c r="M662" s="9"/>
    </row>
    <row r="663" spans="4:13" x14ac:dyDescent="0.2">
      <c r="D663" s="2"/>
      <c r="E663" s="2"/>
      <c r="K663" s="5"/>
      <c r="M663" s="9"/>
    </row>
    <row r="664" spans="4:13" x14ac:dyDescent="0.2">
      <c r="D664" s="2"/>
      <c r="E664" s="2"/>
      <c r="K664" s="5"/>
      <c r="M664" s="9"/>
    </row>
    <row r="665" spans="4:13" x14ac:dyDescent="0.2">
      <c r="D665" s="2"/>
      <c r="E665" s="2"/>
      <c r="K665" s="5"/>
      <c r="M665" s="9"/>
    </row>
    <row r="666" spans="4:13" x14ac:dyDescent="0.2">
      <c r="D666" s="2"/>
      <c r="E666" s="2"/>
      <c r="K666" s="5"/>
      <c r="M666" s="9"/>
    </row>
    <row r="667" spans="4:13" x14ac:dyDescent="0.2">
      <c r="D667" s="2"/>
      <c r="E667" s="2"/>
      <c r="K667" s="5"/>
      <c r="M667" s="9"/>
    </row>
    <row r="668" spans="4:13" x14ac:dyDescent="0.2">
      <c r="D668" s="2"/>
      <c r="E668" s="2"/>
      <c r="K668" s="5"/>
      <c r="M668" s="9"/>
    </row>
    <row r="669" spans="4:13" x14ac:dyDescent="0.2">
      <c r="D669" s="2"/>
      <c r="E669" s="2"/>
      <c r="K669" s="5"/>
      <c r="M669" s="9"/>
    </row>
    <row r="670" spans="4:13" x14ac:dyDescent="0.2">
      <c r="D670" s="2"/>
      <c r="E670" s="2"/>
      <c r="K670" s="5"/>
      <c r="M670" s="9"/>
    </row>
    <row r="671" spans="4:13" x14ac:dyDescent="0.2">
      <c r="D671" s="2"/>
      <c r="E671" s="2"/>
      <c r="K671" s="5"/>
      <c r="M671" s="9"/>
    </row>
    <row r="672" spans="4:13" x14ac:dyDescent="0.2">
      <c r="D672" s="2"/>
      <c r="E672" s="2"/>
      <c r="K672" s="5"/>
      <c r="M672" s="9"/>
    </row>
    <row r="673" spans="4:13" x14ac:dyDescent="0.2">
      <c r="D673" s="2"/>
      <c r="E673" s="2"/>
      <c r="K673" s="5"/>
      <c r="M673" s="9"/>
    </row>
    <row r="674" spans="4:13" x14ac:dyDescent="0.2">
      <c r="D674" s="2"/>
      <c r="E674" s="2"/>
      <c r="K674" s="5"/>
      <c r="M674" s="9"/>
    </row>
    <row r="675" spans="4:13" x14ac:dyDescent="0.2">
      <c r="D675" s="2"/>
      <c r="E675" s="2"/>
      <c r="K675" s="5"/>
      <c r="M675" s="9"/>
    </row>
    <row r="676" spans="4:13" x14ac:dyDescent="0.2">
      <c r="D676" s="2"/>
      <c r="E676" s="2"/>
      <c r="K676" s="5"/>
      <c r="M676" s="9"/>
    </row>
    <row r="677" spans="4:13" x14ac:dyDescent="0.2">
      <c r="D677" s="2"/>
      <c r="E677" s="2"/>
      <c r="K677" s="5"/>
      <c r="M677" s="9"/>
    </row>
    <row r="678" spans="4:13" x14ac:dyDescent="0.2">
      <c r="D678" s="2"/>
      <c r="E678" s="2"/>
      <c r="K678" s="5"/>
      <c r="M678" s="9"/>
    </row>
    <row r="679" spans="4:13" x14ac:dyDescent="0.2">
      <c r="D679" s="2"/>
      <c r="E679" s="2"/>
      <c r="K679" s="5"/>
      <c r="M679" s="9"/>
    </row>
    <row r="680" spans="4:13" x14ac:dyDescent="0.2">
      <c r="D680" s="2"/>
      <c r="E680" s="2"/>
      <c r="K680" s="5"/>
      <c r="M680" s="9"/>
    </row>
    <row r="681" spans="4:13" x14ac:dyDescent="0.2">
      <c r="D681" s="2"/>
      <c r="E681" s="2"/>
      <c r="K681" s="5"/>
      <c r="M681" s="9"/>
    </row>
    <row r="682" spans="4:13" x14ac:dyDescent="0.2">
      <c r="D682" s="2"/>
      <c r="E682" s="2"/>
      <c r="K682" s="5"/>
      <c r="M682" s="9"/>
    </row>
    <row r="683" spans="4:13" x14ac:dyDescent="0.2">
      <c r="D683" s="2"/>
      <c r="E683" s="2"/>
      <c r="K683" s="5"/>
      <c r="M683" s="9"/>
    </row>
    <row r="684" spans="4:13" x14ac:dyDescent="0.2">
      <c r="D684" s="2"/>
      <c r="E684" s="2"/>
      <c r="K684" s="5"/>
      <c r="M684" s="9"/>
    </row>
    <row r="685" spans="4:13" x14ac:dyDescent="0.2">
      <c r="D685" s="2"/>
      <c r="E685" s="2"/>
      <c r="K685" s="5"/>
      <c r="M685" s="9"/>
    </row>
    <row r="686" spans="4:13" x14ac:dyDescent="0.2">
      <c r="D686" s="2"/>
      <c r="E686" s="2"/>
      <c r="K686" s="5"/>
      <c r="M686" s="9"/>
    </row>
    <row r="687" spans="4:13" x14ac:dyDescent="0.2">
      <c r="D687" s="2"/>
      <c r="E687" s="2"/>
      <c r="K687" s="5"/>
      <c r="M687" s="9"/>
    </row>
    <row r="688" spans="4:13" x14ac:dyDescent="0.2">
      <c r="D688" s="2"/>
      <c r="E688" s="2"/>
      <c r="K688" s="5"/>
      <c r="M688" s="9"/>
    </row>
    <row r="689" spans="4:13" x14ac:dyDescent="0.2">
      <c r="D689" s="2"/>
      <c r="E689" s="2"/>
      <c r="K689" s="5"/>
      <c r="M689" s="9"/>
    </row>
    <row r="690" spans="4:13" x14ac:dyDescent="0.2">
      <c r="D690" s="2"/>
      <c r="E690" s="2"/>
      <c r="K690" s="5"/>
      <c r="M690" s="9"/>
    </row>
    <row r="691" spans="4:13" x14ac:dyDescent="0.2">
      <c r="D691" s="2"/>
      <c r="E691" s="2"/>
      <c r="K691" s="5"/>
      <c r="M691" s="9"/>
    </row>
    <row r="692" spans="4:13" x14ac:dyDescent="0.2">
      <c r="D692" s="2"/>
      <c r="E692" s="2"/>
      <c r="K692" s="5"/>
      <c r="M692" s="9"/>
    </row>
    <row r="693" spans="4:13" x14ac:dyDescent="0.2">
      <c r="D693" s="2"/>
      <c r="E693" s="2"/>
      <c r="K693" s="5"/>
      <c r="M693" s="9"/>
    </row>
    <row r="694" spans="4:13" x14ac:dyDescent="0.2">
      <c r="D694" s="2"/>
      <c r="E694" s="2"/>
      <c r="K694" s="5"/>
      <c r="M694" s="9"/>
    </row>
    <row r="695" spans="4:13" x14ac:dyDescent="0.2">
      <c r="D695" s="2"/>
      <c r="E695" s="2"/>
      <c r="K695" s="5"/>
      <c r="M695" s="9"/>
    </row>
    <row r="696" spans="4:13" x14ac:dyDescent="0.2">
      <c r="D696" s="2"/>
      <c r="E696" s="2"/>
      <c r="K696" s="5"/>
      <c r="M696" s="9"/>
    </row>
    <row r="697" spans="4:13" x14ac:dyDescent="0.2">
      <c r="D697" s="2"/>
      <c r="E697" s="2"/>
      <c r="K697" s="5"/>
      <c r="M697" s="9"/>
    </row>
    <row r="698" spans="4:13" x14ac:dyDescent="0.2">
      <c r="D698" s="2"/>
      <c r="E698" s="2"/>
      <c r="K698" s="5"/>
      <c r="M698" s="9"/>
    </row>
    <row r="699" spans="4:13" x14ac:dyDescent="0.2">
      <c r="D699" s="2"/>
      <c r="E699" s="2"/>
      <c r="K699" s="5"/>
      <c r="M699" s="9"/>
    </row>
    <row r="700" spans="4:13" x14ac:dyDescent="0.2">
      <c r="D700" s="2"/>
      <c r="E700" s="2"/>
      <c r="K700" s="5"/>
      <c r="M700" s="9"/>
    </row>
    <row r="701" spans="4:13" x14ac:dyDescent="0.2">
      <c r="D701" s="2"/>
      <c r="E701" s="2"/>
      <c r="K701" s="5"/>
      <c r="M701" s="9"/>
    </row>
    <row r="702" spans="4:13" x14ac:dyDescent="0.2">
      <c r="D702" s="2"/>
      <c r="E702" s="2"/>
      <c r="K702" s="5"/>
      <c r="M702" s="9"/>
    </row>
    <row r="703" spans="4:13" x14ac:dyDescent="0.2">
      <c r="D703" s="2"/>
      <c r="E703" s="2"/>
      <c r="K703" s="5"/>
      <c r="M703" s="9"/>
    </row>
    <row r="704" spans="4:13" x14ac:dyDescent="0.2">
      <c r="D704" s="2"/>
      <c r="E704" s="2"/>
      <c r="K704" s="5"/>
      <c r="M704" s="9"/>
    </row>
    <row r="705" spans="4:13" x14ac:dyDescent="0.2">
      <c r="D705" s="2"/>
      <c r="E705" s="2"/>
      <c r="K705" s="5"/>
      <c r="M705" s="9"/>
    </row>
    <row r="706" spans="4:13" x14ac:dyDescent="0.2">
      <c r="D706" s="2"/>
      <c r="E706" s="2"/>
      <c r="K706" s="5"/>
      <c r="M706" s="9"/>
    </row>
    <row r="707" spans="4:13" x14ac:dyDescent="0.2">
      <c r="D707" s="2"/>
      <c r="E707" s="2"/>
      <c r="K707" s="5"/>
      <c r="M707" s="9"/>
    </row>
    <row r="708" spans="4:13" x14ac:dyDescent="0.2">
      <c r="D708" s="2"/>
      <c r="E708" s="2"/>
      <c r="K708" s="5"/>
      <c r="M708" s="9"/>
    </row>
    <row r="709" spans="4:13" x14ac:dyDescent="0.2">
      <c r="D709" s="2"/>
      <c r="E709" s="2"/>
      <c r="K709" s="5"/>
      <c r="M709" s="9"/>
    </row>
    <row r="710" spans="4:13" x14ac:dyDescent="0.2">
      <c r="D710" s="2"/>
      <c r="E710" s="2"/>
      <c r="K710" s="5"/>
      <c r="M710" s="9"/>
    </row>
    <row r="711" spans="4:13" x14ac:dyDescent="0.2">
      <c r="D711" s="2"/>
      <c r="E711" s="2"/>
      <c r="K711" s="5"/>
      <c r="M711" s="9"/>
    </row>
    <row r="712" spans="4:13" x14ac:dyDescent="0.2">
      <c r="D712" s="2"/>
      <c r="E712" s="2"/>
      <c r="K712" s="5"/>
      <c r="M712" s="9"/>
    </row>
    <row r="713" spans="4:13" x14ac:dyDescent="0.2">
      <c r="D713" s="2"/>
      <c r="E713" s="2"/>
      <c r="K713" s="5"/>
      <c r="M713" s="9"/>
    </row>
    <row r="714" spans="4:13" x14ac:dyDescent="0.2">
      <c r="D714" s="2"/>
      <c r="E714" s="2"/>
      <c r="K714" s="5"/>
      <c r="M714" s="9"/>
    </row>
    <row r="715" spans="4:13" x14ac:dyDescent="0.2">
      <c r="D715" s="2"/>
      <c r="E715" s="2"/>
      <c r="K715" s="5"/>
      <c r="M715" s="9"/>
    </row>
    <row r="716" spans="4:13" x14ac:dyDescent="0.2">
      <c r="D716" s="2"/>
      <c r="E716" s="2"/>
      <c r="K716" s="5"/>
      <c r="M716" s="9"/>
    </row>
    <row r="717" spans="4:13" x14ac:dyDescent="0.2">
      <c r="D717" s="2"/>
      <c r="E717" s="2"/>
      <c r="K717" s="5"/>
      <c r="M717" s="9"/>
    </row>
    <row r="718" spans="4:13" x14ac:dyDescent="0.2">
      <c r="D718" s="2"/>
      <c r="E718" s="2"/>
      <c r="K718" s="5"/>
      <c r="M718" s="9"/>
    </row>
    <row r="719" spans="4:13" x14ac:dyDescent="0.2">
      <c r="D719" s="2"/>
      <c r="E719" s="2"/>
      <c r="K719" s="5"/>
      <c r="M719" s="9"/>
    </row>
    <row r="720" spans="4:13" x14ac:dyDescent="0.2">
      <c r="D720" s="2"/>
      <c r="E720" s="2"/>
      <c r="K720" s="5"/>
      <c r="M720" s="9"/>
    </row>
    <row r="721" spans="4:13" x14ac:dyDescent="0.2">
      <c r="D721" s="2"/>
      <c r="E721" s="2"/>
      <c r="K721" s="5"/>
      <c r="M721" s="9"/>
    </row>
    <row r="722" spans="4:13" x14ac:dyDescent="0.2">
      <c r="D722" s="2"/>
      <c r="E722" s="2"/>
      <c r="K722" s="5"/>
      <c r="M722" s="9"/>
    </row>
    <row r="723" spans="4:13" x14ac:dyDescent="0.2">
      <c r="D723" s="2"/>
      <c r="E723" s="2"/>
      <c r="K723" s="5"/>
      <c r="M723" s="9"/>
    </row>
    <row r="724" spans="4:13" x14ac:dyDescent="0.2">
      <c r="D724" s="2"/>
      <c r="E724" s="2"/>
      <c r="K724" s="5"/>
      <c r="M724" s="9"/>
    </row>
    <row r="725" spans="4:13" x14ac:dyDescent="0.2">
      <c r="D725" s="2"/>
      <c r="E725" s="2"/>
      <c r="K725" s="5"/>
      <c r="M725" s="9"/>
    </row>
    <row r="726" spans="4:13" x14ac:dyDescent="0.2">
      <c r="D726" s="2"/>
      <c r="E726" s="2"/>
      <c r="K726" s="5"/>
      <c r="M726" s="9"/>
    </row>
    <row r="727" spans="4:13" x14ac:dyDescent="0.2">
      <c r="D727" s="2"/>
      <c r="E727" s="2"/>
      <c r="K727" s="5"/>
      <c r="M727" s="9"/>
    </row>
    <row r="728" spans="4:13" x14ac:dyDescent="0.2">
      <c r="D728" s="2"/>
      <c r="E728" s="2"/>
      <c r="K728" s="5"/>
      <c r="M728" s="9"/>
    </row>
    <row r="729" spans="4:13" x14ac:dyDescent="0.2">
      <c r="D729" s="2"/>
      <c r="E729" s="2"/>
      <c r="K729" s="5"/>
      <c r="M729" s="9"/>
    </row>
    <row r="730" spans="4:13" x14ac:dyDescent="0.2">
      <c r="D730" s="2"/>
      <c r="E730" s="2"/>
      <c r="K730" s="5"/>
      <c r="M730" s="9"/>
    </row>
    <row r="731" spans="4:13" x14ac:dyDescent="0.2">
      <c r="D731" s="2"/>
      <c r="E731" s="2"/>
      <c r="K731" s="5"/>
      <c r="M731" s="9"/>
    </row>
    <row r="732" spans="4:13" x14ac:dyDescent="0.2">
      <c r="D732" s="2"/>
      <c r="E732" s="2"/>
      <c r="K732" s="5"/>
      <c r="M732" s="9"/>
    </row>
    <row r="733" spans="4:13" x14ac:dyDescent="0.2">
      <c r="D733" s="2"/>
      <c r="E733" s="2"/>
      <c r="K733" s="5"/>
      <c r="M733" s="9"/>
    </row>
    <row r="734" spans="4:13" x14ac:dyDescent="0.2">
      <c r="D734" s="2"/>
      <c r="E734" s="2"/>
      <c r="K734" s="5"/>
      <c r="M734" s="9"/>
    </row>
    <row r="735" spans="4:13" x14ac:dyDescent="0.2">
      <c r="D735" s="2"/>
      <c r="E735" s="2"/>
      <c r="K735" s="5"/>
      <c r="M735" s="9"/>
    </row>
    <row r="736" spans="4:13" x14ac:dyDescent="0.2">
      <c r="D736" s="2"/>
      <c r="E736" s="2"/>
      <c r="K736" s="5"/>
      <c r="M736" s="9"/>
    </row>
    <row r="737" spans="4:13" x14ac:dyDescent="0.2">
      <c r="D737" s="2"/>
      <c r="E737" s="2"/>
      <c r="K737" s="5"/>
      <c r="M737" s="9"/>
    </row>
    <row r="738" spans="4:13" x14ac:dyDescent="0.2">
      <c r="D738" s="2"/>
      <c r="E738" s="2"/>
      <c r="K738" s="5"/>
      <c r="M738" s="9"/>
    </row>
    <row r="739" spans="4:13" x14ac:dyDescent="0.2">
      <c r="D739" s="2"/>
      <c r="E739" s="2"/>
      <c r="K739" s="5"/>
      <c r="M739" s="9"/>
    </row>
    <row r="740" spans="4:13" x14ac:dyDescent="0.2">
      <c r="D740" s="2"/>
      <c r="E740" s="2"/>
      <c r="K740" s="5"/>
      <c r="M740" s="9"/>
    </row>
    <row r="741" spans="4:13" x14ac:dyDescent="0.2">
      <c r="D741" s="2"/>
      <c r="E741" s="2"/>
      <c r="K741" s="5"/>
      <c r="M741" s="9"/>
    </row>
    <row r="742" spans="4:13" x14ac:dyDescent="0.2">
      <c r="D742" s="2"/>
      <c r="E742" s="2"/>
      <c r="K742" s="5"/>
      <c r="M742" s="9"/>
    </row>
    <row r="743" spans="4:13" x14ac:dyDescent="0.2">
      <c r="D743" s="2"/>
      <c r="E743" s="2"/>
      <c r="K743" s="5"/>
      <c r="M743" s="9"/>
    </row>
    <row r="744" spans="4:13" x14ac:dyDescent="0.2">
      <c r="D744" s="2"/>
      <c r="E744" s="2"/>
      <c r="K744" s="5"/>
      <c r="M744" s="9"/>
    </row>
    <row r="745" spans="4:13" x14ac:dyDescent="0.2">
      <c r="D745" s="2"/>
      <c r="E745" s="2"/>
      <c r="K745" s="5"/>
      <c r="M745" s="9"/>
    </row>
    <row r="746" spans="4:13" x14ac:dyDescent="0.2">
      <c r="D746" s="2"/>
      <c r="E746" s="2"/>
      <c r="K746" s="5"/>
      <c r="M746" s="9"/>
    </row>
    <row r="747" spans="4:13" x14ac:dyDescent="0.2">
      <c r="D747" s="2"/>
      <c r="E747" s="2"/>
      <c r="K747" s="5"/>
      <c r="M747" s="9"/>
    </row>
    <row r="748" spans="4:13" x14ac:dyDescent="0.2">
      <c r="D748" s="2"/>
      <c r="E748" s="2"/>
      <c r="K748" s="5"/>
      <c r="M748" s="9"/>
    </row>
    <row r="749" spans="4:13" x14ac:dyDescent="0.2">
      <c r="D749" s="2"/>
      <c r="E749" s="2"/>
      <c r="K749" s="5"/>
      <c r="M749" s="9"/>
    </row>
    <row r="750" spans="4:13" x14ac:dyDescent="0.2">
      <c r="D750" s="2"/>
      <c r="E750" s="2"/>
      <c r="K750" s="5"/>
      <c r="M750" s="9"/>
    </row>
    <row r="751" spans="4:13" x14ac:dyDescent="0.2">
      <c r="D751" s="2"/>
      <c r="E751" s="2"/>
      <c r="K751" s="5"/>
      <c r="M751" s="9"/>
    </row>
    <row r="752" spans="4:13" x14ac:dyDescent="0.2">
      <c r="D752" s="2"/>
      <c r="E752" s="2"/>
      <c r="K752" s="5"/>
      <c r="M752" s="9"/>
    </row>
    <row r="753" spans="4:13" x14ac:dyDescent="0.2">
      <c r="D753" s="2"/>
      <c r="E753" s="2"/>
      <c r="K753" s="5"/>
      <c r="M753" s="9"/>
    </row>
    <row r="754" spans="4:13" x14ac:dyDescent="0.2">
      <c r="D754" s="2"/>
      <c r="E754" s="2"/>
      <c r="K754" s="5"/>
      <c r="M754" s="9"/>
    </row>
    <row r="755" spans="4:13" x14ac:dyDescent="0.2">
      <c r="D755" s="2"/>
      <c r="E755" s="2"/>
      <c r="K755" s="5"/>
      <c r="M755" s="9"/>
    </row>
    <row r="756" spans="4:13" x14ac:dyDescent="0.2">
      <c r="D756" s="2"/>
      <c r="E756" s="2"/>
      <c r="K756" s="5"/>
      <c r="M756" s="9"/>
    </row>
    <row r="757" spans="4:13" x14ac:dyDescent="0.2">
      <c r="D757" s="2"/>
      <c r="E757" s="2"/>
      <c r="K757" s="5"/>
      <c r="M757" s="9"/>
    </row>
    <row r="758" spans="4:13" x14ac:dyDescent="0.2">
      <c r="D758" s="2"/>
      <c r="E758" s="2"/>
      <c r="K758" s="5"/>
      <c r="M758" s="9"/>
    </row>
    <row r="759" spans="4:13" x14ac:dyDescent="0.2">
      <c r="D759" s="2"/>
      <c r="E759" s="2"/>
      <c r="K759" s="5"/>
      <c r="M759" s="9"/>
    </row>
    <row r="760" spans="4:13" x14ac:dyDescent="0.2">
      <c r="D760" s="2"/>
      <c r="E760" s="2"/>
      <c r="K760" s="5"/>
      <c r="M760" s="9"/>
    </row>
    <row r="761" spans="4:13" x14ac:dyDescent="0.2">
      <c r="D761" s="2"/>
      <c r="E761" s="2"/>
      <c r="K761" s="5"/>
      <c r="M761" s="9"/>
    </row>
    <row r="762" spans="4:13" x14ac:dyDescent="0.2">
      <c r="D762" s="2"/>
      <c r="E762" s="2"/>
      <c r="K762" s="5"/>
      <c r="M762" s="9"/>
    </row>
    <row r="763" spans="4:13" x14ac:dyDescent="0.2">
      <c r="D763" s="2"/>
      <c r="E763" s="2"/>
      <c r="K763" s="5"/>
      <c r="M763" s="9"/>
    </row>
    <row r="764" spans="4:13" x14ac:dyDescent="0.2">
      <c r="D764" s="2"/>
      <c r="E764" s="2"/>
      <c r="K764" s="5"/>
      <c r="M764" s="9"/>
    </row>
    <row r="765" spans="4:13" x14ac:dyDescent="0.2">
      <c r="D765" s="2"/>
      <c r="E765" s="2"/>
      <c r="K765" s="5"/>
      <c r="M765" s="9"/>
    </row>
    <row r="766" spans="4:13" x14ac:dyDescent="0.2">
      <c r="D766" s="2"/>
      <c r="E766" s="2"/>
      <c r="K766" s="5"/>
      <c r="M766" s="9"/>
    </row>
    <row r="767" spans="4:13" x14ac:dyDescent="0.2">
      <c r="D767" s="2"/>
      <c r="E767" s="2"/>
      <c r="K767" s="5"/>
      <c r="M767" s="9"/>
    </row>
    <row r="768" spans="4:13" x14ac:dyDescent="0.2">
      <c r="D768" s="2"/>
      <c r="E768" s="2"/>
      <c r="K768" s="5"/>
      <c r="M768" s="9"/>
    </row>
    <row r="769" spans="4:13" x14ac:dyDescent="0.2">
      <c r="D769" s="2"/>
      <c r="E769" s="2"/>
      <c r="K769" s="5"/>
      <c r="M769" s="9"/>
    </row>
    <row r="770" spans="4:13" x14ac:dyDescent="0.2">
      <c r="D770" s="2"/>
      <c r="E770" s="2"/>
      <c r="K770" s="5"/>
      <c r="M770" s="9"/>
    </row>
    <row r="771" spans="4:13" x14ac:dyDescent="0.2">
      <c r="D771" s="2"/>
      <c r="E771" s="2"/>
      <c r="K771" s="5"/>
      <c r="M771" s="9"/>
    </row>
    <row r="772" spans="4:13" x14ac:dyDescent="0.2">
      <c r="D772" s="2"/>
      <c r="E772" s="2"/>
      <c r="K772" s="5"/>
      <c r="M772" s="9"/>
    </row>
    <row r="773" spans="4:13" x14ac:dyDescent="0.2">
      <c r="D773" s="2"/>
      <c r="E773" s="2"/>
      <c r="K773" s="5"/>
      <c r="M773" s="9"/>
    </row>
    <row r="774" spans="4:13" x14ac:dyDescent="0.2">
      <c r="D774" s="2"/>
      <c r="E774" s="2"/>
      <c r="K774" s="5"/>
      <c r="M774" s="9"/>
    </row>
    <row r="775" spans="4:13" x14ac:dyDescent="0.2">
      <c r="D775" s="2"/>
      <c r="E775" s="2"/>
      <c r="K775" s="5"/>
      <c r="M775" s="9"/>
    </row>
    <row r="776" spans="4:13" x14ac:dyDescent="0.2">
      <c r="D776" s="2"/>
      <c r="E776" s="2"/>
      <c r="K776" s="5"/>
      <c r="M776" s="9"/>
    </row>
    <row r="777" spans="4:13" x14ac:dyDescent="0.2">
      <c r="D777" s="2"/>
      <c r="E777" s="2"/>
      <c r="K777" s="5"/>
      <c r="M777" s="9"/>
    </row>
    <row r="778" spans="4:13" x14ac:dyDescent="0.2">
      <c r="D778" s="2"/>
      <c r="E778" s="2"/>
      <c r="K778" s="5"/>
      <c r="M778" s="9"/>
    </row>
    <row r="779" spans="4:13" x14ac:dyDescent="0.2">
      <c r="D779" s="2"/>
      <c r="E779" s="2"/>
      <c r="K779" s="5"/>
      <c r="M779" s="9"/>
    </row>
    <row r="780" spans="4:13" x14ac:dyDescent="0.2">
      <c r="D780" s="2"/>
      <c r="E780" s="2"/>
      <c r="K780" s="5"/>
      <c r="M780" s="9"/>
    </row>
    <row r="781" spans="4:13" x14ac:dyDescent="0.2">
      <c r="D781" s="2"/>
      <c r="E781" s="2"/>
      <c r="K781" s="5"/>
      <c r="M781" s="9"/>
    </row>
    <row r="782" spans="4:13" x14ac:dyDescent="0.2">
      <c r="D782" s="2"/>
      <c r="E782" s="2"/>
      <c r="K782" s="5"/>
      <c r="M782" s="9"/>
    </row>
    <row r="783" spans="4:13" x14ac:dyDescent="0.2">
      <c r="D783" s="2"/>
      <c r="E783" s="2"/>
      <c r="K783" s="5"/>
      <c r="M783" s="9"/>
    </row>
    <row r="784" spans="4:13" x14ac:dyDescent="0.2">
      <c r="D784" s="2"/>
      <c r="E784" s="2"/>
      <c r="K784" s="5"/>
      <c r="M784" s="9"/>
    </row>
    <row r="785" spans="4:13" x14ac:dyDescent="0.2">
      <c r="D785" s="2"/>
      <c r="E785" s="2"/>
      <c r="K785" s="5"/>
      <c r="M785" s="9"/>
    </row>
    <row r="786" spans="4:13" x14ac:dyDescent="0.2">
      <c r="D786" s="2"/>
      <c r="E786" s="2"/>
      <c r="K786" s="5"/>
      <c r="M786" s="9"/>
    </row>
    <row r="787" spans="4:13" x14ac:dyDescent="0.2">
      <c r="D787" s="2"/>
      <c r="E787" s="2"/>
      <c r="K787" s="5"/>
      <c r="M787" s="9"/>
    </row>
    <row r="788" spans="4:13" x14ac:dyDescent="0.2">
      <c r="D788" s="2"/>
      <c r="E788" s="2"/>
      <c r="K788" s="5"/>
      <c r="M788" s="9"/>
    </row>
    <row r="789" spans="4:13" x14ac:dyDescent="0.2">
      <c r="D789" s="2"/>
      <c r="E789" s="2"/>
      <c r="K789" s="5"/>
      <c r="M789" s="9"/>
    </row>
    <row r="790" spans="4:13" x14ac:dyDescent="0.2">
      <c r="D790" s="2"/>
      <c r="E790" s="2"/>
      <c r="K790" s="5"/>
      <c r="M790" s="9"/>
    </row>
    <row r="791" spans="4:13" x14ac:dyDescent="0.2">
      <c r="D791" s="2"/>
      <c r="E791" s="2"/>
      <c r="K791" s="5"/>
      <c r="M791" s="9"/>
    </row>
    <row r="792" spans="4:13" x14ac:dyDescent="0.2">
      <c r="D792" s="2"/>
      <c r="E792" s="2"/>
      <c r="K792" s="5"/>
      <c r="M792" s="9"/>
    </row>
    <row r="793" spans="4:13" x14ac:dyDescent="0.2">
      <c r="D793" s="2"/>
      <c r="E793" s="2"/>
      <c r="K793" s="5"/>
      <c r="M793" s="9"/>
    </row>
    <row r="794" spans="4:13" x14ac:dyDescent="0.2">
      <c r="D794" s="2"/>
      <c r="E794" s="2"/>
      <c r="K794" s="5"/>
      <c r="M794" s="9"/>
    </row>
    <row r="795" spans="4:13" x14ac:dyDescent="0.2">
      <c r="D795" s="2"/>
      <c r="E795" s="2"/>
      <c r="K795" s="5"/>
      <c r="M795" s="9"/>
    </row>
    <row r="796" spans="4:13" x14ac:dyDescent="0.2">
      <c r="D796" s="2"/>
      <c r="E796" s="2"/>
      <c r="K796" s="5"/>
      <c r="M796" s="9"/>
    </row>
    <row r="797" spans="4:13" x14ac:dyDescent="0.2">
      <c r="D797" s="2"/>
      <c r="E797" s="2"/>
      <c r="K797" s="5"/>
      <c r="M797" s="9"/>
    </row>
    <row r="798" spans="4:13" x14ac:dyDescent="0.2">
      <c r="D798" s="2"/>
      <c r="E798" s="2"/>
      <c r="K798" s="5"/>
      <c r="M798" s="9"/>
    </row>
    <row r="799" spans="4:13" x14ac:dyDescent="0.2">
      <c r="D799" s="2"/>
      <c r="E799" s="2"/>
      <c r="K799" s="5"/>
      <c r="M799" s="9"/>
    </row>
    <row r="800" spans="4:13" x14ac:dyDescent="0.2">
      <c r="D800" s="2"/>
      <c r="E800" s="2"/>
      <c r="K800" s="5"/>
      <c r="M800" s="9"/>
    </row>
    <row r="801" spans="4:13" x14ac:dyDescent="0.2">
      <c r="D801" s="2"/>
      <c r="E801" s="2"/>
      <c r="K801" s="5"/>
      <c r="M801" s="9"/>
    </row>
    <row r="802" spans="4:13" x14ac:dyDescent="0.2">
      <c r="D802" s="2"/>
      <c r="E802" s="2"/>
      <c r="K802" s="5"/>
      <c r="M802" s="9"/>
    </row>
    <row r="803" spans="4:13" x14ac:dyDescent="0.2">
      <c r="D803" s="2"/>
      <c r="E803" s="2"/>
      <c r="K803" s="5"/>
      <c r="M803" s="9"/>
    </row>
    <row r="804" spans="4:13" x14ac:dyDescent="0.2">
      <c r="D804" s="2"/>
      <c r="E804" s="2"/>
      <c r="K804" s="5"/>
      <c r="M804" s="9"/>
    </row>
    <row r="805" spans="4:13" x14ac:dyDescent="0.2">
      <c r="D805" s="2"/>
      <c r="E805" s="2"/>
      <c r="K805" s="5"/>
      <c r="M805" s="9"/>
    </row>
    <row r="806" spans="4:13" x14ac:dyDescent="0.2">
      <c r="D806" s="2"/>
      <c r="E806" s="2"/>
      <c r="K806" s="5"/>
      <c r="M806" s="9"/>
    </row>
    <row r="807" spans="4:13" x14ac:dyDescent="0.2">
      <c r="D807" s="2"/>
      <c r="E807" s="2"/>
      <c r="K807" s="5"/>
      <c r="M807" s="9"/>
    </row>
    <row r="808" spans="4:13" x14ac:dyDescent="0.2">
      <c r="D808" s="2"/>
      <c r="E808" s="2"/>
      <c r="K808" s="5"/>
      <c r="M808" s="9"/>
    </row>
    <row r="809" spans="4:13" x14ac:dyDescent="0.2">
      <c r="D809" s="2"/>
      <c r="E809" s="2"/>
      <c r="K809" s="5"/>
      <c r="M809" s="9"/>
    </row>
    <row r="810" spans="4:13" x14ac:dyDescent="0.2">
      <c r="D810" s="2"/>
      <c r="E810" s="2"/>
      <c r="K810" s="5"/>
      <c r="M810" s="9"/>
    </row>
    <row r="811" spans="4:13" x14ac:dyDescent="0.2">
      <c r="D811" s="2"/>
      <c r="E811" s="2"/>
      <c r="K811" s="5"/>
      <c r="M811" s="9"/>
    </row>
    <row r="812" spans="4:13" x14ac:dyDescent="0.2">
      <c r="D812" s="2"/>
      <c r="E812" s="2"/>
      <c r="K812" s="5"/>
      <c r="M812" s="9"/>
    </row>
    <row r="813" spans="4:13" x14ac:dyDescent="0.2">
      <c r="D813" s="2"/>
      <c r="E813" s="2"/>
      <c r="K813" s="5"/>
      <c r="M813" s="9"/>
    </row>
    <row r="814" spans="4:13" x14ac:dyDescent="0.2">
      <c r="D814" s="2"/>
      <c r="E814" s="2"/>
      <c r="K814" s="5"/>
      <c r="M814" s="9"/>
    </row>
    <row r="815" spans="4:13" x14ac:dyDescent="0.2">
      <c r="D815" s="2"/>
      <c r="E815" s="2"/>
      <c r="K815" s="5"/>
      <c r="M815" s="9"/>
    </row>
    <row r="816" spans="4:13" x14ac:dyDescent="0.2">
      <c r="D816" s="2"/>
      <c r="E816" s="2"/>
      <c r="K816" s="5"/>
      <c r="M816" s="9"/>
    </row>
    <row r="817" spans="4:13" x14ac:dyDescent="0.2">
      <c r="D817" s="2"/>
      <c r="E817" s="2"/>
      <c r="K817" s="5"/>
      <c r="M817" s="9"/>
    </row>
    <row r="818" spans="4:13" x14ac:dyDescent="0.2">
      <c r="D818" s="2"/>
      <c r="E818" s="2"/>
      <c r="K818" s="5"/>
      <c r="M818" s="9"/>
    </row>
    <row r="819" spans="4:13" x14ac:dyDescent="0.2">
      <c r="D819" s="2"/>
      <c r="E819" s="2"/>
      <c r="K819" s="5"/>
      <c r="M819" s="9"/>
    </row>
    <row r="820" spans="4:13" x14ac:dyDescent="0.2">
      <c r="D820" s="2"/>
      <c r="E820" s="2"/>
      <c r="K820" s="5"/>
      <c r="M820" s="9"/>
    </row>
    <row r="821" spans="4:13" x14ac:dyDescent="0.2">
      <c r="D821" s="2"/>
      <c r="E821" s="2"/>
      <c r="K821" s="5"/>
      <c r="M821" s="9"/>
    </row>
    <row r="822" spans="4:13" x14ac:dyDescent="0.2">
      <c r="D822" s="2"/>
      <c r="E822" s="2"/>
      <c r="K822" s="5"/>
      <c r="M822" s="9"/>
    </row>
    <row r="823" spans="4:13" x14ac:dyDescent="0.2">
      <c r="D823" s="2"/>
      <c r="E823" s="2"/>
      <c r="K823" s="5"/>
      <c r="M823" s="9"/>
    </row>
    <row r="824" spans="4:13" x14ac:dyDescent="0.2">
      <c r="D824" s="2"/>
      <c r="E824" s="2"/>
      <c r="K824" s="5"/>
      <c r="M824" s="9"/>
    </row>
    <row r="825" spans="4:13" x14ac:dyDescent="0.2">
      <c r="D825" s="2"/>
      <c r="E825" s="2"/>
      <c r="K825" s="5"/>
      <c r="M825" s="9"/>
    </row>
    <row r="826" spans="4:13" x14ac:dyDescent="0.2">
      <c r="D826" s="2"/>
      <c r="E826" s="2"/>
      <c r="K826" s="5"/>
      <c r="M826" s="9"/>
    </row>
    <row r="827" spans="4:13" x14ac:dyDescent="0.2">
      <c r="D827" s="2"/>
      <c r="E827" s="2"/>
      <c r="K827" s="5"/>
      <c r="M827" s="9"/>
    </row>
    <row r="828" spans="4:13" x14ac:dyDescent="0.2">
      <c r="D828" s="2"/>
      <c r="E828" s="2"/>
      <c r="K828" s="5"/>
      <c r="M828" s="9"/>
    </row>
    <row r="829" spans="4:13" x14ac:dyDescent="0.2">
      <c r="D829" s="2"/>
      <c r="E829" s="2"/>
      <c r="K829" s="5"/>
      <c r="M829" s="9"/>
    </row>
    <row r="830" spans="4:13" x14ac:dyDescent="0.2">
      <c r="D830" s="2"/>
      <c r="E830" s="2"/>
      <c r="K830" s="5"/>
      <c r="M830" s="9"/>
    </row>
    <row r="831" spans="4:13" x14ac:dyDescent="0.2">
      <c r="D831" s="2"/>
      <c r="E831" s="2"/>
      <c r="K831" s="5"/>
      <c r="M831" s="9"/>
    </row>
    <row r="832" spans="4:13" x14ac:dyDescent="0.2">
      <c r="D832" s="2"/>
      <c r="E832" s="2"/>
      <c r="K832" s="5"/>
      <c r="M832" s="9"/>
    </row>
    <row r="833" spans="4:13" x14ac:dyDescent="0.2">
      <c r="D833" s="2"/>
      <c r="E833" s="2"/>
      <c r="K833" s="5"/>
      <c r="M833" s="9"/>
    </row>
    <row r="834" spans="4:13" x14ac:dyDescent="0.2">
      <c r="D834" s="2"/>
      <c r="E834" s="2"/>
      <c r="K834" s="5"/>
      <c r="M834" s="9"/>
    </row>
    <row r="835" spans="4:13" x14ac:dyDescent="0.2">
      <c r="D835" s="2"/>
      <c r="E835" s="2"/>
      <c r="K835" s="5"/>
      <c r="M835" s="9"/>
    </row>
    <row r="836" spans="4:13" x14ac:dyDescent="0.2">
      <c r="D836" s="2"/>
      <c r="E836" s="2"/>
      <c r="K836" s="5"/>
      <c r="M836" s="9"/>
    </row>
    <row r="837" spans="4:13" x14ac:dyDescent="0.2">
      <c r="D837" s="2"/>
      <c r="E837" s="2"/>
      <c r="K837" s="5"/>
      <c r="M837" s="9"/>
    </row>
    <row r="838" spans="4:13" x14ac:dyDescent="0.2">
      <c r="D838" s="2"/>
      <c r="E838" s="2"/>
      <c r="K838" s="5"/>
      <c r="M838" s="9"/>
    </row>
    <row r="839" spans="4:13" x14ac:dyDescent="0.2">
      <c r="D839" s="2"/>
      <c r="E839" s="2"/>
      <c r="K839" s="5"/>
      <c r="M839" s="9"/>
    </row>
    <row r="840" spans="4:13" x14ac:dyDescent="0.2">
      <c r="D840" s="2"/>
      <c r="E840" s="2"/>
      <c r="K840" s="5"/>
      <c r="M840" s="9"/>
    </row>
    <row r="841" spans="4:13" x14ac:dyDescent="0.2">
      <c r="D841" s="2"/>
      <c r="E841" s="2"/>
      <c r="K841" s="5"/>
      <c r="M841" s="9"/>
    </row>
    <row r="842" spans="4:13" x14ac:dyDescent="0.2">
      <c r="D842" s="2"/>
      <c r="E842" s="2"/>
      <c r="K842" s="5"/>
      <c r="M842" s="9"/>
    </row>
    <row r="843" spans="4:13" x14ac:dyDescent="0.2">
      <c r="D843" s="2"/>
      <c r="E843" s="2"/>
      <c r="K843" s="5"/>
      <c r="M843" s="9"/>
    </row>
    <row r="844" spans="4:13" x14ac:dyDescent="0.2">
      <c r="D844" s="2"/>
      <c r="E844" s="2"/>
      <c r="K844" s="5"/>
      <c r="M844" s="9"/>
    </row>
    <row r="845" spans="4:13" x14ac:dyDescent="0.2">
      <c r="D845" s="2"/>
      <c r="E845" s="2"/>
      <c r="K845" s="5"/>
      <c r="M845" s="9"/>
    </row>
    <row r="846" spans="4:13" x14ac:dyDescent="0.2">
      <c r="D846" s="2"/>
      <c r="E846" s="2"/>
      <c r="K846" s="5"/>
      <c r="M846" s="9"/>
    </row>
    <row r="847" spans="4:13" x14ac:dyDescent="0.2">
      <c r="D847" s="2"/>
      <c r="E847" s="2"/>
      <c r="K847" s="5"/>
      <c r="M847" s="9"/>
    </row>
    <row r="848" spans="4:13" x14ac:dyDescent="0.2">
      <c r="D848" s="2"/>
      <c r="E848" s="2"/>
      <c r="K848" s="5"/>
      <c r="M848" s="9"/>
    </row>
    <row r="849" spans="4:13" x14ac:dyDescent="0.2">
      <c r="D849" s="2"/>
      <c r="E849" s="2"/>
      <c r="K849" s="5"/>
      <c r="M849" s="9"/>
    </row>
    <row r="850" spans="4:13" x14ac:dyDescent="0.2">
      <c r="D850" s="2"/>
      <c r="E850" s="2"/>
      <c r="K850" s="5"/>
      <c r="M850" s="9"/>
    </row>
    <row r="851" spans="4:13" x14ac:dyDescent="0.2">
      <c r="D851" s="2"/>
      <c r="E851" s="2"/>
      <c r="K851" s="5"/>
      <c r="M851" s="9"/>
    </row>
    <row r="852" spans="4:13" x14ac:dyDescent="0.2">
      <c r="D852" s="2"/>
      <c r="E852" s="2"/>
      <c r="K852" s="5"/>
      <c r="M852" s="9"/>
    </row>
    <row r="853" spans="4:13" x14ac:dyDescent="0.2">
      <c r="D853" s="2"/>
      <c r="E853" s="2"/>
      <c r="K853" s="5"/>
      <c r="M853" s="9"/>
    </row>
    <row r="854" spans="4:13" x14ac:dyDescent="0.2">
      <c r="D854" s="2"/>
      <c r="E854" s="2"/>
      <c r="K854" s="5"/>
      <c r="M854" s="9"/>
    </row>
    <row r="855" spans="4:13" x14ac:dyDescent="0.2">
      <c r="D855" s="2"/>
      <c r="E855" s="2"/>
      <c r="K855" s="5"/>
      <c r="M855" s="9"/>
    </row>
    <row r="856" spans="4:13" x14ac:dyDescent="0.2">
      <c r="D856" s="2"/>
      <c r="E856" s="2"/>
      <c r="K856" s="5"/>
      <c r="M856" s="9"/>
    </row>
    <row r="857" spans="4:13" x14ac:dyDescent="0.2">
      <c r="D857" s="2"/>
      <c r="E857" s="2"/>
      <c r="K857" s="5"/>
      <c r="M857" s="9"/>
    </row>
    <row r="858" spans="4:13" x14ac:dyDescent="0.2">
      <c r="D858" s="2"/>
      <c r="E858" s="2"/>
      <c r="K858" s="5"/>
      <c r="M858" s="9"/>
    </row>
    <row r="859" spans="4:13" x14ac:dyDescent="0.2">
      <c r="D859" s="2"/>
      <c r="E859" s="2"/>
      <c r="K859" s="5"/>
      <c r="M859" s="9"/>
    </row>
    <row r="860" spans="4:13" x14ac:dyDescent="0.2">
      <c r="D860" s="2"/>
      <c r="E860" s="2"/>
      <c r="K860" s="5"/>
      <c r="M860" s="9"/>
    </row>
    <row r="861" spans="4:13" x14ac:dyDescent="0.2">
      <c r="D861" s="2"/>
      <c r="E861" s="2"/>
      <c r="K861" s="5"/>
      <c r="M861" s="9"/>
    </row>
    <row r="862" spans="4:13" x14ac:dyDescent="0.2">
      <c r="D862" s="2"/>
      <c r="E862" s="2"/>
      <c r="K862" s="5"/>
      <c r="M862" s="9"/>
    </row>
    <row r="863" spans="4:13" x14ac:dyDescent="0.2">
      <c r="D863" s="2"/>
      <c r="E863" s="2"/>
      <c r="K863" s="5"/>
      <c r="M863" s="9"/>
    </row>
    <row r="864" spans="4:13" x14ac:dyDescent="0.2">
      <c r="D864" s="2"/>
      <c r="E864" s="2"/>
      <c r="K864" s="5"/>
      <c r="M864" s="9"/>
    </row>
    <row r="865" spans="4:13" x14ac:dyDescent="0.2">
      <c r="D865" s="2"/>
      <c r="E865" s="2"/>
      <c r="K865" s="5"/>
      <c r="M865" s="9"/>
    </row>
    <row r="866" spans="4:13" x14ac:dyDescent="0.2">
      <c r="D866" s="2"/>
      <c r="E866" s="2"/>
      <c r="K866" s="5"/>
      <c r="M866" s="9"/>
    </row>
    <row r="867" spans="4:13" x14ac:dyDescent="0.2">
      <c r="D867" s="2"/>
      <c r="E867" s="2"/>
      <c r="K867" s="5"/>
      <c r="M867" s="9"/>
    </row>
    <row r="868" spans="4:13" x14ac:dyDescent="0.2">
      <c r="D868" s="2"/>
      <c r="E868" s="2"/>
      <c r="K868" s="5"/>
      <c r="M868" s="9"/>
    </row>
    <row r="869" spans="4:13" x14ac:dyDescent="0.2">
      <c r="D869" s="2"/>
      <c r="E869" s="2"/>
      <c r="K869" s="5"/>
      <c r="M869" s="9"/>
    </row>
    <row r="870" spans="4:13" x14ac:dyDescent="0.2">
      <c r="D870" s="2"/>
      <c r="E870" s="2"/>
      <c r="K870" s="5"/>
      <c r="M870" s="9"/>
    </row>
    <row r="871" spans="4:13" x14ac:dyDescent="0.2">
      <c r="D871" s="2"/>
      <c r="E871" s="2"/>
      <c r="K871" s="5"/>
      <c r="M871" s="9"/>
    </row>
    <row r="872" spans="4:13" x14ac:dyDescent="0.2">
      <c r="D872" s="2"/>
      <c r="E872" s="2"/>
      <c r="K872" s="5"/>
      <c r="M872" s="9"/>
    </row>
    <row r="873" spans="4:13" x14ac:dyDescent="0.2">
      <c r="D873" s="2"/>
      <c r="E873" s="2"/>
      <c r="K873" s="5"/>
      <c r="M873" s="9"/>
    </row>
    <row r="874" spans="4:13" x14ac:dyDescent="0.2">
      <c r="D874" s="2"/>
      <c r="E874" s="2"/>
      <c r="K874" s="5"/>
      <c r="M874" s="9"/>
    </row>
    <row r="875" spans="4:13" x14ac:dyDescent="0.2">
      <c r="D875" s="2"/>
      <c r="E875" s="2"/>
      <c r="K875" s="5"/>
      <c r="M875" s="9"/>
    </row>
    <row r="876" spans="4:13" x14ac:dyDescent="0.2">
      <c r="D876" s="2"/>
      <c r="E876" s="2"/>
      <c r="K876" s="5"/>
      <c r="M876" s="9"/>
    </row>
    <row r="877" spans="4:13" x14ac:dyDescent="0.2">
      <c r="D877" s="2"/>
      <c r="E877" s="2"/>
      <c r="K877" s="5"/>
      <c r="M877" s="9"/>
    </row>
    <row r="878" spans="4:13" x14ac:dyDescent="0.2">
      <c r="D878" s="2"/>
      <c r="E878" s="2"/>
      <c r="K878" s="5"/>
      <c r="M878" s="9"/>
    </row>
    <row r="879" spans="4:13" x14ac:dyDescent="0.2">
      <c r="D879" s="2"/>
      <c r="E879" s="2"/>
      <c r="K879" s="5"/>
      <c r="M879" s="9"/>
    </row>
    <row r="880" spans="4:13" x14ac:dyDescent="0.2">
      <c r="D880" s="2"/>
      <c r="E880" s="2"/>
      <c r="K880" s="5"/>
      <c r="M880" s="9"/>
    </row>
    <row r="881" spans="4:13" x14ac:dyDescent="0.2">
      <c r="D881" s="2"/>
      <c r="E881" s="2"/>
      <c r="K881" s="5"/>
      <c r="M881" s="9"/>
    </row>
    <row r="882" spans="4:13" x14ac:dyDescent="0.2">
      <c r="D882" s="2"/>
      <c r="E882" s="2"/>
      <c r="K882" s="5"/>
      <c r="M882" s="9"/>
    </row>
    <row r="883" spans="4:13" x14ac:dyDescent="0.2">
      <c r="D883" s="2"/>
      <c r="E883" s="2"/>
      <c r="K883" s="5"/>
      <c r="M883" s="9"/>
    </row>
    <row r="884" spans="4:13" x14ac:dyDescent="0.2">
      <c r="D884" s="2"/>
      <c r="E884" s="2"/>
      <c r="K884" s="5"/>
      <c r="M884" s="9"/>
    </row>
    <row r="885" spans="4:13" x14ac:dyDescent="0.2">
      <c r="D885" s="2"/>
      <c r="E885" s="2"/>
      <c r="K885" s="5"/>
      <c r="M885" s="9"/>
    </row>
    <row r="886" spans="4:13" x14ac:dyDescent="0.2">
      <c r="D886" s="2"/>
      <c r="E886" s="2"/>
      <c r="K886" s="5"/>
      <c r="M886" s="9"/>
    </row>
    <row r="887" spans="4:13" x14ac:dyDescent="0.2">
      <c r="D887" s="2"/>
      <c r="E887" s="2"/>
      <c r="K887" s="5"/>
      <c r="M887" s="9"/>
    </row>
    <row r="888" spans="4:13" x14ac:dyDescent="0.2">
      <c r="D888" s="2"/>
      <c r="E888" s="2"/>
      <c r="K888" s="5"/>
      <c r="M888" s="9"/>
    </row>
    <row r="889" spans="4:13" x14ac:dyDescent="0.2">
      <c r="D889" s="2"/>
      <c r="E889" s="2"/>
      <c r="K889" s="5"/>
      <c r="M889" s="9"/>
    </row>
    <row r="890" spans="4:13" x14ac:dyDescent="0.2">
      <c r="D890" s="2"/>
      <c r="E890" s="2"/>
      <c r="K890" s="5"/>
      <c r="M890" s="9"/>
    </row>
    <row r="891" spans="4:13" x14ac:dyDescent="0.2">
      <c r="D891" s="2"/>
      <c r="E891" s="2"/>
      <c r="K891" s="5"/>
      <c r="M891" s="9"/>
    </row>
    <row r="892" spans="4:13" x14ac:dyDescent="0.2">
      <c r="D892" s="2"/>
      <c r="E892" s="2"/>
      <c r="K892" s="5"/>
      <c r="M892" s="9"/>
    </row>
    <row r="893" spans="4:13" x14ac:dyDescent="0.2">
      <c r="D893" s="2"/>
      <c r="E893" s="2"/>
      <c r="K893" s="5"/>
      <c r="M893" s="9"/>
    </row>
    <row r="894" spans="4:13" x14ac:dyDescent="0.2">
      <c r="D894" s="2"/>
      <c r="E894" s="2"/>
      <c r="K894" s="5"/>
      <c r="M894" s="9"/>
    </row>
    <row r="895" spans="4:13" x14ac:dyDescent="0.2">
      <c r="D895" s="2"/>
      <c r="E895" s="2"/>
      <c r="K895" s="5"/>
      <c r="M895" s="9"/>
    </row>
    <row r="896" spans="4:13" x14ac:dyDescent="0.2">
      <c r="D896" s="2"/>
      <c r="E896" s="2"/>
      <c r="K896" s="5"/>
      <c r="M896" s="9"/>
    </row>
    <row r="897" spans="4:13" x14ac:dyDescent="0.2">
      <c r="D897" s="2"/>
      <c r="E897" s="2"/>
      <c r="K897" s="5"/>
      <c r="M897" s="9"/>
    </row>
    <row r="898" spans="4:13" x14ac:dyDescent="0.2">
      <c r="D898" s="2"/>
      <c r="E898" s="2"/>
      <c r="K898" s="5"/>
      <c r="M898" s="9"/>
    </row>
    <row r="899" spans="4:13" x14ac:dyDescent="0.2">
      <c r="D899" s="2"/>
      <c r="E899" s="2"/>
      <c r="K899" s="5"/>
      <c r="M899" s="9"/>
    </row>
    <row r="900" spans="4:13" x14ac:dyDescent="0.2">
      <c r="D900" s="2"/>
      <c r="E900" s="2"/>
      <c r="K900" s="5"/>
      <c r="M900" s="9"/>
    </row>
    <row r="901" spans="4:13" x14ac:dyDescent="0.2">
      <c r="D901" s="2"/>
      <c r="E901" s="2"/>
      <c r="K901" s="5"/>
      <c r="M901" s="9"/>
    </row>
    <row r="902" spans="4:13" x14ac:dyDescent="0.2">
      <c r="D902" s="2"/>
      <c r="E902" s="2"/>
      <c r="K902" s="5"/>
      <c r="M902" s="9"/>
    </row>
    <row r="903" spans="4:13" x14ac:dyDescent="0.2">
      <c r="D903" s="2"/>
      <c r="E903" s="2"/>
      <c r="K903" s="5"/>
      <c r="M903" s="9"/>
    </row>
    <row r="904" spans="4:13" x14ac:dyDescent="0.2">
      <c r="D904" s="2"/>
      <c r="E904" s="2"/>
      <c r="K904" s="5"/>
      <c r="M904" s="9"/>
    </row>
    <row r="905" spans="4:13" x14ac:dyDescent="0.2">
      <c r="D905" s="2"/>
      <c r="E905" s="2"/>
      <c r="K905" s="5"/>
      <c r="M905" s="9"/>
    </row>
    <row r="906" spans="4:13" x14ac:dyDescent="0.2">
      <c r="D906" s="2"/>
      <c r="E906" s="2"/>
      <c r="K906" s="5"/>
      <c r="M906" s="9"/>
    </row>
    <row r="907" spans="4:13" x14ac:dyDescent="0.2">
      <c r="D907" s="2"/>
      <c r="E907" s="2"/>
      <c r="K907" s="5"/>
      <c r="M907" s="9"/>
    </row>
    <row r="908" spans="4:13" x14ac:dyDescent="0.2">
      <c r="D908" s="2"/>
      <c r="E908" s="2"/>
      <c r="K908" s="5"/>
      <c r="M908" s="9"/>
    </row>
    <row r="909" spans="4:13" x14ac:dyDescent="0.2">
      <c r="D909" s="2"/>
      <c r="E909" s="2"/>
      <c r="K909" s="5"/>
      <c r="M909" s="9"/>
    </row>
    <row r="910" spans="4:13" x14ac:dyDescent="0.2">
      <c r="D910" s="2"/>
      <c r="E910" s="2"/>
      <c r="K910" s="5"/>
      <c r="M910" s="9"/>
    </row>
    <row r="911" spans="4:13" x14ac:dyDescent="0.2">
      <c r="D911" s="2"/>
      <c r="E911" s="2"/>
      <c r="K911" s="5"/>
      <c r="M911" s="9"/>
    </row>
    <row r="912" spans="4:13" x14ac:dyDescent="0.2">
      <c r="D912" s="2"/>
      <c r="E912" s="2"/>
      <c r="K912" s="5"/>
      <c r="M912" s="9"/>
    </row>
    <row r="913" spans="4:13" x14ac:dyDescent="0.2">
      <c r="D913" s="2"/>
      <c r="E913" s="2"/>
      <c r="K913" s="5"/>
      <c r="M913" s="9"/>
    </row>
    <row r="914" spans="4:13" x14ac:dyDescent="0.2">
      <c r="D914" s="2"/>
      <c r="E914" s="2"/>
      <c r="K914" s="5"/>
      <c r="M914" s="9"/>
    </row>
    <row r="915" spans="4:13" x14ac:dyDescent="0.2">
      <c r="D915" s="2"/>
      <c r="E915" s="2"/>
      <c r="K915" s="5"/>
      <c r="M915" s="9"/>
    </row>
    <row r="916" spans="4:13" x14ac:dyDescent="0.2">
      <c r="D916" s="2"/>
      <c r="E916" s="2"/>
      <c r="K916" s="5"/>
      <c r="M916" s="9"/>
    </row>
    <row r="917" spans="4:13" x14ac:dyDescent="0.2">
      <c r="D917" s="2"/>
      <c r="E917" s="2"/>
      <c r="K917" s="5"/>
      <c r="M917" s="9"/>
    </row>
    <row r="918" spans="4:13" x14ac:dyDescent="0.2">
      <c r="D918" s="2"/>
      <c r="E918" s="2"/>
      <c r="K918" s="5"/>
      <c r="M918" s="9"/>
    </row>
    <row r="919" spans="4:13" x14ac:dyDescent="0.2">
      <c r="D919" s="2"/>
      <c r="E919" s="2"/>
      <c r="K919" s="5"/>
      <c r="M919" s="9"/>
    </row>
    <row r="920" spans="4:13" x14ac:dyDescent="0.2">
      <c r="D920" s="2"/>
      <c r="E920" s="2"/>
      <c r="K920" s="5"/>
      <c r="M920" s="9"/>
    </row>
    <row r="921" spans="4:13" x14ac:dyDescent="0.2">
      <c r="D921" s="2"/>
      <c r="E921" s="2"/>
      <c r="K921" s="5"/>
      <c r="M921" s="9"/>
    </row>
    <row r="922" spans="4:13" x14ac:dyDescent="0.2">
      <c r="D922" s="2"/>
      <c r="E922" s="2"/>
      <c r="K922" s="5"/>
      <c r="M922" s="9"/>
    </row>
    <row r="923" spans="4:13" x14ac:dyDescent="0.2">
      <c r="D923" s="2"/>
      <c r="E923" s="2"/>
      <c r="K923" s="5"/>
      <c r="M923" s="9"/>
    </row>
    <row r="924" spans="4:13" x14ac:dyDescent="0.2">
      <c r="D924" s="2"/>
      <c r="E924" s="2"/>
      <c r="K924" s="5"/>
      <c r="M924" s="9"/>
    </row>
    <row r="925" spans="4:13" x14ac:dyDescent="0.2">
      <c r="D925" s="2"/>
      <c r="E925" s="2"/>
      <c r="K925" s="5"/>
      <c r="M925" s="9"/>
    </row>
    <row r="926" spans="4:13" x14ac:dyDescent="0.2">
      <c r="D926" s="2"/>
      <c r="E926" s="2"/>
      <c r="K926" s="5"/>
      <c r="M926" s="9"/>
    </row>
    <row r="927" spans="4:13" x14ac:dyDescent="0.2">
      <c r="D927" s="2"/>
      <c r="E927" s="2"/>
      <c r="K927" s="5"/>
      <c r="M927" s="9"/>
    </row>
    <row r="928" spans="4:13" x14ac:dyDescent="0.2">
      <c r="D928" s="2"/>
      <c r="E928" s="2"/>
      <c r="K928" s="5"/>
      <c r="M928" s="9"/>
    </row>
    <row r="929" spans="4:13" x14ac:dyDescent="0.2">
      <c r="D929" s="2"/>
      <c r="E929" s="2"/>
      <c r="K929" s="5"/>
      <c r="M929" s="9"/>
    </row>
    <row r="930" spans="4:13" x14ac:dyDescent="0.2">
      <c r="D930" s="2"/>
      <c r="E930" s="2"/>
      <c r="K930" s="5"/>
      <c r="M930" s="9"/>
    </row>
    <row r="931" spans="4:13" x14ac:dyDescent="0.2">
      <c r="D931" s="2"/>
      <c r="E931" s="2"/>
      <c r="K931" s="5"/>
      <c r="M931" s="9"/>
    </row>
    <row r="932" spans="4:13" x14ac:dyDescent="0.2">
      <c r="D932" s="2"/>
      <c r="E932" s="2"/>
      <c r="K932" s="5"/>
      <c r="M932" s="9"/>
    </row>
    <row r="933" spans="4:13" x14ac:dyDescent="0.2">
      <c r="D933" s="2"/>
      <c r="E933" s="2"/>
      <c r="K933" s="5"/>
      <c r="M933" s="9"/>
    </row>
    <row r="934" spans="4:13" x14ac:dyDescent="0.2">
      <c r="D934" s="2"/>
      <c r="E934" s="2"/>
      <c r="K934" s="5"/>
      <c r="M934" s="9"/>
    </row>
    <row r="935" spans="4:13" x14ac:dyDescent="0.2">
      <c r="D935" s="2"/>
      <c r="E935" s="2"/>
      <c r="K935" s="5"/>
      <c r="M935" s="9"/>
    </row>
    <row r="936" spans="4:13" x14ac:dyDescent="0.2">
      <c r="D936" s="2"/>
      <c r="E936" s="2"/>
      <c r="K936" s="5"/>
      <c r="M936" s="9"/>
    </row>
    <row r="937" spans="4:13" x14ac:dyDescent="0.2">
      <c r="D937" s="2"/>
      <c r="E937" s="2"/>
      <c r="K937" s="5"/>
      <c r="M937" s="9"/>
    </row>
    <row r="938" spans="4:13" x14ac:dyDescent="0.2">
      <c r="D938" s="2"/>
      <c r="E938" s="2"/>
      <c r="K938" s="5"/>
      <c r="M938" s="9"/>
    </row>
    <row r="939" spans="4:13" x14ac:dyDescent="0.2">
      <c r="D939" s="2"/>
      <c r="E939" s="2"/>
      <c r="K939" s="5"/>
      <c r="M939" s="9"/>
    </row>
    <row r="940" spans="4:13" x14ac:dyDescent="0.2">
      <c r="D940" s="2"/>
      <c r="E940" s="2"/>
      <c r="K940" s="5"/>
      <c r="M940" s="9"/>
    </row>
    <row r="941" spans="4:13" x14ac:dyDescent="0.2">
      <c r="D941" s="2"/>
      <c r="E941" s="2"/>
      <c r="K941" s="5"/>
      <c r="M941" s="9"/>
    </row>
    <row r="942" spans="4:13" x14ac:dyDescent="0.2">
      <c r="D942" s="2"/>
      <c r="E942" s="2"/>
      <c r="K942" s="5"/>
      <c r="M942" s="9"/>
    </row>
    <row r="943" spans="4:13" x14ac:dyDescent="0.2">
      <c r="D943" s="2"/>
      <c r="E943" s="2"/>
      <c r="K943" s="5"/>
      <c r="M943" s="9"/>
    </row>
    <row r="944" spans="4:13" x14ac:dyDescent="0.2">
      <c r="D944" s="2"/>
      <c r="E944" s="2"/>
      <c r="K944" s="5"/>
      <c r="M944" s="9"/>
    </row>
    <row r="945" spans="4:13" x14ac:dyDescent="0.2">
      <c r="D945" s="2"/>
      <c r="E945" s="2"/>
      <c r="K945" s="5"/>
      <c r="M945" s="9"/>
    </row>
    <row r="946" spans="4:13" x14ac:dyDescent="0.2">
      <c r="D946" s="2"/>
      <c r="E946" s="2"/>
      <c r="K946" s="5"/>
      <c r="M946" s="9"/>
    </row>
    <row r="947" spans="4:13" x14ac:dyDescent="0.2">
      <c r="D947" s="2"/>
      <c r="E947" s="2"/>
      <c r="K947" s="5"/>
      <c r="M947" s="9"/>
    </row>
    <row r="948" spans="4:13" x14ac:dyDescent="0.2">
      <c r="D948" s="2"/>
      <c r="E948" s="2"/>
      <c r="K948" s="5"/>
      <c r="M948" s="9"/>
    </row>
    <row r="949" spans="4:13" x14ac:dyDescent="0.2">
      <c r="D949" s="2"/>
      <c r="E949" s="2"/>
      <c r="K949" s="5"/>
      <c r="M949" s="9"/>
    </row>
    <row r="950" spans="4:13" x14ac:dyDescent="0.2">
      <c r="D950" s="2"/>
      <c r="E950" s="2"/>
      <c r="K950" s="5"/>
      <c r="M950" s="9"/>
    </row>
    <row r="951" spans="4:13" x14ac:dyDescent="0.2">
      <c r="D951" s="2"/>
      <c r="E951" s="2"/>
      <c r="K951" s="5"/>
      <c r="M951" s="9"/>
    </row>
    <row r="952" spans="4:13" x14ac:dyDescent="0.2">
      <c r="D952" s="2"/>
      <c r="E952" s="2"/>
      <c r="K952" s="5"/>
      <c r="M952" s="9"/>
    </row>
    <row r="953" spans="4:13" x14ac:dyDescent="0.2">
      <c r="D953" s="2"/>
      <c r="E953" s="2"/>
      <c r="K953" s="5"/>
      <c r="M953" s="9"/>
    </row>
    <row r="954" spans="4:13" x14ac:dyDescent="0.2">
      <c r="D954" s="2"/>
      <c r="E954" s="2"/>
      <c r="K954" s="5"/>
      <c r="M954" s="9"/>
    </row>
    <row r="955" spans="4:13" x14ac:dyDescent="0.2">
      <c r="D955" s="2"/>
      <c r="E955" s="2"/>
      <c r="K955" s="5"/>
      <c r="M955" s="9"/>
    </row>
    <row r="956" spans="4:13" x14ac:dyDescent="0.2">
      <c r="D956" s="2"/>
      <c r="E956" s="2"/>
      <c r="K956" s="5"/>
      <c r="M956" s="9"/>
    </row>
    <row r="957" spans="4:13" x14ac:dyDescent="0.2">
      <c r="D957" s="2"/>
      <c r="E957" s="2"/>
      <c r="K957" s="5"/>
      <c r="M957" s="9"/>
    </row>
    <row r="958" spans="4:13" x14ac:dyDescent="0.2">
      <c r="D958" s="2"/>
      <c r="E958" s="2"/>
      <c r="K958" s="5"/>
      <c r="M958" s="9"/>
    </row>
    <row r="959" spans="4:13" x14ac:dyDescent="0.2">
      <c r="D959" s="2"/>
      <c r="E959" s="2"/>
      <c r="K959" s="5"/>
      <c r="M959" s="9"/>
    </row>
    <row r="960" spans="4:13" x14ac:dyDescent="0.2">
      <c r="D960" s="2"/>
      <c r="E960" s="2"/>
      <c r="K960" s="5"/>
      <c r="M960" s="9"/>
    </row>
    <row r="961" spans="4:13" x14ac:dyDescent="0.2">
      <c r="D961" s="2"/>
      <c r="E961" s="2"/>
      <c r="K961" s="5"/>
      <c r="M961" s="9"/>
    </row>
    <row r="962" spans="4:13" x14ac:dyDescent="0.2">
      <c r="D962" s="2"/>
      <c r="E962" s="2"/>
      <c r="K962" s="5"/>
      <c r="M962" s="9"/>
    </row>
    <row r="963" spans="4:13" x14ac:dyDescent="0.2">
      <c r="D963" s="2"/>
      <c r="E963" s="2"/>
      <c r="K963" s="5"/>
      <c r="M963" s="9"/>
    </row>
    <row r="964" spans="4:13" x14ac:dyDescent="0.2">
      <c r="D964" s="2"/>
      <c r="E964" s="2"/>
      <c r="K964" s="5"/>
      <c r="M964" s="9"/>
    </row>
    <row r="965" spans="4:13" x14ac:dyDescent="0.2">
      <c r="D965" s="2"/>
      <c r="E965" s="2"/>
      <c r="K965" s="5"/>
      <c r="M965" s="9"/>
    </row>
    <row r="966" spans="4:13" x14ac:dyDescent="0.2">
      <c r="D966" s="2"/>
      <c r="E966" s="2"/>
      <c r="K966" s="5"/>
      <c r="M966" s="9"/>
    </row>
    <row r="967" spans="4:13" x14ac:dyDescent="0.2">
      <c r="D967" s="2"/>
      <c r="E967" s="2"/>
      <c r="K967" s="5"/>
      <c r="M967" s="9"/>
    </row>
    <row r="968" spans="4:13" x14ac:dyDescent="0.2">
      <c r="D968" s="2"/>
      <c r="E968" s="2"/>
      <c r="K968" s="5"/>
      <c r="M968" s="9"/>
    </row>
    <row r="969" spans="4:13" x14ac:dyDescent="0.2">
      <c r="D969" s="2"/>
      <c r="E969" s="2"/>
      <c r="K969" s="5"/>
      <c r="M969" s="9"/>
    </row>
    <row r="970" spans="4:13" x14ac:dyDescent="0.2">
      <c r="D970" s="2"/>
      <c r="E970" s="2"/>
      <c r="K970" s="5"/>
      <c r="M970" s="9"/>
    </row>
    <row r="971" spans="4:13" x14ac:dyDescent="0.2">
      <c r="D971" s="2"/>
      <c r="E971" s="2"/>
      <c r="K971" s="5"/>
      <c r="M971" s="9"/>
    </row>
    <row r="972" spans="4:13" x14ac:dyDescent="0.2">
      <c r="D972" s="2"/>
      <c r="E972" s="2"/>
      <c r="K972" s="5"/>
      <c r="M972" s="9"/>
    </row>
    <row r="973" spans="4:13" x14ac:dyDescent="0.2">
      <c r="D973" s="2"/>
      <c r="E973" s="2"/>
      <c r="K973" s="5"/>
      <c r="M973" s="9"/>
    </row>
    <row r="974" spans="4:13" x14ac:dyDescent="0.2">
      <c r="D974" s="2"/>
      <c r="E974" s="2"/>
      <c r="K974" s="5"/>
      <c r="M974" s="9"/>
    </row>
    <row r="975" spans="4:13" x14ac:dyDescent="0.2">
      <c r="D975" s="2"/>
      <c r="E975" s="2"/>
      <c r="K975" s="5"/>
      <c r="M975" s="9"/>
    </row>
    <row r="976" spans="4:13" x14ac:dyDescent="0.2">
      <c r="D976" s="2"/>
      <c r="E976" s="2"/>
      <c r="K976" s="5"/>
      <c r="M976" s="9"/>
    </row>
    <row r="977" spans="4:13" x14ac:dyDescent="0.2">
      <c r="D977" s="2"/>
      <c r="E977" s="2"/>
      <c r="K977" s="5"/>
      <c r="M977" s="9"/>
    </row>
    <row r="978" spans="4:13" x14ac:dyDescent="0.2">
      <c r="D978" s="2"/>
      <c r="E978" s="2"/>
      <c r="K978" s="5"/>
      <c r="M978" s="9"/>
    </row>
    <row r="979" spans="4:13" x14ac:dyDescent="0.2">
      <c r="D979" s="2"/>
      <c r="E979" s="2"/>
      <c r="K979" s="5"/>
      <c r="M979" s="9"/>
    </row>
    <row r="980" spans="4:13" x14ac:dyDescent="0.2">
      <c r="D980" s="2"/>
      <c r="E980" s="2"/>
      <c r="K980" s="5"/>
      <c r="M980" s="9"/>
    </row>
    <row r="981" spans="4:13" x14ac:dyDescent="0.2">
      <c r="D981" s="2"/>
      <c r="E981" s="2"/>
      <c r="K981" s="5"/>
      <c r="M981" s="9"/>
    </row>
    <row r="982" spans="4:13" x14ac:dyDescent="0.2">
      <c r="D982" s="2"/>
      <c r="E982" s="2"/>
      <c r="K982" s="5"/>
      <c r="M982" s="9"/>
    </row>
    <row r="983" spans="4:13" x14ac:dyDescent="0.2">
      <c r="D983" s="2"/>
      <c r="E983" s="2"/>
      <c r="K983" s="5"/>
      <c r="M983" s="9"/>
    </row>
    <row r="984" spans="4:13" x14ac:dyDescent="0.2">
      <c r="D984" s="2"/>
      <c r="E984" s="2"/>
      <c r="K984" s="5"/>
      <c r="M984" s="9"/>
    </row>
    <row r="985" spans="4:13" x14ac:dyDescent="0.2">
      <c r="D985" s="2"/>
      <c r="E985" s="2"/>
      <c r="K985" s="5"/>
      <c r="M985" s="9"/>
    </row>
    <row r="986" spans="4:13" x14ac:dyDescent="0.2">
      <c r="D986" s="2"/>
      <c r="E986" s="2"/>
      <c r="K986" s="5"/>
      <c r="M986" s="9"/>
    </row>
    <row r="987" spans="4:13" x14ac:dyDescent="0.2">
      <c r="D987" s="2"/>
      <c r="E987" s="2"/>
      <c r="K987" s="5"/>
      <c r="M987" s="9"/>
    </row>
    <row r="988" spans="4:13" x14ac:dyDescent="0.2">
      <c r="D988" s="2"/>
      <c r="E988" s="2"/>
      <c r="K988" s="5"/>
      <c r="M988" s="9"/>
    </row>
    <row r="989" spans="4:13" x14ac:dyDescent="0.2">
      <c r="D989" s="2"/>
      <c r="E989" s="2"/>
      <c r="K989" s="5"/>
      <c r="M989" s="9"/>
    </row>
    <row r="990" spans="4:13" x14ac:dyDescent="0.2">
      <c r="D990" s="2"/>
      <c r="E990" s="2"/>
      <c r="K990" s="5"/>
      <c r="M990" s="9"/>
    </row>
    <row r="991" spans="4:13" x14ac:dyDescent="0.2">
      <c r="D991" s="2"/>
      <c r="E991" s="2"/>
      <c r="K991" s="5"/>
      <c r="M991" s="9"/>
    </row>
    <row r="992" spans="4:13" x14ac:dyDescent="0.2">
      <c r="D992" s="2"/>
      <c r="E992" s="2"/>
      <c r="K992" s="5"/>
      <c r="M992" s="9"/>
    </row>
    <row r="993" spans="4:13" x14ac:dyDescent="0.2">
      <c r="D993" s="2"/>
      <c r="E993" s="2"/>
      <c r="K993" s="5"/>
      <c r="M993" s="9"/>
    </row>
    <row r="994" spans="4:13" x14ac:dyDescent="0.2">
      <c r="D994" s="2"/>
      <c r="E994" s="2"/>
      <c r="K994" s="5"/>
      <c r="M994" s="9"/>
    </row>
    <row r="995" spans="4:13" x14ac:dyDescent="0.2">
      <c r="D995" s="2"/>
      <c r="E995" s="2"/>
      <c r="K995" s="5"/>
      <c r="M995" s="9"/>
    </row>
    <row r="996" spans="4:13" x14ac:dyDescent="0.2">
      <c r="D996" s="2"/>
      <c r="E996" s="2"/>
      <c r="K996" s="5"/>
      <c r="M996" s="9"/>
    </row>
    <row r="997" spans="4:13" x14ac:dyDescent="0.2">
      <c r="D997" s="2"/>
      <c r="E997" s="2"/>
      <c r="K997" s="5"/>
      <c r="M997" s="9"/>
    </row>
    <row r="998" spans="4:13" x14ac:dyDescent="0.2">
      <c r="D998" s="2"/>
      <c r="E998" s="2"/>
      <c r="K998" s="5"/>
      <c r="M998" s="9"/>
    </row>
    <row r="999" spans="4:13" x14ac:dyDescent="0.2">
      <c r="D999" s="2"/>
      <c r="E999" s="2"/>
      <c r="K999" s="5"/>
      <c r="M999" s="9"/>
    </row>
    <row r="1000" spans="4:13" x14ac:dyDescent="0.2">
      <c r="D1000" s="2"/>
      <c r="E1000" s="2"/>
      <c r="K1000" s="5"/>
      <c r="M1000" s="9"/>
    </row>
    <row r="1001" spans="4:13" x14ac:dyDescent="0.2">
      <c r="D1001" s="2"/>
      <c r="E1001" s="2"/>
      <c r="K1001" s="5"/>
      <c r="M1001" s="9"/>
    </row>
    <row r="1002" spans="4:13" x14ac:dyDescent="0.2">
      <c r="D1002" s="2"/>
      <c r="E1002" s="2"/>
      <c r="K1002" s="5"/>
      <c r="M1002" s="9"/>
    </row>
    <row r="1003" spans="4:13" x14ac:dyDescent="0.2">
      <c r="D1003" s="2"/>
      <c r="E1003" s="2"/>
      <c r="K1003" s="5"/>
      <c r="M1003" s="9"/>
    </row>
    <row r="1004" spans="4:13" x14ac:dyDescent="0.2">
      <c r="D1004" s="2"/>
      <c r="E1004" s="2"/>
      <c r="K1004" s="5"/>
      <c r="M1004" s="9"/>
    </row>
    <row r="1005" spans="4:13" x14ac:dyDescent="0.2">
      <c r="D1005" s="2"/>
      <c r="E1005" s="2"/>
      <c r="K1005" s="5"/>
      <c r="M1005" s="9"/>
    </row>
    <row r="1006" spans="4:13" x14ac:dyDescent="0.2">
      <c r="D1006" s="2"/>
      <c r="E1006" s="2"/>
      <c r="K1006" s="5"/>
      <c r="M1006" s="9"/>
    </row>
    <row r="1007" spans="4:13" x14ac:dyDescent="0.2">
      <c r="D1007" s="2"/>
      <c r="E1007" s="2"/>
      <c r="K1007" s="5"/>
      <c r="M1007" s="9"/>
    </row>
    <row r="1008" spans="4:13" x14ac:dyDescent="0.2">
      <c r="D1008" s="2"/>
      <c r="E1008" s="2"/>
      <c r="K1008" s="5"/>
      <c r="M1008" s="9"/>
    </row>
    <row r="1009" spans="4:13" x14ac:dyDescent="0.2">
      <c r="D1009" s="2"/>
      <c r="E1009" s="2"/>
      <c r="K1009" s="5"/>
      <c r="M1009" s="9"/>
    </row>
    <row r="1010" spans="4:13" x14ac:dyDescent="0.2">
      <c r="D1010" s="2"/>
      <c r="E1010" s="2"/>
      <c r="K1010" s="5"/>
      <c r="M1010" s="9"/>
    </row>
    <row r="1011" spans="4:13" x14ac:dyDescent="0.2">
      <c r="D1011" s="2"/>
      <c r="E1011" s="2"/>
      <c r="K1011" s="5"/>
      <c r="M1011" s="9"/>
    </row>
    <row r="1012" spans="4:13" x14ac:dyDescent="0.2">
      <c r="D1012" s="2"/>
      <c r="E1012" s="2"/>
      <c r="K1012" s="5"/>
      <c r="M1012" s="9"/>
    </row>
    <row r="1013" spans="4:13" x14ac:dyDescent="0.2">
      <c r="D1013" s="2"/>
      <c r="E1013" s="2"/>
      <c r="K1013" s="5"/>
      <c r="M1013" s="9"/>
    </row>
    <row r="1014" spans="4:13" x14ac:dyDescent="0.2">
      <c r="D1014" s="2"/>
      <c r="E1014" s="2"/>
      <c r="K1014" s="5"/>
      <c r="M1014" s="9"/>
    </row>
    <row r="1015" spans="4:13" x14ac:dyDescent="0.2">
      <c r="D1015" s="2"/>
      <c r="E1015" s="2"/>
      <c r="K1015" s="5"/>
      <c r="M1015" s="9"/>
    </row>
    <row r="1016" spans="4:13" x14ac:dyDescent="0.2">
      <c r="D1016" s="2"/>
      <c r="E1016" s="2"/>
      <c r="K1016" s="5"/>
      <c r="M1016" s="9"/>
    </row>
    <row r="1017" spans="4:13" x14ac:dyDescent="0.2">
      <c r="D1017" s="2"/>
      <c r="E1017" s="2"/>
      <c r="K1017" s="5"/>
      <c r="M1017" s="9"/>
    </row>
    <row r="1018" spans="4:13" x14ac:dyDescent="0.2">
      <c r="D1018" s="2"/>
      <c r="E1018" s="2"/>
      <c r="K1018" s="5"/>
      <c r="M1018" s="9"/>
    </row>
    <row r="1019" spans="4:13" x14ac:dyDescent="0.2">
      <c r="D1019" s="2"/>
      <c r="E1019" s="2"/>
      <c r="K1019" s="5"/>
      <c r="M1019" s="9"/>
    </row>
    <row r="1020" spans="4:13" x14ac:dyDescent="0.2">
      <c r="D1020" s="2"/>
      <c r="E1020" s="2"/>
      <c r="K1020" s="5"/>
      <c r="M1020" s="9"/>
    </row>
    <row r="1021" spans="4:13" x14ac:dyDescent="0.2">
      <c r="D1021" s="2"/>
      <c r="E1021" s="2"/>
      <c r="K1021" s="5"/>
      <c r="M1021" s="9"/>
    </row>
    <row r="1022" spans="4:13" x14ac:dyDescent="0.2">
      <c r="D1022" s="2"/>
      <c r="E1022" s="2"/>
      <c r="K1022" s="5"/>
      <c r="M1022" s="9"/>
    </row>
    <row r="1023" spans="4:13" x14ac:dyDescent="0.2">
      <c r="D1023" s="2"/>
      <c r="E1023" s="2"/>
      <c r="K1023" s="5"/>
      <c r="M1023" s="9"/>
    </row>
    <row r="1024" spans="4:13" x14ac:dyDescent="0.2">
      <c r="D1024" s="2"/>
      <c r="E1024" s="2"/>
      <c r="K1024" s="5"/>
      <c r="M1024" s="9"/>
    </row>
    <row r="1025" spans="4:13" x14ac:dyDescent="0.2">
      <c r="D1025" s="2"/>
      <c r="E1025" s="2"/>
      <c r="K1025" s="5"/>
      <c r="M1025" s="9"/>
    </row>
    <row r="1026" spans="4:13" x14ac:dyDescent="0.2">
      <c r="D1026" s="2"/>
      <c r="E1026" s="2"/>
      <c r="K1026" s="5"/>
      <c r="M1026" s="9"/>
    </row>
    <row r="1027" spans="4:13" x14ac:dyDescent="0.2">
      <c r="D1027" s="2"/>
      <c r="E1027" s="2"/>
      <c r="K1027" s="5"/>
      <c r="M1027" s="9"/>
    </row>
    <row r="1028" spans="4:13" x14ac:dyDescent="0.2">
      <c r="D1028" s="2"/>
      <c r="E1028" s="2"/>
      <c r="K1028" s="5"/>
      <c r="M1028" s="9"/>
    </row>
    <row r="1029" spans="4:13" x14ac:dyDescent="0.2">
      <c r="D1029" s="2"/>
      <c r="E1029" s="2"/>
      <c r="K1029" s="5"/>
      <c r="M1029" s="9"/>
    </row>
    <row r="1030" spans="4:13" x14ac:dyDescent="0.2">
      <c r="D1030" s="2"/>
      <c r="E1030" s="2"/>
      <c r="K1030" s="5"/>
      <c r="M1030" s="9"/>
    </row>
    <row r="1031" spans="4:13" x14ac:dyDescent="0.2">
      <c r="D1031" s="2"/>
      <c r="E1031" s="2"/>
      <c r="K1031" s="5"/>
      <c r="M1031" s="9"/>
    </row>
    <row r="1032" spans="4:13" x14ac:dyDescent="0.2">
      <c r="D1032" s="2"/>
      <c r="E1032" s="2"/>
      <c r="K1032" s="5"/>
      <c r="M1032" s="9"/>
    </row>
    <row r="1033" spans="4:13" x14ac:dyDescent="0.2">
      <c r="D1033" s="2"/>
      <c r="E1033" s="2"/>
      <c r="K1033" s="5"/>
      <c r="M1033" s="9"/>
    </row>
    <row r="1034" spans="4:13" x14ac:dyDescent="0.2">
      <c r="D1034" s="2"/>
      <c r="E1034" s="2"/>
      <c r="K1034" s="5"/>
      <c r="M1034" s="9"/>
    </row>
    <row r="1035" spans="4:13" x14ac:dyDescent="0.2">
      <c r="D1035" s="2"/>
      <c r="E1035" s="2"/>
      <c r="K1035" s="5"/>
      <c r="M1035" s="9"/>
    </row>
    <row r="1036" spans="4:13" x14ac:dyDescent="0.2">
      <c r="D1036" s="2"/>
      <c r="E1036" s="2"/>
      <c r="K1036" s="5"/>
      <c r="M1036" s="9"/>
    </row>
    <row r="1037" spans="4:13" x14ac:dyDescent="0.2">
      <c r="D1037" s="2"/>
      <c r="E1037" s="2"/>
      <c r="K1037" s="5"/>
      <c r="M1037" s="9"/>
    </row>
    <row r="1038" spans="4:13" x14ac:dyDescent="0.2">
      <c r="D1038" s="2"/>
      <c r="E1038" s="2"/>
      <c r="K1038" s="5"/>
      <c r="M1038" s="9"/>
    </row>
    <row r="1039" spans="4:13" x14ac:dyDescent="0.2">
      <c r="D1039" s="2"/>
      <c r="E1039" s="2"/>
      <c r="K1039" s="5"/>
      <c r="M1039" s="9"/>
    </row>
    <row r="1040" spans="4:13" x14ac:dyDescent="0.2">
      <c r="D1040" s="2"/>
      <c r="E1040" s="2"/>
      <c r="K1040" s="5"/>
      <c r="M1040" s="9"/>
    </row>
    <row r="1041" spans="4:13" x14ac:dyDescent="0.2">
      <c r="D1041" s="2"/>
      <c r="E1041" s="2"/>
      <c r="K1041" s="5"/>
      <c r="M1041" s="9"/>
    </row>
    <row r="1042" spans="4:13" x14ac:dyDescent="0.2">
      <c r="D1042" s="2"/>
      <c r="E1042" s="2"/>
      <c r="K1042" s="5"/>
      <c r="M1042" s="9"/>
    </row>
    <row r="1043" spans="4:13" x14ac:dyDescent="0.2">
      <c r="D1043" s="2"/>
      <c r="E1043" s="2"/>
      <c r="K1043" s="5"/>
      <c r="M1043" s="9"/>
    </row>
    <row r="1044" spans="4:13" x14ac:dyDescent="0.2">
      <c r="D1044" s="2"/>
      <c r="E1044" s="2"/>
      <c r="K1044" s="5"/>
      <c r="M1044" s="9"/>
    </row>
    <row r="1045" spans="4:13" x14ac:dyDescent="0.2">
      <c r="D1045" s="2"/>
      <c r="E1045" s="2"/>
      <c r="K1045" s="5"/>
      <c r="M1045" s="9"/>
    </row>
    <row r="1046" spans="4:13" x14ac:dyDescent="0.2">
      <c r="D1046" s="2"/>
      <c r="E1046" s="2"/>
      <c r="K1046" s="5"/>
      <c r="M1046" s="9"/>
    </row>
    <row r="1047" spans="4:13" x14ac:dyDescent="0.2">
      <c r="D1047" s="2"/>
      <c r="E1047" s="2"/>
      <c r="K1047" s="5"/>
      <c r="M1047" s="9"/>
    </row>
    <row r="1048" spans="4:13" x14ac:dyDescent="0.2">
      <c r="D1048" s="2"/>
      <c r="E1048" s="2"/>
      <c r="K1048" s="5"/>
      <c r="M1048" s="9"/>
    </row>
    <row r="1049" spans="4:13" x14ac:dyDescent="0.2">
      <c r="D1049" s="2"/>
      <c r="E1049" s="2"/>
      <c r="K1049" s="5"/>
      <c r="M1049" s="9"/>
    </row>
    <row r="1050" spans="4:13" x14ac:dyDescent="0.2">
      <c r="D1050" s="2"/>
      <c r="E1050" s="2"/>
      <c r="K1050" s="5"/>
      <c r="M1050" s="9"/>
    </row>
    <row r="1051" spans="4:13" x14ac:dyDescent="0.2">
      <c r="D1051" s="2"/>
      <c r="E1051" s="2"/>
      <c r="K1051" s="5"/>
      <c r="M1051" s="9"/>
    </row>
    <row r="1052" spans="4:13" x14ac:dyDescent="0.2">
      <c r="D1052" s="2"/>
      <c r="E1052" s="2"/>
      <c r="K1052" s="5"/>
      <c r="M1052" s="9"/>
    </row>
    <row r="1053" spans="4:13" x14ac:dyDescent="0.2">
      <c r="D1053" s="2"/>
      <c r="E1053" s="2"/>
      <c r="K1053" s="5"/>
      <c r="M1053" s="9"/>
    </row>
    <row r="1054" spans="4:13" x14ac:dyDescent="0.2">
      <c r="D1054" s="2"/>
      <c r="E1054" s="2"/>
      <c r="K1054" s="5"/>
      <c r="M1054" s="9"/>
    </row>
    <row r="1055" spans="4:13" x14ac:dyDescent="0.2">
      <c r="D1055" s="2"/>
      <c r="E1055" s="2"/>
      <c r="K1055" s="5"/>
      <c r="M1055" s="9"/>
    </row>
    <row r="1056" spans="4:13" x14ac:dyDescent="0.2">
      <c r="D1056" s="2"/>
      <c r="E1056" s="2"/>
      <c r="K1056" s="5"/>
      <c r="M1056" s="9"/>
    </row>
    <row r="1057" spans="4:13" x14ac:dyDescent="0.2">
      <c r="D1057" s="2"/>
      <c r="E1057" s="2"/>
      <c r="K1057" s="5"/>
      <c r="M1057" s="9"/>
    </row>
    <row r="1058" spans="4:13" x14ac:dyDescent="0.2">
      <c r="D1058" s="2"/>
      <c r="E1058" s="2"/>
      <c r="K1058" s="5"/>
      <c r="M1058" s="9"/>
    </row>
    <row r="1059" spans="4:13" x14ac:dyDescent="0.2">
      <c r="D1059" s="2"/>
      <c r="E1059" s="2"/>
      <c r="K1059" s="5"/>
      <c r="M1059" s="9"/>
    </row>
    <row r="1060" spans="4:13" x14ac:dyDescent="0.2">
      <c r="D1060" s="2"/>
      <c r="E1060" s="2"/>
      <c r="K1060" s="5"/>
      <c r="M1060" s="9"/>
    </row>
    <row r="1061" spans="4:13" x14ac:dyDescent="0.2">
      <c r="D1061" s="2"/>
      <c r="E1061" s="2"/>
      <c r="K1061" s="5"/>
      <c r="M1061" s="9"/>
    </row>
    <row r="1062" spans="4:13" x14ac:dyDescent="0.2">
      <c r="D1062" s="2"/>
      <c r="E1062" s="2"/>
      <c r="K1062" s="5"/>
      <c r="M1062" s="9"/>
    </row>
    <row r="1063" spans="4:13" x14ac:dyDescent="0.2">
      <c r="D1063" s="2"/>
      <c r="E1063" s="2"/>
      <c r="K1063" s="5"/>
      <c r="M1063" s="9"/>
    </row>
    <row r="1064" spans="4:13" x14ac:dyDescent="0.2">
      <c r="D1064" s="2"/>
      <c r="E1064" s="2"/>
      <c r="K1064" s="5"/>
      <c r="M1064" s="9"/>
    </row>
    <row r="1065" spans="4:13" x14ac:dyDescent="0.2">
      <c r="D1065" s="2"/>
      <c r="E1065" s="2"/>
      <c r="K1065" s="5"/>
      <c r="M1065" s="9"/>
    </row>
    <row r="1066" spans="4:13" x14ac:dyDescent="0.2">
      <c r="D1066" s="2"/>
      <c r="E1066" s="2"/>
      <c r="K1066" s="5"/>
      <c r="M1066" s="9"/>
    </row>
    <row r="1067" spans="4:13" x14ac:dyDescent="0.2">
      <c r="D1067" s="2"/>
      <c r="E1067" s="2"/>
      <c r="K1067" s="5"/>
      <c r="M1067" s="9"/>
    </row>
    <row r="1068" spans="4:13" x14ac:dyDescent="0.2">
      <c r="D1068" s="2"/>
      <c r="E1068" s="2"/>
      <c r="K1068" s="5"/>
      <c r="M1068" s="9"/>
    </row>
    <row r="1069" spans="4:13" x14ac:dyDescent="0.2">
      <c r="D1069" s="2"/>
      <c r="E1069" s="2"/>
      <c r="K1069" s="5"/>
      <c r="M1069" s="9"/>
    </row>
    <row r="1070" spans="4:13" x14ac:dyDescent="0.2">
      <c r="D1070" s="2"/>
      <c r="E1070" s="2"/>
      <c r="K1070" s="5"/>
      <c r="M1070" s="9"/>
    </row>
    <row r="1071" spans="4:13" x14ac:dyDescent="0.2">
      <c r="D1071" s="2"/>
      <c r="E1071" s="2"/>
      <c r="K1071" s="5"/>
      <c r="M1071" s="9"/>
    </row>
    <row r="1072" spans="4:13" x14ac:dyDescent="0.2">
      <c r="D1072" s="2"/>
      <c r="E1072" s="2"/>
      <c r="K1072" s="5"/>
      <c r="M1072" s="9"/>
    </row>
    <row r="1073" spans="4:13" x14ac:dyDescent="0.2">
      <c r="D1073" s="2"/>
      <c r="E1073" s="2"/>
      <c r="K1073" s="5"/>
      <c r="M1073" s="9"/>
    </row>
    <row r="1074" spans="4:13" x14ac:dyDescent="0.2">
      <c r="D1074" s="2"/>
      <c r="E1074" s="2"/>
      <c r="K1074" s="5"/>
      <c r="M1074" s="9"/>
    </row>
    <row r="1075" spans="4:13" x14ac:dyDescent="0.2">
      <c r="D1075" s="2"/>
      <c r="E1075" s="2"/>
      <c r="K1075" s="5"/>
      <c r="M1075" s="9"/>
    </row>
    <row r="1076" spans="4:13" x14ac:dyDescent="0.2">
      <c r="D1076" s="2"/>
      <c r="E1076" s="2"/>
      <c r="K1076" s="5"/>
      <c r="M1076" s="9"/>
    </row>
    <row r="1077" spans="4:13" x14ac:dyDescent="0.2">
      <c r="D1077" s="2"/>
      <c r="E1077" s="2"/>
      <c r="K1077" s="5"/>
      <c r="M1077" s="9"/>
    </row>
    <row r="1078" spans="4:13" x14ac:dyDescent="0.2">
      <c r="D1078" s="2"/>
      <c r="E1078" s="2"/>
      <c r="K1078" s="5"/>
      <c r="M1078" s="9"/>
    </row>
    <row r="1079" spans="4:13" x14ac:dyDescent="0.2">
      <c r="D1079" s="2"/>
      <c r="E1079" s="2"/>
      <c r="K1079" s="5"/>
      <c r="M1079" s="9"/>
    </row>
    <row r="1080" spans="4:13" x14ac:dyDescent="0.2">
      <c r="D1080" s="2"/>
      <c r="E1080" s="2"/>
      <c r="K1080" s="5"/>
      <c r="M1080" s="9"/>
    </row>
    <row r="1081" spans="4:13" x14ac:dyDescent="0.2">
      <c r="D1081" s="2"/>
      <c r="E1081" s="2"/>
      <c r="K1081" s="5"/>
      <c r="M1081" s="9"/>
    </row>
    <row r="1082" spans="4:13" x14ac:dyDescent="0.2">
      <c r="D1082" s="2"/>
      <c r="E1082" s="2"/>
      <c r="K1082" s="5"/>
      <c r="M1082" s="9"/>
    </row>
    <row r="1083" spans="4:13" x14ac:dyDescent="0.2">
      <c r="D1083" s="2"/>
      <c r="E1083" s="2"/>
      <c r="K1083" s="5"/>
      <c r="M1083" s="9"/>
    </row>
    <row r="1084" spans="4:13" x14ac:dyDescent="0.2">
      <c r="D1084" s="2"/>
      <c r="E1084" s="2"/>
      <c r="K1084" s="5"/>
      <c r="M1084" s="9"/>
    </row>
    <row r="1085" spans="4:13" x14ac:dyDescent="0.2">
      <c r="D1085" s="2"/>
      <c r="E1085" s="2"/>
      <c r="K1085" s="5"/>
      <c r="M1085" s="9"/>
    </row>
    <row r="1086" spans="4:13" x14ac:dyDescent="0.2">
      <c r="D1086" s="2"/>
      <c r="E1086" s="2"/>
      <c r="K1086" s="5"/>
      <c r="M1086" s="9"/>
    </row>
    <row r="1087" spans="4:13" x14ac:dyDescent="0.2">
      <c r="D1087" s="2"/>
      <c r="E1087" s="2"/>
      <c r="K1087" s="5"/>
      <c r="M1087" s="9"/>
    </row>
    <row r="1088" spans="4:13" x14ac:dyDescent="0.2">
      <c r="D1088" s="2"/>
      <c r="E1088" s="2"/>
      <c r="K1088" s="5"/>
      <c r="M1088" s="9"/>
    </row>
    <row r="1089" spans="4:13" x14ac:dyDescent="0.2">
      <c r="D1089" s="2"/>
      <c r="E1089" s="2"/>
      <c r="K1089" s="5"/>
      <c r="M1089" s="9"/>
    </row>
    <row r="1090" spans="4:13" x14ac:dyDescent="0.2">
      <c r="D1090" s="2"/>
      <c r="E1090" s="2"/>
      <c r="K1090" s="5"/>
      <c r="M1090" s="9"/>
    </row>
    <row r="1091" spans="4:13" x14ac:dyDescent="0.2">
      <c r="D1091" s="2"/>
      <c r="E1091" s="2"/>
      <c r="K1091" s="5"/>
      <c r="M1091" s="9"/>
    </row>
    <row r="1092" spans="4:13" x14ac:dyDescent="0.2">
      <c r="D1092" s="2"/>
      <c r="E1092" s="2"/>
      <c r="K1092" s="5"/>
      <c r="M1092" s="9"/>
    </row>
    <row r="1093" spans="4:13" x14ac:dyDescent="0.2">
      <c r="D1093" s="2"/>
      <c r="E1093" s="2"/>
      <c r="K1093" s="5"/>
      <c r="M1093" s="9"/>
    </row>
    <row r="1094" spans="4:13" x14ac:dyDescent="0.2">
      <c r="D1094" s="2"/>
      <c r="E1094" s="2"/>
      <c r="K1094" s="5"/>
      <c r="M1094" s="9"/>
    </row>
    <row r="1095" spans="4:13" x14ac:dyDescent="0.2">
      <c r="D1095" s="2"/>
      <c r="E1095" s="2"/>
      <c r="K1095" s="5"/>
      <c r="M1095" s="9"/>
    </row>
    <row r="1096" spans="4:13" x14ac:dyDescent="0.2">
      <c r="D1096" s="2"/>
      <c r="E1096" s="2"/>
      <c r="K1096" s="5"/>
      <c r="M1096" s="9"/>
    </row>
    <row r="1097" spans="4:13" x14ac:dyDescent="0.2">
      <c r="D1097" s="2"/>
      <c r="E1097" s="2"/>
      <c r="K1097" s="5"/>
      <c r="M1097" s="9"/>
    </row>
    <row r="1098" spans="4:13" x14ac:dyDescent="0.2">
      <c r="D1098" s="2"/>
      <c r="E1098" s="2"/>
      <c r="K1098" s="5"/>
      <c r="M1098" s="9"/>
    </row>
    <row r="1099" spans="4:13" x14ac:dyDescent="0.2">
      <c r="D1099" s="2"/>
      <c r="E1099" s="2"/>
      <c r="K1099" s="5"/>
      <c r="M1099" s="9"/>
    </row>
    <row r="1100" spans="4:13" x14ac:dyDescent="0.2">
      <c r="D1100" s="2"/>
      <c r="E1100" s="2"/>
      <c r="K1100" s="5"/>
      <c r="M1100" s="9"/>
    </row>
    <row r="1101" spans="4:13" x14ac:dyDescent="0.2">
      <c r="D1101" s="2"/>
      <c r="E1101" s="2"/>
      <c r="K1101" s="5"/>
      <c r="M1101" s="9"/>
    </row>
    <row r="1102" spans="4:13" x14ac:dyDescent="0.2">
      <c r="D1102" s="2"/>
      <c r="E1102" s="2"/>
      <c r="K1102" s="5"/>
      <c r="M1102" s="9"/>
    </row>
    <row r="1103" spans="4:13" x14ac:dyDescent="0.2">
      <c r="D1103" s="2"/>
      <c r="E1103" s="2"/>
      <c r="K1103" s="5"/>
      <c r="M1103" s="9"/>
    </row>
    <row r="1104" spans="4:13" x14ac:dyDescent="0.2">
      <c r="D1104" s="2"/>
      <c r="E1104" s="2"/>
      <c r="K1104" s="5"/>
      <c r="M1104" s="9"/>
    </row>
    <row r="1105" spans="4:13" x14ac:dyDescent="0.2">
      <c r="D1105" s="2"/>
      <c r="E1105" s="2"/>
      <c r="K1105" s="5"/>
      <c r="M1105" s="9"/>
    </row>
    <row r="1106" spans="4:13" x14ac:dyDescent="0.2">
      <c r="D1106" s="2"/>
      <c r="E1106" s="2"/>
      <c r="K1106" s="5"/>
      <c r="M1106" s="9"/>
    </row>
    <row r="1107" spans="4:13" x14ac:dyDescent="0.2">
      <c r="D1107" s="2"/>
      <c r="E1107" s="2"/>
      <c r="K1107" s="5"/>
      <c r="M1107" s="9"/>
    </row>
    <row r="1108" spans="4:13" x14ac:dyDescent="0.2">
      <c r="D1108" s="2"/>
      <c r="E1108" s="2"/>
      <c r="K1108" s="5"/>
      <c r="M1108" s="9"/>
    </row>
    <row r="1109" spans="4:13" x14ac:dyDescent="0.2">
      <c r="D1109" s="2"/>
      <c r="E1109" s="2"/>
      <c r="K1109" s="5"/>
      <c r="M1109" s="9"/>
    </row>
    <row r="1110" spans="4:13" x14ac:dyDescent="0.2">
      <c r="D1110" s="2"/>
      <c r="E1110" s="2"/>
      <c r="K1110" s="5"/>
      <c r="M1110" s="9"/>
    </row>
    <row r="1111" spans="4:13" x14ac:dyDescent="0.2">
      <c r="D1111" s="2"/>
      <c r="E1111" s="2"/>
      <c r="K1111" s="5"/>
      <c r="M1111" s="9"/>
    </row>
    <row r="1112" spans="4:13" x14ac:dyDescent="0.2">
      <c r="D1112" s="2"/>
      <c r="E1112" s="2"/>
      <c r="K1112" s="5"/>
      <c r="M1112" s="9"/>
    </row>
    <row r="1113" spans="4:13" x14ac:dyDescent="0.2">
      <c r="D1113" s="2"/>
      <c r="E1113" s="2"/>
      <c r="K1113" s="5"/>
      <c r="M1113" s="9"/>
    </row>
    <row r="1114" spans="4:13" x14ac:dyDescent="0.2">
      <c r="D1114" s="2"/>
      <c r="E1114" s="2"/>
      <c r="K1114" s="5"/>
      <c r="M1114" s="9"/>
    </row>
    <row r="1115" spans="4:13" x14ac:dyDescent="0.2">
      <c r="D1115" s="2"/>
      <c r="E1115" s="2"/>
      <c r="K1115" s="5"/>
      <c r="M1115" s="9"/>
    </row>
    <row r="1116" spans="4:13" x14ac:dyDescent="0.2">
      <c r="D1116" s="2"/>
      <c r="E1116" s="2"/>
      <c r="K1116" s="5"/>
      <c r="M1116" s="9"/>
    </row>
    <row r="1117" spans="4:13" x14ac:dyDescent="0.2">
      <c r="D1117" s="2"/>
      <c r="E1117" s="2"/>
      <c r="K1117" s="5"/>
      <c r="M1117" s="9"/>
    </row>
    <row r="1118" spans="4:13" x14ac:dyDescent="0.2">
      <c r="D1118" s="2"/>
      <c r="E1118" s="2"/>
      <c r="K1118" s="5"/>
      <c r="M1118" s="9"/>
    </row>
    <row r="1119" spans="4:13" x14ac:dyDescent="0.2">
      <c r="D1119" s="2"/>
      <c r="E1119" s="2"/>
      <c r="K1119" s="5"/>
      <c r="M1119" s="9"/>
    </row>
    <row r="1120" spans="4:13" x14ac:dyDescent="0.2">
      <c r="D1120" s="2"/>
      <c r="E1120" s="2"/>
      <c r="K1120" s="5"/>
      <c r="M1120" s="9"/>
    </row>
    <row r="1121" spans="4:13" x14ac:dyDescent="0.2">
      <c r="D1121" s="2"/>
      <c r="E1121" s="2"/>
      <c r="K1121" s="5"/>
      <c r="M1121" s="9"/>
    </row>
    <row r="1122" spans="4:13" x14ac:dyDescent="0.2">
      <c r="D1122" s="2"/>
      <c r="E1122" s="2"/>
      <c r="K1122" s="5"/>
      <c r="M1122" s="9"/>
    </row>
    <row r="1123" spans="4:13" x14ac:dyDescent="0.2">
      <c r="D1123" s="2"/>
      <c r="E1123" s="2"/>
      <c r="K1123" s="5"/>
      <c r="M1123" s="9"/>
    </row>
    <row r="1124" spans="4:13" x14ac:dyDescent="0.2">
      <c r="D1124" s="2"/>
      <c r="E1124" s="2"/>
      <c r="K1124" s="5"/>
      <c r="M1124" s="9"/>
    </row>
    <row r="1125" spans="4:13" x14ac:dyDescent="0.2">
      <c r="D1125" s="2"/>
      <c r="E1125" s="2"/>
      <c r="K1125" s="5"/>
      <c r="M1125" s="9"/>
    </row>
    <row r="1126" spans="4:13" x14ac:dyDescent="0.2">
      <c r="D1126" s="2"/>
      <c r="E1126" s="2"/>
      <c r="K1126" s="5"/>
      <c r="M1126" s="9"/>
    </row>
    <row r="1127" spans="4:13" x14ac:dyDescent="0.2">
      <c r="D1127" s="2"/>
      <c r="E1127" s="2"/>
      <c r="K1127" s="5"/>
      <c r="M1127" s="9"/>
    </row>
    <row r="1128" spans="4:13" x14ac:dyDescent="0.2">
      <c r="D1128" s="2"/>
      <c r="E1128" s="2"/>
      <c r="K1128" s="5"/>
      <c r="M1128" s="9"/>
    </row>
    <row r="1129" spans="4:13" x14ac:dyDescent="0.2">
      <c r="D1129" s="2"/>
      <c r="E1129" s="2"/>
      <c r="K1129" s="5"/>
      <c r="M1129" s="9"/>
    </row>
    <row r="1130" spans="4:13" x14ac:dyDescent="0.2">
      <c r="D1130" s="2"/>
      <c r="E1130" s="2"/>
      <c r="K1130" s="5"/>
      <c r="M1130" s="9"/>
    </row>
    <row r="1131" spans="4:13" x14ac:dyDescent="0.2">
      <c r="D1131" s="2"/>
      <c r="E1131" s="2"/>
      <c r="K1131" s="5"/>
      <c r="M1131" s="9"/>
    </row>
    <row r="1132" spans="4:13" x14ac:dyDescent="0.2">
      <c r="D1132" s="2"/>
      <c r="E1132" s="2"/>
      <c r="K1132" s="5"/>
      <c r="M1132" s="9"/>
    </row>
    <row r="1133" spans="4:13" x14ac:dyDescent="0.2">
      <c r="D1133" s="2"/>
      <c r="E1133" s="2"/>
      <c r="K1133" s="5"/>
      <c r="M1133" s="9"/>
    </row>
    <row r="1134" spans="4:13" x14ac:dyDescent="0.2">
      <c r="D1134" s="2"/>
      <c r="E1134" s="2"/>
      <c r="K1134" s="5"/>
      <c r="M1134" s="9"/>
    </row>
    <row r="1135" spans="4:13" x14ac:dyDescent="0.2">
      <c r="D1135" s="2"/>
      <c r="E1135" s="2"/>
      <c r="K1135" s="5"/>
      <c r="M1135" s="9"/>
    </row>
    <row r="1136" spans="4:13" x14ac:dyDescent="0.2">
      <c r="D1136" s="2"/>
      <c r="E1136" s="2"/>
      <c r="K1136" s="5"/>
      <c r="M1136" s="9"/>
    </row>
    <row r="1137" spans="4:13" x14ac:dyDescent="0.2">
      <c r="D1137" s="2"/>
      <c r="E1137" s="2"/>
      <c r="K1137" s="5"/>
      <c r="M1137" s="9"/>
    </row>
    <row r="1138" spans="4:13" x14ac:dyDescent="0.2">
      <c r="D1138" s="2"/>
      <c r="E1138" s="2"/>
      <c r="K1138" s="5"/>
      <c r="M1138" s="9"/>
    </row>
    <row r="1139" spans="4:13" x14ac:dyDescent="0.2">
      <c r="D1139" s="2"/>
      <c r="E1139" s="2"/>
      <c r="K1139" s="5"/>
      <c r="M1139" s="9"/>
    </row>
    <row r="1140" spans="4:13" x14ac:dyDescent="0.2">
      <c r="D1140" s="2"/>
      <c r="E1140" s="2"/>
      <c r="K1140" s="5"/>
      <c r="M1140" s="9"/>
    </row>
    <row r="1141" spans="4:13" x14ac:dyDescent="0.2">
      <c r="D1141" s="2"/>
      <c r="E1141" s="2"/>
      <c r="K1141" s="5"/>
      <c r="M1141" s="9"/>
    </row>
    <row r="1142" spans="4:13" x14ac:dyDescent="0.2">
      <c r="D1142" s="2"/>
      <c r="E1142" s="2"/>
      <c r="K1142" s="5"/>
      <c r="M1142" s="9"/>
    </row>
    <row r="1143" spans="4:13" x14ac:dyDescent="0.2">
      <c r="D1143" s="2"/>
      <c r="E1143" s="2"/>
      <c r="K1143" s="5"/>
      <c r="M1143" s="9"/>
    </row>
    <row r="1144" spans="4:13" x14ac:dyDescent="0.2">
      <c r="D1144" s="2"/>
      <c r="E1144" s="2"/>
      <c r="K1144" s="5"/>
      <c r="M1144" s="9"/>
    </row>
    <row r="1145" spans="4:13" x14ac:dyDescent="0.2">
      <c r="D1145" s="2"/>
      <c r="E1145" s="2"/>
      <c r="K1145" s="5"/>
      <c r="M1145" s="9"/>
    </row>
    <row r="1146" spans="4:13" x14ac:dyDescent="0.2">
      <c r="D1146" s="2"/>
      <c r="E1146" s="2"/>
      <c r="K1146" s="5"/>
      <c r="M1146" s="9"/>
    </row>
    <row r="1147" spans="4:13" x14ac:dyDescent="0.2">
      <c r="D1147" s="2"/>
      <c r="E1147" s="2"/>
      <c r="K1147" s="5"/>
      <c r="M1147" s="9"/>
    </row>
    <row r="1148" spans="4:13" x14ac:dyDescent="0.2">
      <c r="D1148" s="2"/>
      <c r="E1148" s="2"/>
      <c r="K1148" s="5"/>
      <c r="M1148" s="9"/>
    </row>
    <row r="1149" spans="4:13" x14ac:dyDescent="0.2">
      <c r="D1149" s="2"/>
      <c r="E1149" s="2"/>
      <c r="K1149" s="5"/>
      <c r="M1149" s="9"/>
    </row>
    <row r="1150" spans="4:13" x14ac:dyDescent="0.2">
      <c r="D1150" s="2"/>
      <c r="E1150" s="2"/>
      <c r="K1150" s="5"/>
      <c r="M1150" s="9"/>
    </row>
    <row r="1151" spans="4:13" x14ac:dyDescent="0.2">
      <c r="D1151" s="2"/>
      <c r="E1151" s="2"/>
      <c r="K1151" s="5"/>
      <c r="M1151" s="9"/>
    </row>
    <row r="1152" spans="4:13" x14ac:dyDescent="0.2">
      <c r="D1152" s="2"/>
      <c r="E1152" s="2"/>
      <c r="K1152" s="5"/>
      <c r="M1152" s="9"/>
    </row>
    <row r="1153" spans="4:13" x14ac:dyDescent="0.2">
      <c r="D1153" s="2"/>
      <c r="E1153" s="2"/>
      <c r="K1153" s="5"/>
      <c r="M1153" s="9"/>
    </row>
    <row r="1154" spans="4:13" x14ac:dyDescent="0.2">
      <c r="D1154" s="2"/>
      <c r="E1154" s="2"/>
      <c r="K1154" s="5"/>
      <c r="M1154" s="9"/>
    </row>
    <row r="1155" spans="4:13" x14ac:dyDescent="0.2">
      <c r="D1155" s="2"/>
      <c r="E1155" s="2"/>
      <c r="K1155" s="5"/>
      <c r="M1155" s="9"/>
    </row>
    <row r="1156" spans="4:13" x14ac:dyDescent="0.2">
      <c r="D1156" s="2"/>
      <c r="E1156" s="2"/>
      <c r="K1156" s="5"/>
      <c r="M1156" s="9"/>
    </row>
    <row r="1157" spans="4:13" x14ac:dyDescent="0.2">
      <c r="D1157" s="2"/>
      <c r="E1157" s="2"/>
      <c r="K1157" s="5"/>
      <c r="M1157" s="9"/>
    </row>
    <row r="1158" spans="4:13" x14ac:dyDescent="0.2">
      <c r="D1158" s="2"/>
      <c r="E1158" s="2"/>
      <c r="K1158" s="5"/>
      <c r="M1158" s="9"/>
    </row>
    <row r="1159" spans="4:13" x14ac:dyDescent="0.2">
      <c r="D1159" s="2"/>
      <c r="E1159" s="2"/>
      <c r="K1159" s="5"/>
      <c r="M1159" s="9"/>
    </row>
    <row r="1160" spans="4:13" x14ac:dyDescent="0.2">
      <c r="D1160" s="2"/>
      <c r="E1160" s="2"/>
      <c r="K1160" s="5"/>
      <c r="M1160" s="9"/>
    </row>
    <row r="1161" spans="4:13" x14ac:dyDescent="0.2">
      <c r="D1161" s="2"/>
      <c r="E1161" s="2"/>
      <c r="K1161" s="5"/>
      <c r="M1161" s="9"/>
    </row>
    <row r="1162" spans="4:13" x14ac:dyDescent="0.2">
      <c r="D1162" s="2"/>
      <c r="E1162" s="2"/>
      <c r="K1162" s="5"/>
      <c r="M1162" s="9"/>
    </row>
    <row r="1163" spans="4:13" x14ac:dyDescent="0.2">
      <c r="D1163" s="2"/>
      <c r="E1163" s="2"/>
      <c r="K1163" s="5"/>
      <c r="M1163" s="9"/>
    </row>
    <row r="1164" spans="4:13" x14ac:dyDescent="0.2">
      <c r="D1164" s="2"/>
      <c r="E1164" s="2"/>
      <c r="K1164" s="5"/>
      <c r="M1164" s="9"/>
    </row>
    <row r="1165" spans="4:13" x14ac:dyDescent="0.2">
      <c r="D1165" s="2"/>
      <c r="E1165" s="2"/>
      <c r="K1165" s="5"/>
      <c r="M1165" s="9"/>
    </row>
    <row r="1166" spans="4:13" x14ac:dyDescent="0.2">
      <c r="D1166" s="2"/>
      <c r="E1166" s="2"/>
      <c r="K1166" s="5"/>
      <c r="M1166" s="9"/>
    </row>
    <row r="1167" spans="4:13" x14ac:dyDescent="0.2">
      <c r="D1167" s="2"/>
      <c r="E1167" s="2"/>
      <c r="K1167" s="5"/>
      <c r="M1167" s="9"/>
    </row>
    <row r="1168" spans="4:13" x14ac:dyDescent="0.2">
      <c r="D1168" s="2"/>
      <c r="E1168" s="2"/>
      <c r="K1168" s="5"/>
      <c r="M1168" s="9"/>
    </row>
    <row r="1169" spans="4:13" x14ac:dyDescent="0.2">
      <c r="D1169" s="2"/>
      <c r="E1169" s="2"/>
      <c r="K1169" s="5"/>
      <c r="M1169" s="9"/>
    </row>
    <row r="1170" spans="4:13" x14ac:dyDescent="0.2">
      <c r="D1170" s="2"/>
      <c r="E1170" s="2"/>
      <c r="K1170" s="5"/>
      <c r="M1170" s="9"/>
    </row>
    <row r="1171" spans="4:13" x14ac:dyDescent="0.2">
      <c r="D1171" s="2"/>
      <c r="E1171" s="2"/>
      <c r="K1171" s="5"/>
      <c r="M1171" s="9"/>
    </row>
    <row r="1172" spans="4:13" x14ac:dyDescent="0.2">
      <c r="D1172" s="2"/>
      <c r="E1172" s="2"/>
      <c r="K1172" s="5"/>
      <c r="M1172" s="9"/>
    </row>
    <row r="1173" spans="4:13" x14ac:dyDescent="0.2">
      <c r="D1173" s="2"/>
      <c r="E1173" s="2"/>
      <c r="K1173" s="5"/>
      <c r="M1173" s="9"/>
    </row>
    <row r="1174" spans="4:13" x14ac:dyDescent="0.2">
      <c r="D1174" s="2"/>
      <c r="E1174" s="2"/>
      <c r="K1174" s="5"/>
      <c r="M1174" s="9"/>
    </row>
    <row r="1175" spans="4:13" x14ac:dyDescent="0.2">
      <c r="D1175" s="2"/>
      <c r="E1175" s="2"/>
      <c r="K1175" s="5"/>
      <c r="M1175" s="9"/>
    </row>
    <row r="1176" spans="4:13" x14ac:dyDescent="0.2">
      <c r="D1176" s="2"/>
      <c r="E1176" s="2"/>
      <c r="K1176" s="5"/>
      <c r="M1176" s="9"/>
    </row>
    <row r="1177" spans="4:13" x14ac:dyDescent="0.2">
      <c r="D1177" s="2"/>
      <c r="E1177" s="2"/>
      <c r="K1177" s="5"/>
      <c r="M1177" s="9"/>
    </row>
    <row r="1178" spans="4:13" x14ac:dyDescent="0.2">
      <c r="D1178" s="2"/>
      <c r="E1178" s="2"/>
      <c r="K1178" s="5"/>
      <c r="M1178" s="9"/>
    </row>
    <row r="1179" spans="4:13" x14ac:dyDescent="0.2">
      <c r="D1179" s="2"/>
      <c r="E1179" s="2"/>
      <c r="K1179" s="5"/>
      <c r="M1179" s="9"/>
    </row>
    <row r="1180" spans="4:13" x14ac:dyDescent="0.2">
      <c r="D1180" s="2"/>
      <c r="E1180" s="2"/>
      <c r="K1180" s="5"/>
      <c r="M1180" s="9"/>
    </row>
    <row r="1181" spans="4:13" x14ac:dyDescent="0.2">
      <c r="D1181" s="2"/>
      <c r="E1181" s="2"/>
      <c r="K1181" s="5"/>
      <c r="M1181" s="9"/>
    </row>
    <row r="1182" spans="4:13" x14ac:dyDescent="0.2">
      <c r="D1182" s="2"/>
      <c r="E1182" s="2"/>
      <c r="K1182" s="5"/>
      <c r="M1182" s="9"/>
    </row>
    <row r="1183" spans="4:13" x14ac:dyDescent="0.2">
      <c r="D1183" s="2"/>
      <c r="E1183" s="2"/>
      <c r="K1183" s="5"/>
      <c r="M1183" s="9"/>
    </row>
    <row r="1184" spans="4:13" x14ac:dyDescent="0.2">
      <c r="D1184" s="2"/>
      <c r="E1184" s="2"/>
      <c r="K1184" s="5"/>
      <c r="M1184" s="9"/>
    </row>
    <row r="1185" spans="4:13" x14ac:dyDescent="0.2">
      <c r="D1185" s="2"/>
      <c r="E1185" s="2"/>
      <c r="K1185" s="5"/>
      <c r="M1185" s="9"/>
    </row>
    <row r="1186" spans="4:13" x14ac:dyDescent="0.2">
      <c r="D1186" s="2"/>
      <c r="E1186" s="2"/>
      <c r="K1186" s="5"/>
      <c r="M1186" s="9"/>
    </row>
    <row r="1187" spans="4:13" x14ac:dyDescent="0.2">
      <c r="D1187" s="2"/>
      <c r="E1187" s="2"/>
      <c r="K1187" s="5"/>
      <c r="M1187" s="9"/>
    </row>
    <row r="1188" spans="4:13" x14ac:dyDescent="0.2">
      <c r="D1188" s="2"/>
      <c r="E1188" s="2"/>
      <c r="K1188" s="5"/>
      <c r="M1188" s="9"/>
    </row>
    <row r="1189" spans="4:13" x14ac:dyDescent="0.2">
      <c r="D1189" s="2"/>
      <c r="E1189" s="2"/>
      <c r="K1189" s="5"/>
      <c r="M1189" s="9"/>
    </row>
    <row r="1190" spans="4:13" x14ac:dyDescent="0.2">
      <c r="D1190" s="2"/>
      <c r="E1190" s="2"/>
      <c r="K1190" s="5"/>
      <c r="M1190" s="9"/>
    </row>
    <row r="1191" spans="4:13" x14ac:dyDescent="0.2">
      <c r="D1191" s="2"/>
      <c r="E1191" s="2"/>
      <c r="K1191" s="5"/>
      <c r="M1191" s="9"/>
    </row>
    <row r="1192" spans="4:13" x14ac:dyDescent="0.2">
      <c r="D1192" s="2"/>
      <c r="E1192" s="2"/>
      <c r="K1192" s="5"/>
      <c r="M1192" s="9"/>
    </row>
    <row r="1193" spans="4:13" x14ac:dyDescent="0.2">
      <c r="D1193" s="2"/>
      <c r="E1193" s="2"/>
      <c r="K1193" s="5"/>
      <c r="M1193" s="9"/>
    </row>
    <row r="1194" spans="4:13" x14ac:dyDescent="0.2">
      <c r="D1194" s="2"/>
      <c r="E1194" s="2"/>
      <c r="K1194" s="5"/>
      <c r="M1194" s="9"/>
    </row>
    <row r="1195" spans="4:13" x14ac:dyDescent="0.2">
      <c r="D1195" s="2"/>
      <c r="E1195" s="2"/>
      <c r="K1195" s="5"/>
      <c r="M1195" s="9"/>
    </row>
    <row r="1196" spans="4:13" x14ac:dyDescent="0.2">
      <c r="D1196" s="2"/>
      <c r="E1196" s="2"/>
      <c r="K1196" s="5"/>
      <c r="M1196" s="9"/>
    </row>
    <row r="1197" spans="4:13" x14ac:dyDescent="0.2">
      <c r="D1197" s="2"/>
      <c r="E1197" s="2"/>
      <c r="K1197" s="5"/>
      <c r="M1197" s="9"/>
    </row>
    <row r="1198" spans="4:13" x14ac:dyDescent="0.2">
      <c r="D1198" s="2"/>
      <c r="E1198" s="2"/>
      <c r="K1198" s="5"/>
      <c r="M1198" s="9"/>
    </row>
    <row r="1199" spans="4:13" x14ac:dyDescent="0.2">
      <c r="D1199" s="2"/>
      <c r="E1199" s="2"/>
      <c r="K1199" s="5"/>
      <c r="M1199" s="9"/>
    </row>
    <row r="1200" spans="4:13" x14ac:dyDescent="0.2">
      <c r="D1200" s="2"/>
      <c r="E1200" s="2"/>
      <c r="K1200" s="5"/>
      <c r="M1200" s="9"/>
    </row>
    <row r="1201" spans="4:13" x14ac:dyDescent="0.2">
      <c r="D1201" s="2"/>
      <c r="E1201" s="2"/>
      <c r="K1201" s="5"/>
      <c r="M1201" s="9"/>
    </row>
    <row r="1202" spans="4:13" x14ac:dyDescent="0.2">
      <c r="D1202" s="2"/>
      <c r="E1202" s="2"/>
      <c r="K1202" s="5"/>
      <c r="M1202" s="9"/>
    </row>
    <row r="1203" spans="4:13" x14ac:dyDescent="0.2">
      <c r="D1203" s="2"/>
      <c r="E1203" s="2"/>
      <c r="K1203" s="5"/>
      <c r="M1203" s="9"/>
    </row>
    <row r="1204" spans="4:13" x14ac:dyDescent="0.2">
      <c r="D1204" s="2"/>
      <c r="E1204" s="2"/>
      <c r="K1204" s="5"/>
      <c r="M1204" s="9"/>
    </row>
    <row r="1205" spans="4:13" x14ac:dyDescent="0.2">
      <c r="D1205" s="2"/>
      <c r="E1205" s="2"/>
      <c r="K1205" s="5"/>
      <c r="M1205" s="9"/>
    </row>
    <row r="1206" spans="4:13" x14ac:dyDescent="0.2">
      <c r="D1206" s="2"/>
      <c r="E1206" s="2"/>
      <c r="K1206" s="5"/>
      <c r="M1206" s="9"/>
    </row>
    <row r="1207" spans="4:13" x14ac:dyDescent="0.2">
      <c r="D1207" s="2"/>
      <c r="E1207" s="2"/>
      <c r="K1207" s="5"/>
      <c r="M1207" s="9"/>
    </row>
    <row r="1208" spans="4:13" x14ac:dyDescent="0.2">
      <c r="D1208" s="2"/>
      <c r="E1208" s="2"/>
      <c r="K1208" s="5"/>
      <c r="M1208" s="9"/>
    </row>
    <row r="1209" spans="4:13" x14ac:dyDescent="0.2">
      <c r="D1209" s="2"/>
      <c r="E1209" s="2"/>
      <c r="K1209" s="5"/>
      <c r="M1209" s="9"/>
    </row>
    <row r="1210" spans="4:13" x14ac:dyDescent="0.2">
      <c r="D1210" s="2"/>
      <c r="E1210" s="2"/>
      <c r="K1210" s="5"/>
      <c r="M1210" s="9"/>
    </row>
    <row r="1211" spans="4:13" x14ac:dyDescent="0.2">
      <c r="D1211" s="2"/>
      <c r="E1211" s="2"/>
      <c r="K1211" s="5"/>
      <c r="M1211" s="9"/>
    </row>
    <row r="1212" spans="4:13" x14ac:dyDescent="0.2">
      <c r="D1212" s="2"/>
      <c r="E1212" s="2"/>
      <c r="K1212" s="5"/>
      <c r="M1212" s="9"/>
    </row>
    <row r="1213" spans="4:13" x14ac:dyDescent="0.2">
      <c r="D1213" s="2"/>
      <c r="E1213" s="2"/>
      <c r="K1213" s="5"/>
      <c r="M1213" s="9"/>
    </row>
    <row r="1214" spans="4:13" x14ac:dyDescent="0.2">
      <c r="D1214" s="2"/>
      <c r="E1214" s="2"/>
      <c r="K1214" s="5"/>
      <c r="M1214" s="9"/>
    </row>
    <row r="1215" spans="4:13" x14ac:dyDescent="0.2">
      <c r="D1215" s="2"/>
      <c r="E1215" s="2"/>
      <c r="K1215" s="5"/>
      <c r="M1215" s="9"/>
    </row>
    <row r="1216" spans="4:13" x14ac:dyDescent="0.2">
      <c r="D1216" s="2"/>
      <c r="E1216" s="2"/>
      <c r="K1216" s="5"/>
      <c r="M1216" s="9"/>
    </row>
    <row r="1217" spans="4:13" x14ac:dyDescent="0.2">
      <c r="D1217" s="2"/>
      <c r="E1217" s="2"/>
      <c r="K1217" s="5"/>
      <c r="M1217" s="9"/>
    </row>
    <row r="1218" spans="4:13" x14ac:dyDescent="0.2">
      <c r="D1218" s="2"/>
      <c r="E1218" s="2"/>
      <c r="K1218" s="5"/>
      <c r="M1218" s="9"/>
    </row>
    <row r="1219" spans="4:13" x14ac:dyDescent="0.2">
      <c r="D1219" s="2"/>
      <c r="E1219" s="2"/>
      <c r="K1219" s="5"/>
      <c r="M1219" s="9"/>
    </row>
    <row r="1220" spans="4:13" x14ac:dyDescent="0.2">
      <c r="D1220" s="2"/>
      <c r="E1220" s="2"/>
      <c r="K1220" s="5"/>
      <c r="M1220" s="9"/>
    </row>
    <row r="1221" spans="4:13" x14ac:dyDescent="0.2">
      <c r="D1221" s="2"/>
      <c r="E1221" s="2"/>
      <c r="K1221" s="5"/>
      <c r="M1221" s="9"/>
    </row>
    <row r="1222" spans="4:13" x14ac:dyDescent="0.2">
      <c r="D1222" s="2"/>
      <c r="E1222" s="2"/>
      <c r="K1222" s="5"/>
      <c r="M1222" s="9"/>
    </row>
    <row r="1223" spans="4:13" x14ac:dyDescent="0.2">
      <c r="D1223" s="2"/>
      <c r="E1223" s="2"/>
      <c r="K1223" s="5"/>
      <c r="M1223" s="9"/>
    </row>
    <row r="1224" spans="4:13" x14ac:dyDescent="0.2">
      <c r="D1224" s="2"/>
      <c r="E1224" s="2"/>
      <c r="K1224" s="5"/>
      <c r="M1224" s="9"/>
    </row>
    <row r="1225" spans="4:13" x14ac:dyDescent="0.2">
      <c r="D1225" s="2"/>
      <c r="E1225" s="2"/>
      <c r="K1225" s="5"/>
      <c r="M1225" s="9"/>
    </row>
    <row r="1226" spans="4:13" x14ac:dyDescent="0.2">
      <c r="D1226" s="2"/>
      <c r="E1226" s="2"/>
      <c r="K1226" s="5"/>
      <c r="M1226" s="9"/>
    </row>
    <row r="1227" spans="4:13" x14ac:dyDescent="0.2">
      <c r="D1227" s="2"/>
      <c r="E1227" s="2"/>
      <c r="K1227" s="5"/>
      <c r="M1227" s="9"/>
    </row>
    <row r="1228" spans="4:13" x14ac:dyDescent="0.2">
      <c r="D1228" s="2"/>
      <c r="E1228" s="2"/>
      <c r="K1228" s="5"/>
      <c r="M1228" s="9"/>
    </row>
    <row r="1229" spans="4:13" x14ac:dyDescent="0.2">
      <c r="D1229" s="2"/>
      <c r="E1229" s="2"/>
      <c r="K1229" s="5"/>
      <c r="M1229" s="9"/>
    </row>
    <row r="1230" spans="4:13" x14ac:dyDescent="0.2">
      <c r="D1230" s="2"/>
      <c r="E1230" s="2"/>
      <c r="K1230" s="5"/>
      <c r="M1230" s="9"/>
    </row>
    <row r="1231" spans="4:13" x14ac:dyDescent="0.2">
      <c r="D1231" s="2"/>
      <c r="E1231" s="2"/>
      <c r="K1231" s="5"/>
      <c r="M1231" s="9"/>
    </row>
    <row r="1232" spans="4:13" x14ac:dyDescent="0.2">
      <c r="D1232" s="2"/>
      <c r="E1232" s="2"/>
      <c r="K1232" s="5"/>
      <c r="M1232" s="9"/>
    </row>
    <row r="1233" spans="4:13" x14ac:dyDescent="0.2">
      <c r="D1233" s="2"/>
      <c r="E1233" s="2"/>
      <c r="K1233" s="5"/>
      <c r="M1233" s="9"/>
    </row>
    <row r="1234" spans="4:13" x14ac:dyDescent="0.2">
      <c r="D1234" s="2"/>
      <c r="E1234" s="2"/>
      <c r="K1234" s="5"/>
      <c r="M1234" s="9"/>
    </row>
    <row r="1235" spans="4:13" x14ac:dyDescent="0.2">
      <c r="D1235" s="2"/>
      <c r="E1235" s="2"/>
      <c r="K1235" s="5"/>
      <c r="M1235" s="9"/>
    </row>
    <row r="1236" spans="4:13" x14ac:dyDescent="0.2">
      <c r="D1236" s="2"/>
      <c r="E1236" s="2"/>
      <c r="K1236" s="5"/>
      <c r="M1236" s="9"/>
    </row>
    <row r="1237" spans="4:13" x14ac:dyDescent="0.2">
      <c r="D1237" s="2"/>
      <c r="E1237" s="2"/>
      <c r="K1237" s="5"/>
      <c r="M1237" s="9"/>
    </row>
    <row r="1238" spans="4:13" x14ac:dyDescent="0.2">
      <c r="D1238" s="2"/>
      <c r="E1238" s="2"/>
      <c r="K1238" s="5"/>
      <c r="M1238" s="9"/>
    </row>
    <row r="1239" spans="4:13" x14ac:dyDescent="0.2">
      <c r="D1239" s="2"/>
      <c r="E1239" s="2"/>
      <c r="K1239" s="5"/>
      <c r="M1239" s="9"/>
    </row>
    <row r="1240" spans="4:13" x14ac:dyDescent="0.2">
      <c r="D1240" s="2"/>
      <c r="E1240" s="2"/>
      <c r="K1240" s="5"/>
      <c r="M1240" s="9"/>
    </row>
    <row r="1241" spans="4:13" x14ac:dyDescent="0.2">
      <c r="D1241" s="2"/>
      <c r="E1241" s="2"/>
      <c r="K1241" s="5"/>
      <c r="M1241" s="9"/>
    </row>
    <row r="1242" spans="4:13" x14ac:dyDescent="0.2">
      <c r="D1242" s="2"/>
      <c r="E1242" s="2"/>
      <c r="K1242" s="5"/>
      <c r="M1242" s="9"/>
    </row>
    <row r="1243" spans="4:13" x14ac:dyDescent="0.2">
      <c r="D1243" s="2"/>
      <c r="E1243" s="2"/>
      <c r="K1243" s="5"/>
      <c r="M1243" s="9"/>
    </row>
    <row r="1244" spans="4:13" x14ac:dyDescent="0.2">
      <c r="D1244" s="2"/>
      <c r="E1244" s="2"/>
      <c r="K1244" s="5"/>
      <c r="M1244" s="9"/>
    </row>
    <row r="1245" spans="4:13" x14ac:dyDescent="0.2">
      <c r="D1245" s="2"/>
      <c r="E1245" s="2"/>
      <c r="K1245" s="5"/>
      <c r="M1245" s="9"/>
    </row>
    <row r="1246" spans="4:13" x14ac:dyDescent="0.2">
      <c r="D1246" s="2"/>
      <c r="E1246" s="2"/>
      <c r="K1246" s="5"/>
      <c r="M1246" s="9"/>
    </row>
    <row r="1247" spans="4:13" x14ac:dyDescent="0.2">
      <c r="D1247" s="2"/>
      <c r="E1247" s="2"/>
      <c r="K1247" s="5"/>
      <c r="M1247" s="9"/>
    </row>
    <row r="1248" spans="4:13" x14ac:dyDescent="0.2">
      <c r="D1248" s="2"/>
      <c r="E1248" s="2"/>
      <c r="K1248" s="5"/>
      <c r="M1248" s="9"/>
    </row>
    <row r="1249" spans="4:13" x14ac:dyDescent="0.2">
      <c r="D1249" s="2"/>
      <c r="E1249" s="2"/>
      <c r="K1249" s="5"/>
      <c r="M1249" s="9"/>
    </row>
    <row r="1250" spans="4:13" x14ac:dyDescent="0.2">
      <c r="D1250" s="2"/>
      <c r="E1250" s="2"/>
      <c r="K1250" s="5"/>
      <c r="M1250" s="9"/>
    </row>
    <row r="1251" spans="4:13" x14ac:dyDescent="0.2">
      <c r="D1251" s="2"/>
      <c r="E1251" s="2"/>
      <c r="K1251" s="5"/>
      <c r="M1251" s="9"/>
    </row>
    <row r="1252" spans="4:13" x14ac:dyDescent="0.2">
      <c r="D1252" s="2"/>
      <c r="E1252" s="2"/>
      <c r="K1252" s="5"/>
      <c r="M1252" s="9"/>
    </row>
    <row r="1253" spans="4:13" x14ac:dyDescent="0.2">
      <c r="D1253" s="2"/>
      <c r="E1253" s="2"/>
      <c r="K1253" s="5"/>
      <c r="M1253" s="9"/>
    </row>
    <row r="1254" spans="4:13" x14ac:dyDescent="0.2">
      <c r="D1254" s="2"/>
      <c r="E1254" s="2"/>
      <c r="K1254" s="5"/>
      <c r="M1254" s="9"/>
    </row>
    <row r="1255" spans="4:13" x14ac:dyDescent="0.2">
      <c r="D1255" s="2"/>
      <c r="E1255" s="2"/>
      <c r="K1255" s="5"/>
      <c r="M1255" s="9"/>
    </row>
    <row r="1256" spans="4:13" x14ac:dyDescent="0.2">
      <c r="D1256" s="2"/>
      <c r="E1256" s="2"/>
      <c r="K1256" s="5"/>
      <c r="M1256" s="9"/>
    </row>
    <row r="1257" spans="4:13" x14ac:dyDescent="0.2">
      <c r="D1257" s="2"/>
      <c r="E1257" s="2"/>
      <c r="K1257" s="5"/>
      <c r="M1257" s="9"/>
    </row>
    <row r="1258" spans="4:13" x14ac:dyDescent="0.2">
      <c r="D1258" s="2"/>
      <c r="E1258" s="2"/>
      <c r="K1258" s="5"/>
      <c r="M1258" s="9"/>
    </row>
    <row r="1259" spans="4:13" x14ac:dyDescent="0.2">
      <c r="D1259" s="2"/>
      <c r="E1259" s="2"/>
      <c r="K1259" s="5"/>
      <c r="M1259" s="9"/>
    </row>
    <row r="1260" spans="4:13" x14ac:dyDescent="0.2">
      <c r="D1260" s="2"/>
      <c r="E1260" s="2"/>
      <c r="K1260" s="5"/>
      <c r="M1260" s="9"/>
    </row>
    <row r="1261" spans="4:13" x14ac:dyDescent="0.2">
      <c r="D1261" s="2"/>
      <c r="E1261" s="2"/>
      <c r="K1261" s="5"/>
      <c r="M1261" s="9"/>
    </row>
    <row r="1262" spans="4:13" x14ac:dyDescent="0.2">
      <c r="D1262" s="2"/>
      <c r="E1262" s="2"/>
      <c r="K1262" s="5"/>
      <c r="M1262" s="9"/>
    </row>
    <row r="1263" spans="4:13" x14ac:dyDescent="0.2">
      <c r="D1263" s="2"/>
      <c r="E1263" s="2"/>
      <c r="K1263" s="5"/>
      <c r="M1263" s="9"/>
    </row>
    <row r="1264" spans="4:13" x14ac:dyDescent="0.2">
      <c r="D1264" s="2"/>
      <c r="E1264" s="2"/>
      <c r="K1264" s="5"/>
      <c r="M1264" s="9"/>
    </row>
    <row r="1265" spans="4:13" x14ac:dyDescent="0.2">
      <c r="D1265" s="2"/>
      <c r="E1265" s="2"/>
      <c r="K1265" s="5"/>
      <c r="M1265" s="9"/>
    </row>
    <row r="1266" spans="4:13" x14ac:dyDescent="0.2">
      <c r="D1266" s="2"/>
      <c r="E1266" s="2"/>
      <c r="K1266" s="5"/>
      <c r="M1266" s="9"/>
    </row>
    <row r="1267" spans="4:13" x14ac:dyDescent="0.2">
      <c r="D1267" s="2"/>
      <c r="E1267" s="2"/>
      <c r="K1267" s="5"/>
      <c r="M1267" s="9"/>
    </row>
    <row r="1268" spans="4:13" x14ac:dyDescent="0.2">
      <c r="D1268" s="2"/>
      <c r="E1268" s="2"/>
      <c r="K1268" s="5"/>
      <c r="M1268" s="9"/>
    </row>
    <row r="1269" spans="4:13" x14ac:dyDescent="0.2">
      <c r="D1269" s="2"/>
      <c r="E1269" s="2"/>
      <c r="K1269" s="5"/>
      <c r="M1269" s="9"/>
    </row>
    <row r="1270" spans="4:13" x14ac:dyDescent="0.2">
      <c r="D1270" s="2"/>
      <c r="E1270" s="2"/>
      <c r="K1270" s="5"/>
      <c r="M1270" s="9"/>
    </row>
    <row r="1271" spans="4:13" x14ac:dyDescent="0.2">
      <c r="D1271" s="2"/>
      <c r="E1271" s="2"/>
      <c r="K1271" s="5"/>
      <c r="M1271" s="9"/>
    </row>
    <row r="1272" spans="4:13" x14ac:dyDescent="0.2">
      <c r="D1272" s="2"/>
      <c r="E1272" s="2"/>
      <c r="K1272" s="5"/>
      <c r="M1272" s="9"/>
    </row>
    <row r="1273" spans="4:13" x14ac:dyDescent="0.2">
      <c r="D1273" s="2"/>
      <c r="E1273" s="2"/>
      <c r="K1273" s="5"/>
      <c r="M1273" s="9"/>
    </row>
    <row r="1274" spans="4:13" x14ac:dyDescent="0.2">
      <c r="D1274" s="2"/>
      <c r="E1274" s="2"/>
      <c r="K1274" s="5"/>
      <c r="M1274" s="9"/>
    </row>
    <row r="1275" spans="4:13" x14ac:dyDescent="0.2">
      <c r="D1275" s="2"/>
      <c r="E1275" s="2"/>
      <c r="K1275" s="5"/>
      <c r="M1275" s="9"/>
    </row>
    <row r="1276" spans="4:13" x14ac:dyDescent="0.2">
      <c r="D1276" s="2"/>
      <c r="E1276" s="2"/>
      <c r="K1276" s="5"/>
      <c r="M1276" s="9"/>
    </row>
    <row r="1277" spans="4:13" x14ac:dyDescent="0.2">
      <c r="D1277" s="2"/>
      <c r="E1277" s="2"/>
      <c r="K1277" s="5"/>
      <c r="M1277" s="9"/>
    </row>
    <row r="1278" spans="4:13" x14ac:dyDescent="0.2">
      <c r="D1278" s="2"/>
      <c r="E1278" s="2"/>
      <c r="K1278" s="5"/>
      <c r="M1278" s="9"/>
    </row>
    <row r="1279" spans="4:13" x14ac:dyDescent="0.2">
      <c r="D1279" s="2"/>
      <c r="E1279" s="2"/>
      <c r="K1279" s="5"/>
      <c r="M1279" s="9"/>
    </row>
    <row r="1280" spans="4:13" x14ac:dyDescent="0.2">
      <c r="D1280" s="2"/>
      <c r="E1280" s="2"/>
      <c r="K1280" s="5"/>
      <c r="M1280" s="9"/>
    </row>
    <row r="1281" spans="4:13" x14ac:dyDescent="0.2">
      <c r="D1281" s="2"/>
      <c r="E1281" s="2"/>
      <c r="K1281" s="5"/>
      <c r="M1281" s="9"/>
    </row>
    <row r="1282" spans="4:13" x14ac:dyDescent="0.2">
      <c r="D1282" s="2"/>
      <c r="E1282" s="2"/>
      <c r="K1282" s="5"/>
      <c r="M1282" s="9"/>
    </row>
    <row r="1283" spans="4:13" x14ac:dyDescent="0.2">
      <c r="D1283" s="2"/>
      <c r="E1283" s="2"/>
      <c r="K1283" s="5"/>
      <c r="M1283" s="9"/>
    </row>
    <row r="1284" spans="4:13" x14ac:dyDescent="0.2">
      <c r="D1284" s="2"/>
      <c r="E1284" s="2"/>
      <c r="K1284" s="5"/>
      <c r="M1284" s="9"/>
    </row>
    <row r="1285" spans="4:13" x14ac:dyDescent="0.2">
      <c r="D1285" s="2"/>
      <c r="E1285" s="2"/>
      <c r="K1285" s="5"/>
      <c r="M1285" s="9"/>
    </row>
    <row r="1286" spans="4:13" x14ac:dyDescent="0.2">
      <c r="D1286" s="2"/>
      <c r="E1286" s="2"/>
      <c r="K1286" s="5"/>
      <c r="M1286" s="9"/>
    </row>
    <row r="1287" spans="4:13" x14ac:dyDescent="0.2">
      <c r="D1287" s="2"/>
      <c r="E1287" s="2"/>
      <c r="K1287" s="5"/>
      <c r="M1287" s="9"/>
    </row>
    <row r="1288" spans="4:13" x14ac:dyDescent="0.2">
      <c r="D1288" s="2"/>
      <c r="E1288" s="2"/>
      <c r="K1288" s="5"/>
      <c r="M1288" s="9"/>
    </row>
    <row r="1289" spans="4:13" x14ac:dyDescent="0.2">
      <c r="D1289" s="2"/>
      <c r="E1289" s="2"/>
      <c r="K1289" s="5"/>
      <c r="M1289" s="9"/>
    </row>
    <row r="1290" spans="4:13" x14ac:dyDescent="0.2">
      <c r="D1290" s="2"/>
      <c r="E1290" s="2"/>
      <c r="K1290" s="5"/>
      <c r="M1290" s="9"/>
    </row>
    <row r="1291" spans="4:13" x14ac:dyDescent="0.2">
      <c r="D1291" s="2"/>
      <c r="E1291" s="2"/>
      <c r="K1291" s="5"/>
      <c r="M1291" s="9"/>
    </row>
    <row r="1292" spans="4:13" x14ac:dyDescent="0.2">
      <c r="D1292" s="2"/>
      <c r="E1292" s="2"/>
      <c r="K1292" s="5"/>
      <c r="M1292" s="9"/>
    </row>
    <row r="1293" spans="4:13" x14ac:dyDescent="0.2">
      <c r="D1293" s="2"/>
      <c r="E1293" s="2"/>
      <c r="K1293" s="5"/>
      <c r="M1293" s="9"/>
    </row>
    <row r="1294" spans="4:13" x14ac:dyDescent="0.2">
      <c r="D1294" s="2"/>
      <c r="E1294" s="2"/>
      <c r="K1294" s="5"/>
      <c r="M1294" s="9"/>
    </row>
    <row r="1295" spans="4:13" x14ac:dyDescent="0.2">
      <c r="D1295" s="2"/>
      <c r="E1295" s="2"/>
      <c r="K1295" s="5"/>
      <c r="M1295" s="9"/>
    </row>
    <row r="1296" spans="4:13" x14ac:dyDescent="0.2">
      <c r="D1296" s="2"/>
      <c r="E1296" s="2"/>
      <c r="K1296" s="5"/>
      <c r="M1296" s="9"/>
    </row>
    <row r="1297" spans="4:13" x14ac:dyDescent="0.2">
      <c r="D1297" s="2"/>
      <c r="E1297" s="2"/>
      <c r="K1297" s="5"/>
      <c r="M1297" s="9"/>
    </row>
    <row r="1298" spans="4:13" x14ac:dyDescent="0.2">
      <c r="D1298" s="2"/>
      <c r="E1298" s="2"/>
      <c r="K1298" s="5"/>
      <c r="M1298" s="9"/>
    </row>
    <row r="1299" spans="4:13" x14ac:dyDescent="0.2">
      <c r="D1299" s="2"/>
      <c r="E1299" s="2"/>
      <c r="K1299" s="5"/>
      <c r="M1299" s="9"/>
    </row>
    <row r="1300" spans="4:13" x14ac:dyDescent="0.2">
      <c r="D1300" s="2"/>
      <c r="E1300" s="2"/>
      <c r="K1300" s="5"/>
      <c r="M1300" s="9"/>
    </row>
    <row r="1301" spans="4:13" x14ac:dyDescent="0.2">
      <c r="D1301" s="2"/>
      <c r="E1301" s="2"/>
      <c r="K1301" s="5"/>
      <c r="M1301" s="9"/>
    </row>
    <row r="1302" spans="4:13" x14ac:dyDescent="0.2">
      <c r="D1302" s="2"/>
      <c r="E1302" s="2"/>
      <c r="K1302" s="5"/>
      <c r="M1302" s="9"/>
    </row>
    <row r="1303" spans="4:13" x14ac:dyDescent="0.2">
      <c r="D1303" s="2"/>
      <c r="E1303" s="2"/>
      <c r="K1303" s="5"/>
      <c r="M1303" s="9"/>
    </row>
    <row r="1304" spans="4:13" x14ac:dyDescent="0.2">
      <c r="D1304" s="2"/>
      <c r="E1304" s="2"/>
      <c r="K1304" s="5"/>
      <c r="M1304" s="9"/>
    </row>
    <row r="1305" spans="4:13" x14ac:dyDescent="0.2">
      <c r="D1305" s="2"/>
      <c r="E1305" s="2"/>
      <c r="K1305" s="5"/>
      <c r="M1305" s="9"/>
    </row>
    <row r="1306" spans="4:13" x14ac:dyDescent="0.2">
      <c r="D1306" s="2"/>
      <c r="E1306" s="2"/>
      <c r="K1306" s="5"/>
      <c r="M1306" s="9"/>
    </row>
    <row r="1307" spans="4:13" x14ac:dyDescent="0.2">
      <c r="D1307" s="2"/>
      <c r="E1307" s="2"/>
      <c r="K1307" s="5"/>
      <c r="M1307" s="9"/>
    </row>
    <row r="1308" spans="4:13" x14ac:dyDescent="0.2">
      <c r="D1308" s="2"/>
      <c r="E1308" s="2"/>
      <c r="K1308" s="5"/>
      <c r="M1308" s="9"/>
    </row>
    <row r="1309" spans="4:13" x14ac:dyDescent="0.2">
      <c r="D1309" s="2"/>
      <c r="E1309" s="2"/>
      <c r="K1309" s="5"/>
      <c r="M1309" s="9"/>
    </row>
    <row r="1310" spans="4:13" x14ac:dyDescent="0.2">
      <c r="D1310" s="2"/>
      <c r="E1310" s="2"/>
      <c r="K1310" s="5"/>
      <c r="M1310" s="9"/>
    </row>
    <row r="1311" spans="4:13" x14ac:dyDescent="0.2">
      <c r="D1311" s="2"/>
      <c r="E1311" s="2"/>
      <c r="K1311" s="5"/>
      <c r="M1311" s="9"/>
    </row>
    <row r="1312" spans="4:13" x14ac:dyDescent="0.2">
      <c r="D1312" s="2"/>
      <c r="E1312" s="2"/>
      <c r="K1312" s="5"/>
      <c r="M1312" s="9"/>
    </row>
    <row r="1313" spans="4:13" x14ac:dyDescent="0.2">
      <c r="D1313" s="2"/>
      <c r="E1313" s="2"/>
      <c r="K1313" s="5"/>
      <c r="M1313" s="9"/>
    </row>
    <row r="1314" spans="4:13" x14ac:dyDescent="0.2">
      <c r="D1314" s="2"/>
      <c r="E1314" s="2"/>
      <c r="K1314" s="5"/>
      <c r="M1314" s="9"/>
    </row>
    <row r="1315" spans="4:13" x14ac:dyDescent="0.2">
      <c r="D1315" s="2"/>
      <c r="E1315" s="2"/>
      <c r="K1315" s="5"/>
      <c r="M1315" s="9"/>
    </row>
    <row r="1316" spans="4:13" x14ac:dyDescent="0.2">
      <c r="D1316" s="2"/>
      <c r="E1316" s="2"/>
      <c r="K1316" s="5"/>
      <c r="M1316" s="9"/>
    </row>
    <row r="1317" spans="4:13" x14ac:dyDescent="0.2">
      <c r="D1317" s="2"/>
      <c r="E1317" s="2"/>
      <c r="K1317" s="5"/>
      <c r="M1317" s="9"/>
    </row>
    <row r="1318" spans="4:13" x14ac:dyDescent="0.2">
      <c r="D1318" s="2"/>
      <c r="E1318" s="2"/>
      <c r="K1318" s="5"/>
      <c r="M1318" s="9"/>
    </row>
    <row r="1319" spans="4:13" x14ac:dyDescent="0.2">
      <c r="D1319" s="2"/>
      <c r="E1319" s="2"/>
      <c r="K1319" s="5"/>
      <c r="M1319" s="9"/>
    </row>
    <row r="1320" spans="4:13" x14ac:dyDescent="0.2">
      <c r="D1320" s="2"/>
      <c r="E1320" s="2"/>
      <c r="K1320" s="5"/>
      <c r="M1320" s="9"/>
    </row>
    <row r="1321" spans="4:13" x14ac:dyDescent="0.2">
      <c r="D1321" s="2"/>
      <c r="E1321" s="2"/>
      <c r="K1321" s="5"/>
      <c r="M1321" s="9"/>
    </row>
    <row r="1322" spans="4:13" x14ac:dyDescent="0.2">
      <c r="D1322" s="2"/>
      <c r="E1322" s="2"/>
      <c r="K1322" s="5"/>
      <c r="M1322" s="9"/>
    </row>
    <row r="1323" spans="4:13" x14ac:dyDescent="0.2">
      <c r="D1323" s="2"/>
      <c r="E1323" s="2"/>
      <c r="K1323" s="5"/>
      <c r="M1323" s="9"/>
    </row>
    <row r="1324" spans="4:13" x14ac:dyDescent="0.2">
      <c r="D1324" s="2"/>
      <c r="E1324" s="2"/>
      <c r="K1324" s="5"/>
      <c r="M1324" s="9"/>
    </row>
    <row r="1325" spans="4:13" x14ac:dyDescent="0.2">
      <c r="D1325" s="2"/>
      <c r="E1325" s="2"/>
      <c r="K1325" s="5"/>
      <c r="M1325" s="9"/>
    </row>
    <row r="1326" spans="4:13" x14ac:dyDescent="0.2">
      <c r="D1326" s="2"/>
      <c r="E1326" s="2"/>
      <c r="K1326" s="5"/>
      <c r="M1326" s="9"/>
    </row>
    <row r="1327" spans="4:13" x14ac:dyDescent="0.2">
      <c r="D1327" s="2"/>
      <c r="E1327" s="2"/>
      <c r="K1327" s="5"/>
      <c r="M1327" s="9"/>
    </row>
    <row r="1328" spans="4:13" x14ac:dyDescent="0.2">
      <c r="D1328" s="2"/>
      <c r="E1328" s="2"/>
      <c r="K1328" s="5"/>
      <c r="M1328" s="9"/>
    </row>
    <row r="1329" spans="4:13" x14ac:dyDescent="0.2">
      <c r="D1329" s="2"/>
      <c r="E1329" s="2"/>
      <c r="K1329" s="5"/>
      <c r="M1329" s="9"/>
    </row>
    <row r="1330" spans="4:13" x14ac:dyDescent="0.2">
      <c r="D1330" s="2"/>
      <c r="E1330" s="2"/>
      <c r="K1330" s="5"/>
      <c r="M1330" s="9"/>
    </row>
    <row r="1331" spans="4:13" x14ac:dyDescent="0.2">
      <c r="D1331" s="2"/>
      <c r="E1331" s="2"/>
      <c r="K1331" s="5"/>
      <c r="M1331" s="9"/>
    </row>
    <row r="1332" spans="4:13" x14ac:dyDescent="0.2">
      <c r="D1332" s="2"/>
      <c r="E1332" s="2"/>
      <c r="K1332" s="5"/>
      <c r="M1332" s="9"/>
    </row>
    <row r="1333" spans="4:13" x14ac:dyDescent="0.2">
      <c r="D1333" s="2"/>
      <c r="E1333" s="2"/>
      <c r="K1333" s="5"/>
      <c r="M1333" s="9"/>
    </row>
    <row r="1334" spans="4:13" x14ac:dyDescent="0.2">
      <c r="D1334" s="2"/>
      <c r="E1334" s="2"/>
      <c r="K1334" s="5"/>
      <c r="M1334" s="9"/>
    </row>
    <row r="1335" spans="4:13" x14ac:dyDescent="0.2">
      <c r="D1335" s="2"/>
      <c r="E1335" s="2"/>
      <c r="K1335" s="5"/>
      <c r="M1335" s="9"/>
    </row>
    <row r="1336" spans="4:13" x14ac:dyDescent="0.2">
      <c r="D1336" s="2"/>
      <c r="E1336" s="2"/>
      <c r="K1336" s="5"/>
      <c r="M1336" s="9"/>
    </row>
    <row r="1337" spans="4:13" x14ac:dyDescent="0.2">
      <c r="D1337" s="2"/>
      <c r="E1337" s="2"/>
      <c r="K1337" s="5"/>
      <c r="M1337" s="9"/>
    </row>
    <row r="1338" spans="4:13" x14ac:dyDescent="0.2">
      <c r="D1338" s="2"/>
      <c r="E1338" s="2"/>
      <c r="K1338" s="5"/>
      <c r="M1338" s="9"/>
    </row>
    <row r="1339" spans="4:13" x14ac:dyDescent="0.2">
      <c r="D1339" s="2"/>
      <c r="E1339" s="2"/>
      <c r="K1339" s="5"/>
      <c r="M1339" s="9"/>
    </row>
    <row r="1340" spans="4:13" x14ac:dyDescent="0.2">
      <c r="D1340" s="2"/>
      <c r="E1340" s="2"/>
      <c r="K1340" s="5"/>
      <c r="M1340" s="9"/>
    </row>
    <row r="1341" spans="4:13" x14ac:dyDescent="0.2">
      <c r="D1341" s="2"/>
      <c r="E1341" s="2"/>
      <c r="K1341" s="5"/>
      <c r="M1341" s="9"/>
    </row>
    <row r="1342" spans="4:13" x14ac:dyDescent="0.2">
      <c r="D1342" s="2"/>
      <c r="E1342" s="2"/>
      <c r="K1342" s="5"/>
      <c r="M1342" s="9"/>
    </row>
    <row r="1343" spans="4:13" x14ac:dyDescent="0.2">
      <c r="D1343" s="2"/>
      <c r="E1343" s="2"/>
      <c r="K1343" s="5"/>
      <c r="M1343" s="9"/>
    </row>
    <row r="1344" spans="4:13" x14ac:dyDescent="0.2">
      <c r="D1344" s="2"/>
      <c r="E1344" s="2"/>
      <c r="K1344" s="5"/>
      <c r="M1344" s="9"/>
    </row>
    <row r="1345" spans="4:13" x14ac:dyDescent="0.2">
      <c r="D1345" s="2"/>
      <c r="E1345" s="2"/>
      <c r="K1345" s="5"/>
      <c r="M1345" s="9"/>
    </row>
    <row r="1346" spans="4:13" x14ac:dyDescent="0.2">
      <c r="D1346" s="2"/>
      <c r="E1346" s="2"/>
      <c r="K1346" s="5"/>
      <c r="M1346" s="9"/>
    </row>
    <row r="1347" spans="4:13" x14ac:dyDescent="0.2">
      <c r="D1347" s="2"/>
      <c r="E1347" s="2"/>
      <c r="K1347" s="5"/>
      <c r="M1347" s="9"/>
    </row>
    <row r="1348" spans="4:13" x14ac:dyDescent="0.2">
      <c r="D1348" s="2"/>
      <c r="E1348" s="2"/>
      <c r="K1348" s="5"/>
      <c r="M1348" s="9"/>
    </row>
    <row r="1349" spans="4:13" x14ac:dyDescent="0.2">
      <c r="D1349" s="2"/>
      <c r="E1349" s="2"/>
      <c r="K1349" s="5"/>
      <c r="M1349" s="9"/>
    </row>
    <row r="1350" spans="4:13" x14ac:dyDescent="0.2">
      <c r="D1350" s="2"/>
      <c r="E1350" s="2"/>
      <c r="K1350" s="5"/>
      <c r="M1350" s="9"/>
    </row>
    <row r="1351" spans="4:13" x14ac:dyDescent="0.2">
      <c r="D1351" s="2"/>
      <c r="E1351" s="2"/>
      <c r="K1351" s="5"/>
      <c r="M1351" s="9"/>
    </row>
    <row r="1352" spans="4:13" x14ac:dyDescent="0.2">
      <c r="D1352" s="2"/>
      <c r="E1352" s="2"/>
      <c r="K1352" s="5"/>
      <c r="M1352" s="9"/>
    </row>
    <row r="1353" spans="4:13" x14ac:dyDescent="0.2">
      <c r="D1353" s="2"/>
      <c r="E1353" s="2"/>
      <c r="K1353" s="5"/>
      <c r="M1353" s="9"/>
    </row>
    <row r="1354" spans="4:13" x14ac:dyDescent="0.2">
      <c r="D1354" s="2"/>
      <c r="E1354" s="2"/>
      <c r="K1354" s="5"/>
      <c r="M1354" s="9"/>
    </row>
    <row r="1355" spans="4:13" x14ac:dyDescent="0.2">
      <c r="D1355" s="2"/>
      <c r="E1355" s="2"/>
      <c r="K1355" s="5"/>
      <c r="M1355" s="9"/>
    </row>
    <row r="1356" spans="4:13" x14ac:dyDescent="0.2">
      <c r="D1356" s="2"/>
      <c r="E1356" s="2"/>
      <c r="K1356" s="5"/>
      <c r="M1356" s="9"/>
    </row>
    <row r="1357" spans="4:13" x14ac:dyDescent="0.2">
      <c r="D1357" s="2"/>
      <c r="E1357" s="2"/>
      <c r="K1357" s="5"/>
      <c r="M1357" s="9"/>
    </row>
    <row r="1358" spans="4:13" x14ac:dyDescent="0.2">
      <c r="D1358" s="2"/>
      <c r="E1358" s="2"/>
      <c r="K1358" s="5"/>
      <c r="M1358" s="9"/>
    </row>
    <row r="1359" spans="4:13" x14ac:dyDescent="0.2">
      <c r="D1359" s="2"/>
      <c r="E1359" s="2"/>
      <c r="K1359" s="5"/>
      <c r="M1359" s="9"/>
    </row>
    <row r="1360" spans="4:13" x14ac:dyDescent="0.2">
      <c r="D1360" s="2"/>
      <c r="E1360" s="2"/>
      <c r="K1360" s="5"/>
      <c r="M1360" s="9"/>
    </row>
    <row r="1361" spans="4:13" x14ac:dyDescent="0.2">
      <c r="D1361" s="2"/>
      <c r="E1361" s="2"/>
      <c r="K1361" s="5"/>
      <c r="M1361" s="9"/>
    </row>
    <row r="1362" spans="4:13" x14ac:dyDescent="0.2">
      <c r="D1362" s="2"/>
      <c r="E1362" s="2"/>
      <c r="K1362" s="5"/>
      <c r="M1362" s="9"/>
    </row>
    <row r="1363" spans="4:13" x14ac:dyDescent="0.2">
      <c r="D1363" s="2"/>
      <c r="E1363" s="2"/>
      <c r="K1363" s="5"/>
      <c r="M1363" s="9"/>
    </row>
    <row r="1364" spans="4:13" x14ac:dyDescent="0.2">
      <c r="D1364" s="2"/>
      <c r="E1364" s="2"/>
      <c r="K1364" s="5"/>
      <c r="M1364" s="9"/>
    </row>
    <row r="1365" spans="4:13" x14ac:dyDescent="0.2">
      <c r="D1365" s="2"/>
      <c r="E1365" s="2"/>
      <c r="K1365" s="5"/>
      <c r="M1365" s="9"/>
    </row>
    <row r="1366" spans="4:13" x14ac:dyDescent="0.2">
      <c r="D1366" s="2"/>
      <c r="E1366" s="2"/>
      <c r="K1366" s="5"/>
      <c r="M1366" s="9"/>
    </row>
    <row r="1367" spans="4:13" x14ac:dyDescent="0.2">
      <c r="D1367" s="2"/>
      <c r="E1367" s="2"/>
      <c r="K1367" s="5"/>
      <c r="M1367" s="9"/>
    </row>
    <row r="1368" spans="4:13" x14ac:dyDescent="0.2">
      <c r="D1368" s="2"/>
      <c r="E1368" s="2"/>
      <c r="K1368" s="5"/>
      <c r="M1368" s="9"/>
    </row>
    <row r="1369" spans="4:13" x14ac:dyDescent="0.2">
      <c r="D1369" s="2"/>
      <c r="E1369" s="2"/>
      <c r="K1369" s="5"/>
      <c r="M1369" s="9"/>
    </row>
    <row r="1370" spans="4:13" x14ac:dyDescent="0.2">
      <c r="D1370" s="2"/>
      <c r="E1370" s="2"/>
      <c r="K1370" s="5"/>
      <c r="M1370" s="9"/>
    </row>
    <row r="1371" spans="4:13" x14ac:dyDescent="0.2">
      <c r="D1371" s="2"/>
      <c r="E1371" s="2"/>
      <c r="K1371" s="5"/>
      <c r="M1371" s="9"/>
    </row>
    <row r="1372" spans="4:13" x14ac:dyDescent="0.2">
      <c r="D1372" s="2"/>
      <c r="E1372" s="2"/>
      <c r="K1372" s="5"/>
      <c r="M1372" s="9"/>
    </row>
    <row r="1373" spans="4:13" x14ac:dyDescent="0.2">
      <c r="D1373" s="2"/>
      <c r="E1373" s="2"/>
      <c r="K1373" s="5"/>
      <c r="M1373" s="9"/>
    </row>
    <row r="1374" spans="4:13" x14ac:dyDescent="0.2">
      <c r="D1374" s="2"/>
      <c r="E1374" s="2"/>
      <c r="K1374" s="5"/>
      <c r="M1374" s="9"/>
    </row>
    <row r="1375" spans="4:13" x14ac:dyDescent="0.2">
      <c r="D1375" s="2"/>
      <c r="E1375" s="2"/>
      <c r="K1375" s="5"/>
      <c r="M1375" s="9"/>
    </row>
    <row r="1376" spans="4:13" x14ac:dyDescent="0.2">
      <c r="D1376" s="2"/>
      <c r="E1376" s="2"/>
      <c r="K1376" s="5"/>
      <c r="M1376" s="9"/>
    </row>
    <row r="1377" spans="4:13" x14ac:dyDescent="0.2">
      <c r="D1377" s="2"/>
      <c r="E1377" s="2"/>
      <c r="K1377" s="5"/>
      <c r="M1377" s="9"/>
    </row>
    <row r="1378" spans="4:13" x14ac:dyDescent="0.2">
      <c r="D1378" s="2"/>
      <c r="E1378" s="2"/>
      <c r="K1378" s="5"/>
      <c r="M1378" s="9"/>
    </row>
    <row r="1379" spans="4:13" x14ac:dyDescent="0.2">
      <c r="D1379" s="2"/>
      <c r="E1379" s="2"/>
      <c r="K1379" s="5"/>
      <c r="M1379" s="9"/>
    </row>
    <row r="1380" spans="4:13" x14ac:dyDescent="0.2">
      <c r="D1380" s="2"/>
      <c r="E1380" s="2"/>
      <c r="K1380" s="5"/>
      <c r="M1380" s="9"/>
    </row>
    <row r="1381" spans="4:13" x14ac:dyDescent="0.2">
      <c r="D1381" s="2"/>
      <c r="E1381" s="2"/>
      <c r="K1381" s="5"/>
      <c r="M1381" s="9"/>
    </row>
    <row r="1382" spans="4:13" x14ac:dyDescent="0.2">
      <c r="D1382" s="2"/>
      <c r="E1382" s="2"/>
      <c r="K1382" s="5"/>
      <c r="M1382" s="9"/>
    </row>
    <row r="1383" spans="4:13" x14ac:dyDescent="0.2">
      <c r="D1383" s="2"/>
      <c r="E1383" s="2"/>
      <c r="K1383" s="5"/>
      <c r="M1383" s="9"/>
    </row>
    <row r="1384" spans="4:13" x14ac:dyDescent="0.2">
      <c r="D1384" s="2"/>
      <c r="E1384" s="2"/>
      <c r="K1384" s="5"/>
      <c r="M1384" s="9"/>
    </row>
    <row r="1385" spans="4:13" x14ac:dyDescent="0.2">
      <c r="D1385" s="2"/>
      <c r="E1385" s="2"/>
      <c r="K1385" s="5"/>
      <c r="M1385" s="9"/>
    </row>
    <row r="1386" spans="4:13" x14ac:dyDescent="0.2">
      <c r="D1386" s="2"/>
      <c r="E1386" s="2"/>
      <c r="K1386" s="5"/>
      <c r="M1386" s="9"/>
    </row>
    <row r="1387" spans="4:13" x14ac:dyDescent="0.2">
      <c r="D1387" s="2"/>
      <c r="E1387" s="2"/>
      <c r="K1387" s="5"/>
      <c r="M1387" s="9"/>
    </row>
    <row r="1388" spans="4:13" x14ac:dyDescent="0.2">
      <c r="D1388" s="2"/>
      <c r="E1388" s="2"/>
      <c r="K1388" s="5"/>
      <c r="M1388" s="9"/>
    </row>
    <row r="1389" spans="4:13" x14ac:dyDescent="0.2">
      <c r="D1389" s="2"/>
      <c r="E1389" s="2"/>
      <c r="K1389" s="5"/>
      <c r="M1389" s="9"/>
    </row>
    <row r="1390" spans="4:13" x14ac:dyDescent="0.2">
      <c r="D1390" s="2"/>
      <c r="E1390" s="2"/>
      <c r="K1390" s="5"/>
      <c r="M1390" s="9"/>
    </row>
    <row r="1391" spans="4:13" x14ac:dyDescent="0.2">
      <c r="D1391" s="2"/>
      <c r="E1391" s="2"/>
      <c r="K1391" s="5"/>
      <c r="M1391" s="9"/>
    </row>
    <row r="1392" spans="4:13" x14ac:dyDescent="0.2">
      <c r="D1392" s="2"/>
      <c r="E1392" s="2"/>
      <c r="K1392" s="5"/>
      <c r="M1392" s="9"/>
    </row>
    <row r="1393" spans="4:13" x14ac:dyDescent="0.2">
      <c r="D1393" s="2"/>
      <c r="E1393" s="2"/>
      <c r="K1393" s="5"/>
      <c r="M1393" s="9"/>
    </row>
    <row r="1394" spans="4:13" x14ac:dyDescent="0.2">
      <c r="D1394" s="2"/>
      <c r="E1394" s="2"/>
      <c r="K1394" s="5"/>
      <c r="M1394" s="9"/>
    </row>
    <row r="1395" spans="4:13" x14ac:dyDescent="0.2">
      <c r="D1395" s="2"/>
      <c r="E1395" s="2"/>
      <c r="K1395" s="5"/>
      <c r="M1395" s="9"/>
    </row>
    <row r="1396" spans="4:13" x14ac:dyDescent="0.2">
      <c r="D1396" s="2"/>
      <c r="E1396" s="2"/>
      <c r="K1396" s="5"/>
      <c r="M1396" s="9"/>
    </row>
    <row r="1397" spans="4:13" x14ac:dyDescent="0.2">
      <c r="D1397" s="2"/>
      <c r="E1397" s="2"/>
      <c r="K1397" s="5"/>
      <c r="M1397" s="9"/>
    </row>
    <row r="1398" spans="4:13" x14ac:dyDescent="0.2">
      <c r="D1398" s="2"/>
      <c r="E1398" s="2"/>
      <c r="K1398" s="5"/>
      <c r="M1398" s="9"/>
    </row>
    <row r="1399" spans="4:13" x14ac:dyDescent="0.2">
      <c r="D1399" s="2"/>
      <c r="E1399" s="2"/>
      <c r="K1399" s="5"/>
      <c r="M1399" s="9"/>
    </row>
    <row r="1400" spans="4:13" x14ac:dyDescent="0.2">
      <c r="D1400" s="2"/>
      <c r="E1400" s="2"/>
      <c r="K1400" s="5"/>
      <c r="M1400" s="9"/>
    </row>
    <row r="1401" spans="4:13" x14ac:dyDescent="0.2">
      <c r="D1401" s="2"/>
      <c r="E1401" s="2"/>
      <c r="K1401" s="5"/>
      <c r="M1401" s="9"/>
    </row>
    <row r="1402" spans="4:13" x14ac:dyDescent="0.2">
      <c r="D1402" s="2"/>
      <c r="E1402" s="2"/>
      <c r="K1402" s="5"/>
      <c r="M1402" s="9"/>
    </row>
    <row r="1403" spans="4:13" x14ac:dyDescent="0.2">
      <c r="D1403" s="2"/>
      <c r="E1403" s="2"/>
      <c r="K1403" s="5"/>
      <c r="M1403" s="9"/>
    </row>
    <row r="1404" spans="4:13" x14ac:dyDescent="0.2">
      <c r="D1404" s="2"/>
      <c r="E1404" s="2"/>
      <c r="K1404" s="5"/>
      <c r="M1404" s="9"/>
    </row>
    <row r="1405" spans="4:13" x14ac:dyDescent="0.2">
      <c r="D1405" s="2"/>
      <c r="E1405" s="2"/>
      <c r="K1405" s="5"/>
      <c r="M1405" s="9"/>
    </row>
    <row r="1406" spans="4:13" x14ac:dyDescent="0.2">
      <c r="D1406" s="2"/>
      <c r="E1406" s="2"/>
      <c r="K1406" s="5"/>
      <c r="M1406" s="9"/>
    </row>
    <row r="1407" spans="4:13" x14ac:dyDescent="0.2">
      <c r="D1407" s="2"/>
      <c r="E1407" s="2"/>
      <c r="K1407" s="5"/>
      <c r="M1407" s="9"/>
    </row>
    <row r="1408" spans="4:13" x14ac:dyDescent="0.2">
      <c r="D1408" s="2"/>
      <c r="E1408" s="2"/>
      <c r="K1408" s="5"/>
      <c r="M1408" s="9"/>
    </row>
    <row r="1409" spans="4:13" x14ac:dyDescent="0.2">
      <c r="D1409" s="2"/>
      <c r="E1409" s="2"/>
      <c r="K1409" s="5"/>
      <c r="M1409" s="9"/>
    </row>
    <row r="1410" spans="4:13" x14ac:dyDescent="0.2">
      <c r="D1410" s="2"/>
      <c r="E1410" s="2"/>
      <c r="K1410" s="5"/>
      <c r="M1410" s="9"/>
    </row>
    <row r="1411" spans="4:13" x14ac:dyDescent="0.2">
      <c r="D1411" s="2"/>
      <c r="E1411" s="2"/>
      <c r="K1411" s="5"/>
      <c r="M1411" s="9"/>
    </row>
    <row r="1412" spans="4:13" x14ac:dyDescent="0.2">
      <c r="D1412" s="2"/>
      <c r="E1412" s="2"/>
      <c r="K1412" s="5"/>
      <c r="M1412" s="9"/>
    </row>
    <row r="1413" spans="4:13" x14ac:dyDescent="0.2">
      <c r="D1413" s="2"/>
      <c r="E1413" s="2"/>
      <c r="K1413" s="5"/>
      <c r="M1413" s="9"/>
    </row>
    <row r="1414" spans="4:13" x14ac:dyDescent="0.2">
      <c r="D1414" s="2"/>
      <c r="E1414" s="2"/>
      <c r="K1414" s="5"/>
      <c r="M1414" s="9"/>
    </row>
    <row r="1415" spans="4:13" x14ac:dyDescent="0.2">
      <c r="D1415" s="2"/>
      <c r="E1415" s="2"/>
      <c r="K1415" s="5"/>
      <c r="M1415" s="9"/>
    </row>
    <row r="1416" spans="4:13" x14ac:dyDescent="0.2">
      <c r="D1416" s="2"/>
      <c r="E1416" s="2"/>
      <c r="K1416" s="5"/>
      <c r="M1416" s="9"/>
    </row>
    <row r="1417" spans="4:13" x14ac:dyDescent="0.2">
      <c r="D1417" s="2"/>
      <c r="E1417" s="2"/>
      <c r="K1417" s="5"/>
      <c r="M1417" s="9"/>
    </row>
    <row r="1418" spans="4:13" x14ac:dyDescent="0.2">
      <c r="D1418" s="2"/>
      <c r="E1418" s="2"/>
      <c r="K1418" s="5"/>
      <c r="M1418" s="9"/>
    </row>
    <row r="1419" spans="4:13" x14ac:dyDescent="0.2">
      <c r="D1419" s="2"/>
      <c r="E1419" s="2"/>
      <c r="K1419" s="5"/>
      <c r="M1419" s="9"/>
    </row>
    <row r="1420" spans="4:13" x14ac:dyDescent="0.2">
      <c r="D1420" s="2"/>
      <c r="E1420" s="2"/>
      <c r="K1420" s="5"/>
      <c r="M1420" s="9"/>
    </row>
    <row r="1421" spans="4:13" x14ac:dyDescent="0.2">
      <c r="D1421" s="2"/>
      <c r="E1421" s="2"/>
      <c r="K1421" s="5"/>
      <c r="M1421" s="9"/>
    </row>
    <row r="1422" spans="4:13" x14ac:dyDescent="0.2">
      <c r="D1422" s="2"/>
      <c r="E1422" s="2"/>
      <c r="K1422" s="5"/>
      <c r="M1422" s="9"/>
    </row>
    <row r="1423" spans="4:13" x14ac:dyDescent="0.2">
      <c r="D1423" s="2"/>
      <c r="E1423" s="2"/>
      <c r="K1423" s="5"/>
      <c r="M1423" s="9"/>
    </row>
    <row r="1424" spans="4:13" x14ac:dyDescent="0.2">
      <c r="D1424" s="2"/>
      <c r="E1424" s="2"/>
      <c r="K1424" s="5"/>
      <c r="M1424" s="9"/>
    </row>
    <row r="1425" spans="4:13" x14ac:dyDescent="0.2">
      <c r="D1425" s="2"/>
      <c r="E1425" s="2"/>
      <c r="K1425" s="5"/>
      <c r="M1425" s="9"/>
    </row>
    <row r="1426" spans="4:13" x14ac:dyDescent="0.2">
      <c r="D1426" s="2"/>
      <c r="E1426" s="2"/>
      <c r="K1426" s="5"/>
      <c r="M1426" s="9"/>
    </row>
    <row r="1427" spans="4:13" x14ac:dyDescent="0.2">
      <c r="D1427" s="2"/>
      <c r="E1427" s="2"/>
      <c r="K1427" s="5"/>
      <c r="M1427" s="9"/>
    </row>
    <row r="1428" spans="4:13" x14ac:dyDescent="0.2">
      <c r="D1428" s="2"/>
      <c r="E1428" s="2"/>
      <c r="K1428" s="5"/>
      <c r="M1428" s="9"/>
    </row>
    <row r="1429" spans="4:13" x14ac:dyDescent="0.2">
      <c r="D1429" s="2"/>
      <c r="E1429" s="2"/>
      <c r="K1429" s="5"/>
      <c r="M1429" s="9"/>
    </row>
    <row r="1430" spans="4:13" x14ac:dyDescent="0.2">
      <c r="D1430" s="2"/>
      <c r="E1430" s="2"/>
      <c r="K1430" s="5"/>
      <c r="M1430" s="9"/>
    </row>
    <row r="1431" spans="4:13" x14ac:dyDescent="0.2">
      <c r="D1431" s="2"/>
      <c r="E1431" s="2"/>
      <c r="K1431" s="5"/>
      <c r="M1431" s="9"/>
    </row>
    <row r="1432" spans="4:13" x14ac:dyDescent="0.2">
      <c r="D1432" s="2"/>
      <c r="E1432" s="2"/>
      <c r="K1432" s="5"/>
      <c r="M1432" s="9"/>
    </row>
    <row r="1433" spans="4:13" x14ac:dyDescent="0.2">
      <c r="D1433" s="2"/>
      <c r="E1433" s="2"/>
      <c r="K1433" s="5"/>
      <c r="M1433" s="9"/>
    </row>
    <row r="1434" spans="4:13" x14ac:dyDescent="0.2">
      <c r="D1434" s="2"/>
      <c r="E1434" s="2"/>
      <c r="K1434" s="5"/>
      <c r="M1434" s="9"/>
    </row>
    <row r="1435" spans="4:13" x14ac:dyDescent="0.2">
      <c r="D1435" s="2"/>
      <c r="E1435" s="2"/>
      <c r="K1435" s="5"/>
      <c r="M1435" s="9"/>
    </row>
    <row r="1436" spans="4:13" x14ac:dyDescent="0.2">
      <c r="D1436" s="2"/>
      <c r="E1436" s="2"/>
      <c r="K1436" s="5"/>
      <c r="M1436" s="9"/>
    </row>
    <row r="1437" spans="4:13" x14ac:dyDescent="0.2">
      <c r="D1437" s="2"/>
      <c r="E1437" s="2"/>
      <c r="K1437" s="5"/>
      <c r="M1437" s="9"/>
    </row>
    <row r="1438" spans="4:13" x14ac:dyDescent="0.2">
      <c r="D1438" s="2"/>
      <c r="E1438" s="2"/>
      <c r="K1438" s="5"/>
      <c r="M1438" s="9"/>
    </row>
    <row r="1439" spans="4:13" x14ac:dyDescent="0.2">
      <c r="D1439" s="2"/>
      <c r="E1439" s="2"/>
      <c r="K1439" s="5"/>
      <c r="M1439" s="9"/>
    </row>
    <row r="1440" spans="4:13" x14ac:dyDescent="0.2">
      <c r="D1440" s="2"/>
      <c r="E1440" s="2"/>
      <c r="K1440" s="5"/>
      <c r="M1440" s="9"/>
    </row>
    <row r="1441" spans="4:13" x14ac:dyDescent="0.2">
      <c r="D1441" s="2"/>
      <c r="E1441" s="2"/>
      <c r="K1441" s="5"/>
      <c r="M1441" s="9"/>
    </row>
    <row r="1442" spans="4:13" x14ac:dyDescent="0.2">
      <c r="D1442" s="2"/>
      <c r="E1442" s="2"/>
      <c r="K1442" s="5"/>
      <c r="M1442" s="9"/>
    </row>
    <row r="1443" spans="4:13" x14ac:dyDescent="0.2">
      <c r="D1443" s="2"/>
      <c r="E1443" s="2"/>
      <c r="K1443" s="5"/>
      <c r="M1443" s="9"/>
    </row>
    <row r="1444" spans="4:13" x14ac:dyDescent="0.2">
      <c r="D1444" s="2"/>
      <c r="E1444" s="2"/>
      <c r="K1444" s="5"/>
      <c r="M1444" s="9"/>
    </row>
    <row r="1445" spans="4:13" x14ac:dyDescent="0.2">
      <c r="D1445" s="2"/>
      <c r="E1445" s="2"/>
      <c r="K1445" s="5"/>
      <c r="M1445" s="9"/>
    </row>
    <row r="1446" spans="4:13" x14ac:dyDescent="0.2">
      <c r="D1446" s="2"/>
      <c r="E1446" s="2"/>
      <c r="K1446" s="5"/>
      <c r="M1446" s="9"/>
    </row>
    <row r="1447" spans="4:13" x14ac:dyDescent="0.2">
      <c r="D1447" s="2"/>
      <c r="E1447" s="2"/>
      <c r="K1447" s="5"/>
      <c r="M1447" s="9"/>
    </row>
    <row r="1448" spans="4:13" x14ac:dyDescent="0.2">
      <c r="D1448" s="2"/>
      <c r="E1448" s="2"/>
      <c r="K1448" s="5"/>
      <c r="M1448" s="9"/>
    </row>
    <row r="1449" spans="4:13" x14ac:dyDescent="0.2">
      <c r="D1449" s="2"/>
      <c r="E1449" s="2"/>
      <c r="K1449" s="5"/>
      <c r="M1449" s="9"/>
    </row>
    <row r="1450" spans="4:13" x14ac:dyDescent="0.2">
      <c r="D1450" s="2"/>
      <c r="E1450" s="2"/>
      <c r="K1450" s="5"/>
      <c r="M1450" s="9"/>
    </row>
    <row r="1451" spans="4:13" x14ac:dyDescent="0.2">
      <c r="D1451" s="2"/>
      <c r="E1451" s="2"/>
      <c r="K1451" s="5"/>
      <c r="M1451" s="9"/>
    </row>
    <row r="1452" spans="4:13" x14ac:dyDescent="0.2">
      <c r="D1452" s="2"/>
      <c r="E1452" s="2"/>
      <c r="K1452" s="5"/>
      <c r="M1452" s="9"/>
    </row>
    <row r="1453" spans="4:13" x14ac:dyDescent="0.2">
      <c r="D1453" s="2"/>
      <c r="E1453" s="2"/>
      <c r="K1453" s="5"/>
      <c r="M1453" s="9"/>
    </row>
    <row r="1454" spans="4:13" x14ac:dyDescent="0.2">
      <c r="D1454" s="2"/>
      <c r="E1454" s="2"/>
      <c r="K1454" s="5"/>
      <c r="M1454" s="9"/>
    </row>
    <row r="1455" spans="4:13" x14ac:dyDescent="0.2">
      <c r="D1455" s="2"/>
      <c r="E1455" s="2"/>
      <c r="K1455" s="5"/>
      <c r="M1455" s="9"/>
    </row>
    <row r="1456" spans="4:13" x14ac:dyDescent="0.2">
      <c r="D1456" s="2"/>
      <c r="E1456" s="2"/>
      <c r="K1456" s="5"/>
      <c r="M1456" s="9"/>
    </row>
    <row r="1457" spans="4:13" x14ac:dyDescent="0.2">
      <c r="D1457" s="2"/>
      <c r="E1457" s="2"/>
      <c r="K1457" s="5"/>
      <c r="M1457" s="9"/>
    </row>
    <row r="1458" spans="4:13" x14ac:dyDescent="0.2">
      <c r="D1458" s="2"/>
      <c r="E1458" s="2"/>
      <c r="K1458" s="5"/>
      <c r="M1458" s="9"/>
    </row>
    <row r="1459" spans="4:13" x14ac:dyDescent="0.2">
      <c r="D1459" s="2"/>
      <c r="E1459" s="2"/>
      <c r="K1459" s="5"/>
      <c r="M1459" s="9"/>
    </row>
    <row r="1460" spans="4:13" x14ac:dyDescent="0.2">
      <c r="D1460" s="2"/>
      <c r="E1460" s="2"/>
      <c r="K1460" s="5"/>
      <c r="M1460" s="9"/>
    </row>
    <row r="1461" spans="4:13" x14ac:dyDescent="0.2">
      <c r="D1461" s="2"/>
      <c r="E1461" s="2"/>
      <c r="K1461" s="5"/>
      <c r="M1461" s="9"/>
    </row>
    <row r="1462" spans="4:13" x14ac:dyDescent="0.2">
      <c r="D1462" s="2"/>
      <c r="E1462" s="2"/>
      <c r="K1462" s="5"/>
      <c r="M1462" s="9"/>
    </row>
    <row r="1463" spans="4:13" x14ac:dyDescent="0.2">
      <c r="D1463" s="2"/>
      <c r="E1463" s="2"/>
      <c r="K1463" s="5"/>
      <c r="M1463" s="9"/>
    </row>
    <row r="1464" spans="4:13" x14ac:dyDescent="0.2">
      <c r="D1464" s="2"/>
      <c r="E1464" s="2"/>
      <c r="K1464" s="5"/>
      <c r="M1464" s="9"/>
    </row>
    <row r="1465" spans="4:13" x14ac:dyDescent="0.2">
      <c r="D1465" s="2"/>
      <c r="E1465" s="2"/>
      <c r="K1465" s="5"/>
      <c r="M1465" s="9"/>
    </row>
    <row r="1466" spans="4:13" x14ac:dyDescent="0.2">
      <c r="D1466" s="2"/>
      <c r="E1466" s="2"/>
      <c r="K1466" s="5"/>
      <c r="M1466" s="9"/>
    </row>
    <row r="1467" spans="4:13" x14ac:dyDescent="0.2">
      <c r="D1467" s="2"/>
      <c r="E1467" s="2"/>
      <c r="K1467" s="5"/>
      <c r="M1467" s="9"/>
    </row>
    <row r="1468" spans="4:13" x14ac:dyDescent="0.2">
      <c r="D1468" s="2"/>
      <c r="E1468" s="2"/>
      <c r="K1468" s="5"/>
      <c r="M1468" s="9"/>
    </row>
    <row r="1469" spans="4:13" x14ac:dyDescent="0.2">
      <c r="D1469" s="2"/>
      <c r="E1469" s="2"/>
      <c r="K1469" s="5"/>
      <c r="M1469" s="9"/>
    </row>
    <row r="1470" spans="4:13" x14ac:dyDescent="0.2">
      <c r="D1470" s="2"/>
      <c r="E1470" s="2"/>
      <c r="K1470" s="5"/>
      <c r="M1470" s="9"/>
    </row>
    <row r="1471" spans="4:13" x14ac:dyDescent="0.2">
      <c r="D1471" s="2"/>
      <c r="E1471" s="2"/>
      <c r="K1471" s="5"/>
      <c r="M1471" s="9"/>
    </row>
    <row r="1472" spans="4:13" x14ac:dyDescent="0.2">
      <c r="D1472" s="2"/>
      <c r="E1472" s="2"/>
      <c r="K1472" s="5"/>
      <c r="M1472" s="9"/>
    </row>
    <row r="1473" spans="4:13" x14ac:dyDescent="0.2">
      <c r="D1473" s="2"/>
      <c r="E1473" s="2"/>
      <c r="K1473" s="5"/>
      <c r="M1473" s="9"/>
    </row>
    <row r="1474" spans="4:13" x14ac:dyDescent="0.2">
      <c r="D1474" s="2"/>
      <c r="E1474" s="2"/>
      <c r="K1474" s="5"/>
      <c r="M1474" s="9"/>
    </row>
    <row r="1475" spans="4:13" x14ac:dyDescent="0.2">
      <c r="D1475" s="2"/>
      <c r="E1475" s="2"/>
      <c r="K1475" s="5"/>
      <c r="M1475" s="9"/>
    </row>
    <row r="1476" spans="4:13" x14ac:dyDescent="0.2">
      <c r="D1476" s="2"/>
      <c r="E1476" s="2"/>
      <c r="K1476" s="5"/>
      <c r="M1476" s="9"/>
    </row>
    <row r="1477" spans="4:13" x14ac:dyDescent="0.2">
      <c r="D1477" s="2"/>
      <c r="E1477" s="2"/>
      <c r="K1477" s="5"/>
      <c r="M1477" s="9"/>
    </row>
    <row r="1478" spans="4:13" x14ac:dyDescent="0.2">
      <c r="D1478" s="2"/>
      <c r="E1478" s="2"/>
      <c r="K1478" s="5"/>
      <c r="M1478" s="9"/>
    </row>
    <row r="1479" spans="4:13" x14ac:dyDescent="0.2">
      <c r="D1479" s="2"/>
      <c r="E1479" s="2"/>
      <c r="K1479" s="5"/>
      <c r="M1479" s="9"/>
    </row>
    <row r="1480" spans="4:13" x14ac:dyDescent="0.2">
      <c r="D1480" s="2"/>
      <c r="E1480" s="2"/>
      <c r="K1480" s="5"/>
      <c r="M1480" s="9"/>
    </row>
    <row r="1481" spans="4:13" x14ac:dyDescent="0.2">
      <c r="D1481" s="2"/>
      <c r="E1481" s="2"/>
      <c r="K1481" s="5"/>
      <c r="M1481" s="9"/>
    </row>
    <row r="1482" spans="4:13" x14ac:dyDescent="0.2">
      <c r="D1482" s="2"/>
      <c r="E1482" s="2"/>
      <c r="K1482" s="5"/>
      <c r="M1482" s="9"/>
    </row>
    <row r="1483" spans="4:13" x14ac:dyDescent="0.2">
      <c r="D1483" s="2"/>
      <c r="E1483" s="2"/>
      <c r="K1483" s="5"/>
      <c r="M1483" s="9"/>
    </row>
    <row r="1484" spans="4:13" x14ac:dyDescent="0.2">
      <c r="D1484" s="2"/>
      <c r="E1484" s="2"/>
      <c r="K1484" s="5"/>
      <c r="M1484" s="9"/>
    </row>
    <row r="1485" spans="4:13" x14ac:dyDescent="0.2">
      <c r="D1485" s="2"/>
      <c r="E1485" s="2"/>
      <c r="K1485" s="5"/>
      <c r="M1485" s="9"/>
    </row>
    <row r="1486" spans="4:13" x14ac:dyDescent="0.2">
      <c r="D1486" s="2"/>
      <c r="E1486" s="2"/>
      <c r="K1486" s="5"/>
      <c r="M1486" s="9"/>
    </row>
    <row r="1487" spans="4:13" x14ac:dyDescent="0.2">
      <c r="D1487" s="2"/>
      <c r="E1487" s="2"/>
      <c r="K1487" s="5"/>
      <c r="M1487" s="9"/>
    </row>
    <row r="1488" spans="4:13" x14ac:dyDescent="0.2">
      <c r="D1488" s="2"/>
      <c r="E1488" s="2"/>
      <c r="K1488" s="5"/>
      <c r="M1488" s="9"/>
    </row>
    <row r="1489" spans="4:13" x14ac:dyDescent="0.2">
      <c r="D1489" s="2"/>
      <c r="E1489" s="2"/>
      <c r="K1489" s="5"/>
      <c r="M1489" s="9"/>
    </row>
    <row r="1490" spans="4:13" x14ac:dyDescent="0.2">
      <c r="D1490" s="2"/>
      <c r="E1490" s="2"/>
      <c r="K1490" s="5"/>
      <c r="M1490" s="9"/>
    </row>
    <row r="1491" spans="4:13" x14ac:dyDescent="0.2">
      <c r="D1491" s="2"/>
      <c r="E1491" s="2"/>
      <c r="K1491" s="5"/>
      <c r="M1491" s="9"/>
    </row>
    <row r="1492" spans="4:13" x14ac:dyDescent="0.2">
      <c r="D1492" s="2"/>
      <c r="E1492" s="2"/>
      <c r="K1492" s="5"/>
      <c r="M1492" s="9"/>
    </row>
    <row r="1493" spans="4:13" x14ac:dyDescent="0.2">
      <c r="D1493" s="2"/>
      <c r="E1493" s="2"/>
      <c r="K1493" s="5"/>
      <c r="M1493" s="9"/>
    </row>
    <row r="1494" spans="4:13" x14ac:dyDescent="0.2">
      <c r="D1494" s="2"/>
      <c r="E1494" s="2"/>
      <c r="K1494" s="5"/>
      <c r="M1494" s="9"/>
    </row>
    <row r="1495" spans="4:13" x14ac:dyDescent="0.2">
      <c r="D1495" s="2"/>
      <c r="E1495" s="2"/>
      <c r="K1495" s="5"/>
      <c r="M1495" s="9"/>
    </row>
    <row r="1496" spans="4:13" x14ac:dyDescent="0.2">
      <c r="D1496" s="2"/>
      <c r="E1496" s="2"/>
      <c r="K1496" s="5"/>
      <c r="M1496" s="9"/>
    </row>
    <row r="1497" spans="4:13" x14ac:dyDescent="0.2">
      <c r="D1497" s="2"/>
      <c r="E1497" s="2"/>
      <c r="K1497" s="5"/>
      <c r="M1497" s="9"/>
    </row>
    <row r="1498" spans="4:13" x14ac:dyDescent="0.2">
      <c r="D1498" s="2"/>
      <c r="E1498" s="2"/>
      <c r="K1498" s="5"/>
      <c r="M1498" s="9"/>
    </row>
    <row r="1499" spans="4:13" x14ac:dyDescent="0.2">
      <c r="D1499" s="2"/>
      <c r="E1499" s="2"/>
      <c r="K1499" s="5"/>
      <c r="M1499" s="9"/>
    </row>
    <row r="1500" spans="4:13" x14ac:dyDescent="0.2">
      <c r="D1500" s="2"/>
      <c r="E1500" s="2"/>
      <c r="K1500" s="5"/>
      <c r="M1500" s="9"/>
    </row>
    <row r="1501" spans="4:13" x14ac:dyDescent="0.2">
      <c r="D1501" s="2"/>
      <c r="E1501" s="2"/>
      <c r="K1501" s="5"/>
      <c r="M1501" s="9"/>
    </row>
    <row r="1502" spans="4:13" x14ac:dyDescent="0.2">
      <c r="D1502" s="2"/>
      <c r="E1502" s="2"/>
      <c r="K1502" s="5"/>
      <c r="M1502" s="9"/>
    </row>
    <row r="1503" spans="4:13" x14ac:dyDescent="0.2">
      <c r="D1503" s="2"/>
      <c r="E1503" s="2"/>
      <c r="K1503" s="5"/>
      <c r="M1503" s="9"/>
    </row>
    <row r="1504" spans="4:13" x14ac:dyDescent="0.2">
      <c r="D1504" s="2"/>
      <c r="E1504" s="2"/>
      <c r="K1504" s="5"/>
      <c r="M1504" s="9"/>
    </row>
    <row r="1505" spans="4:13" x14ac:dyDescent="0.2">
      <c r="D1505" s="2"/>
      <c r="E1505" s="2"/>
      <c r="K1505" s="5"/>
      <c r="M1505" s="9"/>
    </row>
    <row r="1506" spans="4:13" x14ac:dyDescent="0.2">
      <c r="D1506" s="2"/>
      <c r="E1506" s="2"/>
      <c r="K1506" s="5"/>
      <c r="M1506" s="9"/>
    </row>
    <row r="1507" spans="4:13" x14ac:dyDescent="0.2">
      <c r="D1507" s="2"/>
      <c r="E1507" s="2"/>
      <c r="K1507" s="5"/>
      <c r="M1507" s="9"/>
    </row>
    <row r="1508" spans="4:13" x14ac:dyDescent="0.2">
      <c r="D1508" s="2"/>
      <c r="E1508" s="2"/>
      <c r="K1508" s="5"/>
      <c r="M1508" s="9"/>
    </row>
    <row r="1509" spans="4:13" x14ac:dyDescent="0.2">
      <c r="D1509" s="2"/>
      <c r="E1509" s="2"/>
      <c r="K1509" s="5"/>
      <c r="M1509" s="9"/>
    </row>
    <row r="1510" spans="4:13" x14ac:dyDescent="0.2">
      <c r="D1510" s="2"/>
      <c r="E1510" s="2"/>
      <c r="K1510" s="5"/>
      <c r="M1510" s="9"/>
    </row>
    <row r="1511" spans="4:13" x14ac:dyDescent="0.2">
      <c r="D1511" s="2"/>
      <c r="E1511" s="2"/>
      <c r="K1511" s="5"/>
      <c r="M1511" s="9"/>
    </row>
    <row r="1512" spans="4:13" x14ac:dyDescent="0.2">
      <c r="D1512" s="2"/>
      <c r="E1512" s="2"/>
      <c r="K1512" s="5"/>
      <c r="M1512" s="9"/>
    </row>
    <row r="1513" spans="4:13" x14ac:dyDescent="0.2">
      <c r="D1513" s="2"/>
      <c r="E1513" s="2"/>
      <c r="K1513" s="5"/>
      <c r="M1513" s="9"/>
    </row>
    <row r="1514" spans="4:13" x14ac:dyDescent="0.2">
      <c r="D1514" s="2"/>
      <c r="E1514" s="2"/>
      <c r="K1514" s="5"/>
      <c r="M1514" s="9"/>
    </row>
    <row r="1515" spans="4:13" x14ac:dyDescent="0.2">
      <c r="D1515" s="2"/>
      <c r="E1515" s="2"/>
      <c r="K1515" s="5"/>
      <c r="M1515" s="9"/>
    </row>
    <row r="1516" spans="4:13" x14ac:dyDescent="0.2">
      <c r="D1516" s="2"/>
      <c r="E1516" s="2"/>
      <c r="K1516" s="5"/>
      <c r="M1516" s="9"/>
    </row>
    <row r="1517" spans="4:13" x14ac:dyDescent="0.2">
      <c r="D1517" s="2"/>
      <c r="E1517" s="2"/>
      <c r="K1517" s="5"/>
      <c r="M1517" s="9"/>
    </row>
    <row r="1518" spans="4:13" x14ac:dyDescent="0.2">
      <c r="D1518" s="2"/>
      <c r="E1518" s="2"/>
      <c r="K1518" s="5"/>
      <c r="M1518" s="9"/>
    </row>
    <row r="1519" spans="4:13" x14ac:dyDescent="0.2">
      <c r="D1519" s="2"/>
      <c r="E1519" s="2"/>
      <c r="K1519" s="5"/>
      <c r="M1519" s="9"/>
    </row>
    <row r="1520" spans="4:13" x14ac:dyDescent="0.2">
      <c r="D1520" s="2"/>
      <c r="E1520" s="2"/>
      <c r="K1520" s="5"/>
      <c r="M1520" s="9"/>
    </row>
    <row r="1521" spans="4:13" x14ac:dyDescent="0.2">
      <c r="D1521" s="2"/>
      <c r="E1521" s="2"/>
      <c r="K1521" s="5"/>
      <c r="M1521" s="9"/>
    </row>
    <row r="1522" spans="4:13" x14ac:dyDescent="0.2">
      <c r="D1522" s="2"/>
      <c r="E1522" s="2"/>
      <c r="K1522" s="5"/>
      <c r="M1522" s="9"/>
    </row>
    <row r="1523" spans="4:13" x14ac:dyDescent="0.2">
      <c r="D1523" s="2"/>
      <c r="E1523" s="2"/>
      <c r="K1523" s="5"/>
      <c r="M1523" s="9"/>
    </row>
    <row r="1524" spans="4:13" x14ac:dyDescent="0.2">
      <c r="D1524" s="2"/>
      <c r="E1524" s="2"/>
      <c r="K1524" s="5"/>
      <c r="M1524" s="9"/>
    </row>
    <row r="1525" spans="4:13" x14ac:dyDescent="0.2">
      <c r="D1525" s="2"/>
      <c r="E1525" s="2"/>
      <c r="K1525" s="5"/>
      <c r="M1525" s="9"/>
    </row>
    <row r="1526" spans="4:13" x14ac:dyDescent="0.2">
      <c r="D1526" s="2"/>
      <c r="E1526" s="2"/>
      <c r="K1526" s="5"/>
      <c r="M1526" s="9"/>
    </row>
    <row r="1527" spans="4:13" x14ac:dyDescent="0.2">
      <c r="D1527" s="2"/>
      <c r="E1527" s="2"/>
      <c r="K1527" s="5"/>
      <c r="M1527" s="9"/>
    </row>
    <row r="1528" spans="4:13" x14ac:dyDescent="0.2">
      <c r="D1528" s="2"/>
      <c r="E1528" s="2"/>
      <c r="K1528" s="5"/>
      <c r="M1528" s="9"/>
    </row>
    <row r="1529" spans="4:13" x14ac:dyDescent="0.2">
      <c r="D1529" s="2"/>
      <c r="E1529" s="2"/>
      <c r="K1529" s="5"/>
      <c r="M1529" s="9"/>
    </row>
    <row r="1530" spans="4:13" x14ac:dyDescent="0.2">
      <c r="D1530" s="2"/>
      <c r="E1530" s="2"/>
      <c r="K1530" s="5"/>
      <c r="M1530" s="9"/>
    </row>
    <row r="1531" spans="4:13" x14ac:dyDescent="0.2">
      <c r="D1531" s="2"/>
      <c r="E1531" s="2"/>
      <c r="K1531" s="5"/>
      <c r="M1531" s="9"/>
    </row>
    <row r="1532" spans="4:13" x14ac:dyDescent="0.2">
      <c r="D1532" s="2"/>
      <c r="E1532" s="2"/>
      <c r="K1532" s="5"/>
      <c r="M1532" s="9"/>
    </row>
    <row r="1533" spans="4:13" x14ac:dyDescent="0.2">
      <c r="D1533" s="2"/>
      <c r="E1533" s="2"/>
      <c r="K1533" s="5"/>
      <c r="M1533" s="9"/>
    </row>
    <row r="1534" spans="4:13" x14ac:dyDescent="0.2">
      <c r="D1534" s="2"/>
      <c r="E1534" s="2"/>
      <c r="K1534" s="5"/>
      <c r="M1534" s="9"/>
    </row>
    <row r="1535" spans="4:13" x14ac:dyDescent="0.2">
      <c r="D1535" s="2"/>
      <c r="E1535" s="2"/>
      <c r="K1535" s="5"/>
      <c r="M1535" s="9"/>
    </row>
    <row r="1536" spans="4:13" x14ac:dyDescent="0.2">
      <c r="D1536" s="2"/>
      <c r="E1536" s="2"/>
      <c r="K1536" s="5"/>
      <c r="M1536" s="9"/>
    </row>
    <row r="1537" spans="4:13" x14ac:dyDescent="0.2">
      <c r="D1537" s="2"/>
      <c r="E1537" s="2"/>
      <c r="K1537" s="5"/>
      <c r="M1537" s="9"/>
    </row>
    <row r="1538" spans="4:13" x14ac:dyDescent="0.2">
      <c r="D1538" s="2"/>
      <c r="E1538" s="2"/>
      <c r="K1538" s="5"/>
      <c r="M1538" s="9"/>
    </row>
    <row r="1539" spans="4:13" x14ac:dyDescent="0.2">
      <c r="D1539" s="2"/>
      <c r="E1539" s="2"/>
      <c r="K1539" s="5"/>
      <c r="M1539" s="9"/>
    </row>
    <row r="1540" spans="4:13" x14ac:dyDescent="0.2">
      <c r="D1540" s="2"/>
      <c r="E1540" s="2"/>
      <c r="K1540" s="5"/>
      <c r="M1540" s="9"/>
    </row>
    <row r="1541" spans="4:13" x14ac:dyDescent="0.2">
      <c r="D1541" s="2"/>
      <c r="E1541" s="2"/>
      <c r="K1541" s="5"/>
      <c r="M1541" s="9"/>
    </row>
    <row r="1542" spans="4:13" x14ac:dyDescent="0.2">
      <c r="D1542" s="2"/>
      <c r="E1542" s="2"/>
      <c r="K1542" s="5"/>
      <c r="M1542" s="9"/>
    </row>
    <row r="1543" spans="4:13" x14ac:dyDescent="0.2">
      <c r="D1543" s="2"/>
      <c r="E1543" s="2"/>
      <c r="K1543" s="5"/>
      <c r="M1543" s="9"/>
    </row>
    <row r="1544" spans="4:13" x14ac:dyDescent="0.2">
      <c r="D1544" s="2"/>
      <c r="E1544" s="2"/>
      <c r="K1544" s="5"/>
      <c r="M1544" s="9"/>
    </row>
    <row r="1545" spans="4:13" x14ac:dyDescent="0.2">
      <c r="D1545" s="2"/>
      <c r="E1545" s="2"/>
      <c r="K1545" s="5"/>
      <c r="M1545" s="9"/>
    </row>
    <row r="1546" spans="4:13" x14ac:dyDescent="0.2">
      <c r="D1546" s="2"/>
      <c r="E1546" s="2"/>
      <c r="K1546" s="5"/>
      <c r="M1546" s="9"/>
    </row>
    <row r="1547" spans="4:13" x14ac:dyDescent="0.2">
      <c r="D1547" s="2"/>
      <c r="E1547" s="2"/>
      <c r="K1547" s="5"/>
      <c r="M1547" s="9"/>
    </row>
    <row r="1548" spans="4:13" x14ac:dyDescent="0.2">
      <c r="D1548" s="2"/>
      <c r="E1548" s="2"/>
      <c r="K1548" s="5"/>
      <c r="M1548" s="9"/>
    </row>
    <row r="1549" spans="4:13" x14ac:dyDescent="0.2">
      <c r="D1549" s="2"/>
      <c r="E1549" s="2"/>
      <c r="K1549" s="5"/>
      <c r="M1549" s="9"/>
    </row>
    <row r="1550" spans="4:13" x14ac:dyDescent="0.2">
      <c r="D1550" s="2"/>
      <c r="E1550" s="2"/>
      <c r="K1550" s="5"/>
      <c r="M1550" s="9"/>
    </row>
    <row r="1551" spans="4:13" x14ac:dyDescent="0.2">
      <c r="D1551" s="2"/>
      <c r="E1551" s="2"/>
      <c r="K1551" s="5"/>
      <c r="M1551" s="9"/>
    </row>
    <row r="1552" spans="4:13" x14ac:dyDescent="0.2">
      <c r="D1552" s="2"/>
      <c r="E1552" s="2"/>
      <c r="K1552" s="5"/>
      <c r="M1552" s="9"/>
    </row>
    <row r="1553" spans="4:13" x14ac:dyDescent="0.2">
      <c r="D1553" s="2"/>
      <c r="E1553" s="2"/>
      <c r="K1553" s="5"/>
      <c r="M1553" s="9"/>
    </row>
    <row r="1554" spans="4:13" x14ac:dyDescent="0.2">
      <c r="D1554" s="2"/>
      <c r="E1554" s="2"/>
      <c r="K1554" s="5"/>
      <c r="M1554" s="9"/>
    </row>
    <row r="1555" spans="4:13" x14ac:dyDescent="0.2">
      <c r="D1555" s="2"/>
      <c r="E1555" s="2"/>
      <c r="K1555" s="5"/>
      <c r="M1555" s="9"/>
    </row>
    <row r="1556" spans="4:13" x14ac:dyDescent="0.2">
      <c r="D1556" s="2"/>
      <c r="E1556" s="2"/>
      <c r="K1556" s="5"/>
      <c r="M1556" s="9"/>
    </row>
    <row r="1557" spans="4:13" x14ac:dyDescent="0.2">
      <c r="D1557" s="2"/>
      <c r="E1557" s="2"/>
      <c r="K1557" s="5"/>
      <c r="M1557" s="9"/>
    </row>
    <row r="1558" spans="4:13" x14ac:dyDescent="0.2">
      <c r="D1558" s="2"/>
      <c r="E1558" s="2"/>
      <c r="K1558" s="5"/>
      <c r="M1558" s="9"/>
    </row>
    <row r="1559" spans="4:13" x14ac:dyDescent="0.2">
      <c r="D1559" s="2"/>
      <c r="E1559" s="2"/>
      <c r="K1559" s="5"/>
      <c r="M1559" s="9"/>
    </row>
    <row r="1560" spans="4:13" x14ac:dyDescent="0.2">
      <c r="D1560" s="2"/>
      <c r="E1560" s="2"/>
      <c r="K1560" s="5"/>
      <c r="M1560" s="9"/>
    </row>
    <row r="1561" spans="4:13" x14ac:dyDescent="0.2">
      <c r="D1561" s="2"/>
      <c r="E1561" s="2"/>
      <c r="K1561" s="5"/>
      <c r="M1561" s="9"/>
    </row>
    <row r="1562" spans="4:13" x14ac:dyDescent="0.2">
      <c r="D1562" s="2"/>
      <c r="E1562" s="2"/>
      <c r="K1562" s="5"/>
      <c r="M1562" s="9"/>
    </row>
    <row r="1563" spans="4:13" x14ac:dyDescent="0.2">
      <c r="D1563" s="2"/>
      <c r="E1563" s="2"/>
      <c r="K1563" s="5"/>
      <c r="M1563" s="9"/>
    </row>
    <row r="1564" spans="4:13" x14ac:dyDescent="0.2">
      <c r="D1564" s="2"/>
      <c r="E1564" s="2"/>
      <c r="K1564" s="5"/>
      <c r="M1564" s="9"/>
    </row>
    <row r="1565" spans="4:13" x14ac:dyDescent="0.2">
      <c r="D1565" s="2"/>
      <c r="E1565" s="2"/>
      <c r="K1565" s="5"/>
      <c r="M1565" s="9"/>
    </row>
    <row r="1566" spans="4:13" x14ac:dyDescent="0.2">
      <c r="D1566" s="2"/>
      <c r="E1566" s="2"/>
      <c r="K1566" s="5"/>
      <c r="M1566" s="9"/>
    </row>
    <row r="1567" spans="4:13" x14ac:dyDescent="0.2">
      <c r="D1567" s="2"/>
      <c r="E1567" s="2"/>
      <c r="K1567" s="5"/>
      <c r="M1567" s="9"/>
    </row>
    <row r="1568" spans="4:13" x14ac:dyDescent="0.2">
      <c r="D1568" s="2"/>
      <c r="E1568" s="2"/>
      <c r="K1568" s="5"/>
      <c r="M1568" s="9"/>
    </row>
    <row r="1569" spans="4:13" x14ac:dyDescent="0.2">
      <c r="D1569" s="2"/>
      <c r="E1569" s="2"/>
      <c r="K1569" s="5"/>
      <c r="M1569" s="9"/>
    </row>
    <row r="1570" spans="4:13" x14ac:dyDescent="0.2">
      <c r="D1570" s="2"/>
      <c r="E1570" s="2"/>
      <c r="K1570" s="5"/>
      <c r="M1570" s="9"/>
    </row>
    <row r="1571" spans="4:13" x14ac:dyDescent="0.2">
      <c r="D1571" s="2"/>
      <c r="E1571" s="2"/>
      <c r="K1571" s="5"/>
      <c r="M1571" s="9"/>
    </row>
    <row r="1572" spans="4:13" x14ac:dyDescent="0.2">
      <c r="D1572" s="2"/>
      <c r="E1572" s="2"/>
      <c r="K1572" s="5"/>
      <c r="M1572" s="9"/>
    </row>
    <row r="1573" spans="4:13" x14ac:dyDescent="0.2">
      <c r="D1573" s="2"/>
      <c r="E1573" s="2"/>
      <c r="K1573" s="5"/>
      <c r="M1573" s="9"/>
    </row>
    <row r="1574" spans="4:13" x14ac:dyDescent="0.2">
      <c r="D1574" s="2"/>
      <c r="E1574" s="2"/>
      <c r="K1574" s="5"/>
      <c r="M1574" s="9"/>
    </row>
    <row r="1575" spans="4:13" x14ac:dyDescent="0.2">
      <c r="D1575" s="2"/>
      <c r="E1575" s="2"/>
      <c r="K1575" s="5"/>
      <c r="M1575" s="9"/>
    </row>
    <row r="1576" spans="4:13" x14ac:dyDescent="0.2">
      <c r="D1576" s="2"/>
      <c r="E1576" s="2"/>
      <c r="K1576" s="5"/>
      <c r="M1576" s="9"/>
    </row>
    <row r="1577" spans="4:13" x14ac:dyDescent="0.2">
      <c r="D1577" s="2"/>
      <c r="E1577" s="2"/>
      <c r="K1577" s="5"/>
      <c r="M1577" s="9"/>
    </row>
    <row r="1578" spans="4:13" x14ac:dyDescent="0.2">
      <c r="D1578" s="2"/>
      <c r="E1578" s="2"/>
      <c r="K1578" s="5"/>
      <c r="M1578" s="9"/>
    </row>
    <row r="1579" spans="4:13" x14ac:dyDescent="0.2">
      <c r="D1579" s="2"/>
      <c r="E1579" s="2"/>
      <c r="K1579" s="5"/>
      <c r="M1579" s="9"/>
    </row>
    <row r="1580" spans="4:13" x14ac:dyDescent="0.2">
      <c r="D1580" s="2"/>
      <c r="E1580" s="2"/>
      <c r="K1580" s="5"/>
      <c r="M1580" s="9"/>
    </row>
    <row r="1581" spans="4:13" x14ac:dyDescent="0.2">
      <c r="D1581" s="2"/>
      <c r="E1581" s="2"/>
      <c r="K1581" s="5"/>
      <c r="M1581" s="9"/>
    </row>
    <row r="1582" spans="4:13" x14ac:dyDescent="0.2">
      <c r="D1582" s="2"/>
      <c r="E1582" s="2"/>
      <c r="K1582" s="5"/>
      <c r="M1582" s="9"/>
    </row>
    <row r="1583" spans="4:13" x14ac:dyDescent="0.2">
      <c r="D1583" s="2"/>
      <c r="E1583" s="2"/>
      <c r="K1583" s="5"/>
      <c r="M1583" s="9"/>
    </row>
    <row r="1584" spans="4:13" x14ac:dyDescent="0.2">
      <c r="D1584" s="2"/>
      <c r="E1584" s="2"/>
      <c r="K1584" s="5"/>
      <c r="M1584" s="9"/>
    </row>
    <row r="1585" spans="4:13" x14ac:dyDescent="0.2">
      <c r="D1585" s="2"/>
      <c r="E1585" s="2"/>
      <c r="K1585" s="5"/>
      <c r="M1585" s="9"/>
    </row>
    <row r="1586" spans="4:13" x14ac:dyDescent="0.2">
      <c r="D1586" s="2"/>
      <c r="E1586" s="2"/>
      <c r="K1586" s="5"/>
      <c r="M1586" s="9"/>
    </row>
    <row r="1587" spans="4:13" x14ac:dyDescent="0.2">
      <c r="D1587" s="2"/>
      <c r="E1587" s="2"/>
      <c r="K1587" s="5"/>
      <c r="M1587" s="9"/>
    </row>
    <row r="1588" spans="4:13" x14ac:dyDescent="0.2">
      <c r="D1588" s="2"/>
      <c r="E1588" s="2"/>
      <c r="K1588" s="5"/>
      <c r="M1588" s="9"/>
    </row>
    <row r="1589" spans="4:13" x14ac:dyDescent="0.2">
      <c r="D1589" s="2"/>
      <c r="E1589" s="2"/>
      <c r="K1589" s="5"/>
      <c r="M1589" s="9"/>
    </row>
    <row r="1590" spans="4:13" x14ac:dyDescent="0.2">
      <c r="D1590" s="2"/>
      <c r="E1590" s="2"/>
      <c r="K1590" s="5"/>
      <c r="M1590" s="9"/>
    </row>
    <row r="1591" spans="4:13" x14ac:dyDescent="0.2">
      <c r="D1591" s="2"/>
      <c r="E1591" s="2"/>
      <c r="K1591" s="5"/>
      <c r="M1591" s="9"/>
    </row>
    <row r="1592" spans="4:13" x14ac:dyDescent="0.2">
      <c r="D1592" s="2"/>
      <c r="E1592" s="2"/>
      <c r="K1592" s="5"/>
      <c r="M1592" s="9"/>
    </row>
    <row r="1593" spans="4:13" x14ac:dyDescent="0.2">
      <c r="D1593" s="2"/>
      <c r="E1593" s="2"/>
      <c r="K1593" s="5"/>
      <c r="M1593" s="9"/>
    </row>
    <row r="1594" spans="4:13" x14ac:dyDescent="0.2">
      <c r="D1594" s="2"/>
      <c r="E1594" s="2"/>
      <c r="K1594" s="5"/>
      <c r="M1594" s="9"/>
    </row>
    <row r="1595" spans="4:13" x14ac:dyDescent="0.2">
      <c r="D1595" s="2"/>
      <c r="E1595" s="2"/>
      <c r="K1595" s="5"/>
      <c r="M1595" s="9"/>
    </row>
    <row r="1596" spans="4:13" x14ac:dyDescent="0.2">
      <c r="D1596" s="2"/>
      <c r="E1596" s="2"/>
      <c r="K1596" s="5"/>
      <c r="M1596" s="9"/>
    </row>
    <row r="1597" spans="4:13" x14ac:dyDescent="0.2">
      <c r="D1597" s="2"/>
      <c r="E1597" s="2"/>
      <c r="K1597" s="5"/>
      <c r="M1597" s="9"/>
    </row>
    <row r="1598" spans="4:13" x14ac:dyDescent="0.2">
      <c r="D1598" s="2"/>
      <c r="E1598" s="2"/>
      <c r="K1598" s="5"/>
      <c r="M1598" s="9"/>
    </row>
    <row r="1599" spans="4:13" x14ac:dyDescent="0.2">
      <c r="D1599" s="2"/>
      <c r="E1599" s="2"/>
      <c r="K1599" s="5"/>
      <c r="M1599" s="9"/>
    </row>
    <row r="1600" spans="4:13" x14ac:dyDescent="0.2">
      <c r="D1600" s="2"/>
      <c r="E1600" s="2"/>
      <c r="K1600" s="5"/>
      <c r="M1600" s="9"/>
    </row>
    <row r="1601" spans="4:13" x14ac:dyDescent="0.2">
      <c r="D1601" s="2"/>
      <c r="E1601" s="2"/>
      <c r="K1601" s="5"/>
      <c r="M1601" s="9"/>
    </row>
    <row r="1602" spans="4:13" x14ac:dyDescent="0.2">
      <c r="D1602" s="2"/>
      <c r="E1602" s="2"/>
      <c r="K1602" s="5"/>
      <c r="M1602" s="9"/>
    </row>
    <row r="1603" spans="4:13" x14ac:dyDescent="0.2">
      <c r="D1603" s="2"/>
      <c r="E1603" s="2"/>
      <c r="K1603" s="5"/>
      <c r="M1603" s="9"/>
    </row>
    <row r="1604" spans="4:13" x14ac:dyDescent="0.2">
      <c r="D1604" s="2"/>
      <c r="E1604" s="2"/>
      <c r="K1604" s="5"/>
      <c r="M1604" s="9"/>
    </row>
    <row r="1605" spans="4:13" x14ac:dyDescent="0.2">
      <c r="D1605" s="2"/>
      <c r="E1605" s="2"/>
      <c r="K1605" s="5"/>
      <c r="M1605" s="9"/>
    </row>
    <row r="1606" spans="4:13" x14ac:dyDescent="0.2">
      <c r="D1606" s="2"/>
      <c r="E1606" s="2"/>
      <c r="K1606" s="5"/>
      <c r="M1606" s="9"/>
    </row>
    <row r="1607" spans="4:13" x14ac:dyDescent="0.2">
      <c r="D1607" s="2"/>
      <c r="E1607" s="2"/>
      <c r="K1607" s="5"/>
      <c r="M1607" s="9"/>
    </row>
    <row r="1608" spans="4:13" x14ac:dyDescent="0.2">
      <c r="D1608" s="2"/>
      <c r="E1608" s="2"/>
      <c r="K1608" s="5"/>
      <c r="M1608" s="9"/>
    </row>
    <row r="1609" spans="4:13" x14ac:dyDescent="0.2">
      <c r="D1609" s="2"/>
      <c r="E1609" s="2"/>
      <c r="K1609" s="5"/>
      <c r="M1609" s="9"/>
    </row>
    <row r="1610" spans="4:13" x14ac:dyDescent="0.2">
      <c r="D1610" s="2"/>
      <c r="E1610" s="2"/>
      <c r="K1610" s="5"/>
      <c r="M1610" s="9"/>
    </row>
    <row r="1611" spans="4:13" x14ac:dyDescent="0.2">
      <c r="D1611" s="2"/>
      <c r="E1611" s="2"/>
      <c r="K1611" s="5"/>
      <c r="M1611" s="9"/>
    </row>
    <row r="1612" spans="4:13" x14ac:dyDescent="0.2">
      <c r="D1612" s="2"/>
      <c r="E1612" s="2"/>
      <c r="K1612" s="5"/>
      <c r="M1612" s="9"/>
    </row>
    <row r="1613" spans="4:13" x14ac:dyDescent="0.2">
      <c r="D1613" s="2"/>
      <c r="E1613" s="2"/>
      <c r="K1613" s="5"/>
      <c r="M1613" s="9"/>
    </row>
    <row r="1614" spans="4:13" x14ac:dyDescent="0.2">
      <c r="D1614" s="2"/>
      <c r="E1614" s="2"/>
      <c r="K1614" s="5"/>
      <c r="M1614" s="9"/>
    </row>
    <row r="1615" spans="4:13" x14ac:dyDescent="0.2">
      <c r="D1615" s="2"/>
      <c r="E1615" s="2"/>
      <c r="K1615" s="5"/>
      <c r="M1615" s="9"/>
    </row>
    <row r="1616" spans="4:13" x14ac:dyDescent="0.2">
      <c r="D1616" s="2"/>
      <c r="E1616" s="2"/>
      <c r="K1616" s="5"/>
      <c r="M1616" s="9"/>
    </row>
    <row r="1617" spans="4:13" x14ac:dyDescent="0.2">
      <c r="D1617" s="2"/>
      <c r="E1617" s="2"/>
      <c r="K1617" s="5"/>
      <c r="M1617" s="9"/>
    </row>
    <row r="1618" spans="4:13" x14ac:dyDescent="0.2">
      <c r="D1618" s="2"/>
      <c r="E1618" s="2"/>
      <c r="K1618" s="5"/>
      <c r="M1618" s="9"/>
    </row>
    <row r="1619" spans="4:13" x14ac:dyDescent="0.2">
      <c r="D1619" s="2"/>
      <c r="E1619" s="2"/>
      <c r="K1619" s="5"/>
      <c r="M1619" s="9"/>
    </row>
    <row r="1620" spans="4:13" x14ac:dyDescent="0.2">
      <c r="D1620" s="2"/>
      <c r="E1620" s="2"/>
      <c r="K1620" s="5"/>
      <c r="M1620" s="9"/>
    </row>
    <row r="1621" spans="4:13" x14ac:dyDescent="0.2">
      <c r="D1621" s="2"/>
      <c r="E1621" s="2"/>
      <c r="K1621" s="5"/>
      <c r="M1621" s="9"/>
    </row>
    <row r="1622" spans="4:13" x14ac:dyDescent="0.2">
      <c r="D1622" s="2"/>
      <c r="E1622" s="2"/>
      <c r="K1622" s="5"/>
      <c r="M1622" s="9"/>
    </row>
    <row r="1623" spans="4:13" x14ac:dyDescent="0.2">
      <c r="D1623" s="2"/>
      <c r="E1623" s="2"/>
      <c r="K1623" s="5"/>
      <c r="M1623" s="9"/>
    </row>
    <row r="1624" spans="4:13" x14ac:dyDescent="0.2">
      <c r="D1624" s="2"/>
      <c r="E1624" s="2"/>
      <c r="K1624" s="5"/>
      <c r="M1624" s="9"/>
    </row>
    <row r="1625" spans="4:13" x14ac:dyDescent="0.2">
      <c r="D1625" s="2"/>
      <c r="E1625" s="2"/>
      <c r="K1625" s="5"/>
      <c r="M1625" s="9"/>
    </row>
    <row r="1626" spans="4:13" x14ac:dyDescent="0.2">
      <c r="D1626" s="2"/>
      <c r="E1626" s="2"/>
      <c r="K1626" s="5"/>
      <c r="M1626" s="9"/>
    </row>
    <row r="1627" spans="4:13" x14ac:dyDescent="0.2">
      <c r="D1627" s="2"/>
      <c r="E1627" s="2"/>
      <c r="K1627" s="5"/>
      <c r="M1627" s="9"/>
    </row>
    <row r="1628" spans="4:13" x14ac:dyDescent="0.2">
      <c r="D1628" s="2"/>
      <c r="E1628" s="2"/>
      <c r="K1628" s="5"/>
      <c r="M1628" s="9"/>
    </row>
    <row r="1629" spans="4:13" x14ac:dyDescent="0.2">
      <c r="D1629" s="2"/>
      <c r="E1629" s="2"/>
      <c r="K1629" s="5"/>
      <c r="M1629" s="9"/>
    </row>
    <row r="1630" spans="4:13" x14ac:dyDescent="0.2">
      <c r="D1630" s="2"/>
      <c r="E1630" s="2"/>
      <c r="K1630" s="5"/>
      <c r="M1630" s="9"/>
    </row>
    <row r="1631" spans="4:13" x14ac:dyDescent="0.2">
      <c r="D1631" s="2"/>
      <c r="E1631" s="2"/>
      <c r="K1631" s="5"/>
      <c r="M1631" s="9"/>
    </row>
    <row r="1632" spans="4:13" x14ac:dyDescent="0.2">
      <c r="D1632" s="2"/>
      <c r="E1632" s="2"/>
      <c r="K1632" s="5"/>
      <c r="M1632" s="9"/>
    </row>
    <row r="1633" spans="4:13" x14ac:dyDescent="0.2">
      <c r="D1633" s="2"/>
      <c r="E1633" s="2"/>
      <c r="K1633" s="5"/>
      <c r="M1633" s="9"/>
    </row>
    <row r="1634" spans="4:13" x14ac:dyDescent="0.2">
      <c r="D1634" s="2"/>
      <c r="E1634" s="2"/>
      <c r="K1634" s="5"/>
      <c r="M1634" s="9"/>
    </row>
    <row r="1635" spans="4:13" x14ac:dyDescent="0.2">
      <c r="D1635" s="2"/>
      <c r="E1635" s="2"/>
      <c r="K1635" s="5"/>
      <c r="M1635" s="9"/>
    </row>
    <row r="1636" spans="4:13" x14ac:dyDescent="0.2">
      <c r="D1636" s="2"/>
      <c r="E1636" s="2"/>
      <c r="K1636" s="5"/>
      <c r="M1636" s="9"/>
    </row>
    <row r="1637" spans="4:13" x14ac:dyDescent="0.2">
      <c r="D1637" s="2"/>
      <c r="E1637" s="2"/>
      <c r="K1637" s="5"/>
      <c r="M1637" s="9"/>
    </row>
    <row r="1638" spans="4:13" x14ac:dyDescent="0.2">
      <c r="D1638" s="2"/>
      <c r="E1638" s="2"/>
      <c r="K1638" s="5"/>
      <c r="M1638" s="9"/>
    </row>
    <row r="1639" spans="4:13" x14ac:dyDescent="0.2">
      <c r="D1639" s="2"/>
      <c r="E1639" s="2"/>
      <c r="K1639" s="5"/>
      <c r="M1639" s="9"/>
    </row>
    <row r="1640" spans="4:13" x14ac:dyDescent="0.2">
      <c r="D1640" s="2"/>
      <c r="E1640" s="2"/>
      <c r="K1640" s="5"/>
      <c r="M1640" s="9"/>
    </row>
    <row r="1641" spans="4:13" x14ac:dyDescent="0.2">
      <c r="D1641" s="2"/>
      <c r="E1641" s="2"/>
      <c r="K1641" s="5"/>
      <c r="M1641" s="9"/>
    </row>
    <row r="1642" spans="4:13" x14ac:dyDescent="0.2">
      <c r="D1642" s="2"/>
      <c r="E1642" s="2"/>
      <c r="K1642" s="5"/>
      <c r="M1642" s="9"/>
    </row>
    <row r="1643" spans="4:13" x14ac:dyDescent="0.2">
      <c r="D1643" s="2"/>
      <c r="E1643" s="2"/>
      <c r="K1643" s="5"/>
      <c r="M1643" s="9"/>
    </row>
    <row r="1644" spans="4:13" x14ac:dyDescent="0.2">
      <c r="D1644" s="2"/>
      <c r="E1644" s="2"/>
      <c r="K1644" s="5"/>
      <c r="M1644" s="9"/>
    </row>
    <row r="1645" spans="4:13" x14ac:dyDescent="0.2">
      <c r="D1645" s="2"/>
      <c r="E1645" s="2"/>
      <c r="K1645" s="5"/>
      <c r="M1645" s="9"/>
    </row>
    <row r="1646" spans="4:13" x14ac:dyDescent="0.2">
      <c r="D1646" s="2"/>
      <c r="E1646" s="2"/>
      <c r="K1646" s="5"/>
      <c r="M1646" s="9"/>
    </row>
    <row r="1647" spans="4:13" x14ac:dyDescent="0.2">
      <c r="D1647" s="2"/>
      <c r="E1647" s="2"/>
      <c r="K1647" s="5"/>
      <c r="M1647" s="9"/>
    </row>
    <row r="1648" spans="4:13" x14ac:dyDescent="0.2">
      <c r="D1648" s="2"/>
      <c r="E1648" s="2"/>
      <c r="K1648" s="5"/>
      <c r="M1648" s="9"/>
    </row>
    <row r="1649" spans="4:13" x14ac:dyDescent="0.2">
      <c r="D1649" s="2"/>
      <c r="E1649" s="2"/>
      <c r="K1649" s="5"/>
      <c r="M1649" s="9"/>
    </row>
    <row r="1650" spans="4:13" x14ac:dyDescent="0.2">
      <c r="D1650" s="2"/>
      <c r="E1650" s="2"/>
      <c r="K1650" s="5"/>
      <c r="M1650" s="9"/>
    </row>
    <row r="1651" spans="4:13" x14ac:dyDescent="0.2">
      <c r="D1651" s="2"/>
      <c r="E1651" s="2"/>
      <c r="K1651" s="5"/>
      <c r="M1651" s="9"/>
    </row>
    <row r="1652" spans="4:13" x14ac:dyDescent="0.2">
      <c r="D1652" s="2"/>
      <c r="E1652" s="2"/>
      <c r="K1652" s="5"/>
      <c r="M1652" s="9"/>
    </row>
    <row r="1653" spans="4:13" x14ac:dyDescent="0.2">
      <c r="D1653" s="2"/>
      <c r="E1653" s="2"/>
      <c r="K1653" s="5"/>
      <c r="M1653" s="9"/>
    </row>
    <row r="1654" spans="4:13" x14ac:dyDescent="0.2">
      <c r="D1654" s="2"/>
      <c r="E1654" s="2"/>
      <c r="K1654" s="5"/>
      <c r="M1654" s="9"/>
    </row>
    <row r="1655" spans="4:13" x14ac:dyDescent="0.2">
      <c r="D1655" s="2"/>
      <c r="E1655" s="2"/>
      <c r="K1655" s="5"/>
      <c r="M1655" s="9"/>
    </row>
    <row r="1656" spans="4:13" x14ac:dyDescent="0.2">
      <c r="D1656" s="2"/>
      <c r="E1656" s="2"/>
      <c r="K1656" s="5"/>
      <c r="M1656" s="9"/>
    </row>
    <row r="1657" spans="4:13" x14ac:dyDescent="0.2">
      <c r="D1657" s="2"/>
      <c r="E1657" s="2"/>
      <c r="K1657" s="5"/>
      <c r="M1657" s="9"/>
    </row>
    <row r="1658" spans="4:13" x14ac:dyDescent="0.2">
      <c r="D1658" s="2"/>
      <c r="E1658" s="2"/>
      <c r="K1658" s="5"/>
      <c r="M1658" s="9"/>
    </row>
    <row r="1659" spans="4:13" x14ac:dyDescent="0.2">
      <c r="D1659" s="2"/>
      <c r="E1659" s="2"/>
      <c r="K1659" s="5"/>
      <c r="M1659" s="9"/>
    </row>
    <row r="1660" spans="4:13" x14ac:dyDescent="0.2">
      <c r="D1660" s="2"/>
      <c r="E1660" s="2"/>
      <c r="K1660" s="5"/>
      <c r="M1660" s="9"/>
    </row>
    <row r="1661" spans="4:13" x14ac:dyDescent="0.2">
      <c r="D1661" s="2"/>
      <c r="E1661" s="2"/>
      <c r="K1661" s="5"/>
      <c r="M1661" s="9"/>
    </row>
    <row r="1662" spans="4:13" x14ac:dyDescent="0.2">
      <c r="D1662" s="2"/>
      <c r="E1662" s="2"/>
      <c r="K1662" s="5"/>
      <c r="M1662" s="9"/>
    </row>
    <row r="1663" spans="4:13" x14ac:dyDescent="0.2">
      <c r="D1663" s="2"/>
      <c r="E1663" s="2"/>
      <c r="K1663" s="5"/>
      <c r="M1663" s="9"/>
    </row>
    <row r="1664" spans="4:13" x14ac:dyDescent="0.2">
      <c r="D1664" s="2"/>
      <c r="E1664" s="2"/>
      <c r="K1664" s="5"/>
      <c r="M1664" s="9"/>
    </row>
    <row r="1665" spans="4:13" x14ac:dyDescent="0.2">
      <c r="D1665" s="2"/>
      <c r="E1665" s="2"/>
      <c r="K1665" s="5"/>
      <c r="M1665" s="9"/>
    </row>
    <row r="1666" spans="4:13" x14ac:dyDescent="0.2">
      <c r="D1666" s="2"/>
      <c r="E1666" s="2"/>
      <c r="K1666" s="5"/>
      <c r="M1666" s="9"/>
    </row>
    <row r="1667" spans="4:13" x14ac:dyDescent="0.2">
      <c r="D1667" s="2"/>
      <c r="E1667" s="2"/>
      <c r="K1667" s="5"/>
      <c r="M1667" s="9"/>
    </row>
    <row r="1668" spans="4:13" x14ac:dyDescent="0.2">
      <c r="D1668" s="2"/>
      <c r="E1668" s="2"/>
      <c r="K1668" s="5"/>
      <c r="M1668" s="9"/>
    </row>
    <row r="1669" spans="4:13" x14ac:dyDescent="0.2">
      <c r="D1669" s="2"/>
      <c r="E1669" s="2"/>
      <c r="K1669" s="5"/>
      <c r="M1669" s="9"/>
    </row>
    <row r="1670" spans="4:13" x14ac:dyDescent="0.2">
      <c r="D1670" s="2"/>
      <c r="E1670" s="2"/>
      <c r="K1670" s="5"/>
      <c r="M1670" s="9"/>
    </row>
    <row r="1671" spans="4:13" x14ac:dyDescent="0.2">
      <c r="D1671" s="2"/>
      <c r="E1671" s="2"/>
      <c r="K1671" s="5"/>
      <c r="M1671" s="9"/>
    </row>
    <row r="1672" spans="4:13" x14ac:dyDescent="0.2">
      <c r="D1672" s="2"/>
      <c r="E1672" s="2"/>
      <c r="K1672" s="5"/>
      <c r="M1672" s="9"/>
    </row>
    <row r="1673" spans="4:13" x14ac:dyDescent="0.2">
      <c r="D1673" s="2"/>
      <c r="E1673" s="2"/>
      <c r="K1673" s="5"/>
      <c r="M1673" s="9"/>
    </row>
    <row r="1674" spans="4:13" x14ac:dyDescent="0.2">
      <c r="D1674" s="2"/>
      <c r="E1674" s="2"/>
      <c r="K1674" s="5"/>
      <c r="M1674" s="9"/>
    </row>
    <row r="1675" spans="4:13" x14ac:dyDescent="0.2">
      <c r="D1675" s="2"/>
      <c r="E1675" s="2"/>
      <c r="K1675" s="5"/>
      <c r="M1675" s="9"/>
    </row>
    <row r="1676" spans="4:13" x14ac:dyDescent="0.2">
      <c r="D1676" s="2"/>
      <c r="E1676" s="2"/>
      <c r="K1676" s="5"/>
      <c r="M1676" s="9"/>
    </row>
    <row r="1677" spans="4:13" x14ac:dyDescent="0.2">
      <c r="D1677" s="2"/>
      <c r="E1677" s="2"/>
      <c r="K1677" s="5"/>
      <c r="M1677" s="9"/>
    </row>
    <row r="1678" spans="4:13" x14ac:dyDescent="0.2">
      <c r="D1678" s="2"/>
      <c r="E1678" s="2"/>
      <c r="K1678" s="5"/>
      <c r="M1678" s="9"/>
    </row>
    <row r="1679" spans="4:13" x14ac:dyDescent="0.2">
      <c r="D1679" s="2"/>
      <c r="E1679" s="2"/>
      <c r="K1679" s="5"/>
      <c r="M1679" s="9"/>
    </row>
    <row r="1680" spans="4:13" x14ac:dyDescent="0.2">
      <c r="D1680" s="2"/>
      <c r="E1680" s="2"/>
      <c r="K1680" s="5"/>
      <c r="M1680" s="9"/>
    </row>
    <row r="1681" spans="4:13" x14ac:dyDescent="0.2">
      <c r="D1681" s="2"/>
      <c r="E1681" s="2"/>
      <c r="K1681" s="5"/>
      <c r="M1681" s="9"/>
    </row>
    <row r="1682" spans="4:13" x14ac:dyDescent="0.2">
      <c r="D1682" s="2"/>
      <c r="E1682" s="2"/>
      <c r="K1682" s="5"/>
      <c r="M1682" s="9"/>
    </row>
    <row r="1683" spans="4:13" x14ac:dyDescent="0.2">
      <c r="D1683" s="2"/>
      <c r="E1683" s="2"/>
      <c r="K1683" s="5"/>
      <c r="M1683" s="9"/>
    </row>
    <row r="1684" spans="4:13" x14ac:dyDescent="0.2">
      <c r="D1684" s="2"/>
      <c r="E1684" s="2"/>
      <c r="K1684" s="5"/>
      <c r="M1684" s="9"/>
    </row>
    <row r="1685" spans="4:13" x14ac:dyDescent="0.2">
      <c r="D1685" s="2"/>
      <c r="E1685" s="2"/>
      <c r="K1685" s="5"/>
      <c r="M1685" s="9"/>
    </row>
    <row r="1686" spans="4:13" x14ac:dyDescent="0.2">
      <c r="D1686" s="2"/>
      <c r="E1686" s="2"/>
      <c r="K1686" s="5"/>
      <c r="M1686" s="9"/>
    </row>
    <row r="1687" spans="4:13" x14ac:dyDescent="0.2">
      <c r="D1687" s="2"/>
      <c r="E1687" s="2"/>
      <c r="K1687" s="5"/>
      <c r="M1687" s="9"/>
    </row>
    <row r="1688" spans="4:13" x14ac:dyDescent="0.2">
      <c r="D1688" s="2"/>
      <c r="E1688" s="2"/>
      <c r="K1688" s="5"/>
      <c r="M1688" s="9"/>
    </row>
    <row r="1689" spans="4:13" x14ac:dyDescent="0.2">
      <c r="D1689" s="2"/>
      <c r="E1689" s="2"/>
      <c r="K1689" s="5"/>
      <c r="M1689" s="9"/>
    </row>
    <row r="1690" spans="4:13" x14ac:dyDescent="0.2">
      <c r="D1690" s="2"/>
      <c r="E1690" s="2"/>
      <c r="K1690" s="5"/>
      <c r="M1690" s="9"/>
    </row>
    <row r="1691" spans="4:13" x14ac:dyDescent="0.2">
      <c r="D1691" s="2"/>
      <c r="E1691" s="2"/>
      <c r="K1691" s="5"/>
      <c r="M1691" s="9"/>
    </row>
    <row r="1692" spans="4:13" x14ac:dyDescent="0.2">
      <c r="D1692" s="2"/>
      <c r="E1692" s="2"/>
      <c r="K1692" s="5"/>
      <c r="M1692" s="9"/>
    </row>
    <row r="1693" spans="4:13" x14ac:dyDescent="0.2">
      <c r="D1693" s="2"/>
      <c r="E1693" s="2"/>
      <c r="K1693" s="5"/>
      <c r="M1693" s="9"/>
    </row>
    <row r="1694" spans="4:13" x14ac:dyDescent="0.2">
      <c r="D1694" s="2"/>
      <c r="E1694" s="2"/>
      <c r="K1694" s="5"/>
      <c r="M1694" s="9"/>
    </row>
    <row r="1695" spans="4:13" x14ac:dyDescent="0.2">
      <c r="D1695" s="2"/>
      <c r="E1695" s="2"/>
      <c r="K1695" s="5"/>
      <c r="M1695" s="9"/>
    </row>
    <row r="1696" spans="4:13" x14ac:dyDescent="0.2">
      <c r="D1696" s="2"/>
      <c r="E1696" s="2"/>
      <c r="K1696" s="5"/>
      <c r="M1696" s="9"/>
    </row>
    <row r="1697" spans="4:13" x14ac:dyDescent="0.2">
      <c r="D1697" s="2"/>
      <c r="E1697" s="2"/>
      <c r="K1697" s="5"/>
      <c r="M1697" s="9"/>
    </row>
    <row r="1698" spans="4:13" x14ac:dyDescent="0.2">
      <c r="D1698" s="2"/>
      <c r="E1698" s="2"/>
      <c r="K1698" s="5"/>
      <c r="M1698" s="9"/>
    </row>
    <row r="1699" spans="4:13" x14ac:dyDescent="0.2">
      <c r="D1699" s="2"/>
      <c r="E1699" s="2"/>
      <c r="K1699" s="5"/>
      <c r="M1699" s="9"/>
    </row>
    <row r="1700" spans="4:13" x14ac:dyDescent="0.2">
      <c r="D1700" s="2"/>
      <c r="E1700" s="2"/>
      <c r="K1700" s="5"/>
      <c r="M1700" s="9"/>
    </row>
    <row r="1701" spans="4:13" x14ac:dyDescent="0.2">
      <c r="D1701" s="2"/>
      <c r="E1701" s="2"/>
      <c r="K1701" s="5"/>
      <c r="M1701" s="9"/>
    </row>
    <row r="1702" spans="4:13" x14ac:dyDescent="0.2">
      <c r="D1702" s="2"/>
      <c r="E1702" s="2"/>
      <c r="K1702" s="5"/>
      <c r="M1702" s="9"/>
    </row>
    <row r="1703" spans="4:13" x14ac:dyDescent="0.2">
      <c r="D1703" s="2"/>
      <c r="E1703" s="2"/>
      <c r="K1703" s="5"/>
      <c r="M1703" s="9"/>
    </row>
    <row r="1704" spans="4:13" x14ac:dyDescent="0.2">
      <c r="D1704" s="2"/>
      <c r="E1704" s="2"/>
      <c r="K1704" s="5"/>
      <c r="M1704" s="9"/>
    </row>
    <row r="1705" spans="4:13" x14ac:dyDescent="0.2">
      <c r="D1705" s="2"/>
      <c r="E1705" s="2"/>
      <c r="K1705" s="5"/>
      <c r="M1705" s="9"/>
    </row>
    <row r="1706" spans="4:13" x14ac:dyDescent="0.2">
      <c r="D1706" s="2"/>
      <c r="E1706" s="2"/>
      <c r="K1706" s="5"/>
      <c r="M1706" s="9"/>
    </row>
    <row r="1707" spans="4:13" x14ac:dyDescent="0.2">
      <c r="D1707" s="2"/>
      <c r="E1707" s="2"/>
      <c r="K1707" s="5"/>
      <c r="M1707" s="9"/>
    </row>
    <row r="1708" spans="4:13" x14ac:dyDescent="0.2">
      <c r="D1708" s="2"/>
      <c r="E1708" s="2"/>
      <c r="K1708" s="5"/>
      <c r="M1708" s="9"/>
    </row>
    <row r="1709" spans="4:13" x14ac:dyDescent="0.2">
      <c r="D1709" s="2"/>
      <c r="E1709" s="2"/>
      <c r="K1709" s="5"/>
      <c r="M1709" s="9"/>
    </row>
    <row r="1710" spans="4:13" x14ac:dyDescent="0.2">
      <c r="D1710" s="2"/>
      <c r="E1710" s="2"/>
      <c r="K1710" s="5"/>
      <c r="M1710" s="9"/>
    </row>
    <row r="1711" spans="4:13" x14ac:dyDescent="0.2">
      <c r="D1711" s="2"/>
      <c r="E1711" s="2"/>
      <c r="K1711" s="5"/>
      <c r="M1711" s="9"/>
    </row>
    <row r="1712" spans="4:13" x14ac:dyDescent="0.2">
      <c r="D1712" s="2"/>
      <c r="E1712" s="2"/>
      <c r="K1712" s="5"/>
      <c r="M1712" s="9"/>
    </row>
    <row r="1713" spans="4:13" x14ac:dyDescent="0.2">
      <c r="D1713" s="2"/>
      <c r="E1713" s="2"/>
      <c r="K1713" s="5"/>
      <c r="M1713" s="9"/>
    </row>
    <row r="1714" spans="4:13" x14ac:dyDescent="0.2">
      <c r="D1714" s="2"/>
      <c r="E1714" s="2"/>
      <c r="K1714" s="5"/>
      <c r="M1714" s="9"/>
    </row>
    <row r="1715" spans="4:13" x14ac:dyDescent="0.2">
      <c r="D1715" s="2"/>
      <c r="E1715" s="2"/>
      <c r="K1715" s="5"/>
      <c r="M1715" s="9"/>
    </row>
    <row r="1716" spans="4:13" x14ac:dyDescent="0.2">
      <c r="D1716" s="2"/>
      <c r="E1716" s="2"/>
      <c r="K1716" s="5"/>
      <c r="M1716" s="9"/>
    </row>
    <row r="1717" spans="4:13" x14ac:dyDescent="0.2">
      <c r="D1717" s="2"/>
      <c r="E1717" s="2"/>
      <c r="K1717" s="5"/>
      <c r="M1717" s="9"/>
    </row>
    <row r="1718" spans="4:13" x14ac:dyDescent="0.2">
      <c r="D1718" s="2"/>
      <c r="E1718" s="2"/>
      <c r="K1718" s="5"/>
      <c r="M1718" s="9"/>
    </row>
    <row r="1719" spans="4:13" x14ac:dyDescent="0.2">
      <c r="D1719" s="2"/>
      <c r="E1719" s="2"/>
      <c r="K1719" s="5"/>
      <c r="M1719" s="9"/>
    </row>
    <row r="1720" spans="4:13" x14ac:dyDescent="0.2">
      <c r="D1720" s="2"/>
      <c r="E1720" s="2"/>
      <c r="K1720" s="5"/>
      <c r="M1720" s="9"/>
    </row>
    <row r="1721" spans="4:13" x14ac:dyDescent="0.2">
      <c r="D1721" s="2"/>
      <c r="E1721" s="2"/>
      <c r="K1721" s="5"/>
      <c r="M1721" s="9"/>
    </row>
    <row r="1722" spans="4:13" x14ac:dyDescent="0.2">
      <c r="D1722" s="2"/>
      <c r="E1722" s="2"/>
      <c r="K1722" s="5"/>
      <c r="M1722" s="9"/>
    </row>
    <row r="1723" spans="4:13" x14ac:dyDescent="0.2">
      <c r="D1723" s="2"/>
      <c r="E1723" s="2"/>
      <c r="K1723" s="5"/>
      <c r="M1723" s="9"/>
    </row>
    <row r="1724" spans="4:13" x14ac:dyDescent="0.2">
      <c r="D1724" s="2"/>
      <c r="E1724" s="2"/>
      <c r="K1724" s="5"/>
      <c r="M1724" s="9"/>
    </row>
    <row r="1725" spans="4:13" x14ac:dyDescent="0.2">
      <c r="D1725" s="2"/>
      <c r="E1725" s="2"/>
      <c r="K1725" s="5"/>
      <c r="M1725" s="9"/>
    </row>
    <row r="1726" spans="4:13" x14ac:dyDescent="0.2">
      <c r="D1726" s="2"/>
      <c r="E1726" s="2"/>
      <c r="K1726" s="5"/>
      <c r="M1726" s="9"/>
    </row>
    <row r="1727" spans="4:13" x14ac:dyDescent="0.2">
      <c r="D1727" s="2"/>
      <c r="E1727" s="2"/>
      <c r="K1727" s="5"/>
      <c r="M1727" s="9"/>
    </row>
    <row r="1728" spans="4:13" x14ac:dyDescent="0.2">
      <c r="D1728" s="2"/>
      <c r="E1728" s="2"/>
      <c r="K1728" s="5"/>
      <c r="M1728" s="9"/>
    </row>
    <row r="1729" spans="4:13" x14ac:dyDescent="0.2">
      <c r="D1729" s="2"/>
      <c r="E1729" s="2"/>
      <c r="K1729" s="5"/>
      <c r="M1729" s="9"/>
    </row>
    <row r="1730" spans="4:13" x14ac:dyDescent="0.2">
      <c r="D1730" s="2"/>
      <c r="E1730" s="2"/>
      <c r="K1730" s="5"/>
      <c r="M1730" s="9"/>
    </row>
    <row r="1731" spans="4:13" x14ac:dyDescent="0.2">
      <c r="D1731" s="2"/>
      <c r="E1731" s="2"/>
      <c r="K1731" s="5"/>
      <c r="M1731" s="9"/>
    </row>
    <row r="1732" spans="4:13" x14ac:dyDescent="0.2">
      <c r="D1732" s="2"/>
      <c r="E1732" s="2"/>
      <c r="K1732" s="5"/>
      <c r="M1732" s="9"/>
    </row>
    <row r="1733" spans="4:13" x14ac:dyDescent="0.2">
      <c r="D1733" s="2"/>
      <c r="E1733" s="2"/>
      <c r="K1733" s="5"/>
      <c r="M1733" s="9"/>
    </row>
    <row r="1734" spans="4:13" x14ac:dyDescent="0.2">
      <c r="D1734" s="2"/>
      <c r="E1734" s="2"/>
      <c r="K1734" s="5"/>
      <c r="M1734" s="9"/>
    </row>
    <row r="1735" spans="4:13" x14ac:dyDescent="0.2">
      <c r="D1735" s="2"/>
      <c r="E1735" s="2"/>
      <c r="K1735" s="5"/>
      <c r="M1735" s="9"/>
    </row>
    <row r="1736" spans="4:13" x14ac:dyDescent="0.2">
      <c r="D1736" s="2"/>
      <c r="E1736" s="2"/>
      <c r="K1736" s="5"/>
      <c r="M1736" s="9"/>
    </row>
    <row r="1737" spans="4:13" x14ac:dyDescent="0.2">
      <c r="D1737" s="2"/>
      <c r="E1737" s="2"/>
      <c r="K1737" s="5"/>
      <c r="M1737" s="9"/>
    </row>
    <row r="1738" spans="4:13" x14ac:dyDescent="0.2">
      <c r="D1738" s="2"/>
      <c r="E1738" s="2"/>
      <c r="K1738" s="5"/>
      <c r="M1738" s="9"/>
    </row>
    <row r="1739" spans="4:13" x14ac:dyDescent="0.2">
      <c r="D1739" s="2"/>
      <c r="E1739" s="2"/>
      <c r="K1739" s="5"/>
      <c r="M1739" s="9"/>
    </row>
    <row r="1740" spans="4:13" x14ac:dyDescent="0.2">
      <c r="D1740" s="2"/>
      <c r="E1740" s="2"/>
      <c r="K1740" s="5"/>
      <c r="M1740" s="9"/>
    </row>
    <row r="1741" spans="4:13" x14ac:dyDescent="0.2">
      <c r="D1741" s="2"/>
      <c r="E1741" s="2"/>
      <c r="K1741" s="5"/>
      <c r="M1741" s="9"/>
    </row>
    <row r="1742" spans="4:13" x14ac:dyDescent="0.2">
      <c r="D1742" s="2"/>
      <c r="E1742" s="2"/>
      <c r="K1742" s="5"/>
      <c r="M1742" s="9"/>
    </row>
    <row r="1743" spans="4:13" x14ac:dyDescent="0.2">
      <c r="D1743" s="2"/>
      <c r="E1743" s="2"/>
      <c r="K1743" s="5"/>
      <c r="M1743" s="9"/>
    </row>
    <row r="1744" spans="4:13" x14ac:dyDescent="0.2">
      <c r="D1744" s="2"/>
      <c r="E1744" s="2"/>
      <c r="K1744" s="5"/>
      <c r="M1744" s="9"/>
    </row>
    <row r="1745" spans="4:13" x14ac:dyDescent="0.2">
      <c r="D1745" s="2"/>
      <c r="E1745" s="2"/>
      <c r="K1745" s="5"/>
      <c r="M1745" s="9"/>
    </row>
    <row r="1746" spans="4:13" x14ac:dyDescent="0.2">
      <c r="D1746" s="2"/>
      <c r="E1746" s="2"/>
      <c r="K1746" s="5"/>
      <c r="M1746" s="9"/>
    </row>
    <row r="1747" spans="4:13" x14ac:dyDescent="0.2">
      <c r="D1747" s="2"/>
      <c r="E1747" s="2"/>
      <c r="K1747" s="5"/>
      <c r="M1747" s="9"/>
    </row>
    <row r="1748" spans="4:13" x14ac:dyDescent="0.2">
      <c r="D1748" s="2"/>
      <c r="E1748" s="2"/>
      <c r="K1748" s="5"/>
      <c r="M1748" s="9"/>
    </row>
    <row r="1749" spans="4:13" x14ac:dyDescent="0.2">
      <c r="D1749" s="2"/>
      <c r="E1749" s="2"/>
      <c r="K1749" s="5"/>
      <c r="M1749" s="9"/>
    </row>
    <row r="1750" spans="4:13" x14ac:dyDescent="0.2">
      <c r="D1750" s="2"/>
      <c r="E1750" s="2"/>
      <c r="K1750" s="5"/>
      <c r="M1750" s="9"/>
    </row>
    <row r="1751" spans="4:13" x14ac:dyDescent="0.2">
      <c r="D1751" s="2"/>
      <c r="E1751" s="2"/>
      <c r="K1751" s="5"/>
      <c r="M1751" s="9"/>
    </row>
    <row r="1752" spans="4:13" x14ac:dyDescent="0.2">
      <c r="D1752" s="2"/>
      <c r="E1752" s="2"/>
      <c r="K1752" s="5"/>
      <c r="M1752" s="9"/>
    </row>
    <row r="1753" spans="4:13" x14ac:dyDescent="0.2">
      <c r="D1753" s="2"/>
      <c r="E1753" s="2"/>
      <c r="K1753" s="5"/>
      <c r="M1753" s="9"/>
    </row>
    <row r="1754" spans="4:13" x14ac:dyDescent="0.2">
      <c r="D1754" s="2"/>
      <c r="E1754" s="2"/>
      <c r="K1754" s="5"/>
      <c r="M1754" s="9"/>
    </row>
    <row r="1755" spans="4:13" x14ac:dyDescent="0.2">
      <c r="D1755" s="2"/>
      <c r="E1755" s="2"/>
      <c r="K1755" s="5"/>
      <c r="M1755" s="9"/>
    </row>
    <row r="1756" spans="4:13" x14ac:dyDescent="0.2">
      <c r="D1756" s="2"/>
      <c r="E1756" s="2"/>
      <c r="K1756" s="5"/>
      <c r="M1756" s="9"/>
    </row>
    <row r="1757" spans="4:13" x14ac:dyDescent="0.2">
      <c r="D1757" s="2"/>
      <c r="E1757" s="2"/>
      <c r="K1757" s="5"/>
      <c r="M1757" s="9"/>
    </row>
    <row r="1758" spans="4:13" x14ac:dyDescent="0.2">
      <c r="D1758" s="2"/>
      <c r="E1758" s="2"/>
      <c r="K1758" s="5"/>
      <c r="M1758" s="9"/>
    </row>
    <row r="1759" spans="4:13" x14ac:dyDescent="0.2">
      <c r="D1759" s="2"/>
      <c r="E1759" s="2"/>
      <c r="K1759" s="5"/>
      <c r="M1759" s="9"/>
    </row>
    <row r="1760" spans="4:13" x14ac:dyDescent="0.2">
      <c r="D1760" s="2"/>
      <c r="E1760" s="2"/>
      <c r="K1760" s="5"/>
      <c r="M1760" s="9"/>
    </row>
    <row r="1761" spans="4:13" x14ac:dyDescent="0.2">
      <c r="D1761" s="2"/>
      <c r="E1761" s="2"/>
      <c r="K1761" s="5"/>
      <c r="M1761" s="9"/>
    </row>
    <row r="1762" spans="4:13" x14ac:dyDescent="0.2">
      <c r="D1762" s="2"/>
      <c r="E1762" s="2"/>
      <c r="K1762" s="5"/>
      <c r="M1762" s="9"/>
    </row>
    <row r="1763" spans="4:13" x14ac:dyDescent="0.2">
      <c r="D1763" s="2"/>
      <c r="E1763" s="2"/>
      <c r="K1763" s="5"/>
      <c r="M1763" s="9"/>
    </row>
    <row r="1764" spans="4:13" x14ac:dyDescent="0.2">
      <c r="D1764" s="2"/>
      <c r="E1764" s="2"/>
      <c r="K1764" s="5"/>
      <c r="M1764" s="9"/>
    </row>
    <row r="1765" spans="4:13" x14ac:dyDescent="0.2">
      <c r="D1765" s="2"/>
      <c r="E1765" s="2"/>
      <c r="K1765" s="5"/>
      <c r="M1765" s="9"/>
    </row>
    <row r="1766" spans="4:13" x14ac:dyDescent="0.2">
      <c r="D1766" s="2"/>
      <c r="E1766" s="2"/>
      <c r="K1766" s="5"/>
      <c r="M1766" s="9"/>
    </row>
    <row r="1767" spans="4:13" x14ac:dyDescent="0.2">
      <c r="D1767" s="2"/>
      <c r="E1767" s="2"/>
      <c r="K1767" s="5"/>
      <c r="M1767" s="9"/>
    </row>
    <row r="1768" spans="4:13" x14ac:dyDescent="0.2">
      <c r="D1768" s="2"/>
      <c r="E1768" s="2"/>
      <c r="K1768" s="5"/>
      <c r="M1768" s="9"/>
    </row>
    <row r="1769" spans="4:13" x14ac:dyDescent="0.2">
      <c r="D1769" s="2"/>
      <c r="E1769" s="2"/>
      <c r="K1769" s="5"/>
      <c r="M1769" s="9"/>
    </row>
    <row r="1770" spans="4:13" x14ac:dyDescent="0.2">
      <c r="D1770" s="2"/>
      <c r="E1770" s="2"/>
      <c r="K1770" s="5"/>
      <c r="M1770" s="9"/>
    </row>
    <row r="1771" spans="4:13" x14ac:dyDescent="0.2">
      <c r="D1771" s="2"/>
      <c r="E1771" s="2"/>
      <c r="K1771" s="5"/>
      <c r="M1771" s="9"/>
    </row>
    <row r="1772" spans="4:13" x14ac:dyDescent="0.2">
      <c r="D1772" s="2"/>
      <c r="E1772" s="2"/>
      <c r="K1772" s="5"/>
      <c r="M1772" s="9"/>
    </row>
    <row r="1773" spans="4:13" x14ac:dyDescent="0.2">
      <c r="D1773" s="2"/>
      <c r="E1773" s="2"/>
      <c r="K1773" s="5"/>
      <c r="M1773" s="9"/>
    </row>
    <row r="1774" spans="4:13" x14ac:dyDescent="0.2">
      <c r="D1774" s="2"/>
      <c r="E1774" s="2"/>
      <c r="K1774" s="5"/>
      <c r="M1774" s="9"/>
    </row>
    <row r="1775" spans="4:13" x14ac:dyDescent="0.2">
      <c r="D1775" s="2"/>
      <c r="E1775" s="2"/>
      <c r="K1775" s="5"/>
      <c r="M1775" s="9"/>
    </row>
    <row r="1776" spans="4:13" x14ac:dyDescent="0.2">
      <c r="D1776" s="2"/>
      <c r="E1776" s="2"/>
      <c r="K1776" s="5"/>
      <c r="M1776" s="9"/>
    </row>
    <row r="1777" spans="4:13" x14ac:dyDescent="0.2">
      <c r="D1777" s="2"/>
      <c r="E1777" s="2"/>
      <c r="K1777" s="5"/>
      <c r="M1777" s="9"/>
    </row>
    <row r="1778" spans="4:13" x14ac:dyDescent="0.2">
      <c r="D1778" s="2"/>
      <c r="E1778" s="2"/>
      <c r="K1778" s="5"/>
      <c r="M1778" s="9"/>
    </row>
    <row r="1779" spans="4:13" x14ac:dyDescent="0.2">
      <c r="D1779" s="2"/>
      <c r="E1779" s="2"/>
      <c r="K1779" s="5"/>
      <c r="M1779" s="9"/>
    </row>
    <row r="1780" spans="4:13" x14ac:dyDescent="0.2">
      <c r="D1780" s="2"/>
      <c r="E1780" s="2"/>
      <c r="K1780" s="5"/>
      <c r="M1780" s="9"/>
    </row>
    <row r="1781" spans="4:13" x14ac:dyDescent="0.2">
      <c r="D1781" s="2"/>
      <c r="E1781" s="2"/>
      <c r="K1781" s="5"/>
      <c r="M1781" s="9"/>
    </row>
    <row r="1782" spans="4:13" x14ac:dyDescent="0.2">
      <c r="D1782" s="2"/>
      <c r="E1782" s="2"/>
      <c r="K1782" s="5"/>
      <c r="M1782" s="9"/>
    </row>
    <row r="1783" spans="4:13" x14ac:dyDescent="0.2">
      <c r="D1783" s="2"/>
      <c r="E1783" s="2"/>
      <c r="K1783" s="5"/>
      <c r="M1783" s="9"/>
    </row>
    <row r="1784" spans="4:13" x14ac:dyDescent="0.2">
      <c r="D1784" s="2"/>
      <c r="E1784" s="2"/>
      <c r="K1784" s="5"/>
      <c r="M1784" s="9"/>
    </row>
    <row r="1785" spans="4:13" x14ac:dyDescent="0.2">
      <c r="D1785" s="2"/>
      <c r="E1785" s="2"/>
      <c r="K1785" s="5"/>
      <c r="M1785" s="9"/>
    </row>
    <row r="1786" spans="4:13" x14ac:dyDescent="0.2">
      <c r="D1786" s="2"/>
      <c r="E1786" s="2"/>
      <c r="K1786" s="5"/>
      <c r="M1786" s="9"/>
    </row>
    <row r="1787" spans="4:13" x14ac:dyDescent="0.2">
      <c r="D1787" s="2"/>
      <c r="E1787" s="2"/>
      <c r="K1787" s="5"/>
      <c r="M1787" s="9"/>
    </row>
    <row r="1788" spans="4:13" x14ac:dyDescent="0.2">
      <c r="D1788" s="2"/>
      <c r="E1788" s="2"/>
      <c r="K1788" s="5"/>
      <c r="M1788" s="9"/>
    </row>
    <row r="1789" spans="4:13" x14ac:dyDescent="0.2">
      <c r="D1789" s="2"/>
      <c r="E1789" s="2"/>
      <c r="K1789" s="5"/>
      <c r="M1789" s="9"/>
    </row>
    <row r="1790" spans="4:13" x14ac:dyDescent="0.2">
      <c r="D1790" s="2"/>
      <c r="E1790" s="2"/>
      <c r="K1790" s="5"/>
      <c r="M1790" s="9"/>
    </row>
    <row r="1791" spans="4:13" x14ac:dyDescent="0.2">
      <c r="D1791" s="2"/>
      <c r="E1791" s="2"/>
      <c r="K1791" s="5"/>
      <c r="M1791" s="9"/>
    </row>
    <row r="1792" spans="4:13" x14ac:dyDescent="0.2">
      <c r="D1792" s="2"/>
      <c r="E1792" s="2"/>
      <c r="K1792" s="5"/>
      <c r="M1792" s="9"/>
    </row>
    <row r="1793" spans="4:13" x14ac:dyDescent="0.2">
      <c r="D1793" s="2"/>
      <c r="E1793" s="2"/>
      <c r="K1793" s="5"/>
      <c r="M1793" s="9"/>
    </row>
    <row r="1794" spans="4:13" x14ac:dyDescent="0.2">
      <c r="D1794" s="2"/>
      <c r="E1794" s="2"/>
      <c r="K1794" s="5"/>
      <c r="M1794" s="9"/>
    </row>
    <row r="1795" spans="4:13" x14ac:dyDescent="0.2">
      <c r="D1795" s="2"/>
      <c r="E1795" s="2"/>
      <c r="K1795" s="5"/>
      <c r="M1795" s="9"/>
    </row>
    <row r="1796" spans="4:13" x14ac:dyDescent="0.2">
      <c r="D1796" s="2"/>
      <c r="E1796" s="2"/>
      <c r="K1796" s="5"/>
      <c r="M1796" s="9"/>
    </row>
    <row r="1797" spans="4:13" x14ac:dyDescent="0.2">
      <c r="D1797" s="2"/>
      <c r="E1797" s="2"/>
      <c r="K1797" s="5"/>
      <c r="M1797" s="9"/>
    </row>
    <row r="1798" spans="4:13" x14ac:dyDescent="0.2">
      <c r="D1798" s="2"/>
      <c r="E1798" s="2"/>
      <c r="K1798" s="5"/>
      <c r="M1798" s="9"/>
    </row>
    <row r="1799" spans="4:13" x14ac:dyDescent="0.2">
      <c r="D1799" s="2"/>
      <c r="E1799" s="2"/>
      <c r="K1799" s="5"/>
      <c r="M1799" s="9"/>
    </row>
    <row r="1800" spans="4:13" x14ac:dyDescent="0.2">
      <c r="D1800" s="2"/>
      <c r="E1800" s="2"/>
      <c r="K1800" s="5"/>
      <c r="M1800" s="9"/>
    </row>
    <row r="1801" spans="4:13" x14ac:dyDescent="0.2">
      <c r="D1801" s="2"/>
      <c r="E1801" s="2"/>
      <c r="K1801" s="5"/>
      <c r="M1801" s="9"/>
    </row>
    <row r="1802" spans="4:13" x14ac:dyDescent="0.2">
      <c r="D1802" s="2"/>
      <c r="E1802" s="2"/>
      <c r="K1802" s="5"/>
      <c r="M1802" s="9"/>
    </row>
    <row r="1803" spans="4:13" x14ac:dyDescent="0.2">
      <c r="D1803" s="2"/>
      <c r="E1803" s="2"/>
      <c r="K1803" s="5"/>
      <c r="M1803" s="9"/>
    </row>
    <row r="1804" spans="4:13" x14ac:dyDescent="0.2">
      <c r="D1804" s="2"/>
      <c r="E1804" s="2"/>
      <c r="K1804" s="5"/>
      <c r="M1804" s="9"/>
    </row>
    <row r="1805" spans="4:13" x14ac:dyDescent="0.2">
      <c r="D1805" s="2"/>
      <c r="E1805" s="2"/>
      <c r="K1805" s="5"/>
      <c r="M1805" s="9"/>
    </row>
    <row r="1806" spans="4:13" x14ac:dyDescent="0.2">
      <c r="D1806" s="2"/>
      <c r="E1806" s="2"/>
      <c r="K1806" s="5"/>
      <c r="M1806" s="9"/>
    </row>
    <row r="1807" spans="4:13" x14ac:dyDescent="0.2">
      <c r="D1807" s="2"/>
      <c r="E1807" s="2"/>
      <c r="K1807" s="5"/>
      <c r="M1807" s="9"/>
    </row>
    <row r="1808" spans="4:13" x14ac:dyDescent="0.2">
      <c r="D1808" s="2"/>
      <c r="E1808" s="2"/>
      <c r="K1808" s="5"/>
      <c r="M1808" s="9"/>
    </row>
    <row r="1809" spans="4:13" x14ac:dyDescent="0.2">
      <c r="D1809" s="2"/>
      <c r="E1809" s="2"/>
      <c r="K1809" s="5"/>
      <c r="M1809" s="9"/>
    </row>
    <row r="1810" spans="4:13" x14ac:dyDescent="0.2">
      <c r="D1810" s="2"/>
      <c r="E1810" s="2"/>
      <c r="K1810" s="5"/>
      <c r="M1810" s="9"/>
    </row>
    <row r="1811" spans="4:13" x14ac:dyDescent="0.2">
      <c r="D1811" s="2"/>
      <c r="E1811" s="2"/>
      <c r="K1811" s="5"/>
      <c r="M1811" s="9"/>
    </row>
    <row r="1812" spans="4:13" x14ac:dyDescent="0.2">
      <c r="D1812" s="2"/>
      <c r="E1812" s="2"/>
      <c r="K1812" s="5"/>
      <c r="M1812" s="9"/>
    </row>
    <row r="1813" spans="4:13" x14ac:dyDescent="0.2">
      <c r="D1813" s="2"/>
      <c r="E1813" s="2"/>
      <c r="K1813" s="5"/>
      <c r="M1813" s="9"/>
    </row>
    <row r="1814" spans="4:13" x14ac:dyDescent="0.2">
      <c r="D1814" s="2"/>
      <c r="E1814" s="2"/>
      <c r="K1814" s="5"/>
      <c r="M1814" s="9"/>
    </row>
    <row r="1815" spans="4:13" x14ac:dyDescent="0.2">
      <c r="D1815" s="2"/>
      <c r="E1815" s="2"/>
      <c r="K1815" s="5"/>
      <c r="M1815" s="9"/>
    </row>
    <row r="1816" spans="4:13" x14ac:dyDescent="0.2">
      <c r="D1816" s="2"/>
      <c r="E1816" s="2"/>
      <c r="K1816" s="5"/>
      <c r="M1816" s="9"/>
    </row>
    <row r="1817" spans="4:13" x14ac:dyDescent="0.2">
      <c r="D1817" s="2"/>
      <c r="E1817" s="2"/>
      <c r="K1817" s="5"/>
      <c r="M1817" s="9"/>
    </row>
    <row r="1818" spans="4:13" x14ac:dyDescent="0.2">
      <c r="D1818" s="2"/>
      <c r="E1818" s="2"/>
      <c r="K1818" s="5"/>
      <c r="M1818" s="9"/>
    </row>
    <row r="1819" spans="4:13" x14ac:dyDescent="0.2">
      <c r="D1819" s="2"/>
      <c r="E1819" s="2"/>
      <c r="K1819" s="5"/>
      <c r="M1819" s="9"/>
    </row>
    <row r="1820" spans="4:13" x14ac:dyDescent="0.2">
      <c r="D1820" s="2"/>
      <c r="E1820" s="2"/>
      <c r="K1820" s="5"/>
      <c r="M1820" s="9"/>
    </row>
    <row r="1821" spans="4:13" x14ac:dyDescent="0.2">
      <c r="D1821" s="2"/>
      <c r="E1821" s="2"/>
      <c r="K1821" s="5"/>
      <c r="M1821" s="9"/>
    </row>
    <row r="1822" spans="4:13" x14ac:dyDescent="0.2">
      <c r="D1822" s="2"/>
      <c r="E1822" s="2"/>
      <c r="K1822" s="5"/>
      <c r="M1822" s="9"/>
    </row>
    <row r="1823" spans="4:13" x14ac:dyDescent="0.2">
      <c r="D1823" s="2"/>
      <c r="E1823" s="2"/>
      <c r="K1823" s="5"/>
      <c r="M1823" s="9"/>
    </row>
    <row r="1824" spans="4:13" x14ac:dyDescent="0.2">
      <c r="D1824" s="2"/>
      <c r="E1824" s="2"/>
      <c r="K1824" s="5"/>
      <c r="M1824" s="9"/>
    </row>
    <row r="1825" spans="4:13" x14ac:dyDescent="0.2">
      <c r="D1825" s="2"/>
      <c r="E1825" s="2"/>
      <c r="K1825" s="5"/>
      <c r="M1825" s="9"/>
    </row>
    <row r="1826" spans="4:13" x14ac:dyDescent="0.2">
      <c r="D1826" s="2"/>
      <c r="E1826" s="2"/>
      <c r="K1826" s="5"/>
      <c r="M1826" s="9"/>
    </row>
    <row r="1827" spans="4:13" x14ac:dyDescent="0.2">
      <c r="D1827" s="2"/>
      <c r="E1827" s="2"/>
      <c r="K1827" s="5"/>
      <c r="M1827" s="9"/>
    </row>
    <row r="1828" spans="4:13" x14ac:dyDescent="0.2">
      <c r="D1828" s="2"/>
      <c r="E1828" s="2"/>
      <c r="K1828" s="5"/>
      <c r="M1828" s="9"/>
    </row>
    <row r="1829" spans="4:13" x14ac:dyDescent="0.2">
      <c r="D1829" s="2"/>
      <c r="E1829" s="2"/>
      <c r="K1829" s="5"/>
      <c r="M1829" s="9"/>
    </row>
    <row r="1830" spans="4:13" x14ac:dyDescent="0.2">
      <c r="D1830" s="2"/>
      <c r="E1830" s="2"/>
      <c r="K1830" s="5"/>
      <c r="M1830" s="9"/>
    </row>
    <row r="1831" spans="4:13" x14ac:dyDescent="0.2">
      <c r="D1831" s="2"/>
      <c r="E1831" s="2"/>
      <c r="K1831" s="5"/>
      <c r="M1831" s="9"/>
    </row>
    <row r="1832" spans="4:13" x14ac:dyDescent="0.2">
      <c r="D1832" s="2"/>
      <c r="E1832" s="2"/>
      <c r="K1832" s="5"/>
      <c r="M1832" s="9"/>
    </row>
    <row r="1833" spans="4:13" x14ac:dyDescent="0.2">
      <c r="D1833" s="2"/>
      <c r="E1833" s="2"/>
      <c r="K1833" s="5"/>
      <c r="M1833" s="9"/>
    </row>
    <row r="1834" spans="4:13" x14ac:dyDescent="0.2">
      <c r="D1834" s="2"/>
      <c r="E1834" s="2"/>
      <c r="K1834" s="5"/>
      <c r="M1834" s="9"/>
    </row>
    <row r="1835" spans="4:13" x14ac:dyDescent="0.2">
      <c r="D1835" s="2"/>
      <c r="E1835" s="2"/>
      <c r="K1835" s="5"/>
      <c r="M1835" s="9"/>
    </row>
    <row r="1836" spans="4:13" x14ac:dyDescent="0.2">
      <c r="D1836" s="2"/>
      <c r="E1836" s="2"/>
      <c r="K1836" s="5"/>
      <c r="M1836" s="9"/>
    </row>
    <row r="1837" spans="4:13" x14ac:dyDescent="0.2">
      <c r="D1837" s="2"/>
      <c r="E1837" s="2"/>
      <c r="K1837" s="5"/>
      <c r="M1837" s="9"/>
    </row>
    <row r="1838" spans="4:13" x14ac:dyDescent="0.2">
      <c r="D1838" s="2"/>
      <c r="E1838" s="2"/>
      <c r="K1838" s="5"/>
      <c r="M1838" s="9"/>
    </row>
    <row r="1839" spans="4:13" x14ac:dyDescent="0.2">
      <c r="D1839" s="2"/>
      <c r="E1839" s="2"/>
      <c r="K1839" s="5"/>
      <c r="M1839" s="9"/>
    </row>
    <row r="1840" spans="4:13" x14ac:dyDescent="0.2">
      <c r="D1840" s="2"/>
      <c r="E1840" s="2"/>
      <c r="K1840" s="5"/>
      <c r="M1840" s="9"/>
    </row>
    <row r="1841" spans="4:13" x14ac:dyDescent="0.2">
      <c r="D1841" s="2"/>
      <c r="E1841" s="2"/>
      <c r="K1841" s="5"/>
      <c r="M1841" s="9"/>
    </row>
    <row r="1842" spans="4:13" x14ac:dyDescent="0.2">
      <c r="D1842" s="2"/>
      <c r="E1842" s="2"/>
      <c r="K1842" s="5"/>
      <c r="M1842" s="9"/>
    </row>
    <row r="1843" spans="4:13" x14ac:dyDescent="0.2">
      <c r="D1843" s="2"/>
      <c r="E1843" s="2"/>
      <c r="K1843" s="5"/>
      <c r="M1843" s="9"/>
    </row>
    <row r="1844" spans="4:13" x14ac:dyDescent="0.2">
      <c r="D1844" s="2"/>
      <c r="E1844" s="2"/>
      <c r="K1844" s="5"/>
      <c r="M1844" s="9"/>
    </row>
    <row r="1845" spans="4:13" x14ac:dyDescent="0.2">
      <c r="D1845" s="2"/>
      <c r="E1845" s="2"/>
      <c r="K1845" s="5"/>
      <c r="M1845" s="9"/>
    </row>
    <row r="1846" spans="4:13" x14ac:dyDescent="0.2">
      <c r="D1846" s="2"/>
      <c r="E1846" s="2"/>
      <c r="K1846" s="5"/>
      <c r="M1846" s="9"/>
    </row>
    <row r="1847" spans="4:13" x14ac:dyDescent="0.2">
      <c r="D1847" s="2"/>
      <c r="E1847" s="2"/>
      <c r="K1847" s="5"/>
      <c r="M1847" s="9"/>
    </row>
    <row r="1848" spans="4:13" x14ac:dyDescent="0.2">
      <c r="D1848" s="2"/>
      <c r="E1848" s="2"/>
      <c r="K1848" s="5"/>
      <c r="M1848" s="9"/>
    </row>
    <row r="1849" spans="4:13" x14ac:dyDescent="0.2">
      <c r="D1849" s="2"/>
      <c r="E1849" s="2"/>
      <c r="K1849" s="5"/>
      <c r="M1849" s="9"/>
    </row>
    <row r="1850" spans="4:13" x14ac:dyDescent="0.2">
      <c r="D1850" s="2"/>
      <c r="E1850" s="2"/>
      <c r="K1850" s="5"/>
      <c r="M1850" s="9"/>
    </row>
    <row r="1851" spans="4:13" x14ac:dyDescent="0.2">
      <c r="D1851" s="2"/>
      <c r="E1851" s="2"/>
      <c r="K1851" s="5"/>
      <c r="M1851" s="9"/>
    </row>
    <row r="1852" spans="4:13" x14ac:dyDescent="0.2">
      <c r="D1852" s="2"/>
      <c r="E1852" s="2"/>
      <c r="K1852" s="5"/>
      <c r="M1852" s="9"/>
    </row>
    <row r="1853" spans="4:13" x14ac:dyDescent="0.2">
      <c r="D1853" s="2"/>
      <c r="E1853" s="2"/>
      <c r="K1853" s="5"/>
      <c r="M1853" s="9"/>
    </row>
    <row r="1854" spans="4:13" x14ac:dyDescent="0.2">
      <c r="D1854" s="2"/>
      <c r="E1854" s="2"/>
      <c r="K1854" s="5"/>
      <c r="M1854" s="9"/>
    </row>
    <row r="1855" spans="4:13" x14ac:dyDescent="0.2">
      <c r="D1855" s="2"/>
      <c r="E1855" s="2"/>
      <c r="K1855" s="5"/>
      <c r="M1855" s="9"/>
    </row>
    <row r="1856" spans="4:13" x14ac:dyDescent="0.2">
      <c r="D1856" s="2"/>
      <c r="E1856" s="2"/>
      <c r="K1856" s="5"/>
      <c r="M1856" s="9"/>
    </row>
    <row r="1857" spans="4:13" x14ac:dyDescent="0.2">
      <c r="D1857" s="2"/>
      <c r="E1857" s="2"/>
      <c r="K1857" s="5"/>
      <c r="M1857" s="9"/>
    </row>
    <row r="1858" spans="4:13" x14ac:dyDescent="0.2">
      <c r="D1858" s="2"/>
      <c r="E1858" s="2"/>
      <c r="K1858" s="5"/>
      <c r="M1858" s="9"/>
    </row>
    <row r="1859" spans="4:13" x14ac:dyDescent="0.2">
      <c r="D1859" s="2"/>
      <c r="E1859" s="2"/>
      <c r="K1859" s="5"/>
      <c r="M1859" s="9"/>
    </row>
    <row r="1860" spans="4:13" x14ac:dyDescent="0.2">
      <c r="D1860" s="2"/>
      <c r="E1860" s="2"/>
      <c r="K1860" s="5"/>
      <c r="M1860" s="9"/>
    </row>
    <row r="1861" spans="4:13" x14ac:dyDescent="0.2">
      <c r="D1861" s="2"/>
      <c r="E1861" s="2"/>
      <c r="K1861" s="5"/>
      <c r="M1861" s="9"/>
    </row>
    <row r="1862" spans="4:13" x14ac:dyDescent="0.2">
      <c r="D1862" s="2"/>
      <c r="E1862" s="2"/>
      <c r="K1862" s="5"/>
      <c r="M1862" s="9"/>
    </row>
    <row r="1863" spans="4:13" x14ac:dyDescent="0.2">
      <c r="D1863" s="2"/>
      <c r="E1863" s="2"/>
      <c r="K1863" s="5"/>
      <c r="M1863" s="9"/>
    </row>
    <row r="1864" spans="4:13" x14ac:dyDescent="0.2">
      <c r="D1864" s="2"/>
      <c r="E1864" s="2"/>
      <c r="K1864" s="5"/>
      <c r="M1864" s="9"/>
    </row>
    <row r="1865" spans="4:13" x14ac:dyDescent="0.2">
      <c r="D1865" s="2"/>
      <c r="E1865" s="2"/>
      <c r="K1865" s="5"/>
      <c r="M1865" s="9"/>
    </row>
    <row r="1866" spans="4:13" x14ac:dyDescent="0.2">
      <c r="D1866" s="2"/>
      <c r="E1866" s="2"/>
      <c r="K1866" s="5"/>
      <c r="M1866" s="9"/>
    </row>
    <row r="1867" spans="4:13" x14ac:dyDescent="0.2">
      <c r="D1867" s="2"/>
      <c r="E1867" s="2"/>
      <c r="K1867" s="5"/>
      <c r="M1867" s="9"/>
    </row>
    <row r="1868" spans="4:13" x14ac:dyDescent="0.2">
      <c r="D1868" s="2"/>
      <c r="E1868" s="2"/>
      <c r="K1868" s="5"/>
      <c r="M1868" s="9"/>
    </row>
    <row r="1869" spans="4:13" x14ac:dyDescent="0.2">
      <c r="D1869" s="2"/>
      <c r="E1869" s="2"/>
      <c r="K1869" s="5"/>
      <c r="M1869" s="9"/>
    </row>
    <row r="1870" spans="4:13" x14ac:dyDescent="0.2">
      <c r="D1870" s="2"/>
      <c r="E1870" s="2"/>
      <c r="K1870" s="5"/>
      <c r="M1870" s="9"/>
    </row>
    <row r="1871" spans="4:13" x14ac:dyDescent="0.2">
      <c r="D1871" s="2"/>
      <c r="E1871" s="2"/>
      <c r="K1871" s="5"/>
      <c r="M1871" s="9"/>
    </row>
    <row r="1872" spans="4:13" x14ac:dyDescent="0.2">
      <c r="D1872" s="2"/>
      <c r="E1872" s="2"/>
      <c r="K1872" s="5"/>
      <c r="M1872" s="9"/>
    </row>
    <row r="1873" spans="4:13" x14ac:dyDescent="0.2">
      <c r="D1873" s="2"/>
      <c r="E1873" s="2"/>
      <c r="K1873" s="5"/>
      <c r="M1873" s="9"/>
    </row>
    <row r="1874" spans="4:13" x14ac:dyDescent="0.2">
      <c r="D1874" s="2"/>
      <c r="E1874" s="2"/>
      <c r="K1874" s="5"/>
      <c r="M1874" s="9"/>
    </row>
    <row r="1875" spans="4:13" x14ac:dyDescent="0.2">
      <c r="D1875" s="2"/>
      <c r="E1875" s="2"/>
      <c r="K1875" s="5"/>
      <c r="M1875" s="9"/>
    </row>
    <row r="1876" spans="4:13" x14ac:dyDescent="0.2">
      <c r="D1876" s="2"/>
      <c r="E1876" s="2"/>
      <c r="K1876" s="5"/>
      <c r="M1876" s="9"/>
    </row>
    <row r="1877" spans="4:13" x14ac:dyDescent="0.2">
      <c r="D1877" s="2"/>
      <c r="E1877" s="2"/>
      <c r="K1877" s="5"/>
      <c r="M1877" s="9"/>
    </row>
    <row r="1878" spans="4:13" x14ac:dyDescent="0.2">
      <c r="D1878" s="2"/>
      <c r="E1878" s="2"/>
      <c r="K1878" s="5"/>
      <c r="M1878" s="9"/>
    </row>
    <row r="1879" spans="4:13" x14ac:dyDescent="0.2">
      <c r="D1879" s="2"/>
      <c r="E1879" s="2"/>
      <c r="K1879" s="5"/>
      <c r="M1879" s="9"/>
    </row>
    <row r="1880" spans="4:13" x14ac:dyDescent="0.2">
      <c r="D1880" s="2"/>
      <c r="E1880" s="2"/>
      <c r="K1880" s="5"/>
      <c r="M1880" s="9"/>
    </row>
    <row r="1881" spans="4:13" x14ac:dyDescent="0.2">
      <c r="D1881" s="2"/>
      <c r="E1881" s="2"/>
      <c r="K1881" s="5"/>
      <c r="M1881" s="9"/>
    </row>
    <row r="1882" spans="4:13" x14ac:dyDescent="0.2">
      <c r="D1882" s="2"/>
      <c r="E1882" s="2"/>
      <c r="K1882" s="5"/>
      <c r="M1882" s="9"/>
    </row>
    <row r="1883" spans="4:13" x14ac:dyDescent="0.2">
      <c r="D1883" s="2"/>
      <c r="E1883" s="2"/>
      <c r="K1883" s="5"/>
      <c r="M1883" s="9"/>
    </row>
    <row r="1884" spans="4:13" x14ac:dyDescent="0.2">
      <c r="D1884" s="2"/>
      <c r="E1884" s="2"/>
      <c r="K1884" s="5"/>
      <c r="M1884" s="9"/>
    </row>
    <row r="1885" spans="4:13" x14ac:dyDescent="0.2">
      <c r="D1885" s="2"/>
      <c r="E1885" s="2"/>
      <c r="K1885" s="5"/>
      <c r="M1885" s="9"/>
    </row>
    <row r="1886" spans="4:13" x14ac:dyDescent="0.2">
      <c r="D1886" s="2"/>
      <c r="E1886" s="2"/>
      <c r="K1886" s="5"/>
      <c r="M1886" s="9"/>
    </row>
    <row r="1887" spans="4:13" x14ac:dyDescent="0.2">
      <c r="D1887" s="2"/>
      <c r="E1887" s="2"/>
      <c r="K1887" s="5"/>
      <c r="M1887" s="9"/>
    </row>
    <row r="1888" spans="4:13" x14ac:dyDescent="0.2">
      <c r="D1888" s="2"/>
      <c r="E1888" s="2"/>
      <c r="K1888" s="5"/>
      <c r="M1888" s="9"/>
    </row>
    <row r="1889" spans="4:13" x14ac:dyDescent="0.2">
      <c r="D1889" s="2"/>
      <c r="E1889" s="2"/>
      <c r="K1889" s="5"/>
      <c r="M1889" s="9"/>
    </row>
    <row r="1890" spans="4:13" x14ac:dyDescent="0.2">
      <c r="D1890" s="2"/>
      <c r="E1890" s="2"/>
      <c r="K1890" s="5"/>
      <c r="M1890" s="9"/>
    </row>
    <row r="1891" spans="4:13" x14ac:dyDescent="0.2">
      <c r="D1891" s="2"/>
      <c r="E1891" s="2"/>
      <c r="K1891" s="5"/>
      <c r="M1891" s="9"/>
    </row>
    <row r="1892" spans="4:13" x14ac:dyDescent="0.2">
      <c r="D1892" s="2"/>
      <c r="E1892" s="2"/>
      <c r="K1892" s="5"/>
      <c r="M1892" s="9"/>
    </row>
    <row r="1893" spans="4:13" x14ac:dyDescent="0.2">
      <c r="D1893" s="2"/>
      <c r="E1893" s="2"/>
      <c r="K1893" s="5"/>
      <c r="M1893" s="9"/>
    </row>
    <row r="1894" spans="4:13" x14ac:dyDescent="0.2">
      <c r="D1894" s="2"/>
      <c r="E1894" s="2"/>
      <c r="K1894" s="5"/>
      <c r="M1894" s="9"/>
    </row>
    <row r="1895" spans="4:13" x14ac:dyDescent="0.2">
      <c r="D1895" s="2"/>
      <c r="E1895" s="2"/>
      <c r="K1895" s="5"/>
      <c r="M1895" s="9"/>
    </row>
    <row r="1896" spans="4:13" x14ac:dyDescent="0.2">
      <c r="D1896" s="2"/>
      <c r="E1896" s="2"/>
      <c r="K1896" s="5"/>
      <c r="M1896" s="9"/>
    </row>
    <row r="1897" spans="4:13" x14ac:dyDescent="0.2">
      <c r="D1897" s="2"/>
      <c r="E1897" s="2"/>
      <c r="K1897" s="5"/>
      <c r="M1897" s="9"/>
    </row>
    <row r="1898" spans="4:13" x14ac:dyDescent="0.2">
      <c r="D1898" s="2"/>
      <c r="E1898" s="2"/>
      <c r="K1898" s="5"/>
      <c r="M1898" s="9"/>
    </row>
    <row r="1899" spans="4:13" x14ac:dyDescent="0.2">
      <c r="D1899" s="2"/>
      <c r="E1899" s="2"/>
      <c r="K1899" s="5"/>
      <c r="M1899" s="9"/>
    </row>
    <row r="1900" spans="4:13" x14ac:dyDescent="0.2">
      <c r="D1900" s="2"/>
      <c r="E1900" s="2"/>
      <c r="K1900" s="5"/>
      <c r="M1900" s="9"/>
    </row>
    <row r="1901" spans="4:13" x14ac:dyDescent="0.2">
      <c r="D1901" s="2"/>
      <c r="E1901" s="2"/>
      <c r="K1901" s="5"/>
      <c r="M1901" s="9"/>
    </row>
    <row r="1902" spans="4:13" x14ac:dyDescent="0.2">
      <c r="D1902" s="2"/>
      <c r="E1902" s="2"/>
      <c r="K1902" s="5"/>
      <c r="M1902" s="9"/>
    </row>
    <row r="1903" spans="4:13" x14ac:dyDescent="0.2">
      <c r="D1903" s="2"/>
      <c r="E1903" s="2"/>
      <c r="K1903" s="5"/>
      <c r="M1903" s="9"/>
    </row>
    <row r="1904" spans="4:13" x14ac:dyDescent="0.2">
      <c r="D1904" s="2"/>
      <c r="E1904" s="2"/>
      <c r="K1904" s="5"/>
      <c r="M1904" s="9"/>
    </row>
    <row r="1905" spans="4:13" x14ac:dyDescent="0.2">
      <c r="D1905" s="2"/>
      <c r="E1905" s="2"/>
      <c r="K1905" s="5"/>
      <c r="M1905" s="9"/>
    </row>
    <row r="1906" spans="4:13" x14ac:dyDescent="0.2">
      <c r="D1906" s="2"/>
      <c r="E1906" s="2"/>
      <c r="K1906" s="5"/>
      <c r="M1906" s="9"/>
    </row>
    <row r="1907" spans="4:13" x14ac:dyDescent="0.2">
      <c r="D1907" s="2"/>
      <c r="E1907" s="2"/>
      <c r="K1907" s="5"/>
      <c r="M1907" s="9"/>
    </row>
    <row r="1908" spans="4:13" x14ac:dyDescent="0.2">
      <c r="D1908" s="2"/>
      <c r="E1908" s="2"/>
      <c r="K1908" s="5"/>
      <c r="M1908" s="9"/>
    </row>
    <row r="1909" spans="4:13" x14ac:dyDescent="0.2">
      <c r="D1909" s="2"/>
      <c r="E1909" s="2"/>
      <c r="K1909" s="5"/>
      <c r="M1909" s="9"/>
    </row>
    <row r="1910" spans="4:13" x14ac:dyDescent="0.2">
      <c r="D1910" s="2"/>
      <c r="E1910" s="2"/>
      <c r="K1910" s="5"/>
      <c r="M1910" s="9"/>
    </row>
    <row r="1911" spans="4:13" x14ac:dyDescent="0.2">
      <c r="D1911" s="2"/>
      <c r="E1911" s="2"/>
      <c r="K1911" s="5"/>
      <c r="M1911" s="9"/>
    </row>
    <row r="1912" spans="4:13" x14ac:dyDescent="0.2">
      <c r="D1912" s="2"/>
      <c r="E1912" s="2"/>
      <c r="K1912" s="5"/>
      <c r="M1912" s="9"/>
    </row>
    <row r="1913" spans="4:13" x14ac:dyDescent="0.2">
      <c r="D1913" s="2"/>
      <c r="E1913" s="2"/>
      <c r="K1913" s="5"/>
      <c r="M1913" s="9"/>
    </row>
    <row r="1914" spans="4:13" x14ac:dyDescent="0.2">
      <c r="D1914" s="2"/>
      <c r="E1914" s="2"/>
      <c r="K1914" s="5"/>
      <c r="M1914" s="9"/>
    </row>
    <row r="1915" spans="4:13" x14ac:dyDescent="0.2">
      <c r="D1915" s="2"/>
      <c r="E1915" s="2"/>
      <c r="K1915" s="5"/>
      <c r="M1915" s="9"/>
    </row>
    <row r="1916" spans="4:13" x14ac:dyDescent="0.2">
      <c r="D1916" s="2"/>
      <c r="E1916" s="2"/>
      <c r="K1916" s="5"/>
      <c r="M1916" s="9"/>
    </row>
    <row r="1917" spans="4:13" x14ac:dyDescent="0.2">
      <c r="D1917" s="2"/>
      <c r="E1917" s="2"/>
      <c r="K1917" s="5"/>
      <c r="M1917" s="9"/>
    </row>
    <row r="1918" spans="4:13" x14ac:dyDescent="0.2">
      <c r="D1918" s="2"/>
      <c r="E1918" s="2"/>
      <c r="K1918" s="5"/>
      <c r="M1918" s="9"/>
    </row>
    <row r="1919" spans="4:13" x14ac:dyDescent="0.2">
      <c r="D1919" s="2"/>
      <c r="E1919" s="2"/>
      <c r="K1919" s="5"/>
      <c r="M1919" s="9"/>
    </row>
    <row r="1920" spans="4:13" x14ac:dyDescent="0.2">
      <c r="D1920" s="2"/>
      <c r="E1920" s="2"/>
      <c r="K1920" s="5"/>
      <c r="M1920" s="9"/>
    </row>
    <row r="1921" spans="4:13" x14ac:dyDescent="0.2">
      <c r="D1921" s="2"/>
      <c r="E1921" s="2"/>
      <c r="K1921" s="5"/>
      <c r="M1921" s="9"/>
    </row>
    <row r="1922" spans="4:13" x14ac:dyDescent="0.2">
      <c r="D1922" s="2"/>
      <c r="E1922" s="2"/>
      <c r="K1922" s="5"/>
      <c r="M1922" s="9"/>
    </row>
    <row r="1923" spans="4:13" x14ac:dyDescent="0.2">
      <c r="D1923" s="2"/>
      <c r="E1923" s="2"/>
      <c r="K1923" s="5"/>
      <c r="M1923" s="9"/>
    </row>
    <row r="1924" spans="4:13" x14ac:dyDescent="0.2">
      <c r="D1924" s="2"/>
      <c r="E1924" s="2"/>
      <c r="K1924" s="5"/>
      <c r="M1924" s="9"/>
    </row>
    <row r="1925" spans="4:13" x14ac:dyDescent="0.2">
      <c r="D1925" s="2"/>
      <c r="E1925" s="2"/>
      <c r="K1925" s="5"/>
      <c r="M1925" s="9"/>
    </row>
    <row r="1926" spans="4:13" x14ac:dyDescent="0.2">
      <c r="D1926" s="2"/>
      <c r="E1926" s="2"/>
      <c r="K1926" s="5"/>
      <c r="M1926" s="9"/>
    </row>
    <row r="1927" spans="4:13" x14ac:dyDescent="0.2">
      <c r="D1927" s="2"/>
      <c r="E1927" s="2"/>
      <c r="K1927" s="5"/>
      <c r="M1927" s="9"/>
    </row>
    <row r="1928" spans="4:13" x14ac:dyDescent="0.2">
      <c r="D1928" s="2"/>
      <c r="E1928" s="2"/>
      <c r="K1928" s="5"/>
      <c r="M1928" s="9"/>
    </row>
    <row r="1929" spans="4:13" x14ac:dyDescent="0.2">
      <c r="D1929" s="2"/>
      <c r="E1929" s="2"/>
      <c r="K1929" s="5"/>
      <c r="M1929" s="9"/>
    </row>
    <row r="1930" spans="4:13" x14ac:dyDescent="0.2">
      <c r="D1930" s="2"/>
      <c r="E1930" s="2"/>
      <c r="K1930" s="5"/>
      <c r="M1930" s="9"/>
    </row>
    <row r="1931" spans="4:13" x14ac:dyDescent="0.2">
      <c r="D1931" s="2"/>
      <c r="E1931" s="2"/>
      <c r="K1931" s="5"/>
      <c r="M1931" s="9"/>
    </row>
    <row r="1932" spans="4:13" x14ac:dyDescent="0.2">
      <c r="D1932" s="2"/>
      <c r="E1932" s="2"/>
      <c r="K1932" s="5"/>
      <c r="M1932" s="9"/>
    </row>
    <row r="1933" spans="4:13" x14ac:dyDescent="0.2">
      <c r="D1933" s="2"/>
      <c r="E1933" s="2"/>
      <c r="K1933" s="5"/>
      <c r="M1933" s="9"/>
    </row>
    <row r="1934" spans="4:13" x14ac:dyDescent="0.2">
      <c r="D1934" s="2"/>
      <c r="E1934" s="2"/>
      <c r="K1934" s="5"/>
      <c r="M1934" s="9"/>
    </row>
    <row r="1935" spans="4:13" x14ac:dyDescent="0.2">
      <c r="D1935" s="2"/>
      <c r="E1935" s="2"/>
      <c r="K1935" s="5"/>
      <c r="M1935" s="9"/>
    </row>
    <row r="1936" spans="4:13" x14ac:dyDescent="0.2">
      <c r="D1936" s="2"/>
      <c r="E1936" s="2"/>
      <c r="K1936" s="5"/>
      <c r="M1936" s="9"/>
    </row>
    <row r="1937" spans="4:13" x14ac:dyDescent="0.2">
      <c r="D1937" s="2"/>
      <c r="E1937" s="2"/>
      <c r="K1937" s="5"/>
      <c r="M1937" s="9"/>
    </row>
    <row r="1938" spans="4:13" x14ac:dyDescent="0.2">
      <c r="D1938" s="2"/>
      <c r="E1938" s="2"/>
      <c r="K1938" s="5"/>
      <c r="M1938" s="9"/>
    </row>
    <row r="1939" spans="4:13" x14ac:dyDescent="0.2">
      <c r="D1939" s="2"/>
      <c r="E1939" s="2"/>
      <c r="K1939" s="5"/>
      <c r="M1939" s="9"/>
    </row>
    <row r="1940" spans="4:13" x14ac:dyDescent="0.2">
      <c r="D1940" s="2"/>
      <c r="E1940" s="2"/>
      <c r="K1940" s="5"/>
      <c r="M1940" s="9"/>
    </row>
    <row r="1941" spans="4:13" x14ac:dyDescent="0.2">
      <c r="D1941" s="2"/>
      <c r="E1941" s="2"/>
      <c r="K1941" s="5"/>
      <c r="M1941" s="9"/>
    </row>
    <row r="1942" spans="4:13" x14ac:dyDescent="0.2">
      <c r="D1942" s="2"/>
      <c r="E1942" s="2"/>
      <c r="K1942" s="5"/>
      <c r="M1942" s="9"/>
    </row>
    <row r="1943" spans="4:13" x14ac:dyDescent="0.2">
      <c r="D1943" s="2"/>
      <c r="E1943" s="2"/>
      <c r="K1943" s="5"/>
      <c r="M1943" s="9"/>
    </row>
    <row r="1944" spans="4:13" x14ac:dyDescent="0.2">
      <c r="D1944" s="2"/>
      <c r="E1944" s="2"/>
      <c r="K1944" s="5"/>
      <c r="M1944" s="9"/>
    </row>
    <row r="1945" spans="4:13" x14ac:dyDescent="0.2">
      <c r="D1945" s="2"/>
      <c r="E1945" s="2"/>
      <c r="K1945" s="5"/>
      <c r="M1945" s="9"/>
    </row>
    <row r="1946" spans="4:13" x14ac:dyDescent="0.2">
      <c r="D1946" s="2"/>
      <c r="E1946" s="2"/>
      <c r="K1946" s="5"/>
      <c r="M1946" s="9"/>
    </row>
    <row r="1947" spans="4:13" x14ac:dyDescent="0.2">
      <c r="D1947" s="2"/>
      <c r="E1947" s="2"/>
      <c r="K1947" s="5"/>
      <c r="M1947" s="9"/>
    </row>
    <row r="1948" spans="4:13" x14ac:dyDescent="0.2">
      <c r="D1948" s="2"/>
      <c r="E1948" s="2"/>
      <c r="K1948" s="5"/>
      <c r="M1948" s="9"/>
    </row>
    <row r="1949" spans="4:13" x14ac:dyDescent="0.2">
      <c r="D1949" s="2"/>
      <c r="E1949" s="2"/>
      <c r="K1949" s="5"/>
      <c r="M1949" s="9"/>
    </row>
    <row r="1950" spans="4:13" x14ac:dyDescent="0.2">
      <c r="D1950" s="2"/>
      <c r="E1950" s="2"/>
      <c r="K1950" s="5"/>
      <c r="M1950" s="9"/>
    </row>
    <row r="1951" spans="4:13" x14ac:dyDescent="0.2">
      <c r="D1951" s="2"/>
      <c r="E1951" s="2"/>
      <c r="K1951" s="5"/>
      <c r="M1951" s="9"/>
    </row>
    <row r="1952" spans="4:13" x14ac:dyDescent="0.2">
      <c r="D1952" s="2"/>
      <c r="E1952" s="2"/>
      <c r="K1952" s="5"/>
      <c r="M1952" s="9"/>
    </row>
    <row r="1953" spans="4:13" x14ac:dyDescent="0.2">
      <c r="D1953" s="2"/>
      <c r="E1953" s="2"/>
      <c r="K1953" s="5"/>
      <c r="M1953" s="9"/>
    </row>
    <row r="1954" spans="4:13" x14ac:dyDescent="0.2">
      <c r="D1954" s="2"/>
      <c r="E1954" s="2"/>
      <c r="K1954" s="5"/>
      <c r="M1954" s="9"/>
    </row>
    <row r="1955" spans="4:13" x14ac:dyDescent="0.2">
      <c r="D1955" s="2"/>
      <c r="E1955" s="2"/>
      <c r="K1955" s="5"/>
      <c r="M1955" s="9"/>
    </row>
    <row r="1956" spans="4:13" x14ac:dyDescent="0.2">
      <c r="D1956" s="2"/>
      <c r="E1956" s="2"/>
      <c r="K1956" s="5"/>
      <c r="M1956" s="9"/>
    </row>
    <row r="1957" spans="4:13" x14ac:dyDescent="0.2">
      <c r="D1957" s="2"/>
      <c r="E1957" s="2"/>
      <c r="K1957" s="5"/>
      <c r="M1957" s="9"/>
    </row>
    <row r="1958" spans="4:13" x14ac:dyDescent="0.2">
      <c r="D1958" s="2"/>
      <c r="E1958" s="2"/>
      <c r="K1958" s="5"/>
      <c r="M1958" s="9"/>
    </row>
    <row r="1959" spans="4:13" x14ac:dyDescent="0.2">
      <c r="D1959" s="2"/>
      <c r="E1959" s="2"/>
      <c r="K1959" s="5"/>
      <c r="M1959" s="9"/>
    </row>
    <row r="1960" spans="4:13" x14ac:dyDescent="0.2">
      <c r="D1960" s="2"/>
      <c r="E1960" s="2"/>
      <c r="K1960" s="5"/>
      <c r="M1960" s="9"/>
    </row>
    <row r="1961" spans="4:13" x14ac:dyDescent="0.2">
      <c r="D1961" s="2"/>
      <c r="E1961" s="2"/>
      <c r="K1961" s="5"/>
      <c r="M1961" s="9"/>
    </row>
    <row r="1962" spans="4:13" x14ac:dyDescent="0.2">
      <c r="D1962" s="2"/>
      <c r="E1962" s="2"/>
      <c r="K1962" s="5"/>
      <c r="M1962" s="9"/>
    </row>
    <row r="1963" spans="4:13" x14ac:dyDescent="0.2">
      <c r="D1963" s="2"/>
      <c r="E1963" s="2"/>
      <c r="K1963" s="5"/>
      <c r="M1963" s="9"/>
    </row>
    <row r="1964" spans="4:13" x14ac:dyDescent="0.2">
      <c r="D1964" s="2"/>
      <c r="E1964" s="2"/>
      <c r="K1964" s="5"/>
      <c r="M1964" s="9"/>
    </row>
    <row r="1965" spans="4:13" x14ac:dyDescent="0.2">
      <c r="D1965" s="2"/>
      <c r="E1965" s="2"/>
      <c r="K1965" s="5"/>
      <c r="M1965" s="9"/>
    </row>
    <row r="1966" spans="4:13" x14ac:dyDescent="0.2">
      <c r="D1966" s="2"/>
      <c r="E1966" s="2"/>
      <c r="K1966" s="5"/>
      <c r="M1966" s="9"/>
    </row>
    <row r="1967" spans="4:13" x14ac:dyDescent="0.2">
      <c r="D1967" s="2"/>
      <c r="E1967" s="2"/>
      <c r="K1967" s="5"/>
      <c r="M1967" s="9"/>
    </row>
    <row r="1968" spans="4:13" x14ac:dyDescent="0.2">
      <c r="D1968" s="2"/>
      <c r="E1968" s="2"/>
      <c r="K1968" s="5"/>
      <c r="M1968" s="9"/>
    </row>
    <row r="1969" spans="4:13" x14ac:dyDescent="0.2">
      <c r="D1969" s="2"/>
      <c r="E1969" s="2"/>
      <c r="K1969" s="5"/>
      <c r="M1969" s="9"/>
    </row>
    <row r="1970" spans="4:13" x14ac:dyDescent="0.2">
      <c r="D1970" s="2"/>
      <c r="E1970" s="2"/>
      <c r="K1970" s="5"/>
      <c r="M1970" s="9"/>
    </row>
    <row r="1971" spans="4:13" x14ac:dyDescent="0.2">
      <c r="D1971" s="2"/>
      <c r="E1971" s="2"/>
      <c r="K1971" s="5"/>
      <c r="M1971" s="9"/>
    </row>
    <row r="1972" spans="4:13" x14ac:dyDescent="0.2">
      <c r="D1972" s="2"/>
      <c r="E1972" s="2"/>
      <c r="K1972" s="5"/>
      <c r="M1972" s="9"/>
    </row>
    <row r="1973" spans="4:13" x14ac:dyDescent="0.2">
      <c r="D1973" s="2"/>
      <c r="E1973" s="2"/>
      <c r="K1973" s="5"/>
      <c r="M1973" s="9"/>
    </row>
    <row r="1974" spans="4:13" x14ac:dyDescent="0.2">
      <c r="D1974" s="2"/>
      <c r="E1974" s="2"/>
      <c r="K1974" s="5"/>
      <c r="M1974" s="9"/>
    </row>
    <row r="1975" spans="4:13" x14ac:dyDescent="0.2">
      <c r="D1975" s="2"/>
      <c r="E1975" s="2"/>
      <c r="K1975" s="5"/>
      <c r="M1975" s="9"/>
    </row>
    <row r="1976" spans="4:13" x14ac:dyDescent="0.2">
      <c r="D1976" s="2"/>
      <c r="E1976" s="2"/>
      <c r="K1976" s="5"/>
      <c r="M1976" s="9"/>
    </row>
    <row r="1977" spans="4:13" x14ac:dyDescent="0.2">
      <c r="D1977" s="2"/>
      <c r="E1977" s="2"/>
      <c r="K1977" s="5"/>
      <c r="M1977" s="9"/>
    </row>
    <row r="1978" spans="4:13" x14ac:dyDescent="0.2">
      <c r="D1978" s="2"/>
      <c r="E1978" s="2"/>
      <c r="K1978" s="5"/>
      <c r="M1978" s="9"/>
    </row>
    <row r="1979" spans="4:13" x14ac:dyDescent="0.2">
      <c r="D1979" s="2"/>
      <c r="E1979" s="2"/>
      <c r="K1979" s="5"/>
      <c r="M1979" s="9"/>
    </row>
    <row r="1980" spans="4:13" x14ac:dyDescent="0.2">
      <c r="D1980" s="2"/>
      <c r="E1980" s="2"/>
      <c r="K1980" s="5"/>
      <c r="M1980" s="9"/>
    </row>
    <row r="1981" spans="4:13" x14ac:dyDescent="0.2">
      <c r="D1981" s="2"/>
      <c r="E1981" s="2"/>
      <c r="K1981" s="5"/>
      <c r="M1981" s="9"/>
    </row>
    <row r="1982" spans="4:13" x14ac:dyDescent="0.2">
      <c r="D1982" s="2"/>
      <c r="E1982" s="2"/>
      <c r="K1982" s="5"/>
      <c r="M1982" s="9"/>
    </row>
    <row r="1983" spans="4:13" x14ac:dyDescent="0.2">
      <c r="D1983" s="2"/>
      <c r="E1983" s="2"/>
      <c r="K1983" s="5"/>
      <c r="M1983" s="9"/>
    </row>
    <row r="1984" spans="4:13" x14ac:dyDescent="0.2">
      <c r="D1984" s="2"/>
      <c r="E1984" s="2"/>
      <c r="K1984" s="5"/>
      <c r="M1984" s="9"/>
    </row>
    <row r="1985" spans="4:13" x14ac:dyDescent="0.2">
      <c r="D1985" s="2"/>
      <c r="E1985" s="2"/>
      <c r="K1985" s="5"/>
      <c r="M1985" s="9"/>
    </row>
    <row r="1986" spans="4:13" x14ac:dyDescent="0.2">
      <c r="D1986" s="2"/>
      <c r="E1986" s="2"/>
      <c r="K1986" s="5"/>
      <c r="M1986" s="9"/>
    </row>
    <row r="1987" spans="4:13" x14ac:dyDescent="0.2">
      <c r="D1987" s="2"/>
      <c r="E1987" s="2"/>
      <c r="K1987" s="5"/>
      <c r="M1987" s="9"/>
    </row>
    <row r="1988" spans="4:13" x14ac:dyDescent="0.2">
      <c r="D1988" s="2"/>
      <c r="E1988" s="2"/>
      <c r="K1988" s="5"/>
      <c r="M1988" s="9"/>
    </row>
    <row r="1989" spans="4:13" x14ac:dyDescent="0.2">
      <c r="D1989" s="2"/>
      <c r="E1989" s="2"/>
      <c r="K1989" s="5"/>
      <c r="M1989" s="9"/>
    </row>
    <row r="1990" spans="4:13" x14ac:dyDescent="0.2">
      <c r="D1990" s="2"/>
      <c r="E1990" s="2"/>
      <c r="K1990" s="5"/>
      <c r="M1990" s="9"/>
    </row>
    <row r="1991" spans="4:13" x14ac:dyDescent="0.2">
      <c r="D1991" s="2"/>
      <c r="E1991" s="2"/>
      <c r="K1991" s="5"/>
      <c r="M1991" s="9"/>
    </row>
    <row r="1992" spans="4:13" x14ac:dyDescent="0.2">
      <c r="D1992" s="2"/>
      <c r="E1992" s="2"/>
      <c r="K1992" s="5"/>
      <c r="M1992" s="9"/>
    </row>
    <row r="1993" spans="4:13" x14ac:dyDescent="0.2">
      <c r="D1993" s="2"/>
      <c r="E1993" s="2"/>
      <c r="K1993" s="5"/>
      <c r="M1993" s="9"/>
    </row>
    <row r="1994" spans="4:13" x14ac:dyDescent="0.2">
      <c r="D1994" s="2"/>
      <c r="E1994" s="2"/>
      <c r="K1994" s="5"/>
      <c r="M1994" s="9"/>
    </row>
    <row r="1995" spans="4:13" x14ac:dyDescent="0.2">
      <c r="D1995" s="2"/>
      <c r="E1995" s="2"/>
      <c r="K1995" s="5"/>
      <c r="M1995" s="9"/>
    </row>
    <row r="1996" spans="4:13" x14ac:dyDescent="0.2">
      <c r="D1996" s="2"/>
      <c r="E1996" s="2"/>
      <c r="K1996" s="5"/>
      <c r="M1996" s="9"/>
    </row>
    <row r="1997" spans="4:13" x14ac:dyDescent="0.2">
      <c r="D1997" s="2"/>
      <c r="E1997" s="2"/>
      <c r="K1997" s="5"/>
      <c r="M1997" s="9"/>
    </row>
    <row r="1998" spans="4:13" x14ac:dyDescent="0.2">
      <c r="D1998" s="2"/>
      <c r="E1998" s="2"/>
      <c r="K1998" s="5"/>
      <c r="M1998" s="9"/>
    </row>
    <row r="1999" spans="4:13" x14ac:dyDescent="0.2">
      <c r="D1999" s="2"/>
      <c r="E1999" s="2"/>
      <c r="K1999" s="5"/>
      <c r="M1999" s="9"/>
    </row>
    <row r="2000" spans="4:13" x14ac:dyDescent="0.2">
      <c r="D2000" s="2"/>
      <c r="E2000" s="2"/>
      <c r="K2000" s="5"/>
      <c r="M2000" s="9"/>
    </row>
    <row r="2001" spans="4:13" x14ac:dyDescent="0.2">
      <c r="D2001" s="2"/>
      <c r="E2001" s="2"/>
      <c r="K2001" s="5"/>
      <c r="M2001" s="9"/>
    </row>
    <row r="2002" spans="4:13" x14ac:dyDescent="0.2">
      <c r="D2002" s="2"/>
      <c r="E2002" s="2"/>
      <c r="K2002" s="5"/>
      <c r="M2002" s="9"/>
    </row>
    <row r="2003" spans="4:13" x14ac:dyDescent="0.2">
      <c r="D2003" s="2"/>
      <c r="E2003" s="2"/>
      <c r="K2003" s="5"/>
      <c r="M2003" s="9"/>
    </row>
    <row r="2004" spans="4:13" x14ac:dyDescent="0.2">
      <c r="D2004" s="2"/>
      <c r="E2004" s="2"/>
      <c r="K2004" s="5"/>
      <c r="M2004" s="9"/>
    </row>
    <row r="2005" spans="4:13" x14ac:dyDescent="0.2">
      <c r="D2005" s="2"/>
      <c r="E2005" s="2"/>
      <c r="K2005" s="5"/>
      <c r="M2005" s="9"/>
    </row>
    <row r="2006" spans="4:13" x14ac:dyDescent="0.2">
      <c r="D2006" s="2"/>
      <c r="E2006" s="2"/>
      <c r="K2006" s="5"/>
      <c r="M2006" s="9"/>
    </row>
    <row r="2007" spans="4:13" x14ac:dyDescent="0.2">
      <c r="D2007" s="2"/>
      <c r="E2007" s="2"/>
      <c r="K2007" s="5"/>
      <c r="M2007" s="9"/>
    </row>
    <row r="2008" spans="4:13" x14ac:dyDescent="0.2">
      <c r="D2008" s="2"/>
      <c r="E2008" s="2"/>
      <c r="K2008" s="5"/>
      <c r="M2008" s="9"/>
    </row>
    <row r="2009" spans="4:13" x14ac:dyDescent="0.2">
      <c r="D2009" s="2"/>
      <c r="E2009" s="2"/>
      <c r="K2009" s="5"/>
      <c r="M2009" s="9"/>
    </row>
    <row r="2010" spans="4:13" x14ac:dyDescent="0.2">
      <c r="D2010" s="2"/>
      <c r="E2010" s="2"/>
      <c r="K2010" s="5"/>
      <c r="M2010" s="9"/>
    </row>
    <row r="2011" spans="4:13" x14ac:dyDescent="0.2">
      <c r="D2011" s="2"/>
      <c r="E2011" s="2"/>
      <c r="K2011" s="5"/>
      <c r="M2011" s="9"/>
    </row>
    <row r="2012" spans="4:13" x14ac:dyDescent="0.2">
      <c r="D2012" s="2"/>
      <c r="E2012" s="2"/>
      <c r="K2012" s="5"/>
      <c r="M2012" s="9"/>
    </row>
    <row r="2013" spans="4:13" x14ac:dyDescent="0.2">
      <c r="D2013" s="2"/>
      <c r="E2013" s="2"/>
      <c r="K2013" s="5"/>
      <c r="M2013" s="9"/>
    </row>
    <row r="2014" spans="4:13" x14ac:dyDescent="0.2">
      <c r="D2014" s="2"/>
      <c r="E2014" s="2"/>
      <c r="K2014" s="5"/>
      <c r="M2014" s="9"/>
    </row>
    <row r="2015" spans="4:13" x14ac:dyDescent="0.2">
      <c r="D2015" s="2"/>
      <c r="E2015" s="2"/>
      <c r="K2015" s="5"/>
      <c r="M2015" s="9"/>
    </row>
    <row r="2016" spans="4:13" x14ac:dyDescent="0.2">
      <c r="D2016" s="2"/>
      <c r="E2016" s="2"/>
      <c r="K2016" s="5"/>
      <c r="M2016" s="9"/>
    </row>
    <row r="2017" spans="4:13" x14ac:dyDescent="0.2">
      <c r="D2017" s="2"/>
      <c r="E2017" s="2"/>
      <c r="K2017" s="5"/>
      <c r="M2017" s="9"/>
    </row>
    <row r="2018" spans="4:13" x14ac:dyDescent="0.2">
      <c r="D2018" s="2"/>
      <c r="E2018" s="2"/>
      <c r="K2018" s="5"/>
      <c r="M2018" s="9"/>
    </row>
    <row r="2019" spans="4:13" x14ac:dyDescent="0.2">
      <c r="D2019" s="2"/>
      <c r="E2019" s="2"/>
      <c r="K2019" s="5"/>
      <c r="M2019" s="9"/>
    </row>
    <row r="2020" spans="4:13" x14ac:dyDescent="0.2">
      <c r="D2020" s="2"/>
      <c r="E2020" s="2"/>
      <c r="K2020" s="5"/>
      <c r="M2020" s="9"/>
    </row>
    <row r="2021" spans="4:13" x14ac:dyDescent="0.2">
      <c r="D2021" s="2"/>
      <c r="E2021" s="2"/>
      <c r="K2021" s="5"/>
      <c r="M2021" s="9"/>
    </row>
    <row r="2022" spans="4:13" x14ac:dyDescent="0.2">
      <c r="D2022" s="2"/>
      <c r="E2022" s="2"/>
      <c r="K2022" s="5"/>
      <c r="M2022" s="9"/>
    </row>
    <row r="2023" spans="4:13" x14ac:dyDescent="0.2">
      <c r="D2023" s="2"/>
      <c r="E2023" s="2"/>
      <c r="K2023" s="5"/>
      <c r="M2023" s="9"/>
    </row>
    <row r="2024" spans="4:13" x14ac:dyDescent="0.2">
      <c r="D2024" s="2"/>
      <c r="E2024" s="2"/>
      <c r="K2024" s="5"/>
      <c r="M2024" s="9"/>
    </row>
    <row r="2025" spans="4:13" x14ac:dyDescent="0.2">
      <c r="D2025" s="2"/>
      <c r="E2025" s="2"/>
      <c r="K2025" s="5"/>
      <c r="M2025" s="9"/>
    </row>
    <row r="2026" spans="4:13" x14ac:dyDescent="0.2">
      <c r="D2026" s="2"/>
      <c r="E2026" s="2"/>
      <c r="K2026" s="5"/>
      <c r="M2026" s="9"/>
    </row>
    <row r="2027" spans="4:13" x14ac:dyDescent="0.2">
      <c r="D2027" s="2"/>
      <c r="E2027" s="2"/>
      <c r="K2027" s="5"/>
      <c r="M2027" s="9"/>
    </row>
    <row r="2028" spans="4:13" x14ac:dyDescent="0.2">
      <c r="D2028" s="2"/>
      <c r="E2028" s="2"/>
      <c r="K2028" s="5"/>
      <c r="M2028" s="9"/>
    </row>
    <row r="2029" spans="4:13" x14ac:dyDescent="0.2">
      <c r="D2029" s="2"/>
      <c r="E2029" s="2"/>
      <c r="K2029" s="5"/>
      <c r="M2029" s="9"/>
    </row>
    <row r="2030" spans="4:13" x14ac:dyDescent="0.2">
      <c r="D2030" s="2"/>
      <c r="E2030" s="2"/>
      <c r="K2030" s="5"/>
      <c r="M2030" s="9"/>
    </row>
    <row r="2031" spans="4:13" x14ac:dyDescent="0.2">
      <c r="D2031" s="2"/>
      <c r="E2031" s="2"/>
      <c r="K2031" s="5"/>
      <c r="M2031" s="9"/>
    </row>
    <row r="2032" spans="4:13" x14ac:dyDescent="0.2">
      <c r="D2032" s="2"/>
      <c r="E2032" s="2"/>
      <c r="K2032" s="5"/>
      <c r="M2032" s="9"/>
    </row>
    <row r="2033" spans="4:13" x14ac:dyDescent="0.2">
      <c r="D2033" s="2"/>
      <c r="E2033" s="2"/>
      <c r="K2033" s="5"/>
      <c r="M2033" s="9"/>
    </row>
    <row r="2034" spans="4:13" x14ac:dyDescent="0.2">
      <c r="D2034" s="2"/>
      <c r="E2034" s="2"/>
      <c r="K2034" s="5"/>
      <c r="M2034" s="9"/>
    </row>
    <row r="2035" spans="4:13" x14ac:dyDescent="0.2">
      <c r="D2035" s="2"/>
      <c r="E2035" s="2"/>
      <c r="K2035" s="5"/>
      <c r="M2035" s="9"/>
    </row>
    <row r="2036" spans="4:13" x14ac:dyDescent="0.2">
      <c r="D2036" s="2"/>
      <c r="E2036" s="2"/>
      <c r="K2036" s="5"/>
      <c r="M2036" s="9"/>
    </row>
    <row r="2037" spans="4:13" x14ac:dyDescent="0.2">
      <c r="D2037" s="2"/>
      <c r="E2037" s="2"/>
      <c r="K2037" s="5"/>
      <c r="M2037" s="9"/>
    </row>
    <row r="2038" spans="4:13" x14ac:dyDescent="0.2">
      <c r="D2038" s="2"/>
      <c r="E2038" s="2"/>
      <c r="K2038" s="5"/>
      <c r="M2038" s="9"/>
    </row>
    <row r="2039" spans="4:13" x14ac:dyDescent="0.2">
      <c r="D2039" s="2"/>
      <c r="E2039" s="2"/>
      <c r="K2039" s="5"/>
      <c r="M2039" s="9"/>
    </row>
    <row r="2040" spans="4:13" x14ac:dyDescent="0.2">
      <c r="D2040" s="2"/>
      <c r="E2040" s="2"/>
      <c r="K2040" s="5"/>
      <c r="M2040" s="9"/>
    </row>
    <row r="2041" spans="4:13" x14ac:dyDescent="0.2">
      <c r="D2041" s="2"/>
      <c r="E2041" s="2"/>
      <c r="K2041" s="5"/>
      <c r="M2041" s="9"/>
    </row>
    <row r="2042" spans="4:13" x14ac:dyDescent="0.2">
      <c r="D2042" s="2"/>
      <c r="E2042" s="2"/>
      <c r="K2042" s="5"/>
      <c r="M2042" s="9"/>
    </row>
    <row r="2043" spans="4:13" x14ac:dyDescent="0.2">
      <c r="D2043" s="2"/>
      <c r="E2043" s="2"/>
      <c r="K2043" s="5"/>
      <c r="M2043" s="9"/>
    </row>
    <row r="2044" spans="4:13" x14ac:dyDescent="0.2">
      <c r="D2044" s="2"/>
      <c r="E2044" s="2"/>
      <c r="K2044" s="5"/>
      <c r="M2044" s="9"/>
    </row>
    <row r="2045" spans="4:13" x14ac:dyDescent="0.2">
      <c r="D2045" s="2"/>
      <c r="E2045" s="2"/>
      <c r="K2045" s="5"/>
      <c r="M2045" s="9"/>
    </row>
    <row r="2046" spans="4:13" x14ac:dyDescent="0.2">
      <c r="D2046" s="2"/>
      <c r="E2046" s="2"/>
      <c r="K2046" s="5"/>
      <c r="M2046" s="9"/>
    </row>
    <row r="2047" spans="4:13" x14ac:dyDescent="0.2">
      <c r="D2047" s="2"/>
      <c r="E2047" s="2"/>
      <c r="K2047" s="5"/>
      <c r="M2047" s="9"/>
    </row>
    <row r="2048" spans="4:13" x14ac:dyDescent="0.2">
      <c r="D2048" s="2"/>
      <c r="E2048" s="2"/>
      <c r="K2048" s="5"/>
      <c r="M2048" s="9"/>
    </row>
    <row r="2049" spans="4:13" x14ac:dyDescent="0.2">
      <c r="D2049" s="2"/>
      <c r="E2049" s="2"/>
      <c r="K2049" s="5"/>
      <c r="M2049" s="9"/>
    </row>
    <row r="2050" spans="4:13" x14ac:dyDescent="0.2">
      <c r="D2050" s="2"/>
      <c r="E2050" s="2"/>
      <c r="K2050" s="5"/>
      <c r="M2050" s="9"/>
    </row>
    <row r="2051" spans="4:13" x14ac:dyDescent="0.2">
      <c r="D2051" s="2"/>
      <c r="E2051" s="2"/>
      <c r="K2051" s="5"/>
      <c r="M2051" s="9"/>
    </row>
    <row r="2052" spans="4:13" x14ac:dyDescent="0.2">
      <c r="D2052" s="2"/>
      <c r="E2052" s="2"/>
      <c r="K2052" s="5"/>
      <c r="M2052" s="9"/>
    </row>
    <row r="2053" spans="4:13" x14ac:dyDescent="0.2">
      <c r="D2053" s="2"/>
      <c r="E2053" s="2"/>
      <c r="K2053" s="5"/>
      <c r="M2053" s="9"/>
    </row>
    <row r="2054" spans="4:13" x14ac:dyDescent="0.2">
      <c r="D2054" s="2"/>
      <c r="E2054" s="2"/>
      <c r="K2054" s="5"/>
      <c r="M2054" s="9"/>
    </row>
    <row r="2055" spans="4:13" x14ac:dyDescent="0.2">
      <c r="D2055" s="2"/>
      <c r="E2055" s="2"/>
      <c r="K2055" s="5"/>
      <c r="M2055" s="9"/>
    </row>
    <row r="2056" spans="4:13" x14ac:dyDescent="0.2">
      <c r="D2056" s="2"/>
      <c r="E2056" s="2"/>
      <c r="K2056" s="5"/>
      <c r="M2056" s="9"/>
    </row>
    <row r="2057" spans="4:13" x14ac:dyDescent="0.2">
      <c r="D2057" s="2"/>
      <c r="E2057" s="2"/>
      <c r="K2057" s="5"/>
      <c r="M2057" s="9"/>
    </row>
    <row r="2058" spans="4:13" x14ac:dyDescent="0.2">
      <c r="D2058" s="2"/>
      <c r="E2058" s="2"/>
      <c r="K2058" s="5"/>
      <c r="M2058" s="9"/>
    </row>
    <row r="2059" spans="4:13" x14ac:dyDescent="0.2">
      <c r="D2059" s="2"/>
      <c r="E2059" s="2"/>
      <c r="K2059" s="5"/>
      <c r="M2059" s="9"/>
    </row>
    <row r="2060" spans="4:13" x14ac:dyDescent="0.2">
      <c r="D2060" s="2"/>
      <c r="E2060" s="2"/>
      <c r="K2060" s="5"/>
      <c r="M2060" s="9"/>
    </row>
    <row r="2061" spans="4:13" x14ac:dyDescent="0.2">
      <c r="D2061" s="2"/>
      <c r="E2061" s="2"/>
      <c r="K2061" s="5"/>
      <c r="M2061" s="9"/>
    </row>
    <row r="2062" spans="4:13" x14ac:dyDescent="0.2">
      <c r="D2062" s="2"/>
      <c r="E2062" s="2"/>
      <c r="K2062" s="5"/>
      <c r="M2062" s="9"/>
    </row>
    <row r="2063" spans="4:13" x14ac:dyDescent="0.2">
      <c r="D2063" s="2"/>
      <c r="E2063" s="2"/>
      <c r="K2063" s="5"/>
      <c r="M2063" s="9"/>
    </row>
    <row r="2064" spans="4:13" x14ac:dyDescent="0.2">
      <c r="D2064" s="2"/>
      <c r="E2064" s="2"/>
      <c r="K2064" s="5"/>
      <c r="M2064" s="9"/>
    </row>
    <row r="2065" spans="4:13" x14ac:dyDescent="0.2">
      <c r="D2065" s="2"/>
      <c r="E2065" s="2"/>
      <c r="K2065" s="5"/>
      <c r="M2065" s="9"/>
    </row>
    <row r="2066" spans="4:13" x14ac:dyDescent="0.2">
      <c r="D2066" s="2"/>
      <c r="E2066" s="2"/>
      <c r="K2066" s="5"/>
      <c r="M2066" s="9"/>
    </row>
    <row r="2067" spans="4:13" x14ac:dyDescent="0.2">
      <c r="D2067" s="2"/>
      <c r="E2067" s="2"/>
      <c r="K2067" s="5"/>
      <c r="M2067" s="9"/>
    </row>
    <row r="2068" spans="4:13" x14ac:dyDescent="0.2">
      <c r="D2068" s="2"/>
      <c r="E2068" s="2"/>
      <c r="K2068" s="5"/>
      <c r="M2068" s="9"/>
    </row>
    <row r="2069" spans="4:13" x14ac:dyDescent="0.2">
      <c r="D2069" s="2"/>
      <c r="E2069" s="2"/>
      <c r="K2069" s="5"/>
      <c r="M2069" s="9"/>
    </row>
    <row r="2070" spans="4:13" x14ac:dyDescent="0.2">
      <c r="D2070" s="2"/>
      <c r="E2070" s="2"/>
      <c r="K2070" s="5"/>
      <c r="M2070" s="9"/>
    </row>
    <row r="2071" spans="4:13" x14ac:dyDescent="0.2">
      <c r="D2071" s="2"/>
      <c r="E2071" s="2"/>
      <c r="K2071" s="5"/>
      <c r="M2071" s="9"/>
    </row>
    <row r="2072" spans="4:13" x14ac:dyDescent="0.2">
      <c r="D2072" s="2"/>
      <c r="E2072" s="2"/>
      <c r="K2072" s="5"/>
      <c r="M2072" s="9"/>
    </row>
    <row r="2073" spans="4:13" x14ac:dyDescent="0.2">
      <c r="D2073" s="2"/>
      <c r="E2073" s="2"/>
      <c r="K2073" s="5"/>
      <c r="M2073" s="9"/>
    </row>
    <row r="2074" spans="4:13" x14ac:dyDescent="0.2">
      <c r="D2074" s="2"/>
      <c r="E2074" s="2"/>
      <c r="K2074" s="5"/>
      <c r="M2074" s="9"/>
    </row>
    <row r="2075" spans="4:13" x14ac:dyDescent="0.2">
      <c r="D2075" s="2"/>
      <c r="E2075" s="2"/>
      <c r="K2075" s="5"/>
      <c r="M2075" s="9"/>
    </row>
    <row r="2076" spans="4:13" x14ac:dyDescent="0.2">
      <c r="D2076" s="2"/>
      <c r="E2076" s="2"/>
      <c r="K2076" s="5"/>
      <c r="M2076" s="9"/>
    </row>
    <row r="2077" spans="4:13" x14ac:dyDescent="0.2">
      <c r="D2077" s="2"/>
      <c r="E2077" s="2"/>
      <c r="K2077" s="5"/>
      <c r="M2077" s="9"/>
    </row>
    <row r="2078" spans="4:13" x14ac:dyDescent="0.2">
      <c r="D2078" s="2"/>
      <c r="E2078" s="2"/>
      <c r="K2078" s="5"/>
      <c r="M2078" s="9"/>
    </row>
    <row r="2079" spans="4:13" x14ac:dyDescent="0.2">
      <c r="D2079" s="2"/>
      <c r="E2079" s="2"/>
      <c r="K2079" s="5"/>
      <c r="M2079" s="9"/>
    </row>
    <row r="2080" spans="4:13" x14ac:dyDescent="0.2">
      <c r="D2080" s="2"/>
      <c r="E2080" s="2"/>
      <c r="K2080" s="5"/>
      <c r="M2080" s="9"/>
    </row>
    <row r="2081" spans="4:13" x14ac:dyDescent="0.2">
      <c r="D2081" s="2"/>
      <c r="E2081" s="2"/>
      <c r="K2081" s="5"/>
      <c r="M2081" s="9"/>
    </row>
    <row r="2082" spans="4:13" x14ac:dyDescent="0.2">
      <c r="D2082" s="2"/>
      <c r="E2082" s="2"/>
      <c r="K2082" s="5"/>
      <c r="M2082" s="9"/>
    </row>
    <row r="2083" spans="4:13" x14ac:dyDescent="0.2">
      <c r="D2083" s="2"/>
      <c r="E2083" s="2"/>
      <c r="K2083" s="5"/>
      <c r="M2083" s="9"/>
    </row>
    <row r="2084" spans="4:13" x14ac:dyDescent="0.2">
      <c r="D2084" s="2"/>
      <c r="E2084" s="2"/>
      <c r="K2084" s="5"/>
      <c r="M2084" s="9"/>
    </row>
    <row r="2085" spans="4:13" x14ac:dyDescent="0.2">
      <c r="D2085" s="2"/>
      <c r="E2085" s="2"/>
      <c r="K2085" s="5"/>
      <c r="M2085" s="9"/>
    </row>
    <row r="2086" spans="4:13" x14ac:dyDescent="0.2">
      <c r="D2086" s="2"/>
      <c r="E2086" s="2"/>
      <c r="K2086" s="5"/>
      <c r="M2086" s="9"/>
    </row>
    <row r="2087" spans="4:13" x14ac:dyDescent="0.2">
      <c r="D2087" s="2"/>
      <c r="E2087" s="2"/>
      <c r="K2087" s="5"/>
      <c r="M2087" s="9"/>
    </row>
    <row r="2088" spans="4:13" x14ac:dyDescent="0.2">
      <c r="D2088" s="2"/>
      <c r="E2088" s="2"/>
      <c r="K2088" s="5"/>
      <c r="M2088" s="9"/>
    </row>
    <row r="2089" spans="4:13" x14ac:dyDescent="0.2">
      <c r="D2089" s="2"/>
      <c r="E2089" s="2"/>
      <c r="K2089" s="5"/>
      <c r="M2089" s="9"/>
    </row>
    <row r="2090" spans="4:13" x14ac:dyDescent="0.2">
      <c r="D2090" s="2"/>
      <c r="E2090" s="2"/>
      <c r="K2090" s="5"/>
      <c r="M2090" s="9"/>
    </row>
    <row r="2091" spans="4:13" x14ac:dyDescent="0.2">
      <c r="D2091" s="2"/>
      <c r="E2091" s="2"/>
      <c r="K2091" s="5"/>
      <c r="M2091" s="9"/>
    </row>
    <row r="2092" spans="4:13" x14ac:dyDescent="0.2">
      <c r="D2092" s="2"/>
      <c r="E2092" s="2"/>
      <c r="K2092" s="5"/>
      <c r="M2092" s="9"/>
    </row>
    <row r="2093" spans="4:13" x14ac:dyDescent="0.2">
      <c r="D2093" s="2"/>
      <c r="E2093" s="2"/>
      <c r="K2093" s="5"/>
      <c r="M2093" s="9"/>
    </row>
    <row r="2094" spans="4:13" x14ac:dyDescent="0.2">
      <c r="D2094" s="2"/>
      <c r="E2094" s="2"/>
      <c r="K2094" s="5"/>
      <c r="M2094" s="9"/>
    </row>
    <row r="2095" spans="4:13" x14ac:dyDescent="0.2">
      <c r="D2095" s="2"/>
      <c r="E2095" s="2"/>
      <c r="K2095" s="5"/>
      <c r="M2095" s="9"/>
    </row>
    <row r="2096" spans="4:13" x14ac:dyDescent="0.2">
      <c r="D2096" s="2"/>
      <c r="E2096" s="2"/>
      <c r="K2096" s="5"/>
      <c r="M2096" s="9"/>
    </row>
    <row r="2097" spans="4:13" x14ac:dyDescent="0.2">
      <c r="D2097" s="2"/>
      <c r="E2097" s="2"/>
      <c r="K2097" s="5"/>
      <c r="M2097" s="9"/>
    </row>
    <row r="2098" spans="4:13" x14ac:dyDescent="0.2">
      <c r="D2098" s="2"/>
      <c r="E2098" s="2"/>
      <c r="K2098" s="5"/>
      <c r="M2098" s="9"/>
    </row>
    <row r="2099" spans="4:13" x14ac:dyDescent="0.2">
      <c r="D2099" s="2"/>
      <c r="E2099" s="2"/>
      <c r="K2099" s="5"/>
      <c r="M2099" s="9"/>
    </row>
    <row r="2100" spans="4:13" x14ac:dyDescent="0.2">
      <c r="D2100" s="2"/>
      <c r="E2100" s="2"/>
      <c r="K2100" s="5"/>
      <c r="M2100" s="9"/>
    </row>
    <row r="2101" spans="4:13" x14ac:dyDescent="0.2">
      <c r="D2101" s="2"/>
      <c r="E2101" s="2"/>
      <c r="K2101" s="5"/>
      <c r="M2101" s="9"/>
    </row>
    <row r="2102" spans="4:13" x14ac:dyDescent="0.2">
      <c r="D2102" s="2"/>
      <c r="E2102" s="2"/>
      <c r="K2102" s="5"/>
      <c r="M2102" s="9"/>
    </row>
    <row r="2103" spans="4:13" x14ac:dyDescent="0.2">
      <c r="D2103" s="2"/>
      <c r="E2103" s="2"/>
      <c r="K2103" s="5"/>
      <c r="M2103" s="9"/>
    </row>
    <row r="2104" spans="4:13" x14ac:dyDescent="0.2">
      <c r="D2104" s="2"/>
      <c r="E2104" s="2"/>
      <c r="K2104" s="5"/>
      <c r="M2104" s="9"/>
    </row>
    <row r="2105" spans="4:13" x14ac:dyDescent="0.2">
      <c r="D2105" s="2"/>
      <c r="E2105" s="2"/>
      <c r="K2105" s="5"/>
      <c r="M2105" s="9"/>
    </row>
    <row r="2106" spans="4:13" x14ac:dyDescent="0.2">
      <c r="D2106" s="2"/>
      <c r="E2106" s="2"/>
      <c r="K2106" s="5"/>
      <c r="M2106" s="9"/>
    </row>
    <row r="2107" spans="4:13" x14ac:dyDescent="0.2">
      <c r="D2107" s="2"/>
      <c r="E2107" s="2"/>
      <c r="K2107" s="5"/>
      <c r="M2107" s="9"/>
    </row>
    <row r="2108" spans="4:13" x14ac:dyDescent="0.2">
      <c r="D2108" s="2"/>
      <c r="E2108" s="2"/>
      <c r="K2108" s="5"/>
      <c r="M2108" s="9"/>
    </row>
    <row r="2109" spans="4:13" x14ac:dyDescent="0.2">
      <c r="D2109" s="2"/>
      <c r="E2109" s="2"/>
      <c r="K2109" s="5"/>
      <c r="M2109" s="9"/>
    </row>
    <row r="2110" spans="4:13" x14ac:dyDescent="0.2">
      <c r="D2110" s="2"/>
      <c r="E2110" s="2"/>
      <c r="K2110" s="5"/>
      <c r="M2110" s="9"/>
    </row>
    <row r="2111" spans="4:13" x14ac:dyDescent="0.2">
      <c r="D2111" s="2"/>
      <c r="E2111" s="2"/>
      <c r="K2111" s="5"/>
      <c r="M2111" s="9"/>
    </row>
    <row r="2112" spans="4:13" x14ac:dyDescent="0.2">
      <c r="D2112" s="2"/>
      <c r="E2112" s="2"/>
      <c r="K2112" s="5"/>
      <c r="M2112" s="9"/>
    </row>
    <row r="2113" spans="4:13" x14ac:dyDescent="0.2">
      <c r="D2113" s="2"/>
      <c r="E2113" s="2"/>
      <c r="K2113" s="5"/>
      <c r="M2113" s="9"/>
    </row>
    <row r="2114" spans="4:13" x14ac:dyDescent="0.2">
      <c r="D2114" s="2"/>
      <c r="E2114" s="2"/>
      <c r="K2114" s="5"/>
      <c r="M2114" s="9"/>
    </row>
    <row r="2115" spans="4:13" x14ac:dyDescent="0.2">
      <c r="D2115" s="2"/>
      <c r="E2115" s="2"/>
      <c r="K2115" s="5"/>
      <c r="M2115" s="9"/>
    </row>
    <row r="2116" spans="4:13" x14ac:dyDescent="0.2">
      <c r="D2116" s="2"/>
      <c r="E2116" s="2"/>
      <c r="K2116" s="5"/>
      <c r="M2116" s="9"/>
    </row>
    <row r="2117" spans="4:13" x14ac:dyDescent="0.2">
      <c r="D2117" s="2"/>
      <c r="E2117" s="2"/>
      <c r="K2117" s="5"/>
      <c r="M2117" s="9"/>
    </row>
    <row r="2118" spans="4:13" x14ac:dyDescent="0.2">
      <c r="D2118" s="2"/>
      <c r="E2118" s="2"/>
      <c r="K2118" s="5"/>
      <c r="M2118" s="9"/>
    </row>
    <row r="2119" spans="4:13" x14ac:dyDescent="0.2">
      <c r="D2119" s="2"/>
      <c r="E2119" s="2"/>
      <c r="K2119" s="5"/>
      <c r="M2119" s="9"/>
    </row>
    <row r="2120" spans="4:13" x14ac:dyDescent="0.2">
      <c r="D2120" s="2"/>
      <c r="E2120" s="2"/>
      <c r="K2120" s="5"/>
      <c r="M2120" s="9"/>
    </row>
    <row r="2121" spans="4:13" x14ac:dyDescent="0.2">
      <c r="D2121" s="2"/>
      <c r="E2121" s="2"/>
      <c r="K2121" s="5"/>
      <c r="M2121" s="9"/>
    </row>
    <row r="2122" spans="4:13" x14ac:dyDescent="0.2">
      <c r="D2122" s="2"/>
      <c r="E2122" s="2"/>
      <c r="K2122" s="5"/>
      <c r="M2122" s="9"/>
    </row>
    <row r="2123" spans="4:13" x14ac:dyDescent="0.2">
      <c r="D2123" s="2"/>
      <c r="E2123" s="2"/>
      <c r="K2123" s="5"/>
      <c r="M2123" s="9"/>
    </row>
    <row r="2124" spans="4:13" x14ac:dyDescent="0.2">
      <c r="D2124" s="2"/>
      <c r="E2124" s="2"/>
      <c r="K2124" s="5"/>
      <c r="M2124" s="9"/>
    </row>
    <row r="2125" spans="4:13" x14ac:dyDescent="0.2">
      <c r="D2125" s="2"/>
      <c r="E2125" s="2"/>
      <c r="K2125" s="5"/>
      <c r="M2125" s="9"/>
    </row>
    <row r="2126" spans="4:13" x14ac:dyDescent="0.2">
      <c r="D2126" s="2"/>
      <c r="E2126" s="2"/>
      <c r="K2126" s="5"/>
      <c r="M2126" s="9"/>
    </row>
    <row r="2127" spans="4:13" x14ac:dyDescent="0.2">
      <c r="D2127" s="2"/>
      <c r="E2127" s="2"/>
      <c r="K2127" s="5"/>
      <c r="M2127" s="9"/>
    </row>
    <row r="2128" spans="4:13" x14ac:dyDescent="0.2">
      <c r="D2128" s="2"/>
      <c r="E2128" s="2"/>
      <c r="K2128" s="5"/>
      <c r="M2128" s="9"/>
    </row>
    <row r="2129" spans="4:13" x14ac:dyDescent="0.2">
      <c r="D2129" s="2"/>
      <c r="E2129" s="2"/>
      <c r="K2129" s="5"/>
      <c r="M2129" s="9"/>
    </row>
    <row r="2130" spans="4:13" x14ac:dyDescent="0.2">
      <c r="D2130" s="2"/>
      <c r="E2130" s="2"/>
      <c r="K2130" s="5"/>
      <c r="M2130" s="9"/>
    </row>
    <row r="2131" spans="4:13" x14ac:dyDescent="0.2">
      <c r="D2131" s="2"/>
      <c r="E2131" s="2"/>
      <c r="K2131" s="5"/>
      <c r="M2131" s="9"/>
    </row>
    <row r="2132" spans="4:13" x14ac:dyDescent="0.2">
      <c r="D2132" s="2"/>
      <c r="E2132" s="2"/>
      <c r="K2132" s="5"/>
      <c r="M2132" s="9"/>
    </row>
    <row r="2133" spans="4:13" x14ac:dyDescent="0.2">
      <c r="D2133" s="2"/>
      <c r="E2133" s="2"/>
      <c r="K2133" s="5"/>
      <c r="M2133" s="9"/>
    </row>
    <row r="2134" spans="4:13" x14ac:dyDescent="0.2">
      <c r="D2134" s="2"/>
      <c r="E2134" s="2"/>
      <c r="K2134" s="5"/>
      <c r="M2134" s="9"/>
    </row>
    <row r="2135" spans="4:13" x14ac:dyDescent="0.2">
      <c r="D2135" s="2"/>
      <c r="E2135" s="2"/>
      <c r="K2135" s="5"/>
      <c r="M2135" s="9"/>
    </row>
    <row r="2136" spans="4:13" x14ac:dyDescent="0.2">
      <c r="D2136" s="2"/>
      <c r="E2136" s="2"/>
      <c r="K2136" s="5"/>
      <c r="M2136" s="9"/>
    </row>
    <row r="2137" spans="4:13" x14ac:dyDescent="0.2">
      <c r="D2137" s="2"/>
      <c r="E2137" s="2"/>
      <c r="K2137" s="5"/>
      <c r="M2137" s="9"/>
    </row>
    <row r="2138" spans="4:13" x14ac:dyDescent="0.2">
      <c r="D2138" s="2"/>
      <c r="E2138" s="2"/>
      <c r="K2138" s="5"/>
      <c r="M2138" s="9"/>
    </row>
    <row r="2139" spans="4:13" x14ac:dyDescent="0.2">
      <c r="D2139" s="2"/>
      <c r="E2139" s="2"/>
      <c r="K2139" s="5"/>
      <c r="M2139" s="9"/>
    </row>
    <row r="2140" spans="4:13" x14ac:dyDescent="0.2">
      <c r="D2140" s="2"/>
      <c r="E2140" s="2"/>
      <c r="K2140" s="5"/>
      <c r="M2140" s="9"/>
    </row>
    <row r="2141" spans="4:13" x14ac:dyDescent="0.2">
      <c r="D2141" s="2"/>
      <c r="E2141" s="2"/>
      <c r="K2141" s="5"/>
      <c r="M2141" s="9"/>
    </row>
    <row r="2142" spans="4:13" x14ac:dyDescent="0.2">
      <c r="D2142" s="2"/>
      <c r="E2142" s="2"/>
      <c r="K2142" s="5"/>
      <c r="M2142" s="9"/>
    </row>
    <row r="2143" spans="4:13" x14ac:dyDescent="0.2">
      <c r="D2143" s="2"/>
      <c r="E2143" s="2"/>
      <c r="K2143" s="5"/>
      <c r="M2143" s="9"/>
    </row>
    <row r="2144" spans="4:13" x14ac:dyDescent="0.2">
      <c r="D2144" s="2"/>
      <c r="E2144" s="2"/>
      <c r="K2144" s="5"/>
      <c r="M2144" s="9"/>
    </row>
    <row r="2145" spans="4:13" x14ac:dyDescent="0.2">
      <c r="D2145" s="2"/>
      <c r="E2145" s="2"/>
      <c r="K2145" s="5"/>
      <c r="M2145" s="9"/>
    </row>
    <row r="2146" spans="4:13" x14ac:dyDescent="0.2">
      <c r="D2146" s="2"/>
      <c r="E2146" s="2"/>
      <c r="K2146" s="5"/>
      <c r="M2146" s="9"/>
    </row>
    <row r="2147" spans="4:13" x14ac:dyDescent="0.2">
      <c r="D2147" s="2"/>
      <c r="E2147" s="2"/>
      <c r="K2147" s="5"/>
      <c r="M2147" s="9"/>
    </row>
    <row r="2148" spans="4:13" x14ac:dyDescent="0.2">
      <c r="D2148" s="2"/>
      <c r="E2148" s="2"/>
      <c r="K2148" s="5"/>
      <c r="M2148" s="9"/>
    </row>
    <row r="2149" spans="4:13" x14ac:dyDescent="0.2">
      <c r="D2149" s="2"/>
      <c r="E2149" s="2"/>
      <c r="K2149" s="5"/>
      <c r="M2149" s="9"/>
    </row>
    <row r="2150" spans="4:13" x14ac:dyDescent="0.2">
      <c r="D2150" s="2"/>
      <c r="E2150" s="2"/>
      <c r="K2150" s="5"/>
      <c r="M2150" s="9"/>
    </row>
    <row r="2151" spans="4:13" x14ac:dyDescent="0.2">
      <c r="D2151" s="2"/>
      <c r="E2151" s="2"/>
      <c r="K2151" s="5"/>
      <c r="M2151" s="9"/>
    </row>
    <row r="2152" spans="4:13" x14ac:dyDescent="0.2">
      <c r="D2152" s="2"/>
      <c r="E2152" s="2"/>
      <c r="K2152" s="5"/>
      <c r="M2152" s="9"/>
    </row>
    <row r="2153" spans="4:13" x14ac:dyDescent="0.2">
      <c r="D2153" s="2"/>
      <c r="E2153" s="2"/>
      <c r="K2153" s="5"/>
      <c r="M2153" s="9"/>
    </row>
    <row r="2154" spans="4:13" x14ac:dyDescent="0.2">
      <c r="D2154" s="2"/>
      <c r="E2154" s="2"/>
      <c r="K2154" s="5"/>
      <c r="M2154" s="9"/>
    </row>
    <row r="2155" spans="4:13" x14ac:dyDescent="0.2">
      <c r="D2155" s="2"/>
      <c r="E2155" s="2"/>
      <c r="K2155" s="5"/>
      <c r="M2155" s="9"/>
    </row>
    <row r="2156" spans="4:13" x14ac:dyDescent="0.2">
      <c r="D2156" s="2"/>
      <c r="E2156" s="2"/>
      <c r="K2156" s="5"/>
      <c r="M2156" s="9"/>
    </row>
    <row r="2157" spans="4:13" x14ac:dyDescent="0.2">
      <c r="D2157" s="2"/>
      <c r="E2157" s="2"/>
      <c r="K2157" s="5"/>
      <c r="M2157" s="9"/>
    </row>
    <row r="2158" spans="4:13" x14ac:dyDescent="0.2">
      <c r="D2158" s="2"/>
      <c r="E2158" s="2"/>
      <c r="K2158" s="5"/>
      <c r="M2158" s="9"/>
    </row>
    <row r="2159" spans="4:13" x14ac:dyDescent="0.2">
      <c r="D2159" s="2"/>
      <c r="E2159" s="2"/>
      <c r="K2159" s="5"/>
      <c r="M2159" s="9"/>
    </row>
    <row r="2160" spans="4:13" x14ac:dyDescent="0.2">
      <c r="D2160" s="2"/>
      <c r="E2160" s="2"/>
      <c r="K2160" s="5"/>
      <c r="M2160" s="9"/>
    </row>
    <row r="2161" spans="4:13" x14ac:dyDescent="0.2">
      <c r="D2161" s="2"/>
      <c r="E2161" s="2"/>
      <c r="K2161" s="5"/>
      <c r="M2161" s="9"/>
    </row>
    <row r="2162" spans="4:13" x14ac:dyDescent="0.2">
      <c r="D2162" s="2"/>
      <c r="E2162" s="2"/>
      <c r="K2162" s="5"/>
      <c r="M2162" s="9"/>
    </row>
    <row r="2163" spans="4:13" x14ac:dyDescent="0.2">
      <c r="D2163" s="2"/>
      <c r="E2163" s="2"/>
      <c r="K2163" s="5"/>
      <c r="M2163" s="9"/>
    </row>
    <row r="2164" spans="4:13" x14ac:dyDescent="0.2">
      <c r="D2164" s="2"/>
      <c r="E2164" s="2"/>
      <c r="K2164" s="5"/>
      <c r="M2164" s="9"/>
    </row>
    <row r="2165" spans="4:13" x14ac:dyDescent="0.2">
      <c r="D2165" s="2"/>
      <c r="E2165" s="2"/>
      <c r="K2165" s="5"/>
      <c r="M2165" s="9"/>
    </row>
    <row r="2166" spans="4:13" x14ac:dyDescent="0.2">
      <c r="D2166" s="2"/>
      <c r="E2166" s="2"/>
      <c r="K2166" s="5"/>
      <c r="M2166" s="9"/>
    </row>
    <row r="2167" spans="4:13" x14ac:dyDescent="0.2">
      <c r="D2167" s="2"/>
      <c r="E2167" s="2"/>
      <c r="K2167" s="5"/>
      <c r="M2167" s="9"/>
    </row>
    <row r="2168" spans="4:13" x14ac:dyDescent="0.2">
      <c r="D2168" s="2"/>
      <c r="E2168" s="2"/>
      <c r="K2168" s="5"/>
      <c r="M2168" s="9"/>
    </row>
    <row r="2169" spans="4:13" x14ac:dyDescent="0.2">
      <c r="D2169" s="2"/>
      <c r="E2169" s="2"/>
      <c r="K2169" s="5"/>
      <c r="M2169" s="9"/>
    </row>
    <row r="2170" spans="4:13" x14ac:dyDescent="0.2">
      <c r="D2170" s="2"/>
      <c r="E2170" s="2"/>
      <c r="K2170" s="5"/>
      <c r="M2170" s="9"/>
    </row>
    <row r="2171" spans="4:13" x14ac:dyDescent="0.2">
      <c r="D2171" s="2"/>
      <c r="E2171" s="2"/>
      <c r="K2171" s="5"/>
      <c r="M2171" s="9"/>
    </row>
    <row r="2172" spans="4:13" x14ac:dyDescent="0.2">
      <c r="D2172" s="2"/>
      <c r="E2172" s="2"/>
      <c r="K2172" s="5"/>
      <c r="M2172" s="9"/>
    </row>
    <row r="2173" spans="4:13" x14ac:dyDescent="0.2">
      <c r="D2173" s="2"/>
      <c r="E2173" s="2"/>
      <c r="K2173" s="5"/>
      <c r="M2173" s="9"/>
    </row>
    <row r="2174" spans="4:13" x14ac:dyDescent="0.2">
      <c r="D2174" s="2"/>
      <c r="E2174" s="2"/>
      <c r="K2174" s="5"/>
      <c r="M2174" s="9"/>
    </row>
    <row r="2175" spans="4:13" x14ac:dyDescent="0.2">
      <c r="D2175" s="2"/>
      <c r="E2175" s="2"/>
      <c r="K2175" s="5"/>
      <c r="M2175" s="9"/>
    </row>
    <row r="2176" spans="4:13" x14ac:dyDescent="0.2">
      <c r="D2176" s="2"/>
      <c r="E2176" s="2"/>
      <c r="K2176" s="5"/>
      <c r="M2176" s="9"/>
    </row>
    <row r="2177" spans="4:13" x14ac:dyDescent="0.2">
      <c r="D2177" s="2"/>
      <c r="E2177" s="2"/>
      <c r="K2177" s="5"/>
      <c r="M2177" s="9"/>
    </row>
    <row r="2178" spans="4:13" x14ac:dyDescent="0.2">
      <c r="D2178" s="2"/>
      <c r="E2178" s="2"/>
      <c r="K2178" s="5"/>
      <c r="M2178" s="9"/>
    </row>
    <row r="2179" spans="4:13" x14ac:dyDescent="0.2">
      <c r="D2179" s="2"/>
      <c r="E2179" s="2"/>
      <c r="K2179" s="5"/>
      <c r="M2179" s="9"/>
    </row>
    <row r="2180" spans="4:13" x14ac:dyDescent="0.2">
      <c r="D2180" s="2"/>
      <c r="E2180" s="2"/>
      <c r="K2180" s="5"/>
      <c r="M2180" s="9"/>
    </row>
    <row r="2181" spans="4:13" x14ac:dyDescent="0.2">
      <c r="D2181" s="2"/>
      <c r="E2181" s="2"/>
      <c r="K2181" s="5"/>
      <c r="M2181" s="9"/>
    </row>
    <row r="2182" spans="4:13" x14ac:dyDescent="0.2">
      <c r="D2182" s="2"/>
      <c r="E2182" s="2"/>
      <c r="K2182" s="5"/>
      <c r="M2182" s="9"/>
    </row>
    <row r="2183" spans="4:13" x14ac:dyDescent="0.2">
      <c r="D2183" s="2"/>
      <c r="E2183" s="2"/>
      <c r="K2183" s="5"/>
      <c r="M2183" s="9"/>
    </row>
    <row r="2184" spans="4:13" x14ac:dyDescent="0.2">
      <c r="D2184" s="2"/>
      <c r="E2184" s="2"/>
      <c r="K2184" s="5"/>
      <c r="M2184" s="9"/>
    </row>
    <row r="2185" spans="4:13" x14ac:dyDescent="0.2">
      <c r="D2185" s="2"/>
      <c r="E2185" s="2"/>
      <c r="K2185" s="5"/>
      <c r="M2185" s="9"/>
    </row>
    <row r="2186" spans="4:13" x14ac:dyDescent="0.2">
      <c r="D2186" s="2"/>
      <c r="E2186" s="2"/>
      <c r="K2186" s="5"/>
      <c r="M2186" s="9"/>
    </row>
    <row r="2187" spans="4:13" x14ac:dyDescent="0.2">
      <c r="D2187" s="2"/>
      <c r="E2187" s="2"/>
      <c r="K2187" s="5"/>
      <c r="M2187" s="9"/>
    </row>
    <row r="2188" spans="4:13" x14ac:dyDescent="0.2">
      <c r="D2188" s="2"/>
      <c r="E2188" s="2"/>
      <c r="K2188" s="5"/>
      <c r="M2188" s="9"/>
    </row>
    <row r="2189" spans="4:13" x14ac:dyDescent="0.2">
      <c r="D2189" s="2"/>
      <c r="E2189" s="2"/>
      <c r="K2189" s="5"/>
      <c r="M2189" s="9"/>
    </row>
    <row r="2190" spans="4:13" x14ac:dyDescent="0.2">
      <c r="D2190" s="2"/>
      <c r="E2190" s="2"/>
      <c r="K2190" s="5"/>
      <c r="M2190" s="9"/>
    </row>
    <row r="2191" spans="4:13" x14ac:dyDescent="0.2">
      <c r="D2191" s="2"/>
      <c r="E2191" s="2"/>
      <c r="K2191" s="5"/>
      <c r="M2191" s="9"/>
    </row>
    <row r="2192" spans="4:13" x14ac:dyDescent="0.2">
      <c r="D2192" s="2"/>
      <c r="E2192" s="2"/>
      <c r="K2192" s="5"/>
      <c r="M2192" s="9"/>
    </row>
    <row r="2193" spans="4:13" x14ac:dyDescent="0.2">
      <c r="D2193" s="2"/>
      <c r="E2193" s="2"/>
      <c r="K2193" s="5"/>
      <c r="M2193" s="9"/>
    </row>
    <row r="2194" spans="4:13" x14ac:dyDescent="0.2">
      <c r="D2194" s="2"/>
      <c r="E2194" s="2"/>
      <c r="K2194" s="5"/>
      <c r="M2194" s="9"/>
    </row>
    <row r="2195" spans="4:13" x14ac:dyDescent="0.2">
      <c r="D2195" s="2"/>
      <c r="E2195" s="2"/>
      <c r="K2195" s="5"/>
      <c r="M2195" s="9"/>
    </row>
    <row r="2196" spans="4:13" x14ac:dyDescent="0.2">
      <c r="D2196" s="2"/>
      <c r="E2196" s="2"/>
      <c r="K2196" s="5"/>
      <c r="M2196" s="9"/>
    </row>
    <row r="2197" spans="4:13" x14ac:dyDescent="0.2">
      <c r="D2197" s="2"/>
      <c r="E2197" s="2"/>
      <c r="K2197" s="5"/>
      <c r="M2197" s="9"/>
    </row>
    <row r="2198" spans="4:13" x14ac:dyDescent="0.2">
      <c r="D2198" s="2"/>
      <c r="E2198" s="2"/>
      <c r="K2198" s="5"/>
      <c r="M2198" s="9"/>
    </row>
    <row r="2199" spans="4:13" x14ac:dyDescent="0.2">
      <c r="D2199" s="2"/>
      <c r="E2199" s="2"/>
      <c r="K2199" s="5"/>
      <c r="M2199" s="9"/>
    </row>
    <row r="2200" spans="4:13" x14ac:dyDescent="0.2">
      <c r="D2200" s="2"/>
      <c r="E2200" s="2"/>
      <c r="K2200" s="5"/>
      <c r="M2200" s="9"/>
    </row>
    <row r="2201" spans="4:13" x14ac:dyDescent="0.2">
      <c r="D2201" s="2"/>
      <c r="E2201" s="2"/>
      <c r="K2201" s="5"/>
      <c r="M2201" s="9"/>
    </row>
    <row r="2202" spans="4:13" x14ac:dyDescent="0.2">
      <c r="D2202" s="2"/>
      <c r="E2202" s="2"/>
      <c r="K2202" s="5"/>
      <c r="M2202" s="9"/>
    </row>
    <row r="2203" spans="4:13" x14ac:dyDescent="0.2">
      <c r="D2203" s="2"/>
      <c r="E2203" s="2"/>
      <c r="K2203" s="5"/>
      <c r="M2203" s="9"/>
    </row>
    <row r="2204" spans="4:13" x14ac:dyDescent="0.2">
      <c r="D2204" s="2"/>
      <c r="E2204" s="2"/>
      <c r="K2204" s="5"/>
      <c r="M2204" s="9"/>
    </row>
    <row r="2205" spans="4:13" x14ac:dyDescent="0.2">
      <c r="D2205" s="2"/>
      <c r="E2205" s="2"/>
      <c r="K2205" s="5"/>
      <c r="M2205" s="9"/>
    </row>
    <row r="2206" spans="4:13" x14ac:dyDescent="0.2">
      <c r="D2206" s="2"/>
      <c r="E2206" s="2"/>
      <c r="K2206" s="5"/>
      <c r="M2206" s="9"/>
    </row>
    <row r="2207" spans="4:13" x14ac:dyDescent="0.2">
      <c r="D2207" s="2"/>
      <c r="E2207" s="2"/>
      <c r="K2207" s="5"/>
      <c r="M2207" s="9"/>
    </row>
    <row r="2208" spans="4:13" x14ac:dyDescent="0.2">
      <c r="D2208" s="2"/>
      <c r="E2208" s="2"/>
      <c r="K2208" s="5"/>
      <c r="M2208" s="9"/>
    </row>
    <row r="2209" spans="4:13" x14ac:dyDescent="0.2">
      <c r="D2209" s="2"/>
      <c r="E2209" s="2"/>
      <c r="K2209" s="5"/>
      <c r="M2209" s="9"/>
    </row>
    <row r="2210" spans="4:13" x14ac:dyDescent="0.2">
      <c r="D2210" s="2"/>
      <c r="E2210" s="2"/>
      <c r="K2210" s="5"/>
      <c r="M2210" s="9"/>
    </row>
    <row r="2211" spans="4:13" x14ac:dyDescent="0.2">
      <c r="D2211" s="2"/>
      <c r="E2211" s="2"/>
      <c r="K2211" s="5"/>
      <c r="M2211" s="9"/>
    </row>
    <row r="2212" spans="4:13" x14ac:dyDescent="0.2">
      <c r="D2212" s="2"/>
      <c r="E2212" s="2"/>
      <c r="K2212" s="5"/>
      <c r="M2212" s="9"/>
    </row>
    <row r="2213" spans="4:13" x14ac:dyDescent="0.2">
      <c r="D2213" s="2"/>
      <c r="E2213" s="2"/>
      <c r="K2213" s="5"/>
      <c r="M2213" s="9"/>
    </row>
    <row r="2214" spans="4:13" x14ac:dyDescent="0.2">
      <c r="D2214" s="2"/>
      <c r="E2214" s="2"/>
      <c r="K2214" s="5"/>
      <c r="M2214" s="9"/>
    </row>
    <row r="2215" spans="4:13" x14ac:dyDescent="0.2">
      <c r="D2215" s="2"/>
      <c r="E2215" s="2"/>
      <c r="K2215" s="5"/>
      <c r="M2215" s="9"/>
    </row>
    <row r="2216" spans="4:13" x14ac:dyDescent="0.2">
      <c r="D2216" s="2"/>
      <c r="E2216" s="2"/>
      <c r="K2216" s="5"/>
      <c r="M2216" s="9"/>
    </row>
    <row r="2217" spans="4:13" x14ac:dyDescent="0.2">
      <c r="D2217" s="2"/>
      <c r="E2217" s="2"/>
      <c r="K2217" s="5"/>
      <c r="M2217" s="9"/>
    </row>
    <row r="2218" spans="4:13" x14ac:dyDescent="0.2">
      <c r="D2218" s="2"/>
      <c r="E2218" s="2"/>
      <c r="K2218" s="5"/>
      <c r="M2218" s="9"/>
    </row>
    <row r="2219" spans="4:13" x14ac:dyDescent="0.2">
      <c r="D2219" s="2"/>
      <c r="E2219" s="2"/>
      <c r="K2219" s="5"/>
      <c r="M2219" s="9"/>
    </row>
    <row r="2220" spans="4:13" x14ac:dyDescent="0.2">
      <c r="D2220" s="2"/>
      <c r="E2220" s="2"/>
      <c r="K2220" s="5"/>
      <c r="M2220" s="9"/>
    </row>
    <row r="2221" spans="4:13" x14ac:dyDescent="0.2">
      <c r="D2221" s="2"/>
      <c r="E2221" s="2"/>
      <c r="K2221" s="5"/>
      <c r="M2221" s="9"/>
    </row>
    <row r="2222" spans="4:13" x14ac:dyDescent="0.2">
      <c r="D2222" s="2"/>
      <c r="E2222" s="2"/>
      <c r="K2222" s="5"/>
      <c r="M2222" s="9"/>
    </row>
    <row r="2223" spans="4:13" x14ac:dyDescent="0.2">
      <c r="D2223" s="2"/>
      <c r="E2223" s="2"/>
      <c r="K2223" s="5"/>
      <c r="M2223" s="9"/>
    </row>
    <row r="2224" spans="4:13" x14ac:dyDescent="0.2">
      <c r="D2224" s="2"/>
      <c r="E2224" s="2"/>
      <c r="K2224" s="5"/>
      <c r="M2224" s="9"/>
    </row>
    <row r="2225" spans="4:13" x14ac:dyDescent="0.2">
      <c r="D2225" s="2"/>
      <c r="E2225" s="2"/>
      <c r="K2225" s="5"/>
      <c r="M2225" s="9"/>
    </row>
    <row r="2226" spans="4:13" x14ac:dyDescent="0.2">
      <c r="D2226" s="2"/>
      <c r="E2226" s="2"/>
      <c r="K2226" s="5"/>
      <c r="M2226" s="9"/>
    </row>
    <row r="2227" spans="4:13" x14ac:dyDescent="0.2">
      <c r="D2227" s="2"/>
      <c r="E2227" s="2"/>
      <c r="K2227" s="5"/>
      <c r="M2227" s="9"/>
    </row>
    <row r="2228" spans="4:13" x14ac:dyDescent="0.2">
      <c r="D2228" s="2"/>
      <c r="E2228" s="2"/>
      <c r="K2228" s="5"/>
      <c r="M2228" s="9"/>
    </row>
    <row r="2229" spans="4:13" x14ac:dyDescent="0.2">
      <c r="D2229" s="2"/>
      <c r="E2229" s="2"/>
      <c r="K2229" s="5"/>
      <c r="M2229" s="9"/>
    </row>
    <row r="2230" spans="4:13" x14ac:dyDescent="0.2">
      <c r="D2230" s="2"/>
      <c r="E2230" s="2"/>
      <c r="K2230" s="5"/>
      <c r="M2230" s="9"/>
    </row>
    <row r="2231" spans="4:13" x14ac:dyDescent="0.2">
      <c r="D2231" s="2"/>
      <c r="E2231" s="2"/>
      <c r="K2231" s="5"/>
      <c r="M2231" s="9"/>
    </row>
    <row r="2232" spans="4:13" x14ac:dyDescent="0.2">
      <c r="D2232" s="2"/>
      <c r="E2232" s="2"/>
      <c r="K2232" s="5"/>
      <c r="M2232" s="9"/>
    </row>
    <row r="2233" spans="4:13" x14ac:dyDescent="0.2">
      <c r="D2233" s="2"/>
      <c r="E2233" s="2"/>
      <c r="K2233" s="5"/>
      <c r="M2233" s="9"/>
    </row>
    <row r="2234" spans="4:13" x14ac:dyDescent="0.2">
      <c r="D2234" s="2"/>
      <c r="E2234" s="2"/>
      <c r="K2234" s="5"/>
      <c r="M2234" s="9"/>
    </row>
    <row r="2235" spans="4:13" x14ac:dyDescent="0.2">
      <c r="D2235" s="2"/>
      <c r="E2235" s="2"/>
      <c r="K2235" s="5"/>
      <c r="M2235" s="9"/>
    </row>
    <row r="2236" spans="4:13" x14ac:dyDescent="0.2">
      <c r="D2236" s="2"/>
      <c r="E2236" s="2"/>
      <c r="K2236" s="5"/>
      <c r="M2236" s="9"/>
    </row>
    <row r="2237" spans="4:13" x14ac:dyDescent="0.2">
      <c r="D2237" s="2"/>
      <c r="E2237" s="2"/>
      <c r="K2237" s="5"/>
      <c r="M2237" s="9"/>
    </row>
    <row r="2238" spans="4:13" x14ac:dyDescent="0.2">
      <c r="D2238" s="2"/>
      <c r="E2238" s="2"/>
      <c r="K2238" s="5"/>
      <c r="M2238" s="9"/>
    </row>
    <row r="2239" spans="4:13" x14ac:dyDescent="0.2">
      <c r="D2239" s="2"/>
      <c r="E2239" s="2"/>
      <c r="K2239" s="5"/>
      <c r="M2239" s="9"/>
    </row>
    <row r="2240" spans="4:13" x14ac:dyDescent="0.2">
      <c r="D2240" s="2"/>
      <c r="E2240" s="2"/>
      <c r="K2240" s="5"/>
      <c r="M2240" s="9"/>
    </row>
    <row r="2241" spans="4:13" x14ac:dyDescent="0.2">
      <c r="D2241" s="2"/>
      <c r="E2241" s="2"/>
      <c r="K2241" s="5"/>
      <c r="M2241" s="9"/>
    </row>
    <row r="2242" spans="4:13" x14ac:dyDescent="0.2">
      <c r="D2242" s="2"/>
      <c r="E2242" s="2"/>
      <c r="K2242" s="5"/>
      <c r="M2242" s="9"/>
    </row>
    <row r="2243" spans="4:13" x14ac:dyDescent="0.2">
      <c r="D2243" s="2"/>
      <c r="E2243" s="2"/>
      <c r="K2243" s="5"/>
      <c r="M2243" s="9"/>
    </row>
    <row r="2244" spans="4:13" x14ac:dyDescent="0.2">
      <c r="D2244" s="2"/>
      <c r="E2244" s="2"/>
      <c r="K2244" s="5"/>
      <c r="M2244" s="9"/>
    </row>
    <row r="2245" spans="4:13" x14ac:dyDescent="0.2">
      <c r="D2245" s="2"/>
      <c r="E2245" s="2"/>
      <c r="K2245" s="5"/>
      <c r="M2245" s="9"/>
    </row>
    <row r="2246" spans="4:13" x14ac:dyDescent="0.2">
      <c r="D2246" s="2"/>
      <c r="E2246" s="2"/>
      <c r="K2246" s="5"/>
      <c r="M2246" s="9"/>
    </row>
    <row r="2247" spans="4:13" x14ac:dyDescent="0.2">
      <c r="D2247" s="2"/>
      <c r="E2247" s="2"/>
      <c r="K2247" s="5"/>
      <c r="M2247" s="9"/>
    </row>
    <row r="2248" spans="4:13" x14ac:dyDescent="0.2">
      <c r="D2248" s="2"/>
      <c r="E2248" s="2"/>
      <c r="K2248" s="5"/>
      <c r="M2248" s="9"/>
    </row>
    <row r="2249" spans="4:13" x14ac:dyDescent="0.2">
      <c r="D2249" s="2"/>
      <c r="E2249" s="2"/>
      <c r="K2249" s="5"/>
      <c r="M2249" s="9"/>
    </row>
    <row r="2250" spans="4:13" x14ac:dyDescent="0.2">
      <c r="D2250" s="2"/>
      <c r="E2250" s="2"/>
      <c r="K2250" s="5"/>
      <c r="M2250" s="9"/>
    </row>
    <row r="2251" spans="4:13" x14ac:dyDescent="0.2">
      <c r="D2251" s="2"/>
      <c r="E2251" s="2"/>
      <c r="K2251" s="5"/>
      <c r="M2251" s="9"/>
    </row>
    <row r="2252" spans="4:13" x14ac:dyDescent="0.2">
      <c r="D2252" s="2"/>
      <c r="E2252" s="2"/>
      <c r="K2252" s="5"/>
      <c r="M2252" s="9"/>
    </row>
    <row r="2253" spans="4:13" x14ac:dyDescent="0.2">
      <c r="D2253" s="2"/>
      <c r="E2253" s="2"/>
      <c r="K2253" s="5"/>
      <c r="M2253" s="9"/>
    </row>
    <row r="2254" spans="4:13" x14ac:dyDescent="0.2">
      <c r="D2254" s="2"/>
      <c r="E2254" s="2"/>
      <c r="K2254" s="5"/>
      <c r="M2254" s="9"/>
    </row>
    <row r="2255" spans="4:13" x14ac:dyDescent="0.2">
      <c r="D2255" s="2"/>
      <c r="E2255" s="2"/>
      <c r="K2255" s="5"/>
      <c r="M2255" s="9"/>
    </row>
    <row r="2256" spans="4:13" x14ac:dyDescent="0.2">
      <c r="D2256" s="2"/>
      <c r="E2256" s="2"/>
      <c r="K2256" s="5"/>
      <c r="M2256" s="9"/>
    </row>
    <row r="2257" spans="4:13" x14ac:dyDescent="0.2">
      <c r="D2257" s="2"/>
      <c r="E2257" s="2"/>
      <c r="K2257" s="5"/>
      <c r="M2257" s="9"/>
    </row>
    <row r="2258" spans="4:13" x14ac:dyDescent="0.2">
      <c r="D2258" s="2"/>
      <c r="E2258" s="2"/>
      <c r="K2258" s="5"/>
      <c r="M2258" s="9"/>
    </row>
    <row r="2259" spans="4:13" x14ac:dyDescent="0.2">
      <c r="D2259" s="2"/>
      <c r="E2259" s="2"/>
      <c r="K2259" s="5"/>
      <c r="M2259" s="9"/>
    </row>
    <row r="2260" spans="4:13" x14ac:dyDescent="0.2">
      <c r="D2260" s="2"/>
      <c r="E2260" s="2"/>
      <c r="K2260" s="5"/>
      <c r="M2260" s="9"/>
    </row>
    <row r="2261" spans="4:13" x14ac:dyDescent="0.2">
      <c r="D2261" s="2"/>
      <c r="E2261" s="2"/>
      <c r="K2261" s="5"/>
      <c r="M2261" s="9"/>
    </row>
    <row r="2262" spans="4:13" x14ac:dyDescent="0.2">
      <c r="D2262" s="2"/>
      <c r="E2262" s="2"/>
      <c r="K2262" s="5"/>
      <c r="M2262" s="9"/>
    </row>
    <row r="2263" spans="4:13" x14ac:dyDescent="0.2">
      <c r="D2263" s="2"/>
      <c r="E2263" s="2"/>
      <c r="K2263" s="5"/>
      <c r="M2263" s="9"/>
    </row>
    <row r="2264" spans="4:13" x14ac:dyDescent="0.2">
      <c r="D2264" s="2"/>
      <c r="E2264" s="2"/>
      <c r="K2264" s="5"/>
      <c r="M2264" s="9"/>
    </row>
    <row r="2265" spans="4:13" x14ac:dyDescent="0.2">
      <c r="D2265" s="2"/>
      <c r="E2265" s="2"/>
      <c r="K2265" s="5"/>
      <c r="M2265" s="9"/>
    </row>
    <row r="2266" spans="4:13" x14ac:dyDescent="0.2">
      <c r="D2266" s="2"/>
      <c r="E2266" s="2"/>
      <c r="K2266" s="5"/>
      <c r="M2266" s="9"/>
    </row>
    <row r="2267" spans="4:13" x14ac:dyDescent="0.2">
      <c r="D2267" s="2"/>
      <c r="E2267" s="2"/>
      <c r="K2267" s="5"/>
      <c r="M2267" s="9"/>
    </row>
    <row r="2268" spans="4:13" x14ac:dyDescent="0.2">
      <c r="D2268" s="2"/>
      <c r="E2268" s="2"/>
      <c r="K2268" s="5"/>
      <c r="M2268" s="9"/>
    </row>
    <row r="2269" spans="4:13" x14ac:dyDescent="0.2">
      <c r="D2269" s="2"/>
      <c r="E2269" s="2"/>
      <c r="K2269" s="5"/>
      <c r="M2269" s="9"/>
    </row>
    <row r="2270" spans="4:13" x14ac:dyDescent="0.2">
      <c r="D2270" s="2"/>
      <c r="E2270" s="2"/>
      <c r="K2270" s="5"/>
      <c r="M2270" s="9"/>
    </row>
    <row r="2271" spans="4:13" x14ac:dyDescent="0.2">
      <c r="D2271" s="2"/>
      <c r="E2271" s="2"/>
      <c r="K2271" s="5"/>
      <c r="M2271" s="9"/>
    </row>
    <row r="2272" spans="4:13" x14ac:dyDescent="0.2">
      <c r="D2272" s="2"/>
      <c r="E2272" s="2"/>
      <c r="K2272" s="5"/>
      <c r="M2272" s="9"/>
    </row>
    <row r="2273" spans="4:13" x14ac:dyDescent="0.2">
      <c r="D2273" s="2"/>
      <c r="E2273" s="2"/>
      <c r="K2273" s="5"/>
      <c r="M2273" s="9"/>
    </row>
    <row r="2274" spans="4:13" x14ac:dyDescent="0.2">
      <c r="D2274" s="2"/>
      <c r="E2274" s="2"/>
      <c r="K2274" s="5"/>
      <c r="M2274" s="9"/>
    </row>
    <row r="2275" spans="4:13" x14ac:dyDescent="0.2">
      <c r="D2275" s="2"/>
      <c r="E2275" s="2"/>
      <c r="K2275" s="5"/>
      <c r="M2275" s="9"/>
    </row>
    <row r="2276" spans="4:13" x14ac:dyDescent="0.2">
      <c r="D2276" s="2"/>
      <c r="E2276" s="2"/>
      <c r="K2276" s="5"/>
      <c r="M2276" s="9"/>
    </row>
    <row r="2277" spans="4:13" x14ac:dyDescent="0.2">
      <c r="D2277" s="2"/>
      <c r="E2277" s="2"/>
      <c r="K2277" s="5"/>
      <c r="M2277" s="9"/>
    </row>
    <row r="2278" spans="4:13" x14ac:dyDescent="0.2">
      <c r="D2278" s="2"/>
      <c r="E2278" s="2"/>
      <c r="K2278" s="5"/>
      <c r="M2278" s="9"/>
    </row>
    <row r="2279" spans="4:13" x14ac:dyDescent="0.2">
      <c r="D2279" s="2"/>
      <c r="E2279" s="2"/>
      <c r="K2279" s="5"/>
      <c r="M2279" s="9"/>
    </row>
    <row r="2280" spans="4:13" x14ac:dyDescent="0.2">
      <c r="D2280" s="2"/>
      <c r="E2280" s="2"/>
      <c r="K2280" s="5"/>
      <c r="M2280" s="9"/>
    </row>
    <row r="2281" spans="4:13" x14ac:dyDescent="0.2">
      <c r="D2281" s="2"/>
      <c r="E2281" s="2"/>
      <c r="K2281" s="5"/>
      <c r="M2281" s="9"/>
    </row>
    <row r="2282" spans="4:13" x14ac:dyDescent="0.2">
      <c r="D2282" s="2"/>
      <c r="E2282" s="2"/>
      <c r="K2282" s="5"/>
      <c r="M2282" s="9"/>
    </row>
    <row r="2283" spans="4:13" x14ac:dyDescent="0.2">
      <c r="D2283" s="2"/>
      <c r="E2283" s="2"/>
      <c r="K2283" s="5"/>
      <c r="M2283" s="9"/>
    </row>
    <row r="2284" spans="4:13" x14ac:dyDescent="0.2">
      <c r="D2284" s="2"/>
      <c r="E2284" s="2"/>
      <c r="K2284" s="5"/>
      <c r="M2284" s="9"/>
    </row>
    <row r="2285" spans="4:13" x14ac:dyDescent="0.2">
      <c r="D2285" s="2"/>
      <c r="E2285" s="2"/>
      <c r="K2285" s="5"/>
      <c r="M2285" s="9"/>
    </row>
    <row r="2286" spans="4:13" x14ac:dyDescent="0.2">
      <c r="D2286" s="2"/>
      <c r="E2286" s="2"/>
      <c r="K2286" s="5"/>
      <c r="M2286" s="9"/>
    </row>
    <row r="2287" spans="4:13" x14ac:dyDescent="0.2">
      <c r="D2287" s="2"/>
      <c r="E2287" s="2"/>
      <c r="K2287" s="5"/>
      <c r="M2287" s="9"/>
    </row>
    <row r="2288" spans="4:13" x14ac:dyDescent="0.2">
      <c r="D2288" s="2"/>
      <c r="E2288" s="2"/>
      <c r="K2288" s="5"/>
      <c r="M2288" s="9"/>
    </row>
    <row r="2289" spans="4:13" x14ac:dyDescent="0.2">
      <c r="D2289" s="2"/>
      <c r="E2289" s="2"/>
      <c r="K2289" s="5"/>
      <c r="M2289" s="9"/>
    </row>
    <row r="2290" spans="4:13" x14ac:dyDescent="0.2">
      <c r="D2290" s="2"/>
      <c r="E2290" s="2"/>
      <c r="K2290" s="5"/>
      <c r="M2290" s="9"/>
    </row>
    <row r="2291" spans="4:13" x14ac:dyDescent="0.2">
      <c r="D2291" s="2"/>
      <c r="E2291" s="2"/>
      <c r="K2291" s="5"/>
      <c r="M2291" s="9"/>
    </row>
    <row r="2292" spans="4:13" x14ac:dyDescent="0.2">
      <c r="D2292" s="2"/>
      <c r="E2292" s="2"/>
      <c r="K2292" s="5"/>
      <c r="M2292" s="9"/>
    </row>
    <row r="2293" spans="4:13" x14ac:dyDescent="0.2">
      <c r="D2293" s="2"/>
      <c r="E2293" s="2"/>
      <c r="K2293" s="5"/>
      <c r="M2293" s="9"/>
    </row>
    <row r="2294" spans="4:13" x14ac:dyDescent="0.2">
      <c r="D2294" s="2"/>
      <c r="E2294" s="2"/>
      <c r="K2294" s="5"/>
      <c r="M2294" s="9"/>
    </row>
    <row r="2295" spans="4:13" x14ac:dyDescent="0.2">
      <c r="D2295" s="2"/>
      <c r="E2295" s="2"/>
      <c r="K2295" s="5"/>
      <c r="M2295" s="9"/>
    </row>
    <row r="2296" spans="4:13" x14ac:dyDescent="0.2">
      <c r="D2296" s="2"/>
      <c r="E2296" s="2"/>
      <c r="K2296" s="5"/>
      <c r="M2296" s="9"/>
    </row>
    <row r="2297" spans="4:13" x14ac:dyDescent="0.2">
      <c r="D2297" s="2"/>
      <c r="E2297" s="2"/>
      <c r="K2297" s="5"/>
      <c r="M2297" s="9"/>
    </row>
    <row r="2298" spans="4:13" x14ac:dyDescent="0.2">
      <c r="D2298" s="2"/>
      <c r="E2298" s="2"/>
      <c r="K2298" s="5"/>
      <c r="M2298" s="9"/>
    </row>
    <row r="2299" spans="4:13" x14ac:dyDescent="0.2">
      <c r="D2299" s="2"/>
      <c r="E2299" s="2"/>
      <c r="K2299" s="5"/>
      <c r="M2299" s="9"/>
    </row>
    <row r="2300" spans="4:13" x14ac:dyDescent="0.2">
      <c r="D2300" s="2"/>
      <c r="E2300" s="2"/>
      <c r="K2300" s="5"/>
      <c r="M2300" s="9"/>
    </row>
    <row r="2301" spans="4:13" x14ac:dyDescent="0.2">
      <c r="D2301" s="2"/>
      <c r="E2301" s="2"/>
      <c r="K2301" s="5"/>
      <c r="M2301" s="9"/>
    </row>
    <row r="2302" spans="4:13" x14ac:dyDescent="0.2">
      <c r="D2302" s="2"/>
      <c r="E2302" s="2"/>
      <c r="K2302" s="5"/>
      <c r="M2302" s="9"/>
    </row>
    <row r="2303" spans="4:13" x14ac:dyDescent="0.2">
      <c r="D2303" s="2"/>
      <c r="E2303" s="2"/>
      <c r="K2303" s="5"/>
      <c r="M2303" s="9"/>
    </row>
    <row r="2304" spans="4:13" x14ac:dyDescent="0.2">
      <c r="D2304" s="2"/>
      <c r="E2304" s="2"/>
      <c r="K2304" s="5"/>
      <c r="M2304" s="9"/>
    </row>
    <row r="2305" spans="4:13" x14ac:dyDescent="0.2">
      <c r="D2305" s="2"/>
      <c r="E2305" s="2"/>
      <c r="K2305" s="5"/>
      <c r="M2305" s="9"/>
    </row>
    <row r="2306" spans="4:13" x14ac:dyDescent="0.2">
      <c r="D2306" s="2"/>
      <c r="E2306" s="2"/>
      <c r="K2306" s="5"/>
      <c r="M2306" s="9"/>
    </row>
    <row r="2307" spans="4:13" x14ac:dyDescent="0.2">
      <c r="D2307" s="2"/>
      <c r="E2307" s="2"/>
      <c r="K2307" s="5"/>
      <c r="M2307" s="9"/>
    </row>
    <row r="2308" spans="4:13" x14ac:dyDescent="0.2">
      <c r="D2308" s="2"/>
      <c r="E2308" s="2"/>
      <c r="K2308" s="5"/>
      <c r="M2308" s="9"/>
    </row>
    <row r="2309" spans="4:13" x14ac:dyDescent="0.2">
      <c r="D2309" s="2"/>
      <c r="E2309" s="2"/>
      <c r="K2309" s="5"/>
      <c r="M2309" s="9"/>
    </row>
    <row r="2310" spans="4:13" x14ac:dyDescent="0.2">
      <c r="D2310" s="2"/>
      <c r="E2310" s="2"/>
      <c r="K2310" s="5"/>
      <c r="M2310" s="9"/>
    </row>
    <row r="2311" spans="4:13" x14ac:dyDescent="0.2">
      <c r="D2311" s="2"/>
      <c r="E2311" s="2"/>
      <c r="K2311" s="5"/>
      <c r="M2311" s="9"/>
    </row>
    <row r="2312" spans="4:13" x14ac:dyDescent="0.2">
      <c r="D2312" s="2"/>
      <c r="E2312" s="2"/>
      <c r="K2312" s="5"/>
      <c r="M2312" s="9"/>
    </row>
    <row r="2313" spans="4:13" x14ac:dyDescent="0.2">
      <c r="D2313" s="2"/>
      <c r="E2313" s="2"/>
      <c r="K2313" s="5"/>
      <c r="M2313" s="9"/>
    </row>
    <row r="2314" spans="4:13" x14ac:dyDescent="0.2">
      <c r="D2314" s="2"/>
      <c r="E2314" s="2"/>
      <c r="K2314" s="5"/>
      <c r="M2314" s="9"/>
    </row>
    <row r="2315" spans="4:13" x14ac:dyDescent="0.2">
      <c r="D2315" s="2"/>
      <c r="E2315" s="2"/>
      <c r="K2315" s="5"/>
      <c r="M2315" s="9"/>
    </row>
    <row r="2316" spans="4:13" x14ac:dyDescent="0.2">
      <c r="D2316" s="2"/>
      <c r="E2316" s="2"/>
      <c r="K2316" s="5"/>
      <c r="M2316" s="9"/>
    </row>
    <row r="2317" spans="4:13" x14ac:dyDescent="0.2">
      <c r="D2317" s="2"/>
      <c r="E2317" s="2"/>
      <c r="K2317" s="5"/>
      <c r="M2317" s="9"/>
    </row>
    <row r="2318" spans="4:13" x14ac:dyDescent="0.2">
      <c r="D2318" s="2"/>
      <c r="E2318" s="2"/>
      <c r="K2318" s="5"/>
      <c r="M2318" s="9"/>
    </row>
    <row r="2319" spans="4:13" x14ac:dyDescent="0.2">
      <c r="D2319" s="2"/>
      <c r="E2319" s="2"/>
      <c r="K2319" s="5"/>
      <c r="M2319" s="9"/>
    </row>
    <row r="2320" spans="4:13" x14ac:dyDescent="0.2">
      <c r="D2320" s="2"/>
      <c r="E2320" s="2"/>
      <c r="K2320" s="5"/>
      <c r="M2320" s="9"/>
    </row>
    <row r="2321" spans="4:13" x14ac:dyDescent="0.2">
      <c r="D2321" s="2"/>
      <c r="E2321" s="2"/>
      <c r="K2321" s="5"/>
      <c r="M2321" s="9"/>
    </row>
    <row r="2322" spans="4:13" x14ac:dyDescent="0.2">
      <c r="D2322" s="2"/>
      <c r="E2322" s="2"/>
      <c r="K2322" s="5"/>
      <c r="M2322" s="9"/>
    </row>
    <row r="2323" spans="4:13" x14ac:dyDescent="0.2">
      <c r="D2323" s="2"/>
      <c r="E2323" s="2"/>
      <c r="K2323" s="5"/>
      <c r="M2323" s="9"/>
    </row>
    <row r="2324" spans="4:13" x14ac:dyDescent="0.2">
      <c r="D2324" s="2"/>
      <c r="E2324" s="2"/>
      <c r="K2324" s="5"/>
      <c r="M2324" s="9"/>
    </row>
    <row r="2325" spans="4:13" x14ac:dyDescent="0.2">
      <c r="D2325" s="2"/>
      <c r="E2325" s="2"/>
      <c r="K2325" s="5"/>
      <c r="M2325" s="9"/>
    </row>
    <row r="2326" spans="4:13" x14ac:dyDescent="0.2">
      <c r="D2326" s="2"/>
      <c r="E2326" s="2"/>
      <c r="K2326" s="5"/>
      <c r="M2326" s="9"/>
    </row>
    <row r="2327" spans="4:13" x14ac:dyDescent="0.2">
      <c r="D2327" s="2"/>
      <c r="E2327" s="2"/>
      <c r="K2327" s="5"/>
      <c r="M2327" s="9"/>
    </row>
    <row r="2328" spans="4:13" x14ac:dyDescent="0.2">
      <c r="D2328" s="2"/>
      <c r="E2328" s="2"/>
      <c r="K2328" s="5"/>
      <c r="M2328" s="9"/>
    </row>
    <row r="2329" spans="4:13" x14ac:dyDescent="0.2">
      <c r="D2329" s="2"/>
      <c r="E2329" s="2"/>
      <c r="K2329" s="5"/>
      <c r="M2329" s="9"/>
    </row>
    <row r="2330" spans="4:13" x14ac:dyDescent="0.2">
      <c r="D2330" s="2"/>
      <c r="E2330" s="2"/>
      <c r="K2330" s="5"/>
      <c r="M2330" s="9"/>
    </row>
    <row r="2331" spans="4:13" x14ac:dyDescent="0.2">
      <c r="D2331" s="2"/>
      <c r="E2331" s="2"/>
      <c r="K2331" s="5"/>
      <c r="M2331" s="9"/>
    </row>
    <row r="2332" spans="4:13" x14ac:dyDescent="0.2">
      <c r="D2332" s="2"/>
      <c r="E2332" s="2"/>
      <c r="K2332" s="5"/>
      <c r="M2332" s="9"/>
    </row>
    <row r="2333" spans="4:13" x14ac:dyDescent="0.2">
      <c r="D2333" s="2"/>
      <c r="E2333" s="2"/>
      <c r="K2333" s="5"/>
      <c r="M2333" s="9"/>
    </row>
    <row r="2334" spans="4:13" x14ac:dyDescent="0.2">
      <c r="D2334" s="2"/>
      <c r="E2334" s="2"/>
      <c r="K2334" s="5"/>
      <c r="M2334" s="9"/>
    </row>
    <row r="2335" spans="4:13" x14ac:dyDescent="0.2">
      <c r="D2335" s="2"/>
      <c r="E2335" s="2"/>
      <c r="K2335" s="5"/>
      <c r="M2335" s="9"/>
    </row>
    <row r="2336" spans="4:13" x14ac:dyDescent="0.2">
      <c r="D2336" s="2"/>
      <c r="E2336" s="2"/>
      <c r="K2336" s="5"/>
      <c r="M2336" s="9"/>
    </row>
    <row r="2337" spans="4:13" x14ac:dyDescent="0.2">
      <c r="D2337" s="2"/>
      <c r="E2337" s="2"/>
      <c r="K2337" s="5"/>
      <c r="M2337" s="9"/>
    </row>
    <row r="2338" spans="4:13" x14ac:dyDescent="0.2">
      <c r="D2338" s="2"/>
      <c r="E2338" s="2"/>
      <c r="K2338" s="5"/>
      <c r="M2338" s="9"/>
    </row>
    <row r="2339" spans="4:13" x14ac:dyDescent="0.2">
      <c r="D2339" s="2"/>
      <c r="E2339" s="2"/>
      <c r="K2339" s="5"/>
      <c r="M2339" s="9"/>
    </row>
    <row r="2340" spans="4:13" x14ac:dyDescent="0.2">
      <c r="D2340" s="2"/>
      <c r="E2340" s="2"/>
      <c r="K2340" s="5"/>
      <c r="M2340" s="9"/>
    </row>
    <row r="2341" spans="4:13" x14ac:dyDescent="0.2">
      <c r="D2341" s="2"/>
      <c r="E2341" s="2"/>
      <c r="K2341" s="5"/>
      <c r="M2341" s="9"/>
    </row>
    <row r="2342" spans="4:13" x14ac:dyDescent="0.2">
      <c r="D2342" s="2"/>
      <c r="E2342" s="2"/>
      <c r="K2342" s="5"/>
      <c r="M2342" s="9"/>
    </row>
    <row r="2343" spans="4:13" x14ac:dyDescent="0.2">
      <c r="D2343" s="2"/>
      <c r="E2343" s="2"/>
      <c r="K2343" s="5"/>
      <c r="M2343" s="9"/>
    </row>
    <row r="2344" spans="4:13" x14ac:dyDescent="0.2">
      <c r="D2344" s="2"/>
      <c r="E2344" s="2"/>
      <c r="K2344" s="5"/>
      <c r="M2344" s="9"/>
    </row>
    <row r="2345" spans="4:13" x14ac:dyDescent="0.2">
      <c r="D2345" s="2"/>
      <c r="E2345" s="2"/>
      <c r="K2345" s="5"/>
      <c r="M2345" s="9"/>
    </row>
    <row r="2346" spans="4:13" x14ac:dyDescent="0.2">
      <c r="D2346" s="2"/>
      <c r="E2346" s="2"/>
      <c r="K2346" s="5"/>
      <c r="M2346" s="9"/>
    </row>
    <row r="2347" spans="4:13" x14ac:dyDescent="0.2">
      <c r="D2347" s="2"/>
      <c r="E2347" s="2"/>
      <c r="K2347" s="5"/>
      <c r="M2347" s="9"/>
    </row>
    <row r="2348" spans="4:13" x14ac:dyDescent="0.2">
      <c r="D2348" s="2"/>
      <c r="E2348" s="2"/>
      <c r="K2348" s="5"/>
      <c r="M2348" s="9"/>
    </row>
    <row r="2349" spans="4:13" x14ac:dyDescent="0.2">
      <c r="D2349" s="2"/>
      <c r="E2349" s="2"/>
      <c r="K2349" s="5"/>
      <c r="M2349" s="9"/>
    </row>
    <row r="2350" spans="4:13" x14ac:dyDescent="0.2">
      <c r="D2350" s="2"/>
      <c r="E2350" s="2"/>
      <c r="K2350" s="5"/>
      <c r="M2350" s="9"/>
    </row>
    <row r="2351" spans="4:13" x14ac:dyDescent="0.2">
      <c r="D2351" s="2"/>
      <c r="E2351" s="2"/>
      <c r="K2351" s="5"/>
      <c r="M2351" s="9"/>
    </row>
    <row r="2352" spans="4:13" x14ac:dyDescent="0.2">
      <c r="D2352" s="2"/>
      <c r="E2352" s="2"/>
      <c r="K2352" s="5"/>
      <c r="M2352" s="9"/>
    </row>
    <row r="2353" spans="4:13" x14ac:dyDescent="0.2">
      <c r="D2353" s="2"/>
      <c r="E2353" s="2"/>
      <c r="K2353" s="5"/>
      <c r="M2353" s="9"/>
    </row>
    <row r="2354" spans="4:13" x14ac:dyDescent="0.2">
      <c r="D2354" s="2"/>
      <c r="E2354" s="2"/>
      <c r="K2354" s="5"/>
      <c r="M2354" s="9"/>
    </row>
    <row r="2355" spans="4:13" x14ac:dyDescent="0.2">
      <c r="D2355" s="2"/>
      <c r="E2355" s="2"/>
      <c r="K2355" s="5"/>
      <c r="M2355" s="9"/>
    </row>
    <row r="2356" spans="4:13" x14ac:dyDescent="0.2">
      <c r="D2356" s="2"/>
      <c r="E2356" s="2"/>
      <c r="K2356" s="5"/>
      <c r="M2356" s="9"/>
    </row>
    <row r="2357" spans="4:13" x14ac:dyDescent="0.2">
      <c r="D2357" s="2"/>
      <c r="E2357" s="2"/>
      <c r="K2357" s="5"/>
      <c r="M2357" s="9"/>
    </row>
    <row r="2358" spans="4:13" x14ac:dyDescent="0.2">
      <c r="D2358" s="2"/>
      <c r="E2358" s="2"/>
      <c r="K2358" s="5"/>
      <c r="M2358" s="9"/>
    </row>
    <row r="2359" spans="4:13" x14ac:dyDescent="0.2">
      <c r="D2359" s="2"/>
      <c r="E2359" s="2"/>
      <c r="K2359" s="5"/>
      <c r="M2359" s="9"/>
    </row>
    <row r="2360" spans="4:13" x14ac:dyDescent="0.2">
      <c r="D2360" s="2"/>
      <c r="E2360" s="2"/>
      <c r="K2360" s="5"/>
      <c r="M2360" s="9"/>
    </row>
    <row r="2361" spans="4:13" x14ac:dyDescent="0.2">
      <c r="D2361" s="2"/>
      <c r="E2361" s="2"/>
      <c r="K2361" s="5"/>
      <c r="M2361" s="9"/>
    </row>
    <row r="2362" spans="4:13" x14ac:dyDescent="0.2">
      <c r="D2362" s="2"/>
      <c r="E2362" s="2"/>
      <c r="K2362" s="5"/>
      <c r="M2362" s="9"/>
    </row>
    <row r="2363" spans="4:13" x14ac:dyDescent="0.2">
      <c r="D2363" s="2"/>
      <c r="E2363" s="2"/>
      <c r="K2363" s="5"/>
      <c r="M2363" s="9"/>
    </row>
    <row r="2364" spans="4:13" x14ac:dyDescent="0.2">
      <c r="D2364" s="2"/>
      <c r="E2364" s="2"/>
      <c r="K2364" s="5"/>
      <c r="M2364" s="9"/>
    </row>
    <row r="2365" spans="4:13" x14ac:dyDescent="0.2">
      <c r="D2365" s="2"/>
      <c r="E2365" s="2"/>
      <c r="K2365" s="5"/>
      <c r="M2365" s="9"/>
    </row>
    <row r="2366" spans="4:13" x14ac:dyDescent="0.2">
      <c r="D2366" s="2"/>
      <c r="E2366" s="2"/>
      <c r="K2366" s="5"/>
      <c r="M2366" s="9"/>
    </row>
    <row r="2367" spans="4:13" x14ac:dyDescent="0.2">
      <c r="D2367" s="2"/>
      <c r="E2367" s="2"/>
      <c r="K2367" s="5"/>
      <c r="M2367" s="9"/>
    </row>
    <row r="2368" spans="4:13" x14ac:dyDescent="0.2">
      <c r="D2368" s="2"/>
      <c r="E2368" s="2"/>
      <c r="K2368" s="5"/>
      <c r="M2368" s="9"/>
    </row>
    <row r="2369" spans="4:13" x14ac:dyDescent="0.2">
      <c r="D2369" s="2"/>
      <c r="E2369" s="2"/>
      <c r="K2369" s="5"/>
      <c r="M2369" s="9"/>
    </row>
    <row r="2370" spans="4:13" x14ac:dyDescent="0.2">
      <c r="D2370" s="2"/>
      <c r="E2370" s="2"/>
      <c r="K2370" s="5"/>
      <c r="M2370" s="9"/>
    </row>
    <row r="2371" spans="4:13" x14ac:dyDescent="0.2">
      <c r="D2371" s="2"/>
      <c r="E2371" s="2"/>
      <c r="K2371" s="5"/>
      <c r="M2371" s="9"/>
    </row>
    <row r="2372" spans="4:13" x14ac:dyDescent="0.2">
      <c r="D2372" s="2"/>
      <c r="E2372" s="2"/>
      <c r="K2372" s="5"/>
      <c r="M2372" s="9"/>
    </row>
    <row r="2373" spans="4:13" x14ac:dyDescent="0.2">
      <c r="D2373" s="2"/>
      <c r="E2373" s="2"/>
      <c r="K2373" s="5"/>
      <c r="M2373" s="9"/>
    </row>
    <row r="2374" spans="4:13" x14ac:dyDescent="0.2">
      <c r="D2374" s="2"/>
      <c r="E2374" s="2"/>
      <c r="K2374" s="5"/>
      <c r="M2374" s="9"/>
    </row>
    <row r="2375" spans="4:13" x14ac:dyDescent="0.2">
      <c r="D2375" s="2"/>
      <c r="E2375" s="2"/>
      <c r="K2375" s="5"/>
      <c r="M2375" s="9"/>
    </row>
    <row r="2376" spans="4:13" x14ac:dyDescent="0.2">
      <c r="D2376" s="2"/>
      <c r="E2376" s="2"/>
      <c r="K2376" s="5"/>
      <c r="M2376" s="9"/>
    </row>
    <row r="2377" spans="4:13" x14ac:dyDescent="0.2">
      <c r="D2377" s="2"/>
      <c r="E2377" s="2"/>
      <c r="K2377" s="5"/>
      <c r="M2377" s="9"/>
    </row>
    <row r="2378" spans="4:13" x14ac:dyDescent="0.2">
      <c r="D2378" s="2"/>
      <c r="E2378" s="2"/>
      <c r="K2378" s="5"/>
      <c r="M2378" s="9"/>
    </row>
    <row r="2379" spans="4:13" x14ac:dyDescent="0.2">
      <c r="D2379" s="2"/>
      <c r="E2379" s="2"/>
      <c r="K2379" s="5"/>
      <c r="M2379" s="9"/>
    </row>
    <row r="2380" spans="4:13" x14ac:dyDescent="0.2">
      <c r="D2380" s="2"/>
      <c r="E2380" s="2"/>
      <c r="K2380" s="5"/>
      <c r="M2380" s="9"/>
    </row>
    <row r="2381" spans="4:13" x14ac:dyDescent="0.2">
      <c r="D2381" s="2"/>
      <c r="E2381" s="2"/>
      <c r="K2381" s="5"/>
      <c r="M2381" s="9"/>
    </row>
    <row r="2382" spans="4:13" x14ac:dyDescent="0.2">
      <c r="D2382" s="2"/>
      <c r="E2382" s="2"/>
      <c r="K2382" s="5"/>
      <c r="M2382" s="9"/>
    </row>
    <row r="2383" spans="4:13" x14ac:dyDescent="0.2">
      <c r="D2383" s="2"/>
      <c r="E2383" s="2"/>
      <c r="K2383" s="5"/>
      <c r="M2383" s="9"/>
    </row>
    <row r="2384" spans="4:13" x14ac:dyDescent="0.2">
      <c r="D2384" s="2"/>
      <c r="E2384" s="2"/>
      <c r="K2384" s="5"/>
      <c r="M2384" s="9"/>
    </row>
    <row r="2385" spans="4:13" x14ac:dyDescent="0.2">
      <c r="D2385" s="2"/>
      <c r="E2385" s="2"/>
      <c r="K2385" s="5"/>
      <c r="M2385" s="9"/>
    </row>
    <row r="2386" spans="4:13" x14ac:dyDescent="0.2">
      <c r="D2386" s="2"/>
      <c r="E2386" s="2"/>
      <c r="K2386" s="5"/>
      <c r="M2386" s="9"/>
    </row>
    <row r="2387" spans="4:13" x14ac:dyDescent="0.2">
      <c r="D2387" s="2"/>
      <c r="E2387" s="2"/>
      <c r="K2387" s="5"/>
      <c r="M2387" s="9"/>
    </row>
    <row r="2388" spans="4:13" x14ac:dyDescent="0.2">
      <c r="D2388" s="2"/>
      <c r="E2388" s="2"/>
      <c r="K2388" s="5"/>
      <c r="M2388" s="9"/>
    </row>
    <row r="2389" spans="4:13" x14ac:dyDescent="0.2">
      <c r="D2389" s="2"/>
      <c r="E2389" s="2"/>
      <c r="K2389" s="5"/>
      <c r="M2389" s="9"/>
    </row>
    <row r="2390" spans="4:13" x14ac:dyDescent="0.2">
      <c r="D2390" s="2"/>
      <c r="E2390" s="2"/>
      <c r="K2390" s="5"/>
      <c r="M2390" s="9"/>
    </row>
    <row r="2391" spans="4:13" x14ac:dyDescent="0.2">
      <c r="D2391" s="2"/>
      <c r="E2391" s="2"/>
      <c r="K2391" s="5"/>
      <c r="M2391" s="9"/>
    </row>
    <row r="2392" spans="4:13" x14ac:dyDescent="0.2">
      <c r="D2392" s="2"/>
      <c r="E2392" s="2"/>
      <c r="K2392" s="5"/>
      <c r="M2392" s="9"/>
    </row>
    <row r="2393" spans="4:13" x14ac:dyDescent="0.2">
      <c r="D2393" s="2"/>
      <c r="E2393" s="2"/>
      <c r="K2393" s="5"/>
      <c r="M2393" s="9"/>
    </row>
    <row r="2394" spans="4:13" x14ac:dyDescent="0.2">
      <c r="D2394" s="2"/>
      <c r="E2394" s="2"/>
      <c r="K2394" s="5"/>
      <c r="M2394" s="9"/>
    </row>
    <row r="2395" spans="4:13" x14ac:dyDescent="0.2">
      <c r="D2395" s="2"/>
      <c r="E2395" s="2"/>
      <c r="K2395" s="5"/>
      <c r="M2395" s="9"/>
    </row>
    <row r="2396" spans="4:13" x14ac:dyDescent="0.2">
      <c r="D2396" s="2"/>
      <c r="E2396" s="2"/>
      <c r="K2396" s="5"/>
      <c r="M2396" s="9"/>
    </row>
    <row r="2397" spans="4:13" x14ac:dyDescent="0.2">
      <c r="D2397" s="2"/>
      <c r="E2397" s="2"/>
      <c r="K2397" s="5"/>
      <c r="M2397" s="9"/>
    </row>
    <row r="2398" spans="4:13" x14ac:dyDescent="0.2">
      <c r="D2398" s="2"/>
      <c r="E2398" s="2"/>
      <c r="K2398" s="5"/>
      <c r="M2398" s="9"/>
    </row>
    <row r="2399" spans="4:13" x14ac:dyDescent="0.2">
      <c r="D2399" s="2"/>
      <c r="E2399" s="2"/>
      <c r="K2399" s="5"/>
      <c r="M2399" s="9"/>
    </row>
    <row r="2400" spans="4:13" x14ac:dyDescent="0.2">
      <c r="D2400" s="2"/>
      <c r="E2400" s="2"/>
      <c r="K2400" s="5"/>
      <c r="M2400" s="9"/>
    </row>
    <row r="2401" spans="4:13" x14ac:dyDescent="0.2">
      <c r="D2401" s="2"/>
      <c r="E2401" s="2"/>
      <c r="K2401" s="5"/>
      <c r="M2401" s="9"/>
    </row>
    <row r="2402" spans="4:13" x14ac:dyDescent="0.2">
      <c r="D2402" s="2"/>
      <c r="E2402" s="2"/>
      <c r="K2402" s="5"/>
      <c r="M2402" s="9"/>
    </row>
    <row r="2403" spans="4:13" x14ac:dyDescent="0.2">
      <c r="D2403" s="2"/>
      <c r="E2403" s="2"/>
      <c r="K2403" s="5"/>
      <c r="M2403" s="9"/>
    </row>
    <row r="2404" spans="4:13" x14ac:dyDescent="0.2">
      <c r="D2404" s="2"/>
      <c r="E2404" s="2"/>
      <c r="K2404" s="5"/>
      <c r="M2404" s="9"/>
    </row>
    <row r="2405" spans="4:13" x14ac:dyDescent="0.2">
      <c r="D2405" s="2"/>
      <c r="E2405" s="2"/>
      <c r="K2405" s="5"/>
      <c r="M2405" s="9"/>
    </row>
    <row r="2406" spans="4:13" x14ac:dyDescent="0.2">
      <c r="D2406" s="2"/>
      <c r="E2406" s="2"/>
      <c r="K2406" s="5"/>
      <c r="M2406" s="9"/>
    </row>
    <row r="2407" spans="4:13" x14ac:dyDescent="0.2">
      <c r="D2407" s="2"/>
      <c r="E2407" s="2"/>
      <c r="K2407" s="5"/>
      <c r="M2407" s="9"/>
    </row>
    <row r="2408" spans="4:13" x14ac:dyDescent="0.2">
      <c r="D2408" s="2"/>
      <c r="E2408" s="2"/>
      <c r="K2408" s="5"/>
      <c r="M2408" s="9"/>
    </row>
    <row r="2409" spans="4:13" x14ac:dyDescent="0.2">
      <c r="D2409" s="2"/>
      <c r="E2409" s="2"/>
      <c r="K2409" s="5"/>
      <c r="M2409" s="9"/>
    </row>
    <row r="2410" spans="4:13" x14ac:dyDescent="0.2">
      <c r="D2410" s="2"/>
      <c r="E2410" s="2"/>
      <c r="K2410" s="5"/>
      <c r="M2410" s="9"/>
    </row>
    <row r="2411" spans="4:13" x14ac:dyDescent="0.2">
      <c r="D2411" s="2"/>
      <c r="E2411" s="2"/>
      <c r="K2411" s="5"/>
      <c r="M2411" s="9"/>
    </row>
    <row r="2412" spans="4:13" x14ac:dyDescent="0.2">
      <c r="D2412" s="2"/>
      <c r="E2412" s="2"/>
      <c r="K2412" s="5"/>
      <c r="M2412" s="9"/>
    </row>
    <row r="2413" spans="4:13" x14ac:dyDescent="0.2">
      <c r="D2413" s="2"/>
      <c r="E2413" s="2"/>
      <c r="K2413" s="5"/>
      <c r="M2413" s="9"/>
    </row>
    <row r="2414" spans="4:13" x14ac:dyDescent="0.2">
      <c r="D2414" s="2"/>
      <c r="E2414" s="2"/>
      <c r="K2414" s="5"/>
      <c r="M2414" s="9"/>
    </row>
    <row r="2415" spans="4:13" x14ac:dyDescent="0.2">
      <c r="D2415" s="2"/>
      <c r="E2415" s="2"/>
      <c r="K2415" s="5"/>
      <c r="M2415" s="9"/>
    </row>
    <row r="2416" spans="4:13" x14ac:dyDescent="0.2">
      <c r="D2416" s="2"/>
      <c r="E2416" s="2"/>
      <c r="K2416" s="5"/>
      <c r="M2416" s="9"/>
    </row>
    <row r="2417" spans="4:13" x14ac:dyDescent="0.2">
      <c r="D2417" s="2"/>
      <c r="E2417" s="2"/>
      <c r="K2417" s="5"/>
      <c r="M2417" s="9"/>
    </row>
    <row r="2418" spans="4:13" x14ac:dyDescent="0.2">
      <c r="D2418" s="2"/>
      <c r="E2418" s="2"/>
      <c r="K2418" s="5"/>
      <c r="M2418" s="9"/>
    </row>
    <row r="2419" spans="4:13" x14ac:dyDescent="0.2">
      <c r="D2419" s="2"/>
      <c r="E2419" s="2"/>
      <c r="K2419" s="5"/>
      <c r="M2419" s="9"/>
    </row>
    <row r="2420" spans="4:13" x14ac:dyDescent="0.2">
      <c r="D2420" s="2"/>
      <c r="E2420" s="2"/>
      <c r="K2420" s="5"/>
      <c r="M2420" s="9"/>
    </row>
    <row r="2421" spans="4:13" x14ac:dyDescent="0.2">
      <c r="D2421" s="2"/>
      <c r="E2421" s="2"/>
      <c r="K2421" s="5"/>
      <c r="M2421" s="9"/>
    </row>
    <row r="2422" spans="4:13" x14ac:dyDescent="0.2">
      <c r="D2422" s="2"/>
      <c r="E2422" s="2"/>
      <c r="K2422" s="5"/>
      <c r="M2422" s="9"/>
    </row>
    <row r="2423" spans="4:13" x14ac:dyDescent="0.2">
      <c r="D2423" s="2"/>
      <c r="E2423" s="2"/>
      <c r="K2423" s="5"/>
      <c r="M2423" s="9"/>
    </row>
    <row r="2424" spans="4:13" x14ac:dyDescent="0.2">
      <c r="D2424" s="2"/>
      <c r="E2424" s="2"/>
      <c r="K2424" s="5"/>
      <c r="M2424" s="9"/>
    </row>
    <row r="2425" spans="4:13" x14ac:dyDescent="0.2">
      <c r="D2425" s="2"/>
      <c r="E2425" s="2"/>
      <c r="K2425" s="5"/>
      <c r="M2425" s="9"/>
    </row>
    <row r="2426" spans="4:13" x14ac:dyDescent="0.2">
      <c r="D2426" s="2"/>
      <c r="E2426" s="2"/>
      <c r="K2426" s="5"/>
      <c r="M2426" s="9"/>
    </row>
    <row r="2427" spans="4:13" x14ac:dyDescent="0.2">
      <c r="D2427" s="2"/>
      <c r="E2427" s="2"/>
      <c r="K2427" s="5"/>
      <c r="M2427" s="9"/>
    </row>
    <row r="2428" spans="4:13" x14ac:dyDescent="0.2">
      <c r="D2428" s="2"/>
      <c r="E2428" s="2"/>
      <c r="K2428" s="5"/>
      <c r="M2428" s="9"/>
    </row>
    <row r="2429" spans="4:13" x14ac:dyDescent="0.2">
      <c r="D2429" s="2"/>
      <c r="E2429" s="2"/>
      <c r="K2429" s="5"/>
      <c r="M2429" s="9"/>
    </row>
    <row r="2430" spans="4:13" x14ac:dyDescent="0.2">
      <c r="D2430" s="2"/>
      <c r="E2430" s="2"/>
      <c r="K2430" s="5"/>
      <c r="M2430" s="9"/>
    </row>
    <row r="2431" spans="4:13" x14ac:dyDescent="0.2">
      <c r="D2431" s="2"/>
      <c r="E2431" s="2"/>
      <c r="K2431" s="5"/>
      <c r="M2431" s="9"/>
    </row>
    <row r="2432" spans="4:13" x14ac:dyDescent="0.2">
      <c r="D2432" s="2"/>
      <c r="E2432" s="2"/>
      <c r="K2432" s="5"/>
      <c r="M2432" s="9"/>
    </row>
    <row r="2433" spans="4:13" x14ac:dyDescent="0.2">
      <c r="D2433" s="2"/>
      <c r="E2433" s="2"/>
      <c r="K2433" s="5"/>
      <c r="M2433" s="9"/>
    </row>
    <row r="2434" spans="4:13" x14ac:dyDescent="0.2">
      <c r="D2434" s="2"/>
      <c r="E2434" s="2"/>
      <c r="K2434" s="5"/>
      <c r="M2434" s="9"/>
    </row>
    <row r="2435" spans="4:13" x14ac:dyDescent="0.2">
      <c r="D2435" s="2"/>
      <c r="E2435" s="2"/>
      <c r="K2435" s="5"/>
      <c r="M2435" s="9"/>
    </row>
    <row r="2436" spans="4:13" x14ac:dyDescent="0.2">
      <c r="D2436" s="2"/>
      <c r="E2436" s="2"/>
      <c r="K2436" s="5"/>
      <c r="M2436" s="9"/>
    </row>
    <row r="2437" spans="4:13" x14ac:dyDescent="0.2">
      <c r="D2437" s="2"/>
      <c r="E2437" s="2"/>
      <c r="K2437" s="5"/>
      <c r="M2437" s="9"/>
    </row>
    <row r="2438" spans="4:13" x14ac:dyDescent="0.2">
      <c r="D2438" s="2"/>
      <c r="E2438" s="2"/>
      <c r="K2438" s="5"/>
      <c r="M2438" s="9"/>
    </row>
    <row r="2439" spans="4:13" x14ac:dyDescent="0.2">
      <c r="D2439" s="2"/>
      <c r="E2439" s="2"/>
      <c r="K2439" s="5"/>
      <c r="M2439" s="9"/>
    </row>
    <row r="2440" spans="4:13" x14ac:dyDescent="0.2">
      <c r="D2440" s="2"/>
      <c r="E2440" s="2"/>
      <c r="K2440" s="5"/>
      <c r="M2440" s="9"/>
    </row>
    <row r="2441" spans="4:13" x14ac:dyDescent="0.2">
      <c r="D2441" s="2"/>
      <c r="E2441" s="2"/>
      <c r="K2441" s="5"/>
      <c r="M2441" s="9"/>
    </row>
    <row r="2442" spans="4:13" x14ac:dyDescent="0.2">
      <c r="D2442" s="2"/>
      <c r="E2442" s="2"/>
      <c r="K2442" s="5"/>
      <c r="M2442" s="9"/>
    </row>
    <row r="2443" spans="4:13" x14ac:dyDescent="0.2">
      <c r="D2443" s="2"/>
      <c r="E2443" s="2"/>
      <c r="K2443" s="5"/>
      <c r="M2443" s="9"/>
    </row>
    <row r="2444" spans="4:13" x14ac:dyDescent="0.2">
      <c r="D2444" s="2"/>
      <c r="E2444" s="2"/>
      <c r="K2444" s="5"/>
      <c r="M2444" s="9"/>
    </row>
    <row r="2445" spans="4:13" x14ac:dyDescent="0.2">
      <c r="D2445" s="2"/>
      <c r="E2445" s="2"/>
      <c r="K2445" s="5"/>
      <c r="M2445" s="9"/>
    </row>
    <row r="2446" spans="4:13" x14ac:dyDescent="0.2">
      <c r="D2446" s="2"/>
      <c r="E2446" s="2"/>
      <c r="K2446" s="5"/>
      <c r="M2446" s="9"/>
    </row>
    <row r="2447" spans="4:13" x14ac:dyDescent="0.2">
      <c r="D2447" s="2"/>
      <c r="E2447" s="2"/>
      <c r="K2447" s="5"/>
      <c r="M2447" s="9"/>
    </row>
    <row r="2448" spans="4:13" x14ac:dyDescent="0.2">
      <c r="D2448" s="2"/>
      <c r="E2448" s="2"/>
      <c r="K2448" s="5"/>
      <c r="M2448" s="9"/>
    </row>
    <row r="2449" spans="4:13" x14ac:dyDescent="0.2">
      <c r="D2449" s="2"/>
      <c r="E2449" s="2"/>
      <c r="K2449" s="5"/>
      <c r="M2449" s="9"/>
    </row>
    <row r="2450" spans="4:13" x14ac:dyDescent="0.2">
      <c r="D2450" s="2"/>
      <c r="E2450" s="2"/>
      <c r="K2450" s="5"/>
      <c r="M2450" s="9"/>
    </row>
    <row r="2451" spans="4:13" x14ac:dyDescent="0.2">
      <c r="D2451" s="2"/>
      <c r="E2451" s="2"/>
      <c r="K2451" s="5"/>
      <c r="M2451" s="9"/>
    </row>
    <row r="2452" spans="4:13" x14ac:dyDescent="0.2">
      <c r="D2452" s="2"/>
      <c r="E2452" s="2"/>
      <c r="K2452" s="5"/>
      <c r="M2452" s="9"/>
    </row>
    <row r="2453" spans="4:13" x14ac:dyDescent="0.2">
      <c r="D2453" s="2"/>
      <c r="E2453" s="2"/>
      <c r="K2453" s="5"/>
      <c r="M2453" s="9"/>
    </row>
    <row r="2454" spans="4:13" x14ac:dyDescent="0.2">
      <c r="D2454" s="2"/>
      <c r="E2454" s="2"/>
      <c r="K2454" s="5"/>
      <c r="M2454" s="9"/>
    </row>
    <row r="2455" spans="4:13" x14ac:dyDescent="0.2">
      <c r="D2455" s="2"/>
      <c r="E2455" s="2"/>
      <c r="K2455" s="5"/>
      <c r="M2455" s="9"/>
    </row>
    <row r="2456" spans="4:13" x14ac:dyDescent="0.2">
      <c r="D2456" s="2"/>
      <c r="E2456" s="2"/>
      <c r="K2456" s="5"/>
      <c r="M2456" s="9"/>
    </row>
    <row r="2457" spans="4:13" x14ac:dyDescent="0.2">
      <c r="D2457" s="2"/>
      <c r="E2457" s="2"/>
      <c r="K2457" s="5"/>
      <c r="M2457" s="9"/>
    </row>
    <row r="2458" spans="4:13" x14ac:dyDescent="0.2">
      <c r="D2458" s="2"/>
      <c r="E2458" s="2"/>
      <c r="K2458" s="5"/>
      <c r="M2458" s="9"/>
    </row>
    <row r="2459" spans="4:13" x14ac:dyDescent="0.2">
      <c r="D2459" s="2"/>
      <c r="E2459" s="2"/>
      <c r="K2459" s="5"/>
      <c r="M2459" s="9"/>
    </row>
    <row r="2460" spans="4:13" x14ac:dyDescent="0.2">
      <c r="D2460" s="2"/>
      <c r="E2460" s="2"/>
      <c r="K2460" s="5"/>
      <c r="M2460" s="9"/>
    </row>
    <row r="2461" spans="4:13" x14ac:dyDescent="0.2">
      <c r="D2461" s="2"/>
      <c r="E2461" s="2"/>
      <c r="K2461" s="5"/>
      <c r="M2461" s="9"/>
    </row>
    <row r="2462" spans="4:13" x14ac:dyDescent="0.2">
      <c r="D2462" s="2"/>
      <c r="E2462" s="2"/>
      <c r="K2462" s="5"/>
      <c r="M2462" s="9"/>
    </row>
    <row r="2463" spans="4:13" x14ac:dyDescent="0.2">
      <c r="D2463" s="2"/>
      <c r="E2463" s="2"/>
      <c r="K2463" s="5"/>
      <c r="M2463" s="9"/>
    </row>
    <row r="2464" spans="4:13" x14ac:dyDescent="0.2">
      <c r="D2464" s="2"/>
      <c r="E2464" s="2"/>
      <c r="K2464" s="5"/>
      <c r="M2464" s="9"/>
    </row>
    <row r="2465" spans="4:13" x14ac:dyDescent="0.2">
      <c r="D2465" s="2"/>
      <c r="E2465" s="2"/>
      <c r="K2465" s="5"/>
      <c r="M2465" s="9"/>
    </row>
    <row r="2466" spans="4:13" x14ac:dyDescent="0.2">
      <c r="D2466" s="2"/>
      <c r="E2466" s="2"/>
      <c r="K2466" s="5"/>
      <c r="M2466" s="9"/>
    </row>
    <row r="2467" spans="4:13" x14ac:dyDescent="0.2">
      <c r="D2467" s="2"/>
      <c r="E2467" s="2"/>
      <c r="K2467" s="5"/>
      <c r="M2467" s="9"/>
    </row>
    <row r="2468" spans="4:13" x14ac:dyDescent="0.2">
      <c r="D2468" s="2"/>
      <c r="E2468" s="2"/>
      <c r="K2468" s="5"/>
      <c r="M2468" s="9"/>
    </row>
    <row r="2469" spans="4:13" x14ac:dyDescent="0.2">
      <c r="D2469" s="2"/>
      <c r="E2469" s="2"/>
      <c r="K2469" s="5"/>
      <c r="M2469" s="9"/>
    </row>
    <row r="2470" spans="4:13" x14ac:dyDescent="0.2">
      <c r="D2470" s="2"/>
      <c r="E2470" s="2"/>
      <c r="K2470" s="5"/>
      <c r="M2470" s="9"/>
    </row>
    <row r="2471" spans="4:13" x14ac:dyDescent="0.2">
      <c r="D2471" s="2"/>
      <c r="E2471" s="2"/>
      <c r="K2471" s="5"/>
      <c r="M2471" s="9"/>
    </row>
    <row r="2472" spans="4:13" x14ac:dyDescent="0.2">
      <c r="D2472" s="2"/>
      <c r="E2472" s="2"/>
      <c r="K2472" s="5"/>
      <c r="M2472" s="9"/>
    </row>
    <row r="2473" spans="4:13" x14ac:dyDescent="0.2">
      <c r="D2473" s="2"/>
      <c r="E2473" s="2"/>
      <c r="K2473" s="5"/>
      <c r="M2473" s="9"/>
    </row>
    <row r="2474" spans="4:13" x14ac:dyDescent="0.2">
      <c r="D2474" s="2"/>
      <c r="E2474" s="2"/>
      <c r="K2474" s="5"/>
      <c r="M2474" s="9"/>
    </row>
    <row r="2475" spans="4:13" x14ac:dyDescent="0.2">
      <c r="D2475" s="2"/>
      <c r="E2475" s="2"/>
      <c r="K2475" s="5"/>
      <c r="M2475" s="9"/>
    </row>
    <row r="2476" spans="4:13" x14ac:dyDescent="0.2">
      <c r="D2476" s="2"/>
      <c r="E2476" s="2"/>
      <c r="K2476" s="5"/>
      <c r="M2476" s="9"/>
    </row>
    <row r="2477" spans="4:13" x14ac:dyDescent="0.2">
      <c r="D2477" s="2"/>
      <c r="E2477" s="2"/>
      <c r="K2477" s="5"/>
      <c r="M2477" s="9"/>
    </row>
    <row r="2478" spans="4:13" x14ac:dyDescent="0.2">
      <c r="D2478" s="2"/>
      <c r="E2478" s="2"/>
      <c r="K2478" s="5"/>
      <c r="M2478" s="9"/>
    </row>
    <row r="2479" spans="4:13" x14ac:dyDescent="0.2">
      <c r="D2479" s="2"/>
      <c r="E2479" s="2"/>
      <c r="K2479" s="5"/>
      <c r="M2479" s="9"/>
    </row>
    <row r="2480" spans="4:13" x14ac:dyDescent="0.2">
      <c r="D2480" s="2"/>
      <c r="E2480" s="2"/>
      <c r="K2480" s="5"/>
      <c r="M2480" s="9"/>
    </row>
    <row r="2481" spans="4:13" x14ac:dyDescent="0.2">
      <c r="D2481" s="2"/>
      <c r="E2481" s="2"/>
      <c r="K2481" s="5"/>
      <c r="M2481" s="9"/>
    </row>
    <row r="2482" spans="4:13" x14ac:dyDescent="0.2">
      <c r="D2482" s="2"/>
      <c r="E2482" s="2"/>
      <c r="K2482" s="5"/>
      <c r="M2482" s="9"/>
    </row>
    <row r="2483" spans="4:13" x14ac:dyDescent="0.2">
      <c r="D2483" s="2"/>
      <c r="E2483" s="2"/>
      <c r="K2483" s="5"/>
      <c r="M2483" s="9"/>
    </row>
    <row r="2484" spans="4:13" x14ac:dyDescent="0.2">
      <c r="D2484" s="2"/>
      <c r="E2484" s="2"/>
      <c r="K2484" s="5"/>
      <c r="M2484" s="9"/>
    </row>
    <row r="2485" spans="4:13" x14ac:dyDescent="0.2">
      <c r="D2485" s="2"/>
      <c r="E2485" s="2"/>
      <c r="K2485" s="5"/>
      <c r="M2485" s="9"/>
    </row>
    <row r="2486" spans="4:13" x14ac:dyDescent="0.2">
      <c r="D2486" s="2"/>
      <c r="E2486" s="2"/>
      <c r="K2486" s="5"/>
      <c r="M2486" s="9"/>
    </row>
    <row r="2487" spans="4:13" x14ac:dyDescent="0.2">
      <c r="D2487" s="2"/>
      <c r="E2487" s="2"/>
      <c r="K2487" s="5"/>
      <c r="M2487" s="9"/>
    </row>
    <row r="2488" spans="4:13" x14ac:dyDescent="0.2">
      <c r="D2488" s="2"/>
      <c r="E2488" s="2"/>
      <c r="K2488" s="5"/>
      <c r="M2488" s="9"/>
    </row>
    <row r="2489" spans="4:13" x14ac:dyDescent="0.2">
      <c r="D2489" s="2"/>
      <c r="E2489" s="2"/>
      <c r="K2489" s="5"/>
      <c r="M2489" s="9"/>
    </row>
    <row r="2490" spans="4:13" x14ac:dyDescent="0.2">
      <c r="D2490" s="2"/>
      <c r="E2490" s="2"/>
      <c r="K2490" s="5"/>
      <c r="M2490" s="9"/>
    </row>
    <row r="2491" spans="4:13" x14ac:dyDescent="0.2">
      <c r="D2491" s="2"/>
      <c r="E2491" s="2"/>
      <c r="K2491" s="5"/>
      <c r="M2491" s="9"/>
    </row>
    <row r="2492" spans="4:13" x14ac:dyDescent="0.2">
      <c r="D2492" s="2"/>
      <c r="E2492" s="2"/>
      <c r="K2492" s="5"/>
      <c r="M2492" s="9"/>
    </row>
    <row r="2493" spans="4:13" x14ac:dyDescent="0.2">
      <c r="D2493" s="2"/>
      <c r="E2493" s="2"/>
      <c r="K2493" s="5"/>
      <c r="M2493" s="9"/>
    </row>
    <row r="2494" spans="4:13" x14ac:dyDescent="0.2">
      <c r="D2494" s="2"/>
      <c r="E2494" s="2"/>
      <c r="K2494" s="5"/>
      <c r="M2494" s="9"/>
    </row>
    <row r="2495" spans="4:13" x14ac:dyDescent="0.2">
      <c r="D2495" s="2"/>
      <c r="E2495" s="2"/>
      <c r="K2495" s="5"/>
      <c r="M2495" s="9"/>
    </row>
    <row r="2496" spans="4:13" x14ac:dyDescent="0.2">
      <c r="D2496" s="2"/>
      <c r="E2496" s="2"/>
      <c r="K2496" s="5"/>
      <c r="M2496" s="9"/>
    </row>
    <row r="2497" spans="4:13" x14ac:dyDescent="0.2">
      <c r="D2497" s="2"/>
      <c r="E2497" s="2"/>
      <c r="K2497" s="5"/>
      <c r="M2497" s="9"/>
    </row>
    <row r="2498" spans="4:13" x14ac:dyDescent="0.2">
      <c r="D2498" s="2"/>
      <c r="E2498" s="2"/>
      <c r="K2498" s="5"/>
      <c r="M2498" s="9"/>
    </row>
    <row r="2499" spans="4:13" x14ac:dyDescent="0.2">
      <c r="D2499" s="2"/>
      <c r="E2499" s="2"/>
      <c r="K2499" s="5"/>
      <c r="M2499" s="9"/>
    </row>
    <row r="2500" spans="4:13" x14ac:dyDescent="0.2">
      <c r="D2500" s="2"/>
      <c r="E2500" s="2"/>
      <c r="K2500" s="5"/>
      <c r="M2500" s="9"/>
    </row>
    <row r="2501" spans="4:13" x14ac:dyDescent="0.2">
      <c r="D2501" s="2"/>
      <c r="E2501" s="2"/>
      <c r="K2501" s="5"/>
      <c r="M2501" s="9"/>
    </row>
    <row r="2502" spans="4:13" x14ac:dyDescent="0.2">
      <c r="D2502" s="2"/>
      <c r="E2502" s="2"/>
      <c r="K2502" s="5"/>
      <c r="M2502" s="9"/>
    </row>
    <row r="2503" spans="4:13" x14ac:dyDescent="0.2">
      <c r="D2503" s="2"/>
      <c r="E2503" s="2"/>
      <c r="K2503" s="5"/>
      <c r="M2503" s="9"/>
    </row>
    <row r="2504" spans="4:13" x14ac:dyDescent="0.2">
      <c r="D2504" s="2"/>
      <c r="E2504" s="2"/>
      <c r="K2504" s="5"/>
      <c r="M2504" s="9"/>
    </row>
    <row r="2505" spans="4:13" x14ac:dyDescent="0.2">
      <c r="D2505" s="2"/>
      <c r="E2505" s="2"/>
      <c r="K2505" s="5"/>
      <c r="M2505" s="9"/>
    </row>
    <row r="2506" spans="4:13" x14ac:dyDescent="0.2">
      <c r="D2506" s="2"/>
      <c r="E2506" s="2"/>
      <c r="K2506" s="5"/>
      <c r="M2506" s="9"/>
    </row>
    <row r="2507" spans="4:13" x14ac:dyDescent="0.2">
      <c r="D2507" s="2"/>
      <c r="E2507" s="2"/>
      <c r="K2507" s="5"/>
      <c r="M2507" s="9"/>
    </row>
    <row r="2508" spans="4:13" x14ac:dyDescent="0.2">
      <c r="D2508" s="2"/>
      <c r="E2508" s="2"/>
      <c r="K2508" s="5"/>
      <c r="M2508" s="9"/>
    </row>
    <row r="2509" spans="4:13" x14ac:dyDescent="0.2">
      <c r="D2509" s="2"/>
      <c r="E2509" s="2"/>
      <c r="K2509" s="5"/>
      <c r="M2509" s="9"/>
    </row>
    <row r="2510" spans="4:13" x14ac:dyDescent="0.2">
      <c r="D2510" s="2"/>
      <c r="E2510" s="2"/>
      <c r="K2510" s="5"/>
      <c r="M2510" s="9"/>
    </row>
    <row r="2511" spans="4:13" x14ac:dyDescent="0.2">
      <c r="D2511" s="2"/>
      <c r="E2511" s="2"/>
      <c r="K2511" s="5"/>
      <c r="M2511" s="9"/>
    </row>
    <row r="2512" spans="4:13" x14ac:dyDescent="0.2">
      <c r="D2512" s="2"/>
      <c r="E2512" s="2"/>
      <c r="K2512" s="5"/>
      <c r="M2512" s="9"/>
    </row>
    <row r="2513" spans="4:13" x14ac:dyDescent="0.2">
      <c r="D2513" s="2"/>
      <c r="E2513" s="2"/>
      <c r="K2513" s="5"/>
      <c r="M2513" s="9"/>
    </row>
    <row r="2514" spans="4:13" x14ac:dyDescent="0.2">
      <c r="D2514" s="2"/>
      <c r="E2514" s="2"/>
      <c r="K2514" s="5"/>
      <c r="M2514" s="9"/>
    </row>
    <row r="2515" spans="4:13" x14ac:dyDescent="0.2">
      <c r="D2515" s="2"/>
      <c r="E2515" s="2"/>
      <c r="K2515" s="5"/>
      <c r="M2515" s="9"/>
    </row>
    <row r="2516" spans="4:13" x14ac:dyDescent="0.2">
      <c r="D2516" s="2"/>
      <c r="E2516" s="2"/>
      <c r="K2516" s="5"/>
      <c r="M2516" s="9"/>
    </row>
    <row r="2517" spans="4:13" x14ac:dyDescent="0.2">
      <c r="D2517" s="2"/>
      <c r="E2517" s="2"/>
      <c r="K2517" s="5"/>
      <c r="M2517" s="9"/>
    </row>
    <row r="2518" spans="4:13" x14ac:dyDescent="0.2">
      <c r="D2518" s="2"/>
      <c r="E2518" s="2"/>
      <c r="K2518" s="5"/>
      <c r="M2518" s="9"/>
    </row>
    <row r="2519" spans="4:13" x14ac:dyDescent="0.2">
      <c r="D2519" s="2"/>
      <c r="E2519" s="2"/>
      <c r="K2519" s="5"/>
      <c r="M2519" s="9"/>
    </row>
    <row r="2520" spans="4:13" x14ac:dyDescent="0.2">
      <c r="D2520" s="2"/>
      <c r="E2520" s="2"/>
      <c r="K2520" s="5"/>
      <c r="M2520" s="9"/>
    </row>
    <row r="2521" spans="4:13" x14ac:dyDescent="0.2">
      <c r="D2521" s="2"/>
      <c r="E2521" s="2"/>
      <c r="K2521" s="5"/>
      <c r="M2521" s="9"/>
    </row>
    <row r="2522" spans="4:13" x14ac:dyDescent="0.2">
      <c r="D2522" s="2"/>
      <c r="E2522" s="2"/>
      <c r="K2522" s="5"/>
      <c r="M2522" s="9"/>
    </row>
    <row r="2523" spans="4:13" x14ac:dyDescent="0.2">
      <c r="D2523" s="2"/>
      <c r="E2523" s="2"/>
      <c r="K2523" s="5"/>
      <c r="M2523" s="9"/>
    </row>
    <row r="2524" spans="4:13" x14ac:dyDescent="0.2">
      <c r="D2524" s="2"/>
      <c r="E2524" s="2"/>
      <c r="K2524" s="5"/>
      <c r="M2524" s="9"/>
    </row>
    <row r="2525" spans="4:13" x14ac:dyDescent="0.2">
      <c r="D2525" s="2"/>
      <c r="E2525" s="2"/>
      <c r="K2525" s="5"/>
      <c r="M2525" s="9"/>
    </row>
    <row r="2526" spans="4:13" x14ac:dyDescent="0.2">
      <c r="D2526" s="2"/>
      <c r="E2526" s="2"/>
      <c r="K2526" s="5"/>
      <c r="M2526" s="9"/>
    </row>
    <row r="2527" spans="4:13" x14ac:dyDescent="0.2">
      <c r="D2527" s="2"/>
      <c r="E2527" s="2"/>
      <c r="K2527" s="5"/>
      <c r="M2527" s="9"/>
    </row>
    <row r="2528" spans="4:13" x14ac:dyDescent="0.2">
      <c r="D2528" s="2"/>
      <c r="E2528" s="2"/>
      <c r="K2528" s="5"/>
      <c r="M2528" s="9"/>
    </row>
    <row r="2529" spans="4:13" x14ac:dyDescent="0.2">
      <c r="D2529" s="2"/>
      <c r="E2529" s="2"/>
      <c r="K2529" s="5"/>
      <c r="M2529" s="9"/>
    </row>
    <row r="2530" spans="4:13" x14ac:dyDescent="0.2">
      <c r="D2530" s="2"/>
      <c r="E2530" s="2"/>
      <c r="K2530" s="5"/>
      <c r="M2530" s="9"/>
    </row>
    <row r="2531" spans="4:13" x14ac:dyDescent="0.2">
      <c r="D2531" s="2"/>
      <c r="E2531" s="2"/>
      <c r="K2531" s="5"/>
      <c r="M2531" s="9"/>
    </row>
    <row r="2532" spans="4:13" x14ac:dyDescent="0.2">
      <c r="D2532" s="2"/>
      <c r="E2532" s="2"/>
      <c r="K2532" s="5"/>
      <c r="M2532" s="9"/>
    </row>
    <row r="2533" spans="4:13" x14ac:dyDescent="0.2">
      <c r="D2533" s="2"/>
      <c r="E2533" s="2"/>
      <c r="K2533" s="5"/>
      <c r="M2533" s="9"/>
    </row>
    <row r="2534" spans="4:13" x14ac:dyDescent="0.2">
      <c r="D2534" s="2"/>
      <c r="E2534" s="2"/>
      <c r="K2534" s="5"/>
      <c r="M2534" s="9"/>
    </row>
    <row r="2535" spans="4:13" x14ac:dyDescent="0.2">
      <c r="D2535" s="2"/>
      <c r="E2535" s="2"/>
      <c r="K2535" s="5"/>
      <c r="M2535" s="9"/>
    </row>
    <row r="2536" spans="4:13" x14ac:dyDescent="0.2">
      <c r="D2536" s="2"/>
      <c r="E2536" s="2"/>
      <c r="K2536" s="5"/>
      <c r="M2536" s="9"/>
    </row>
    <row r="2537" spans="4:13" x14ac:dyDescent="0.2">
      <c r="D2537" s="2"/>
      <c r="E2537" s="2"/>
      <c r="K2537" s="5"/>
      <c r="M2537" s="9"/>
    </row>
    <row r="2538" spans="4:13" x14ac:dyDescent="0.2">
      <c r="D2538" s="2"/>
      <c r="E2538" s="2"/>
      <c r="K2538" s="5"/>
      <c r="M2538" s="9"/>
    </row>
    <row r="2539" spans="4:13" x14ac:dyDescent="0.2">
      <c r="D2539" s="2"/>
      <c r="E2539" s="2"/>
      <c r="K2539" s="5"/>
      <c r="M2539" s="9"/>
    </row>
    <row r="2540" spans="4:13" x14ac:dyDescent="0.2">
      <c r="D2540" s="2"/>
      <c r="E2540" s="2"/>
      <c r="K2540" s="5"/>
      <c r="M2540" s="9"/>
    </row>
    <row r="2541" spans="4:13" x14ac:dyDescent="0.2">
      <c r="D2541" s="2"/>
      <c r="E2541" s="2"/>
      <c r="K2541" s="5"/>
      <c r="M2541" s="9"/>
    </row>
    <row r="2542" spans="4:13" x14ac:dyDescent="0.2">
      <c r="D2542" s="2"/>
      <c r="E2542" s="2"/>
      <c r="K2542" s="5"/>
      <c r="M2542" s="9"/>
    </row>
    <row r="2543" spans="4:13" x14ac:dyDescent="0.2">
      <c r="D2543" s="2"/>
      <c r="E2543" s="2"/>
      <c r="K2543" s="5"/>
      <c r="M2543" s="9"/>
    </row>
    <row r="2544" spans="4:13" x14ac:dyDescent="0.2">
      <c r="D2544" s="2"/>
      <c r="E2544" s="2"/>
      <c r="K2544" s="5"/>
      <c r="M2544" s="9"/>
    </row>
    <row r="2545" spans="4:13" x14ac:dyDescent="0.2">
      <c r="D2545" s="2"/>
      <c r="E2545" s="2"/>
      <c r="K2545" s="5"/>
      <c r="M2545" s="9"/>
    </row>
    <row r="2546" spans="4:13" x14ac:dyDescent="0.2">
      <c r="D2546" s="2"/>
      <c r="E2546" s="2"/>
      <c r="K2546" s="5"/>
      <c r="M2546" s="9"/>
    </row>
    <row r="2547" spans="4:13" x14ac:dyDescent="0.2">
      <c r="D2547" s="2"/>
      <c r="E2547" s="2"/>
      <c r="K2547" s="5"/>
      <c r="M2547" s="9"/>
    </row>
    <row r="2548" spans="4:13" x14ac:dyDescent="0.2">
      <c r="D2548" s="2"/>
      <c r="E2548" s="2"/>
      <c r="K2548" s="5"/>
      <c r="M2548" s="9"/>
    </row>
    <row r="2549" spans="4:13" x14ac:dyDescent="0.2">
      <c r="D2549" s="2"/>
      <c r="E2549" s="2"/>
      <c r="K2549" s="5"/>
      <c r="M2549" s="9"/>
    </row>
    <row r="2550" spans="4:13" x14ac:dyDescent="0.2">
      <c r="D2550" s="2"/>
      <c r="E2550" s="2"/>
      <c r="K2550" s="5"/>
      <c r="M2550" s="9"/>
    </row>
    <row r="2551" spans="4:13" x14ac:dyDescent="0.2">
      <c r="D2551" s="2"/>
      <c r="E2551" s="2"/>
      <c r="K2551" s="5"/>
      <c r="M2551" s="9"/>
    </row>
    <row r="2552" spans="4:13" x14ac:dyDescent="0.2">
      <c r="D2552" s="2"/>
      <c r="E2552" s="2"/>
      <c r="K2552" s="5"/>
      <c r="M2552" s="9"/>
    </row>
    <row r="2553" spans="4:13" x14ac:dyDescent="0.2">
      <c r="D2553" s="2"/>
      <c r="E2553" s="2"/>
      <c r="K2553" s="5"/>
      <c r="M2553" s="9"/>
    </row>
    <row r="2554" spans="4:13" x14ac:dyDescent="0.2">
      <c r="D2554" s="2"/>
      <c r="E2554" s="2"/>
      <c r="K2554" s="5"/>
      <c r="M2554" s="9"/>
    </row>
    <row r="2555" spans="4:13" x14ac:dyDescent="0.2">
      <c r="D2555" s="2"/>
      <c r="E2555" s="2"/>
      <c r="K2555" s="5"/>
      <c r="M2555" s="9"/>
    </row>
    <row r="2556" spans="4:13" x14ac:dyDescent="0.2">
      <c r="D2556" s="2"/>
      <c r="E2556" s="2"/>
      <c r="K2556" s="5"/>
      <c r="M2556" s="9"/>
    </row>
    <row r="2557" spans="4:13" x14ac:dyDescent="0.2">
      <c r="D2557" s="2"/>
      <c r="E2557" s="2"/>
      <c r="K2557" s="5"/>
      <c r="M2557" s="9"/>
    </row>
    <row r="2558" spans="4:13" x14ac:dyDescent="0.2">
      <c r="D2558" s="2"/>
      <c r="E2558" s="2"/>
      <c r="K2558" s="5"/>
      <c r="M2558" s="9"/>
    </row>
    <row r="2559" spans="4:13" x14ac:dyDescent="0.2">
      <c r="D2559" s="2"/>
      <c r="E2559" s="2"/>
      <c r="K2559" s="5"/>
      <c r="M2559" s="9"/>
    </row>
    <row r="2560" spans="4:13" x14ac:dyDescent="0.2">
      <c r="D2560" s="2"/>
      <c r="E2560" s="2"/>
      <c r="K2560" s="5"/>
      <c r="M2560" s="9"/>
    </row>
    <row r="2561" spans="4:13" x14ac:dyDescent="0.2">
      <c r="D2561" s="2"/>
      <c r="E2561" s="2"/>
      <c r="K2561" s="5"/>
      <c r="M2561" s="9"/>
    </row>
    <row r="2562" spans="4:13" x14ac:dyDescent="0.2">
      <c r="D2562" s="2"/>
      <c r="E2562" s="2"/>
      <c r="K2562" s="5"/>
      <c r="M2562" s="9"/>
    </row>
    <row r="2563" spans="4:13" x14ac:dyDescent="0.2">
      <c r="D2563" s="2"/>
      <c r="E2563" s="2"/>
      <c r="K2563" s="5"/>
      <c r="M2563" s="9"/>
    </row>
    <row r="2564" spans="4:13" x14ac:dyDescent="0.2">
      <c r="D2564" s="2"/>
      <c r="E2564" s="2"/>
      <c r="K2564" s="5"/>
      <c r="M2564" s="9"/>
    </row>
    <row r="2565" spans="4:13" x14ac:dyDescent="0.2">
      <c r="D2565" s="2"/>
      <c r="E2565" s="2"/>
      <c r="K2565" s="5"/>
      <c r="M2565" s="9"/>
    </row>
    <row r="2566" spans="4:13" x14ac:dyDescent="0.2">
      <c r="D2566" s="2"/>
      <c r="E2566" s="2"/>
      <c r="K2566" s="5"/>
      <c r="M2566" s="9"/>
    </row>
    <row r="2567" spans="4:13" x14ac:dyDescent="0.2">
      <c r="D2567" s="2"/>
      <c r="E2567" s="2"/>
      <c r="K2567" s="5"/>
      <c r="M2567" s="9"/>
    </row>
    <row r="2568" spans="4:13" x14ac:dyDescent="0.2">
      <c r="D2568" s="2"/>
      <c r="E2568" s="2"/>
      <c r="K2568" s="5"/>
      <c r="M2568" s="9"/>
    </row>
    <row r="2569" spans="4:13" x14ac:dyDescent="0.2">
      <c r="D2569" s="2"/>
      <c r="E2569" s="2"/>
      <c r="K2569" s="5"/>
      <c r="M2569" s="9"/>
    </row>
    <row r="2570" spans="4:13" x14ac:dyDescent="0.2">
      <c r="D2570" s="2"/>
      <c r="E2570" s="2"/>
      <c r="K2570" s="5"/>
      <c r="M2570" s="9"/>
    </row>
    <row r="2571" spans="4:13" x14ac:dyDescent="0.2">
      <c r="D2571" s="2"/>
      <c r="E2571" s="2"/>
      <c r="K2571" s="5"/>
      <c r="M2571" s="9"/>
    </row>
    <row r="2572" spans="4:13" x14ac:dyDescent="0.2">
      <c r="D2572" s="2"/>
      <c r="E2572" s="2"/>
      <c r="K2572" s="5"/>
      <c r="M2572" s="9"/>
    </row>
    <row r="2573" spans="4:13" x14ac:dyDescent="0.2">
      <c r="D2573" s="2"/>
      <c r="E2573" s="2"/>
      <c r="K2573" s="5"/>
      <c r="M2573" s="9"/>
    </row>
    <row r="2574" spans="4:13" x14ac:dyDescent="0.2">
      <c r="D2574" s="2"/>
      <c r="E2574" s="2"/>
      <c r="K2574" s="5"/>
      <c r="M2574" s="9"/>
    </row>
    <row r="2575" spans="4:13" x14ac:dyDescent="0.2">
      <c r="D2575" s="2"/>
      <c r="E2575" s="2"/>
      <c r="K2575" s="5"/>
      <c r="M2575" s="9"/>
    </row>
    <row r="2576" spans="4:13" x14ac:dyDescent="0.2">
      <c r="D2576" s="2"/>
      <c r="E2576" s="2"/>
      <c r="K2576" s="5"/>
      <c r="M2576" s="9"/>
    </row>
    <row r="2577" spans="4:13" x14ac:dyDescent="0.2">
      <c r="D2577" s="2"/>
      <c r="E2577" s="2"/>
      <c r="K2577" s="5"/>
      <c r="M2577" s="9"/>
    </row>
    <row r="2578" spans="4:13" x14ac:dyDescent="0.2">
      <c r="D2578" s="2"/>
      <c r="E2578" s="2"/>
      <c r="K2578" s="5"/>
      <c r="M2578" s="9"/>
    </row>
    <row r="2579" spans="4:13" x14ac:dyDescent="0.2">
      <c r="D2579" s="2"/>
      <c r="E2579" s="2"/>
      <c r="K2579" s="5"/>
      <c r="M2579" s="9"/>
    </row>
    <row r="2580" spans="4:13" x14ac:dyDescent="0.2">
      <c r="D2580" s="2"/>
      <c r="E2580" s="2"/>
      <c r="K2580" s="5"/>
      <c r="M2580" s="9"/>
    </row>
    <row r="2581" spans="4:13" x14ac:dyDescent="0.2">
      <c r="D2581" s="2"/>
      <c r="E2581" s="2"/>
      <c r="K2581" s="5"/>
      <c r="M2581" s="9"/>
    </row>
    <row r="2582" spans="4:13" x14ac:dyDescent="0.2">
      <c r="D2582" s="2"/>
      <c r="E2582" s="2"/>
      <c r="K2582" s="5"/>
      <c r="M2582" s="9"/>
    </row>
    <row r="2583" spans="4:13" x14ac:dyDescent="0.2">
      <c r="D2583" s="2"/>
      <c r="E2583" s="2"/>
      <c r="K2583" s="5"/>
      <c r="M2583" s="9"/>
    </row>
    <row r="2584" spans="4:13" x14ac:dyDescent="0.2">
      <c r="D2584" s="2"/>
      <c r="E2584" s="2"/>
      <c r="K2584" s="5"/>
      <c r="M2584" s="9"/>
    </row>
    <row r="2585" spans="4:13" x14ac:dyDescent="0.2">
      <c r="D2585" s="2"/>
      <c r="E2585" s="2"/>
      <c r="K2585" s="5"/>
      <c r="M2585" s="9"/>
    </row>
    <row r="2586" spans="4:13" x14ac:dyDescent="0.2">
      <c r="D2586" s="2"/>
      <c r="E2586" s="2"/>
      <c r="K2586" s="5"/>
      <c r="M2586" s="9"/>
    </row>
    <row r="2587" spans="4:13" x14ac:dyDescent="0.2">
      <c r="D2587" s="2"/>
      <c r="E2587" s="2"/>
      <c r="K2587" s="5"/>
      <c r="M2587" s="9"/>
    </row>
    <row r="2588" spans="4:13" x14ac:dyDescent="0.2">
      <c r="D2588" s="2"/>
      <c r="E2588" s="2"/>
      <c r="K2588" s="5"/>
      <c r="M2588" s="9"/>
    </row>
    <row r="2589" spans="4:13" x14ac:dyDescent="0.2">
      <c r="D2589" s="2"/>
      <c r="E2589" s="2"/>
      <c r="K2589" s="5"/>
      <c r="M2589" s="9"/>
    </row>
    <row r="2590" spans="4:13" x14ac:dyDescent="0.2">
      <c r="D2590" s="2"/>
      <c r="E2590" s="2"/>
      <c r="K2590" s="5"/>
      <c r="M2590" s="9"/>
    </row>
    <row r="2591" spans="4:13" x14ac:dyDescent="0.2">
      <c r="D2591" s="2"/>
      <c r="E2591" s="2"/>
      <c r="K2591" s="5"/>
      <c r="M2591" s="9"/>
    </row>
    <row r="2592" spans="4:13" x14ac:dyDescent="0.2">
      <c r="D2592" s="2"/>
      <c r="E2592" s="2"/>
      <c r="K2592" s="5"/>
      <c r="M2592" s="9"/>
    </row>
    <row r="2593" spans="4:13" x14ac:dyDescent="0.2">
      <c r="D2593" s="2"/>
      <c r="E2593" s="2"/>
      <c r="K2593" s="5"/>
      <c r="M2593" s="9"/>
    </row>
    <row r="2594" spans="4:13" x14ac:dyDescent="0.2">
      <c r="D2594" s="2"/>
      <c r="E2594" s="2"/>
      <c r="K2594" s="5"/>
      <c r="M2594" s="9"/>
    </row>
    <row r="2595" spans="4:13" x14ac:dyDescent="0.2">
      <c r="D2595" s="2"/>
      <c r="E2595" s="2"/>
      <c r="K2595" s="5"/>
      <c r="M2595" s="9"/>
    </row>
    <row r="2596" spans="4:13" x14ac:dyDescent="0.2">
      <c r="D2596" s="2"/>
      <c r="E2596" s="2"/>
      <c r="K2596" s="5"/>
      <c r="M2596" s="9"/>
    </row>
    <row r="2597" spans="4:13" x14ac:dyDescent="0.2">
      <c r="D2597" s="2"/>
      <c r="E2597" s="2"/>
      <c r="K2597" s="5"/>
      <c r="M2597" s="9"/>
    </row>
    <row r="2598" spans="4:13" x14ac:dyDescent="0.2">
      <c r="D2598" s="2"/>
      <c r="E2598" s="2"/>
      <c r="K2598" s="5"/>
      <c r="M2598" s="9"/>
    </row>
    <row r="2599" spans="4:13" x14ac:dyDescent="0.2">
      <c r="D2599" s="2"/>
      <c r="E2599" s="2"/>
      <c r="K2599" s="5"/>
      <c r="M2599" s="9"/>
    </row>
    <row r="2600" spans="4:13" x14ac:dyDescent="0.2">
      <c r="D2600" s="2"/>
      <c r="E2600" s="2"/>
      <c r="K2600" s="5"/>
      <c r="M2600" s="9"/>
    </row>
    <row r="2601" spans="4:13" x14ac:dyDescent="0.2">
      <c r="D2601" s="2"/>
      <c r="E2601" s="2"/>
      <c r="K2601" s="5"/>
      <c r="M2601" s="9"/>
    </row>
    <row r="2602" spans="4:13" x14ac:dyDescent="0.2">
      <c r="D2602" s="2"/>
      <c r="E2602" s="2"/>
      <c r="K2602" s="5"/>
      <c r="M2602" s="9"/>
    </row>
    <row r="2603" spans="4:13" x14ac:dyDescent="0.2">
      <c r="D2603" s="2"/>
      <c r="E2603" s="2"/>
      <c r="K2603" s="5"/>
      <c r="M2603" s="9"/>
    </row>
    <row r="2604" spans="4:13" x14ac:dyDescent="0.2">
      <c r="D2604" s="2"/>
      <c r="E2604" s="2"/>
      <c r="K2604" s="5"/>
      <c r="M2604" s="9"/>
    </row>
    <row r="2605" spans="4:13" x14ac:dyDescent="0.2">
      <c r="D2605" s="2"/>
      <c r="E2605" s="2"/>
      <c r="K2605" s="5"/>
      <c r="M2605" s="9"/>
    </row>
    <row r="2606" spans="4:13" x14ac:dyDescent="0.2">
      <c r="D2606" s="2"/>
      <c r="E2606" s="2"/>
      <c r="K2606" s="5"/>
      <c r="M2606" s="9"/>
    </row>
    <row r="2607" spans="4:13" x14ac:dyDescent="0.2">
      <c r="D2607" s="2"/>
      <c r="E2607" s="2"/>
      <c r="K2607" s="5"/>
      <c r="M2607" s="9"/>
    </row>
    <row r="2608" spans="4:13" x14ac:dyDescent="0.2">
      <c r="D2608" s="2"/>
      <c r="E2608" s="2"/>
      <c r="K2608" s="5"/>
      <c r="M2608" s="9"/>
    </row>
    <row r="2609" spans="4:13" x14ac:dyDescent="0.2">
      <c r="D2609" s="2"/>
      <c r="E2609" s="2"/>
      <c r="K2609" s="5"/>
      <c r="M2609" s="9"/>
    </row>
    <row r="2610" spans="4:13" x14ac:dyDescent="0.2">
      <c r="D2610" s="2"/>
      <c r="E2610" s="2"/>
      <c r="K2610" s="5"/>
      <c r="M2610" s="9"/>
    </row>
    <row r="2611" spans="4:13" x14ac:dyDescent="0.2">
      <c r="D2611" s="2"/>
      <c r="E2611" s="2"/>
      <c r="K2611" s="5"/>
      <c r="M2611" s="9"/>
    </row>
    <row r="2612" spans="4:13" x14ac:dyDescent="0.2">
      <c r="D2612" s="2"/>
      <c r="E2612" s="2"/>
      <c r="K2612" s="5"/>
      <c r="M2612" s="9"/>
    </row>
    <row r="2613" spans="4:13" x14ac:dyDescent="0.2">
      <c r="D2613" s="2"/>
      <c r="E2613" s="2"/>
      <c r="K2613" s="5"/>
      <c r="M2613" s="9"/>
    </row>
    <row r="2614" spans="4:13" x14ac:dyDescent="0.2">
      <c r="D2614" s="2"/>
      <c r="E2614" s="2"/>
      <c r="K2614" s="5"/>
      <c r="M2614" s="9"/>
    </row>
    <row r="2615" spans="4:13" x14ac:dyDescent="0.2">
      <c r="D2615" s="2"/>
      <c r="E2615" s="2"/>
      <c r="K2615" s="5"/>
      <c r="M2615" s="9"/>
    </row>
    <row r="2616" spans="4:13" x14ac:dyDescent="0.2">
      <c r="D2616" s="2"/>
      <c r="E2616" s="2"/>
      <c r="K2616" s="5"/>
      <c r="M2616" s="9"/>
    </row>
    <row r="2617" spans="4:13" x14ac:dyDescent="0.2">
      <c r="D2617" s="2"/>
      <c r="E2617" s="2"/>
      <c r="K2617" s="5"/>
      <c r="M2617" s="9"/>
    </row>
    <row r="2618" spans="4:13" x14ac:dyDescent="0.2">
      <c r="D2618" s="2"/>
      <c r="E2618" s="2"/>
      <c r="K2618" s="5"/>
      <c r="M2618" s="9"/>
    </row>
    <row r="2619" spans="4:13" x14ac:dyDescent="0.2">
      <c r="D2619" s="2"/>
      <c r="E2619" s="2"/>
      <c r="K2619" s="5"/>
      <c r="M2619" s="9"/>
    </row>
    <row r="2620" spans="4:13" x14ac:dyDescent="0.2">
      <c r="D2620" s="2"/>
      <c r="E2620" s="2"/>
      <c r="K2620" s="5"/>
      <c r="M2620" s="9"/>
    </row>
    <row r="2621" spans="4:13" x14ac:dyDescent="0.2">
      <c r="D2621" s="2"/>
      <c r="E2621" s="2"/>
      <c r="K2621" s="5"/>
      <c r="M2621" s="9"/>
    </row>
    <row r="2622" spans="4:13" x14ac:dyDescent="0.2">
      <c r="D2622" s="2"/>
      <c r="E2622" s="2"/>
      <c r="K2622" s="5"/>
      <c r="M2622" s="9"/>
    </row>
    <row r="2623" spans="4:13" x14ac:dyDescent="0.2">
      <c r="D2623" s="2"/>
      <c r="E2623" s="2"/>
      <c r="K2623" s="5"/>
      <c r="M2623" s="9"/>
    </row>
    <row r="2624" spans="4:13" x14ac:dyDescent="0.2">
      <c r="D2624" s="2"/>
      <c r="E2624" s="2"/>
      <c r="K2624" s="5"/>
      <c r="M2624" s="9"/>
    </row>
    <row r="2625" spans="4:13" x14ac:dyDescent="0.2">
      <c r="D2625" s="2"/>
      <c r="E2625" s="2"/>
      <c r="K2625" s="5"/>
      <c r="M2625" s="9"/>
    </row>
    <row r="2626" spans="4:13" x14ac:dyDescent="0.2">
      <c r="D2626" s="2"/>
      <c r="E2626" s="2"/>
      <c r="K2626" s="5"/>
      <c r="M2626" s="9"/>
    </row>
    <row r="2627" spans="4:13" x14ac:dyDescent="0.2">
      <c r="D2627" s="2"/>
      <c r="E2627" s="2"/>
      <c r="K2627" s="5"/>
      <c r="M2627" s="9"/>
    </row>
    <row r="2628" spans="4:13" x14ac:dyDescent="0.2">
      <c r="D2628" s="2"/>
      <c r="E2628" s="2"/>
      <c r="K2628" s="5"/>
      <c r="M2628" s="9"/>
    </row>
    <row r="2629" spans="4:13" x14ac:dyDescent="0.2">
      <c r="D2629" s="2"/>
      <c r="E2629" s="2"/>
      <c r="K2629" s="5"/>
      <c r="M2629" s="9"/>
    </row>
    <row r="2630" spans="4:13" x14ac:dyDescent="0.2">
      <c r="D2630" s="2"/>
      <c r="E2630" s="2"/>
      <c r="K2630" s="5"/>
      <c r="M2630" s="9"/>
    </row>
    <row r="2631" spans="4:13" x14ac:dyDescent="0.2">
      <c r="D2631" s="2"/>
      <c r="E2631" s="2"/>
      <c r="K2631" s="5"/>
      <c r="M2631" s="9"/>
    </row>
    <row r="2632" spans="4:13" x14ac:dyDescent="0.2">
      <c r="D2632" s="2"/>
      <c r="E2632" s="2"/>
      <c r="K2632" s="5"/>
      <c r="M2632" s="9"/>
    </row>
    <row r="2633" spans="4:13" x14ac:dyDescent="0.2">
      <c r="D2633" s="2"/>
      <c r="E2633" s="2"/>
      <c r="K2633" s="5"/>
      <c r="M2633" s="9"/>
    </row>
    <row r="2634" spans="4:13" x14ac:dyDescent="0.2">
      <c r="D2634" s="2"/>
      <c r="E2634" s="2"/>
      <c r="K2634" s="5"/>
      <c r="M2634" s="9"/>
    </row>
    <row r="2635" spans="4:13" x14ac:dyDescent="0.2">
      <c r="D2635" s="2"/>
      <c r="E2635" s="2"/>
      <c r="K2635" s="5"/>
      <c r="M2635" s="9"/>
    </row>
    <row r="2636" spans="4:13" x14ac:dyDescent="0.2">
      <c r="D2636" s="2"/>
      <c r="E2636" s="2"/>
      <c r="K2636" s="5"/>
      <c r="M2636" s="9"/>
    </row>
    <row r="2637" spans="4:13" x14ac:dyDescent="0.2">
      <c r="D2637" s="2"/>
      <c r="E2637" s="2"/>
      <c r="K2637" s="5"/>
      <c r="M2637" s="9"/>
    </row>
    <row r="2638" spans="4:13" x14ac:dyDescent="0.2">
      <c r="D2638" s="2"/>
      <c r="E2638" s="2"/>
      <c r="K2638" s="5"/>
      <c r="M2638" s="9"/>
    </row>
    <row r="2639" spans="4:13" x14ac:dyDescent="0.2">
      <c r="D2639" s="2"/>
      <c r="E2639" s="2"/>
      <c r="K2639" s="5"/>
      <c r="M2639" s="9"/>
    </row>
    <row r="2640" spans="4:13" x14ac:dyDescent="0.2">
      <c r="D2640" s="2"/>
      <c r="E2640" s="2"/>
      <c r="K2640" s="5"/>
      <c r="M2640" s="9"/>
    </row>
    <row r="2641" spans="4:13" x14ac:dyDescent="0.2">
      <c r="D2641" s="2"/>
      <c r="E2641" s="2"/>
      <c r="K2641" s="5"/>
      <c r="M2641" s="9"/>
    </row>
    <row r="2642" spans="4:13" x14ac:dyDescent="0.2">
      <c r="D2642" s="2"/>
      <c r="E2642" s="2"/>
      <c r="K2642" s="5"/>
      <c r="M2642" s="9"/>
    </row>
    <row r="2643" spans="4:13" x14ac:dyDescent="0.2">
      <c r="D2643" s="2"/>
      <c r="E2643" s="2"/>
      <c r="K2643" s="5"/>
      <c r="M2643" s="9"/>
    </row>
    <row r="2644" spans="4:13" x14ac:dyDescent="0.2">
      <c r="D2644" s="2"/>
      <c r="E2644" s="2"/>
      <c r="K2644" s="5"/>
      <c r="M2644" s="9"/>
    </row>
    <row r="2645" spans="4:13" x14ac:dyDescent="0.2">
      <c r="D2645" s="2"/>
      <c r="E2645" s="2"/>
      <c r="K2645" s="5"/>
      <c r="M2645" s="9"/>
    </row>
    <row r="2646" spans="4:13" x14ac:dyDescent="0.2">
      <c r="D2646" s="2"/>
      <c r="E2646" s="2"/>
      <c r="K2646" s="5"/>
      <c r="M2646" s="9"/>
    </row>
    <row r="2647" spans="4:13" x14ac:dyDescent="0.2">
      <c r="D2647" s="2"/>
      <c r="E2647" s="2"/>
      <c r="K2647" s="5"/>
      <c r="M2647" s="9"/>
    </row>
    <row r="2648" spans="4:13" x14ac:dyDescent="0.2">
      <c r="D2648" s="2"/>
      <c r="E2648" s="2"/>
      <c r="K2648" s="5"/>
      <c r="M2648" s="9"/>
    </row>
    <row r="2649" spans="4:13" x14ac:dyDescent="0.2">
      <c r="D2649" s="2"/>
      <c r="E2649" s="2"/>
      <c r="K2649" s="5"/>
      <c r="M2649" s="9"/>
    </row>
    <row r="2650" spans="4:13" x14ac:dyDescent="0.2">
      <c r="D2650" s="2"/>
      <c r="E2650" s="2"/>
      <c r="K2650" s="5"/>
      <c r="M2650" s="9"/>
    </row>
    <row r="2651" spans="4:13" x14ac:dyDescent="0.2">
      <c r="D2651" s="2"/>
      <c r="E2651" s="2"/>
      <c r="K2651" s="5"/>
      <c r="M2651" s="9"/>
    </row>
    <row r="2652" spans="4:13" x14ac:dyDescent="0.2">
      <c r="D2652" s="2"/>
      <c r="E2652" s="2"/>
      <c r="K2652" s="5"/>
      <c r="M2652" s="9"/>
    </row>
    <row r="2653" spans="4:13" x14ac:dyDescent="0.2">
      <c r="D2653" s="2"/>
      <c r="E2653" s="2"/>
      <c r="K2653" s="5"/>
      <c r="M2653" s="9"/>
    </row>
    <row r="2654" spans="4:13" x14ac:dyDescent="0.2">
      <c r="D2654" s="2"/>
      <c r="E2654" s="2"/>
      <c r="K2654" s="5"/>
      <c r="M2654" s="9"/>
    </row>
    <row r="2655" spans="4:13" x14ac:dyDescent="0.2">
      <c r="D2655" s="2"/>
      <c r="E2655" s="2"/>
      <c r="K2655" s="5"/>
      <c r="M2655" s="9"/>
    </row>
    <row r="2656" spans="4:13" x14ac:dyDescent="0.2">
      <c r="D2656" s="2"/>
      <c r="E2656" s="2"/>
      <c r="K2656" s="5"/>
      <c r="M2656" s="9"/>
    </row>
    <row r="2657" spans="4:13" x14ac:dyDescent="0.2">
      <c r="D2657" s="2"/>
      <c r="E2657" s="2"/>
      <c r="K2657" s="5"/>
      <c r="M2657" s="9"/>
    </row>
    <row r="2658" spans="4:13" x14ac:dyDescent="0.2">
      <c r="D2658" s="2"/>
      <c r="E2658" s="2"/>
      <c r="K2658" s="5"/>
      <c r="M2658" s="9"/>
    </row>
    <row r="2659" spans="4:13" x14ac:dyDescent="0.2">
      <c r="D2659" s="2"/>
      <c r="E2659" s="2"/>
      <c r="K2659" s="5"/>
      <c r="M2659" s="9"/>
    </row>
    <row r="2660" spans="4:13" x14ac:dyDescent="0.2">
      <c r="D2660" s="2"/>
      <c r="E2660" s="2"/>
      <c r="K2660" s="5"/>
      <c r="M2660" s="9"/>
    </row>
    <row r="2661" spans="4:13" x14ac:dyDescent="0.2">
      <c r="D2661" s="2"/>
      <c r="E2661" s="2"/>
      <c r="K2661" s="5"/>
      <c r="M2661" s="9"/>
    </row>
    <row r="2662" spans="4:13" x14ac:dyDescent="0.2">
      <c r="D2662" s="2"/>
      <c r="E2662" s="2"/>
      <c r="K2662" s="5"/>
      <c r="M2662" s="9"/>
    </row>
    <row r="2663" spans="4:13" x14ac:dyDescent="0.2">
      <c r="D2663" s="2"/>
      <c r="E2663" s="2"/>
      <c r="K2663" s="5"/>
      <c r="M2663" s="9"/>
    </row>
    <row r="2664" spans="4:13" x14ac:dyDescent="0.2">
      <c r="D2664" s="2"/>
      <c r="E2664" s="2"/>
      <c r="K2664" s="5"/>
      <c r="M2664" s="9"/>
    </row>
    <row r="2665" spans="4:13" x14ac:dyDescent="0.2">
      <c r="D2665" s="2"/>
      <c r="E2665" s="2"/>
      <c r="K2665" s="5"/>
      <c r="M2665" s="9"/>
    </row>
    <row r="2666" spans="4:13" x14ac:dyDescent="0.2">
      <c r="D2666" s="2"/>
      <c r="E2666" s="2"/>
      <c r="K2666" s="5"/>
      <c r="M2666" s="9"/>
    </row>
    <row r="2667" spans="4:13" x14ac:dyDescent="0.2">
      <c r="D2667" s="2"/>
      <c r="E2667" s="2"/>
      <c r="K2667" s="5"/>
      <c r="M2667" s="9"/>
    </row>
    <row r="2668" spans="4:13" x14ac:dyDescent="0.2">
      <c r="D2668" s="2"/>
      <c r="E2668" s="2"/>
      <c r="K2668" s="5"/>
      <c r="M2668" s="9"/>
    </row>
    <row r="2669" spans="4:13" x14ac:dyDescent="0.2">
      <c r="D2669" s="2"/>
      <c r="E2669" s="2"/>
      <c r="K2669" s="5"/>
      <c r="M2669" s="9"/>
    </row>
    <row r="2670" spans="4:13" x14ac:dyDescent="0.2">
      <c r="D2670" s="2"/>
      <c r="E2670" s="2"/>
      <c r="K2670" s="5"/>
      <c r="M2670" s="9"/>
    </row>
    <row r="2671" spans="4:13" x14ac:dyDescent="0.2">
      <c r="D2671" s="2"/>
      <c r="E2671" s="2"/>
      <c r="K2671" s="5"/>
      <c r="M2671" s="9"/>
    </row>
    <row r="2672" spans="4:13" x14ac:dyDescent="0.2">
      <c r="D2672" s="2"/>
      <c r="E2672" s="2"/>
      <c r="K2672" s="5"/>
      <c r="M2672" s="9"/>
    </row>
    <row r="2673" spans="4:13" x14ac:dyDescent="0.2">
      <c r="D2673" s="2"/>
      <c r="E2673" s="2"/>
      <c r="K2673" s="5"/>
      <c r="M2673" s="9"/>
    </row>
    <row r="2674" spans="4:13" x14ac:dyDescent="0.2">
      <c r="D2674" s="2"/>
      <c r="E2674" s="2"/>
      <c r="K2674" s="5"/>
      <c r="M2674" s="9"/>
    </row>
    <row r="2675" spans="4:13" x14ac:dyDescent="0.2">
      <c r="D2675" s="2"/>
      <c r="E2675" s="2"/>
      <c r="K2675" s="5"/>
      <c r="M2675" s="9"/>
    </row>
    <row r="2676" spans="4:13" x14ac:dyDescent="0.2">
      <c r="D2676" s="2"/>
      <c r="E2676" s="2"/>
      <c r="K2676" s="5"/>
      <c r="M2676" s="9"/>
    </row>
    <row r="2677" spans="4:13" x14ac:dyDescent="0.2">
      <c r="D2677" s="2"/>
      <c r="E2677" s="2"/>
      <c r="K2677" s="5"/>
      <c r="M2677" s="9"/>
    </row>
    <row r="2678" spans="4:13" x14ac:dyDescent="0.2">
      <c r="D2678" s="2"/>
      <c r="E2678" s="2"/>
      <c r="K2678" s="5"/>
      <c r="M2678" s="9"/>
    </row>
    <row r="2679" spans="4:13" x14ac:dyDescent="0.2">
      <c r="D2679" s="2"/>
      <c r="E2679" s="2"/>
      <c r="K2679" s="5"/>
      <c r="M2679" s="9"/>
    </row>
    <row r="2680" spans="4:13" x14ac:dyDescent="0.2">
      <c r="D2680" s="2"/>
      <c r="E2680" s="2"/>
      <c r="K2680" s="5"/>
      <c r="M2680" s="9"/>
    </row>
    <row r="2681" spans="4:13" x14ac:dyDescent="0.2">
      <c r="D2681" s="2"/>
      <c r="E2681" s="2"/>
      <c r="K2681" s="5"/>
      <c r="M2681" s="9"/>
    </row>
    <row r="2682" spans="4:13" x14ac:dyDescent="0.2">
      <c r="D2682" s="2"/>
      <c r="E2682" s="2"/>
      <c r="K2682" s="5"/>
      <c r="M2682" s="9"/>
    </row>
    <row r="2683" spans="4:13" x14ac:dyDescent="0.2">
      <c r="D2683" s="2"/>
      <c r="E2683" s="2"/>
      <c r="K2683" s="5"/>
      <c r="M2683" s="9"/>
    </row>
    <row r="2684" spans="4:13" x14ac:dyDescent="0.2">
      <c r="D2684" s="2"/>
      <c r="E2684" s="2"/>
      <c r="K2684" s="5"/>
      <c r="M2684" s="9"/>
    </row>
    <row r="2685" spans="4:13" x14ac:dyDescent="0.2">
      <c r="D2685" s="2"/>
      <c r="E2685" s="2"/>
      <c r="K2685" s="5"/>
      <c r="M2685" s="9"/>
    </row>
    <row r="2686" spans="4:13" x14ac:dyDescent="0.2">
      <c r="D2686" s="2"/>
      <c r="E2686" s="2"/>
      <c r="K2686" s="5"/>
      <c r="M2686" s="9"/>
    </row>
    <row r="2687" spans="4:13" x14ac:dyDescent="0.2">
      <c r="D2687" s="2"/>
      <c r="E2687" s="2"/>
      <c r="K2687" s="5"/>
      <c r="M2687" s="9"/>
    </row>
    <row r="2688" spans="4:13" x14ac:dyDescent="0.2">
      <c r="D2688" s="2"/>
      <c r="E2688" s="2"/>
      <c r="K2688" s="5"/>
      <c r="M2688" s="9"/>
    </row>
    <row r="2689" spans="4:13" x14ac:dyDescent="0.2">
      <c r="D2689" s="2"/>
      <c r="E2689" s="2"/>
      <c r="K2689" s="5"/>
      <c r="M2689" s="9"/>
    </row>
    <row r="2690" spans="4:13" x14ac:dyDescent="0.2">
      <c r="D2690" s="2"/>
      <c r="E2690" s="2"/>
      <c r="K2690" s="5"/>
      <c r="M2690" s="9"/>
    </row>
    <row r="2691" spans="4:13" x14ac:dyDescent="0.2">
      <c r="D2691" s="2"/>
      <c r="E2691" s="2"/>
      <c r="K2691" s="5"/>
      <c r="M2691" s="9"/>
    </row>
    <row r="2692" spans="4:13" x14ac:dyDescent="0.2">
      <c r="D2692" s="2"/>
      <c r="E2692" s="2"/>
      <c r="K2692" s="5"/>
      <c r="M2692" s="9"/>
    </row>
    <row r="2693" spans="4:13" x14ac:dyDescent="0.2">
      <c r="D2693" s="2"/>
      <c r="E2693" s="2"/>
      <c r="K2693" s="5"/>
      <c r="M2693" s="9"/>
    </row>
    <row r="2694" spans="4:13" x14ac:dyDescent="0.2">
      <c r="D2694" s="2"/>
      <c r="E2694" s="2"/>
      <c r="K2694" s="5"/>
      <c r="M2694" s="9"/>
    </row>
    <row r="2695" spans="4:13" x14ac:dyDescent="0.2">
      <c r="D2695" s="2"/>
      <c r="E2695" s="2"/>
      <c r="K2695" s="5"/>
      <c r="M2695" s="9"/>
    </row>
    <row r="2696" spans="4:13" x14ac:dyDescent="0.2">
      <c r="D2696" s="2"/>
      <c r="E2696" s="2"/>
      <c r="K2696" s="5"/>
      <c r="M2696" s="9"/>
    </row>
    <row r="2697" spans="4:13" x14ac:dyDescent="0.2">
      <c r="D2697" s="2"/>
      <c r="E2697" s="2"/>
      <c r="K2697" s="5"/>
      <c r="M2697" s="9"/>
    </row>
    <row r="2698" spans="4:13" x14ac:dyDescent="0.2">
      <c r="D2698" s="2"/>
      <c r="E2698" s="2"/>
      <c r="K2698" s="5"/>
      <c r="M2698" s="9"/>
    </row>
    <row r="2699" spans="4:13" x14ac:dyDescent="0.2">
      <c r="D2699" s="2"/>
      <c r="E2699" s="2"/>
      <c r="K2699" s="5"/>
      <c r="M2699" s="9"/>
    </row>
    <row r="2700" spans="4:13" x14ac:dyDescent="0.2">
      <c r="D2700" s="2"/>
      <c r="E2700" s="2"/>
      <c r="K2700" s="5"/>
      <c r="M2700" s="9"/>
    </row>
    <row r="2701" spans="4:13" x14ac:dyDescent="0.2">
      <c r="D2701" s="2"/>
      <c r="E2701" s="2"/>
      <c r="K2701" s="5"/>
      <c r="M2701" s="9"/>
    </row>
    <row r="2702" spans="4:13" x14ac:dyDescent="0.2">
      <c r="D2702" s="2"/>
      <c r="E2702" s="2"/>
      <c r="K2702" s="5"/>
      <c r="M2702" s="9"/>
    </row>
    <row r="2703" spans="4:13" x14ac:dyDescent="0.2">
      <c r="D2703" s="2"/>
      <c r="E2703" s="2"/>
      <c r="K2703" s="5"/>
      <c r="M2703" s="9"/>
    </row>
    <row r="2704" spans="4:13" x14ac:dyDescent="0.2">
      <c r="D2704" s="2"/>
      <c r="E2704" s="2"/>
      <c r="K2704" s="5"/>
      <c r="M2704" s="9"/>
    </row>
    <row r="2705" spans="4:13" x14ac:dyDescent="0.2">
      <c r="D2705" s="2"/>
      <c r="E2705" s="2"/>
      <c r="K2705" s="5"/>
      <c r="M2705" s="9"/>
    </row>
    <row r="2706" spans="4:13" x14ac:dyDescent="0.2">
      <c r="D2706" s="2"/>
      <c r="E2706" s="2"/>
      <c r="K2706" s="5"/>
      <c r="M2706" s="9"/>
    </row>
    <row r="2707" spans="4:13" x14ac:dyDescent="0.2">
      <c r="D2707" s="2"/>
      <c r="E2707" s="2"/>
      <c r="K2707" s="5"/>
      <c r="M2707" s="9"/>
    </row>
    <row r="2708" spans="4:13" x14ac:dyDescent="0.2">
      <c r="D2708" s="2"/>
      <c r="E2708" s="2"/>
      <c r="K2708" s="5"/>
      <c r="M2708" s="9"/>
    </row>
    <row r="2709" spans="4:13" x14ac:dyDescent="0.2">
      <c r="D2709" s="2"/>
      <c r="E2709" s="2"/>
      <c r="K2709" s="5"/>
      <c r="M2709" s="9"/>
    </row>
    <row r="2710" spans="4:13" x14ac:dyDescent="0.2">
      <c r="D2710" s="2"/>
      <c r="E2710" s="2"/>
      <c r="K2710" s="5"/>
      <c r="M2710" s="9"/>
    </row>
    <row r="2711" spans="4:13" x14ac:dyDescent="0.2">
      <c r="D2711" s="2"/>
      <c r="E2711" s="2"/>
      <c r="K2711" s="5"/>
      <c r="M2711" s="9"/>
    </row>
    <row r="2712" spans="4:13" x14ac:dyDescent="0.2">
      <c r="D2712" s="2"/>
      <c r="E2712" s="2"/>
      <c r="K2712" s="5"/>
      <c r="M2712" s="9"/>
    </row>
    <row r="2713" spans="4:13" x14ac:dyDescent="0.2">
      <c r="D2713" s="2"/>
      <c r="E2713" s="2"/>
      <c r="K2713" s="5"/>
      <c r="M2713" s="9"/>
    </row>
    <row r="2714" spans="4:13" x14ac:dyDescent="0.2">
      <c r="D2714" s="2"/>
      <c r="E2714" s="2"/>
      <c r="K2714" s="5"/>
      <c r="M2714" s="9"/>
    </row>
    <row r="2715" spans="4:13" x14ac:dyDescent="0.2">
      <c r="D2715" s="2"/>
      <c r="E2715" s="2"/>
      <c r="K2715" s="5"/>
      <c r="M2715" s="9"/>
    </row>
    <row r="2716" spans="4:13" x14ac:dyDescent="0.2">
      <c r="D2716" s="2"/>
      <c r="E2716" s="2"/>
      <c r="K2716" s="5"/>
      <c r="M2716" s="9"/>
    </row>
    <row r="2717" spans="4:13" x14ac:dyDescent="0.2">
      <c r="D2717" s="2"/>
      <c r="E2717" s="2"/>
      <c r="K2717" s="5"/>
      <c r="M2717" s="9"/>
    </row>
    <row r="2718" spans="4:13" x14ac:dyDescent="0.2">
      <c r="D2718" s="2"/>
      <c r="E2718" s="2"/>
      <c r="K2718" s="5"/>
      <c r="M2718" s="9"/>
    </row>
    <row r="2719" spans="4:13" x14ac:dyDescent="0.2">
      <c r="D2719" s="2"/>
      <c r="E2719" s="2"/>
      <c r="K2719" s="5"/>
      <c r="M2719" s="9"/>
    </row>
    <row r="2720" spans="4:13" x14ac:dyDescent="0.2">
      <c r="D2720" s="2"/>
      <c r="E2720" s="2"/>
      <c r="K2720" s="5"/>
      <c r="M2720" s="9"/>
    </row>
    <row r="2721" spans="4:13" x14ac:dyDescent="0.2">
      <c r="D2721" s="2"/>
      <c r="E2721" s="2"/>
      <c r="K2721" s="5"/>
      <c r="M2721" s="9"/>
    </row>
    <row r="2722" spans="4:13" x14ac:dyDescent="0.2">
      <c r="D2722" s="2"/>
      <c r="E2722" s="2"/>
      <c r="K2722" s="5"/>
      <c r="M2722" s="9"/>
    </row>
    <row r="2723" spans="4:13" x14ac:dyDescent="0.2">
      <c r="D2723" s="2"/>
      <c r="E2723" s="2"/>
      <c r="K2723" s="5"/>
      <c r="M2723" s="9"/>
    </row>
    <row r="2724" spans="4:13" x14ac:dyDescent="0.2">
      <c r="D2724" s="2"/>
      <c r="E2724" s="2"/>
      <c r="K2724" s="5"/>
      <c r="M2724" s="9"/>
    </row>
    <row r="2725" spans="4:13" x14ac:dyDescent="0.2">
      <c r="D2725" s="2"/>
      <c r="E2725" s="2"/>
      <c r="K2725" s="5"/>
      <c r="M2725" s="9"/>
    </row>
    <row r="2726" spans="4:13" x14ac:dyDescent="0.2">
      <c r="D2726" s="2"/>
      <c r="E2726" s="2"/>
      <c r="K2726" s="5"/>
      <c r="M2726" s="9"/>
    </row>
    <row r="2727" spans="4:13" x14ac:dyDescent="0.2">
      <c r="D2727" s="2"/>
      <c r="E2727" s="2"/>
      <c r="K2727" s="5"/>
      <c r="M2727" s="9"/>
    </row>
    <row r="2728" spans="4:13" x14ac:dyDescent="0.2">
      <c r="D2728" s="2"/>
      <c r="E2728" s="2"/>
      <c r="K2728" s="5"/>
      <c r="M2728" s="9"/>
    </row>
    <row r="2729" spans="4:13" x14ac:dyDescent="0.2">
      <c r="D2729" s="2"/>
      <c r="E2729" s="2"/>
      <c r="K2729" s="5"/>
      <c r="M2729" s="9"/>
    </row>
    <row r="2730" spans="4:13" x14ac:dyDescent="0.2">
      <c r="D2730" s="2"/>
      <c r="E2730" s="2"/>
      <c r="K2730" s="5"/>
      <c r="M2730" s="9"/>
    </row>
    <row r="2731" spans="4:13" x14ac:dyDescent="0.2">
      <c r="D2731" s="2"/>
      <c r="E2731" s="2"/>
      <c r="K2731" s="5"/>
      <c r="M2731" s="9"/>
    </row>
    <row r="2732" spans="4:13" x14ac:dyDescent="0.2">
      <c r="D2732" s="2"/>
      <c r="E2732" s="2"/>
      <c r="K2732" s="5"/>
      <c r="M2732" s="9"/>
    </row>
    <row r="2733" spans="4:13" x14ac:dyDescent="0.2">
      <c r="D2733" s="2"/>
      <c r="E2733" s="2"/>
      <c r="K2733" s="5"/>
      <c r="M2733" s="9"/>
    </row>
    <row r="2734" spans="4:13" x14ac:dyDescent="0.2">
      <c r="D2734" s="2"/>
      <c r="E2734" s="2"/>
      <c r="K2734" s="5"/>
      <c r="M2734" s="9"/>
    </row>
    <row r="2735" spans="4:13" x14ac:dyDescent="0.2">
      <c r="D2735" s="2"/>
      <c r="E2735" s="2"/>
      <c r="K2735" s="5"/>
      <c r="M2735" s="9"/>
    </row>
    <row r="2736" spans="4:13" x14ac:dyDescent="0.2">
      <c r="D2736" s="2"/>
      <c r="E2736" s="2"/>
      <c r="K2736" s="5"/>
      <c r="M2736" s="9"/>
    </row>
    <row r="2737" spans="4:13" x14ac:dyDescent="0.2">
      <c r="D2737" s="2"/>
      <c r="E2737" s="2"/>
      <c r="K2737" s="5"/>
      <c r="M2737" s="9"/>
    </row>
    <row r="2738" spans="4:13" x14ac:dyDescent="0.2">
      <c r="D2738" s="2"/>
      <c r="E2738" s="2"/>
      <c r="K2738" s="5"/>
      <c r="M2738" s="9"/>
    </row>
    <row r="2739" spans="4:13" x14ac:dyDescent="0.2">
      <c r="D2739" s="2"/>
      <c r="E2739" s="2"/>
      <c r="K2739" s="5"/>
      <c r="M2739" s="9"/>
    </row>
    <row r="2740" spans="4:13" x14ac:dyDescent="0.2">
      <c r="D2740" s="2"/>
      <c r="E2740" s="2"/>
      <c r="K2740" s="5"/>
      <c r="M2740" s="9"/>
    </row>
    <row r="2741" spans="4:13" x14ac:dyDescent="0.2">
      <c r="D2741" s="2"/>
      <c r="E2741" s="2"/>
      <c r="K2741" s="5"/>
      <c r="M2741" s="9"/>
    </row>
    <row r="2742" spans="4:13" x14ac:dyDescent="0.2">
      <c r="D2742" s="2"/>
      <c r="E2742" s="2"/>
      <c r="K2742" s="5"/>
      <c r="M2742" s="9"/>
    </row>
    <row r="2743" spans="4:13" x14ac:dyDescent="0.2">
      <c r="D2743" s="2"/>
      <c r="E2743" s="2"/>
      <c r="K2743" s="5"/>
      <c r="M2743" s="9"/>
    </row>
    <row r="2744" spans="4:13" x14ac:dyDescent="0.2">
      <c r="D2744" s="2"/>
      <c r="E2744" s="2"/>
      <c r="K2744" s="5"/>
      <c r="M2744" s="9"/>
    </row>
    <row r="2745" spans="4:13" x14ac:dyDescent="0.2">
      <c r="D2745" s="2"/>
      <c r="E2745" s="2"/>
      <c r="K2745" s="5"/>
      <c r="M2745" s="9"/>
    </row>
    <row r="2746" spans="4:13" x14ac:dyDescent="0.2">
      <c r="D2746" s="2"/>
      <c r="E2746" s="2"/>
      <c r="K2746" s="5"/>
      <c r="M2746" s="9"/>
    </row>
    <row r="2747" spans="4:13" x14ac:dyDescent="0.2">
      <c r="D2747" s="2"/>
      <c r="E2747" s="2"/>
      <c r="K2747" s="5"/>
      <c r="M2747" s="9"/>
    </row>
    <row r="2748" spans="4:13" x14ac:dyDescent="0.2">
      <c r="D2748" s="2"/>
      <c r="E2748" s="2"/>
      <c r="K2748" s="5"/>
      <c r="M2748" s="9"/>
    </row>
    <row r="2749" spans="4:13" x14ac:dyDescent="0.2">
      <c r="D2749" s="2"/>
      <c r="E2749" s="2"/>
      <c r="K2749" s="5"/>
      <c r="M2749" s="9"/>
    </row>
    <row r="2750" spans="4:13" x14ac:dyDescent="0.2">
      <c r="D2750" s="2"/>
      <c r="E2750" s="2"/>
      <c r="K2750" s="5"/>
      <c r="M2750" s="9"/>
    </row>
    <row r="2751" spans="4:13" x14ac:dyDescent="0.2">
      <c r="D2751" s="2"/>
      <c r="E2751" s="2"/>
      <c r="K2751" s="5"/>
      <c r="M2751" s="9"/>
    </row>
    <row r="2752" spans="4:13" x14ac:dyDescent="0.2">
      <c r="D2752" s="2"/>
      <c r="E2752" s="2"/>
      <c r="K2752" s="5"/>
      <c r="M2752" s="9"/>
    </row>
    <row r="2753" spans="4:13" x14ac:dyDescent="0.2">
      <c r="D2753" s="2"/>
      <c r="E2753" s="2"/>
      <c r="K2753" s="5"/>
      <c r="M2753" s="9"/>
    </row>
    <row r="2754" spans="4:13" x14ac:dyDescent="0.2">
      <c r="D2754" s="2"/>
      <c r="E2754" s="2"/>
      <c r="K2754" s="5"/>
      <c r="M2754" s="9"/>
    </row>
    <row r="2755" spans="4:13" x14ac:dyDescent="0.2">
      <c r="D2755" s="2"/>
      <c r="E2755" s="2"/>
      <c r="K2755" s="5"/>
      <c r="M2755" s="9"/>
    </row>
    <row r="2756" spans="4:13" x14ac:dyDescent="0.2">
      <c r="D2756" s="2"/>
      <c r="E2756" s="2"/>
      <c r="K2756" s="5"/>
      <c r="M2756" s="9"/>
    </row>
    <row r="2757" spans="4:13" x14ac:dyDescent="0.2">
      <c r="D2757" s="2"/>
      <c r="E2757" s="2"/>
      <c r="K2757" s="5"/>
      <c r="M2757" s="9"/>
    </row>
    <row r="2758" spans="4:13" x14ac:dyDescent="0.2">
      <c r="D2758" s="2"/>
      <c r="E2758" s="2"/>
      <c r="K2758" s="5"/>
      <c r="M2758" s="9"/>
    </row>
    <row r="2759" spans="4:13" x14ac:dyDescent="0.2">
      <c r="D2759" s="2"/>
      <c r="E2759" s="2"/>
      <c r="K2759" s="5"/>
      <c r="M2759" s="9"/>
    </row>
    <row r="2760" spans="4:13" x14ac:dyDescent="0.2">
      <c r="D2760" s="2"/>
      <c r="E2760" s="2"/>
      <c r="K2760" s="5"/>
      <c r="M2760" s="9"/>
    </row>
    <row r="2761" spans="4:13" x14ac:dyDescent="0.2">
      <c r="D2761" s="2"/>
      <c r="E2761" s="2"/>
      <c r="K2761" s="5"/>
      <c r="M2761" s="9"/>
    </row>
    <row r="2762" spans="4:13" x14ac:dyDescent="0.2">
      <c r="D2762" s="2"/>
      <c r="E2762" s="2"/>
      <c r="K2762" s="5"/>
      <c r="M2762" s="9"/>
    </row>
    <row r="2763" spans="4:13" x14ac:dyDescent="0.2">
      <c r="D2763" s="2"/>
      <c r="E2763" s="2"/>
      <c r="K2763" s="5"/>
      <c r="M2763" s="9"/>
    </row>
    <row r="2764" spans="4:13" x14ac:dyDescent="0.2">
      <c r="D2764" s="2"/>
      <c r="E2764" s="2"/>
      <c r="K2764" s="5"/>
      <c r="M2764" s="9"/>
    </row>
    <row r="2765" spans="4:13" x14ac:dyDescent="0.2">
      <c r="D2765" s="2"/>
      <c r="E2765" s="2"/>
      <c r="K2765" s="5"/>
      <c r="M2765" s="9"/>
    </row>
    <row r="2766" spans="4:13" x14ac:dyDescent="0.2">
      <c r="D2766" s="2"/>
      <c r="E2766" s="2"/>
      <c r="K2766" s="5"/>
      <c r="M2766" s="9"/>
    </row>
    <row r="2767" spans="4:13" x14ac:dyDescent="0.2">
      <c r="D2767" s="2"/>
      <c r="E2767" s="2"/>
      <c r="K2767" s="5"/>
      <c r="M2767" s="9"/>
    </row>
    <row r="2768" spans="4:13" x14ac:dyDescent="0.2">
      <c r="D2768" s="2"/>
      <c r="E2768" s="2"/>
      <c r="K2768" s="5"/>
      <c r="M2768" s="9"/>
    </row>
    <row r="2769" spans="4:13" x14ac:dyDescent="0.2">
      <c r="D2769" s="2"/>
      <c r="E2769" s="2"/>
      <c r="K2769" s="5"/>
      <c r="M2769" s="9"/>
    </row>
    <row r="2770" spans="4:13" x14ac:dyDescent="0.2">
      <c r="D2770" s="2"/>
      <c r="E2770" s="2"/>
      <c r="K2770" s="5"/>
      <c r="M2770" s="9"/>
    </row>
    <row r="2771" spans="4:13" x14ac:dyDescent="0.2">
      <c r="D2771" s="2"/>
      <c r="E2771" s="2"/>
      <c r="K2771" s="5"/>
      <c r="M2771" s="9"/>
    </row>
    <row r="2772" spans="4:13" x14ac:dyDescent="0.2">
      <c r="D2772" s="2"/>
      <c r="E2772" s="2"/>
      <c r="K2772" s="5"/>
      <c r="M2772" s="9"/>
    </row>
    <row r="2773" spans="4:13" x14ac:dyDescent="0.2">
      <c r="D2773" s="2"/>
      <c r="E2773" s="2"/>
      <c r="K2773" s="5"/>
      <c r="M2773" s="9"/>
    </row>
    <row r="2774" spans="4:13" x14ac:dyDescent="0.2">
      <c r="D2774" s="2"/>
      <c r="E2774" s="2"/>
      <c r="K2774" s="5"/>
      <c r="M2774" s="9"/>
    </row>
    <row r="2775" spans="4:13" x14ac:dyDescent="0.2">
      <c r="D2775" s="2"/>
      <c r="E2775" s="2"/>
      <c r="K2775" s="5"/>
      <c r="M2775" s="9"/>
    </row>
    <row r="2776" spans="4:13" x14ac:dyDescent="0.2">
      <c r="D2776" s="2"/>
      <c r="E2776" s="2"/>
      <c r="K2776" s="5"/>
      <c r="M2776" s="9"/>
    </row>
    <row r="2777" spans="4:13" x14ac:dyDescent="0.2">
      <c r="D2777" s="2"/>
      <c r="E2777" s="2"/>
      <c r="K2777" s="5"/>
      <c r="M2777" s="9"/>
    </row>
    <row r="2778" spans="4:13" x14ac:dyDescent="0.2">
      <c r="D2778" s="2"/>
      <c r="E2778" s="2"/>
      <c r="K2778" s="5"/>
      <c r="M2778" s="9"/>
    </row>
    <row r="2779" spans="4:13" x14ac:dyDescent="0.2">
      <c r="D2779" s="2"/>
      <c r="E2779" s="2"/>
      <c r="K2779" s="5"/>
      <c r="M2779" s="9"/>
    </row>
    <row r="2780" spans="4:13" x14ac:dyDescent="0.2">
      <c r="D2780" s="2"/>
      <c r="E2780" s="2"/>
      <c r="K2780" s="5"/>
      <c r="M2780" s="9"/>
    </row>
    <row r="2781" spans="4:13" x14ac:dyDescent="0.2">
      <c r="D2781" s="2"/>
      <c r="E2781" s="2"/>
      <c r="K2781" s="5"/>
      <c r="M2781" s="9"/>
    </row>
    <row r="2782" spans="4:13" x14ac:dyDescent="0.2">
      <c r="D2782" s="2"/>
      <c r="E2782" s="2"/>
      <c r="K2782" s="5"/>
      <c r="M2782" s="9"/>
    </row>
    <row r="2783" spans="4:13" x14ac:dyDescent="0.2">
      <c r="D2783" s="2"/>
      <c r="E2783" s="2"/>
      <c r="K2783" s="5"/>
      <c r="M2783" s="9"/>
    </row>
    <row r="2784" spans="4:13" x14ac:dyDescent="0.2">
      <c r="D2784" s="2"/>
      <c r="E2784" s="2"/>
      <c r="K2784" s="5"/>
      <c r="M2784" s="9"/>
    </row>
    <row r="2785" spans="4:13" x14ac:dyDescent="0.2">
      <c r="D2785" s="2"/>
      <c r="E2785" s="2"/>
      <c r="K2785" s="5"/>
      <c r="M2785" s="9"/>
    </row>
    <row r="2786" spans="4:13" x14ac:dyDescent="0.2">
      <c r="D2786" s="2"/>
      <c r="E2786" s="2"/>
      <c r="K2786" s="5"/>
      <c r="M2786" s="9"/>
    </row>
    <row r="2787" spans="4:13" x14ac:dyDescent="0.2">
      <c r="D2787" s="2"/>
      <c r="E2787" s="2"/>
      <c r="K2787" s="5"/>
      <c r="M2787" s="9"/>
    </row>
    <row r="2788" spans="4:13" x14ac:dyDescent="0.2">
      <c r="D2788" s="2"/>
      <c r="E2788" s="2"/>
      <c r="K2788" s="5"/>
      <c r="M2788" s="9"/>
    </row>
    <row r="2789" spans="4:13" x14ac:dyDescent="0.2">
      <c r="D2789" s="2"/>
      <c r="E2789" s="2"/>
      <c r="K2789" s="5"/>
      <c r="M2789" s="9"/>
    </row>
    <row r="2790" spans="4:13" x14ac:dyDescent="0.2">
      <c r="D2790" s="2"/>
      <c r="E2790" s="2"/>
      <c r="K2790" s="5"/>
      <c r="M2790" s="9"/>
    </row>
    <row r="2791" spans="4:13" x14ac:dyDescent="0.2">
      <c r="D2791" s="2"/>
      <c r="E2791" s="2"/>
      <c r="K2791" s="5"/>
      <c r="M2791" s="9"/>
    </row>
    <row r="2792" spans="4:13" x14ac:dyDescent="0.2">
      <c r="D2792" s="2"/>
      <c r="E2792" s="2"/>
      <c r="K2792" s="5"/>
      <c r="M2792" s="9"/>
    </row>
    <row r="2793" spans="4:13" x14ac:dyDescent="0.2">
      <c r="D2793" s="2"/>
      <c r="E2793" s="2"/>
      <c r="K2793" s="5"/>
      <c r="M2793" s="9"/>
    </row>
    <row r="2794" spans="4:13" x14ac:dyDescent="0.2">
      <c r="D2794" s="2"/>
      <c r="E2794" s="2"/>
      <c r="K2794" s="5"/>
      <c r="M2794" s="9"/>
    </row>
    <row r="2795" spans="4:13" x14ac:dyDescent="0.2">
      <c r="D2795" s="2"/>
      <c r="E2795" s="2"/>
      <c r="K2795" s="5"/>
      <c r="M2795" s="9"/>
    </row>
    <row r="2796" spans="4:13" x14ac:dyDescent="0.2">
      <c r="D2796" s="2"/>
      <c r="E2796" s="2"/>
      <c r="K2796" s="5"/>
      <c r="M2796" s="9"/>
    </row>
    <row r="2797" spans="4:13" x14ac:dyDescent="0.2">
      <c r="D2797" s="2"/>
      <c r="E2797" s="2"/>
      <c r="K2797" s="5"/>
      <c r="M2797" s="9"/>
    </row>
    <row r="2798" spans="4:13" x14ac:dyDescent="0.2">
      <c r="D2798" s="2"/>
      <c r="E2798" s="2"/>
      <c r="K2798" s="5"/>
      <c r="M2798" s="9"/>
    </row>
    <row r="2799" spans="4:13" x14ac:dyDescent="0.2">
      <c r="D2799" s="2"/>
      <c r="E2799" s="2"/>
      <c r="K2799" s="5"/>
      <c r="M2799" s="9"/>
    </row>
    <row r="2800" spans="4:13" x14ac:dyDescent="0.2">
      <c r="D2800" s="2"/>
      <c r="E2800" s="2"/>
      <c r="K2800" s="5"/>
      <c r="M2800" s="9"/>
    </row>
    <row r="2801" spans="4:13" x14ac:dyDescent="0.2">
      <c r="D2801" s="2"/>
      <c r="E2801" s="2"/>
      <c r="K2801" s="5"/>
      <c r="M2801" s="9"/>
    </row>
    <row r="2802" spans="4:13" x14ac:dyDescent="0.2">
      <c r="D2802" s="2"/>
      <c r="E2802" s="2"/>
      <c r="K2802" s="5"/>
      <c r="M2802" s="9"/>
    </row>
    <row r="2803" spans="4:13" x14ac:dyDescent="0.2">
      <c r="D2803" s="2"/>
      <c r="E2803" s="2"/>
      <c r="K2803" s="5"/>
      <c r="M2803" s="9"/>
    </row>
    <row r="2804" spans="4:13" x14ac:dyDescent="0.2">
      <c r="D2804" s="2"/>
      <c r="E2804" s="2"/>
      <c r="K2804" s="5"/>
      <c r="M2804" s="9"/>
    </row>
    <row r="2805" spans="4:13" x14ac:dyDescent="0.2">
      <c r="D2805" s="2"/>
      <c r="E2805" s="2"/>
      <c r="K2805" s="5"/>
      <c r="M2805" s="9"/>
    </row>
    <row r="2806" spans="4:13" x14ac:dyDescent="0.2">
      <c r="D2806" s="2"/>
      <c r="E2806" s="2"/>
      <c r="K2806" s="5"/>
      <c r="M2806" s="9"/>
    </row>
    <row r="2807" spans="4:13" x14ac:dyDescent="0.2">
      <c r="D2807" s="2"/>
      <c r="E2807" s="2"/>
      <c r="K2807" s="5"/>
      <c r="M2807" s="9"/>
    </row>
    <row r="2808" spans="4:13" x14ac:dyDescent="0.2">
      <c r="D2808" s="2"/>
      <c r="E2808" s="2"/>
      <c r="K2808" s="5"/>
      <c r="M2808" s="9"/>
    </row>
    <row r="2809" spans="4:13" x14ac:dyDescent="0.2">
      <c r="D2809" s="2"/>
      <c r="E2809" s="2"/>
      <c r="K2809" s="5"/>
      <c r="M2809" s="9"/>
    </row>
    <row r="2810" spans="4:13" x14ac:dyDescent="0.2">
      <c r="D2810" s="2"/>
      <c r="E2810" s="2"/>
      <c r="K2810" s="5"/>
      <c r="M2810" s="9"/>
    </row>
    <row r="2811" spans="4:13" x14ac:dyDescent="0.2">
      <c r="D2811" s="2"/>
      <c r="E2811" s="2"/>
      <c r="K2811" s="5"/>
      <c r="M2811" s="9"/>
    </row>
    <row r="2812" spans="4:13" x14ac:dyDescent="0.2">
      <c r="D2812" s="2"/>
      <c r="E2812" s="2"/>
      <c r="K2812" s="5"/>
      <c r="M2812" s="9"/>
    </row>
    <row r="2813" spans="4:13" x14ac:dyDescent="0.2">
      <c r="D2813" s="2"/>
      <c r="E2813" s="2"/>
      <c r="K2813" s="5"/>
      <c r="M2813" s="9"/>
    </row>
    <row r="2814" spans="4:13" x14ac:dyDescent="0.2">
      <c r="D2814" s="2"/>
      <c r="E2814" s="2"/>
      <c r="K2814" s="5"/>
      <c r="M2814" s="9"/>
    </row>
    <row r="2815" spans="4:13" x14ac:dyDescent="0.2">
      <c r="D2815" s="2"/>
      <c r="E2815" s="2"/>
      <c r="K2815" s="5"/>
      <c r="M2815" s="9"/>
    </row>
    <row r="2816" spans="4:13" x14ac:dyDescent="0.2">
      <c r="D2816" s="2"/>
      <c r="E2816" s="2"/>
      <c r="K2816" s="5"/>
      <c r="M2816" s="9"/>
    </row>
    <row r="2817" spans="4:13" x14ac:dyDescent="0.2">
      <c r="D2817" s="2"/>
      <c r="E2817" s="2"/>
      <c r="K2817" s="5"/>
      <c r="M2817" s="9"/>
    </row>
    <row r="2818" spans="4:13" x14ac:dyDescent="0.2">
      <c r="D2818" s="2"/>
      <c r="E2818" s="2"/>
      <c r="K2818" s="5"/>
      <c r="M2818" s="9"/>
    </row>
    <row r="2819" spans="4:13" x14ac:dyDescent="0.2">
      <c r="D2819" s="2"/>
      <c r="E2819" s="2"/>
      <c r="K2819" s="5"/>
      <c r="M2819" s="9"/>
    </row>
    <row r="2820" spans="4:13" x14ac:dyDescent="0.2">
      <c r="D2820" s="2"/>
      <c r="E2820" s="2"/>
      <c r="K2820" s="5"/>
      <c r="M2820" s="9"/>
    </row>
    <row r="2821" spans="4:13" x14ac:dyDescent="0.2">
      <c r="D2821" s="2"/>
      <c r="E2821" s="2"/>
      <c r="K2821" s="5"/>
      <c r="M2821" s="9"/>
    </row>
    <row r="2822" spans="4:13" x14ac:dyDescent="0.2">
      <c r="D2822" s="2"/>
      <c r="E2822" s="2"/>
      <c r="K2822" s="5"/>
      <c r="M2822" s="9"/>
    </row>
    <row r="2823" spans="4:13" x14ac:dyDescent="0.2">
      <c r="D2823" s="2"/>
      <c r="E2823" s="2"/>
      <c r="K2823" s="5"/>
      <c r="M2823" s="9"/>
    </row>
    <row r="2824" spans="4:13" x14ac:dyDescent="0.2">
      <c r="D2824" s="2"/>
      <c r="E2824" s="2"/>
      <c r="K2824" s="5"/>
      <c r="M2824" s="9"/>
    </row>
    <row r="2825" spans="4:13" x14ac:dyDescent="0.2">
      <c r="D2825" s="2"/>
      <c r="E2825" s="2"/>
      <c r="K2825" s="5"/>
      <c r="M2825" s="9"/>
    </row>
    <row r="2826" spans="4:13" x14ac:dyDescent="0.2">
      <c r="D2826" s="2"/>
      <c r="E2826" s="2"/>
      <c r="K2826" s="5"/>
      <c r="M2826" s="9"/>
    </row>
    <row r="2827" spans="4:13" x14ac:dyDescent="0.2">
      <c r="D2827" s="2"/>
      <c r="E2827" s="2"/>
      <c r="K2827" s="5"/>
      <c r="M2827" s="9"/>
    </row>
    <row r="2828" spans="4:13" x14ac:dyDescent="0.2">
      <c r="D2828" s="2"/>
      <c r="E2828" s="2"/>
      <c r="K2828" s="5"/>
      <c r="M2828" s="9"/>
    </row>
    <row r="2829" spans="4:13" x14ac:dyDescent="0.2">
      <c r="D2829" s="2"/>
      <c r="E2829" s="2"/>
      <c r="K2829" s="5"/>
      <c r="M2829" s="9"/>
    </row>
    <row r="2830" spans="4:13" x14ac:dyDescent="0.2">
      <c r="D2830" s="2"/>
      <c r="E2830" s="2"/>
      <c r="K2830" s="5"/>
      <c r="M2830" s="9"/>
    </row>
    <row r="2831" spans="4:13" x14ac:dyDescent="0.2">
      <c r="D2831" s="2"/>
      <c r="E2831" s="2"/>
      <c r="K2831" s="5"/>
      <c r="M2831" s="9"/>
    </row>
    <row r="2832" spans="4:13" x14ac:dyDescent="0.2">
      <c r="D2832" s="2"/>
      <c r="E2832" s="2"/>
      <c r="K2832" s="5"/>
      <c r="M2832" s="9"/>
    </row>
    <row r="2833" spans="4:13" x14ac:dyDescent="0.2">
      <c r="D2833" s="2"/>
      <c r="E2833" s="2"/>
      <c r="K2833" s="5"/>
      <c r="M2833" s="9"/>
    </row>
    <row r="2834" spans="4:13" x14ac:dyDescent="0.2">
      <c r="D2834" s="2"/>
      <c r="E2834" s="2"/>
      <c r="K2834" s="5"/>
      <c r="M2834" s="9"/>
    </row>
    <row r="2835" spans="4:13" x14ac:dyDescent="0.2">
      <c r="D2835" s="2"/>
      <c r="E2835" s="2"/>
      <c r="K2835" s="5"/>
      <c r="M2835" s="9"/>
    </row>
    <row r="2836" spans="4:13" x14ac:dyDescent="0.2">
      <c r="D2836" s="2"/>
      <c r="E2836" s="2"/>
      <c r="K2836" s="5"/>
      <c r="M2836" s="9"/>
    </row>
    <row r="2837" spans="4:13" x14ac:dyDescent="0.2">
      <c r="D2837" s="2"/>
      <c r="E2837" s="2"/>
      <c r="K2837" s="5"/>
      <c r="M2837" s="9"/>
    </row>
    <row r="2838" spans="4:13" x14ac:dyDescent="0.2">
      <c r="D2838" s="2"/>
      <c r="E2838" s="2"/>
      <c r="K2838" s="5"/>
      <c r="M2838" s="9"/>
    </row>
    <row r="2839" spans="4:13" x14ac:dyDescent="0.2">
      <c r="D2839" s="2"/>
      <c r="E2839" s="2"/>
      <c r="K2839" s="5"/>
      <c r="M2839" s="9"/>
    </row>
    <row r="2840" spans="4:13" x14ac:dyDescent="0.2">
      <c r="D2840" s="2"/>
      <c r="E2840" s="2"/>
      <c r="K2840" s="5"/>
      <c r="M2840" s="9"/>
    </row>
    <row r="2841" spans="4:13" x14ac:dyDescent="0.2">
      <c r="D2841" s="2"/>
      <c r="E2841" s="2"/>
      <c r="K2841" s="5"/>
      <c r="M2841" s="9"/>
    </row>
    <row r="2842" spans="4:13" x14ac:dyDescent="0.2">
      <c r="D2842" s="2"/>
      <c r="E2842" s="2"/>
      <c r="K2842" s="5"/>
      <c r="M2842" s="9"/>
    </row>
    <row r="2843" spans="4:13" x14ac:dyDescent="0.2">
      <c r="D2843" s="2"/>
      <c r="E2843" s="2"/>
      <c r="K2843" s="5"/>
      <c r="M2843" s="9"/>
    </row>
    <row r="2844" spans="4:13" x14ac:dyDescent="0.2">
      <c r="D2844" s="2"/>
      <c r="E2844" s="2"/>
      <c r="K2844" s="5"/>
      <c r="M2844" s="9"/>
    </row>
    <row r="2845" spans="4:13" x14ac:dyDescent="0.2">
      <c r="D2845" s="2"/>
      <c r="E2845" s="2"/>
      <c r="K2845" s="5"/>
      <c r="M2845" s="9"/>
    </row>
    <row r="2846" spans="4:13" x14ac:dyDescent="0.2">
      <c r="D2846" s="2"/>
      <c r="E2846" s="2"/>
      <c r="K2846" s="5"/>
      <c r="M2846" s="9"/>
    </row>
    <row r="2847" spans="4:13" x14ac:dyDescent="0.2">
      <c r="D2847" s="2"/>
      <c r="E2847" s="2"/>
      <c r="K2847" s="5"/>
      <c r="M2847" s="9"/>
    </row>
    <row r="2848" spans="4:13" x14ac:dyDescent="0.2">
      <c r="D2848" s="2"/>
      <c r="E2848" s="2"/>
      <c r="K2848" s="5"/>
      <c r="M2848" s="9"/>
    </row>
    <row r="2849" spans="4:13" x14ac:dyDescent="0.2">
      <c r="D2849" s="2"/>
      <c r="E2849" s="2"/>
      <c r="K2849" s="5"/>
      <c r="M2849" s="9"/>
    </row>
    <row r="2850" spans="4:13" x14ac:dyDescent="0.2">
      <c r="D2850" s="2"/>
      <c r="E2850" s="2"/>
      <c r="K2850" s="5"/>
      <c r="M2850" s="9"/>
    </row>
    <row r="2851" spans="4:13" x14ac:dyDescent="0.2">
      <c r="D2851" s="2"/>
      <c r="E2851" s="2"/>
      <c r="K2851" s="5"/>
      <c r="M2851" s="9"/>
    </row>
    <row r="2852" spans="4:13" x14ac:dyDescent="0.2">
      <c r="D2852" s="2"/>
      <c r="E2852" s="2"/>
      <c r="K2852" s="5"/>
      <c r="M2852" s="9"/>
    </row>
    <row r="2853" spans="4:13" x14ac:dyDescent="0.2">
      <c r="D2853" s="2"/>
      <c r="E2853" s="2"/>
      <c r="K2853" s="5"/>
      <c r="M2853" s="9"/>
    </row>
    <row r="2854" spans="4:13" x14ac:dyDescent="0.2">
      <c r="D2854" s="2"/>
      <c r="E2854" s="2"/>
      <c r="K2854" s="5"/>
      <c r="M2854" s="9"/>
    </row>
    <row r="2855" spans="4:13" x14ac:dyDescent="0.2">
      <c r="D2855" s="2"/>
      <c r="E2855" s="2"/>
      <c r="K2855" s="5"/>
      <c r="M2855" s="9"/>
    </row>
    <row r="2856" spans="4:13" x14ac:dyDescent="0.2">
      <c r="D2856" s="2"/>
      <c r="E2856" s="2"/>
      <c r="K2856" s="5"/>
      <c r="M2856" s="9"/>
    </row>
    <row r="2857" spans="4:13" x14ac:dyDescent="0.2">
      <c r="D2857" s="2"/>
      <c r="E2857" s="2"/>
      <c r="K2857" s="5"/>
      <c r="M2857" s="9"/>
    </row>
    <row r="2858" spans="4:13" x14ac:dyDescent="0.2">
      <c r="D2858" s="2"/>
      <c r="E2858" s="2"/>
      <c r="K2858" s="5"/>
      <c r="M2858" s="9"/>
    </row>
    <row r="2859" spans="4:13" x14ac:dyDescent="0.2">
      <c r="D2859" s="2"/>
      <c r="E2859" s="2"/>
      <c r="K2859" s="5"/>
      <c r="M2859" s="9"/>
    </row>
    <row r="2860" spans="4:13" x14ac:dyDescent="0.2">
      <c r="D2860" s="2"/>
      <c r="E2860" s="2"/>
      <c r="K2860" s="5"/>
      <c r="M2860" s="9"/>
    </row>
    <row r="2861" spans="4:13" x14ac:dyDescent="0.2">
      <c r="D2861" s="2"/>
      <c r="E2861" s="2"/>
      <c r="K2861" s="5"/>
      <c r="M2861" s="9"/>
    </row>
    <row r="2862" spans="4:13" x14ac:dyDescent="0.2">
      <c r="D2862" s="2"/>
      <c r="E2862" s="2"/>
      <c r="K2862" s="5"/>
      <c r="M2862" s="9"/>
    </row>
    <row r="2863" spans="4:13" x14ac:dyDescent="0.2">
      <c r="D2863" s="2"/>
      <c r="E2863" s="2"/>
      <c r="K2863" s="5"/>
      <c r="M2863" s="9"/>
    </row>
    <row r="2864" spans="4:13" x14ac:dyDescent="0.2">
      <c r="D2864" s="2"/>
      <c r="E2864" s="2"/>
      <c r="K2864" s="5"/>
      <c r="M2864" s="9"/>
    </row>
    <row r="2865" spans="4:13" x14ac:dyDescent="0.2">
      <c r="D2865" s="2"/>
      <c r="E2865" s="2"/>
      <c r="K2865" s="5"/>
      <c r="M2865" s="9"/>
    </row>
    <row r="2866" spans="4:13" x14ac:dyDescent="0.2">
      <c r="D2866" s="2"/>
      <c r="E2866" s="2"/>
      <c r="K2866" s="5"/>
      <c r="M2866" s="9"/>
    </row>
    <row r="2867" spans="4:13" x14ac:dyDescent="0.2">
      <c r="D2867" s="2"/>
      <c r="E2867" s="2"/>
      <c r="K2867" s="5"/>
      <c r="M2867" s="9"/>
    </row>
    <row r="2868" spans="4:13" x14ac:dyDescent="0.2">
      <c r="D2868" s="2"/>
      <c r="E2868" s="2"/>
      <c r="K2868" s="5"/>
      <c r="M2868" s="9"/>
    </row>
    <row r="2869" spans="4:13" x14ac:dyDescent="0.2">
      <c r="D2869" s="2"/>
      <c r="E2869" s="2"/>
      <c r="K2869" s="5"/>
      <c r="M2869" s="9"/>
    </row>
    <row r="2870" spans="4:13" x14ac:dyDescent="0.2">
      <c r="D2870" s="2"/>
      <c r="E2870" s="2"/>
      <c r="K2870" s="5"/>
      <c r="M2870" s="9"/>
    </row>
    <row r="2871" spans="4:13" x14ac:dyDescent="0.2">
      <c r="D2871" s="2"/>
      <c r="E2871" s="2"/>
      <c r="K2871" s="5"/>
      <c r="M2871" s="9"/>
    </row>
    <row r="2872" spans="4:13" x14ac:dyDescent="0.2">
      <c r="D2872" s="2"/>
      <c r="E2872" s="2"/>
      <c r="K2872" s="5"/>
      <c r="M2872" s="9"/>
    </row>
    <row r="2873" spans="4:13" x14ac:dyDescent="0.2">
      <c r="D2873" s="2"/>
      <c r="E2873" s="2"/>
      <c r="K2873" s="5"/>
      <c r="M2873" s="9"/>
    </row>
    <row r="2874" spans="4:13" x14ac:dyDescent="0.2">
      <c r="D2874" s="2"/>
      <c r="E2874" s="2"/>
      <c r="K2874" s="5"/>
      <c r="M2874" s="9"/>
    </row>
    <row r="2875" spans="4:13" x14ac:dyDescent="0.2">
      <c r="D2875" s="2"/>
      <c r="E2875" s="2"/>
      <c r="K2875" s="5"/>
      <c r="M2875" s="9"/>
    </row>
    <row r="2876" spans="4:13" x14ac:dyDescent="0.2">
      <c r="D2876" s="2"/>
      <c r="E2876" s="2"/>
      <c r="K2876" s="5"/>
      <c r="M2876" s="9"/>
    </row>
    <row r="2877" spans="4:13" x14ac:dyDescent="0.2">
      <c r="D2877" s="2"/>
      <c r="E2877" s="2"/>
      <c r="K2877" s="5"/>
      <c r="M2877" s="9"/>
    </row>
    <row r="2878" spans="4:13" x14ac:dyDescent="0.2">
      <c r="D2878" s="2"/>
      <c r="E2878" s="2"/>
      <c r="K2878" s="5"/>
      <c r="M2878" s="9"/>
    </row>
    <row r="2879" spans="4:13" x14ac:dyDescent="0.2">
      <c r="D2879" s="2"/>
      <c r="E2879" s="2"/>
      <c r="K2879" s="5"/>
      <c r="M2879" s="9"/>
    </row>
    <row r="2880" spans="4:13" x14ac:dyDescent="0.2">
      <c r="D2880" s="2"/>
      <c r="E2880" s="2"/>
      <c r="K2880" s="5"/>
      <c r="M2880" s="9"/>
    </row>
    <row r="2881" spans="4:13" x14ac:dyDescent="0.2">
      <c r="D2881" s="2"/>
      <c r="E2881" s="2"/>
      <c r="K2881" s="5"/>
      <c r="M2881" s="9"/>
    </row>
    <row r="2882" spans="4:13" x14ac:dyDescent="0.2">
      <c r="D2882" s="2"/>
      <c r="E2882" s="2"/>
      <c r="K2882" s="5"/>
      <c r="M2882" s="9"/>
    </row>
    <row r="2883" spans="4:13" x14ac:dyDescent="0.2">
      <c r="D2883" s="2"/>
      <c r="E2883" s="2"/>
      <c r="K2883" s="5"/>
      <c r="M2883" s="9"/>
    </row>
    <row r="2884" spans="4:13" x14ac:dyDescent="0.2">
      <c r="D2884" s="2"/>
      <c r="E2884" s="2"/>
      <c r="K2884" s="5"/>
      <c r="M2884" s="9"/>
    </row>
    <row r="2885" spans="4:13" x14ac:dyDescent="0.2">
      <c r="D2885" s="2"/>
      <c r="E2885" s="2"/>
      <c r="K2885" s="5"/>
      <c r="M2885" s="9"/>
    </row>
    <row r="2886" spans="4:13" x14ac:dyDescent="0.2">
      <c r="D2886" s="2"/>
      <c r="E2886" s="2"/>
      <c r="K2886" s="5"/>
      <c r="M2886" s="9"/>
    </row>
    <row r="2887" spans="4:13" x14ac:dyDescent="0.2">
      <c r="D2887" s="2"/>
      <c r="E2887" s="2"/>
      <c r="K2887" s="5"/>
      <c r="M2887" s="9"/>
    </row>
    <row r="2888" spans="4:13" x14ac:dyDescent="0.2">
      <c r="D2888" s="2"/>
      <c r="E2888" s="2"/>
      <c r="K2888" s="5"/>
      <c r="M2888" s="9"/>
    </row>
    <row r="2889" spans="4:13" x14ac:dyDescent="0.2">
      <c r="D2889" s="2"/>
      <c r="E2889" s="2"/>
      <c r="K2889" s="5"/>
      <c r="M2889" s="9"/>
    </row>
    <row r="2890" spans="4:13" x14ac:dyDescent="0.2">
      <c r="D2890" s="2"/>
      <c r="E2890" s="2"/>
      <c r="K2890" s="5"/>
      <c r="M2890" s="9"/>
    </row>
    <row r="2891" spans="4:13" x14ac:dyDescent="0.2">
      <c r="D2891" s="2"/>
      <c r="E2891" s="2"/>
      <c r="K2891" s="5"/>
      <c r="M2891" s="9"/>
    </row>
    <row r="2892" spans="4:13" x14ac:dyDescent="0.2">
      <c r="D2892" s="2"/>
      <c r="E2892" s="2"/>
      <c r="K2892" s="5"/>
      <c r="M2892" s="9"/>
    </row>
    <row r="2893" spans="4:13" x14ac:dyDescent="0.2">
      <c r="D2893" s="2"/>
      <c r="E2893" s="2"/>
      <c r="K2893" s="5"/>
      <c r="M2893" s="9"/>
    </row>
    <row r="2894" spans="4:13" x14ac:dyDescent="0.2">
      <c r="D2894" s="2"/>
      <c r="E2894" s="2"/>
      <c r="K2894" s="5"/>
      <c r="M2894" s="9"/>
    </row>
    <row r="2895" spans="4:13" x14ac:dyDescent="0.2">
      <c r="D2895" s="2"/>
      <c r="E2895" s="2"/>
      <c r="K2895" s="5"/>
      <c r="M2895" s="9"/>
    </row>
    <row r="2896" spans="4:13" x14ac:dyDescent="0.2">
      <c r="D2896" s="2"/>
      <c r="E2896" s="2"/>
      <c r="K2896" s="5"/>
      <c r="M2896" s="9"/>
    </row>
    <row r="2897" spans="4:13" x14ac:dyDescent="0.2">
      <c r="D2897" s="2"/>
      <c r="E2897" s="2"/>
      <c r="K2897" s="5"/>
      <c r="M2897" s="9"/>
    </row>
    <row r="2898" spans="4:13" x14ac:dyDescent="0.2">
      <c r="D2898" s="2"/>
      <c r="E2898" s="2"/>
      <c r="K2898" s="5"/>
      <c r="M2898" s="9"/>
    </row>
    <row r="2899" spans="4:13" x14ac:dyDescent="0.2">
      <c r="D2899" s="2"/>
      <c r="E2899" s="2"/>
      <c r="K2899" s="5"/>
      <c r="M2899" s="9"/>
    </row>
    <row r="2900" spans="4:13" x14ac:dyDescent="0.2">
      <c r="D2900" s="2"/>
      <c r="E2900" s="2"/>
      <c r="K2900" s="5"/>
      <c r="M2900" s="9"/>
    </row>
    <row r="2901" spans="4:13" x14ac:dyDescent="0.2">
      <c r="D2901" s="2"/>
      <c r="E2901" s="2"/>
      <c r="K2901" s="5"/>
      <c r="M2901" s="9"/>
    </row>
    <row r="2902" spans="4:13" x14ac:dyDescent="0.2">
      <c r="D2902" s="2"/>
      <c r="E2902" s="2"/>
      <c r="K2902" s="5"/>
      <c r="M2902" s="9"/>
    </row>
    <row r="2903" spans="4:13" x14ac:dyDescent="0.2">
      <c r="D2903" s="2"/>
      <c r="E2903" s="2"/>
      <c r="K2903" s="5"/>
      <c r="M2903" s="9"/>
    </row>
    <row r="2904" spans="4:13" x14ac:dyDescent="0.2">
      <c r="D2904" s="2"/>
      <c r="E2904" s="2"/>
      <c r="K2904" s="5"/>
      <c r="M2904" s="9"/>
    </row>
    <row r="2905" spans="4:13" x14ac:dyDescent="0.2">
      <c r="D2905" s="2"/>
      <c r="E2905" s="2"/>
      <c r="K2905" s="5"/>
      <c r="M2905" s="9"/>
    </row>
    <row r="2906" spans="4:13" x14ac:dyDescent="0.2">
      <c r="D2906" s="2"/>
      <c r="E2906" s="2"/>
      <c r="K2906" s="5"/>
      <c r="M2906" s="9"/>
    </row>
    <row r="2907" spans="4:13" x14ac:dyDescent="0.2">
      <c r="D2907" s="2"/>
      <c r="E2907" s="2"/>
      <c r="K2907" s="5"/>
      <c r="M2907" s="9"/>
    </row>
    <row r="2908" spans="4:13" x14ac:dyDescent="0.2">
      <c r="D2908" s="2"/>
      <c r="E2908" s="2"/>
      <c r="K2908" s="5"/>
      <c r="M2908" s="9"/>
    </row>
    <row r="2909" spans="4:13" x14ac:dyDescent="0.2">
      <c r="D2909" s="2"/>
      <c r="E2909" s="2"/>
      <c r="K2909" s="5"/>
      <c r="M2909" s="9"/>
    </row>
    <row r="2910" spans="4:13" x14ac:dyDescent="0.2">
      <c r="D2910" s="2"/>
      <c r="E2910" s="2"/>
      <c r="K2910" s="5"/>
      <c r="M2910" s="9"/>
    </row>
    <row r="2911" spans="4:13" x14ac:dyDescent="0.2">
      <c r="D2911" s="2"/>
      <c r="E2911" s="2"/>
      <c r="K2911" s="5"/>
      <c r="M2911" s="9"/>
    </row>
    <row r="2912" spans="4:13" x14ac:dyDescent="0.2">
      <c r="D2912" s="2"/>
      <c r="E2912" s="2"/>
      <c r="K2912" s="5"/>
      <c r="M2912" s="9"/>
    </row>
    <row r="2913" spans="4:13" x14ac:dyDescent="0.2">
      <c r="D2913" s="2"/>
      <c r="E2913" s="2"/>
      <c r="K2913" s="5"/>
      <c r="M2913" s="9"/>
    </row>
    <row r="2914" spans="4:13" x14ac:dyDescent="0.2">
      <c r="D2914" s="2"/>
      <c r="E2914" s="2"/>
      <c r="K2914" s="5"/>
      <c r="M2914" s="9"/>
    </row>
    <row r="2915" spans="4:13" x14ac:dyDescent="0.2">
      <c r="D2915" s="2"/>
      <c r="E2915" s="2"/>
      <c r="K2915" s="5"/>
      <c r="M2915" s="9"/>
    </row>
    <row r="2916" spans="4:13" x14ac:dyDescent="0.2">
      <c r="D2916" s="2"/>
      <c r="E2916" s="2"/>
      <c r="K2916" s="5"/>
      <c r="M2916" s="9"/>
    </row>
    <row r="2917" spans="4:13" x14ac:dyDescent="0.2">
      <c r="D2917" s="2"/>
      <c r="E2917" s="2"/>
      <c r="K2917" s="5"/>
      <c r="M2917" s="9"/>
    </row>
    <row r="2918" spans="4:13" x14ac:dyDescent="0.2">
      <c r="D2918" s="2"/>
      <c r="E2918" s="2"/>
      <c r="K2918" s="5"/>
      <c r="M2918" s="9"/>
    </row>
    <row r="2919" spans="4:13" x14ac:dyDescent="0.2">
      <c r="D2919" s="2"/>
      <c r="E2919" s="2"/>
      <c r="K2919" s="5"/>
      <c r="M2919" s="9"/>
    </row>
    <row r="2920" spans="4:13" x14ac:dyDescent="0.2">
      <c r="D2920" s="2"/>
      <c r="E2920" s="2"/>
      <c r="K2920" s="5"/>
      <c r="M2920" s="9"/>
    </row>
    <row r="2921" spans="4:13" x14ac:dyDescent="0.2">
      <c r="D2921" s="2"/>
      <c r="E2921" s="2"/>
      <c r="K2921" s="5"/>
      <c r="M2921" s="9"/>
    </row>
    <row r="2922" spans="4:13" x14ac:dyDescent="0.2">
      <c r="D2922" s="2"/>
      <c r="E2922" s="2"/>
      <c r="K2922" s="5"/>
      <c r="M2922" s="9"/>
    </row>
    <row r="2923" spans="4:13" x14ac:dyDescent="0.2">
      <c r="D2923" s="2"/>
      <c r="E2923" s="2"/>
      <c r="K2923" s="5"/>
      <c r="M2923" s="9"/>
    </row>
    <row r="2924" spans="4:13" x14ac:dyDescent="0.2">
      <c r="D2924" s="2"/>
      <c r="E2924" s="2"/>
      <c r="K2924" s="5"/>
      <c r="M2924" s="9"/>
    </row>
    <row r="2925" spans="4:13" x14ac:dyDescent="0.2">
      <c r="D2925" s="2"/>
      <c r="E2925" s="2"/>
      <c r="K2925" s="5"/>
      <c r="M2925" s="9"/>
    </row>
    <row r="2926" spans="4:13" x14ac:dyDescent="0.2">
      <c r="D2926" s="2"/>
      <c r="E2926" s="2"/>
      <c r="K2926" s="5"/>
      <c r="M2926" s="9"/>
    </row>
    <row r="2927" spans="4:13" x14ac:dyDescent="0.2">
      <c r="D2927" s="2"/>
      <c r="E2927" s="2"/>
      <c r="K2927" s="5"/>
      <c r="M2927" s="9"/>
    </row>
    <row r="2928" spans="4:13" x14ac:dyDescent="0.2">
      <c r="D2928" s="2"/>
      <c r="E2928" s="2"/>
      <c r="K2928" s="5"/>
      <c r="M2928" s="9"/>
    </row>
    <row r="2929" spans="4:13" x14ac:dyDescent="0.2">
      <c r="D2929" s="2"/>
      <c r="E2929" s="2"/>
      <c r="K2929" s="5"/>
      <c r="M2929" s="9"/>
    </row>
    <row r="2930" spans="4:13" x14ac:dyDescent="0.2">
      <c r="D2930" s="2"/>
      <c r="E2930" s="2"/>
      <c r="K2930" s="5"/>
      <c r="M2930" s="9"/>
    </row>
    <row r="2931" spans="4:13" x14ac:dyDescent="0.2">
      <c r="D2931" s="2"/>
      <c r="E2931" s="2"/>
      <c r="K2931" s="5"/>
      <c r="M2931" s="9"/>
    </row>
    <row r="2932" spans="4:13" x14ac:dyDescent="0.2">
      <c r="D2932" s="2"/>
      <c r="E2932" s="2"/>
      <c r="K2932" s="5"/>
      <c r="M2932" s="9"/>
    </row>
    <row r="2933" spans="4:13" x14ac:dyDescent="0.2">
      <c r="D2933" s="2"/>
      <c r="E2933" s="2"/>
      <c r="K2933" s="5"/>
      <c r="M2933" s="9"/>
    </row>
    <row r="2934" spans="4:13" x14ac:dyDescent="0.2">
      <c r="D2934" s="2"/>
      <c r="E2934" s="2"/>
      <c r="K2934" s="5"/>
      <c r="M2934" s="9"/>
    </row>
    <row r="2935" spans="4:13" x14ac:dyDescent="0.2">
      <c r="D2935" s="2"/>
      <c r="E2935" s="2"/>
      <c r="K2935" s="5"/>
      <c r="M2935" s="9"/>
    </row>
    <row r="2936" spans="4:13" x14ac:dyDescent="0.2">
      <c r="D2936" s="2"/>
      <c r="E2936" s="2"/>
      <c r="K2936" s="5"/>
      <c r="M2936" s="9"/>
    </row>
    <row r="2937" spans="4:13" x14ac:dyDescent="0.2">
      <c r="D2937" s="2"/>
      <c r="E2937" s="2"/>
      <c r="K2937" s="5"/>
      <c r="M2937" s="9"/>
    </row>
    <row r="2938" spans="4:13" x14ac:dyDescent="0.2">
      <c r="D2938" s="2"/>
      <c r="E2938" s="2"/>
      <c r="K2938" s="5"/>
      <c r="M2938" s="9"/>
    </row>
    <row r="2939" spans="4:13" x14ac:dyDescent="0.2">
      <c r="D2939" s="2"/>
      <c r="E2939" s="2"/>
      <c r="K2939" s="5"/>
      <c r="M2939" s="9"/>
    </row>
    <row r="2940" spans="4:13" x14ac:dyDescent="0.2">
      <c r="D2940" s="2"/>
      <c r="E2940" s="2"/>
      <c r="K2940" s="5"/>
      <c r="M2940" s="9"/>
    </row>
    <row r="2941" spans="4:13" x14ac:dyDescent="0.2">
      <c r="D2941" s="2"/>
      <c r="E2941" s="2"/>
      <c r="K2941" s="5"/>
      <c r="M2941" s="9"/>
    </row>
    <row r="2942" spans="4:13" x14ac:dyDescent="0.2">
      <c r="D2942" s="2"/>
      <c r="E2942" s="2"/>
      <c r="K2942" s="5"/>
      <c r="M2942" s="9"/>
    </row>
    <row r="2943" spans="4:13" x14ac:dyDescent="0.2">
      <c r="D2943" s="2"/>
      <c r="E2943" s="2"/>
      <c r="K2943" s="5"/>
      <c r="M2943" s="9"/>
    </row>
    <row r="2944" spans="4:13" x14ac:dyDescent="0.2">
      <c r="D2944" s="2"/>
      <c r="E2944" s="2"/>
      <c r="K2944" s="5"/>
      <c r="M2944" s="9"/>
    </row>
    <row r="2945" spans="4:13" x14ac:dyDescent="0.2">
      <c r="D2945" s="2"/>
      <c r="E2945" s="2"/>
      <c r="K2945" s="5"/>
      <c r="M2945" s="9"/>
    </row>
    <row r="2946" spans="4:13" x14ac:dyDescent="0.2">
      <c r="D2946" s="2"/>
      <c r="E2946" s="2"/>
      <c r="K2946" s="5"/>
      <c r="M2946" s="9"/>
    </row>
    <row r="2947" spans="4:13" x14ac:dyDescent="0.2">
      <c r="D2947" s="2"/>
      <c r="E2947" s="2"/>
      <c r="K2947" s="5"/>
      <c r="M2947" s="9"/>
    </row>
    <row r="2948" spans="4:13" x14ac:dyDescent="0.2">
      <c r="D2948" s="2"/>
      <c r="E2948" s="2"/>
      <c r="K2948" s="5"/>
      <c r="M2948" s="9"/>
    </row>
    <row r="2949" spans="4:13" x14ac:dyDescent="0.2">
      <c r="D2949" s="2"/>
      <c r="E2949" s="2"/>
      <c r="K2949" s="5"/>
      <c r="M2949" s="9"/>
    </row>
    <row r="2950" spans="4:13" x14ac:dyDescent="0.2">
      <c r="D2950" s="2"/>
      <c r="E2950" s="2"/>
      <c r="K2950" s="5"/>
      <c r="M2950" s="9"/>
    </row>
    <row r="2951" spans="4:13" x14ac:dyDescent="0.2">
      <c r="D2951" s="2"/>
      <c r="E2951" s="2"/>
      <c r="K2951" s="5"/>
      <c r="M2951" s="9"/>
    </row>
    <row r="2952" spans="4:13" x14ac:dyDescent="0.2">
      <c r="D2952" s="2"/>
      <c r="E2952" s="2"/>
      <c r="K2952" s="5"/>
      <c r="M2952" s="9"/>
    </row>
    <row r="2953" spans="4:13" x14ac:dyDescent="0.2">
      <c r="D2953" s="2"/>
      <c r="E2953" s="2"/>
      <c r="K2953" s="5"/>
      <c r="M2953" s="9"/>
    </row>
    <row r="2954" spans="4:13" x14ac:dyDescent="0.2">
      <c r="D2954" s="2"/>
      <c r="E2954" s="2"/>
      <c r="K2954" s="5"/>
      <c r="M2954" s="9"/>
    </row>
    <row r="2955" spans="4:13" x14ac:dyDescent="0.2">
      <c r="D2955" s="2"/>
      <c r="E2955" s="2"/>
      <c r="K2955" s="5"/>
      <c r="M2955" s="9"/>
    </row>
    <row r="2956" spans="4:13" x14ac:dyDescent="0.2">
      <c r="D2956" s="2"/>
      <c r="E2956" s="2"/>
      <c r="K2956" s="5"/>
      <c r="M2956" s="9"/>
    </row>
    <row r="2957" spans="4:13" x14ac:dyDescent="0.2">
      <c r="D2957" s="2"/>
      <c r="E2957" s="2"/>
      <c r="K2957" s="5"/>
      <c r="M2957" s="9"/>
    </row>
    <row r="2958" spans="4:13" x14ac:dyDescent="0.2">
      <c r="D2958" s="2"/>
      <c r="E2958" s="2"/>
      <c r="K2958" s="5"/>
      <c r="M2958" s="9"/>
    </row>
    <row r="2959" spans="4:13" x14ac:dyDescent="0.2">
      <c r="D2959" s="2"/>
      <c r="E2959" s="2"/>
      <c r="K2959" s="5"/>
      <c r="M2959" s="9"/>
    </row>
    <row r="2960" spans="4:13" x14ac:dyDescent="0.2">
      <c r="D2960" s="2"/>
      <c r="E2960" s="2"/>
      <c r="K2960" s="5"/>
      <c r="M2960" s="9"/>
    </row>
    <row r="2961" spans="4:13" x14ac:dyDescent="0.2">
      <c r="D2961" s="2"/>
      <c r="E2961" s="2"/>
      <c r="K2961" s="5"/>
      <c r="M2961" s="9"/>
    </row>
    <row r="2962" spans="4:13" x14ac:dyDescent="0.2">
      <c r="D2962" s="2"/>
      <c r="E2962" s="2"/>
      <c r="K2962" s="5"/>
      <c r="M2962" s="9"/>
    </row>
    <row r="2963" spans="4:13" x14ac:dyDescent="0.2">
      <c r="D2963" s="2"/>
      <c r="E2963" s="2"/>
      <c r="K2963" s="5"/>
      <c r="M2963" s="9"/>
    </row>
    <row r="2964" spans="4:13" x14ac:dyDescent="0.2">
      <c r="D2964" s="2"/>
      <c r="E2964" s="2"/>
      <c r="K2964" s="5"/>
      <c r="M2964" s="9"/>
    </row>
    <row r="2965" spans="4:13" x14ac:dyDescent="0.2">
      <c r="D2965" s="2"/>
      <c r="E2965" s="2"/>
      <c r="K2965" s="5"/>
      <c r="M2965" s="9"/>
    </row>
    <row r="2966" spans="4:13" x14ac:dyDescent="0.2">
      <c r="D2966" s="2"/>
      <c r="E2966" s="2"/>
      <c r="K2966" s="5"/>
      <c r="M2966" s="9"/>
    </row>
    <row r="2967" spans="4:13" x14ac:dyDescent="0.2">
      <c r="D2967" s="2"/>
      <c r="E2967" s="2"/>
      <c r="K2967" s="5"/>
      <c r="M2967" s="9"/>
    </row>
    <row r="2968" spans="4:13" x14ac:dyDescent="0.2">
      <c r="D2968" s="2"/>
      <c r="E2968" s="2"/>
      <c r="K2968" s="5"/>
      <c r="M2968" s="9"/>
    </row>
    <row r="2969" spans="4:13" x14ac:dyDescent="0.2">
      <c r="D2969" s="2"/>
      <c r="E2969" s="2"/>
      <c r="K2969" s="5"/>
      <c r="M2969" s="9"/>
    </row>
    <row r="2970" spans="4:13" x14ac:dyDescent="0.2">
      <c r="D2970" s="2"/>
      <c r="E2970" s="2"/>
      <c r="K2970" s="5"/>
      <c r="M2970" s="9"/>
    </row>
    <row r="2971" spans="4:13" x14ac:dyDescent="0.2">
      <c r="D2971" s="2"/>
      <c r="E2971" s="2"/>
      <c r="K2971" s="5"/>
      <c r="M2971" s="9"/>
    </row>
    <row r="2972" spans="4:13" x14ac:dyDescent="0.2">
      <c r="D2972" s="2"/>
      <c r="E2972" s="2"/>
      <c r="K2972" s="5"/>
      <c r="M2972" s="9"/>
    </row>
    <row r="2973" spans="4:13" x14ac:dyDescent="0.2">
      <c r="D2973" s="2"/>
      <c r="E2973" s="2"/>
      <c r="K2973" s="5"/>
      <c r="M2973" s="9"/>
    </row>
    <row r="2974" spans="4:13" x14ac:dyDescent="0.2">
      <c r="D2974" s="2"/>
      <c r="E2974" s="2"/>
      <c r="K2974" s="5"/>
      <c r="M2974" s="9"/>
    </row>
    <row r="2975" spans="4:13" x14ac:dyDescent="0.2">
      <c r="D2975" s="2"/>
      <c r="E2975" s="2"/>
      <c r="K2975" s="5"/>
      <c r="M2975" s="9"/>
    </row>
    <row r="2976" spans="4:13" x14ac:dyDescent="0.2">
      <c r="D2976" s="2"/>
      <c r="E2976" s="2"/>
      <c r="K2976" s="5"/>
      <c r="M2976" s="9"/>
    </row>
    <row r="2977" spans="4:13" x14ac:dyDescent="0.2">
      <c r="D2977" s="2"/>
      <c r="E2977" s="2"/>
      <c r="K2977" s="5"/>
      <c r="M2977" s="9"/>
    </row>
    <row r="2978" spans="4:13" x14ac:dyDescent="0.2">
      <c r="D2978" s="2"/>
      <c r="E2978" s="2"/>
      <c r="K2978" s="5"/>
      <c r="M2978" s="9"/>
    </row>
    <row r="2979" spans="4:13" x14ac:dyDescent="0.2">
      <c r="D2979" s="2"/>
      <c r="E2979" s="2"/>
      <c r="K2979" s="5"/>
      <c r="M2979" s="9"/>
    </row>
    <row r="2980" spans="4:13" x14ac:dyDescent="0.2">
      <c r="D2980" s="2"/>
      <c r="E2980" s="2"/>
      <c r="K2980" s="5"/>
      <c r="M2980" s="9"/>
    </row>
    <row r="2981" spans="4:13" x14ac:dyDescent="0.2">
      <c r="D2981" s="2"/>
      <c r="E2981" s="2"/>
      <c r="K2981" s="5"/>
      <c r="M2981" s="9"/>
    </row>
    <row r="2982" spans="4:13" x14ac:dyDescent="0.2">
      <c r="D2982" s="2"/>
      <c r="E2982" s="2"/>
      <c r="K2982" s="5"/>
      <c r="M2982" s="9"/>
    </row>
    <row r="2983" spans="4:13" x14ac:dyDescent="0.2">
      <c r="D2983" s="2"/>
      <c r="E2983" s="2"/>
      <c r="K2983" s="5"/>
      <c r="M2983" s="9"/>
    </row>
    <row r="2984" spans="4:13" x14ac:dyDescent="0.2">
      <c r="D2984" s="2"/>
      <c r="E2984" s="2"/>
      <c r="K2984" s="5"/>
      <c r="M2984" s="9"/>
    </row>
    <row r="2985" spans="4:13" x14ac:dyDescent="0.2">
      <c r="D2985" s="2"/>
      <c r="E2985" s="2"/>
      <c r="K2985" s="5"/>
      <c r="M2985" s="9"/>
    </row>
    <row r="2986" spans="4:13" x14ac:dyDescent="0.2">
      <c r="D2986" s="2"/>
      <c r="E2986" s="2"/>
      <c r="K2986" s="5"/>
      <c r="M2986" s="9"/>
    </row>
    <row r="2987" spans="4:13" x14ac:dyDescent="0.2">
      <c r="D2987" s="2"/>
      <c r="E2987" s="2"/>
      <c r="K2987" s="5"/>
      <c r="M2987" s="9"/>
    </row>
    <row r="2988" spans="4:13" x14ac:dyDescent="0.2">
      <c r="D2988" s="2"/>
      <c r="E2988" s="2"/>
      <c r="K2988" s="5"/>
      <c r="M2988" s="9"/>
    </row>
    <row r="2989" spans="4:13" x14ac:dyDescent="0.2">
      <c r="D2989" s="2"/>
      <c r="E2989" s="2"/>
      <c r="K2989" s="5"/>
      <c r="M2989" s="9"/>
    </row>
    <row r="2990" spans="4:13" x14ac:dyDescent="0.2">
      <c r="D2990" s="2"/>
      <c r="E2990" s="2"/>
      <c r="K2990" s="5"/>
      <c r="M2990" s="9"/>
    </row>
    <row r="2991" spans="4:13" x14ac:dyDescent="0.2">
      <c r="D2991" s="2"/>
      <c r="E2991" s="2"/>
      <c r="K2991" s="5"/>
      <c r="M2991" s="9"/>
    </row>
    <row r="2992" spans="4:13" x14ac:dyDescent="0.2">
      <c r="D2992" s="2"/>
      <c r="E2992" s="2"/>
      <c r="K2992" s="5"/>
      <c r="M2992" s="9"/>
    </row>
    <row r="2993" spans="4:13" x14ac:dyDescent="0.2">
      <c r="D2993" s="2"/>
      <c r="E2993" s="2"/>
      <c r="K2993" s="5"/>
      <c r="M2993" s="9"/>
    </row>
    <row r="2994" spans="4:13" x14ac:dyDescent="0.2">
      <c r="D2994" s="2"/>
      <c r="E2994" s="2"/>
      <c r="K2994" s="5"/>
      <c r="M2994" s="9"/>
    </row>
    <row r="2995" spans="4:13" x14ac:dyDescent="0.2">
      <c r="D2995" s="2"/>
      <c r="E2995" s="2"/>
      <c r="K2995" s="5"/>
      <c r="M2995" s="9"/>
    </row>
    <row r="2996" spans="4:13" x14ac:dyDescent="0.2">
      <c r="D2996" s="2"/>
      <c r="E2996" s="2"/>
      <c r="K2996" s="5"/>
      <c r="M2996" s="9"/>
    </row>
    <row r="2997" spans="4:13" x14ac:dyDescent="0.2">
      <c r="D2997" s="2"/>
      <c r="E2997" s="2"/>
      <c r="K2997" s="5"/>
      <c r="M2997" s="9"/>
    </row>
    <row r="2998" spans="4:13" x14ac:dyDescent="0.2">
      <c r="D2998" s="2"/>
      <c r="E2998" s="2"/>
      <c r="K2998" s="5"/>
      <c r="M2998" s="9"/>
    </row>
    <row r="2999" spans="4:13" x14ac:dyDescent="0.2">
      <c r="D2999" s="2"/>
      <c r="E2999" s="2"/>
      <c r="K2999" s="5"/>
      <c r="M2999" s="9"/>
    </row>
    <row r="3000" spans="4:13" x14ac:dyDescent="0.2">
      <c r="D3000" s="2"/>
      <c r="E3000" s="2"/>
      <c r="K3000" s="5"/>
      <c r="M3000" s="9"/>
    </row>
    <row r="3001" spans="4:13" x14ac:dyDescent="0.2">
      <c r="D3001" s="2"/>
      <c r="E3001" s="2"/>
      <c r="K3001" s="5"/>
      <c r="M3001" s="9"/>
    </row>
    <row r="3002" spans="4:13" x14ac:dyDescent="0.2">
      <c r="D3002" s="2"/>
      <c r="E3002" s="2"/>
      <c r="K3002" s="5"/>
      <c r="M3002" s="9"/>
    </row>
    <row r="3003" spans="4:13" x14ac:dyDescent="0.2">
      <c r="D3003" s="2"/>
      <c r="E3003" s="2"/>
      <c r="K3003" s="5"/>
      <c r="M3003" s="9"/>
    </row>
    <row r="3004" spans="4:13" x14ac:dyDescent="0.2">
      <c r="D3004" s="2"/>
      <c r="E3004" s="2"/>
      <c r="K3004" s="5"/>
      <c r="M3004" s="9"/>
    </row>
    <row r="3005" spans="4:13" x14ac:dyDescent="0.2">
      <c r="D3005" s="2"/>
      <c r="E3005" s="2"/>
      <c r="K3005" s="5"/>
      <c r="M3005" s="9"/>
    </row>
    <row r="3006" spans="4:13" x14ac:dyDescent="0.2">
      <c r="D3006" s="2"/>
      <c r="E3006" s="2"/>
      <c r="K3006" s="5"/>
      <c r="M3006" s="9"/>
    </row>
    <row r="3007" spans="4:13" x14ac:dyDescent="0.2">
      <c r="D3007" s="2"/>
      <c r="E3007" s="2"/>
      <c r="K3007" s="5"/>
      <c r="M3007" s="9"/>
    </row>
    <row r="3008" spans="4:13" x14ac:dyDescent="0.2">
      <c r="D3008" s="2"/>
      <c r="E3008" s="2"/>
      <c r="K3008" s="5"/>
      <c r="M3008" s="9"/>
    </row>
    <row r="3009" spans="4:13" x14ac:dyDescent="0.2">
      <c r="D3009" s="2"/>
      <c r="E3009" s="2"/>
      <c r="K3009" s="5"/>
      <c r="M3009" s="9"/>
    </row>
    <row r="3010" spans="4:13" x14ac:dyDescent="0.2">
      <c r="D3010" s="2"/>
      <c r="E3010" s="2"/>
      <c r="K3010" s="5"/>
      <c r="M3010" s="9"/>
    </row>
    <row r="3011" spans="4:13" x14ac:dyDescent="0.2">
      <c r="D3011" s="2"/>
      <c r="E3011" s="2"/>
      <c r="K3011" s="5"/>
      <c r="M3011" s="9"/>
    </row>
    <row r="3012" spans="4:13" x14ac:dyDescent="0.2">
      <c r="D3012" s="2"/>
      <c r="E3012" s="2"/>
      <c r="K3012" s="5"/>
      <c r="M3012" s="9"/>
    </row>
    <row r="3013" spans="4:13" x14ac:dyDescent="0.2">
      <c r="D3013" s="2"/>
      <c r="E3013" s="2"/>
      <c r="K3013" s="5"/>
      <c r="M3013" s="9"/>
    </row>
    <row r="3014" spans="4:13" x14ac:dyDescent="0.2">
      <c r="D3014" s="2"/>
      <c r="E3014" s="2"/>
      <c r="K3014" s="5"/>
      <c r="M3014" s="9"/>
    </row>
    <row r="3015" spans="4:13" x14ac:dyDescent="0.2">
      <c r="D3015" s="2"/>
      <c r="E3015" s="2"/>
      <c r="K3015" s="5"/>
      <c r="M3015" s="9"/>
    </row>
    <row r="3016" spans="4:13" x14ac:dyDescent="0.2">
      <c r="D3016" s="2"/>
      <c r="E3016" s="2"/>
      <c r="K3016" s="5"/>
      <c r="M3016" s="9"/>
    </row>
    <row r="3017" spans="4:13" x14ac:dyDescent="0.2">
      <c r="D3017" s="2"/>
      <c r="E3017" s="2"/>
      <c r="K3017" s="5"/>
      <c r="M3017" s="9"/>
    </row>
    <row r="3018" spans="4:13" x14ac:dyDescent="0.2">
      <c r="D3018" s="2"/>
      <c r="E3018" s="2"/>
      <c r="K3018" s="5"/>
      <c r="M3018" s="9"/>
    </row>
    <row r="3019" spans="4:13" x14ac:dyDescent="0.2">
      <c r="D3019" s="2"/>
      <c r="E3019" s="2"/>
      <c r="K3019" s="5"/>
      <c r="M3019" s="9"/>
    </row>
    <row r="3020" spans="4:13" x14ac:dyDescent="0.2">
      <c r="D3020" s="2"/>
      <c r="E3020" s="2"/>
      <c r="K3020" s="5"/>
      <c r="M3020" s="9"/>
    </row>
    <row r="3021" spans="4:13" x14ac:dyDescent="0.2">
      <c r="D3021" s="2"/>
      <c r="E3021" s="2"/>
      <c r="K3021" s="5"/>
      <c r="M3021" s="9"/>
    </row>
    <row r="3022" spans="4:13" x14ac:dyDescent="0.2">
      <c r="D3022" s="2"/>
      <c r="E3022" s="2"/>
      <c r="K3022" s="5"/>
      <c r="M3022" s="9"/>
    </row>
    <row r="3023" spans="4:13" x14ac:dyDescent="0.2">
      <c r="D3023" s="2"/>
      <c r="E3023" s="2"/>
      <c r="K3023" s="5"/>
      <c r="M3023" s="9"/>
    </row>
    <row r="3024" spans="4:13" x14ac:dyDescent="0.2">
      <c r="D3024" s="2"/>
      <c r="E3024" s="2"/>
      <c r="K3024" s="5"/>
      <c r="M3024" s="9"/>
    </row>
    <row r="3025" spans="4:13" x14ac:dyDescent="0.2">
      <c r="D3025" s="2"/>
      <c r="E3025" s="2"/>
      <c r="K3025" s="5"/>
      <c r="M3025" s="9"/>
    </row>
    <row r="3026" spans="4:13" x14ac:dyDescent="0.2">
      <c r="D3026" s="2"/>
      <c r="E3026" s="2"/>
      <c r="K3026" s="5"/>
      <c r="M3026" s="9"/>
    </row>
    <row r="3027" spans="4:13" x14ac:dyDescent="0.2">
      <c r="D3027" s="2"/>
      <c r="E3027" s="2"/>
      <c r="K3027" s="5"/>
      <c r="M3027" s="9"/>
    </row>
    <row r="3028" spans="4:13" x14ac:dyDescent="0.2">
      <c r="D3028" s="2"/>
      <c r="E3028" s="2"/>
      <c r="K3028" s="5"/>
      <c r="M3028" s="9"/>
    </row>
    <row r="3029" spans="4:13" x14ac:dyDescent="0.2">
      <c r="D3029" s="2"/>
      <c r="E3029" s="2"/>
      <c r="K3029" s="5"/>
      <c r="M3029" s="9"/>
    </row>
    <row r="3030" spans="4:13" x14ac:dyDescent="0.2">
      <c r="D3030" s="2"/>
      <c r="E3030" s="2"/>
      <c r="K3030" s="5"/>
      <c r="M3030" s="9"/>
    </row>
    <row r="3031" spans="4:13" x14ac:dyDescent="0.2">
      <c r="D3031" s="2"/>
      <c r="E3031" s="2"/>
      <c r="K3031" s="5"/>
      <c r="M3031" s="9"/>
    </row>
    <row r="3032" spans="4:13" x14ac:dyDescent="0.2">
      <c r="D3032" s="2"/>
      <c r="E3032" s="2"/>
      <c r="K3032" s="5"/>
      <c r="M3032" s="9"/>
    </row>
    <row r="3033" spans="4:13" x14ac:dyDescent="0.2">
      <c r="D3033" s="2"/>
      <c r="E3033" s="2"/>
      <c r="K3033" s="5"/>
      <c r="M3033" s="9"/>
    </row>
    <row r="3034" spans="4:13" x14ac:dyDescent="0.2">
      <c r="D3034" s="2"/>
      <c r="E3034" s="2"/>
      <c r="K3034" s="5"/>
      <c r="M3034" s="9"/>
    </row>
    <row r="3035" spans="4:13" x14ac:dyDescent="0.2">
      <c r="D3035" s="2"/>
      <c r="E3035" s="2"/>
      <c r="K3035" s="5"/>
      <c r="M3035" s="9"/>
    </row>
    <row r="3036" spans="4:13" x14ac:dyDescent="0.2">
      <c r="D3036" s="2"/>
      <c r="E3036" s="2"/>
      <c r="K3036" s="5"/>
      <c r="M3036" s="9"/>
    </row>
    <row r="3037" spans="4:13" x14ac:dyDescent="0.2">
      <c r="D3037" s="2"/>
      <c r="E3037" s="2"/>
      <c r="K3037" s="5"/>
      <c r="M3037" s="9"/>
    </row>
    <row r="3038" spans="4:13" x14ac:dyDescent="0.2">
      <c r="D3038" s="2"/>
      <c r="E3038" s="2"/>
      <c r="K3038" s="5"/>
      <c r="M3038" s="9"/>
    </row>
    <row r="3039" spans="4:13" x14ac:dyDescent="0.2">
      <c r="D3039" s="2"/>
      <c r="E3039" s="2"/>
      <c r="K3039" s="5"/>
      <c r="M3039" s="9"/>
    </row>
    <row r="3040" spans="4:13" x14ac:dyDescent="0.2">
      <c r="D3040" s="2"/>
      <c r="E3040" s="2"/>
      <c r="K3040" s="5"/>
      <c r="M3040" s="9"/>
    </row>
    <row r="3041" spans="4:13" x14ac:dyDescent="0.2">
      <c r="D3041" s="2"/>
      <c r="E3041" s="2"/>
      <c r="K3041" s="5"/>
      <c r="M3041" s="9"/>
    </row>
    <row r="3042" spans="4:13" x14ac:dyDescent="0.2">
      <c r="D3042" s="2"/>
      <c r="E3042" s="2"/>
      <c r="K3042" s="5"/>
      <c r="M3042" s="9"/>
    </row>
    <row r="3043" spans="4:13" x14ac:dyDescent="0.2">
      <c r="D3043" s="2"/>
      <c r="E3043" s="2"/>
      <c r="K3043" s="5"/>
      <c r="M3043" s="9"/>
    </row>
    <row r="3044" spans="4:13" x14ac:dyDescent="0.2">
      <c r="D3044" s="2"/>
      <c r="E3044" s="2"/>
      <c r="K3044" s="5"/>
      <c r="M3044" s="9"/>
    </row>
    <row r="3045" spans="4:13" x14ac:dyDescent="0.2">
      <c r="D3045" s="2"/>
      <c r="E3045" s="2"/>
      <c r="K3045" s="5"/>
      <c r="M3045" s="9"/>
    </row>
    <row r="3046" spans="4:13" x14ac:dyDescent="0.2">
      <c r="D3046" s="2"/>
      <c r="E3046" s="2"/>
      <c r="K3046" s="5"/>
      <c r="M3046" s="9"/>
    </row>
    <row r="3047" spans="4:13" x14ac:dyDescent="0.2">
      <c r="D3047" s="2"/>
      <c r="E3047" s="2"/>
      <c r="K3047" s="5"/>
      <c r="M3047" s="9"/>
    </row>
    <row r="3048" spans="4:13" x14ac:dyDescent="0.2">
      <c r="D3048" s="2"/>
      <c r="E3048" s="2"/>
      <c r="K3048" s="5"/>
      <c r="M3048" s="9"/>
    </row>
    <row r="3049" spans="4:13" x14ac:dyDescent="0.2">
      <c r="D3049" s="2"/>
      <c r="E3049" s="2"/>
      <c r="K3049" s="5"/>
      <c r="M3049" s="9"/>
    </row>
    <row r="3050" spans="4:13" x14ac:dyDescent="0.2">
      <c r="D3050" s="2"/>
      <c r="E3050" s="2"/>
      <c r="K3050" s="5"/>
      <c r="M3050" s="9"/>
    </row>
    <row r="3051" spans="4:13" x14ac:dyDescent="0.2">
      <c r="D3051" s="2"/>
      <c r="E3051" s="2"/>
      <c r="K3051" s="5"/>
      <c r="M3051" s="9"/>
    </row>
    <row r="3052" spans="4:13" x14ac:dyDescent="0.2">
      <c r="D3052" s="2"/>
      <c r="E3052" s="2"/>
      <c r="K3052" s="5"/>
      <c r="M3052" s="9"/>
    </row>
    <row r="3053" spans="4:13" x14ac:dyDescent="0.2">
      <c r="D3053" s="2"/>
      <c r="E3053" s="2"/>
      <c r="K3053" s="5"/>
      <c r="M3053" s="9"/>
    </row>
    <row r="3054" spans="4:13" x14ac:dyDescent="0.2">
      <c r="D3054" s="2"/>
      <c r="E3054" s="2"/>
      <c r="K3054" s="5"/>
      <c r="M3054" s="9"/>
    </row>
    <row r="3055" spans="4:13" x14ac:dyDescent="0.2">
      <c r="D3055" s="2"/>
      <c r="E3055" s="2"/>
      <c r="K3055" s="5"/>
      <c r="M3055" s="9"/>
    </row>
    <row r="3056" spans="4:13" x14ac:dyDescent="0.2">
      <c r="D3056" s="2"/>
      <c r="E3056" s="2"/>
      <c r="K3056" s="5"/>
      <c r="M3056" s="9"/>
    </row>
    <row r="3057" spans="4:13" x14ac:dyDescent="0.2">
      <c r="D3057" s="2"/>
      <c r="E3057" s="2"/>
      <c r="K3057" s="5"/>
      <c r="M3057" s="9"/>
    </row>
    <row r="3058" spans="4:13" x14ac:dyDescent="0.2">
      <c r="D3058" s="2"/>
      <c r="E3058" s="2"/>
      <c r="K3058" s="5"/>
      <c r="M3058" s="9"/>
    </row>
    <row r="3059" spans="4:13" x14ac:dyDescent="0.2">
      <c r="D3059" s="2"/>
      <c r="E3059" s="2"/>
      <c r="K3059" s="5"/>
      <c r="M3059" s="9"/>
    </row>
    <row r="3060" spans="4:13" x14ac:dyDescent="0.2">
      <c r="D3060" s="2"/>
      <c r="E3060" s="2"/>
      <c r="K3060" s="5"/>
      <c r="M3060" s="9"/>
    </row>
    <row r="3061" spans="4:13" x14ac:dyDescent="0.2">
      <c r="D3061" s="2"/>
      <c r="E3061" s="2"/>
      <c r="K3061" s="5"/>
      <c r="M3061" s="9"/>
    </row>
    <row r="3062" spans="4:13" x14ac:dyDescent="0.2">
      <c r="D3062" s="2"/>
      <c r="E3062" s="2"/>
      <c r="K3062" s="5"/>
      <c r="M3062" s="9"/>
    </row>
    <row r="3063" spans="4:13" x14ac:dyDescent="0.2">
      <c r="D3063" s="2"/>
      <c r="E3063" s="2"/>
      <c r="K3063" s="5"/>
      <c r="M3063" s="9"/>
    </row>
    <row r="3064" spans="4:13" x14ac:dyDescent="0.2">
      <c r="D3064" s="2"/>
      <c r="E3064" s="2"/>
      <c r="K3064" s="5"/>
      <c r="M3064" s="9"/>
    </row>
    <row r="3065" spans="4:13" x14ac:dyDescent="0.2">
      <c r="D3065" s="2"/>
      <c r="E3065" s="2"/>
      <c r="K3065" s="5"/>
      <c r="M3065" s="9"/>
    </row>
    <row r="3066" spans="4:13" x14ac:dyDescent="0.2">
      <c r="D3066" s="2"/>
      <c r="E3066" s="2"/>
      <c r="K3066" s="5"/>
      <c r="M3066" s="9"/>
    </row>
    <row r="3067" spans="4:13" x14ac:dyDescent="0.2">
      <c r="D3067" s="2"/>
      <c r="E3067" s="2"/>
      <c r="K3067" s="5"/>
      <c r="M3067" s="9"/>
    </row>
    <row r="3068" spans="4:13" x14ac:dyDescent="0.2">
      <c r="D3068" s="2"/>
      <c r="E3068" s="2"/>
      <c r="K3068" s="5"/>
      <c r="M3068" s="9"/>
    </row>
    <row r="3069" spans="4:13" x14ac:dyDescent="0.2">
      <c r="D3069" s="2"/>
      <c r="E3069" s="2"/>
      <c r="K3069" s="5"/>
      <c r="M3069" s="9"/>
    </row>
    <row r="3070" spans="4:13" x14ac:dyDescent="0.2">
      <c r="D3070" s="2"/>
      <c r="E3070" s="2"/>
      <c r="K3070" s="5"/>
      <c r="M3070" s="9"/>
    </row>
    <row r="3071" spans="4:13" x14ac:dyDescent="0.2">
      <c r="D3071" s="2"/>
      <c r="E3071" s="2"/>
      <c r="K3071" s="5"/>
      <c r="M3071" s="9"/>
    </row>
    <row r="3072" spans="4:13" x14ac:dyDescent="0.2">
      <c r="D3072" s="2"/>
      <c r="E3072" s="2"/>
      <c r="K3072" s="5"/>
      <c r="M3072" s="9"/>
    </row>
    <row r="3073" spans="4:13" x14ac:dyDescent="0.2">
      <c r="D3073" s="2"/>
      <c r="E3073" s="2"/>
      <c r="K3073" s="5"/>
      <c r="M3073" s="9"/>
    </row>
    <row r="3074" spans="4:13" x14ac:dyDescent="0.2">
      <c r="D3074" s="2"/>
      <c r="E3074" s="2"/>
      <c r="K3074" s="5"/>
      <c r="M3074" s="9"/>
    </row>
    <row r="3075" spans="4:13" x14ac:dyDescent="0.2">
      <c r="D3075" s="2"/>
      <c r="E3075" s="2"/>
      <c r="K3075" s="5"/>
      <c r="M3075" s="9"/>
    </row>
    <row r="3076" spans="4:13" x14ac:dyDescent="0.2">
      <c r="D3076" s="2"/>
      <c r="E3076" s="2"/>
      <c r="K3076" s="5"/>
      <c r="M3076" s="9"/>
    </row>
    <row r="3077" spans="4:13" x14ac:dyDescent="0.2">
      <c r="D3077" s="2"/>
      <c r="E3077" s="2"/>
      <c r="K3077" s="5"/>
      <c r="M3077" s="9"/>
    </row>
    <row r="3078" spans="4:13" x14ac:dyDescent="0.2">
      <c r="D3078" s="2"/>
      <c r="E3078" s="2"/>
      <c r="K3078" s="5"/>
      <c r="M3078" s="9"/>
    </row>
    <row r="3079" spans="4:13" x14ac:dyDescent="0.2">
      <c r="D3079" s="2"/>
      <c r="E3079" s="2"/>
      <c r="K3079" s="5"/>
      <c r="M3079" s="9"/>
    </row>
    <row r="3080" spans="4:13" x14ac:dyDescent="0.2">
      <c r="D3080" s="2"/>
      <c r="E3080" s="2"/>
      <c r="K3080" s="5"/>
      <c r="M3080" s="9"/>
    </row>
    <row r="3081" spans="4:13" x14ac:dyDescent="0.2">
      <c r="D3081" s="2"/>
      <c r="E3081" s="2"/>
      <c r="K3081" s="5"/>
      <c r="M3081" s="9"/>
    </row>
    <row r="3082" spans="4:13" x14ac:dyDescent="0.2">
      <c r="D3082" s="2"/>
      <c r="E3082" s="2"/>
      <c r="K3082" s="5"/>
      <c r="M3082" s="9"/>
    </row>
    <row r="3083" spans="4:13" x14ac:dyDescent="0.2">
      <c r="D3083" s="2"/>
      <c r="E3083" s="2"/>
      <c r="K3083" s="5"/>
      <c r="M3083" s="9"/>
    </row>
    <row r="3084" spans="4:13" x14ac:dyDescent="0.2">
      <c r="D3084" s="2"/>
      <c r="E3084" s="2"/>
      <c r="K3084" s="5"/>
      <c r="M3084" s="9"/>
    </row>
    <row r="3085" spans="4:13" x14ac:dyDescent="0.2">
      <c r="D3085" s="2"/>
      <c r="E3085" s="2"/>
      <c r="K3085" s="5"/>
      <c r="M3085" s="9"/>
    </row>
    <row r="3086" spans="4:13" x14ac:dyDescent="0.2">
      <c r="D3086" s="2"/>
      <c r="E3086" s="2"/>
      <c r="K3086" s="5"/>
      <c r="M3086" s="9"/>
    </row>
    <row r="3087" spans="4:13" x14ac:dyDescent="0.2">
      <c r="D3087" s="2"/>
      <c r="E3087" s="2"/>
      <c r="K3087" s="5"/>
      <c r="M3087" s="9"/>
    </row>
    <row r="3088" spans="4:13" x14ac:dyDescent="0.2">
      <c r="D3088" s="2"/>
      <c r="E3088" s="2"/>
      <c r="K3088" s="5"/>
      <c r="M3088" s="9"/>
    </row>
    <row r="3089" spans="4:13" x14ac:dyDescent="0.2">
      <c r="D3089" s="2"/>
      <c r="E3089" s="2"/>
      <c r="K3089" s="5"/>
      <c r="M3089" s="9"/>
    </row>
    <row r="3090" spans="4:13" x14ac:dyDescent="0.2">
      <c r="D3090" s="2"/>
      <c r="E3090" s="2"/>
      <c r="K3090" s="5"/>
      <c r="M3090" s="9"/>
    </row>
    <row r="3091" spans="4:13" x14ac:dyDescent="0.2">
      <c r="D3091" s="2"/>
      <c r="E3091" s="2"/>
      <c r="K3091" s="5"/>
      <c r="M3091" s="9"/>
    </row>
    <row r="3092" spans="4:13" x14ac:dyDescent="0.2">
      <c r="D3092" s="2"/>
      <c r="E3092" s="2"/>
      <c r="K3092" s="5"/>
      <c r="M3092" s="9"/>
    </row>
    <row r="3093" spans="4:13" x14ac:dyDescent="0.2">
      <c r="D3093" s="2"/>
      <c r="E3093" s="2"/>
      <c r="K3093" s="5"/>
      <c r="M3093" s="9"/>
    </row>
    <row r="3094" spans="4:13" x14ac:dyDescent="0.2">
      <c r="D3094" s="2"/>
      <c r="E3094" s="2"/>
      <c r="K3094" s="5"/>
      <c r="M3094" s="9"/>
    </row>
    <row r="3095" spans="4:13" x14ac:dyDescent="0.2">
      <c r="D3095" s="2"/>
      <c r="E3095" s="2"/>
      <c r="K3095" s="5"/>
      <c r="M3095" s="9"/>
    </row>
    <row r="3096" spans="4:13" x14ac:dyDescent="0.2">
      <c r="D3096" s="2"/>
      <c r="E3096" s="2"/>
      <c r="K3096" s="5"/>
      <c r="M3096" s="9"/>
    </row>
    <row r="3097" spans="4:13" x14ac:dyDescent="0.2">
      <c r="D3097" s="2"/>
      <c r="E3097" s="2"/>
      <c r="K3097" s="5"/>
      <c r="M3097" s="9"/>
    </row>
    <row r="3098" spans="4:13" x14ac:dyDescent="0.2">
      <c r="D3098" s="2"/>
      <c r="E3098" s="2"/>
      <c r="K3098" s="5"/>
      <c r="M3098" s="9"/>
    </row>
    <row r="3099" spans="4:13" x14ac:dyDescent="0.2">
      <c r="D3099" s="2"/>
      <c r="E3099" s="2"/>
      <c r="K3099" s="5"/>
      <c r="M3099" s="9"/>
    </row>
    <row r="3100" spans="4:13" x14ac:dyDescent="0.2">
      <c r="D3100" s="2"/>
      <c r="E3100" s="2"/>
      <c r="K3100" s="5"/>
      <c r="M3100" s="9"/>
    </row>
    <row r="3101" spans="4:13" x14ac:dyDescent="0.2">
      <c r="D3101" s="2"/>
      <c r="E3101" s="2"/>
      <c r="K3101" s="5"/>
      <c r="M3101" s="9"/>
    </row>
    <row r="3102" spans="4:13" x14ac:dyDescent="0.2">
      <c r="D3102" s="2"/>
      <c r="E3102" s="2"/>
      <c r="K3102" s="5"/>
      <c r="M3102" s="9"/>
    </row>
    <row r="3103" spans="4:13" x14ac:dyDescent="0.2">
      <c r="D3103" s="2"/>
      <c r="E3103" s="2"/>
      <c r="K3103" s="5"/>
      <c r="M3103" s="9"/>
    </row>
    <row r="3104" spans="4:13" x14ac:dyDescent="0.2">
      <c r="D3104" s="2"/>
      <c r="E3104" s="2"/>
      <c r="K3104" s="5"/>
      <c r="M3104" s="9"/>
    </row>
    <row r="3105" spans="4:13" x14ac:dyDescent="0.2">
      <c r="D3105" s="2"/>
      <c r="E3105" s="2"/>
      <c r="K3105" s="5"/>
      <c r="M3105" s="9"/>
    </row>
    <row r="3106" spans="4:13" x14ac:dyDescent="0.2">
      <c r="D3106" s="2"/>
      <c r="E3106" s="2"/>
      <c r="K3106" s="5"/>
      <c r="M3106" s="9"/>
    </row>
    <row r="3107" spans="4:13" x14ac:dyDescent="0.2">
      <c r="D3107" s="2"/>
      <c r="E3107" s="2"/>
      <c r="K3107" s="5"/>
      <c r="M3107" s="9"/>
    </row>
    <row r="3108" spans="4:13" x14ac:dyDescent="0.2">
      <c r="D3108" s="2"/>
      <c r="E3108" s="2"/>
      <c r="K3108" s="5"/>
      <c r="M3108" s="9"/>
    </row>
    <row r="3109" spans="4:13" x14ac:dyDescent="0.2">
      <c r="D3109" s="2"/>
      <c r="E3109" s="2"/>
      <c r="K3109" s="5"/>
      <c r="M3109" s="9"/>
    </row>
    <row r="3110" spans="4:13" x14ac:dyDescent="0.2">
      <c r="D3110" s="2"/>
      <c r="E3110" s="2"/>
      <c r="K3110" s="5"/>
      <c r="M3110" s="9"/>
    </row>
    <row r="3111" spans="4:13" x14ac:dyDescent="0.2">
      <c r="D3111" s="2"/>
      <c r="E3111" s="2"/>
      <c r="K3111" s="5"/>
      <c r="M3111" s="9"/>
    </row>
    <row r="3112" spans="4:13" x14ac:dyDescent="0.2">
      <c r="D3112" s="2"/>
      <c r="E3112" s="2"/>
      <c r="K3112" s="5"/>
      <c r="M3112" s="9"/>
    </row>
    <row r="3113" spans="4:13" x14ac:dyDescent="0.2">
      <c r="D3113" s="2"/>
      <c r="E3113" s="2"/>
      <c r="K3113" s="5"/>
      <c r="M3113" s="9"/>
    </row>
    <row r="3114" spans="4:13" x14ac:dyDescent="0.2">
      <c r="D3114" s="2"/>
      <c r="E3114" s="2"/>
      <c r="K3114" s="5"/>
      <c r="M3114" s="9"/>
    </row>
    <row r="3115" spans="4:13" x14ac:dyDescent="0.2">
      <c r="D3115" s="2"/>
      <c r="E3115" s="2"/>
      <c r="K3115" s="5"/>
      <c r="M3115" s="9"/>
    </row>
    <row r="3116" spans="4:13" x14ac:dyDescent="0.2">
      <c r="D3116" s="2"/>
      <c r="E3116" s="2"/>
      <c r="K3116" s="5"/>
      <c r="M3116" s="9"/>
    </row>
    <row r="3117" spans="4:13" x14ac:dyDescent="0.2">
      <c r="D3117" s="2"/>
      <c r="E3117" s="2"/>
      <c r="K3117" s="5"/>
      <c r="M3117" s="9"/>
    </row>
    <row r="3118" spans="4:13" x14ac:dyDescent="0.2">
      <c r="D3118" s="2"/>
      <c r="E3118" s="2"/>
      <c r="K3118" s="5"/>
      <c r="M3118" s="9"/>
    </row>
    <row r="3119" spans="4:13" x14ac:dyDescent="0.2">
      <c r="D3119" s="2"/>
      <c r="E3119" s="2"/>
      <c r="K3119" s="5"/>
      <c r="M3119" s="9"/>
    </row>
    <row r="3120" spans="4:13" x14ac:dyDescent="0.2">
      <c r="D3120" s="2"/>
      <c r="E3120" s="2"/>
      <c r="K3120" s="5"/>
      <c r="M3120" s="9"/>
    </row>
    <row r="3121" spans="4:13" x14ac:dyDescent="0.2">
      <c r="D3121" s="2"/>
      <c r="E3121" s="2"/>
      <c r="K3121" s="5"/>
      <c r="M3121" s="9"/>
    </row>
    <row r="3122" spans="4:13" x14ac:dyDescent="0.2">
      <c r="D3122" s="2"/>
      <c r="E3122" s="2"/>
      <c r="K3122" s="5"/>
      <c r="M3122" s="9"/>
    </row>
    <row r="3123" spans="4:13" x14ac:dyDescent="0.2">
      <c r="D3123" s="2"/>
      <c r="E3123" s="2"/>
      <c r="K3123" s="5"/>
      <c r="M3123" s="9"/>
    </row>
    <row r="3124" spans="4:13" x14ac:dyDescent="0.2">
      <c r="D3124" s="2"/>
      <c r="E3124" s="2"/>
      <c r="K3124" s="5"/>
      <c r="M3124" s="9"/>
    </row>
    <row r="3125" spans="4:13" x14ac:dyDescent="0.2">
      <c r="D3125" s="2"/>
      <c r="E3125" s="2"/>
      <c r="K3125" s="5"/>
      <c r="M3125" s="9"/>
    </row>
    <row r="3126" spans="4:13" x14ac:dyDescent="0.2">
      <c r="D3126" s="2"/>
      <c r="E3126" s="2"/>
      <c r="K3126" s="5"/>
      <c r="M3126" s="9"/>
    </row>
    <row r="3127" spans="4:13" x14ac:dyDescent="0.2">
      <c r="D3127" s="2"/>
      <c r="E3127" s="2"/>
      <c r="K3127" s="5"/>
      <c r="M3127" s="9"/>
    </row>
    <row r="3128" spans="4:13" x14ac:dyDescent="0.2">
      <c r="D3128" s="2"/>
      <c r="E3128" s="2"/>
      <c r="K3128" s="5"/>
      <c r="M3128" s="9"/>
    </row>
    <row r="3129" spans="4:13" x14ac:dyDescent="0.2">
      <c r="D3129" s="2"/>
      <c r="E3129" s="2"/>
      <c r="K3129" s="5"/>
      <c r="M3129" s="9"/>
    </row>
    <row r="3130" spans="4:13" x14ac:dyDescent="0.2">
      <c r="D3130" s="2"/>
      <c r="E3130" s="2"/>
      <c r="K3130" s="5"/>
      <c r="M3130" s="9"/>
    </row>
    <row r="3131" spans="4:13" x14ac:dyDescent="0.2">
      <c r="D3131" s="2"/>
      <c r="E3131" s="2"/>
      <c r="K3131" s="5"/>
      <c r="M3131" s="9"/>
    </row>
    <row r="3132" spans="4:13" x14ac:dyDescent="0.2">
      <c r="D3132" s="2"/>
      <c r="E3132" s="2"/>
      <c r="K3132" s="5"/>
      <c r="M3132" s="9"/>
    </row>
    <row r="3133" spans="4:13" x14ac:dyDescent="0.2">
      <c r="D3133" s="2"/>
      <c r="E3133" s="2"/>
      <c r="K3133" s="5"/>
      <c r="M3133" s="9"/>
    </row>
    <row r="3134" spans="4:13" x14ac:dyDescent="0.2">
      <c r="D3134" s="2"/>
      <c r="E3134" s="2"/>
      <c r="K3134" s="5"/>
      <c r="M3134" s="9"/>
    </row>
    <row r="3135" spans="4:13" x14ac:dyDescent="0.2">
      <c r="D3135" s="2"/>
      <c r="E3135" s="2"/>
      <c r="K3135" s="5"/>
      <c r="M3135" s="9"/>
    </row>
    <row r="3136" spans="4:13" x14ac:dyDescent="0.2">
      <c r="D3136" s="2"/>
      <c r="E3136" s="2"/>
      <c r="K3136" s="5"/>
      <c r="M3136" s="9"/>
    </row>
    <row r="3137" spans="4:13" x14ac:dyDescent="0.2">
      <c r="D3137" s="2"/>
      <c r="E3137" s="2"/>
      <c r="K3137" s="5"/>
      <c r="M3137" s="9"/>
    </row>
    <row r="3138" spans="4:13" x14ac:dyDescent="0.2">
      <c r="D3138" s="2"/>
      <c r="E3138" s="2"/>
      <c r="K3138" s="5"/>
      <c r="M3138" s="9"/>
    </row>
    <row r="3139" spans="4:13" x14ac:dyDescent="0.2">
      <c r="D3139" s="2"/>
      <c r="E3139" s="2"/>
      <c r="K3139" s="5"/>
      <c r="M3139" s="9"/>
    </row>
    <row r="3140" spans="4:13" x14ac:dyDescent="0.2">
      <c r="D3140" s="2"/>
      <c r="E3140" s="2"/>
      <c r="K3140" s="5"/>
      <c r="M3140" s="9"/>
    </row>
    <row r="3141" spans="4:13" x14ac:dyDescent="0.2">
      <c r="D3141" s="2"/>
      <c r="E3141" s="2"/>
      <c r="K3141" s="5"/>
      <c r="M3141" s="9"/>
    </row>
    <row r="3142" spans="4:13" x14ac:dyDescent="0.2">
      <c r="D3142" s="2"/>
      <c r="E3142" s="2"/>
      <c r="K3142" s="5"/>
      <c r="M3142" s="9"/>
    </row>
    <row r="3143" spans="4:13" x14ac:dyDescent="0.2">
      <c r="D3143" s="2"/>
      <c r="E3143" s="2"/>
      <c r="K3143" s="5"/>
      <c r="M3143" s="9"/>
    </row>
    <row r="3144" spans="4:13" x14ac:dyDescent="0.2">
      <c r="D3144" s="2"/>
      <c r="E3144" s="2"/>
      <c r="K3144" s="5"/>
      <c r="M3144" s="9"/>
    </row>
    <row r="3145" spans="4:13" x14ac:dyDescent="0.2">
      <c r="D3145" s="2"/>
      <c r="E3145" s="2"/>
      <c r="K3145" s="5"/>
      <c r="M3145" s="9"/>
    </row>
    <row r="3146" spans="4:13" x14ac:dyDescent="0.2">
      <c r="D3146" s="2"/>
      <c r="E3146" s="2"/>
      <c r="K3146" s="5"/>
      <c r="M3146" s="9"/>
    </row>
    <row r="3147" spans="4:13" x14ac:dyDescent="0.2">
      <c r="D3147" s="2"/>
      <c r="E3147" s="2"/>
      <c r="K3147" s="5"/>
      <c r="M3147" s="9"/>
    </row>
    <row r="3148" spans="4:13" x14ac:dyDescent="0.2">
      <c r="D3148" s="2"/>
      <c r="E3148" s="2"/>
      <c r="K3148" s="5"/>
      <c r="M3148" s="9"/>
    </row>
    <row r="3149" spans="4:13" x14ac:dyDescent="0.2">
      <c r="D3149" s="2"/>
      <c r="E3149" s="2"/>
      <c r="K3149" s="5"/>
      <c r="M3149" s="9"/>
    </row>
    <row r="3150" spans="4:13" x14ac:dyDescent="0.2">
      <c r="D3150" s="2"/>
      <c r="E3150" s="2"/>
      <c r="K3150" s="5"/>
      <c r="M3150" s="9"/>
    </row>
    <row r="3151" spans="4:13" x14ac:dyDescent="0.2">
      <c r="D3151" s="2"/>
      <c r="E3151" s="2"/>
      <c r="K3151" s="5"/>
      <c r="M3151" s="9"/>
    </row>
    <row r="3152" spans="4:13" x14ac:dyDescent="0.2">
      <c r="D3152" s="2"/>
      <c r="E3152" s="2"/>
      <c r="K3152" s="5"/>
      <c r="M3152" s="9"/>
    </row>
    <row r="3153" spans="4:13" x14ac:dyDescent="0.2">
      <c r="D3153" s="2"/>
      <c r="E3153" s="2"/>
      <c r="K3153" s="5"/>
      <c r="M3153" s="9"/>
    </row>
    <row r="3154" spans="4:13" x14ac:dyDescent="0.2">
      <c r="D3154" s="2"/>
      <c r="E3154" s="2"/>
      <c r="K3154" s="5"/>
      <c r="M3154" s="9"/>
    </row>
    <row r="3155" spans="4:13" x14ac:dyDescent="0.2">
      <c r="D3155" s="2"/>
      <c r="E3155" s="2"/>
      <c r="K3155" s="5"/>
      <c r="M3155" s="9"/>
    </row>
    <row r="3156" spans="4:13" x14ac:dyDescent="0.2">
      <c r="D3156" s="2"/>
      <c r="E3156" s="2"/>
      <c r="K3156" s="5"/>
      <c r="M3156" s="9"/>
    </row>
    <row r="3157" spans="4:13" x14ac:dyDescent="0.2">
      <c r="D3157" s="2"/>
      <c r="E3157" s="2"/>
      <c r="K3157" s="5"/>
      <c r="M3157" s="9"/>
    </row>
    <row r="3158" spans="4:13" x14ac:dyDescent="0.2">
      <c r="D3158" s="2"/>
      <c r="E3158" s="2"/>
      <c r="K3158" s="5"/>
      <c r="M3158" s="9"/>
    </row>
    <row r="3159" spans="4:13" x14ac:dyDescent="0.2">
      <c r="D3159" s="2"/>
      <c r="E3159" s="2"/>
      <c r="K3159" s="5"/>
      <c r="M3159" s="9"/>
    </row>
    <row r="3160" spans="4:13" x14ac:dyDescent="0.2">
      <c r="D3160" s="2"/>
      <c r="E3160" s="2"/>
      <c r="K3160" s="5"/>
      <c r="M3160" s="9"/>
    </row>
    <row r="3161" spans="4:13" x14ac:dyDescent="0.2">
      <c r="D3161" s="2"/>
      <c r="E3161" s="2"/>
      <c r="K3161" s="5"/>
      <c r="M3161" s="9"/>
    </row>
    <row r="3162" spans="4:13" x14ac:dyDescent="0.2">
      <c r="D3162" s="2"/>
      <c r="E3162" s="2"/>
      <c r="K3162" s="5"/>
      <c r="M3162" s="9"/>
    </row>
    <row r="3163" spans="4:13" x14ac:dyDescent="0.2">
      <c r="D3163" s="2"/>
      <c r="E3163" s="2"/>
      <c r="K3163" s="5"/>
      <c r="M3163" s="9"/>
    </row>
    <row r="3164" spans="4:13" x14ac:dyDescent="0.2">
      <c r="D3164" s="2"/>
      <c r="E3164" s="2"/>
      <c r="K3164" s="5"/>
      <c r="M3164" s="9"/>
    </row>
    <row r="3165" spans="4:13" x14ac:dyDescent="0.2">
      <c r="D3165" s="2"/>
      <c r="E3165" s="2"/>
      <c r="K3165" s="5"/>
      <c r="M3165" s="9"/>
    </row>
    <row r="3166" spans="4:13" x14ac:dyDescent="0.2">
      <c r="D3166" s="2"/>
      <c r="E3166" s="2"/>
      <c r="K3166" s="5"/>
      <c r="M3166" s="9"/>
    </row>
    <row r="3167" spans="4:13" x14ac:dyDescent="0.2">
      <c r="D3167" s="2"/>
      <c r="E3167" s="2"/>
      <c r="K3167" s="5"/>
      <c r="M3167" s="9"/>
    </row>
    <row r="3168" spans="4:13" x14ac:dyDescent="0.2">
      <c r="D3168" s="2"/>
      <c r="E3168" s="2"/>
      <c r="K3168" s="5"/>
      <c r="M3168" s="9"/>
    </row>
    <row r="3169" spans="4:13" x14ac:dyDescent="0.2">
      <c r="D3169" s="2"/>
      <c r="E3169" s="2"/>
      <c r="K3169" s="5"/>
      <c r="M3169" s="9"/>
    </row>
    <row r="3170" spans="4:13" x14ac:dyDescent="0.2">
      <c r="D3170" s="2"/>
      <c r="E3170" s="2"/>
      <c r="K3170" s="5"/>
      <c r="M3170" s="9"/>
    </row>
    <row r="3171" spans="4:13" x14ac:dyDescent="0.2">
      <c r="D3171" s="2"/>
      <c r="E3171" s="2"/>
      <c r="K3171" s="5"/>
      <c r="M3171" s="9"/>
    </row>
    <row r="3172" spans="4:13" x14ac:dyDescent="0.2">
      <c r="D3172" s="2"/>
      <c r="E3172" s="2"/>
      <c r="K3172" s="5"/>
      <c r="M3172" s="9"/>
    </row>
    <row r="3173" spans="4:13" x14ac:dyDescent="0.2">
      <c r="D3173" s="2"/>
      <c r="E3173" s="2"/>
      <c r="K3173" s="5"/>
      <c r="M3173" s="9"/>
    </row>
    <row r="3174" spans="4:13" x14ac:dyDescent="0.2">
      <c r="D3174" s="2"/>
      <c r="E3174" s="2"/>
      <c r="K3174" s="5"/>
      <c r="M3174" s="9"/>
    </row>
    <row r="3175" spans="4:13" x14ac:dyDescent="0.2">
      <c r="D3175" s="2"/>
      <c r="E3175" s="2"/>
      <c r="K3175" s="5"/>
      <c r="M3175" s="9"/>
    </row>
    <row r="3176" spans="4:13" x14ac:dyDescent="0.2">
      <c r="D3176" s="2"/>
      <c r="E3176" s="2"/>
      <c r="K3176" s="5"/>
      <c r="M3176" s="9"/>
    </row>
    <row r="3177" spans="4:13" x14ac:dyDescent="0.2">
      <c r="D3177" s="2"/>
      <c r="E3177" s="2"/>
      <c r="K3177" s="5"/>
      <c r="M3177" s="9"/>
    </row>
    <row r="3178" spans="4:13" x14ac:dyDescent="0.2">
      <c r="D3178" s="2"/>
      <c r="E3178" s="2"/>
      <c r="K3178" s="5"/>
      <c r="M3178" s="9"/>
    </row>
    <row r="3179" spans="4:13" x14ac:dyDescent="0.2">
      <c r="D3179" s="2"/>
      <c r="E3179" s="2"/>
      <c r="K3179" s="5"/>
      <c r="M3179" s="9"/>
    </row>
    <row r="3180" spans="4:13" x14ac:dyDescent="0.2">
      <c r="D3180" s="2"/>
      <c r="E3180" s="2"/>
      <c r="K3180" s="5"/>
      <c r="M3180" s="9"/>
    </row>
    <row r="3181" spans="4:13" x14ac:dyDescent="0.2">
      <c r="D3181" s="2"/>
      <c r="E3181" s="2"/>
      <c r="K3181" s="5"/>
      <c r="M3181" s="9"/>
    </row>
    <row r="3182" spans="4:13" x14ac:dyDescent="0.2">
      <c r="D3182" s="2"/>
      <c r="E3182" s="2"/>
      <c r="K3182" s="5"/>
      <c r="M3182" s="9"/>
    </row>
    <row r="3183" spans="4:13" x14ac:dyDescent="0.2">
      <c r="D3183" s="2"/>
      <c r="E3183" s="2"/>
      <c r="K3183" s="5"/>
      <c r="M3183" s="9"/>
    </row>
    <row r="3184" spans="4:13" x14ac:dyDescent="0.2">
      <c r="D3184" s="2"/>
      <c r="E3184" s="2"/>
      <c r="K3184" s="5"/>
      <c r="M3184" s="9"/>
    </row>
    <row r="3185" spans="4:13" x14ac:dyDescent="0.2">
      <c r="D3185" s="2"/>
      <c r="E3185" s="2"/>
      <c r="K3185" s="5"/>
      <c r="M3185" s="9"/>
    </row>
    <row r="3186" spans="4:13" x14ac:dyDescent="0.2">
      <c r="D3186" s="2"/>
      <c r="E3186" s="2"/>
      <c r="K3186" s="5"/>
      <c r="M3186" s="9"/>
    </row>
    <row r="3187" spans="4:13" x14ac:dyDescent="0.2">
      <c r="D3187" s="2"/>
      <c r="E3187" s="2"/>
      <c r="K3187" s="5"/>
      <c r="M3187" s="9"/>
    </row>
    <row r="3188" spans="4:13" x14ac:dyDescent="0.2">
      <c r="D3188" s="2"/>
      <c r="E3188" s="2"/>
      <c r="K3188" s="5"/>
      <c r="M3188" s="9"/>
    </row>
    <row r="3189" spans="4:13" x14ac:dyDescent="0.2">
      <c r="D3189" s="2"/>
      <c r="E3189" s="2"/>
      <c r="K3189" s="5"/>
      <c r="M3189" s="9"/>
    </row>
    <row r="3190" spans="4:13" x14ac:dyDescent="0.2">
      <c r="D3190" s="2"/>
      <c r="E3190" s="2"/>
      <c r="K3190" s="5"/>
      <c r="M3190" s="9"/>
    </row>
    <row r="3191" spans="4:13" x14ac:dyDescent="0.2">
      <c r="D3191" s="2"/>
      <c r="E3191" s="2"/>
      <c r="K3191" s="5"/>
      <c r="M3191" s="9"/>
    </row>
    <row r="3192" spans="4:13" x14ac:dyDescent="0.2">
      <c r="D3192" s="2"/>
      <c r="E3192" s="2"/>
      <c r="K3192" s="5"/>
      <c r="M3192" s="9"/>
    </row>
    <row r="3193" spans="4:13" x14ac:dyDescent="0.2">
      <c r="D3193" s="2"/>
      <c r="E3193" s="2"/>
      <c r="K3193" s="5"/>
      <c r="M3193" s="9"/>
    </row>
    <row r="3194" spans="4:13" x14ac:dyDescent="0.2">
      <c r="D3194" s="2"/>
      <c r="E3194" s="2"/>
      <c r="K3194" s="5"/>
      <c r="M3194" s="9"/>
    </row>
    <row r="3195" spans="4:13" x14ac:dyDescent="0.2">
      <c r="D3195" s="2"/>
      <c r="E3195" s="2"/>
      <c r="K3195" s="5"/>
      <c r="M3195" s="9"/>
    </row>
    <row r="3196" spans="4:13" x14ac:dyDescent="0.2">
      <c r="D3196" s="2"/>
      <c r="E3196" s="2"/>
      <c r="K3196" s="5"/>
      <c r="M3196" s="9"/>
    </row>
    <row r="3197" spans="4:13" x14ac:dyDescent="0.2">
      <c r="D3197" s="2"/>
      <c r="E3197" s="2"/>
      <c r="K3197" s="5"/>
      <c r="M3197" s="9"/>
    </row>
    <row r="3198" spans="4:13" x14ac:dyDescent="0.2">
      <c r="D3198" s="2"/>
      <c r="E3198" s="2"/>
      <c r="K3198" s="5"/>
      <c r="M3198" s="9"/>
    </row>
    <row r="3199" spans="4:13" x14ac:dyDescent="0.2">
      <c r="D3199" s="2"/>
      <c r="E3199" s="2"/>
      <c r="K3199" s="5"/>
      <c r="M3199" s="9"/>
    </row>
    <row r="3200" spans="4:13" x14ac:dyDescent="0.2">
      <c r="D3200" s="2"/>
      <c r="E3200" s="2"/>
      <c r="K3200" s="5"/>
      <c r="M3200" s="9"/>
    </row>
    <row r="3201" spans="4:13" x14ac:dyDescent="0.2">
      <c r="D3201" s="2"/>
      <c r="E3201" s="2"/>
      <c r="K3201" s="5"/>
      <c r="M3201" s="9"/>
    </row>
    <row r="3202" spans="4:13" x14ac:dyDescent="0.2">
      <c r="D3202" s="2"/>
      <c r="E3202" s="2"/>
      <c r="K3202" s="5"/>
      <c r="M3202" s="9"/>
    </row>
    <row r="3203" spans="4:13" x14ac:dyDescent="0.2">
      <c r="D3203" s="2"/>
      <c r="E3203" s="2"/>
      <c r="K3203" s="5"/>
      <c r="M3203" s="9"/>
    </row>
    <row r="3204" spans="4:13" x14ac:dyDescent="0.2">
      <c r="D3204" s="2"/>
      <c r="E3204" s="2"/>
      <c r="K3204" s="5"/>
      <c r="M3204" s="9"/>
    </row>
    <row r="3205" spans="4:13" x14ac:dyDescent="0.2">
      <c r="D3205" s="2"/>
      <c r="E3205" s="2"/>
      <c r="K3205" s="5"/>
      <c r="M3205" s="9"/>
    </row>
    <row r="3206" spans="4:13" x14ac:dyDescent="0.2">
      <c r="D3206" s="2"/>
      <c r="E3206" s="2"/>
      <c r="K3206" s="5"/>
      <c r="M3206" s="9"/>
    </row>
    <row r="3207" spans="4:13" x14ac:dyDescent="0.2">
      <c r="D3207" s="2"/>
      <c r="E3207" s="2"/>
      <c r="K3207" s="5"/>
      <c r="M3207" s="9"/>
    </row>
    <row r="3208" spans="4:13" x14ac:dyDescent="0.2">
      <c r="D3208" s="2"/>
      <c r="E3208" s="2"/>
      <c r="K3208" s="5"/>
      <c r="M3208" s="9"/>
    </row>
    <row r="3209" spans="4:13" x14ac:dyDescent="0.2">
      <c r="D3209" s="2"/>
      <c r="E3209" s="2"/>
      <c r="K3209" s="5"/>
      <c r="M3209" s="9"/>
    </row>
    <row r="3210" spans="4:13" x14ac:dyDescent="0.2">
      <c r="D3210" s="2"/>
      <c r="E3210" s="2"/>
      <c r="K3210" s="5"/>
      <c r="M3210" s="9"/>
    </row>
    <row r="3211" spans="4:13" x14ac:dyDescent="0.2">
      <c r="D3211" s="2"/>
      <c r="E3211" s="2"/>
      <c r="K3211" s="5"/>
      <c r="M3211" s="9"/>
    </row>
    <row r="3212" spans="4:13" x14ac:dyDescent="0.2">
      <c r="D3212" s="2"/>
      <c r="E3212" s="2"/>
      <c r="K3212" s="5"/>
      <c r="M3212" s="9"/>
    </row>
    <row r="3213" spans="4:13" x14ac:dyDescent="0.2">
      <c r="D3213" s="2"/>
      <c r="E3213" s="2"/>
      <c r="K3213" s="5"/>
      <c r="M3213" s="9"/>
    </row>
    <row r="3214" spans="4:13" x14ac:dyDescent="0.2">
      <c r="D3214" s="2"/>
      <c r="E3214" s="2"/>
      <c r="K3214" s="5"/>
      <c r="M3214" s="9"/>
    </row>
    <row r="3215" spans="4:13" x14ac:dyDescent="0.2">
      <c r="D3215" s="2"/>
      <c r="E3215" s="2"/>
      <c r="K3215" s="5"/>
      <c r="M3215" s="9"/>
    </row>
    <row r="3216" spans="4:13" x14ac:dyDescent="0.2">
      <c r="D3216" s="2"/>
      <c r="E3216" s="2"/>
      <c r="K3216" s="5"/>
      <c r="M3216" s="9"/>
    </row>
    <row r="3217" spans="4:13" x14ac:dyDescent="0.2">
      <c r="D3217" s="2"/>
      <c r="E3217" s="2"/>
      <c r="K3217" s="5"/>
      <c r="M3217" s="9"/>
    </row>
    <row r="3218" spans="4:13" x14ac:dyDescent="0.2">
      <c r="D3218" s="2"/>
      <c r="E3218" s="2"/>
      <c r="K3218" s="5"/>
      <c r="M3218" s="9"/>
    </row>
    <row r="3219" spans="4:13" x14ac:dyDescent="0.2">
      <c r="D3219" s="2"/>
      <c r="E3219" s="2"/>
      <c r="K3219" s="5"/>
      <c r="M3219" s="9"/>
    </row>
    <row r="3220" spans="4:13" x14ac:dyDescent="0.2">
      <c r="D3220" s="2"/>
      <c r="E3220" s="2"/>
      <c r="K3220" s="5"/>
      <c r="M3220" s="9"/>
    </row>
    <row r="3221" spans="4:13" x14ac:dyDescent="0.2">
      <c r="D3221" s="2"/>
      <c r="E3221" s="2"/>
      <c r="K3221" s="5"/>
      <c r="M3221" s="9"/>
    </row>
    <row r="3222" spans="4:13" x14ac:dyDescent="0.2">
      <c r="D3222" s="2"/>
      <c r="E3222" s="2"/>
      <c r="K3222" s="5"/>
      <c r="M3222" s="9"/>
    </row>
    <row r="3223" spans="4:13" x14ac:dyDescent="0.2">
      <c r="D3223" s="2"/>
      <c r="E3223" s="2"/>
      <c r="K3223" s="5"/>
      <c r="M3223" s="9"/>
    </row>
    <row r="3224" spans="4:13" x14ac:dyDescent="0.2">
      <c r="D3224" s="2"/>
      <c r="E3224" s="2"/>
      <c r="K3224" s="5"/>
      <c r="M3224" s="9"/>
    </row>
    <row r="3225" spans="4:13" x14ac:dyDescent="0.2">
      <c r="D3225" s="2"/>
      <c r="E3225" s="2"/>
      <c r="K3225" s="5"/>
      <c r="M3225" s="9"/>
    </row>
    <row r="3226" spans="4:13" x14ac:dyDescent="0.2">
      <c r="D3226" s="2"/>
      <c r="E3226" s="2"/>
      <c r="K3226" s="5"/>
      <c r="M3226" s="9"/>
    </row>
    <row r="3227" spans="4:13" x14ac:dyDescent="0.2">
      <c r="D3227" s="2"/>
      <c r="E3227" s="2"/>
      <c r="K3227" s="5"/>
      <c r="M3227" s="9"/>
    </row>
    <row r="3228" spans="4:13" x14ac:dyDescent="0.2">
      <c r="D3228" s="2"/>
      <c r="E3228" s="2"/>
      <c r="K3228" s="5"/>
      <c r="M3228" s="9"/>
    </row>
    <row r="3229" spans="4:13" x14ac:dyDescent="0.2">
      <c r="D3229" s="2"/>
      <c r="E3229" s="2"/>
      <c r="K3229" s="5"/>
      <c r="M3229" s="9"/>
    </row>
    <row r="3230" spans="4:13" x14ac:dyDescent="0.2">
      <c r="D3230" s="2"/>
      <c r="E3230" s="2"/>
      <c r="K3230" s="5"/>
      <c r="M3230" s="9"/>
    </row>
    <row r="3231" spans="4:13" x14ac:dyDescent="0.2">
      <c r="D3231" s="2"/>
      <c r="E3231" s="2"/>
      <c r="K3231" s="5"/>
      <c r="M3231" s="9"/>
    </row>
    <row r="3232" spans="4:13" x14ac:dyDescent="0.2">
      <c r="D3232" s="2"/>
      <c r="E3232" s="2"/>
      <c r="K3232" s="5"/>
      <c r="M3232" s="9"/>
    </row>
    <row r="3233" spans="4:13" x14ac:dyDescent="0.2">
      <c r="D3233" s="2"/>
      <c r="E3233" s="2"/>
      <c r="K3233" s="5"/>
      <c r="M3233" s="9"/>
    </row>
    <row r="3234" spans="4:13" x14ac:dyDescent="0.2">
      <c r="D3234" s="2"/>
      <c r="E3234" s="2"/>
      <c r="K3234" s="5"/>
      <c r="M3234" s="9"/>
    </row>
    <row r="3235" spans="4:13" x14ac:dyDescent="0.2">
      <c r="D3235" s="2"/>
      <c r="E3235" s="2"/>
      <c r="K3235" s="5"/>
      <c r="M3235" s="9"/>
    </row>
    <row r="3236" spans="4:13" x14ac:dyDescent="0.2">
      <c r="D3236" s="2"/>
      <c r="E3236" s="2"/>
      <c r="K3236" s="5"/>
      <c r="M3236" s="9"/>
    </row>
    <row r="3237" spans="4:13" x14ac:dyDescent="0.2">
      <c r="D3237" s="2"/>
      <c r="E3237" s="2"/>
      <c r="K3237" s="5"/>
      <c r="M3237" s="9"/>
    </row>
    <row r="3238" spans="4:13" x14ac:dyDescent="0.2">
      <c r="D3238" s="2"/>
      <c r="E3238" s="2"/>
      <c r="K3238" s="5"/>
      <c r="M3238" s="9"/>
    </row>
    <row r="3239" spans="4:13" x14ac:dyDescent="0.2">
      <c r="D3239" s="2"/>
      <c r="E3239" s="2"/>
      <c r="K3239" s="5"/>
      <c r="M3239" s="9"/>
    </row>
    <row r="3240" spans="4:13" x14ac:dyDescent="0.2">
      <c r="D3240" s="2"/>
      <c r="E3240" s="2"/>
      <c r="K3240" s="5"/>
      <c r="M3240" s="9"/>
    </row>
    <row r="3241" spans="4:13" x14ac:dyDescent="0.2">
      <c r="D3241" s="2"/>
      <c r="E3241" s="2"/>
      <c r="K3241" s="5"/>
      <c r="M3241" s="9"/>
    </row>
    <row r="3242" spans="4:13" x14ac:dyDescent="0.2">
      <c r="D3242" s="2"/>
      <c r="E3242" s="2"/>
      <c r="K3242" s="5"/>
      <c r="M3242" s="9"/>
    </row>
    <row r="3243" spans="4:13" x14ac:dyDescent="0.2">
      <c r="D3243" s="2"/>
      <c r="E3243" s="2"/>
      <c r="K3243" s="5"/>
      <c r="M3243" s="9"/>
    </row>
    <row r="3244" spans="4:13" x14ac:dyDescent="0.2">
      <c r="D3244" s="2"/>
      <c r="E3244" s="2"/>
      <c r="K3244" s="5"/>
      <c r="M3244" s="9"/>
    </row>
    <row r="3245" spans="4:13" x14ac:dyDescent="0.2">
      <c r="D3245" s="2"/>
      <c r="E3245" s="2"/>
      <c r="K3245" s="5"/>
      <c r="M3245" s="9"/>
    </row>
    <row r="3246" spans="4:13" x14ac:dyDescent="0.2">
      <c r="D3246" s="2"/>
      <c r="E3246" s="2"/>
      <c r="K3246" s="5"/>
      <c r="M3246" s="9"/>
    </row>
    <row r="3247" spans="4:13" x14ac:dyDescent="0.2">
      <c r="D3247" s="2"/>
      <c r="E3247" s="2"/>
      <c r="K3247" s="5"/>
      <c r="M3247" s="9"/>
    </row>
    <row r="3248" spans="4:13" x14ac:dyDescent="0.2">
      <c r="D3248" s="2"/>
      <c r="E3248" s="2"/>
      <c r="K3248" s="5"/>
      <c r="M3248" s="9"/>
    </row>
    <row r="3249" spans="4:13" x14ac:dyDescent="0.2">
      <c r="D3249" s="2"/>
      <c r="E3249" s="2"/>
      <c r="K3249" s="5"/>
      <c r="M3249" s="9"/>
    </row>
    <row r="3250" spans="4:13" x14ac:dyDescent="0.2">
      <c r="D3250" s="2"/>
      <c r="E3250" s="2"/>
      <c r="K3250" s="5"/>
      <c r="M3250" s="9"/>
    </row>
    <row r="3251" spans="4:13" x14ac:dyDescent="0.2">
      <c r="D3251" s="2"/>
      <c r="E3251" s="2"/>
      <c r="K3251" s="5"/>
      <c r="M3251" s="9"/>
    </row>
    <row r="3252" spans="4:13" x14ac:dyDescent="0.2">
      <c r="D3252" s="2"/>
      <c r="E3252" s="2"/>
      <c r="K3252" s="5"/>
      <c r="M3252" s="9"/>
    </row>
    <row r="3253" spans="4:13" x14ac:dyDescent="0.2">
      <c r="D3253" s="2"/>
      <c r="E3253" s="2"/>
      <c r="K3253" s="5"/>
      <c r="M3253" s="9"/>
    </row>
    <row r="3254" spans="4:13" x14ac:dyDescent="0.2">
      <c r="D3254" s="2"/>
      <c r="E3254" s="2"/>
      <c r="K3254" s="5"/>
      <c r="M3254" s="9"/>
    </row>
    <row r="3255" spans="4:13" x14ac:dyDescent="0.2">
      <c r="D3255" s="2"/>
      <c r="E3255" s="2"/>
      <c r="K3255" s="5"/>
      <c r="M3255" s="9"/>
    </row>
    <row r="3256" spans="4:13" x14ac:dyDescent="0.2">
      <c r="D3256" s="2"/>
      <c r="E3256" s="2"/>
      <c r="K3256" s="5"/>
      <c r="M3256" s="9"/>
    </row>
    <row r="3257" spans="4:13" x14ac:dyDescent="0.2">
      <c r="D3257" s="2"/>
      <c r="E3257" s="2"/>
      <c r="K3257" s="5"/>
      <c r="M3257" s="9"/>
    </row>
    <row r="3258" spans="4:13" x14ac:dyDescent="0.2">
      <c r="D3258" s="2"/>
      <c r="E3258" s="2"/>
      <c r="K3258" s="5"/>
      <c r="M3258" s="9"/>
    </row>
    <row r="3259" spans="4:13" x14ac:dyDescent="0.2">
      <c r="D3259" s="2"/>
      <c r="E3259" s="2"/>
      <c r="K3259" s="5"/>
      <c r="M3259" s="9"/>
    </row>
    <row r="3260" spans="4:13" x14ac:dyDescent="0.2">
      <c r="D3260" s="2"/>
      <c r="E3260" s="2"/>
      <c r="K3260" s="5"/>
      <c r="M3260" s="9"/>
    </row>
    <row r="3261" spans="4:13" x14ac:dyDescent="0.2">
      <c r="D3261" s="2"/>
      <c r="E3261" s="2"/>
      <c r="K3261" s="5"/>
      <c r="M3261" s="9"/>
    </row>
    <row r="3262" spans="4:13" x14ac:dyDescent="0.2">
      <c r="D3262" s="2"/>
      <c r="E3262" s="2"/>
      <c r="K3262" s="5"/>
      <c r="M3262" s="9"/>
    </row>
    <row r="3263" spans="4:13" x14ac:dyDescent="0.2">
      <c r="D3263" s="2"/>
      <c r="E3263" s="2"/>
      <c r="K3263" s="5"/>
      <c r="M3263" s="9"/>
    </row>
    <row r="3264" spans="4:13" x14ac:dyDescent="0.2">
      <c r="D3264" s="2"/>
      <c r="E3264" s="2"/>
      <c r="K3264" s="5"/>
      <c r="M3264" s="9"/>
    </row>
    <row r="3265" spans="4:13" x14ac:dyDescent="0.2">
      <c r="D3265" s="2"/>
      <c r="E3265" s="2"/>
      <c r="K3265" s="5"/>
      <c r="M3265" s="9"/>
    </row>
    <row r="3266" spans="4:13" x14ac:dyDescent="0.2">
      <c r="D3266" s="2"/>
      <c r="E3266" s="2"/>
      <c r="K3266" s="5"/>
      <c r="M3266" s="9"/>
    </row>
    <row r="3267" spans="4:13" x14ac:dyDescent="0.2">
      <c r="D3267" s="2"/>
      <c r="E3267" s="2"/>
      <c r="K3267" s="5"/>
      <c r="M3267" s="9"/>
    </row>
    <row r="3268" spans="4:13" x14ac:dyDescent="0.2">
      <c r="D3268" s="2"/>
      <c r="E3268" s="2"/>
      <c r="K3268" s="5"/>
      <c r="M3268" s="9"/>
    </row>
    <row r="3269" spans="4:13" x14ac:dyDescent="0.2">
      <c r="D3269" s="2"/>
      <c r="E3269" s="2"/>
      <c r="K3269" s="5"/>
      <c r="M3269" s="9"/>
    </row>
    <row r="3270" spans="4:13" x14ac:dyDescent="0.2">
      <c r="D3270" s="2"/>
      <c r="E3270" s="2"/>
      <c r="K3270" s="5"/>
      <c r="M3270" s="9"/>
    </row>
    <row r="3271" spans="4:13" x14ac:dyDescent="0.2">
      <c r="D3271" s="2"/>
      <c r="E3271" s="2"/>
      <c r="K3271" s="5"/>
      <c r="M3271" s="9"/>
    </row>
    <row r="3272" spans="4:13" x14ac:dyDescent="0.2">
      <c r="D3272" s="2"/>
      <c r="E3272" s="2"/>
      <c r="K3272" s="5"/>
      <c r="M3272" s="9"/>
    </row>
    <row r="3273" spans="4:13" x14ac:dyDescent="0.2">
      <c r="D3273" s="2"/>
      <c r="E3273" s="2"/>
      <c r="K3273" s="5"/>
      <c r="M3273" s="9"/>
    </row>
    <row r="3274" spans="4:13" x14ac:dyDescent="0.2">
      <c r="D3274" s="2"/>
      <c r="E3274" s="2"/>
      <c r="K3274" s="5"/>
      <c r="M3274" s="9"/>
    </row>
    <row r="3275" spans="4:13" x14ac:dyDescent="0.2">
      <c r="D3275" s="2"/>
      <c r="E3275" s="2"/>
      <c r="K3275" s="5"/>
      <c r="M3275" s="9"/>
    </row>
    <row r="3276" spans="4:13" x14ac:dyDescent="0.2">
      <c r="D3276" s="2"/>
      <c r="E3276" s="2"/>
      <c r="K3276" s="5"/>
      <c r="M3276" s="9"/>
    </row>
    <row r="3277" spans="4:13" x14ac:dyDescent="0.2">
      <c r="D3277" s="2"/>
      <c r="E3277" s="2"/>
      <c r="K3277" s="5"/>
      <c r="M3277" s="9"/>
    </row>
    <row r="3278" spans="4:13" x14ac:dyDescent="0.2">
      <c r="D3278" s="2"/>
      <c r="E3278" s="2"/>
      <c r="K3278" s="5"/>
      <c r="M3278" s="9"/>
    </row>
    <row r="3279" spans="4:13" x14ac:dyDescent="0.2">
      <c r="D3279" s="2"/>
      <c r="E3279" s="2"/>
      <c r="K3279" s="5"/>
      <c r="M3279" s="9"/>
    </row>
    <row r="3280" spans="4:13" x14ac:dyDescent="0.2">
      <c r="D3280" s="2"/>
      <c r="E3280" s="2"/>
      <c r="K3280" s="5"/>
      <c r="M3280" s="9"/>
    </row>
    <row r="3281" spans="4:13" x14ac:dyDescent="0.2">
      <c r="D3281" s="2"/>
      <c r="E3281" s="2"/>
      <c r="K3281" s="5"/>
      <c r="M3281" s="9"/>
    </row>
    <row r="3282" spans="4:13" x14ac:dyDescent="0.2">
      <c r="D3282" s="2"/>
      <c r="E3282" s="2"/>
      <c r="K3282" s="5"/>
      <c r="M3282" s="9"/>
    </row>
    <row r="3283" spans="4:13" x14ac:dyDescent="0.2">
      <c r="D3283" s="2"/>
      <c r="E3283" s="2"/>
      <c r="K3283" s="5"/>
      <c r="M3283" s="9"/>
    </row>
    <row r="3284" spans="4:13" x14ac:dyDescent="0.2">
      <c r="D3284" s="2"/>
      <c r="E3284" s="2"/>
      <c r="K3284" s="5"/>
      <c r="M3284" s="9"/>
    </row>
    <row r="3285" spans="4:13" x14ac:dyDescent="0.2">
      <c r="D3285" s="2"/>
      <c r="E3285" s="2"/>
      <c r="K3285" s="5"/>
      <c r="M3285" s="9"/>
    </row>
    <row r="3286" spans="4:13" x14ac:dyDescent="0.2">
      <c r="D3286" s="2"/>
      <c r="E3286" s="2"/>
      <c r="K3286" s="5"/>
      <c r="M3286" s="9"/>
    </row>
    <row r="3287" spans="4:13" x14ac:dyDescent="0.2">
      <c r="D3287" s="2"/>
      <c r="E3287" s="2"/>
      <c r="K3287" s="5"/>
      <c r="M3287" s="9"/>
    </row>
    <row r="3288" spans="4:13" x14ac:dyDescent="0.2">
      <c r="D3288" s="2"/>
      <c r="E3288" s="2"/>
      <c r="K3288" s="5"/>
      <c r="M3288" s="9"/>
    </row>
    <row r="3289" spans="4:13" x14ac:dyDescent="0.2">
      <c r="D3289" s="2"/>
      <c r="E3289" s="2"/>
      <c r="K3289" s="5"/>
      <c r="M3289" s="9"/>
    </row>
    <row r="3290" spans="4:13" x14ac:dyDescent="0.2">
      <c r="D3290" s="2"/>
      <c r="E3290" s="2"/>
      <c r="K3290" s="5"/>
      <c r="M3290" s="9"/>
    </row>
    <row r="3291" spans="4:13" x14ac:dyDescent="0.2">
      <c r="D3291" s="2"/>
      <c r="E3291" s="2"/>
      <c r="K3291" s="5"/>
      <c r="M3291" s="9"/>
    </row>
    <row r="3292" spans="4:13" x14ac:dyDescent="0.2">
      <c r="D3292" s="2"/>
      <c r="E3292" s="2"/>
      <c r="K3292" s="5"/>
      <c r="M3292" s="9"/>
    </row>
    <row r="3293" spans="4:13" x14ac:dyDescent="0.2">
      <c r="D3293" s="2"/>
      <c r="E3293" s="2"/>
      <c r="K3293" s="5"/>
      <c r="M3293" s="9"/>
    </row>
    <row r="3294" spans="4:13" x14ac:dyDescent="0.2">
      <c r="D3294" s="2"/>
      <c r="E3294" s="2"/>
      <c r="K3294" s="5"/>
      <c r="M3294" s="9"/>
    </row>
    <row r="3295" spans="4:13" x14ac:dyDescent="0.2">
      <c r="D3295" s="2"/>
      <c r="E3295" s="2"/>
      <c r="K3295" s="5"/>
      <c r="M3295" s="9"/>
    </row>
    <row r="3296" spans="4:13" x14ac:dyDescent="0.2">
      <c r="D3296" s="2"/>
      <c r="E3296" s="2"/>
      <c r="K3296" s="5"/>
      <c r="M3296" s="9"/>
    </row>
    <row r="3297" spans="4:13" x14ac:dyDescent="0.2">
      <c r="D3297" s="2"/>
      <c r="E3297" s="2"/>
      <c r="K3297" s="5"/>
      <c r="M3297" s="9"/>
    </row>
    <row r="3298" spans="4:13" x14ac:dyDescent="0.2">
      <c r="D3298" s="2"/>
      <c r="E3298" s="2"/>
      <c r="K3298" s="5"/>
      <c r="M3298" s="9"/>
    </row>
    <row r="3299" spans="4:13" x14ac:dyDescent="0.2">
      <c r="D3299" s="2"/>
      <c r="E3299" s="2"/>
      <c r="K3299" s="5"/>
      <c r="M3299" s="9"/>
    </row>
    <row r="3300" spans="4:13" x14ac:dyDescent="0.2">
      <c r="D3300" s="2"/>
      <c r="E3300" s="2"/>
      <c r="K3300" s="5"/>
      <c r="M3300" s="9"/>
    </row>
    <row r="3301" spans="4:13" x14ac:dyDescent="0.2">
      <c r="D3301" s="2"/>
      <c r="E3301" s="2"/>
      <c r="K3301" s="5"/>
      <c r="M3301" s="9"/>
    </row>
    <row r="3302" spans="4:13" x14ac:dyDescent="0.2">
      <c r="D3302" s="2"/>
      <c r="E3302" s="2"/>
      <c r="K3302" s="5"/>
      <c r="M3302" s="9"/>
    </row>
    <row r="3303" spans="4:13" x14ac:dyDescent="0.2">
      <c r="D3303" s="2"/>
      <c r="E3303" s="2"/>
      <c r="K3303" s="5"/>
      <c r="M3303" s="9"/>
    </row>
    <row r="3304" spans="4:13" x14ac:dyDescent="0.2">
      <c r="D3304" s="2"/>
      <c r="E3304" s="2"/>
      <c r="K3304" s="5"/>
      <c r="M3304" s="9"/>
    </row>
    <row r="3305" spans="4:13" x14ac:dyDescent="0.2">
      <c r="D3305" s="2"/>
      <c r="E3305" s="2"/>
      <c r="K3305" s="5"/>
      <c r="M3305" s="9"/>
    </row>
    <row r="3306" spans="4:13" x14ac:dyDescent="0.2">
      <c r="D3306" s="2"/>
      <c r="E3306" s="2"/>
      <c r="K3306" s="5"/>
      <c r="M3306" s="9"/>
    </row>
    <row r="3307" spans="4:13" x14ac:dyDescent="0.2">
      <c r="D3307" s="2"/>
      <c r="E3307" s="2"/>
      <c r="K3307" s="5"/>
      <c r="M3307" s="9"/>
    </row>
    <row r="3308" spans="4:13" x14ac:dyDescent="0.2">
      <c r="D3308" s="2"/>
      <c r="E3308" s="2"/>
      <c r="K3308" s="5"/>
      <c r="M3308" s="9"/>
    </row>
    <row r="3309" spans="4:13" x14ac:dyDescent="0.2">
      <c r="D3309" s="2"/>
      <c r="E3309" s="2"/>
      <c r="K3309" s="5"/>
      <c r="M3309" s="9"/>
    </row>
    <row r="3310" spans="4:13" x14ac:dyDescent="0.2">
      <c r="D3310" s="2"/>
      <c r="E3310" s="2"/>
      <c r="K3310" s="5"/>
      <c r="M3310" s="9"/>
    </row>
    <row r="3311" spans="4:13" x14ac:dyDescent="0.2">
      <c r="D3311" s="2"/>
      <c r="E3311" s="2"/>
      <c r="K3311" s="5"/>
      <c r="M3311" s="9"/>
    </row>
    <row r="3312" spans="4:13" x14ac:dyDescent="0.2">
      <c r="D3312" s="2"/>
      <c r="E3312" s="2"/>
      <c r="K3312" s="5"/>
      <c r="M3312" s="9"/>
    </row>
    <row r="3313" spans="4:13" x14ac:dyDescent="0.2">
      <c r="D3313" s="2"/>
      <c r="E3313" s="2"/>
      <c r="K3313" s="5"/>
      <c r="M3313" s="9"/>
    </row>
    <row r="3314" spans="4:13" x14ac:dyDescent="0.2">
      <c r="D3314" s="2"/>
      <c r="E3314" s="2"/>
      <c r="K3314" s="5"/>
      <c r="M3314" s="9"/>
    </row>
    <row r="3315" spans="4:13" x14ac:dyDescent="0.2">
      <c r="D3315" s="2"/>
      <c r="E3315" s="2"/>
      <c r="K3315" s="5"/>
      <c r="M3315" s="9"/>
    </row>
    <row r="3316" spans="4:13" x14ac:dyDescent="0.2">
      <c r="D3316" s="2"/>
      <c r="E3316" s="2"/>
      <c r="K3316" s="5"/>
      <c r="M3316" s="9"/>
    </row>
    <row r="3317" spans="4:13" x14ac:dyDescent="0.2">
      <c r="D3317" s="2"/>
      <c r="E3317" s="2"/>
      <c r="K3317" s="5"/>
      <c r="M3317" s="9"/>
    </row>
    <row r="3318" spans="4:13" x14ac:dyDescent="0.2">
      <c r="D3318" s="2"/>
      <c r="E3318" s="2"/>
      <c r="K3318" s="5"/>
      <c r="M3318" s="9"/>
    </row>
    <row r="3319" spans="4:13" x14ac:dyDescent="0.2">
      <c r="D3319" s="2"/>
      <c r="E3319" s="2"/>
      <c r="K3319" s="5"/>
      <c r="M3319" s="9"/>
    </row>
    <row r="3320" spans="4:13" x14ac:dyDescent="0.2">
      <c r="D3320" s="2"/>
      <c r="E3320" s="2"/>
      <c r="K3320" s="5"/>
      <c r="M3320" s="9"/>
    </row>
    <row r="3321" spans="4:13" x14ac:dyDescent="0.2">
      <c r="D3321" s="2"/>
      <c r="E3321" s="2"/>
      <c r="K3321" s="5"/>
      <c r="M3321" s="9"/>
    </row>
    <row r="3322" spans="4:13" x14ac:dyDescent="0.2">
      <c r="D3322" s="2"/>
      <c r="E3322" s="2"/>
      <c r="K3322" s="5"/>
      <c r="M3322" s="9"/>
    </row>
    <row r="3323" spans="4:13" x14ac:dyDescent="0.2">
      <c r="D3323" s="2"/>
      <c r="E3323" s="2"/>
      <c r="K3323" s="5"/>
      <c r="M3323" s="9"/>
    </row>
    <row r="3324" spans="4:13" x14ac:dyDescent="0.2">
      <c r="D3324" s="2"/>
      <c r="E3324" s="2"/>
      <c r="K3324" s="5"/>
      <c r="M3324" s="9"/>
    </row>
    <row r="3325" spans="4:13" x14ac:dyDescent="0.2">
      <c r="D3325" s="2"/>
      <c r="E3325" s="2"/>
      <c r="K3325" s="5"/>
      <c r="M3325" s="9"/>
    </row>
    <row r="3326" spans="4:13" x14ac:dyDescent="0.2">
      <c r="D3326" s="2"/>
      <c r="E3326" s="2"/>
      <c r="K3326" s="5"/>
      <c r="M3326" s="9"/>
    </row>
    <row r="3327" spans="4:13" x14ac:dyDescent="0.2">
      <c r="D3327" s="2"/>
      <c r="E3327" s="2"/>
      <c r="K3327" s="5"/>
      <c r="M3327" s="9"/>
    </row>
    <row r="3328" spans="4:13" x14ac:dyDescent="0.2">
      <c r="D3328" s="2"/>
      <c r="E3328" s="2"/>
      <c r="K3328" s="5"/>
      <c r="M3328" s="9"/>
    </row>
    <row r="3329" spans="4:13" x14ac:dyDescent="0.2">
      <c r="D3329" s="2"/>
      <c r="E3329" s="2"/>
      <c r="K3329" s="5"/>
      <c r="M3329" s="9"/>
    </row>
    <row r="3330" spans="4:13" x14ac:dyDescent="0.2">
      <c r="D3330" s="2"/>
      <c r="E3330" s="2"/>
      <c r="K3330" s="5"/>
      <c r="M3330" s="9"/>
    </row>
    <row r="3331" spans="4:13" x14ac:dyDescent="0.2">
      <c r="D3331" s="2"/>
      <c r="E3331" s="2"/>
      <c r="K3331" s="5"/>
      <c r="M3331" s="9"/>
    </row>
    <row r="3332" spans="4:13" x14ac:dyDescent="0.2">
      <c r="D3332" s="2"/>
      <c r="E3332" s="2"/>
      <c r="K3332" s="5"/>
      <c r="M3332" s="9"/>
    </row>
    <row r="3333" spans="4:13" x14ac:dyDescent="0.2">
      <c r="D3333" s="2"/>
      <c r="E3333" s="2"/>
      <c r="K3333" s="5"/>
      <c r="M3333" s="9"/>
    </row>
    <row r="3334" spans="4:13" x14ac:dyDescent="0.2">
      <c r="D3334" s="2"/>
      <c r="E3334" s="2"/>
      <c r="K3334" s="5"/>
      <c r="M3334" s="9"/>
    </row>
    <row r="3335" spans="4:13" x14ac:dyDescent="0.2">
      <c r="D3335" s="2"/>
      <c r="E3335" s="2"/>
      <c r="K3335" s="5"/>
      <c r="M3335" s="9"/>
    </row>
    <row r="3336" spans="4:13" x14ac:dyDescent="0.2">
      <c r="D3336" s="2"/>
      <c r="E3336" s="2"/>
      <c r="K3336" s="5"/>
      <c r="M3336" s="9"/>
    </row>
    <row r="3337" spans="4:13" x14ac:dyDescent="0.2">
      <c r="D3337" s="2"/>
      <c r="E3337" s="2"/>
      <c r="K3337" s="5"/>
      <c r="M3337" s="9"/>
    </row>
    <row r="3338" spans="4:13" x14ac:dyDescent="0.2">
      <c r="D3338" s="2"/>
      <c r="E3338" s="2"/>
      <c r="K3338" s="5"/>
      <c r="M3338" s="9"/>
    </row>
    <row r="3339" spans="4:13" x14ac:dyDescent="0.2">
      <c r="D3339" s="2"/>
      <c r="E3339" s="2"/>
      <c r="K3339" s="5"/>
      <c r="M3339" s="9"/>
    </row>
    <row r="3340" spans="4:13" x14ac:dyDescent="0.2">
      <c r="D3340" s="2"/>
      <c r="E3340" s="2"/>
      <c r="K3340" s="5"/>
      <c r="M3340" s="9"/>
    </row>
    <row r="3341" spans="4:13" x14ac:dyDescent="0.2">
      <c r="D3341" s="2"/>
      <c r="E3341" s="2"/>
      <c r="K3341" s="5"/>
      <c r="M3341" s="9"/>
    </row>
    <row r="3342" spans="4:13" x14ac:dyDescent="0.2">
      <c r="D3342" s="2"/>
      <c r="E3342" s="2"/>
      <c r="K3342" s="5"/>
      <c r="M3342" s="9"/>
    </row>
    <row r="3343" spans="4:13" x14ac:dyDescent="0.2">
      <c r="D3343" s="2"/>
      <c r="E3343" s="2"/>
      <c r="K3343" s="5"/>
      <c r="M3343" s="9"/>
    </row>
    <row r="3344" spans="4:13" x14ac:dyDescent="0.2">
      <c r="D3344" s="2"/>
      <c r="E3344" s="2"/>
      <c r="K3344" s="5"/>
      <c r="M3344" s="9"/>
    </row>
    <row r="3345" spans="4:13" x14ac:dyDescent="0.2">
      <c r="D3345" s="2"/>
      <c r="E3345" s="2"/>
      <c r="K3345" s="5"/>
      <c r="M3345" s="9"/>
    </row>
    <row r="3346" spans="4:13" x14ac:dyDescent="0.2">
      <c r="D3346" s="2"/>
      <c r="E3346" s="2"/>
      <c r="K3346" s="5"/>
      <c r="M3346" s="9"/>
    </row>
    <row r="3347" spans="4:13" x14ac:dyDescent="0.2">
      <c r="D3347" s="2"/>
      <c r="E3347" s="2"/>
      <c r="K3347" s="5"/>
      <c r="M3347" s="9"/>
    </row>
    <row r="3348" spans="4:13" x14ac:dyDescent="0.2">
      <c r="D3348" s="2"/>
      <c r="E3348" s="2"/>
      <c r="K3348" s="5"/>
      <c r="M3348" s="9"/>
    </row>
    <row r="3349" spans="4:13" x14ac:dyDescent="0.2">
      <c r="D3349" s="2"/>
      <c r="E3349" s="2"/>
      <c r="K3349" s="5"/>
      <c r="M3349" s="9"/>
    </row>
    <row r="3350" spans="4:13" x14ac:dyDescent="0.2">
      <c r="D3350" s="2"/>
      <c r="E3350" s="2"/>
      <c r="K3350" s="5"/>
      <c r="M3350" s="9"/>
    </row>
    <row r="3351" spans="4:13" x14ac:dyDescent="0.2">
      <c r="D3351" s="2"/>
      <c r="E3351" s="2"/>
      <c r="K3351" s="5"/>
      <c r="M3351" s="9"/>
    </row>
    <row r="3352" spans="4:13" x14ac:dyDescent="0.2">
      <c r="D3352" s="2"/>
      <c r="E3352" s="2"/>
      <c r="K3352" s="5"/>
      <c r="M3352" s="9"/>
    </row>
    <row r="3353" spans="4:13" x14ac:dyDescent="0.2">
      <c r="D3353" s="2"/>
      <c r="E3353" s="2"/>
      <c r="K3353" s="5"/>
      <c r="M3353" s="9"/>
    </row>
    <row r="3354" spans="4:13" x14ac:dyDescent="0.2">
      <c r="D3354" s="2"/>
      <c r="E3354" s="2"/>
      <c r="K3354" s="5"/>
      <c r="M3354" s="9"/>
    </row>
    <row r="3355" spans="4:13" x14ac:dyDescent="0.2">
      <c r="D3355" s="2"/>
      <c r="E3355" s="2"/>
      <c r="K3355" s="5"/>
      <c r="M3355" s="9"/>
    </row>
    <row r="3356" spans="4:13" x14ac:dyDescent="0.2">
      <c r="D3356" s="2"/>
      <c r="E3356" s="2"/>
      <c r="K3356" s="5"/>
      <c r="M3356" s="9"/>
    </row>
    <row r="3357" spans="4:13" x14ac:dyDescent="0.2">
      <c r="D3357" s="2"/>
      <c r="E3357" s="2"/>
      <c r="K3357" s="5"/>
      <c r="M3357" s="9"/>
    </row>
    <row r="3358" spans="4:13" x14ac:dyDescent="0.2">
      <c r="D3358" s="2"/>
      <c r="E3358" s="2"/>
      <c r="K3358" s="5"/>
      <c r="M3358" s="9"/>
    </row>
    <row r="3359" spans="4:13" x14ac:dyDescent="0.2">
      <c r="D3359" s="2"/>
      <c r="E3359" s="2"/>
      <c r="K3359" s="5"/>
      <c r="M3359" s="9"/>
    </row>
    <row r="3360" spans="4:13" x14ac:dyDescent="0.2">
      <c r="D3360" s="2"/>
      <c r="E3360" s="2"/>
      <c r="K3360" s="5"/>
      <c r="M3360" s="9"/>
    </row>
    <row r="3361" spans="4:13" x14ac:dyDescent="0.2">
      <c r="D3361" s="2"/>
      <c r="E3361" s="2"/>
      <c r="K3361" s="5"/>
      <c r="M3361" s="9"/>
    </row>
    <row r="3362" spans="4:13" x14ac:dyDescent="0.2">
      <c r="D3362" s="2"/>
      <c r="E3362" s="2"/>
      <c r="K3362" s="5"/>
      <c r="M3362" s="9"/>
    </row>
    <row r="3363" spans="4:13" x14ac:dyDescent="0.2">
      <c r="D3363" s="2"/>
      <c r="E3363" s="2"/>
      <c r="K3363" s="5"/>
      <c r="M3363" s="9"/>
    </row>
    <row r="3364" spans="4:13" x14ac:dyDescent="0.2">
      <c r="D3364" s="2"/>
      <c r="E3364" s="2"/>
      <c r="K3364" s="5"/>
      <c r="M3364" s="9"/>
    </row>
    <row r="3365" spans="4:13" x14ac:dyDescent="0.2">
      <c r="D3365" s="2"/>
      <c r="E3365" s="2"/>
      <c r="K3365" s="5"/>
      <c r="M3365" s="9"/>
    </row>
    <row r="3366" spans="4:13" x14ac:dyDescent="0.2">
      <c r="D3366" s="2"/>
      <c r="E3366" s="2"/>
      <c r="K3366" s="5"/>
      <c r="M3366" s="9"/>
    </row>
    <row r="3367" spans="4:13" x14ac:dyDescent="0.2">
      <c r="D3367" s="2"/>
      <c r="E3367" s="2"/>
      <c r="K3367" s="5"/>
      <c r="M3367" s="9"/>
    </row>
    <row r="3368" spans="4:13" x14ac:dyDescent="0.2">
      <c r="D3368" s="2"/>
      <c r="E3368" s="2"/>
      <c r="K3368" s="5"/>
      <c r="M3368" s="9"/>
    </row>
    <row r="3369" spans="4:13" x14ac:dyDescent="0.2">
      <c r="D3369" s="2"/>
      <c r="E3369" s="2"/>
      <c r="K3369" s="5"/>
      <c r="M3369" s="9"/>
    </row>
    <row r="3370" spans="4:13" x14ac:dyDescent="0.2">
      <c r="D3370" s="2"/>
      <c r="E3370" s="2"/>
      <c r="K3370" s="5"/>
      <c r="M3370" s="9"/>
    </row>
    <row r="3371" spans="4:13" x14ac:dyDescent="0.2">
      <c r="D3371" s="2"/>
      <c r="E3371" s="2"/>
      <c r="K3371" s="5"/>
      <c r="M3371" s="9"/>
    </row>
    <row r="3372" spans="4:13" x14ac:dyDescent="0.2">
      <c r="D3372" s="2"/>
      <c r="E3372" s="2"/>
      <c r="K3372" s="5"/>
      <c r="M3372" s="9"/>
    </row>
    <row r="3373" spans="4:13" x14ac:dyDescent="0.2">
      <c r="D3373" s="2"/>
      <c r="E3373" s="2"/>
      <c r="K3373" s="5"/>
      <c r="M3373" s="9"/>
    </row>
    <row r="3374" spans="4:13" x14ac:dyDescent="0.2">
      <c r="D3374" s="2"/>
      <c r="E3374" s="2"/>
      <c r="K3374" s="5"/>
      <c r="M3374" s="9"/>
    </row>
    <row r="3375" spans="4:13" x14ac:dyDescent="0.2">
      <c r="D3375" s="2"/>
      <c r="E3375" s="2"/>
      <c r="K3375" s="5"/>
      <c r="M3375" s="9"/>
    </row>
    <row r="3376" spans="4:13" x14ac:dyDescent="0.2">
      <c r="D3376" s="2"/>
      <c r="E3376" s="2"/>
      <c r="K3376" s="5"/>
      <c r="M3376" s="9"/>
    </row>
    <row r="3377" spans="4:13" x14ac:dyDescent="0.2">
      <c r="D3377" s="2"/>
      <c r="E3377" s="2"/>
      <c r="K3377" s="5"/>
      <c r="M3377" s="9"/>
    </row>
    <row r="3378" spans="4:13" x14ac:dyDescent="0.2">
      <c r="D3378" s="2"/>
      <c r="E3378" s="2"/>
      <c r="K3378" s="5"/>
      <c r="M3378" s="9"/>
    </row>
    <row r="3379" spans="4:13" x14ac:dyDescent="0.2">
      <c r="D3379" s="2"/>
      <c r="E3379" s="2"/>
      <c r="K3379" s="5"/>
      <c r="M3379" s="9"/>
    </row>
    <row r="3380" spans="4:13" x14ac:dyDescent="0.2">
      <c r="D3380" s="2"/>
      <c r="E3380" s="2"/>
      <c r="K3380" s="5"/>
      <c r="M3380" s="9"/>
    </row>
    <row r="3381" spans="4:13" x14ac:dyDescent="0.2">
      <c r="D3381" s="2"/>
      <c r="E3381" s="2"/>
      <c r="K3381" s="5"/>
      <c r="M3381" s="9"/>
    </row>
    <row r="3382" spans="4:13" x14ac:dyDescent="0.2">
      <c r="D3382" s="2"/>
      <c r="E3382" s="2"/>
      <c r="K3382" s="5"/>
      <c r="M3382" s="9"/>
    </row>
    <row r="3383" spans="4:13" x14ac:dyDescent="0.2">
      <c r="D3383" s="2"/>
      <c r="E3383" s="2"/>
      <c r="K3383" s="5"/>
      <c r="M3383" s="9"/>
    </row>
    <row r="3384" spans="4:13" x14ac:dyDescent="0.2">
      <c r="D3384" s="2"/>
      <c r="E3384" s="2"/>
      <c r="K3384" s="5"/>
      <c r="M3384" s="9"/>
    </row>
    <row r="3385" spans="4:13" x14ac:dyDescent="0.2">
      <c r="D3385" s="2"/>
      <c r="E3385" s="2"/>
      <c r="K3385" s="5"/>
      <c r="M3385" s="9"/>
    </row>
    <row r="3386" spans="4:13" x14ac:dyDescent="0.2">
      <c r="D3386" s="2"/>
      <c r="E3386" s="2"/>
      <c r="K3386" s="5"/>
      <c r="M3386" s="9"/>
    </row>
    <row r="3387" spans="4:13" x14ac:dyDescent="0.2">
      <c r="D3387" s="2"/>
      <c r="E3387" s="2"/>
      <c r="K3387" s="5"/>
      <c r="M3387" s="9"/>
    </row>
    <row r="3388" spans="4:13" x14ac:dyDescent="0.2">
      <c r="D3388" s="2"/>
      <c r="E3388" s="2"/>
      <c r="K3388" s="5"/>
      <c r="M3388" s="9"/>
    </row>
    <row r="3389" spans="4:13" x14ac:dyDescent="0.2">
      <c r="D3389" s="2"/>
      <c r="E3389" s="2"/>
      <c r="K3389" s="5"/>
      <c r="M3389" s="9"/>
    </row>
    <row r="3390" spans="4:13" x14ac:dyDescent="0.2">
      <c r="D3390" s="2"/>
      <c r="E3390" s="2"/>
      <c r="K3390" s="5"/>
      <c r="M3390" s="9"/>
    </row>
    <row r="3391" spans="4:13" x14ac:dyDescent="0.2">
      <c r="D3391" s="2"/>
      <c r="E3391" s="2"/>
      <c r="K3391" s="5"/>
      <c r="M3391" s="9"/>
    </row>
    <row r="3392" spans="4:13" x14ac:dyDescent="0.2">
      <c r="D3392" s="2"/>
      <c r="E3392" s="2"/>
      <c r="K3392" s="5"/>
      <c r="M3392" s="9"/>
    </row>
    <row r="3393" spans="4:13" x14ac:dyDescent="0.2">
      <c r="D3393" s="2"/>
      <c r="E3393" s="2"/>
      <c r="K3393" s="5"/>
      <c r="M3393" s="9"/>
    </row>
    <row r="3394" spans="4:13" x14ac:dyDescent="0.2">
      <c r="D3394" s="2"/>
      <c r="E3394" s="2"/>
      <c r="K3394" s="5"/>
      <c r="M3394" s="9"/>
    </row>
    <row r="3395" spans="4:13" x14ac:dyDescent="0.2">
      <c r="D3395" s="2"/>
      <c r="E3395" s="2"/>
      <c r="K3395" s="5"/>
      <c r="M3395" s="9"/>
    </row>
    <row r="3396" spans="4:13" x14ac:dyDescent="0.2">
      <c r="D3396" s="2"/>
      <c r="E3396" s="2"/>
      <c r="K3396" s="5"/>
      <c r="M3396" s="9"/>
    </row>
    <row r="3397" spans="4:13" x14ac:dyDescent="0.2">
      <c r="D3397" s="2"/>
      <c r="E3397" s="2"/>
      <c r="K3397" s="5"/>
      <c r="M3397" s="9"/>
    </row>
    <row r="3398" spans="4:13" x14ac:dyDescent="0.2">
      <c r="D3398" s="2"/>
      <c r="E3398" s="2"/>
      <c r="K3398" s="5"/>
      <c r="M3398" s="9"/>
    </row>
    <row r="3399" spans="4:13" x14ac:dyDescent="0.2">
      <c r="D3399" s="2"/>
      <c r="E3399" s="2"/>
      <c r="K3399" s="5"/>
      <c r="M3399" s="9"/>
    </row>
    <row r="3400" spans="4:13" x14ac:dyDescent="0.2">
      <c r="D3400" s="2"/>
      <c r="E3400" s="2"/>
      <c r="K3400" s="5"/>
      <c r="M3400" s="9"/>
    </row>
    <row r="3401" spans="4:13" x14ac:dyDescent="0.2">
      <c r="D3401" s="2"/>
      <c r="E3401" s="2"/>
      <c r="K3401" s="5"/>
      <c r="M3401" s="9"/>
    </row>
    <row r="3402" spans="4:13" x14ac:dyDescent="0.2">
      <c r="D3402" s="2"/>
      <c r="E3402" s="2"/>
      <c r="K3402" s="5"/>
      <c r="M3402" s="9"/>
    </row>
    <row r="3403" spans="4:13" x14ac:dyDescent="0.2">
      <c r="D3403" s="2"/>
      <c r="E3403" s="2"/>
      <c r="K3403" s="5"/>
      <c r="M3403" s="9"/>
    </row>
    <row r="3404" spans="4:13" x14ac:dyDescent="0.2">
      <c r="D3404" s="2"/>
      <c r="E3404" s="2"/>
      <c r="K3404" s="5"/>
      <c r="M3404" s="9"/>
    </row>
    <row r="3405" spans="4:13" x14ac:dyDescent="0.2">
      <c r="D3405" s="2"/>
      <c r="E3405" s="2"/>
      <c r="K3405" s="5"/>
      <c r="M3405" s="9"/>
    </row>
    <row r="3406" spans="4:13" x14ac:dyDescent="0.2">
      <c r="D3406" s="2"/>
      <c r="E3406" s="2"/>
      <c r="K3406" s="5"/>
      <c r="M3406" s="9"/>
    </row>
    <row r="3407" spans="4:13" x14ac:dyDescent="0.2">
      <c r="D3407" s="2"/>
      <c r="E3407" s="2"/>
      <c r="K3407" s="5"/>
      <c r="M3407" s="9"/>
    </row>
    <row r="3408" spans="4:13" x14ac:dyDescent="0.2">
      <c r="D3408" s="2"/>
      <c r="E3408" s="2"/>
      <c r="K3408" s="5"/>
      <c r="M3408" s="9"/>
    </row>
    <row r="3409" spans="4:13" x14ac:dyDescent="0.2">
      <c r="D3409" s="2"/>
      <c r="E3409" s="2"/>
      <c r="K3409" s="5"/>
      <c r="M3409" s="9"/>
    </row>
    <row r="3410" spans="4:13" x14ac:dyDescent="0.2">
      <c r="D3410" s="2"/>
      <c r="E3410" s="2"/>
      <c r="K3410" s="5"/>
      <c r="M3410" s="9"/>
    </row>
    <row r="3411" spans="4:13" x14ac:dyDescent="0.2">
      <c r="D3411" s="2"/>
      <c r="E3411" s="2"/>
      <c r="K3411" s="5"/>
      <c r="M3411" s="9"/>
    </row>
    <row r="3412" spans="4:13" x14ac:dyDescent="0.2">
      <c r="D3412" s="2"/>
      <c r="E3412" s="2"/>
      <c r="K3412" s="5"/>
      <c r="M3412" s="9"/>
    </row>
    <row r="3413" spans="4:13" x14ac:dyDescent="0.2">
      <c r="D3413" s="2"/>
      <c r="E3413" s="2"/>
      <c r="K3413" s="5"/>
      <c r="M3413" s="9"/>
    </row>
    <row r="3414" spans="4:13" x14ac:dyDescent="0.2">
      <c r="D3414" s="2"/>
      <c r="E3414" s="2"/>
      <c r="K3414" s="5"/>
      <c r="M3414" s="9"/>
    </row>
    <row r="3415" spans="4:13" x14ac:dyDescent="0.2">
      <c r="D3415" s="2"/>
      <c r="E3415" s="2"/>
      <c r="K3415" s="5"/>
      <c r="M3415" s="9"/>
    </row>
    <row r="3416" spans="4:13" x14ac:dyDescent="0.2">
      <c r="D3416" s="2"/>
      <c r="E3416" s="2"/>
      <c r="K3416" s="5"/>
      <c r="M3416" s="9"/>
    </row>
    <row r="3417" spans="4:13" x14ac:dyDescent="0.2">
      <c r="D3417" s="2"/>
      <c r="E3417" s="2"/>
      <c r="K3417" s="5"/>
      <c r="M3417" s="9"/>
    </row>
    <row r="3418" spans="4:13" x14ac:dyDescent="0.2">
      <c r="D3418" s="2"/>
      <c r="E3418" s="2"/>
      <c r="K3418" s="5"/>
      <c r="M3418" s="9"/>
    </row>
    <row r="3419" spans="4:13" x14ac:dyDescent="0.2">
      <c r="D3419" s="2"/>
      <c r="E3419" s="2"/>
      <c r="K3419" s="5"/>
      <c r="M3419" s="9"/>
    </row>
    <row r="3420" spans="4:13" x14ac:dyDescent="0.2">
      <c r="D3420" s="2"/>
      <c r="E3420" s="2"/>
      <c r="K3420" s="5"/>
      <c r="M3420" s="9"/>
    </row>
    <row r="3421" spans="4:13" x14ac:dyDescent="0.2">
      <c r="D3421" s="2"/>
      <c r="E3421" s="2"/>
      <c r="K3421" s="5"/>
      <c r="M3421" s="9"/>
    </row>
    <row r="3422" spans="4:13" x14ac:dyDescent="0.2">
      <c r="D3422" s="2"/>
      <c r="E3422" s="2"/>
      <c r="K3422" s="5"/>
      <c r="M3422" s="9"/>
    </row>
    <row r="3423" spans="4:13" x14ac:dyDescent="0.2">
      <c r="D3423" s="2"/>
      <c r="E3423" s="2"/>
      <c r="K3423" s="5"/>
      <c r="M3423" s="9"/>
    </row>
    <row r="3424" spans="4:13" x14ac:dyDescent="0.2">
      <c r="D3424" s="2"/>
      <c r="E3424" s="2"/>
      <c r="K3424" s="5"/>
      <c r="M3424" s="9"/>
    </row>
    <row r="3425" spans="4:13" x14ac:dyDescent="0.2">
      <c r="D3425" s="2"/>
      <c r="E3425" s="2"/>
      <c r="K3425" s="5"/>
      <c r="M3425" s="9"/>
    </row>
    <row r="3426" spans="4:13" x14ac:dyDescent="0.2">
      <c r="D3426" s="2"/>
      <c r="E3426" s="2"/>
      <c r="K3426" s="5"/>
      <c r="M3426" s="9"/>
    </row>
    <row r="3427" spans="4:13" x14ac:dyDescent="0.2">
      <c r="D3427" s="2"/>
      <c r="E3427" s="2"/>
      <c r="K3427" s="5"/>
      <c r="M3427" s="9"/>
    </row>
    <row r="3428" spans="4:13" x14ac:dyDescent="0.2">
      <c r="D3428" s="2"/>
      <c r="E3428" s="2"/>
      <c r="K3428" s="5"/>
      <c r="M3428" s="9"/>
    </row>
    <row r="3429" spans="4:13" x14ac:dyDescent="0.2">
      <c r="D3429" s="2"/>
      <c r="E3429" s="2"/>
      <c r="K3429" s="5"/>
      <c r="M3429" s="9"/>
    </row>
    <row r="3430" spans="4:13" x14ac:dyDescent="0.2">
      <c r="D3430" s="2"/>
      <c r="E3430" s="2"/>
      <c r="K3430" s="5"/>
      <c r="M3430" s="9"/>
    </row>
    <row r="3431" spans="4:13" x14ac:dyDescent="0.2">
      <c r="D3431" s="2"/>
      <c r="E3431" s="2"/>
      <c r="K3431" s="5"/>
      <c r="M3431" s="9"/>
    </row>
    <row r="3432" spans="4:13" x14ac:dyDescent="0.2">
      <c r="D3432" s="2"/>
      <c r="E3432" s="2"/>
      <c r="K3432" s="5"/>
      <c r="M3432" s="9"/>
    </row>
    <row r="3433" spans="4:13" x14ac:dyDescent="0.2">
      <c r="D3433" s="2"/>
      <c r="E3433" s="2"/>
      <c r="K3433" s="5"/>
      <c r="M3433" s="9"/>
    </row>
    <row r="3434" spans="4:13" x14ac:dyDescent="0.2">
      <c r="D3434" s="2"/>
      <c r="E3434" s="2"/>
      <c r="K3434" s="5"/>
      <c r="M3434" s="9"/>
    </row>
    <row r="3435" spans="4:13" x14ac:dyDescent="0.2">
      <c r="D3435" s="2"/>
      <c r="E3435" s="2"/>
      <c r="K3435" s="5"/>
      <c r="M3435" s="9"/>
    </row>
    <row r="3436" spans="4:13" x14ac:dyDescent="0.2">
      <c r="D3436" s="2"/>
      <c r="E3436" s="2"/>
      <c r="K3436" s="5"/>
      <c r="M3436" s="9"/>
    </row>
    <row r="3437" spans="4:13" x14ac:dyDescent="0.2">
      <c r="D3437" s="2"/>
      <c r="E3437" s="2"/>
      <c r="K3437" s="5"/>
      <c r="M3437" s="9"/>
    </row>
    <row r="3438" spans="4:13" x14ac:dyDescent="0.2">
      <c r="D3438" s="2"/>
      <c r="E3438" s="2"/>
      <c r="K3438" s="5"/>
      <c r="M3438" s="9"/>
    </row>
    <row r="3439" spans="4:13" x14ac:dyDescent="0.2">
      <c r="D3439" s="2"/>
      <c r="E3439" s="2"/>
      <c r="K3439" s="5"/>
      <c r="M3439" s="9"/>
    </row>
    <row r="3440" spans="4:13" x14ac:dyDescent="0.2">
      <c r="D3440" s="2"/>
      <c r="E3440" s="2"/>
      <c r="K3440" s="5"/>
      <c r="M3440" s="9"/>
    </row>
    <row r="3441" spans="4:13" x14ac:dyDescent="0.2">
      <c r="D3441" s="2"/>
      <c r="E3441" s="2"/>
      <c r="K3441" s="5"/>
      <c r="M3441" s="9"/>
    </row>
    <row r="3442" spans="4:13" x14ac:dyDescent="0.2">
      <c r="D3442" s="2"/>
      <c r="E3442" s="2"/>
      <c r="K3442" s="5"/>
      <c r="M3442" s="9"/>
    </row>
    <row r="3443" spans="4:13" x14ac:dyDescent="0.2">
      <c r="D3443" s="2"/>
      <c r="E3443" s="2"/>
      <c r="K3443" s="5"/>
      <c r="M3443" s="9"/>
    </row>
    <row r="3444" spans="4:13" x14ac:dyDescent="0.2">
      <c r="D3444" s="2"/>
      <c r="E3444" s="2"/>
      <c r="K3444" s="5"/>
      <c r="M3444" s="9"/>
    </row>
    <row r="3445" spans="4:13" x14ac:dyDescent="0.2">
      <c r="D3445" s="2"/>
      <c r="E3445" s="2"/>
      <c r="K3445" s="5"/>
      <c r="M3445" s="9"/>
    </row>
    <row r="3446" spans="4:13" x14ac:dyDescent="0.2">
      <c r="D3446" s="2"/>
      <c r="E3446" s="2"/>
      <c r="K3446" s="5"/>
      <c r="M3446" s="9"/>
    </row>
    <row r="3447" spans="4:13" x14ac:dyDescent="0.2">
      <c r="D3447" s="2"/>
      <c r="E3447" s="2"/>
      <c r="K3447" s="5"/>
      <c r="M3447" s="9"/>
    </row>
    <row r="3448" spans="4:13" x14ac:dyDescent="0.2">
      <c r="D3448" s="2"/>
      <c r="E3448" s="2"/>
      <c r="K3448" s="5"/>
      <c r="M3448" s="9"/>
    </row>
    <row r="3449" spans="4:13" x14ac:dyDescent="0.2">
      <c r="D3449" s="2"/>
      <c r="E3449" s="2"/>
      <c r="K3449" s="5"/>
      <c r="M3449" s="9"/>
    </row>
    <row r="3450" spans="4:13" x14ac:dyDescent="0.2">
      <c r="D3450" s="2"/>
      <c r="E3450" s="2"/>
      <c r="K3450" s="5"/>
      <c r="M3450" s="9"/>
    </row>
    <row r="3451" spans="4:13" x14ac:dyDescent="0.2">
      <c r="D3451" s="2"/>
      <c r="E3451" s="2"/>
      <c r="K3451" s="5"/>
      <c r="M3451" s="9"/>
    </row>
    <row r="3452" spans="4:13" x14ac:dyDescent="0.2">
      <c r="D3452" s="2"/>
      <c r="E3452" s="2"/>
      <c r="K3452" s="5"/>
      <c r="M3452" s="9"/>
    </row>
    <row r="3453" spans="4:13" x14ac:dyDescent="0.2">
      <c r="D3453" s="2"/>
      <c r="E3453" s="2"/>
      <c r="K3453" s="5"/>
      <c r="M3453" s="9"/>
    </row>
    <row r="3454" spans="4:13" x14ac:dyDescent="0.2">
      <c r="D3454" s="2"/>
      <c r="E3454" s="2"/>
      <c r="K3454" s="5"/>
      <c r="M3454" s="9"/>
    </row>
    <row r="3455" spans="4:13" x14ac:dyDescent="0.2">
      <c r="D3455" s="2"/>
      <c r="E3455" s="2"/>
      <c r="K3455" s="5"/>
      <c r="M3455" s="9"/>
    </row>
    <row r="3456" spans="4:13" x14ac:dyDescent="0.2">
      <c r="D3456" s="2"/>
      <c r="E3456" s="2"/>
      <c r="K3456" s="5"/>
      <c r="M3456" s="9"/>
    </row>
    <row r="3457" spans="4:13" x14ac:dyDescent="0.2">
      <c r="D3457" s="2"/>
      <c r="E3457" s="2"/>
      <c r="K3457" s="5"/>
      <c r="M3457" s="9"/>
    </row>
    <row r="3458" spans="4:13" x14ac:dyDescent="0.2">
      <c r="D3458" s="2"/>
      <c r="E3458" s="2"/>
      <c r="K3458" s="5"/>
      <c r="M3458" s="9"/>
    </row>
    <row r="3459" spans="4:13" x14ac:dyDescent="0.2">
      <c r="D3459" s="2"/>
      <c r="E3459" s="2"/>
      <c r="K3459" s="5"/>
      <c r="M3459" s="9"/>
    </row>
    <row r="3460" spans="4:13" x14ac:dyDescent="0.2">
      <c r="D3460" s="2"/>
      <c r="E3460" s="2"/>
      <c r="K3460" s="5"/>
      <c r="M3460" s="9"/>
    </row>
    <row r="3461" spans="4:13" x14ac:dyDescent="0.2">
      <c r="D3461" s="2"/>
      <c r="E3461" s="2"/>
      <c r="K3461" s="5"/>
      <c r="M3461" s="9"/>
    </row>
    <row r="3462" spans="4:13" x14ac:dyDescent="0.2">
      <c r="D3462" s="2"/>
      <c r="E3462" s="2"/>
      <c r="K3462" s="5"/>
      <c r="M3462" s="9"/>
    </row>
    <row r="3463" spans="4:13" x14ac:dyDescent="0.2">
      <c r="D3463" s="2"/>
      <c r="E3463" s="2"/>
      <c r="K3463" s="5"/>
      <c r="M3463" s="9"/>
    </row>
    <row r="3464" spans="4:13" x14ac:dyDescent="0.2">
      <c r="D3464" s="2"/>
      <c r="E3464" s="2"/>
      <c r="K3464" s="5"/>
      <c r="M3464" s="9"/>
    </row>
    <row r="3465" spans="4:13" x14ac:dyDescent="0.2">
      <c r="D3465" s="2"/>
      <c r="E3465" s="2"/>
      <c r="K3465" s="5"/>
      <c r="M3465" s="9"/>
    </row>
    <row r="3466" spans="4:13" x14ac:dyDescent="0.2">
      <c r="D3466" s="2"/>
      <c r="E3466" s="2"/>
      <c r="K3466" s="5"/>
      <c r="M3466" s="9"/>
    </row>
    <row r="3467" spans="4:13" x14ac:dyDescent="0.2">
      <c r="D3467" s="2"/>
      <c r="E3467" s="2"/>
      <c r="K3467" s="5"/>
      <c r="M3467" s="9"/>
    </row>
    <row r="3468" spans="4:13" x14ac:dyDescent="0.2">
      <c r="D3468" s="2"/>
      <c r="E3468" s="2"/>
      <c r="K3468" s="5"/>
      <c r="M3468" s="9"/>
    </row>
    <row r="3469" spans="4:13" x14ac:dyDescent="0.2">
      <c r="D3469" s="2"/>
      <c r="E3469" s="2"/>
      <c r="K3469" s="5"/>
      <c r="M3469" s="9"/>
    </row>
    <row r="3470" spans="4:13" x14ac:dyDescent="0.2">
      <c r="D3470" s="2"/>
      <c r="E3470" s="2"/>
      <c r="K3470" s="5"/>
      <c r="M3470" s="9"/>
    </row>
    <row r="3471" spans="4:13" x14ac:dyDescent="0.2">
      <c r="D3471" s="2"/>
      <c r="E3471" s="2"/>
      <c r="K3471" s="5"/>
      <c r="M3471" s="9"/>
    </row>
    <row r="3472" spans="4:13" x14ac:dyDescent="0.2">
      <c r="D3472" s="2"/>
      <c r="E3472" s="2"/>
      <c r="K3472" s="5"/>
      <c r="M3472" s="9"/>
    </row>
    <row r="3473" spans="4:13" x14ac:dyDescent="0.2">
      <c r="D3473" s="2"/>
      <c r="E3473" s="2"/>
      <c r="K3473" s="5"/>
      <c r="M3473" s="9"/>
    </row>
    <row r="3474" spans="4:13" x14ac:dyDescent="0.2">
      <c r="D3474" s="2"/>
      <c r="E3474" s="2"/>
      <c r="K3474" s="5"/>
      <c r="M3474" s="9"/>
    </row>
    <row r="3475" spans="4:13" x14ac:dyDescent="0.2">
      <c r="D3475" s="2"/>
      <c r="E3475" s="2"/>
      <c r="K3475" s="5"/>
      <c r="M3475" s="9"/>
    </row>
    <row r="3476" spans="4:13" x14ac:dyDescent="0.2">
      <c r="D3476" s="2"/>
      <c r="E3476" s="2"/>
      <c r="K3476" s="5"/>
      <c r="M3476" s="9"/>
    </row>
    <row r="3477" spans="4:13" x14ac:dyDescent="0.2">
      <c r="D3477" s="2"/>
      <c r="E3477" s="2"/>
      <c r="K3477" s="5"/>
      <c r="M3477" s="9"/>
    </row>
    <row r="3478" spans="4:13" x14ac:dyDescent="0.2">
      <c r="D3478" s="2"/>
      <c r="E3478" s="2"/>
      <c r="K3478" s="5"/>
      <c r="M3478" s="9"/>
    </row>
    <row r="3479" spans="4:13" x14ac:dyDescent="0.2">
      <c r="D3479" s="2"/>
      <c r="E3479" s="2"/>
      <c r="K3479" s="5"/>
      <c r="M3479" s="9"/>
    </row>
    <row r="3480" spans="4:13" x14ac:dyDescent="0.2">
      <c r="D3480" s="2"/>
      <c r="E3480" s="2"/>
      <c r="K3480" s="5"/>
      <c r="M3480" s="9"/>
    </row>
    <row r="3481" spans="4:13" x14ac:dyDescent="0.2">
      <c r="D3481" s="2"/>
      <c r="E3481" s="2"/>
      <c r="K3481" s="5"/>
      <c r="M3481" s="9"/>
    </row>
    <row r="3482" spans="4:13" x14ac:dyDescent="0.2">
      <c r="D3482" s="2"/>
      <c r="E3482" s="2"/>
      <c r="K3482" s="5"/>
      <c r="M3482" s="9"/>
    </row>
    <row r="3483" spans="4:13" x14ac:dyDescent="0.2">
      <c r="D3483" s="2"/>
      <c r="E3483" s="2"/>
      <c r="K3483" s="5"/>
      <c r="M3483" s="9"/>
    </row>
    <row r="3484" spans="4:13" x14ac:dyDescent="0.2">
      <c r="D3484" s="2"/>
      <c r="E3484" s="2"/>
      <c r="K3484" s="5"/>
      <c r="M3484" s="9"/>
    </row>
    <row r="3485" spans="4:13" x14ac:dyDescent="0.2">
      <c r="D3485" s="2"/>
      <c r="E3485" s="2"/>
      <c r="K3485" s="5"/>
      <c r="M3485" s="9"/>
    </row>
    <row r="3486" spans="4:13" x14ac:dyDescent="0.2">
      <c r="D3486" s="2"/>
      <c r="E3486" s="2"/>
      <c r="K3486" s="5"/>
      <c r="M3486" s="9"/>
    </row>
    <row r="3487" spans="4:13" x14ac:dyDescent="0.2">
      <c r="D3487" s="2"/>
      <c r="E3487" s="2"/>
      <c r="K3487" s="5"/>
      <c r="M3487" s="9"/>
    </row>
    <row r="3488" spans="4:13" x14ac:dyDescent="0.2">
      <c r="D3488" s="2"/>
      <c r="E3488" s="2"/>
      <c r="K3488" s="5"/>
      <c r="M3488" s="9"/>
    </row>
    <row r="3489" spans="4:13" x14ac:dyDescent="0.2">
      <c r="D3489" s="2"/>
      <c r="E3489" s="2"/>
      <c r="K3489" s="5"/>
      <c r="M3489" s="9"/>
    </row>
    <row r="3490" spans="4:13" x14ac:dyDescent="0.2">
      <c r="D3490" s="2"/>
      <c r="E3490" s="2"/>
      <c r="K3490" s="5"/>
      <c r="M3490" s="9"/>
    </row>
    <row r="3491" spans="4:13" x14ac:dyDescent="0.2">
      <c r="D3491" s="2"/>
      <c r="E3491" s="2"/>
      <c r="K3491" s="5"/>
      <c r="M3491" s="9"/>
    </row>
    <row r="3492" spans="4:13" x14ac:dyDescent="0.2">
      <c r="D3492" s="2"/>
      <c r="E3492" s="2"/>
      <c r="K3492" s="5"/>
      <c r="M3492" s="9"/>
    </row>
    <row r="3493" spans="4:13" x14ac:dyDescent="0.2">
      <c r="D3493" s="2"/>
      <c r="E3493" s="2"/>
      <c r="K3493" s="5"/>
      <c r="M3493" s="9"/>
    </row>
    <row r="3494" spans="4:13" x14ac:dyDescent="0.2">
      <c r="D3494" s="2"/>
      <c r="E3494" s="2"/>
      <c r="K3494" s="5"/>
      <c r="M3494" s="9"/>
    </row>
    <row r="3495" spans="4:13" x14ac:dyDescent="0.2">
      <c r="D3495" s="2"/>
      <c r="E3495" s="2"/>
      <c r="K3495" s="5"/>
      <c r="M3495" s="9"/>
    </row>
    <row r="3496" spans="4:13" x14ac:dyDescent="0.2">
      <c r="D3496" s="2"/>
      <c r="E3496" s="2"/>
      <c r="K3496" s="5"/>
      <c r="M3496" s="9"/>
    </row>
    <row r="3497" spans="4:13" x14ac:dyDescent="0.2">
      <c r="D3497" s="2"/>
      <c r="E3497" s="2"/>
      <c r="K3497" s="5"/>
      <c r="M3497" s="9"/>
    </row>
    <row r="3498" spans="4:13" x14ac:dyDescent="0.2">
      <c r="D3498" s="2"/>
      <c r="E3498" s="2"/>
      <c r="K3498" s="5"/>
      <c r="M3498" s="9"/>
    </row>
    <row r="3499" spans="4:13" x14ac:dyDescent="0.2">
      <c r="D3499" s="2"/>
      <c r="E3499" s="2"/>
      <c r="K3499" s="5"/>
      <c r="M3499" s="9"/>
    </row>
    <row r="3500" spans="4:13" x14ac:dyDescent="0.2">
      <c r="D3500" s="2"/>
      <c r="E3500" s="2"/>
      <c r="K3500" s="5"/>
      <c r="M3500" s="9"/>
    </row>
    <row r="3501" spans="4:13" x14ac:dyDescent="0.2">
      <c r="D3501" s="2"/>
      <c r="E3501" s="2"/>
      <c r="K3501" s="5"/>
      <c r="M3501" s="9"/>
    </row>
    <row r="3502" spans="4:13" x14ac:dyDescent="0.2">
      <c r="D3502" s="2"/>
      <c r="E3502" s="2"/>
      <c r="K3502" s="5"/>
      <c r="M3502" s="9"/>
    </row>
    <row r="3503" spans="4:13" x14ac:dyDescent="0.2">
      <c r="D3503" s="2"/>
      <c r="E3503" s="2"/>
      <c r="K3503" s="5"/>
      <c r="M3503" s="9"/>
    </row>
    <row r="3504" spans="4:13" x14ac:dyDescent="0.2">
      <c r="D3504" s="2"/>
      <c r="E3504" s="2"/>
      <c r="K3504" s="5"/>
      <c r="M3504" s="9"/>
    </row>
    <row r="3505" spans="4:13" x14ac:dyDescent="0.2">
      <c r="D3505" s="2"/>
      <c r="E3505" s="2"/>
      <c r="K3505" s="5"/>
      <c r="M3505" s="9"/>
    </row>
    <row r="3506" spans="4:13" x14ac:dyDescent="0.2">
      <c r="D3506" s="2"/>
      <c r="E3506" s="2"/>
      <c r="K3506" s="5"/>
      <c r="M3506" s="9"/>
    </row>
    <row r="3507" spans="4:13" x14ac:dyDescent="0.2">
      <c r="D3507" s="2"/>
      <c r="E3507" s="2"/>
      <c r="K3507" s="5"/>
      <c r="M3507" s="9"/>
    </row>
    <row r="3508" spans="4:13" x14ac:dyDescent="0.2">
      <c r="D3508" s="2"/>
      <c r="E3508" s="2"/>
      <c r="K3508" s="5"/>
      <c r="M3508" s="9"/>
    </row>
    <row r="3509" spans="4:13" x14ac:dyDescent="0.2">
      <c r="D3509" s="2"/>
      <c r="E3509" s="2"/>
      <c r="K3509" s="5"/>
      <c r="M3509" s="9"/>
    </row>
    <row r="3510" spans="4:13" x14ac:dyDescent="0.2">
      <c r="D3510" s="2"/>
      <c r="E3510" s="2"/>
      <c r="K3510" s="5"/>
      <c r="M3510" s="9"/>
    </row>
    <row r="3511" spans="4:13" x14ac:dyDescent="0.2">
      <c r="D3511" s="2"/>
      <c r="E3511" s="2"/>
      <c r="K3511" s="5"/>
      <c r="M3511" s="9"/>
    </row>
    <row r="3512" spans="4:13" x14ac:dyDescent="0.2">
      <c r="D3512" s="2"/>
      <c r="E3512" s="2"/>
      <c r="K3512" s="5"/>
      <c r="M3512" s="9"/>
    </row>
    <row r="3513" spans="4:13" x14ac:dyDescent="0.2">
      <c r="D3513" s="2"/>
      <c r="E3513" s="2"/>
      <c r="K3513" s="5"/>
      <c r="M3513" s="9"/>
    </row>
    <row r="3514" spans="4:13" x14ac:dyDescent="0.2">
      <c r="D3514" s="2"/>
      <c r="E3514" s="2"/>
      <c r="K3514" s="5"/>
      <c r="M3514" s="9"/>
    </row>
    <row r="3515" spans="4:13" x14ac:dyDescent="0.2">
      <c r="D3515" s="2"/>
      <c r="E3515" s="2"/>
      <c r="K3515" s="5"/>
      <c r="M3515" s="9"/>
    </row>
    <row r="3516" spans="4:13" x14ac:dyDescent="0.2">
      <c r="D3516" s="2"/>
      <c r="E3516" s="2"/>
      <c r="K3516" s="5"/>
      <c r="M3516" s="9"/>
    </row>
    <row r="3517" spans="4:13" x14ac:dyDescent="0.2">
      <c r="D3517" s="2"/>
      <c r="E3517" s="2"/>
      <c r="K3517" s="5"/>
      <c r="M3517" s="9"/>
    </row>
    <row r="3518" spans="4:13" x14ac:dyDescent="0.2">
      <c r="D3518" s="2"/>
      <c r="E3518" s="2"/>
      <c r="K3518" s="5"/>
      <c r="M3518" s="9"/>
    </row>
    <row r="3519" spans="4:13" x14ac:dyDescent="0.2">
      <c r="D3519" s="2"/>
      <c r="E3519" s="2"/>
      <c r="K3519" s="5"/>
      <c r="M3519" s="9"/>
    </row>
    <row r="3520" spans="4:13" x14ac:dyDescent="0.2">
      <c r="D3520" s="2"/>
      <c r="E3520" s="2"/>
      <c r="K3520" s="5"/>
      <c r="M3520" s="9"/>
    </row>
    <row r="3521" spans="4:13" x14ac:dyDescent="0.2">
      <c r="D3521" s="2"/>
      <c r="E3521" s="2"/>
      <c r="K3521" s="5"/>
      <c r="M3521" s="9"/>
    </row>
    <row r="3522" spans="4:13" x14ac:dyDescent="0.2">
      <c r="D3522" s="2"/>
      <c r="E3522" s="2"/>
      <c r="K3522" s="5"/>
      <c r="M3522" s="9"/>
    </row>
    <row r="3523" spans="4:13" x14ac:dyDescent="0.2">
      <c r="D3523" s="2"/>
      <c r="E3523" s="2"/>
      <c r="K3523" s="5"/>
      <c r="M3523" s="9"/>
    </row>
    <row r="3524" spans="4:13" x14ac:dyDescent="0.2">
      <c r="D3524" s="2"/>
      <c r="E3524" s="2"/>
      <c r="K3524" s="5"/>
      <c r="M3524" s="9"/>
    </row>
    <row r="3525" spans="4:13" x14ac:dyDescent="0.2">
      <c r="D3525" s="2"/>
      <c r="E3525" s="2"/>
      <c r="K3525" s="5"/>
      <c r="M3525" s="9"/>
    </row>
    <row r="3526" spans="4:13" x14ac:dyDescent="0.2">
      <c r="D3526" s="2"/>
      <c r="E3526" s="2"/>
      <c r="K3526" s="5"/>
      <c r="M3526" s="9"/>
    </row>
    <row r="3527" spans="4:13" x14ac:dyDescent="0.2">
      <c r="D3527" s="2"/>
      <c r="E3527" s="2"/>
      <c r="K3527" s="5"/>
      <c r="M3527" s="9"/>
    </row>
    <row r="3528" spans="4:13" x14ac:dyDescent="0.2">
      <c r="D3528" s="2"/>
      <c r="E3528" s="2"/>
      <c r="K3528" s="5"/>
      <c r="M3528" s="9"/>
    </row>
    <row r="3529" spans="4:13" x14ac:dyDescent="0.2">
      <c r="D3529" s="2"/>
      <c r="E3529" s="2"/>
      <c r="K3529" s="5"/>
      <c r="M3529" s="9"/>
    </row>
    <row r="3530" spans="4:13" x14ac:dyDescent="0.2">
      <c r="D3530" s="2"/>
      <c r="E3530" s="2"/>
      <c r="K3530" s="5"/>
      <c r="M3530" s="9"/>
    </row>
    <row r="3531" spans="4:13" x14ac:dyDescent="0.2">
      <c r="D3531" s="2"/>
      <c r="E3531" s="2"/>
      <c r="K3531" s="5"/>
      <c r="M3531" s="9"/>
    </row>
    <row r="3532" spans="4:13" x14ac:dyDescent="0.2">
      <c r="D3532" s="2"/>
      <c r="E3532" s="2"/>
      <c r="K3532" s="5"/>
      <c r="M3532" s="9"/>
    </row>
    <row r="3533" spans="4:13" x14ac:dyDescent="0.2">
      <c r="D3533" s="2"/>
      <c r="E3533" s="2"/>
      <c r="K3533" s="5"/>
      <c r="M3533" s="9"/>
    </row>
    <row r="3534" spans="4:13" x14ac:dyDescent="0.2">
      <c r="D3534" s="2"/>
      <c r="E3534" s="2"/>
      <c r="K3534" s="5"/>
      <c r="M3534" s="9"/>
    </row>
    <row r="3535" spans="4:13" x14ac:dyDescent="0.2">
      <c r="D3535" s="2"/>
      <c r="E3535" s="2"/>
      <c r="K3535" s="5"/>
      <c r="M3535" s="9"/>
    </row>
    <row r="3536" spans="4:13" x14ac:dyDescent="0.2">
      <c r="D3536" s="2"/>
      <c r="E3536" s="2"/>
      <c r="K3536" s="5"/>
      <c r="M3536" s="9"/>
    </row>
    <row r="3537" spans="4:13" x14ac:dyDescent="0.2">
      <c r="D3537" s="2"/>
      <c r="E3537" s="2"/>
      <c r="K3537" s="5"/>
      <c r="M3537" s="9"/>
    </row>
    <row r="3538" spans="4:13" x14ac:dyDescent="0.2">
      <c r="D3538" s="2"/>
      <c r="E3538" s="2"/>
      <c r="K3538" s="5"/>
      <c r="M3538" s="9"/>
    </row>
    <row r="3539" spans="4:13" x14ac:dyDescent="0.2">
      <c r="D3539" s="2"/>
      <c r="E3539" s="2"/>
      <c r="K3539" s="5"/>
      <c r="M3539" s="9"/>
    </row>
    <row r="3540" spans="4:13" x14ac:dyDescent="0.2">
      <c r="D3540" s="2"/>
      <c r="E3540" s="2"/>
      <c r="K3540" s="5"/>
      <c r="M3540" s="9"/>
    </row>
    <row r="3541" spans="4:13" x14ac:dyDescent="0.2">
      <c r="D3541" s="2"/>
      <c r="E3541" s="2"/>
      <c r="K3541" s="5"/>
      <c r="M3541" s="9"/>
    </row>
    <row r="3542" spans="4:13" x14ac:dyDescent="0.2">
      <c r="D3542" s="2"/>
      <c r="E3542" s="2"/>
      <c r="K3542" s="5"/>
      <c r="M3542" s="9"/>
    </row>
    <row r="3543" spans="4:13" x14ac:dyDescent="0.2">
      <c r="D3543" s="2"/>
      <c r="E3543" s="2"/>
      <c r="K3543" s="5"/>
      <c r="M3543" s="9"/>
    </row>
    <row r="3544" spans="4:13" x14ac:dyDescent="0.2">
      <c r="D3544" s="2"/>
      <c r="E3544" s="2"/>
      <c r="K3544" s="5"/>
      <c r="M3544" s="9"/>
    </row>
    <row r="3545" spans="4:13" x14ac:dyDescent="0.2">
      <c r="D3545" s="2"/>
      <c r="E3545" s="2"/>
      <c r="K3545" s="5"/>
      <c r="M3545" s="9"/>
    </row>
    <row r="3546" spans="4:13" x14ac:dyDescent="0.2">
      <c r="D3546" s="2"/>
      <c r="E3546" s="2"/>
      <c r="K3546" s="5"/>
      <c r="M3546" s="9"/>
    </row>
    <row r="3547" spans="4:13" x14ac:dyDescent="0.2">
      <c r="D3547" s="2"/>
      <c r="E3547" s="2"/>
      <c r="K3547" s="5"/>
      <c r="M3547" s="9"/>
    </row>
    <row r="3548" spans="4:13" x14ac:dyDescent="0.2">
      <c r="D3548" s="2"/>
      <c r="E3548" s="2"/>
      <c r="K3548" s="5"/>
      <c r="M3548" s="9"/>
    </row>
    <row r="3549" spans="4:13" x14ac:dyDescent="0.2">
      <c r="D3549" s="2"/>
      <c r="E3549" s="2"/>
      <c r="K3549" s="5"/>
      <c r="M3549" s="9"/>
    </row>
    <row r="3550" spans="4:13" x14ac:dyDescent="0.2">
      <c r="D3550" s="2"/>
      <c r="E3550" s="2"/>
      <c r="K3550" s="5"/>
      <c r="M3550" s="9"/>
    </row>
    <row r="3551" spans="4:13" x14ac:dyDescent="0.2">
      <c r="D3551" s="2"/>
      <c r="E3551" s="2"/>
      <c r="K3551" s="5"/>
      <c r="M3551" s="9"/>
    </row>
    <row r="3552" spans="4:13" x14ac:dyDescent="0.2">
      <c r="D3552" s="2"/>
      <c r="E3552" s="2"/>
      <c r="K3552" s="5"/>
      <c r="M3552" s="9"/>
    </row>
    <row r="3553" spans="4:13" x14ac:dyDescent="0.2">
      <c r="D3553" s="2"/>
      <c r="E3553" s="2"/>
      <c r="K3553" s="5"/>
      <c r="M3553" s="9"/>
    </row>
    <row r="3554" spans="4:13" x14ac:dyDescent="0.2">
      <c r="D3554" s="2"/>
      <c r="E3554" s="2"/>
      <c r="K3554" s="5"/>
      <c r="M3554" s="9"/>
    </row>
    <row r="3555" spans="4:13" x14ac:dyDescent="0.2">
      <c r="D3555" s="2"/>
      <c r="E3555" s="2"/>
      <c r="K3555" s="5"/>
      <c r="M3555" s="9"/>
    </row>
    <row r="3556" spans="4:13" x14ac:dyDescent="0.2">
      <c r="D3556" s="2"/>
      <c r="E3556" s="2"/>
      <c r="K3556" s="5"/>
      <c r="M3556" s="9"/>
    </row>
    <row r="3557" spans="4:13" x14ac:dyDescent="0.2">
      <c r="D3557" s="2"/>
      <c r="E3557" s="2"/>
      <c r="K3557" s="5"/>
      <c r="M3557" s="9"/>
    </row>
    <row r="3558" spans="4:13" x14ac:dyDescent="0.2">
      <c r="D3558" s="2"/>
      <c r="E3558" s="2"/>
      <c r="K3558" s="5"/>
      <c r="M3558" s="9"/>
    </row>
    <row r="3559" spans="4:13" x14ac:dyDescent="0.2">
      <c r="D3559" s="2"/>
      <c r="E3559" s="2"/>
      <c r="K3559" s="5"/>
      <c r="M3559" s="9"/>
    </row>
    <row r="3560" spans="4:13" x14ac:dyDescent="0.2">
      <c r="D3560" s="2"/>
      <c r="E3560" s="2"/>
      <c r="K3560" s="5"/>
      <c r="M3560" s="9"/>
    </row>
    <row r="3561" spans="4:13" x14ac:dyDescent="0.2">
      <c r="D3561" s="2"/>
      <c r="E3561" s="2"/>
      <c r="K3561" s="5"/>
      <c r="M3561" s="9"/>
    </row>
    <row r="3562" spans="4:13" x14ac:dyDescent="0.2">
      <c r="D3562" s="2"/>
      <c r="E3562" s="2"/>
      <c r="K3562" s="5"/>
      <c r="M3562" s="9"/>
    </row>
    <row r="3563" spans="4:13" x14ac:dyDescent="0.2">
      <c r="D3563" s="2"/>
      <c r="E3563" s="2"/>
      <c r="K3563" s="5"/>
      <c r="M3563" s="9"/>
    </row>
    <row r="3564" spans="4:13" x14ac:dyDescent="0.2">
      <c r="D3564" s="2"/>
      <c r="E3564" s="2"/>
      <c r="K3564" s="5"/>
      <c r="M3564" s="9"/>
    </row>
    <row r="3565" spans="4:13" x14ac:dyDescent="0.2">
      <c r="D3565" s="2"/>
      <c r="E3565" s="2"/>
      <c r="K3565" s="5"/>
      <c r="M3565" s="9"/>
    </row>
    <row r="3566" spans="4:13" x14ac:dyDescent="0.2">
      <c r="D3566" s="2"/>
      <c r="E3566" s="2"/>
      <c r="K3566" s="5"/>
      <c r="M3566" s="9"/>
    </row>
    <row r="3567" spans="4:13" x14ac:dyDescent="0.2">
      <c r="D3567" s="2"/>
      <c r="E3567" s="2"/>
      <c r="K3567" s="5"/>
      <c r="M3567" s="9"/>
    </row>
    <row r="3568" spans="4:13" x14ac:dyDescent="0.2">
      <c r="D3568" s="2"/>
      <c r="E3568" s="2"/>
      <c r="K3568" s="5"/>
      <c r="M3568" s="9"/>
    </row>
    <row r="3569" spans="4:13" x14ac:dyDescent="0.2">
      <c r="D3569" s="2"/>
      <c r="E3569" s="2"/>
      <c r="K3569" s="5"/>
      <c r="M3569" s="9"/>
    </row>
    <row r="3570" spans="4:13" x14ac:dyDescent="0.2">
      <c r="D3570" s="2"/>
      <c r="E3570" s="2"/>
      <c r="K3570" s="5"/>
      <c r="M3570" s="9"/>
    </row>
    <row r="3571" spans="4:13" x14ac:dyDescent="0.2">
      <c r="D3571" s="2"/>
      <c r="E3571" s="2"/>
      <c r="K3571" s="5"/>
      <c r="M3571" s="9"/>
    </row>
    <row r="3572" spans="4:13" x14ac:dyDescent="0.2">
      <c r="D3572" s="2"/>
      <c r="E3572" s="2"/>
      <c r="K3572" s="5"/>
      <c r="M3572" s="9"/>
    </row>
    <row r="3573" spans="4:13" x14ac:dyDescent="0.2">
      <c r="D3573" s="2"/>
      <c r="E3573" s="2"/>
      <c r="K3573" s="5"/>
      <c r="M3573" s="9"/>
    </row>
    <row r="3574" spans="4:13" x14ac:dyDescent="0.2">
      <c r="D3574" s="2"/>
      <c r="E3574" s="2"/>
      <c r="K3574" s="5"/>
      <c r="M3574" s="9"/>
    </row>
    <row r="3575" spans="4:13" x14ac:dyDescent="0.2">
      <c r="D3575" s="2"/>
      <c r="E3575" s="2"/>
      <c r="K3575" s="5"/>
      <c r="M3575" s="9"/>
    </row>
    <row r="3576" spans="4:13" x14ac:dyDescent="0.2">
      <c r="D3576" s="2"/>
      <c r="E3576" s="2"/>
      <c r="K3576" s="5"/>
      <c r="M3576" s="9"/>
    </row>
    <row r="3577" spans="4:13" x14ac:dyDescent="0.2">
      <c r="D3577" s="2"/>
      <c r="E3577" s="2"/>
      <c r="K3577" s="5"/>
      <c r="M3577" s="9"/>
    </row>
    <row r="3578" spans="4:13" x14ac:dyDescent="0.2">
      <c r="D3578" s="2"/>
      <c r="E3578" s="2"/>
      <c r="K3578" s="5"/>
      <c r="M3578" s="9"/>
    </row>
    <row r="3579" spans="4:13" x14ac:dyDescent="0.2">
      <c r="D3579" s="2"/>
      <c r="E3579" s="2"/>
      <c r="K3579" s="5"/>
      <c r="M3579" s="9"/>
    </row>
    <row r="3580" spans="4:13" x14ac:dyDescent="0.2">
      <c r="D3580" s="2"/>
      <c r="E3580" s="2"/>
      <c r="K3580" s="5"/>
      <c r="M3580" s="9"/>
    </row>
    <row r="3581" spans="4:13" x14ac:dyDescent="0.2">
      <c r="D3581" s="2"/>
      <c r="E3581" s="2"/>
      <c r="K3581" s="5"/>
      <c r="M3581" s="9"/>
    </row>
    <row r="3582" spans="4:13" x14ac:dyDescent="0.2">
      <c r="D3582" s="2"/>
      <c r="E3582" s="2"/>
      <c r="K3582" s="5"/>
      <c r="M3582" s="9"/>
    </row>
    <row r="3583" spans="4:13" x14ac:dyDescent="0.2">
      <c r="D3583" s="2"/>
      <c r="E3583" s="2"/>
      <c r="K3583" s="5"/>
      <c r="M3583" s="9"/>
    </row>
    <row r="3584" spans="4:13" x14ac:dyDescent="0.2">
      <c r="D3584" s="2"/>
      <c r="E3584" s="2"/>
      <c r="K3584" s="5"/>
      <c r="M3584" s="9"/>
    </row>
    <row r="3585" spans="4:13" x14ac:dyDescent="0.2">
      <c r="D3585" s="2"/>
      <c r="E3585" s="2"/>
      <c r="K3585" s="5"/>
      <c r="M3585" s="9"/>
    </row>
    <row r="3586" spans="4:13" x14ac:dyDescent="0.2">
      <c r="D3586" s="2"/>
      <c r="E3586" s="2"/>
      <c r="K3586" s="5"/>
      <c r="M3586" s="9"/>
    </row>
    <row r="3587" spans="4:13" x14ac:dyDescent="0.2">
      <c r="D3587" s="2"/>
      <c r="E3587" s="2"/>
      <c r="K3587" s="5"/>
      <c r="M3587" s="9"/>
    </row>
    <row r="3588" spans="4:13" x14ac:dyDescent="0.2">
      <c r="D3588" s="2"/>
      <c r="E3588" s="2"/>
      <c r="K3588" s="5"/>
      <c r="M3588" s="9"/>
    </row>
    <row r="3589" spans="4:13" x14ac:dyDescent="0.2">
      <c r="D3589" s="2"/>
      <c r="E3589" s="2"/>
      <c r="K3589" s="5"/>
      <c r="M3589" s="9"/>
    </row>
    <row r="3590" spans="4:13" x14ac:dyDescent="0.2">
      <c r="D3590" s="2"/>
      <c r="E3590" s="2"/>
      <c r="K3590" s="5"/>
      <c r="M3590" s="9"/>
    </row>
    <row r="3591" spans="4:13" x14ac:dyDescent="0.2">
      <c r="D3591" s="2"/>
      <c r="E3591" s="2"/>
      <c r="K3591" s="5"/>
      <c r="M3591" s="9"/>
    </row>
    <row r="3592" spans="4:13" x14ac:dyDescent="0.2">
      <c r="D3592" s="2"/>
      <c r="E3592" s="2"/>
      <c r="K3592" s="5"/>
      <c r="M3592" s="9"/>
    </row>
    <row r="3593" spans="4:13" x14ac:dyDescent="0.2">
      <c r="D3593" s="2"/>
      <c r="E3593" s="2"/>
      <c r="K3593" s="5"/>
      <c r="M3593" s="9"/>
    </row>
    <row r="3594" spans="4:13" x14ac:dyDescent="0.2">
      <c r="D3594" s="2"/>
      <c r="E3594" s="2"/>
      <c r="K3594" s="5"/>
      <c r="M3594" s="9"/>
    </row>
    <row r="3595" spans="4:13" x14ac:dyDescent="0.2">
      <c r="D3595" s="2"/>
      <c r="E3595" s="2"/>
      <c r="K3595" s="5"/>
      <c r="M3595" s="9"/>
    </row>
    <row r="3596" spans="4:13" x14ac:dyDescent="0.2">
      <c r="D3596" s="2"/>
      <c r="E3596" s="2"/>
      <c r="K3596" s="5"/>
      <c r="M3596" s="9"/>
    </row>
    <row r="3597" spans="4:13" x14ac:dyDescent="0.2">
      <c r="D3597" s="2"/>
      <c r="E3597" s="2"/>
      <c r="K3597" s="5"/>
      <c r="M3597" s="9"/>
    </row>
    <row r="3598" spans="4:13" x14ac:dyDescent="0.2">
      <c r="D3598" s="2"/>
      <c r="E3598" s="2"/>
      <c r="K3598" s="5"/>
      <c r="M3598" s="9"/>
    </row>
    <row r="3599" spans="4:13" x14ac:dyDescent="0.2">
      <c r="D3599" s="2"/>
      <c r="E3599" s="2"/>
      <c r="K3599" s="5"/>
      <c r="M3599" s="9"/>
    </row>
    <row r="3600" spans="4:13" x14ac:dyDescent="0.2">
      <c r="D3600" s="2"/>
      <c r="E3600" s="2"/>
      <c r="K3600" s="5"/>
      <c r="M3600" s="9"/>
    </row>
    <row r="3601" spans="4:13" x14ac:dyDescent="0.2">
      <c r="D3601" s="2"/>
      <c r="E3601" s="2"/>
      <c r="K3601" s="5"/>
      <c r="M3601" s="9"/>
    </row>
    <row r="3602" spans="4:13" x14ac:dyDescent="0.2">
      <c r="D3602" s="2"/>
      <c r="E3602" s="2"/>
      <c r="K3602" s="5"/>
      <c r="M3602" s="9"/>
    </row>
    <row r="3603" spans="4:13" x14ac:dyDescent="0.2">
      <c r="D3603" s="2"/>
      <c r="E3603" s="2"/>
      <c r="K3603" s="5"/>
      <c r="M3603" s="9"/>
    </row>
    <row r="3604" spans="4:13" x14ac:dyDescent="0.2">
      <c r="D3604" s="2"/>
      <c r="E3604" s="2"/>
      <c r="K3604" s="5"/>
      <c r="M3604" s="9"/>
    </row>
    <row r="3605" spans="4:13" x14ac:dyDescent="0.2">
      <c r="D3605" s="2"/>
      <c r="E3605" s="2"/>
      <c r="K3605" s="5"/>
      <c r="M3605" s="9"/>
    </row>
    <row r="3606" spans="4:13" x14ac:dyDescent="0.2">
      <c r="D3606" s="2"/>
      <c r="E3606" s="2"/>
      <c r="K3606" s="5"/>
      <c r="M3606" s="9"/>
    </row>
    <row r="3607" spans="4:13" x14ac:dyDescent="0.2">
      <c r="D3607" s="2"/>
      <c r="E3607" s="2"/>
      <c r="K3607" s="5"/>
      <c r="M3607" s="9"/>
    </row>
    <row r="3608" spans="4:13" x14ac:dyDescent="0.2">
      <c r="D3608" s="2"/>
      <c r="E3608" s="2"/>
      <c r="K3608" s="5"/>
      <c r="M3608" s="9"/>
    </row>
    <row r="3609" spans="4:13" x14ac:dyDescent="0.2">
      <c r="D3609" s="2"/>
      <c r="E3609" s="2"/>
      <c r="K3609" s="5"/>
      <c r="M3609" s="9"/>
    </row>
    <row r="3610" spans="4:13" x14ac:dyDescent="0.2">
      <c r="D3610" s="2"/>
      <c r="E3610" s="2"/>
      <c r="K3610" s="5"/>
      <c r="M3610" s="9"/>
    </row>
    <row r="3611" spans="4:13" x14ac:dyDescent="0.2">
      <c r="D3611" s="2"/>
      <c r="E3611" s="2"/>
      <c r="K3611" s="5"/>
      <c r="M3611" s="9"/>
    </row>
    <row r="3612" spans="4:13" x14ac:dyDescent="0.2">
      <c r="D3612" s="2"/>
      <c r="E3612" s="2"/>
      <c r="K3612" s="5"/>
      <c r="M3612" s="9"/>
    </row>
    <row r="3613" spans="4:13" x14ac:dyDescent="0.2">
      <c r="D3613" s="2"/>
      <c r="E3613" s="2"/>
      <c r="K3613" s="5"/>
      <c r="M3613" s="9"/>
    </row>
    <row r="3614" spans="4:13" x14ac:dyDescent="0.2">
      <c r="D3614" s="2"/>
      <c r="E3614" s="2"/>
      <c r="K3614" s="5"/>
      <c r="M3614" s="9"/>
    </row>
    <row r="3615" spans="4:13" x14ac:dyDescent="0.2">
      <c r="D3615" s="2"/>
      <c r="E3615" s="2"/>
      <c r="K3615" s="5"/>
      <c r="M3615" s="9"/>
    </row>
    <row r="3616" spans="4:13" x14ac:dyDescent="0.2">
      <c r="D3616" s="2"/>
      <c r="E3616" s="2"/>
      <c r="K3616" s="5"/>
      <c r="M3616" s="9"/>
    </row>
    <row r="3617" spans="4:13" x14ac:dyDescent="0.2">
      <c r="D3617" s="2"/>
      <c r="E3617" s="2"/>
      <c r="K3617" s="5"/>
      <c r="M3617" s="9"/>
    </row>
    <row r="3618" spans="4:13" x14ac:dyDescent="0.2">
      <c r="D3618" s="2"/>
      <c r="E3618" s="2"/>
      <c r="K3618" s="5"/>
      <c r="M3618" s="9"/>
    </row>
    <row r="3619" spans="4:13" x14ac:dyDescent="0.2">
      <c r="D3619" s="2"/>
      <c r="E3619" s="2"/>
      <c r="K3619" s="5"/>
      <c r="M3619" s="9"/>
    </row>
    <row r="3620" spans="4:13" x14ac:dyDescent="0.2">
      <c r="D3620" s="2"/>
      <c r="E3620" s="2"/>
      <c r="K3620" s="5"/>
      <c r="M3620" s="9"/>
    </row>
    <row r="3621" spans="4:13" x14ac:dyDescent="0.2">
      <c r="D3621" s="2"/>
      <c r="E3621" s="2"/>
      <c r="K3621" s="5"/>
      <c r="M3621" s="9"/>
    </row>
    <row r="3622" spans="4:13" x14ac:dyDescent="0.2">
      <c r="D3622" s="2"/>
      <c r="E3622" s="2"/>
      <c r="K3622" s="5"/>
      <c r="M3622" s="9"/>
    </row>
    <row r="3623" spans="4:13" x14ac:dyDescent="0.2">
      <c r="D3623" s="2"/>
      <c r="E3623" s="2"/>
      <c r="K3623" s="5"/>
      <c r="M3623" s="9"/>
    </row>
    <row r="3624" spans="4:13" x14ac:dyDescent="0.2">
      <c r="D3624" s="2"/>
      <c r="E3624" s="2"/>
      <c r="K3624" s="5"/>
      <c r="M3624" s="9"/>
    </row>
    <row r="3625" spans="4:13" x14ac:dyDescent="0.2">
      <c r="D3625" s="2"/>
      <c r="E3625" s="2"/>
      <c r="K3625" s="5"/>
      <c r="M3625" s="9"/>
    </row>
    <row r="3626" spans="4:13" x14ac:dyDescent="0.2">
      <c r="D3626" s="2"/>
      <c r="E3626" s="2"/>
      <c r="K3626" s="5"/>
      <c r="M3626" s="9"/>
    </row>
    <row r="3627" spans="4:13" x14ac:dyDescent="0.2">
      <c r="D3627" s="2"/>
      <c r="E3627" s="2"/>
      <c r="K3627" s="5"/>
      <c r="M3627" s="9"/>
    </row>
    <row r="3628" spans="4:13" x14ac:dyDescent="0.2">
      <c r="D3628" s="2"/>
      <c r="E3628" s="2"/>
      <c r="K3628" s="5"/>
      <c r="M3628" s="9"/>
    </row>
    <row r="3629" spans="4:13" x14ac:dyDescent="0.2">
      <c r="D3629" s="2"/>
      <c r="E3629" s="2"/>
      <c r="K3629" s="5"/>
      <c r="M3629" s="9"/>
    </row>
    <row r="3630" spans="4:13" x14ac:dyDescent="0.2">
      <c r="D3630" s="2"/>
      <c r="E3630" s="2"/>
      <c r="K3630" s="5"/>
      <c r="M3630" s="9"/>
    </row>
    <row r="3631" spans="4:13" x14ac:dyDescent="0.2">
      <c r="D3631" s="2"/>
      <c r="E3631" s="2"/>
      <c r="K3631" s="5"/>
      <c r="M3631" s="9"/>
    </row>
    <row r="3632" spans="4:13" x14ac:dyDescent="0.2">
      <c r="D3632" s="2"/>
      <c r="E3632" s="2"/>
      <c r="K3632" s="5"/>
      <c r="M3632" s="9"/>
    </row>
    <row r="3633" spans="4:13" x14ac:dyDescent="0.2">
      <c r="D3633" s="2"/>
      <c r="E3633" s="2"/>
      <c r="K3633" s="5"/>
      <c r="M3633" s="9"/>
    </row>
    <row r="3634" spans="4:13" x14ac:dyDescent="0.2">
      <c r="D3634" s="2"/>
      <c r="E3634" s="2"/>
      <c r="K3634" s="5"/>
      <c r="M3634" s="9"/>
    </row>
    <row r="3635" spans="4:13" x14ac:dyDescent="0.2">
      <c r="D3635" s="2"/>
      <c r="E3635" s="2"/>
      <c r="K3635" s="5"/>
      <c r="M3635" s="9"/>
    </row>
    <row r="3636" spans="4:13" x14ac:dyDescent="0.2">
      <c r="D3636" s="2"/>
      <c r="E3636" s="2"/>
      <c r="K3636" s="5"/>
      <c r="M3636" s="9"/>
    </row>
    <row r="3637" spans="4:13" x14ac:dyDescent="0.2">
      <c r="D3637" s="2"/>
      <c r="E3637" s="2"/>
      <c r="K3637" s="5"/>
      <c r="M3637" s="9"/>
    </row>
    <row r="3638" spans="4:13" x14ac:dyDescent="0.2">
      <c r="D3638" s="2"/>
      <c r="E3638" s="2"/>
      <c r="K3638" s="5"/>
      <c r="M3638" s="9"/>
    </row>
    <row r="3639" spans="4:13" x14ac:dyDescent="0.2">
      <c r="D3639" s="2"/>
      <c r="E3639" s="2"/>
      <c r="K3639" s="5"/>
      <c r="M3639" s="9"/>
    </row>
    <row r="3640" spans="4:13" x14ac:dyDescent="0.2">
      <c r="D3640" s="2"/>
      <c r="E3640" s="2"/>
      <c r="K3640" s="5"/>
      <c r="M3640" s="9"/>
    </row>
    <row r="3641" spans="4:13" x14ac:dyDescent="0.2">
      <c r="D3641" s="2"/>
      <c r="E3641" s="2"/>
      <c r="K3641" s="5"/>
      <c r="M3641" s="9"/>
    </row>
    <row r="3642" spans="4:13" x14ac:dyDescent="0.2">
      <c r="D3642" s="2"/>
      <c r="E3642" s="2"/>
      <c r="K3642" s="5"/>
      <c r="M3642" s="9"/>
    </row>
    <row r="3643" spans="4:13" x14ac:dyDescent="0.2">
      <c r="D3643" s="2"/>
      <c r="E3643" s="2"/>
      <c r="K3643" s="5"/>
      <c r="M3643" s="9"/>
    </row>
    <row r="3644" spans="4:13" x14ac:dyDescent="0.2">
      <c r="D3644" s="2"/>
      <c r="E3644" s="2"/>
      <c r="K3644" s="5"/>
      <c r="M3644" s="9"/>
    </row>
    <row r="3645" spans="4:13" x14ac:dyDescent="0.2">
      <c r="D3645" s="2"/>
      <c r="E3645" s="2"/>
      <c r="K3645" s="5"/>
      <c r="M3645" s="9"/>
    </row>
    <row r="3646" spans="4:13" x14ac:dyDescent="0.2">
      <c r="D3646" s="2"/>
      <c r="E3646" s="2"/>
      <c r="K3646" s="5"/>
      <c r="M3646" s="9"/>
    </row>
    <row r="3647" spans="4:13" x14ac:dyDescent="0.2">
      <c r="D3647" s="2"/>
      <c r="E3647" s="2"/>
      <c r="K3647" s="5"/>
      <c r="M3647" s="9"/>
    </row>
    <row r="3648" spans="4:13" x14ac:dyDescent="0.2">
      <c r="D3648" s="2"/>
      <c r="E3648" s="2"/>
      <c r="K3648" s="5"/>
      <c r="M3648" s="9"/>
    </row>
    <row r="3649" spans="4:13" x14ac:dyDescent="0.2">
      <c r="D3649" s="2"/>
      <c r="E3649" s="2"/>
      <c r="K3649" s="5"/>
      <c r="M3649" s="9"/>
    </row>
    <row r="3650" spans="4:13" x14ac:dyDescent="0.2">
      <c r="D3650" s="2"/>
      <c r="E3650" s="2"/>
      <c r="K3650" s="5"/>
      <c r="M3650" s="9"/>
    </row>
    <row r="3651" spans="4:13" x14ac:dyDescent="0.2">
      <c r="D3651" s="2"/>
      <c r="E3651" s="2"/>
      <c r="K3651" s="5"/>
      <c r="M3651" s="9"/>
    </row>
    <row r="3652" spans="4:13" x14ac:dyDescent="0.2">
      <c r="D3652" s="2"/>
      <c r="E3652" s="2"/>
      <c r="K3652" s="5"/>
      <c r="M3652" s="9"/>
    </row>
    <row r="3653" spans="4:13" x14ac:dyDescent="0.2">
      <c r="D3653" s="2"/>
      <c r="E3653" s="2"/>
      <c r="K3653" s="5"/>
      <c r="M3653" s="9"/>
    </row>
    <row r="3654" spans="4:13" x14ac:dyDescent="0.2">
      <c r="D3654" s="2"/>
      <c r="E3654" s="2"/>
      <c r="K3654" s="5"/>
      <c r="M3654" s="9"/>
    </row>
    <row r="3655" spans="4:13" x14ac:dyDescent="0.2">
      <c r="D3655" s="2"/>
      <c r="E3655" s="2"/>
      <c r="K3655" s="5"/>
      <c r="M3655" s="9"/>
    </row>
    <row r="3656" spans="4:13" x14ac:dyDescent="0.2">
      <c r="D3656" s="2"/>
      <c r="E3656" s="2"/>
      <c r="K3656" s="5"/>
      <c r="M3656" s="9"/>
    </row>
    <row r="3657" spans="4:13" x14ac:dyDescent="0.2">
      <c r="D3657" s="2"/>
      <c r="E3657" s="2"/>
      <c r="K3657" s="5"/>
      <c r="M3657" s="9"/>
    </row>
    <row r="3658" spans="4:13" x14ac:dyDescent="0.2">
      <c r="D3658" s="2"/>
      <c r="E3658" s="2"/>
      <c r="K3658" s="5"/>
      <c r="M3658" s="9"/>
    </row>
    <row r="3659" spans="4:13" x14ac:dyDescent="0.2">
      <c r="D3659" s="2"/>
      <c r="E3659" s="2"/>
      <c r="K3659" s="5"/>
      <c r="M3659" s="9"/>
    </row>
    <row r="3660" spans="4:13" x14ac:dyDescent="0.2">
      <c r="D3660" s="2"/>
      <c r="E3660" s="2"/>
      <c r="K3660" s="5"/>
      <c r="M3660" s="9"/>
    </row>
    <row r="3661" spans="4:13" x14ac:dyDescent="0.2">
      <c r="D3661" s="2"/>
      <c r="E3661" s="2"/>
      <c r="K3661" s="5"/>
      <c r="M3661" s="9"/>
    </row>
    <row r="3662" spans="4:13" x14ac:dyDescent="0.2">
      <c r="D3662" s="2"/>
      <c r="E3662" s="2"/>
      <c r="K3662" s="5"/>
      <c r="M3662" s="9"/>
    </row>
    <row r="3663" spans="4:13" x14ac:dyDescent="0.2">
      <c r="D3663" s="2"/>
      <c r="E3663" s="2"/>
      <c r="K3663" s="5"/>
      <c r="M3663" s="9"/>
    </row>
    <row r="3664" spans="4:13" x14ac:dyDescent="0.2">
      <c r="D3664" s="2"/>
      <c r="E3664" s="2"/>
      <c r="K3664" s="5"/>
      <c r="M3664" s="9"/>
    </row>
    <row r="3665" spans="4:13" x14ac:dyDescent="0.2">
      <c r="D3665" s="2"/>
      <c r="E3665" s="2"/>
      <c r="K3665" s="5"/>
      <c r="M3665" s="9"/>
    </row>
    <row r="3666" spans="4:13" x14ac:dyDescent="0.2">
      <c r="D3666" s="2"/>
      <c r="E3666" s="2"/>
      <c r="K3666" s="5"/>
      <c r="M3666" s="9"/>
    </row>
    <row r="3667" spans="4:13" x14ac:dyDescent="0.2">
      <c r="D3667" s="2"/>
      <c r="E3667" s="2"/>
      <c r="K3667" s="5"/>
      <c r="M3667" s="9"/>
    </row>
    <row r="3668" spans="4:13" x14ac:dyDescent="0.2">
      <c r="D3668" s="2"/>
      <c r="E3668" s="2"/>
      <c r="K3668" s="5"/>
      <c r="M3668" s="9"/>
    </row>
    <row r="3669" spans="4:13" x14ac:dyDescent="0.2">
      <c r="D3669" s="2"/>
      <c r="E3669" s="2"/>
      <c r="K3669" s="5"/>
      <c r="M3669" s="9"/>
    </row>
    <row r="3670" spans="4:13" x14ac:dyDescent="0.2">
      <c r="D3670" s="2"/>
      <c r="E3670" s="2"/>
      <c r="K3670" s="5"/>
      <c r="M3670" s="9"/>
    </row>
    <row r="3671" spans="4:13" x14ac:dyDescent="0.2">
      <c r="D3671" s="2"/>
      <c r="E3671" s="2"/>
      <c r="K3671" s="5"/>
      <c r="M3671" s="9"/>
    </row>
    <row r="3672" spans="4:13" x14ac:dyDescent="0.2">
      <c r="D3672" s="2"/>
      <c r="E3672" s="2"/>
      <c r="K3672" s="5"/>
      <c r="M3672" s="9"/>
    </row>
    <row r="3673" spans="4:13" x14ac:dyDescent="0.2">
      <c r="D3673" s="2"/>
      <c r="E3673" s="2"/>
      <c r="K3673" s="5"/>
      <c r="M3673" s="9"/>
    </row>
    <row r="3674" spans="4:13" x14ac:dyDescent="0.2">
      <c r="D3674" s="2"/>
      <c r="E3674" s="2"/>
      <c r="K3674" s="5"/>
      <c r="M3674" s="9"/>
    </row>
    <row r="3675" spans="4:13" x14ac:dyDescent="0.2">
      <c r="D3675" s="2"/>
      <c r="E3675" s="2"/>
      <c r="K3675" s="5"/>
      <c r="M3675" s="9"/>
    </row>
    <row r="3676" spans="4:13" x14ac:dyDescent="0.2">
      <c r="D3676" s="2"/>
      <c r="E3676" s="2"/>
      <c r="K3676" s="5"/>
      <c r="M3676" s="9"/>
    </row>
    <row r="3677" spans="4:13" x14ac:dyDescent="0.2">
      <c r="D3677" s="2"/>
      <c r="E3677" s="2"/>
      <c r="K3677" s="5"/>
      <c r="M3677" s="9"/>
    </row>
    <row r="3678" spans="4:13" x14ac:dyDescent="0.2">
      <c r="D3678" s="2"/>
      <c r="E3678" s="2"/>
      <c r="K3678" s="5"/>
      <c r="M3678" s="9"/>
    </row>
    <row r="3679" spans="4:13" x14ac:dyDescent="0.2">
      <c r="D3679" s="2"/>
      <c r="E3679" s="2"/>
      <c r="K3679" s="5"/>
      <c r="M3679" s="9"/>
    </row>
    <row r="3680" spans="4:13" x14ac:dyDescent="0.2">
      <c r="D3680" s="2"/>
      <c r="E3680" s="2"/>
      <c r="K3680" s="5"/>
      <c r="M3680" s="9"/>
    </row>
    <row r="3681" spans="4:13" x14ac:dyDescent="0.2">
      <c r="D3681" s="2"/>
      <c r="E3681" s="2"/>
      <c r="K3681" s="5"/>
      <c r="M3681" s="9"/>
    </row>
    <row r="3682" spans="4:13" x14ac:dyDescent="0.2">
      <c r="D3682" s="2"/>
      <c r="E3682" s="2"/>
      <c r="K3682" s="5"/>
      <c r="M3682" s="9"/>
    </row>
    <row r="3683" spans="4:13" x14ac:dyDescent="0.2">
      <c r="D3683" s="2"/>
      <c r="E3683" s="2"/>
      <c r="K3683" s="5"/>
      <c r="M3683" s="9"/>
    </row>
    <row r="3684" spans="4:13" x14ac:dyDescent="0.2">
      <c r="D3684" s="2"/>
      <c r="E3684" s="2"/>
      <c r="K3684" s="5"/>
      <c r="M3684" s="9"/>
    </row>
    <row r="3685" spans="4:13" x14ac:dyDescent="0.2">
      <c r="D3685" s="2"/>
      <c r="E3685" s="2"/>
      <c r="K3685" s="5"/>
      <c r="M3685" s="9"/>
    </row>
    <row r="3686" spans="4:13" x14ac:dyDescent="0.2">
      <c r="D3686" s="2"/>
      <c r="E3686" s="2"/>
      <c r="K3686" s="5"/>
      <c r="M3686" s="9"/>
    </row>
    <row r="3687" spans="4:13" x14ac:dyDescent="0.2">
      <c r="D3687" s="2"/>
      <c r="E3687" s="2"/>
      <c r="K3687" s="5"/>
      <c r="M3687" s="9"/>
    </row>
    <row r="3688" spans="4:13" x14ac:dyDescent="0.2">
      <c r="D3688" s="2"/>
      <c r="E3688" s="2"/>
      <c r="K3688" s="5"/>
      <c r="M3688" s="9"/>
    </row>
    <row r="3689" spans="4:13" x14ac:dyDescent="0.2">
      <c r="D3689" s="2"/>
      <c r="E3689" s="2"/>
      <c r="K3689" s="5"/>
      <c r="M3689" s="9"/>
    </row>
    <row r="3690" spans="4:13" x14ac:dyDescent="0.2">
      <c r="D3690" s="2"/>
      <c r="E3690" s="2"/>
      <c r="K3690" s="5"/>
      <c r="M3690" s="9"/>
    </row>
    <row r="3691" spans="4:13" x14ac:dyDescent="0.2">
      <c r="D3691" s="2"/>
      <c r="E3691" s="2"/>
      <c r="K3691" s="5"/>
      <c r="M3691" s="9"/>
    </row>
    <row r="3692" spans="4:13" x14ac:dyDescent="0.2">
      <c r="D3692" s="2"/>
      <c r="E3692" s="2"/>
      <c r="K3692" s="5"/>
      <c r="M3692" s="9"/>
    </row>
    <row r="3693" spans="4:13" x14ac:dyDescent="0.2">
      <c r="D3693" s="2"/>
      <c r="E3693" s="2"/>
      <c r="K3693" s="5"/>
      <c r="M3693" s="9"/>
    </row>
    <row r="3694" spans="4:13" x14ac:dyDescent="0.2">
      <c r="D3694" s="2"/>
      <c r="E3694" s="2"/>
      <c r="K3694" s="5"/>
      <c r="M3694" s="9"/>
    </row>
    <row r="3695" spans="4:13" x14ac:dyDescent="0.2">
      <c r="D3695" s="2"/>
      <c r="E3695" s="2"/>
      <c r="K3695" s="5"/>
      <c r="M3695" s="9"/>
    </row>
    <row r="3696" spans="4:13" x14ac:dyDescent="0.2">
      <c r="D3696" s="2"/>
      <c r="E3696" s="2"/>
      <c r="K3696" s="5"/>
      <c r="M3696" s="9"/>
    </row>
    <row r="3697" spans="4:13" x14ac:dyDescent="0.2">
      <c r="D3697" s="2"/>
      <c r="E3697" s="2"/>
      <c r="K3697" s="5"/>
      <c r="M3697" s="9"/>
    </row>
    <row r="3698" spans="4:13" x14ac:dyDescent="0.2">
      <c r="D3698" s="2"/>
      <c r="E3698" s="2"/>
      <c r="K3698" s="5"/>
      <c r="M3698" s="9"/>
    </row>
    <row r="3699" spans="4:13" x14ac:dyDescent="0.2">
      <c r="D3699" s="2"/>
      <c r="E3699" s="2"/>
      <c r="K3699" s="5"/>
      <c r="M3699" s="9"/>
    </row>
    <row r="3700" spans="4:13" x14ac:dyDescent="0.2">
      <c r="D3700" s="2"/>
      <c r="E3700" s="2"/>
      <c r="K3700" s="5"/>
      <c r="M3700" s="9"/>
    </row>
    <row r="3701" spans="4:13" x14ac:dyDescent="0.2">
      <c r="D3701" s="2"/>
      <c r="E3701" s="2"/>
      <c r="K3701" s="5"/>
      <c r="M3701" s="9"/>
    </row>
    <row r="3702" spans="4:13" x14ac:dyDescent="0.2">
      <c r="D3702" s="2"/>
      <c r="E3702" s="2"/>
      <c r="K3702" s="5"/>
      <c r="M3702" s="9"/>
    </row>
    <row r="3703" spans="4:13" x14ac:dyDescent="0.2">
      <c r="D3703" s="2"/>
      <c r="E3703" s="2"/>
      <c r="K3703" s="5"/>
      <c r="M3703" s="9"/>
    </row>
    <row r="3704" spans="4:13" x14ac:dyDescent="0.2">
      <c r="D3704" s="2"/>
      <c r="E3704" s="2"/>
      <c r="K3704" s="5"/>
      <c r="M3704" s="9"/>
    </row>
    <row r="3705" spans="4:13" x14ac:dyDescent="0.2">
      <c r="D3705" s="2"/>
      <c r="E3705" s="2"/>
      <c r="K3705" s="5"/>
      <c r="M3705" s="9"/>
    </row>
    <row r="3706" spans="4:13" x14ac:dyDescent="0.2">
      <c r="D3706" s="2"/>
      <c r="E3706" s="2"/>
      <c r="K3706" s="5"/>
      <c r="M3706" s="9"/>
    </row>
    <row r="3707" spans="4:13" x14ac:dyDescent="0.2">
      <c r="D3707" s="2"/>
      <c r="E3707" s="2"/>
      <c r="K3707" s="5"/>
      <c r="M3707" s="9"/>
    </row>
    <row r="3708" spans="4:13" x14ac:dyDescent="0.2">
      <c r="D3708" s="2"/>
      <c r="E3708" s="2"/>
      <c r="K3708" s="5"/>
      <c r="M3708" s="9"/>
    </row>
    <row r="3709" spans="4:13" x14ac:dyDescent="0.2">
      <c r="D3709" s="2"/>
      <c r="E3709" s="2"/>
      <c r="K3709" s="5"/>
      <c r="M3709" s="9"/>
    </row>
    <row r="3710" spans="4:13" x14ac:dyDescent="0.2">
      <c r="D3710" s="2"/>
      <c r="E3710" s="2"/>
      <c r="K3710" s="5"/>
      <c r="M3710" s="9"/>
    </row>
    <row r="3711" spans="4:13" x14ac:dyDescent="0.2">
      <c r="D3711" s="2"/>
      <c r="E3711" s="2"/>
      <c r="K3711" s="5"/>
      <c r="M3711" s="9"/>
    </row>
    <row r="3712" spans="4:13" x14ac:dyDescent="0.2">
      <c r="D3712" s="2"/>
      <c r="E3712" s="2"/>
      <c r="K3712" s="5"/>
      <c r="M3712" s="9"/>
    </row>
    <row r="3713" spans="4:13" x14ac:dyDescent="0.2">
      <c r="D3713" s="2"/>
      <c r="E3713" s="2"/>
      <c r="K3713" s="5"/>
      <c r="M3713" s="9"/>
    </row>
    <row r="3714" spans="4:13" x14ac:dyDescent="0.2">
      <c r="D3714" s="2"/>
      <c r="E3714" s="2"/>
      <c r="K3714" s="5"/>
      <c r="M3714" s="9"/>
    </row>
    <row r="3715" spans="4:13" x14ac:dyDescent="0.2">
      <c r="D3715" s="2"/>
      <c r="E3715" s="2"/>
      <c r="K3715" s="5"/>
      <c r="M3715" s="9"/>
    </row>
    <row r="3716" spans="4:13" x14ac:dyDescent="0.2">
      <c r="D3716" s="2"/>
      <c r="E3716" s="2"/>
      <c r="K3716" s="5"/>
      <c r="M3716" s="9"/>
    </row>
    <row r="3717" spans="4:13" x14ac:dyDescent="0.2">
      <c r="D3717" s="2"/>
      <c r="E3717" s="2"/>
      <c r="K3717" s="5"/>
      <c r="M3717" s="9"/>
    </row>
    <row r="3718" spans="4:13" x14ac:dyDescent="0.2">
      <c r="D3718" s="2"/>
      <c r="E3718" s="2"/>
      <c r="K3718" s="5"/>
      <c r="M3718" s="9"/>
    </row>
    <row r="3719" spans="4:13" x14ac:dyDescent="0.2">
      <c r="D3719" s="2"/>
      <c r="E3719" s="2"/>
      <c r="K3719" s="5"/>
      <c r="M3719" s="9"/>
    </row>
    <row r="3720" spans="4:13" x14ac:dyDescent="0.2">
      <c r="D3720" s="2"/>
      <c r="E3720" s="2"/>
      <c r="K3720" s="5"/>
      <c r="M3720" s="9"/>
    </row>
    <row r="3721" spans="4:13" x14ac:dyDescent="0.2">
      <c r="D3721" s="2"/>
      <c r="E3721" s="2"/>
      <c r="K3721" s="5"/>
      <c r="M3721" s="9"/>
    </row>
    <row r="3722" spans="4:13" x14ac:dyDescent="0.2">
      <c r="D3722" s="2"/>
      <c r="E3722" s="2"/>
      <c r="K3722" s="5"/>
      <c r="M3722" s="9"/>
    </row>
    <row r="3723" spans="4:13" x14ac:dyDescent="0.2">
      <c r="D3723" s="2"/>
      <c r="E3723" s="2"/>
      <c r="K3723" s="5"/>
      <c r="M3723" s="9"/>
    </row>
    <row r="3724" spans="4:13" x14ac:dyDescent="0.2">
      <c r="D3724" s="2"/>
      <c r="E3724" s="2"/>
      <c r="K3724" s="5"/>
      <c r="M3724" s="9"/>
    </row>
    <row r="3725" spans="4:13" x14ac:dyDescent="0.2">
      <c r="D3725" s="2"/>
      <c r="E3725" s="2"/>
      <c r="K3725" s="5"/>
      <c r="M3725" s="9"/>
    </row>
    <row r="3726" spans="4:13" x14ac:dyDescent="0.2">
      <c r="D3726" s="2"/>
      <c r="E3726" s="2"/>
      <c r="K3726" s="5"/>
      <c r="M3726" s="9"/>
    </row>
    <row r="3727" spans="4:13" x14ac:dyDescent="0.2">
      <c r="D3727" s="2"/>
      <c r="E3727" s="2"/>
      <c r="K3727" s="5"/>
      <c r="M3727" s="9"/>
    </row>
    <row r="3728" spans="4:13" x14ac:dyDescent="0.2">
      <c r="D3728" s="2"/>
      <c r="E3728" s="2"/>
      <c r="K3728" s="5"/>
      <c r="M3728" s="9"/>
    </row>
    <row r="3729" spans="4:13" x14ac:dyDescent="0.2">
      <c r="D3729" s="2"/>
      <c r="E3729" s="2"/>
      <c r="K3729" s="5"/>
      <c r="M3729" s="9"/>
    </row>
    <row r="3730" spans="4:13" x14ac:dyDescent="0.2">
      <c r="D3730" s="2"/>
      <c r="E3730" s="2"/>
      <c r="K3730" s="5"/>
      <c r="M3730" s="9"/>
    </row>
    <row r="3731" spans="4:13" x14ac:dyDescent="0.2">
      <c r="D3731" s="2"/>
      <c r="E3731" s="2"/>
      <c r="K3731" s="5"/>
      <c r="M3731" s="9"/>
    </row>
    <row r="3732" spans="4:13" x14ac:dyDescent="0.2">
      <c r="D3732" s="2"/>
      <c r="E3732" s="2"/>
      <c r="K3732" s="5"/>
      <c r="M3732" s="9"/>
    </row>
    <row r="3733" spans="4:13" x14ac:dyDescent="0.2">
      <c r="D3733" s="2"/>
      <c r="E3733" s="2"/>
      <c r="K3733" s="5"/>
      <c r="M3733" s="9"/>
    </row>
    <row r="3734" spans="4:13" x14ac:dyDescent="0.2">
      <c r="D3734" s="2"/>
      <c r="E3734" s="2"/>
      <c r="K3734" s="5"/>
      <c r="M3734" s="9"/>
    </row>
    <row r="3735" spans="4:13" x14ac:dyDescent="0.2">
      <c r="D3735" s="2"/>
      <c r="E3735" s="2"/>
      <c r="K3735" s="5"/>
      <c r="M3735" s="9"/>
    </row>
    <row r="3736" spans="4:13" x14ac:dyDescent="0.2">
      <c r="D3736" s="2"/>
      <c r="E3736" s="2"/>
      <c r="K3736" s="5"/>
      <c r="M3736" s="9"/>
    </row>
    <row r="3737" spans="4:13" x14ac:dyDescent="0.2">
      <c r="D3737" s="2"/>
      <c r="E3737" s="2"/>
      <c r="K3737" s="5"/>
      <c r="M3737" s="9"/>
    </row>
    <row r="3738" spans="4:13" x14ac:dyDescent="0.2">
      <c r="D3738" s="2"/>
      <c r="E3738" s="2"/>
      <c r="K3738" s="5"/>
      <c r="M3738" s="9"/>
    </row>
    <row r="3739" spans="4:13" x14ac:dyDescent="0.2">
      <c r="D3739" s="2"/>
      <c r="E3739" s="2"/>
      <c r="K3739" s="5"/>
      <c r="M3739" s="9"/>
    </row>
    <row r="3740" spans="4:13" x14ac:dyDescent="0.2">
      <c r="D3740" s="2"/>
      <c r="E3740" s="2"/>
      <c r="K3740" s="5"/>
      <c r="M3740" s="9"/>
    </row>
    <row r="3741" spans="4:13" x14ac:dyDescent="0.2">
      <c r="D3741" s="2"/>
      <c r="E3741" s="2"/>
      <c r="K3741" s="5"/>
      <c r="M3741" s="9"/>
    </row>
    <row r="3742" spans="4:13" x14ac:dyDescent="0.2">
      <c r="D3742" s="2"/>
      <c r="E3742" s="2"/>
      <c r="K3742" s="5"/>
      <c r="M3742" s="9"/>
    </row>
    <row r="3743" spans="4:13" x14ac:dyDescent="0.2">
      <c r="D3743" s="2"/>
      <c r="E3743" s="2"/>
      <c r="K3743" s="5"/>
      <c r="M3743" s="9"/>
    </row>
    <row r="3744" spans="4:13" x14ac:dyDescent="0.2">
      <c r="D3744" s="2"/>
      <c r="E3744" s="2"/>
      <c r="K3744" s="5"/>
      <c r="M3744" s="9"/>
    </row>
    <row r="3745" spans="4:13" x14ac:dyDescent="0.2">
      <c r="D3745" s="2"/>
      <c r="E3745" s="2"/>
      <c r="K3745" s="5"/>
      <c r="M3745" s="9"/>
    </row>
    <row r="3746" spans="4:13" x14ac:dyDescent="0.2">
      <c r="D3746" s="2"/>
      <c r="E3746" s="2"/>
      <c r="K3746" s="5"/>
      <c r="M3746" s="9"/>
    </row>
    <row r="3747" spans="4:13" x14ac:dyDescent="0.2">
      <c r="D3747" s="2"/>
      <c r="E3747" s="2"/>
      <c r="K3747" s="5"/>
      <c r="M3747" s="9"/>
    </row>
    <row r="3748" spans="4:13" x14ac:dyDescent="0.2">
      <c r="D3748" s="2"/>
      <c r="E3748" s="2"/>
      <c r="K3748" s="5"/>
      <c r="M3748" s="9"/>
    </row>
    <row r="3749" spans="4:13" x14ac:dyDescent="0.2">
      <c r="D3749" s="2"/>
      <c r="E3749" s="2"/>
      <c r="K3749" s="5"/>
      <c r="M3749" s="9"/>
    </row>
    <row r="3750" spans="4:13" x14ac:dyDescent="0.2">
      <c r="D3750" s="2"/>
      <c r="E3750" s="2"/>
      <c r="K3750" s="5"/>
      <c r="M3750" s="9"/>
    </row>
    <row r="3751" spans="4:13" x14ac:dyDescent="0.2">
      <c r="D3751" s="2"/>
      <c r="E3751" s="2"/>
      <c r="K3751" s="5"/>
      <c r="M3751" s="9"/>
    </row>
    <row r="3752" spans="4:13" x14ac:dyDescent="0.2">
      <c r="D3752" s="2"/>
      <c r="E3752" s="2"/>
      <c r="K3752" s="5"/>
      <c r="M3752" s="9"/>
    </row>
    <row r="3753" spans="4:13" x14ac:dyDescent="0.2">
      <c r="D3753" s="2"/>
      <c r="E3753" s="2"/>
      <c r="K3753" s="5"/>
      <c r="M3753" s="9"/>
    </row>
    <row r="3754" spans="4:13" x14ac:dyDescent="0.2">
      <c r="D3754" s="2"/>
      <c r="E3754" s="2"/>
      <c r="K3754" s="5"/>
      <c r="M3754" s="9"/>
    </row>
    <row r="3755" spans="4:13" x14ac:dyDescent="0.2">
      <c r="D3755" s="2"/>
      <c r="E3755" s="2"/>
      <c r="K3755" s="5"/>
      <c r="M3755" s="9"/>
    </row>
    <row r="3756" spans="4:13" x14ac:dyDescent="0.2">
      <c r="D3756" s="2"/>
      <c r="E3756" s="2"/>
      <c r="K3756" s="5"/>
      <c r="M3756" s="9"/>
    </row>
    <row r="3757" spans="4:13" x14ac:dyDescent="0.2">
      <c r="D3757" s="2"/>
      <c r="E3757" s="2"/>
      <c r="K3757" s="5"/>
      <c r="M3757" s="9"/>
    </row>
    <row r="3758" spans="4:13" x14ac:dyDescent="0.2">
      <c r="D3758" s="2"/>
      <c r="E3758" s="2"/>
      <c r="K3758" s="5"/>
      <c r="M3758" s="9"/>
    </row>
    <row r="3759" spans="4:13" x14ac:dyDescent="0.2">
      <c r="D3759" s="2"/>
      <c r="E3759" s="2"/>
      <c r="K3759" s="5"/>
      <c r="M3759" s="9"/>
    </row>
    <row r="3760" spans="4:13" x14ac:dyDescent="0.2">
      <c r="D3760" s="2"/>
      <c r="E3760" s="2"/>
      <c r="K3760" s="5"/>
      <c r="M3760" s="9"/>
    </row>
    <row r="3761" spans="4:13" x14ac:dyDescent="0.2">
      <c r="D3761" s="2"/>
      <c r="E3761" s="2"/>
      <c r="K3761" s="5"/>
      <c r="M3761" s="9"/>
    </row>
    <row r="3762" spans="4:13" x14ac:dyDescent="0.2">
      <c r="D3762" s="2"/>
      <c r="E3762" s="2"/>
      <c r="K3762" s="5"/>
      <c r="M3762" s="9"/>
    </row>
    <row r="3763" spans="4:13" x14ac:dyDescent="0.2">
      <c r="D3763" s="2"/>
      <c r="E3763" s="2"/>
      <c r="K3763" s="5"/>
      <c r="M3763" s="9"/>
    </row>
    <row r="3764" spans="4:13" x14ac:dyDescent="0.2">
      <c r="D3764" s="2"/>
      <c r="E3764" s="2"/>
      <c r="K3764" s="5"/>
      <c r="M3764" s="9"/>
    </row>
    <row r="3765" spans="4:13" x14ac:dyDescent="0.2">
      <c r="D3765" s="2"/>
      <c r="E3765" s="2"/>
      <c r="K3765" s="5"/>
      <c r="M3765" s="9"/>
    </row>
    <row r="3766" spans="4:13" x14ac:dyDescent="0.2">
      <c r="D3766" s="2"/>
      <c r="E3766" s="2"/>
      <c r="K3766" s="5"/>
      <c r="M3766" s="9"/>
    </row>
    <row r="3767" spans="4:13" x14ac:dyDescent="0.2">
      <c r="D3767" s="2"/>
      <c r="E3767" s="2"/>
      <c r="K3767" s="5"/>
      <c r="M3767" s="9"/>
    </row>
    <row r="3768" spans="4:13" x14ac:dyDescent="0.2">
      <c r="D3768" s="2"/>
      <c r="E3768" s="2"/>
      <c r="K3768" s="5"/>
      <c r="M3768" s="9"/>
    </row>
    <row r="3769" spans="4:13" x14ac:dyDescent="0.2">
      <c r="D3769" s="2"/>
      <c r="E3769" s="2"/>
      <c r="K3769" s="5"/>
      <c r="M3769" s="9"/>
    </row>
    <row r="3770" spans="4:13" x14ac:dyDescent="0.2">
      <c r="D3770" s="2"/>
      <c r="E3770" s="2"/>
      <c r="K3770" s="5"/>
      <c r="M3770" s="9"/>
    </row>
    <row r="3771" spans="4:13" x14ac:dyDescent="0.2">
      <c r="D3771" s="2"/>
      <c r="E3771" s="2"/>
      <c r="K3771" s="5"/>
      <c r="M3771" s="9"/>
    </row>
    <row r="3772" spans="4:13" x14ac:dyDescent="0.2">
      <c r="D3772" s="2"/>
      <c r="E3772" s="2"/>
      <c r="K3772" s="5"/>
      <c r="M3772" s="9"/>
    </row>
    <row r="3773" spans="4:13" x14ac:dyDescent="0.2">
      <c r="D3773" s="2"/>
      <c r="E3773" s="2"/>
      <c r="K3773" s="5"/>
      <c r="M3773" s="9"/>
    </row>
    <row r="3774" spans="4:13" x14ac:dyDescent="0.2">
      <c r="D3774" s="2"/>
      <c r="E3774" s="2"/>
      <c r="K3774" s="5"/>
      <c r="M3774" s="9"/>
    </row>
    <row r="3775" spans="4:13" x14ac:dyDescent="0.2">
      <c r="D3775" s="2"/>
      <c r="E3775" s="2"/>
      <c r="K3775" s="5"/>
      <c r="M3775" s="9"/>
    </row>
    <row r="3776" spans="4:13" x14ac:dyDescent="0.2">
      <c r="D3776" s="2"/>
      <c r="E3776" s="2"/>
      <c r="K3776" s="5"/>
      <c r="M3776" s="9"/>
    </row>
    <row r="3777" spans="4:13" x14ac:dyDescent="0.2">
      <c r="D3777" s="2"/>
      <c r="E3777" s="2"/>
      <c r="K3777" s="5"/>
      <c r="M3777" s="9"/>
    </row>
    <row r="3778" spans="4:13" x14ac:dyDescent="0.2">
      <c r="D3778" s="2"/>
      <c r="E3778" s="2"/>
      <c r="K3778" s="5"/>
      <c r="M3778" s="9"/>
    </row>
    <row r="3779" spans="4:13" x14ac:dyDescent="0.2">
      <c r="D3779" s="2"/>
      <c r="E3779" s="2"/>
      <c r="K3779" s="5"/>
      <c r="M3779" s="9"/>
    </row>
    <row r="3780" spans="4:13" x14ac:dyDescent="0.2">
      <c r="D3780" s="2"/>
      <c r="E3780" s="2"/>
      <c r="K3780" s="5"/>
      <c r="M3780" s="9"/>
    </row>
    <row r="3781" spans="4:13" x14ac:dyDescent="0.2">
      <c r="D3781" s="2"/>
      <c r="E3781" s="2"/>
      <c r="K3781" s="5"/>
      <c r="M3781" s="9"/>
    </row>
    <row r="3782" spans="4:13" x14ac:dyDescent="0.2">
      <c r="D3782" s="2"/>
      <c r="E3782" s="2"/>
      <c r="K3782" s="5"/>
      <c r="M3782" s="9"/>
    </row>
    <row r="3783" spans="4:13" x14ac:dyDescent="0.2">
      <c r="D3783" s="2"/>
      <c r="E3783" s="2"/>
      <c r="K3783" s="5"/>
      <c r="M3783" s="9"/>
    </row>
    <row r="3784" spans="4:13" x14ac:dyDescent="0.2">
      <c r="D3784" s="2"/>
      <c r="E3784" s="2"/>
      <c r="K3784" s="5"/>
      <c r="M3784" s="9"/>
    </row>
    <row r="3785" spans="4:13" x14ac:dyDescent="0.2">
      <c r="D3785" s="2"/>
      <c r="E3785" s="2"/>
      <c r="K3785" s="5"/>
      <c r="M3785" s="9"/>
    </row>
    <row r="3786" spans="4:13" x14ac:dyDescent="0.2">
      <c r="D3786" s="2"/>
      <c r="E3786" s="2"/>
      <c r="K3786" s="5"/>
      <c r="M3786" s="9"/>
    </row>
    <row r="3787" spans="4:13" x14ac:dyDescent="0.2">
      <c r="D3787" s="2"/>
      <c r="E3787" s="2"/>
      <c r="K3787" s="5"/>
      <c r="M3787" s="9"/>
    </row>
    <row r="3788" spans="4:13" x14ac:dyDescent="0.2">
      <c r="D3788" s="2"/>
      <c r="E3788" s="2"/>
      <c r="K3788" s="5"/>
      <c r="M3788" s="9"/>
    </row>
    <row r="3789" spans="4:13" x14ac:dyDescent="0.2">
      <c r="D3789" s="2"/>
      <c r="E3789" s="2"/>
      <c r="K3789" s="5"/>
      <c r="M3789" s="9"/>
    </row>
    <row r="3790" spans="4:13" x14ac:dyDescent="0.2">
      <c r="D3790" s="2"/>
      <c r="E3790" s="2"/>
      <c r="K3790" s="5"/>
      <c r="M3790" s="9"/>
    </row>
    <row r="3791" spans="4:13" x14ac:dyDescent="0.2">
      <c r="D3791" s="2"/>
      <c r="E3791" s="2"/>
      <c r="K3791" s="5"/>
      <c r="M3791" s="9"/>
    </row>
    <row r="3792" spans="4:13" x14ac:dyDescent="0.2">
      <c r="D3792" s="2"/>
      <c r="E3792" s="2"/>
      <c r="K3792" s="5"/>
      <c r="M3792" s="9"/>
    </row>
    <row r="3793" spans="4:13" x14ac:dyDescent="0.2">
      <c r="D3793" s="2"/>
      <c r="E3793" s="2"/>
      <c r="K3793" s="5"/>
      <c r="M3793" s="9"/>
    </row>
    <row r="3794" spans="4:13" x14ac:dyDescent="0.2">
      <c r="D3794" s="2"/>
      <c r="E3794" s="2"/>
      <c r="K3794" s="5"/>
      <c r="M3794" s="9"/>
    </row>
    <row r="3795" spans="4:13" x14ac:dyDescent="0.2">
      <c r="D3795" s="2"/>
      <c r="E3795" s="2"/>
      <c r="K3795" s="5"/>
      <c r="M3795" s="9"/>
    </row>
    <row r="3796" spans="4:13" x14ac:dyDescent="0.2">
      <c r="D3796" s="2"/>
      <c r="E3796" s="2"/>
      <c r="K3796" s="5"/>
      <c r="M3796" s="9"/>
    </row>
    <row r="3797" spans="4:13" x14ac:dyDescent="0.2">
      <c r="D3797" s="2"/>
      <c r="E3797" s="2"/>
      <c r="K3797" s="5"/>
      <c r="M3797" s="9"/>
    </row>
    <row r="3798" spans="4:13" x14ac:dyDescent="0.2">
      <c r="D3798" s="2"/>
      <c r="E3798" s="2"/>
      <c r="K3798" s="5"/>
      <c r="M3798" s="9"/>
    </row>
    <row r="3799" spans="4:13" x14ac:dyDescent="0.2">
      <c r="D3799" s="2"/>
      <c r="E3799" s="2"/>
      <c r="K3799" s="5"/>
      <c r="M3799" s="9"/>
    </row>
    <row r="3800" spans="4:13" x14ac:dyDescent="0.2">
      <c r="D3800" s="2"/>
      <c r="E3800" s="2"/>
      <c r="K3800" s="5"/>
      <c r="M3800" s="9"/>
    </row>
    <row r="3801" spans="4:13" x14ac:dyDescent="0.2">
      <c r="D3801" s="2"/>
      <c r="E3801" s="2"/>
      <c r="K3801" s="5"/>
      <c r="M3801" s="9"/>
    </row>
    <row r="3802" spans="4:13" x14ac:dyDescent="0.2">
      <c r="D3802" s="2"/>
      <c r="E3802" s="2"/>
      <c r="K3802" s="5"/>
      <c r="M3802" s="9"/>
    </row>
    <row r="3803" spans="4:13" x14ac:dyDescent="0.2">
      <c r="D3803" s="2"/>
      <c r="E3803" s="2"/>
      <c r="K3803" s="5"/>
      <c r="M3803" s="9"/>
    </row>
    <row r="3804" spans="4:13" x14ac:dyDescent="0.2">
      <c r="D3804" s="2"/>
      <c r="E3804" s="2"/>
      <c r="K3804" s="5"/>
      <c r="M3804" s="9"/>
    </row>
    <row r="3805" spans="4:13" x14ac:dyDescent="0.2">
      <c r="D3805" s="2"/>
      <c r="E3805" s="2"/>
      <c r="K3805" s="5"/>
      <c r="M3805" s="9"/>
    </row>
    <row r="3806" spans="4:13" x14ac:dyDescent="0.2">
      <c r="D3806" s="2"/>
      <c r="E3806" s="2"/>
      <c r="K3806" s="5"/>
      <c r="M3806" s="9"/>
    </row>
    <row r="3807" spans="4:13" x14ac:dyDescent="0.2">
      <c r="D3807" s="2"/>
      <c r="E3807" s="2"/>
      <c r="K3807" s="5"/>
      <c r="M3807" s="9"/>
    </row>
    <row r="3808" spans="4:13" x14ac:dyDescent="0.2">
      <c r="D3808" s="2"/>
      <c r="E3808" s="2"/>
      <c r="K3808" s="5"/>
      <c r="M3808" s="9"/>
    </row>
    <row r="3809" spans="4:13" x14ac:dyDescent="0.2">
      <c r="D3809" s="2"/>
      <c r="E3809" s="2"/>
      <c r="K3809" s="5"/>
      <c r="M3809" s="9"/>
    </row>
    <row r="3810" spans="4:13" x14ac:dyDescent="0.2">
      <c r="D3810" s="2"/>
      <c r="E3810" s="2"/>
      <c r="K3810" s="5"/>
      <c r="M3810" s="9"/>
    </row>
    <row r="3811" spans="4:13" x14ac:dyDescent="0.2">
      <c r="D3811" s="2"/>
      <c r="E3811" s="2"/>
      <c r="K3811" s="5"/>
      <c r="M3811" s="9"/>
    </row>
    <row r="3812" spans="4:13" x14ac:dyDescent="0.2">
      <c r="D3812" s="2"/>
      <c r="E3812" s="2"/>
      <c r="K3812" s="5"/>
      <c r="M3812" s="9"/>
    </row>
    <row r="3813" spans="4:13" x14ac:dyDescent="0.2">
      <c r="D3813" s="2"/>
      <c r="E3813" s="2"/>
      <c r="K3813" s="5"/>
      <c r="M3813" s="9"/>
    </row>
    <row r="3814" spans="4:13" x14ac:dyDescent="0.2">
      <c r="D3814" s="2"/>
      <c r="E3814" s="2"/>
      <c r="K3814" s="5"/>
      <c r="M3814" s="9"/>
    </row>
    <row r="3815" spans="4:13" x14ac:dyDescent="0.2">
      <c r="D3815" s="2"/>
      <c r="E3815" s="2"/>
      <c r="K3815" s="5"/>
      <c r="M3815" s="9"/>
    </row>
    <row r="3816" spans="4:13" x14ac:dyDescent="0.2">
      <c r="D3816" s="2"/>
      <c r="E3816" s="2"/>
      <c r="K3816" s="5"/>
      <c r="M3816" s="9"/>
    </row>
    <row r="3817" spans="4:13" x14ac:dyDescent="0.2">
      <c r="D3817" s="2"/>
      <c r="E3817" s="2"/>
      <c r="K3817" s="5"/>
      <c r="M3817" s="9"/>
    </row>
    <row r="3818" spans="4:13" x14ac:dyDescent="0.2">
      <c r="D3818" s="2"/>
      <c r="E3818" s="2"/>
      <c r="K3818" s="5"/>
      <c r="M3818" s="9"/>
    </row>
    <row r="3819" spans="4:13" x14ac:dyDescent="0.2">
      <c r="D3819" s="2"/>
      <c r="E3819" s="2"/>
      <c r="K3819" s="5"/>
      <c r="M3819" s="9"/>
    </row>
    <row r="3820" spans="4:13" x14ac:dyDescent="0.2">
      <c r="D3820" s="2"/>
      <c r="E3820" s="2"/>
      <c r="K3820" s="5"/>
      <c r="M3820" s="9"/>
    </row>
    <row r="3821" spans="4:13" x14ac:dyDescent="0.2">
      <c r="D3821" s="2"/>
      <c r="E3821" s="2"/>
      <c r="K3821" s="5"/>
      <c r="M3821" s="9"/>
    </row>
    <row r="3822" spans="4:13" x14ac:dyDescent="0.2">
      <c r="D3822" s="2"/>
      <c r="E3822" s="2"/>
      <c r="K3822" s="5"/>
      <c r="M3822" s="9"/>
    </row>
    <row r="3823" spans="4:13" x14ac:dyDescent="0.2">
      <c r="D3823" s="2"/>
      <c r="E3823" s="2"/>
      <c r="K3823" s="5"/>
      <c r="M3823" s="9"/>
    </row>
    <row r="3824" spans="4:13" x14ac:dyDescent="0.2">
      <c r="D3824" s="2"/>
      <c r="E3824" s="2"/>
      <c r="K3824" s="5"/>
      <c r="M3824" s="9"/>
    </row>
    <row r="3825" spans="4:13" x14ac:dyDescent="0.2">
      <c r="D3825" s="2"/>
      <c r="E3825" s="2"/>
      <c r="K3825" s="5"/>
      <c r="M3825" s="9"/>
    </row>
    <row r="3826" spans="4:13" x14ac:dyDescent="0.2">
      <c r="D3826" s="2"/>
      <c r="E3826" s="2"/>
      <c r="K3826" s="5"/>
      <c r="M3826" s="9"/>
    </row>
    <row r="3827" spans="4:13" x14ac:dyDescent="0.2">
      <c r="D3827" s="2"/>
      <c r="E3827" s="2"/>
      <c r="K3827" s="5"/>
      <c r="M3827" s="9"/>
    </row>
    <row r="3828" spans="4:13" x14ac:dyDescent="0.2">
      <c r="D3828" s="2"/>
      <c r="E3828" s="2"/>
      <c r="K3828" s="5"/>
      <c r="M3828" s="9"/>
    </row>
    <row r="3829" spans="4:13" x14ac:dyDescent="0.2">
      <c r="D3829" s="2"/>
      <c r="E3829" s="2"/>
      <c r="K3829" s="5"/>
      <c r="M3829" s="9"/>
    </row>
    <row r="3830" spans="4:13" x14ac:dyDescent="0.2">
      <c r="D3830" s="2"/>
      <c r="E3830" s="2"/>
      <c r="K3830" s="5"/>
      <c r="M3830" s="9"/>
    </row>
    <row r="3831" spans="4:13" x14ac:dyDescent="0.2">
      <c r="D3831" s="2"/>
      <c r="E3831" s="2"/>
      <c r="K3831" s="5"/>
      <c r="M3831" s="9"/>
    </row>
    <row r="3832" spans="4:13" x14ac:dyDescent="0.2">
      <c r="D3832" s="2"/>
      <c r="E3832" s="2"/>
      <c r="K3832" s="5"/>
      <c r="M3832" s="9"/>
    </row>
    <row r="3833" spans="4:13" x14ac:dyDescent="0.2">
      <c r="D3833" s="2"/>
      <c r="E3833" s="2"/>
      <c r="K3833" s="5"/>
      <c r="M3833" s="9"/>
    </row>
    <row r="3834" spans="4:13" x14ac:dyDescent="0.2">
      <c r="D3834" s="2"/>
      <c r="E3834" s="2"/>
      <c r="K3834" s="5"/>
      <c r="M3834" s="9"/>
    </row>
    <row r="3835" spans="4:13" x14ac:dyDescent="0.2">
      <c r="D3835" s="2"/>
      <c r="E3835" s="2"/>
      <c r="K3835" s="5"/>
      <c r="M3835" s="9"/>
    </row>
    <row r="3836" spans="4:13" x14ac:dyDescent="0.2">
      <c r="D3836" s="2"/>
      <c r="E3836" s="2"/>
      <c r="K3836" s="5"/>
      <c r="M3836" s="9"/>
    </row>
    <row r="3837" spans="4:13" x14ac:dyDescent="0.2">
      <c r="D3837" s="2"/>
      <c r="E3837" s="2"/>
      <c r="K3837" s="5"/>
      <c r="M3837" s="9"/>
    </row>
    <row r="3838" spans="4:13" x14ac:dyDescent="0.2">
      <c r="D3838" s="2"/>
      <c r="E3838" s="2"/>
      <c r="K3838" s="5"/>
      <c r="M3838" s="9"/>
    </row>
    <row r="3839" spans="4:13" x14ac:dyDescent="0.2">
      <c r="D3839" s="2"/>
      <c r="E3839" s="2"/>
      <c r="K3839" s="5"/>
      <c r="M3839" s="9"/>
    </row>
    <row r="3840" spans="4:13" x14ac:dyDescent="0.2">
      <c r="D3840" s="2"/>
      <c r="E3840" s="2"/>
      <c r="K3840" s="5"/>
      <c r="M3840" s="9"/>
    </row>
    <row r="3841" spans="4:13" x14ac:dyDescent="0.2">
      <c r="D3841" s="2"/>
      <c r="E3841" s="2"/>
      <c r="K3841" s="5"/>
      <c r="M3841" s="9"/>
    </row>
    <row r="3842" spans="4:13" x14ac:dyDescent="0.2">
      <c r="D3842" s="2"/>
      <c r="E3842" s="2"/>
      <c r="K3842" s="5"/>
      <c r="M3842" s="9"/>
    </row>
    <row r="3843" spans="4:13" x14ac:dyDescent="0.2">
      <c r="D3843" s="2"/>
      <c r="E3843" s="2"/>
      <c r="K3843" s="5"/>
      <c r="M3843" s="9"/>
    </row>
    <row r="3844" spans="4:13" x14ac:dyDescent="0.2">
      <c r="D3844" s="2"/>
      <c r="E3844" s="2"/>
      <c r="K3844" s="5"/>
      <c r="M3844" s="9"/>
    </row>
    <row r="3845" spans="4:13" x14ac:dyDescent="0.2">
      <c r="D3845" s="2"/>
      <c r="E3845" s="2"/>
      <c r="K3845" s="5"/>
      <c r="M3845" s="9"/>
    </row>
    <row r="3846" spans="4:13" x14ac:dyDescent="0.2">
      <c r="D3846" s="2"/>
      <c r="E3846" s="2"/>
      <c r="K3846" s="5"/>
      <c r="M3846" s="9"/>
    </row>
    <row r="3847" spans="4:13" x14ac:dyDescent="0.2">
      <c r="D3847" s="2"/>
      <c r="E3847" s="2"/>
      <c r="K3847" s="5"/>
      <c r="M3847" s="9"/>
    </row>
    <row r="3848" spans="4:13" x14ac:dyDescent="0.2">
      <c r="D3848" s="2"/>
      <c r="E3848" s="2"/>
      <c r="K3848" s="5"/>
      <c r="M3848" s="9"/>
    </row>
    <row r="3849" spans="4:13" x14ac:dyDescent="0.2">
      <c r="D3849" s="2"/>
      <c r="E3849" s="2"/>
      <c r="K3849" s="5"/>
      <c r="M3849" s="9"/>
    </row>
    <row r="3850" spans="4:13" x14ac:dyDescent="0.2">
      <c r="D3850" s="2"/>
      <c r="E3850" s="2"/>
      <c r="K3850" s="5"/>
      <c r="M3850" s="9"/>
    </row>
    <row r="3851" spans="4:13" x14ac:dyDescent="0.2">
      <c r="D3851" s="2"/>
      <c r="E3851" s="2"/>
      <c r="K3851" s="5"/>
      <c r="M3851" s="9"/>
    </row>
    <row r="3852" spans="4:13" x14ac:dyDescent="0.2">
      <c r="D3852" s="2"/>
      <c r="E3852" s="2"/>
      <c r="K3852" s="5"/>
      <c r="M3852" s="9"/>
    </row>
    <row r="3853" spans="4:13" x14ac:dyDescent="0.2">
      <c r="D3853" s="2"/>
      <c r="E3853" s="2"/>
      <c r="K3853" s="5"/>
      <c r="M3853" s="9"/>
    </row>
    <row r="3854" spans="4:13" x14ac:dyDescent="0.2">
      <c r="D3854" s="2"/>
      <c r="E3854" s="2"/>
      <c r="K3854" s="5"/>
      <c r="M3854" s="9"/>
    </row>
    <row r="3855" spans="4:13" x14ac:dyDescent="0.2">
      <c r="D3855" s="2"/>
      <c r="E3855" s="2"/>
      <c r="K3855" s="5"/>
      <c r="M3855" s="9"/>
    </row>
    <row r="3856" spans="4:13" x14ac:dyDescent="0.2">
      <c r="D3856" s="2"/>
      <c r="E3856" s="2"/>
      <c r="K3856" s="5"/>
      <c r="M3856" s="9"/>
    </row>
    <row r="3857" spans="4:13" x14ac:dyDescent="0.2">
      <c r="D3857" s="2"/>
      <c r="E3857" s="2"/>
      <c r="K3857" s="5"/>
      <c r="M3857" s="9"/>
    </row>
    <row r="3858" spans="4:13" x14ac:dyDescent="0.2">
      <c r="D3858" s="2"/>
      <c r="E3858" s="2"/>
      <c r="K3858" s="5"/>
      <c r="M3858" s="9"/>
    </row>
    <row r="3859" spans="4:13" x14ac:dyDescent="0.2">
      <c r="D3859" s="2"/>
      <c r="E3859" s="2"/>
      <c r="K3859" s="5"/>
      <c r="M3859" s="9"/>
    </row>
    <row r="3860" spans="4:13" x14ac:dyDescent="0.2">
      <c r="D3860" s="2"/>
      <c r="E3860" s="2"/>
      <c r="K3860" s="5"/>
      <c r="M3860" s="9"/>
    </row>
    <row r="3861" spans="4:13" x14ac:dyDescent="0.2">
      <c r="D3861" s="2"/>
      <c r="E3861" s="2"/>
      <c r="K3861" s="5"/>
      <c r="M3861" s="9"/>
    </row>
    <row r="3862" spans="4:13" x14ac:dyDescent="0.2">
      <c r="D3862" s="2"/>
      <c r="E3862" s="2"/>
      <c r="K3862" s="5"/>
      <c r="M3862" s="9"/>
    </row>
    <row r="3863" spans="4:13" x14ac:dyDescent="0.2">
      <c r="D3863" s="2"/>
      <c r="E3863" s="2"/>
      <c r="K3863" s="5"/>
      <c r="M3863" s="9"/>
    </row>
    <row r="3864" spans="4:13" x14ac:dyDescent="0.2">
      <c r="D3864" s="2"/>
      <c r="E3864" s="2"/>
      <c r="K3864" s="5"/>
      <c r="M3864" s="9"/>
    </row>
    <row r="3865" spans="4:13" x14ac:dyDescent="0.2">
      <c r="D3865" s="2"/>
      <c r="E3865" s="2"/>
      <c r="K3865" s="5"/>
      <c r="M3865" s="9"/>
    </row>
    <row r="3866" spans="4:13" x14ac:dyDescent="0.2">
      <c r="D3866" s="2"/>
      <c r="E3866" s="2"/>
      <c r="K3866" s="5"/>
      <c r="M3866" s="9"/>
    </row>
    <row r="3867" spans="4:13" x14ac:dyDescent="0.2">
      <c r="D3867" s="2"/>
      <c r="E3867" s="2"/>
      <c r="K3867" s="5"/>
      <c r="M3867" s="9"/>
    </row>
    <row r="3868" spans="4:13" x14ac:dyDescent="0.2">
      <c r="D3868" s="2"/>
      <c r="E3868" s="2"/>
      <c r="K3868" s="5"/>
      <c r="M3868" s="9"/>
    </row>
    <row r="3869" spans="4:13" x14ac:dyDescent="0.2">
      <c r="D3869" s="2"/>
      <c r="E3869" s="2"/>
      <c r="K3869" s="5"/>
      <c r="M3869" s="9"/>
    </row>
    <row r="3870" spans="4:13" x14ac:dyDescent="0.2">
      <c r="D3870" s="2"/>
      <c r="E3870" s="2"/>
      <c r="K3870" s="5"/>
      <c r="M3870" s="9"/>
    </row>
    <row r="3871" spans="4:13" x14ac:dyDescent="0.2">
      <c r="D3871" s="2"/>
      <c r="E3871" s="2"/>
      <c r="K3871" s="5"/>
      <c r="M3871" s="9"/>
    </row>
    <row r="3872" spans="4:13" x14ac:dyDescent="0.2">
      <c r="D3872" s="2"/>
      <c r="E3872" s="2"/>
      <c r="K3872" s="5"/>
      <c r="M3872" s="9"/>
    </row>
    <row r="3873" spans="4:13" x14ac:dyDescent="0.2">
      <c r="D3873" s="2"/>
      <c r="E3873" s="2"/>
      <c r="K3873" s="5"/>
      <c r="M3873" s="9"/>
    </row>
    <row r="3874" spans="4:13" x14ac:dyDescent="0.2">
      <c r="D3874" s="2"/>
      <c r="E3874" s="2"/>
      <c r="K3874" s="5"/>
      <c r="M3874" s="9"/>
    </row>
    <row r="3875" spans="4:13" x14ac:dyDescent="0.2">
      <c r="D3875" s="2"/>
      <c r="E3875" s="2"/>
      <c r="K3875" s="5"/>
      <c r="M3875" s="9"/>
    </row>
    <row r="3876" spans="4:13" x14ac:dyDescent="0.2">
      <c r="D3876" s="2"/>
      <c r="E3876" s="2"/>
      <c r="K3876" s="5"/>
      <c r="M3876" s="9"/>
    </row>
    <row r="3877" spans="4:13" x14ac:dyDescent="0.2">
      <c r="D3877" s="2"/>
      <c r="E3877" s="2"/>
      <c r="K3877" s="5"/>
      <c r="M3877" s="9"/>
    </row>
    <row r="3878" spans="4:13" x14ac:dyDescent="0.2">
      <c r="D3878" s="2"/>
      <c r="E3878" s="2"/>
      <c r="K3878" s="5"/>
      <c r="M3878" s="9"/>
    </row>
    <row r="3879" spans="4:13" x14ac:dyDescent="0.2">
      <c r="D3879" s="2"/>
      <c r="E3879" s="2"/>
      <c r="K3879" s="5"/>
      <c r="M3879" s="9"/>
    </row>
    <row r="3880" spans="4:13" x14ac:dyDescent="0.2">
      <c r="D3880" s="2"/>
      <c r="E3880" s="2"/>
      <c r="K3880" s="5"/>
      <c r="M3880" s="9"/>
    </row>
    <row r="3881" spans="4:13" x14ac:dyDescent="0.2">
      <c r="D3881" s="2"/>
      <c r="E3881" s="2"/>
      <c r="K3881" s="5"/>
      <c r="M3881" s="9"/>
    </row>
    <row r="3882" spans="4:13" x14ac:dyDescent="0.2">
      <c r="D3882" s="2"/>
      <c r="E3882" s="2"/>
      <c r="K3882" s="5"/>
      <c r="M3882" s="9"/>
    </row>
    <row r="3883" spans="4:13" x14ac:dyDescent="0.2">
      <c r="D3883" s="2"/>
      <c r="E3883" s="2"/>
      <c r="K3883" s="5"/>
      <c r="M3883" s="9"/>
    </row>
    <row r="3884" spans="4:13" x14ac:dyDescent="0.2">
      <c r="D3884" s="2"/>
      <c r="E3884" s="2"/>
      <c r="K3884" s="5"/>
      <c r="M3884" s="9"/>
    </row>
    <row r="3885" spans="4:13" x14ac:dyDescent="0.2">
      <c r="D3885" s="2"/>
      <c r="E3885" s="2"/>
      <c r="K3885" s="5"/>
      <c r="M3885" s="9"/>
    </row>
    <row r="3886" spans="4:13" x14ac:dyDescent="0.2">
      <c r="D3886" s="2"/>
      <c r="E3886" s="2"/>
      <c r="K3886" s="5"/>
      <c r="M3886" s="9"/>
    </row>
    <row r="3887" spans="4:13" x14ac:dyDescent="0.2">
      <c r="D3887" s="2"/>
      <c r="E3887" s="2"/>
      <c r="K3887" s="5"/>
      <c r="M3887" s="9"/>
    </row>
    <row r="3888" spans="4:13" x14ac:dyDescent="0.2">
      <c r="D3888" s="2"/>
      <c r="E3888" s="2"/>
      <c r="K3888" s="5"/>
      <c r="M3888" s="9"/>
    </row>
    <row r="3889" spans="4:13" x14ac:dyDescent="0.2">
      <c r="D3889" s="2"/>
      <c r="E3889" s="2"/>
      <c r="K3889" s="5"/>
      <c r="M3889" s="9"/>
    </row>
    <row r="3890" spans="4:13" x14ac:dyDescent="0.2">
      <c r="D3890" s="2"/>
      <c r="E3890" s="2"/>
      <c r="K3890" s="5"/>
      <c r="M3890" s="9"/>
    </row>
    <row r="3891" spans="4:13" x14ac:dyDescent="0.2">
      <c r="D3891" s="2"/>
      <c r="E3891" s="2"/>
      <c r="K3891" s="5"/>
      <c r="M3891" s="9"/>
    </row>
    <row r="3892" spans="4:13" x14ac:dyDescent="0.2">
      <c r="D3892" s="2"/>
      <c r="E3892" s="2"/>
      <c r="K3892" s="5"/>
      <c r="M3892" s="9"/>
    </row>
    <row r="3893" spans="4:13" x14ac:dyDescent="0.2">
      <c r="D3893" s="2"/>
      <c r="E3893" s="2"/>
      <c r="K3893" s="5"/>
      <c r="M3893" s="9"/>
    </row>
    <row r="3894" spans="4:13" x14ac:dyDescent="0.2">
      <c r="D3894" s="2"/>
      <c r="E3894" s="2"/>
      <c r="K3894" s="5"/>
      <c r="M3894" s="9"/>
    </row>
    <row r="3895" spans="4:13" x14ac:dyDescent="0.2">
      <c r="D3895" s="2"/>
      <c r="E3895" s="2"/>
      <c r="K3895" s="5"/>
      <c r="M3895" s="9"/>
    </row>
    <row r="3896" spans="4:13" x14ac:dyDescent="0.2">
      <c r="D3896" s="2"/>
      <c r="E3896" s="2"/>
      <c r="K3896" s="5"/>
      <c r="M3896" s="9"/>
    </row>
    <row r="3897" spans="4:13" x14ac:dyDescent="0.2">
      <c r="D3897" s="2"/>
      <c r="E3897" s="2"/>
      <c r="K3897" s="5"/>
      <c r="M3897" s="9"/>
    </row>
    <row r="3898" spans="4:13" x14ac:dyDescent="0.2">
      <c r="D3898" s="2"/>
      <c r="E3898" s="2"/>
      <c r="K3898" s="5"/>
      <c r="M3898" s="9"/>
    </row>
    <row r="3899" spans="4:13" x14ac:dyDescent="0.2">
      <c r="D3899" s="2"/>
      <c r="E3899" s="2"/>
      <c r="K3899" s="5"/>
      <c r="M3899" s="9"/>
    </row>
    <row r="3900" spans="4:13" x14ac:dyDescent="0.2">
      <c r="D3900" s="2"/>
      <c r="E3900" s="2"/>
      <c r="K3900" s="5"/>
      <c r="M3900" s="9"/>
    </row>
    <row r="3901" spans="4:13" x14ac:dyDescent="0.2">
      <c r="D3901" s="2"/>
      <c r="E3901" s="2"/>
      <c r="K3901" s="5"/>
      <c r="M3901" s="9"/>
    </row>
    <row r="3902" spans="4:13" x14ac:dyDescent="0.2">
      <c r="D3902" s="2"/>
      <c r="E3902" s="2"/>
      <c r="K3902" s="5"/>
      <c r="M3902" s="9"/>
    </row>
    <row r="3903" spans="4:13" x14ac:dyDescent="0.2">
      <c r="D3903" s="2"/>
      <c r="E3903" s="2"/>
      <c r="K3903" s="5"/>
      <c r="M3903" s="9"/>
    </row>
    <row r="3904" spans="4:13" x14ac:dyDescent="0.2">
      <c r="D3904" s="2"/>
      <c r="E3904" s="2"/>
      <c r="K3904" s="5"/>
      <c r="M3904" s="9"/>
    </row>
    <row r="3905" spans="4:13" x14ac:dyDescent="0.2">
      <c r="D3905" s="2"/>
      <c r="E3905" s="2"/>
      <c r="K3905" s="5"/>
      <c r="M3905" s="9"/>
    </row>
    <row r="3906" spans="4:13" x14ac:dyDescent="0.2">
      <c r="D3906" s="2"/>
      <c r="E3906" s="2"/>
      <c r="K3906" s="5"/>
      <c r="M3906" s="9"/>
    </row>
    <row r="3907" spans="4:13" x14ac:dyDescent="0.2">
      <c r="D3907" s="2"/>
      <c r="E3907" s="2"/>
      <c r="K3907" s="5"/>
      <c r="M3907" s="9"/>
    </row>
    <row r="3908" spans="4:13" x14ac:dyDescent="0.2">
      <c r="D3908" s="2"/>
      <c r="E3908" s="2"/>
      <c r="K3908" s="5"/>
      <c r="M3908" s="9"/>
    </row>
    <row r="3909" spans="4:13" x14ac:dyDescent="0.2">
      <c r="D3909" s="2"/>
      <c r="E3909" s="2"/>
      <c r="K3909" s="5"/>
      <c r="M3909" s="9"/>
    </row>
    <row r="3910" spans="4:13" x14ac:dyDescent="0.2">
      <c r="D3910" s="2"/>
      <c r="E3910" s="2"/>
      <c r="K3910" s="5"/>
      <c r="M3910" s="9"/>
    </row>
    <row r="3911" spans="4:13" x14ac:dyDescent="0.2">
      <c r="D3911" s="2"/>
      <c r="E3911" s="2"/>
      <c r="K3911" s="5"/>
      <c r="M3911" s="9"/>
    </row>
    <row r="3912" spans="4:13" x14ac:dyDescent="0.2">
      <c r="D3912" s="2"/>
      <c r="E3912" s="2"/>
      <c r="K3912" s="5"/>
      <c r="M3912" s="9"/>
    </row>
    <row r="3913" spans="4:13" x14ac:dyDescent="0.2">
      <c r="D3913" s="2"/>
      <c r="E3913" s="2"/>
      <c r="K3913" s="5"/>
      <c r="M3913" s="9"/>
    </row>
    <row r="3914" spans="4:13" x14ac:dyDescent="0.2">
      <c r="D3914" s="2"/>
      <c r="E3914" s="2"/>
      <c r="K3914" s="5"/>
      <c r="M3914" s="9"/>
    </row>
    <row r="3915" spans="4:13" x14ac:dyDescent="0.2">
      <c r="D3915" s="2"/>
      <c r="E3915" s="2"/>
      <c r="K3915" s="5"/>
      <c r="M3915" s="9"/>
    </row>
    <row r="3916" spans="4:13" x14ac:dyDescent="0.2">
      <c r="D3916" s="2"/>
      <c r="E3916" s="2"/>
      <c r="K3916" s="5"/>
      <c r="M3916" s="9"/>
    </row>
    <row r="3917" spans="4:13" x14ac:dyDescent="0.2">
      <c r="D3917" s="2"/>
      <c r="E3917" s="2"/>
      <c r="K3917" s="5"/>
      <c r="M3917" s="9"/>
    </row>
    <row r="3918" spans="4:13" x14ac:dyDescent="0.2">
      <c r="D3918" s="2"/>
      <c r="E3918" s="2"/>
      <c r="K3918" s="5"/>
      <c r="M3918" s="9"/>
    </row>
    <row r="3919" spans="4:13" x14ac:dyDescent="0.2">
      <c r="D3919" s="2"/>
      <c r="E3919" s="2"/>
      <c r="K3919" s="5"/>
      <c r="M3919" s="9"/>
    </row>
    <row r="3920" spans="4:13" x14ac:dyDescent="0.2">
      <c r="D3920" s="2"/>
      <c r="E3920" s="2"/>
      <c r="K3920" s="5"/>
      <c r="M3920" s="9"/>
    </row>
    <row r="3921" spans="4:13" x14ac:dyDescent="0.2">
      <c r="D3921" s="2"/>
      <c r="E3921" s="2"/>
      <c r="K3921" s="5"/>
      <c r="M3921" s="9"/>
    </row>
    <row r="3922" spans="4:13" x14ac:dyDescent="0.2">
      <c r="D3922" s="2"/>
      <c r="E3922" s="2"/>
      <c r="K3922" s="5"/>
      <c r="M3922" s="9"/>
    </row>
    <row r="3923" spans="4:13" x14ac:dyDescent="0.2">
      <c r="D3923" s="2"/>
      <c r="E3923" s="2"/>
      <c r="K3923" s="5"/>
      <c r="M3923" s="9"/>
    </row>
    <row r="3924" spans="4:13" x14ac:dyDescent="0.2">
      <c r="D3924" s="2"/>
      <c r="E3924" s="2"/>
      <c r="K3924" s="5"/>
      <c r="M3924" s="9"/>
    </row>
    <row r="3925" spans="4:13" x14ac:dyDescent="0.2">
      <c r="D3925" s="2"/>
      <c r="E3925" s="2"/>
      <c r="K3925" s="5"/>
      <c r="M3925" s="9"/>
    </row>
    <row r="3926" spans="4:13" x14ac:dyDescent="0.2">
      <c r="D3926" s="2"/>
      <c r="E3926" s="2"/>
      <c r="K3926" s="5"/>
      <c r="M3926" s="9"/>
    </row>
    <row r="3927" spans="4:13" x14ac:dyDescent="0.2">
      <c r="D3927" s="2"/>
      <c r="E3927" s="2"/>
      <c r="K3927" s="5"/>
      <c r="M3927" s="9"/>
    </row>
    <row r="3928" spans="4:13" x14ac:dyDescent="0.2">
      <c r="D3928" s="2"/>
      <c r="E3928" s="2"/>
      <c r="K3928" s="5"/>
      <c r="M3928" s="9"/>
    </row>
    <row r="3929" spans="4:13" x14ac:dyDescent="0.2">
      <c r="D3929" s="2"/>
      <c r="E3929" s="2"/>
      <c r="K3929" s="5"/>
      <c r="M3929" s="9"/>
    </row>
    <row r="3930" spans="4:13" x14ac:dyDescent="0.2">
      <c r="D3930" s="2"/>
      <c r="E3930" s="2"/>
      <c r="K3930" s="5"/>
      <c r="M3930" s="9"/>
    </row>
    <row r="3931" spans="4:13" x14ac:dyDescent="0.2">
      <c r="D3931" s="2"/>
      <c r="E3931" s="2"/>
      <c r="K3931" s="5"/>
      <c r="M3931" s="9"/>
    </row>
    <row r="3932" spans="4:13" x14ac:dyDescent="0.2">
      <c r="D3932" s="2"/>
      <c r="E3932" s="2"/>
      <c r="K3932" s="5"/>
      <c r="M3932" s="9"/>
    </row>
    <row r="3933" spans="4:13" x14ac:dyDescent="0.2">
      <c r="D3933" s="2"/>
      <c r="E3933" s="2"/>
      <c r="K3933" s="5"/>
      <c r="M3933" s="9"/>
    </row>
    <row r="3934" spans="4:13" x14ac:dyDescent="0.2">
      <c r="D3934" s="2"/>
      <c r="E3934" s="2"/>
      <c r="K3934" s="5"/>
      <c r="M3934" s="9"/>
    </row>
    <row r="3935" spans="4:13" x14ac:dyDescent="0.2">
      <c r="D3935" s="2"/>
      <c r="E3935" s="2"/>
      <c r="K3935" s="5"/>
      <c r="M3935" s="9"/>
    </row>
    <row r="3936" spans="4:13" x14ac:dyDescent="0.2">
      <c r="D3936" s="2"/>
      <c r="E3936" s="2"/>
      <c r="K3936" s="5"/>
      <c r="M3936" s="9"/>
    </row>
    <row r="3937" spans="4:13" x14ac:dyDescent="0.2">
      <c r="D3937" s="2"/>
      <c r="E3937" s="2"/>
      <c r="K3937" s="5"/>
      <c r="M3937" s="9"/>
    </row>
    <row r="3938" spans="4:13" x14ac:dyDescent="0.2">
      <c r="D3938" s="2"/>
      <c r="E3938" s="2"/>
      <c r="K3938" s="5"/>
      <c r="M3938" s="9"/>
    </row>
    <row r="3939" spans="4:13" x14ac:dyDescent="0.2">
      <c r="D3939" s="2"/>
      <c r="E3939" s="2"/>
      <c r="K3939" s="5"/>
      <c r="M3939" s="9"/>
    </row>
    <row r="3940" spans="4:13" x14ac:dyDescent="0.2">
      <c r="D3940" s="2"/>
      <c r="E3940" s="2"/>
      <c r="K3940" s="5"/>
      <c r="M3940" s="9"/>
    </row>
    <row r="3941" spans="4:13" x14ac:dyDescent="0.2">
      <c r="D3941" s="2"/>
      <c r="E3941" s="2"/>
      <c r="K3941" s="5"/>
      <c r="M3941" s="9"/>
    </row>
    <row r="3942" spans="4:13" x14ac:dyDescent="0.2">
      <c r="D3942" s="2"/>
      <c r="E3942" s="2"/>
      <c r="K3942" s="5"/>
      <c r="M3942" s="9"/>
    </row>
    <row r="3943" spans="4:13" x14ac:dyDescent="0.2">
      <c r="D3943" s="2"/>
      <c r="E3943" s="2"/>
      <c r="K3943" s="5"/>
      <c r="M3943" s="9"/>
    </row>
    <row r="3944" spans="4:13" x14ac:dyDescent="0.2">
      <c r="D3944" s="2"/>
      <c r="E3944" s="2"/>
      <c r="K3944" s="5"/>
      <c r="M3944" s="9"/>
    </row>
    <row r="3945" spans="4:13" x14ac:dyDescent="0.2">
      <c r="D3945" s="2"/>
      <c r="E3945" s="2"/>
      <c r="K3945" s="5"/>
      <c r="M3945" s="9"/>
    </row>
    <row r="3946" spans="4:13" x14ac:dyDescent="0.2">
      <c r="D3946" s="2"/>
      <c r="E3946" s="2"/>
      <c r="K3946" s="5"/>
      <c r="M3946" s="9"/>
    </row>
    <row r="3947" spans="4:13" x14ac:dyDescent="0.2">
      <c r="D3947" s="2"/>
      <c r="E3947" s="2"/>
      <c r="K3947" s="5"/>
      <c r="M3947" s="9"/>
    </row>
    <row r="3948" spans="4:13" x14ac:dyDescent="0.2">
      <c r="D3948" s="2"/>
      <c r="E3948" s="2"/>
      <c r="K3948" s="5"/>
      <c r="M3948" s="9"/>
    </row>
    <row r="3949" spans="4:13" x14ac:dyDescent="0.2">
      <c r="D3949" s="2"/>
      <c r="E3949" s="2"/>
      <c r="K3949" s="5"/>
      <c r="M3949" s="9"/>
    </row>
    <row r="3950" spans="4:13" x14ac:dyDescent="0.2">
      <c r="D3950" s="2"/>
      <c r="E3950" s="2"/>
      <c r="K3950" s="5"/>
      <c r="M3950" s="9"/>
    </row>
    <row r="3951" spans="4:13" x14ac:dyDescent="0.2">
      <c r="D3951" s="2"/>
      <c r="E3951" s="2"/>
      <c r="K3951" s="5"/>
      <c r="M3951" s="9"/>
    </row>
    <row r="3952" spans="4:13" x14ac:dyDescent="0.2">
      <c r="D3952" s="2"/>
      <c r="E3952" s="2"/>
      <c r="K3952" s="5"/>
      <c r="M3952" s="9"/>
    </row>
    <row r="3953" spans="4:13" x14ac:dyDescent="0.2">
      <c r="D3953" s="2"/>
      <c r="E3953" s="2"/>
      <c r="K3953" s="5"/>
      <c r="M3953" s="9"/>
    </row>
    <row r="3954" spans="4:13" x14ac:dyDescent="0.2">
      <c r="D3954" s="2"/>
      <c r="E3954" s="2"/>
      <c r="K3954" s="5"/>
      <c r="M3954" s="9"/>
    </row>
    <row r="3955" spans="4:13" x14ac:dyDescent="0.2">
      <c r="D3955" s="2"/>
      <c r="E3955" s="2"/>
      <c r="K3955" s="5"/>
      <c r="M3955" s="9"/>
    </row>
    <row r="3956" spans="4:13" x14ac:dyDescent="0.2">
      <c r="D3956" s="2"/>
      <c r="E3956" s="2"/>
      <c r="K3956" s="5"/>
      <c r="M3956" s="9"/>
    </row>
    <row r="3957" spans="4:13" x14ac:dyDescent="0.2">
      <c r="D3957" s="2"/>
      <c r="E3957" s="2"/>
      <c r="K3957" s="5"/>
      <c r="M3957" s="9"/>
    </row>
    <row r="3958" spans="4:13" x14ac:dyDescent="0.2">
      <c r="D3958" s="2"/>
      <c r="E3958" s="2"/>
      <c r="K3958" s="5"/>
      <c r="M3958" s="9"/>
    </row>
    <row r="3959" spans="4:13" x14ac:dyDescent="0.2">
      <c r="D3959" s="2"/>
      <c r="E3959" s="2"/>
      <c r="K3959" s="5"/>
      <c r="M3959" s="9"/>
    </row>
    <row r="3960" spans="4:13" x14ac:dyDescent="0.2">
      <c r="D3960" s="2"/>
      <c r="E3960" s="2"/>
      <c r="K3960" s="5"/>
      <c r="M3960" s="9"/>
    </row>
    <row r="3961" spans="4:13" x14ac:dyDescent="0.2">
      <c r="D3961" s="2"/>
      <c r="E3961" s="2"/>
      <c r="K3961" s="5"/>
      <c r="M3961" s="9"/>
    </row>
    <row r="3962" spans="4:13" x14ac:dyDescent="0.2">
      <c r="D3962" s="2"/>
      <c r="E3962" s="2"/>
      <c r="K3962" s="5"/>
      <c r="M3962" s="9"/>
    </row>
    <row r="3963" spans="4:13" x14ac:dyDescent="0.2">
      <c r="D3963" s="2"/>
      <c r="E3963" s="2"/>
      <c r="K3963" s="5"/>
      <c r="M3963" s="9"/>
    </row>
    <row r="3964" spans="4:13" x14ac:dyDescent="0.2">
      <c r="D3964" s="2"/>
      <c r="E3964" s="2"/>
      <c r="K3964" s="5"/>
      <c r="M3964" s="9"/>
    </row>
    <row r="3965" spans="4:13" x14ac:dyDescent="0.2">
      <c r="D3965" s="2"/>
      <c r="E3965" s="2"/>
      <c r="K3965" s="5"/>
      <c r="M3965" s="9"/>
    </row>
    <row r="3966" spans="4:13" x14ac:dyDescent="0.2">
      <c r="D3966" s="2"/>
      <c r="E3966" s="2"/>
      <c r="K3966" s="5"/>
      <c r="M3966" s="9"/>
    </row>
    <row r="3967" spans="4:13" x14ac:dyDescent="0.2">
      <c r="D3967" s="2"/>
      <c r="E3967" s="2"/>
      <c r="K3967" s="5"/>
      <c r="M3967" s="9"/>
    </row>
    <row r="3968" spans="4:13" x14ac:dyDescent="0.2">
      <c r="D3968" s="2"/>
      <c r="E3968" s="2"/>
      <c r="K3968" s="5"/>
      <c r="M3968" s="9"/>
    </row>
    <row r="3969" spans="4:13" x14ac:dyDescent="0.2">
      <c r="D3969" s="2"/>
      <c r="E3969" s="2"/>
      <c r="K3969" s="5"/>
      <c r="M3969" s="9"/>
    </row>
    <row r="3970" spans="4:13" x14ac:dyDescent="0.2">
      <c r="D3970" s="2"/>
      <c r="E3970" s="2"/>
      <c r="K3970" s="5"/>
      <c r="M3970" s="9"/>
    </row>
    <row r="3971" spans="4:13" x14ac:dyDescent="0.2">
      <c r="D3971" s="2"/>
      <c r="E3971" s="2"/>
      <c r="K3971" s="5"/>
      <c r="M3971" s="9"/>
    </row>
    <row r="3972" spans="4:13" x14ac:dyDescent="0.2">
      <c r="D3972" s="2"/>
      <c r="E3972" s="2"/>
      <c r="K3972" s="5"/>
      <c r="M3972" s="9"/>
    </row>
    <row r="3973" spans="4:13" x14ac:dyDescent="0.2">
      <c r="D3973" s="2"/>
      <c r="E3973" s="2"/>
      <c r="K3973" s="5"/>
      <c r="M3973" s="9"/>
    </row>
    <row r="3974" spans="4:13" x14ac:dyDescent="0.2">
      <c r="D3974" s="2"/>
      <c r="E3974" s="2"/>
      <c r="K3974" s="5"/>
      <c r="M3974" s="9"/>
    </row>
    <row r="3975" spans="4:13" x14ac:dyDescent="0.2">
      <c r="D3975" s="2"/>
      <c r="E3975" s="2"/>
      <c r="K3975" s="5"/>
      <c r="M3975" s="9"/>
    </row>
    <row r="3976" spans="4:13" x14ac:dyDescent="0.2">
      <c r="D3976" s="2"/>
      <c r="E3976" s="2"/>
      <c r="K3976" s="5"/>
      <c r="M3976" s="9"/>
    </row>
    <row r="3977" spans="4:13" x14ac:dyDescent="0.2">
      <c r="D3977" s="2"/>
      <c r="E3977" s="2"/>
      <c r="K3977" s="5"/>
      <c r="M3977" s="9"/>
    </row>
    <row r="3978" spans="4:13" x14ac:dyDescent="0.2">
      <c r="D3978" s="2"/>
      <c r="E3978" s="2"/>
      <c r="K3978" s="5"/>
      <c r="M3978" s="9"/>
    </row>
    <row r="3979" spans="4:13" x14ac:dyDescent="0.2">
      <c r="D3979" s="2"/>
      <c r="E3979" s="2"/>
      <c r="K3979" s="5"/>
      <c r="M3979" s="9"/>
    </row>
    <row r="3980" spans="4:13" x14ac:dyDescent="0.2">
      <c r="D3980" s="2"/>
      <c r="E3980" s="2"/>
      <c r="K3980" s="5"/>
      <c r="M3980" s="9"/>
    </row>
    <row r="3981" spans="4:13" x14ac:dyDescent="0.2">
      <c r="D3981" s="2"/>
      <c r="E3981" s="2"/>
      <c r="K3981" s="5"/>
      <c r="M3981" s="9"/>
    </row>
    <row r="3982" spans="4:13" x14ac:dyDescent="0.2">
      <c r="D3982" s="2"/>
      <c r="E3982" s="2"/>
      <c r="K3982" s="5"/>
      <c r="M3982" s="9"/>
    </row>
    <row r="3983" spans="4:13" x14ac:dyDescent="0.2">
      <c r="D3983" s="2"/>
      <c r="E3983" s="2"/>
      <c r="K3983" s="5"/>
      <c r="M3983" s="9"/>
    </row>
    <row r="3984" spans="4:13" x14ac:dyDescent="0.2">
      <c r="D3984" s="2"/>
      <c r="E3984" s="2"/>
      <c r="K3984" s="5"/>
      <c r="M3984" s="9"/>
    </row>
    <row r="3985" spans="4:13" x14ac:dyDescent="0.2">
      <c r="D3985" s="2"/>
      <c r="E3985" s="2"/>
      <c r="K3985" s="5"/>
      <c r="M3985" s="9"/>
    </row>
    <row r="3986" spans="4:13" x14ac:dyDescent="0.2">
      <c r="D3986" s="2"/>
      <c r="E3986" s="2"/>
      <c r="K3986" s="5"/>
      <c r="M3986" s="9"/>
    </row>
    <row r="3987" spans="4:13" x14ac:dyDescent="0.2">
      <c r="D3987" s="2"/>
      <c r="E3987" s="2"/>
      <c r="K3987" s="5"/>
      <c r="M3987" s="9"/>
    </row>
    <row r="3988" spans="4:13" x14ac:dyDescent="0.2">
      <c r="D3988" s="2"/>
      <c r="E3988" s="2"/>
      <c r="K3988" s="5"/>
      <c r="M3988" s="9"/>
    </row>
    <row r="3989" spans="4:13" x14ac:dyDescent="0.2">
      <c r="D3989" s="2"/>
      <c r="E3989" s="2"/>
      <c r="K3989" s="5"/>
      <c r="M3989" s="9"/>
    </row>
    <row r="3990" spans="4:13" x14ac:dyDescent="0.2">
      <c r="D3990" s="2"/>
      <c r="E3990" s="2"/>
      <c r="K3990" s="5"/>
      <c r="M3990" s="9"/>
    </row>
    <row r="3991" spans="4:13" x14ac:dyDescent="0.2">
      <c r="D3991" s="2"/>
      <c r="E3991" s="2"/>
      <c r="K3991" s="5"/>
      <c r="M3991" s="9"/>
    </row>
    <row r="3992" spans="4:13" x14ac:dyDescent="0.2">
      <c r="D3992" s="2"/>
      <c r="E3992" s="2"/>
      <c r="K3992" s="5"/>
      <c r="M3992" s="9"/>
    </row>
    <row r="3993" spans="4:13" x14ac:dyDescent="0.2">
      <c r="D3993" s="2"/>
      <c r="E3993" s="2"/>
      <c r="K3993" s="5"/>
      <c r="M3993" s="9"/>
    </row>
    <row r="3994" spans="4:13" x14ac:dyDescent="0.2">
      <c r="D3994" s="2"/>
      <c r="E3994" s="2"/>
      <c r="K3994" s="5"/>
      <c r="M3994" s="9"/>
    </row>
    <row r="3995" spans="4:13" x14ac:dyDescent="0.2">
      <c r="D3995" s="2"/>
      <c r="E3995" s="2"/>
      <c r="K3995" s="5"/>
      <c r="M3995" s="9"/>
    </row>
    <row r="3996" spans="4:13" x14ac:dyDescent="0.2">
      <c r="D3996" s="2"/>
      <c r="E3996" s="2"/>
      <c r="K3996" s="5"/>
      <c r="M3996" s="9"/>
    </row>
    <row r="3997" spans="4:13" x14ac:dyDescent="0.2">
      <c r="D3997" s="2"/>
      <c r="E3997" s="2"/>
      <c r="K3997" s="5"/>
      <c r="M3997" s="9"/>
    </row>
    <row r="3998" spans="4:13" x14ac:dyDescent="0.2">
      <c r="D3998" s="2"/>
      <c r="E3998" s="2"/>
      <c r="K3998" s="5"/>
      <c r="M3998" s="9"/>
    </row>
    <row r="3999" spans="4:13" x14ac:dyDescent="0.2">
      <c r="D3999" s="2"/>
      <c r="E3999" s="2"/>
      <c r="K3999" s="5"/>
      <c r="M3999" s="9"/>
    </row>
    <row r="4000" spans="4:13" x14ac:dyDescent="0.2">
      <c r="D4000" s="2"/>
      <c r="E4000" s="2"/>
      <c r="K4000" s="5"/>
      <c r="M4000" s="9"/>
    </row>
    <row r="4001" spans="4:13" x14ac:dyDescent="0.2">
      <c r="D4001" s="2"/>
      <c r="E4001" s="2"/>
      <c r="K4001" s="5"/>
      <c r="M4001" s="9"/>
    </row>
    <row r="4002" spans="4:13" x14ac:dyDescent="0.2">
      <c r="D4002" s="2"/>
      <c r="E4002" s="2"/>
      <c r="K4002" s="5"/>
      <c r="M4002" s="9"/>
    </row>
    <row r="4003" spans="4:13" x14ac:dyDescent="0.2">
      <c r="D4003" s="2"/>
      <c r="E4003" s="2"/>
      <c r="K4003" s="5"/>
      <c r="M4003" s="9"/>
    </row>
    <row r="4004" spans="4:13" x14ac:dyDescent="0.2">
      <c r="D4004" s="2"/>
      <c r="E4004" s="2"/>
      <c r="K4004" s="5"/>
      <c r="M4004" s="9"/>
    </row>
    <row r="4005" spans="4:13" x14ac:dyDescent="0.2">
      <c r="D4005" s="2"/>
      <c r="E4005" s="2"/>
      <c r="K4005" s="5"/>
      <c r="M4005" s="9"/>
    </row>
    <row r="4006" spans="4:13" x14ac:dyDescent="0.2">
      <c r="D4006" s="2"/>
      <c r="E4006" s="2"/>
      <c r="K4006" s="5"/>
      <c r="M4006" s="9"/>
    </row>
    <row r="4007" spans="4:13" x14ac:dyDescent="0.2">
      <c r="D4007" s="2"/>
      <c r="E4007" s="2"/>
      <c r="K4007" s="5"/>
      <c r="M4007" s="9"/>
    </row>
    <row r="4008" spans="4:13" x14ac:dyDescent="0.2">
      <c r="D4008" s="2"/>
      <c r="E4008" s="2"/>
      <c r="K4008" s="5"/>
      <c r="M4008" s="9"/>
    </row>
    <row r="4009" spans="4:13" x14ac:dyDescent="0.2">
      <c r="D4009" s="2"/>
      <c r="E4009" s="2"/>
      <c r="K4009" s="5"/>
      <c r="M4009" s="9"/>
    </row>
    <row r="4010" spans="4:13" x14ac:dyDescent="0.2">
      <c r="D4010" s="2"/>
      <c r="E4010" s="2"/>
      <c r="K4010" s="5"/>
      <c r="M4010" s="9"/>
    </row>
    <row r="4011" spans="4:13" x14ac:dyDescent="0.2">
      <c r="D4011" s="2"/>
      <c r="E4011" s="2"/>
      <c r="K4011" s="5"/>
      <c r="M4011" s="9"/>
    </row>
    <row r="4012" spans="4:13" x14ac:dyDescent="0.2">
      <c r="D4012" s="2"/>
      <c r="E4012" s="2"/>
      <c r="K4012" s="5"/>
      <c r="M4012" s="9"/>
    </row>
    <row r="4013" spans="4:13" x14ac:dyDescent="0.2">
      <c r="D4013" s="2"/>
      <c r="E4013" s="2"/>
      <c r="K4013" s="5"/>
      <c r="M4013" s="9"/>
    </row>
    <row r="4014" spans="4:13" x14ac:dyDescent="0.2">
      <c r="D4014" s="2"/>
      <c r="E4014" s="2"/>
      <c r="K4014" s="5"/>
      <c r="M4014" s="9"/>
    </row>
    <row r="4015" spans="4:13" x14ac:dyDescent="0.2">
      <c r="D4015" s="2"/>
      <c r="E4015" s="2"/>
      <c r="K4015" s="5"/>
      <c r="M4015" s="9"/>
    </row>
    <row r="4016" spans="4:13" x14ac:dyDescent="0.2">
      <c r="D4016" s="2"/>
      <c r="E4016" s="2"/>
      <c r="K4016" s="5"/>
      <c r="M4016" s="9"/>
    </row>
    <row r="4017" spans="4:13" x14ac:dyDescent="0.2">
      <c r="D4017" s="2"/>
      <c r="E4017" s="2"/>
      <c r="K4017" s="5"/>
      <c r="M4017" s="9"/>
    </row>
    <row r="4018" spans="4:13" x14ac:dyDescent="0.2">
      <c r="D4018" s="2"/>
      <c r="E4018" s="2"/>
      <c r="K4018" s="5"/>
      <c r="M4018" s="9"/>
    </row>
    <row r="4019" spans="4:13" x14ac:dyDescent="0.2">
      <c r="D4019" s="2"/>
      <c r="E4019" s="2"/>
      <c r="K4019" s="5"/>
      <c r="M4019" s="9"/>
    </row>
    <row r="4020" spans="4:13" x14ac:dyDescent="0.2">
      <c r="D4020" s="2"/>
      <c r="E4020" s="2"/>
      <c r="K4020" s="5"/>
      <c r="M4020" s="9"/>
    </row>
    <row r="4021" spans="4:13" x14ac:dyDescent="0.2">
      <c r="D4021" s="2"/>
      <c r="E4021" s="2"/>
      <c r="K4021" s="5"/>
      <c r="M4021" s="9"/>
    </row>
    <row r="4022" spans="4:13" x14ac:dyDescent="0.2">
      <c r="D4022" s="2"/>
      <c r="E4022" s="2"/>
      <c r="K4022" s="5"/>
      <c r="M4022" s="9"/>
    </row>
    <row r="4023" spans="4:13" x14ac:dyDescent="0.2">
      <c r="D4023" s="2"/>
      <c r="E4023" s="2"/>
      <c r="K4023" s="5"/>
      <c r="M4023" s="9"/>
    </row>
    <row r="4024" spans="4:13" x14ac:dyDescent="0.2">
      <c r="D4024" s="2"/>
      <c r="E4024" s="2"/>
      <c r="K4024" s="5"/>
      <c r="M4024" s="9"/>
    </row>
    <row r="4025" spans="4:13" x14ac:dyDescent="0.2">
      <c r="D4025" s="2"/>
      <c r="E4025" s="2"/>
      <c r="K4025" s="5"/>
      <c r="M4025" s="9"/>
    </row>
    <row r="4026" spans="4:13" x14ac:dyDescent="0.2">
      <c r="D4026" s="2"/>
      <c r="E4026" s="2"/>
      <c r="K4026" s="5"/>
      <c r="M4026" s="9"/>
    </row>
    <row r="4027" spans="4:13" x14ac:dyDescent="0.2">
      <c r="D4027" s="2"/>
      <c r="E4027" s="2"/>
      <c r="K4027" s="5"/>
      <c r="M4027" s="9"/>
    </row>
    <row r="4028" spans="4:13" x14ac:dyDescent="0.2">
      <c r="D4028" s="2"/>
      <c r="E4028" s="2"/>
      <c r="K4028" s="5"/>
      <c r="M4028" s="9"/>
    </row>
    <row r="4029" spans="4:13" x14ac:dyDescent="0.2">
      <c r="D4029" s="2"/>
      <c r="E4029" s="2"/>
      <c r="K4029" s="5"/>
      <c r="M4029" s="9"/>
    </row>
    <row r="4030" spans="4:13" x14ac:dyDescent="0.2">
      <c r="D4030" s="2"/>
      <c r="E4030" s="2"/>
      <c r="K4030" s="5"/>
      <c r="M4030" s="9"/>
    </row>
    <row r="4031" spans="4:13" x14ac:dyDescent="0.2">
      <c r="D4031" s="2"/>
      <c r="E4031" s="2"/>
      <c r="K4031" s="5"/>
      <c r="M4031" s="9"/>
    </row>
    <row r="4032" spans="4:13" x14ac:dyDescent="0.2">
      <c r="D4032" s="2"/>
      <c r="E4032" s="2"/>
      <c r="K4032" s="5"/>
      <c r="M4032" s="9"/>
    </row>
    <row r="4033" spans="4:13" x14ac:dyDescent="0.2">
      <c r="D4033" s="2"/>
      <c r="E4033" s="2"/>
      <c r="K4033" s="5"/>
      <c r="M4033" s="9"/>
    </row>
    <row r="4034" spans="4:13" x14ac:dyDescent="0.2">
      <c r="D4034" s="2"/>
      <c r="E4034" s="2"/>
      <c r="K4034" s="5"/>
      <c r="M4034" s="9"/>
    </row>
    <row r="4035" spans="4:13" x14ac:dyDescent="0.2">
      <c r="D4035" s="2"/>
      <c r="E4035" s="2"/>
      <c r="K4035" s="5"/>
      <c r="M4035" s="9"/>
    </row>
    <row r="4036" spans="4:13" x14ac:dyDescent="0.2">
      <c r="D4036" s="2"/>
      <c r="E4036" s="2"/>
      <c r="K4036" s="5"/>
      <c r="M4036" s="9"/>
    </row>
    <row r="4037" spans="4:13" x14ac:dyDescent="0.2">
      <c r="D4037" s="2"/>
      <c r="E4037" s="2"/>
      <c r="K4037" s="5"/>
      <c r="M4037" s="9"/>
    </row>
    <row r="4038" spans="4:13" x14ac:dyDescent="0.2">
      <c r="D4038" s="2"/>
      <c r="E4038" s="2"/>
      <c r="K4038" s="5"/>
      <c r="M4038" s="9"/>
    </row>
    <row r="4039" spans="4:13" x14ac:dyDescent="0.2">
      <c r="D4039" s="2"/>
      <c r="E4039" s="2"/>
      <c r="K4039" s="5"/>
      <c r="M4039" s="9"/>
    </row>
    <row r="4040" spans="4:13" x14ac:dyDescent="0.2">
      <c r="D4040" s="2"/>
      <c r="E4040" s="2"/>
      <c r="K4040" s="5"/>
      <c r="M4040" s="9"/>
    </row>
    <row r="4041" spans="4:13" x14ac:dyDescent="0.2">
      <c r="D4041" s="2"/>
      <c r="E4041" s="2"/>
      <c r="K4041" s="5"/>
      <c r="M4041" s="9"/>
    </row>
    <row r="4042" spans="4:13" x14ac:dyDescent="0.2">
      <c r="D4042" s="2"/>
      <c r="E4042" s="2"/>
      <c r="K4042" s="5"/>
      <c r="M4042" s="9"/>
    </row>
    <row r="4043" spans="4:13" x14ac:dyDescent="0.2">
      <c r="D4043" s="2"/>
      <c r="E4043" s="2"/>
      <c r="K4043" s="5"/>
      <c r="M4043" s="9"/>
    </row>
    <row r="4044" spans="4:13" x14ac:dyDescent="0.2">
      <c r="D4044" s="2"/>
      <c r="E4044" s="2"/>
      <c r="K4044" s="5"/>
      <c r="M4044" s="9"/>
    </row>
    <row r="4045" spans="4:13" x14ac:dyDescent="0.2">
      <c r="D4045" s="2"/>
      <c r="E4045" s="2"/>
      <c r="K4045" s="5"/>
      <c r="M4045" s="9"/>
    </row>
    <row r="4046" spans="4:13" x14ac:dyDescent="0.2">
      <c r="D4046" s="2"/>
      <c r="E4046" s="2"/>
      <c r="K4046" s="5"/>
      <c r="M4046" s="9"/>
    </row>
    <row r="4047" spans="4:13" x14ac:dyDescent="0.2">
      <c r="D4047" s="2"/>
      <c r="E4047" s="2"/>
      <c r="K4047" s="5"/>
      <c r="M4047" s="9"/>
    </row>
    <row r="4048" spans="4:13" x14ac:dyDescent="0.2">
      <c r="D4048" s="2"/>
      <c r="E4048" s="2"/>
      <c r="K4048" s="5"/>
      <c r="M4048" s="9"/>
    </row>
    <row r="4049" spans="4:13" x14ac:dyDescent="0.2">
      <c r="D4049" s="2"/>
      <c r="E4049" s="2"/>
      <c r="K4049" s="5"/>
      <c r="M4049" s="9"/>
    </row>
    <row r="4050" spans="4:13" x14ac:dyDescent="0.2">
      <c r="D4050" s="2"/>
      <c r="E4050" s="2"/>
      <c r="K4050" s="5"/>
      <c r="M4050" s="9"/>
    </row>
    <row r="4051" spans="4:13" x14ac:dyDescent="0.2">
      <c r="D4051" s="2"/>
      <c r="E4051" s="2"/>
      <c r="K4051" s="5"/>
      <c r="M4051" s="9"/>
    </row>
    <row r="4052" spans="4:13" x14ac:dyDescent="0.2">
      <c r="D4052" s="2"/>
      <c r="E4052" s="2"/>
      <c r="K4052" s="5"/>
      <c r="M4052" s="9"/>
    </row>
    <row r="4053" spans="4:13" x14ac:dyDescent="0.2">
      <c r="D4053" s="2"/>
      <c r="E4053" s="2"/>
      <c r="K4053" s="5"/>
      <c r="M4053" s="9"/>
    </row>
    <row r="4054" spans="4:13" x14ac:dyDescent="0.2">
      <c r="D4054" s="2"/>
      <c r="E4054" s="2"/>
      <c r="K4054" s="5"/>
      <c r="M4054" s="9"/>
    </row>
    <row r="4055" spans="4:13" x14ac:dyDescent="0.2">
      <c r="D4055" s="2"/>
      <c r="E4055" s="2"/>
      <c r="K4055" s="5"/>
      <c r="M4055" s="9"/>
    </row>
    <row r="4056" spans="4:13" x14ac:dyDescent="0.2">
      <c r="D4056" s="2"/>
      <c r="E4056" s="2"/>
      <c r="K4056" s="5"/>
      <c r="M4056" s="9"/>
    </row>
    <row r="4057" spans="4:13" x14ac:dyDescent="0.2">
      <c r="D4057" s="2"/>
      <c r="E4057" s="2"/>
      <c r="K4057" s="5"/>
      <c r="M4057" s="9"/>
    </row>
    <row r="4058" spans="4:13" x14ac:dyDescent="0.2">
      <c r="D4058" s="2"/>
      <c r="E4058" s="2"/>
      <c r="K4058" s="5"/>
      <c r="M4058" s="9"/>
    </row>
    <row r="4059" spans="4:13" x14ac:dyDescent="0.2">
      <c r="D4059" s="2"/>
      <c r="E4059" s="2"/>
      <c r="K4059" s="5"/>
      <c r="M4059" s="9"/>
    </row>
    <row r="4060" spans="4:13" x14ac:dyDescent="0.2">
      <c r="D4060" s="2"/>
      <c r="E4060" s="2"/>
      <c r="K4060" s="5"/>
      <c r="M4060" s="9"/>
    </row>
    <row r="4061" spans="4:13" x14ac:dyDescent="0.2">
      <c r="D4061" s="2"/>
      <c r="E4061" s="2"/>
      <c r="K4061" s="5"/>
      <c r="M4061" s="9"/>
    </row>
    <row r="4062" spans="4:13" x14ac:dyDescent="0.2">
      <c r="D4062" s="2"/>
      <c r="E4062" s="2"/>
      <c r="K4062" s="5"/>
      <c r="M4062" s="9"/>
    </row>
    <row r="4063" spans="4:13" x14ac:dyDescent="0.2">
      <c r="D4063" s="2"/>
      <c r="E4063" s="2"/>
      <c r="K4063" s="5"/>
      <c r="M4063" s="9"/>
    </row>
    <row r="4064" spans="4:13" x14ac:dyDescent="0.2">
      <c r="D4064" s="2"/>
      <c r="E4064" s="2"/>
      <c r="K4064" s="5"/>
      <c r="M4064" s="9"/>
    </row>
    <row r="4065" spans="4:13" x14ac:dyDescent="0.2">
      <c r="D4065" s="2"/>
      <c r="E4065" s="2"/>
      <c r="K4065" s="5"/>
      <c r="M4065" s="9"/>
    </row>
    <row r="4066" spans="4:13" x14ac:dyDescent="0.2">
      <c r="D4066" s="2"/>
      <c r="E4066" s="2"/>
      <c r="K4066" s="5"/>
      <c r="M4066" s="9"/>
    </row>
    <row r="4067" spans="4:13" x14ac:dyDescent="0.2">
      <c r="D4067" s="2"/>
      <c r="E4067" s="2"/>
      <c r="K4067" s="5"/>
      <c r="M4067" s="9"/>
    </row>
    <row r="4068" spans="4:13" x14ac:dyDescent="0.2">
      <c r="D4068" s="2"/>
      <c r="E4068" s="2"/>
      <c r="K4068" s="5"/>
      <c r="M4068" s="9"/>
    </row>
    <row r="4069" spans="4:13" x14ac:dyDescent="0.2">
      <c r="D4069" s="2"/>
      <c r="E4069" s="2"/>
      <c r="K4069" s="5"/>
      <c r="M4069" s="9"/>
    </row>
    <row r="4070" spans="4:13" x14ac:dyDescent="0.2">
      <c r="D4070" s="2"/>
      <c r="E4070" s="2"/>
      <c r="K4070" s="5"/>
      <c r="M4070" s="9"/>
    </row>
    <row r="4071" spans="4:13" x14ac:dyDescent="0.2">
      <c r="D4071" s="2"/>
      <c r="E4071" s="2"/>
      <c r="K4071" s="5"/>
      <c r="M4071" s="9"/>
    </row>
    <row r="4072" spans="4:13" x14ac:dyDescent="0.2">
      <c r="D4072" s="2"/>
      <c r="E4072" s="2"/>
      <c r="K4072" s="5"/>
      <c r="M4072" s="9"/>
    </row>
    <row r="4073" spans="4:13" x14ac:dyDescent="0.2">
      <c r="D4073" s="2"/>
      <c r="E4073" s="2"/>
      <c r="K4073" s="5"/>
      <c r="M4073" s="9"/>
    </row>
    <row r="4074" spans="4:13" x14ac:dyDescent="0.2">
      <c r="D4074" s="2"/>
      <c r="E4074" s="2"/>
      <c r="K4074" s="5"/>
      <c r="M4074" s="9"/>
    </row>
    <row r="4075" spans="4:13" x14ac:dyDescent="0.2">
      <c r="D4075" s="2"/>
      <c r="E4075" s="2"/>
      <c r="K4075" s="5"/>
      <c r="M4075" s="9"/>
    </row>
    <row r="4076" spans="4:13" x14ac:dyDescent="0.2">
      <c r="D4076" s="2"/>
      <c r="E4076" s="2"/>
      <c r="K4076" s="5"/>
      <c r="M4076" s="9"/>
    </row>
    <row r="4077" spans="4:13" x14ac:dyDescent="0.2">
      <c r="D4077" s="2"/>
      <c r="E4077" s="2"/>
      <c r="K4077" s="5"/>
      <c r="M4077" s="9"/>
    </row>
    <row r="4078" spans="4:13" x14ac:dyDescent="0.2">
      <c r="D4078" s="2"/>
      <c r="E4078" s="2"/>
      <c r="K4078" s="5"/>
      <c r="M4078" s="9"/>
    </row>
    <row r="4079" spans="4:13" x14ac:dyDescent="0.2">
      <c r="D4079" s="2"/>
      <c r="E4079" s="2"/>
      <c r="K4079" s="5"/>
      <c r="M4079" s="9"/>
    </row>
    <row r="4080" spans="4:13" x14ac:dyDescent="0.2">
      <c r="D4080" s="2"/>
      <c r="E4080" s="2"/>
      <c r="K4080" s="5"/>
      <c r="M4080" s="9"/>
    </row>
    <row r="4081" spans="4:13" x14ac:dyDescent="0.2">
      <c r="D4081" s="2"/>
      <c r="E4081" s="2"/>
      <c r="K4081" s="5"/>
      <c r="M4081" s="9"/>
    </row>
    <row r="4082" spans="4:13" x14ac:dyDescent="0.2">
      <c r="D4082" s="2"/>
      <c r="E4082" s="2"/>
      <c r="K4082" s="5"/>
      <c r="M4082" s="9"/>
    </row>
    <row r="4083" spans="4:13" x14ac:dyDescent="0.2">
      <c r="D4083" s="2"/>
      <c r="E4083" s="2"/>
      <c r="K4083" s="5"/>
      <c r="M4083" s="9"/>
    </row>
    <row r="4084" spans="4:13" x14ac:dyDescent="0.2">
      <c r="D4084" s="2"/>
      <c r="E4084" s="2"/>
      <c r="K4084" s="5"/>
      <c r="M4084" s="9"/>
    </row>
    <row r="4085" spans="4:13" x14ac:dyDescent="0.2">
      <c r="D4085" s="2"/>
      <c r="E4085" s="2"/>
      <c r="K4085" s="5"/>
      <c r="M4085" s="9"/>
    </row>
    <row r="4086" spans="4:13" x14ac:dyDescent="0.2">
      <c r="D4086" s="2"/>
      <c r="E4086" s="2"/>
      <c r="K4086" s="5"/>
      <c r="M4086" s="9"/>
    </row>
    <row r="4087" spans="4:13" x14ac:dyDescent="0.2">
      <c r="D4087" s="2"/>
      <c r="E4087" s="2"/>
      <c r="K4087" s="5"/>
      <c r="M4087" s="9"/>
    </row>
    <row r="4088" spans="4:13" x14ac:dyDescent="0.2">
      <c r="D4088" s="2"/>
      <c r="E4088" s="2"/>
      <c r="K4088" s="5"/>
      <c r="M4088" s="9"/>
    </row>
    <row r="4089" spans="4:13" x14ac:dyDescent="0.2">
      <c r="D4089" s="2"/>
      <c r="E4089" s="2"/>
      <c r="K4089" s="5"/>
      <c r="M4089" s="9"/>
    </row>
    <row r="4090" spans="4:13" x14ac:dyDescent="0.2">
      <c r="D4090" s="2"/>
      <c r="E4090" s="2"/>
      <c r="K4090" s="5"/>
      <c r="M4090" s="9"/>
    </row>
    <row r="4091" spans="4:13" x14ac:dyDescent="0.2">
      <c r="D4091" s="2"/>
      <c r="E4091" s="2"/>
      <c r="K4091" s="5"/>
      <c r="M4091" s="9"/>
    </row>
    <row r="4092" spans="4:13" x14ac:dyDescent="0.2">
      <c r="D4092" s="2"/>
      <c r="E4092" s="2"/>
      <c r="K4092" s="5"/>
      <c r="M4092" s="9"/>
    </row>
    <row r="4093" spans="4:13" x14ac:dyDescent="0.2">
      <c r="D4093" s="2"/>
      <c r="E4093" s="2"/>
      <c r="K4093" s="5"/>
      <c r="M4093" s="9"/>
    </row>
    <row r="4094" spans="4:13" x14ac:dyDescent="0.2">
      <c r="D4094" s="2"/>
      <c r="E4094" s="2"/>
      <c r="K4094" s="5"/>
      <c r="M4094" s="9"/>
    </row>
    <row r="4095" spans="4:13" x14ac:dyDescent="0.2">
      <c r="D4095" s="2"/>
      <c r="E4095" s="2"/>
      <c r="K4095" s="5"/>
      <c r="M4095" s="9"/>
    </row>
    <row r="4096" spans="4:13" x14ac:dyDescent="0.2">
      <c r="D4096" s="2"/>
      <c r="E4096" s="2"/>
      <c r="K4096" s="5"/>
      <c r="M4096" s="9"/>
    </row>
    <row r="4097" spans="4:13" x14ac:dyDescent="0.2">
      <c r="D4097" s="2"/>
      <c r="E4097" s="2"/>
      <c r="K4097" s="5"/>
      <c r="M4097" s="9"/>
    </row>
    <row r="4098" spans="4:13" x14ac:dyDescent="0.2">
      <c r="D4098" s="2"/>
      <c r="E4098" s="2"/>
      <c r="K4098" s="5"/>
      <c r="M4098" s="9"/>
    </row>
    <row r="4099" spans="4:13" x14ac:dyDescent="0.2">
      <c r="D4099" s="2"/>
      <c r="E4099" s="2"/>
      <c r="K4099" s="5"/>
      <c r="M4099" s="9"/>
    </row>
    <row r="4100" spans="4:13" x14ac:dyDescent="0.2">
      <c r="D4100" s="2"/>
      <c r="E4100" s="2"/>
      <c r="K4100" s="5"/>
      <c r="M4100" s="9"/>
    </row>
    <row r="4101" spans="4:13" x14ac:dyDescent="0.2">
      <c r="D4101" s="2"/>
      <c r="E4101" s="2"/>
      <c r="K4101" s="5"/>
      <c r="M4101" s="9"/>
    </row>
    <row r="4102" spans="4:13" x14ac:dyDescent="0.2">
      <c r="D4102" s="2"/>
      <c r="E4102" s="2"/>
      <c r="K4102" s="5"/>
      <c r="M4102" s="9"/>
    </row>
    <row r="4103" spans="4:13" x14ac:dyDescent="0.2">
      <c r="D4103" s="2"/>
      <c r="E4103" s="2"/>
      <c r="K4103" s="5"/>
      <c r="M4103" s="9"/>
    </row>
    <row r="4104" spans="4:13" x14ac:dyDescent="0.2">
      <c r="D4104" s="2"/>
      <c r="E4104" s="2"/>
      <c r="K4104" s="5"/>
      <c r="M4104" s="9"/>
    </row>
    <row r="4105" spans="4:13" x14ac:dyDescent="0.2">
      <c r="D4105" s="2"/>
      <c r="E4105" s="2"/>
      <c r="K4105" s="5"/>
      <c r="M4105" s="9"/>
    </row>
    <row r="4106" spans="4:13" x14ac:dyDescent="0.2">
      <c r="D4106" s="2"/>
      <c r="E4106" s="2"/>
      <c r="K4106" s="5"/>
      <c r="M4106" s="9"/>
    </row>
    <row r="4107" spans="4:13" x14ac:dyDescent="0.2">
      <c r="D4107" s="2"/>
      <c r="E4107" s="2"/>
      <c r="K4107" s="5"/>
      <c r="M4107" s="9"/>
    </row>
    <row r="4108" spans="4:13" x14ac:dyDescent="0.2">
      <c r="D4108" s="2"/>
      <c r="E4108" s="2"/>
      <c r="K4108" s="5"/>
      <c r="M4108" s="9"/>
    </row>
    <row r="4109" spans="4:13" x14ac:dyDescent="0.2">
      <c r="D4109" s="2"/>
      <c r="E4109" s="2"/>
      <c r="K4109" s="5"/>
      <c r="M4109" s="9"/>
    </row>
    <row r="4110" spans="4:13" x14ac:dyDescent="0.2">
      <c r="D4110" s="2"/>
      <c r="E4110" s="2"/>
      <c r="K4110" s="5"/>
      <c r="M4110" s="9"/>
    </row>
    <row r="4111" spans="4:13" x14ac:dyDescent="0.2">
      <c r="D4111" s="2"/>
      <c r="E4111" s="2"/>
      <c r="K4111" s="5"/>
      <c r="M4111" s="9"/>
    </row>
    <row r="4112" spans="4:13" x14ac:dyDescent="0.2">
      <c r="D4112" s="2"/>
      <c r="E4112" s="2"/>
      <c r="K4112" s="5"/>
      <c r="M4112" s="9"/>
    </row>
    <row r="4113" spans="4:13" x14ac:dyDescent="0.2">
      <c r="D4113" s="2"/>
      <c r="E4113" s="2"/>
      <c r="K4113" s="5"/>
      <c r="M4113" s="9"/>
    </row>
    <row r="4114" spans="4:13" x14ac:dyDescent="0.2">
      <c r="D4114" s="2"/>
      <c r="E4114" s="2"/>
      <c r="K4114" s="5"/>
      <c r="M4114" s="9"/>
    </row>
    <row r="4115" spans="4:13" x14ac:dyDescent="0.2">
      <c r="D4115" s="2"/>
      <c r="E4115" s="2"/>
      <c r="K4115" s="5"/>
      <c r="M4115" s="9"/>
    </row>
    <row r="4116" spans="4:13" x14ac:dyDescent="0.2">
      <c r="D4116" s="2"/>
      <c r="E4116" s="2"/>
      <c r="K4116" s="5"/>
      <c r="M4116" s="9"/>
    </row>
    <row r="4117" spans="4:13" x14ac:dyDescent="0.2">
      <c r="D4117" s="2"/>
      <c r="E4117" s="2"/>
      <c r="K4117" s="5"/>
      <c r="M4117" s="9"/>
    </row>
    <row r="4118" spans="4:13" x14ac:dyDescent="0.2">
      <c r="D4118" s="2"/>
      <c r="E4118" s="2"/>
      <c r="K4118" s="5"/>
      <c r="M4118" s="9"/>
    </row>
    <row r="4119" spans="4:13" x14ac:dyDescent="0.2">
      <c r="D4119" s="2"/>
      <c r="E4119" s="2"/>
      <c r="K4119" s="5"/>
      <c r="M4119" s="9"/>
    </row>
    <row r="4120" spans="4:13" x14ac:dyDescent="0.2">
      <c r="D4120" s="2"/>
      <c r="E4120" s="2"/>
      <c r="K4120" s="5"/>
      <c r="M4120" s="9"/>
    </row>
    <row r="4121" spans="4:13" x14ac:dyDescent="0.2">
      <c r="D4121" s="2"/>
      <c r="E4121" s="2"/>
      <c r="K4121" s="5"/>
      <c r="M4121" s="9"/>
    </row>
    <row r="4122" spans="4:13" x14ac:dyDescent="0.2">
      <c r="D4122" s="2"/>
      <c r="E4122" s="2"/>
      <c r="K4122" s="5"/>
      <c r="M4122" s="9"/>
    </row>
    <row r="4123" spans="4:13" x14ac:dyDescent="0.2">
      <c r="D4123" s="2"/>
      <c r="E4123" s="2"/>
      <c r="K4123" s="5"/>
      <c r="M4123" s="9"/>
    </row>
    <row r="4124" spans="4:13" x14ac:dyDescent="0.2">
      <c r="D4124" s="2"/>
      <c r="E4124" s="2"/>
      <c r="K4124" s="5"/>
      <c r="M4124" s="9"/>
    </row>
    <row r="4125" spans="4:13" x14ac:dyDescent="0.2">
      <c r="D4125" s="2"/>
      <c r="E4125" s="2"/>
      <c r="K4125" s="5"/>
      <c r="M4125" s="9"/>
    </row>
    <row r="4126" spans="4:13" x14ac:dyDescent="0.2">
      <c r="D4126" s="2"/>
      <c r="E4126" s="2"/>
      <c r="K4126" s="5"/>
      <c r="M4126" s="9"/>
    </row>
    <row r="4127" spans="4:13" x14ac:dyDescent="0.2">
      <c r="D4127" s="2"/>
      <c r="E4127" s="2"/>
      <c r="K4127" s="5"/>
      <c r="M4127" s="9"/>
    </row>
    <row r="4128" spans="4:13" x14ac:dyDescent="0.2">
      <c r="D4128" s="2"/>
      <c r="E4128" s="2"/>
      <c r="K4128" s="5"/>
      <c r="M4128" s="9"/>
    </row>
    <row r="4129" spans="4:13" x14ac:dyDescent="0.2">
      <c r="D4129" s="2"/>
      <c r="E4129" s="2"/>
      <c r="K4129" s="5"/>
      <c r="M4129" s="9"/>
    </row>
    <row r="4130" spans="4:13" x14ac:dyDescent="0.2">
      <c r="D4130" s="2"/>
      <c r="E4130" s="2"/>
      <c r="K4130" s="5"/>
      <c r="M4130" s="9"/>
    </row>
    <row r="4131" spans="4:13" x14ac:dyDescent="0.2">
      <c r="D4131" s="2"/>
      <c r="E4131" s="2"/>
      <c r="K4131" s="5"/>
      <c r="M4131" s="9"/>
    </row>
    <row r="4132" spans="4:13" x14ac:dyDescent="0.2">
      <c r="D4132" s="2"/>
      <c r="E4132" s="2"/>
      <c r="K4132" s="5"/>
      <c r="M4132" s="9"/>
    </row>
    <row r="4133" spans="4:13" x14ac:dyDescent="0.2">
      <c r="D4133" s="2"/>
      <c r="E4133" s="2"/>
      <c r="K4133" s="5"/>
      <c r="M4133" s="9"/>
    </row>
    <row r="4134" spans="4:13" x14ac:dyDescent="0.2">
      <c r="D4134" s="2"/>
      <c r="E4134" s="2"/>
      <c r="K4134" s="5"/>
      <c r="M4134" s="9"/>
    </row>
    <row r="4135" spans="4:13" x14ac:dyDescent="0.2">
      <c r="D4135" s="2"/>
      <c r="E4135" s="2"/>
      <c r="K4135" s="5"/>
      <c r="M4135" s="9"/>
    </row>
    <row r="4136" spans="4:13" x14ac:dyDescent="0.2">
      <c r="D4136" s="2"/>
      <c r="E4136" s="2"/>
      <c r="K4136" s="5"/>
      <c r="M4136" s="9"/>
    </row>
    <row r="4137" spans="4:13" x14ac:dyDescent="0.2">
      <c r="D4137" s="2"/>
      <c r="E4137" s="2"/>
      <c r="K4137" s="5"/>
      <c r="M4137" s="9"/>
    </row>
    <row r="4138" spans="4:13" x14ac:dyDescent="0.2">
      <c r="D4138" s="2"/>
      <c r="E4138" s="2"/>
      <c r="K4138" s="5"/>
      <c r="M4138" s="9"/>
    </row>
    <row r="4139" spans="4:13" x14ac:dyDescent="0.2">
      <c r="D4139" s="2"/>
      <c r="E4139" s="2"/>
      <c r="K4139" s="5"/>
      <c r="M4139" s="9"/>
    </row>
    <row r="4140" spans="4:13" x14ac:dyDescent="0.2">
      <c r="D4140" s="2"/>
      <c r="E4140" s="2"/>
      <c r="K4140" s="5"/>
      <c r="M4140" s="9"/>
    </row>
    <row r="4141" spans="4:13" x14ac:dyDescent="0.2">
      <c r="D4141" s="2"/>
      <c r="E4141" s="2"/>
      <c r="K4141" s="5"/>
      <c r="M4141" s="9"/>
    </row>
    <row r="4142" spans="4:13" x14ac:dyDescent="0.2">
      <c r="D4142" s="2"/>
      <c r="E4142" s="2"/>
      <c r="K4142" s="5"/>
      <c r="M4142" s="9"/>
    </row>
    <row r="4143" spans="4:13" x14ac:dyDescent="0.2">
      <c r="D4143" s="2"/>
      <c r="E4143" s="2"/>
      <c r="K4143" s="5"/>
      <c r="M4143" s="9"/>
    </row>
    <row r="4144" spans="4:13" x14ac:dyDescent="0.2">
      <c r="D4144" s="2"/>
      <c r="E4144" s="2"/>
      <c r="K4144" s="5"/>
      <c r="M4144" s="9"/>
    </row>
    <row r="4145" spans="4:13" x14ac:dyDescent="0.2">
      <c r="D4145" s="2"/>
      <c r="E4145" s="2"/>
      <c r="K4145" s="5"/>
      <c r="M4145" s="9"/>
    </row>
    <row r="4146" spans="4:13" x14ac:dyDescent="0.2">
      <c r="D4146" s="2"/>
      <c r="E4146" s="2"/>
      <c r="K4146" s="5"/>
      <c r="M4146" s="9"/>
    </row>
    <row r="4147" spans="4:13" x14ac:dyDescent="0.2">
      <c r="D4147" s="2"/>
      <c r="E4147" s="2"/>
      <c r="K4147" s="5"/>
      <c r="M4147" s="9"/>
    </row>
    <row r="4148" spans="4:13" x14ac:dyDescent="0.2">
      <c r="D4148" s="2"/>
      <c r="E4148" s="2"/>
      <c r="K4148" s="5"/>
      <c r="M4148" s="9"/>
    </row>
    <row r="4149" spans="4:13" x14ac:dyDescent="0.2">
      <c r="D4149" s="2"/>
      <c r="E4149" s="2"/>
      <c r="K4149" s="5"/>
      <c r="M4149" s="9"/>
    </row>
    <row r="4150" spans="4:13" x14ac:dyDescent="0.2">
      <c r="D4150" s="2"/>
      <c r="E4150" s="2"/>
      <c r="K4150" s="5"/>
      <c r="M4150" s="9"/>
    </row>
    <row r="4151" spans="4:13" x14ac:dyDescent="0.2">
      <c r="D4151" s="2"/>
      <c r="E4151" s="2"/>
      <c r="K4151" s="5"/>
      <c r="M4151" s="9"/>
    </row>
    <row r="4152" spans="4:13" x14ac:dyDescent="0.2">
      <c r="D4152" s="2"/>
      <c r="E4152" s="2"/>
      <c r="K4152" s="5"/>
      <c r="M4152" s="9"/>
    </row>
    <row r="4153" spans="4:13" x14ac:dyDescent="0.2">
      <c r="D4153" s="2"/>
      <c r="E4153" s="2"/>
      <c r="K4153" s="5"/>
      <c r="M4153" s="9"/>
    </row>
    <row r="4154" spans="4:13" x14ac:dyDescent="0.2">
      <c r="D4154" s="2"/>
      <c r="E4154" s="2"/>
      <c r="K4154" s="5"/>
      <c r="M4154" s="9"/>
    </row>
    <row r="4155" spans="4:13" x14ac:dyDescent="0.2">
      <c r="D4155" s="2"/>
      <c r="E4155" s="2"/>
      <c r="K4155" s="5"/>
      <c r="M4155" s="9"/>
    </row>
    <row r="4156" spans="4:13" x14ac:dyDescent="0.2">
      <c r="D4156" s="2"/>
      <c r="E4156" s="2"/>
      <c r="K4156" s="5"/>
      <c r="M4156" s="9"/>
    </row>
    <row r="4157" spans="4:13" x14ac:dyDescent="0.2">
      <c r="D4157" s="2"/>
      <c r="E4157" s="2"/>
      <c r="K4157" s="5"/>
      <c r="M4157" s="9"/>
    </row>
    <row r="4158" spans="4:13" x14ac:dyDescent="0.2">
      <c r="D4158" s="2"/>
      <c r="E4158" s="2"/>
      <c r="K4158" s="5"/>
      <c r="M4158" s="9"/>
    </row>
    <row r="4159" spans="4:13" x14ac:dyDescent="0.2">
      <c r="D4159" s="2"/>
      <c r="E4159" s="2"/>
      <c r="K4159" s="5"/>
      <c r="M4159" s="9"/>
    </row>
    <row r="4160" spans="4:13" x14ac:dyDescent="0.2">
      <c r="D4160" s="2"/>
      <c r="E4160" s="2"/>
      <c r="K4160" s="5"/>
      <c r="M4160" s="9"/>
    </row>
    <row r="4161" spans="4:13" x14ac:dyDescent="0.2">
      <c r="D4161" s="2"/>
      <c r="E4161" s="2"/>
      <c r="K4161" s="5"/>
      <c r="M4161" s="9"/>
    </row>
    <row r="4162" spans="4:13" x14ac:dyDescent="0.2">
      <c r="D4162" s="2"/>
      <c r="E4162" s="2"/>
      <c r="K4162" s="5"/>
      <c r="M4162" s="9"/>
    </row>
    <row r="4163" spans="4:13" x14ac:dyDescent="0.2">
      <c r="D4163" s="2"/>
      <c r="E4163" s="2"/>
      <c r="K4163" s="5"/>
      <c r="M4163" s="9"/>
    </row>
    <row r="4164" spans="4:13" x14ac:dyDescent="0.2">
      <c r="D4164" s="2"/>
      <c r="E4164" s="2"/>
      <c r="K4164" s="5"/>
      <c r="M4164" s="9"/>
    </row>
    <row r="4165" spans="4:13" x14ac:dyDescent="0.2">
      <c r="D4165" s="2"/>
      <c r="E4165" s="2"/>
      <c r="K4165" s="5"/>
      <c r="M4165" s="9"/>
    </row>
    <row r="4166" spans="4:13" x14ac:dyDescent="0.2">
      <c r="D4166" s="2"/>
      <c r="E4166" s="2"/>
      <c r="K4166" s="5"/>
      <c r="M4166" s="9"/>
    </row>
    <row r="4167" spans="4:13" x14ac:dyDescent="0.2">
      <c r="D4167" s="2"/>
      <c r="E4167" s="2"/>
      <c r="K4167" s="5"/>
      <c r="M4167" s="9"/>
    </row>
    <row r="4168" spans="4:13" x14ac:dyDescent="0.2">
      <c r="D4168" s="2"/>
      <c r="E4168" s="2"/>
      <c r="K4168" s="5"/>
      <c r="M4168" s="9"/>
    </row>
    <row r="4169" spans="4:13" x14ac:dyDescent="0.2">
      <c r="D4169" s="2"/>
      <c r="E4169" s="2"/>
      <c r="K4169" s="5"/>
      <c r="M4169" s="9"/>
    </row>
    <row r="4170" spans="4:13" x14ac:dyDescent="0.2">
      <c r="D4170" s="2"/>
      <c r="E4170" s="2"/>
      <c r="K4170" s="5"/>
      <c r="M4170" s="9"/>
    </row>
    <row r="4171" spans="4:13" x14ac:dyDescent="0.2">
      <c r="D4171" s="2"/>
      <c r="E4171" s="2"/>
      <c r="K4171" s="5"/>
      <c r="M4171" s="9"/>
    </row>
    <row r="4172" spans="4:13" x14ac:dyDescent="0.2">
      <c r="D4172" s="2"/>
      <c r="E4172" s="2"/>
      <c r="K4172" s="5"/>
      <c r="M4172" s="9"/>
    </row>
    <row r="4173" spans="4:13" x14ac:dyDescent="0.2">
      <c r="D4173" s="2"/>
      <c r="E4173" s="2"/>
      <c r="K4173" s="5"/>
      <c r="M4173" s="9"/>
    </row>
    <row r="4174" spans="4:13" x14ac:dyDescent="0.2">
      <c r="D4174" s="2"/>
      <c r="E4174" s="2"/>
      <c r="K4174" s="5"/>
      <c r="M4174" s="9"/>
    </row>
    <row r="4175" spans="4:13" x14ac:dyDescent="0.2">
      <c r="D4175" s="2"/>
      <c r="E4175" s="2"/>
      <c r="K4175" s="5"/>
      <c r="M4175" s="9"/>
    </row>
    <row r="4176" spans="4:13" x14ac:dyDescent="0.2">
      <c r="D4176" s="2"/>
      <c r="E4176" s="2"/>
      <c r="K4176" s="5"/>
      <c r="M4176" s="9"/>
    </row>
    <row r="4177" spans="4:13" x14ac:dyDescent="0.2">
      <c r="D4177" s="2"/>
      <c r="E4177" s="2"/>
      <c r="K4177" s="5"/>
      <c r="M4177" s="9"/>
    </row>
    <row r="4178" spans="4:13" x14ac:dyDescent="0.2">
      <c r="D4178" s="2"/>
      <c r="E4178" s="2"/>
      <c r="K4178" s="5"/>
      <c r="M4178" s="9"/>
    </row>
    <row r="4179" spans="4:13" x14ac:dyDescent="0.2">
      <c r="D4179" s="2"/>
      <c r="E4179" s="2"/>
      <c r="K4179" s="5"/>
      <c r="M4179" s="9"/>
    </row>
    <row r="4180" spans="4:13" x14ac:dyDescent="0.2">
      <c r="D4180" s="2"/>
      <c r="E4180" s="2"/>
      <c r="K4180" s="5"/>
      <c r="M4180" s="9"/>
    </row>
    <row r="4181" spans="4:13" x14ac:dyDescent="0.2">
      <c r="D4181" s="2"/>
      <c r="E4181" s="2"/>
      <c r="K4181" s="5"/>
      <c r="M4181" s="9"/>
    </row>
    <row r="4182" spans="4:13" x14ac:dyDescent="0.2">
      <c r="D4182" s="2"/>
      <c r="E4182" s="2"/>
      <c r="K4182" s="5"/>
      <c r="M4182" s="9"/>
    </row>
    <row r="4183" spans="4:13" x14ac:dyDescent="0.2">
      <c r="D4183" s="2"/>
      <c r="E4183" s="2"/>
      <c r="K4183" s="5"/>
      <c r="M4183" s="9"/>
    </row>
    <row r="4184" spans="4:13" x14ac:dyDescent="0.2">
      <c r="D4184" s="2"/>
      <c r="E4184" s="2"/>
      <c r="K4184" s="5"/>
      <c r="M4184" s="9"/>
    </row>
    <row r="4185" spans="4:13" x14ac:dyDescent="0.2">
      <c r="D4185" s="2"/>
      <c r="E4185" s="2"/>
      <c r="K4185" s="5"/>
      <c r="M4185" s="9"/>
    </row>
    <row r="4186" spans="4:13" x14ac:dyDescent="0.2">
      <c r="D4186" s="2"/>
      <c r="E4186" s="2"/>
      <c r="K4186" s="5"/>
      <c r="M4186" s="9"/>
    </row>
    <row r="4187" spans="4:13" x14ac:dyDescent="0.2">
      <c r="D4187" s="2"/>
      <c r="E4187" s="2"/>
      <c r="K4187" s="5"/>
      <c r="M4187" s="9"/>
    </row>
    <row r="4188" spans="4:13" x14ac:dyDescent="0.2">
      <c r="D4188" s="2"/>
      <c r="E4188" s="2"/>
      <c r="K4188" s="5"/>
      <c r="M4188" s="9"/>
    </row>
    <row r="4189" spans="4:13" x14ac:dyDescent="0.2">
      <c r="D4189" s="2"/>
      <c r="E4189" s="2"/>
      <c r="K4189" s="5"/>
      <c r="M4189" s="9"/>
    </row>
    <row r="4190" spans="4:13" x14ac:dyDescent="0.2">
      <c r="D4190" s="2"/>
      <c r="E4190" s="2"/>
      <c r="K4190" s="5"/>
      <c r="M4190" s="9"/>
    </row>
    <row r="4191" spans="4:13" x14ac:dyDescent="0.2">
      <c r="D4191" s="2"/>
      <c r="E4191" s="2"/>
      <c r="K4191" s="5"/>
      <c r="M4191" s="9"/>
    </row>
    <row r="4192" spans="4:13" x14ac:dyDescent="0.2">
      <c r="D4192" s="2"/>
      <c r="E4192" s="2"/>
      <c r="K4192" s="5"/>
      <c r="M4192" s="9"/>
    </row>
    <row r="4193" spans="4:13" x14ac:dyDescent="0.2">
      <c r="D4193" s="2"/>
      <c r="E4193" s="2"/>
      <c r="K4193" s="5"/>
      <c r="M4193" s="9"/>
    </row>
    <row r="4194" spans="4:13" x14ac:dyDescent="0.2">
      <c r="D4194" s="2"/>
      <c r="E4194" s="2"/>
      <c r="K4194" s="5"/>
      <c r="M4194" s="9"/>
    </row>
    <row r="4195" spans="4:13" x14ac:dyDescent="0.2">
      <c r="D4195" s="2"/>
      <c r="E4195" s="2"/>
      <c r="K4195" s="5"/>
      <c r="M4195" s="9"/>
    </row>
    <row r="4196" spans="4:13" x14ac:dyDescent="0.2">
      <c r="D4196" s="2"/>
      <c r="E4196" s="2"/>
      <c r="K4196" s="5"/>
      <c r="M4196" s="9"/>
    </row>
    <row r="4197" spans="4:13" x14ac:dyDescent="0.2">
      <c r="D4197" s="2"/>
      <c r="E4197" s="2"/>
      <c r="K4197" s="5"/>
      <c r="M4197" s="9"/>
    </row>
    <row r="4198" spans="4:13" x14ac:dyDescent="0.2">
      <c r="D4198" s="2"/>
      <c r="E4198" s="2"/>
      <c r="K4198" s="5"/>
      <c r="M4198" s="9"/>
    </row>
    <row r="4199" spans="4:13" x14ac:dyDescent="0.2">
      <c r="D4199" s="2"/>
      <c r="E4199" s="2"/>
      <c r="K4199" s="5"/>
      <c r="M4199" s="9"/>
    </row>
    <row r="4200" spans="4:13" x14ac:dyDescent="0.2">
      <c r="D4200" s="2"/>
      <c r="E4200" s="2"/>
      <c r="K4200" s="5"/>
      <c r="M4200" s="9"/>
    </row>
    <row r="4201" spans="4:13" x14ac:dyDescent="0.2">
      <c r="D4201" s="2"/>
      <c r="E4201" s="2"/>
      <c r="K4201" s="5"/>
      <c r="M4201" s="9"/>
    </row>
    <row r="4202" spans="4:13" x14ac:dyDescent="0.2">
      <c r="D4202" s="2"/>
      <c r="E4202" s="2"/>
      <c r="K4202" s="5"/>
      <c r="M4202" s="9"/>
    </row>
    <row r="4203" spans="4:13" x14ac:dyDescent="0.2">
      <c r="D4203" s="2"/>
      <c r="E4203" s="2"/>
      <c r="K4203" s="5"/>
      <c r="M4203" s="9"/>
    </row>
    <row r="4204" spans="4:13" x14ac:dyDescent="0.2">
      <c r="D4204" s="2"/>
      <c r="E4204" s="2"/>
      <c r="K4204" s="5"/>
      <c r="M4204" s="9"/>
    </row>
    <row r="4205" spans="4:13" x14ac:dyDescent="0.2">
      <c r="D4205" s="2"/>
      <c r="E4205" s="2"/>
      <c r="K4205" s="5"/>
      <c r="M4205" s="9"/>
    </row>
    <row r="4206" spans="4:13" x14ac:dyDescent="0.2">
      <c r="D4206" s="2"/>
      <c r="E4206" s="2"/>
      <c r="K4206" s="5"/>
      <c r="M4206" s="9"/>
    </row>
    <row r="4207" spans="4:13" x14ac:dyDescent="0.2">
      <c r="D4207" s="2"/>
      <c r="E4207" s="2"/>
      <c r="K4207" s="5"/>
      <c r="M4207" s="9"/>
    </row>
    <row r="4208" spans="4:13" x14ac:dyDescent="0.2">
      <c r="D4208" s="2"/>
      <c r="E4208" s="2"/>
      <c r="K4208" s="5"/>
      <c r="M4208" s="9"/>
    </row>
    <row r="4209" spans="4:13" x14ac:dyDescent="0.2">
      <c r="D4209" s="2"/>
      <c r="E4209" s="2"/>
      <c r="K4209" s="5"/>
      <c r="M4209" s="9"/>
    </row>
    <row r="4210" spans="4:13" x14ac:dyDescent="0.2">
      <c r="D4210" s="2"/>
      <c r="E4210" s="2"/>
      <c r="K4210" s="5"/>
      <c r="M4210" s="9"/>
    </row>
    <row r="4211" spans="4:13" x14ac:dyDescent="0.2">
      <c r="D4211" s="2"/>
      <c r="E4211" s="2"/>
      <c r="K4211" s="5"/>
      <c r="M4211" s="9"/>
    </row>
    <row r="4212" spans="4:13" x14ac:dyDescent="0.2">
      <c r="D4212" s="2"/>
      <c r="E4212" s="2"/>
      <c r="K4212" s="5"/>
      <c r="M4212" s="9"/>
    </row>
    <row r="4213" spans="4:13" x14ac:dyDescent="0.2">
      <c r="D4213" s="2"/>
      <c r="E4213" s="2"/>
      <c r="K4213" s="5"/>
      <c r="M4213" s="9"/>
    </row>
    <row r="4214" spans="4:13" x14ac:dyDescent="0.2">
      <c r="D4214" s="2"/>
      <c r="E4214" s="2"/>
      <c r="K4214" s="5"/>
      <c r="M4214" s="9"/>
    </row>
    <row r="4215" spans="4:13" x14ac:dyDescent="0.2">
      <c r="D4215" s="2"/>
      <c r="E4215" s="2"/>
      <c r="K4215" s="5"/>
      <c r="M4215" s="9"/>
    </row>
    <row r="4216" spans="4:13" x14ac:dyDescent="0.2">
      <c r="D4216" s="2"/>
      <c r="E4216" s="2"/>
      <c r="K4216" s="5"/>
      <c r="M4216" s="9"/>
    </row>
    <row r="4217" spans="4:13" x14ac:dyDescent="0.2">
      <c r="D4217" s="2"/>
      <c r="E4217" s="2"/>
      <c r="K4217" s="5"/>
      <c r="M4217" s="9"/>
    </row>
    <row r="4218" spans="4:13" x14ac:dyDescent="0.2">
      <c r="D4218" s="2"/>
      <c r="E4218" s="2"/>
      <c r="K4218" s="5"/>
      <c r="M4218" s="9"/>
    </row>
    <row r="4219" spans="4:13" x14ac:dyDescent="0.2">
      <c r="D4219" s="2"/>
      <c r="E4219" s="2"/>
      <c r="K4219" s="5"/>
      <c r="M4219" s="9"/>
    </row>
    <row r="4220" spans="4:13" x14ac:dyDescent="0.2">
      <c r="D4220" s="2"/>
      <c r="E4220" s="2"/>
      <c r="K4220" s="5"/>
      <c r="M4220" s="9"/>
    </row>
    <row r="4221" spans="4:13" x14ac:dyDescent="0.2">
      <c r="D4221" s="2"/>
      <c r="E4221" s="2"/>
      <c r="K4221" s="5"/>
      <c r="M4221" s="9"/>
    </row>
    <row r="4222" spans="4:13" x14ac:dyDescent="0.2">
      <c r="D4222" s="2"/>
      <c r="E4222" s="2"/>
      <c r="K4222" s="5"/>
      <c r="M4222" s="9"/>
    </row>
    <row r="4223" spans="4:13" x14ac:dyDescent="0.2">
      <c r="D4223" s="2"/>
      <c r="E4223" s="2"/>
      <c r="K4223" s="5"/>
      <c r="M4223" s="9"/>
    </row>
    <row r="4224" spans="4:13" x14ac:dyDescent="0.2">
      <c r="D4224" s="2"/>
      <c r="E4224" s="2"/>
      <c r="K4224" s="5"/>
      <c r="M4224" s="9"/>
    </row>
    <row r="4225" spans="4:13" x14ac:dyDescent="0.2">
      <c r="D4225" s="2"/>
      <c r="E4225" s="2"/>
      <c r="K4225" s="5"/>
      <c r="M4225" s="9"/>
    </row>
    <row r="4226" spans="4:13" x14ac:dyDescent="0.2">
      <c r="D4226" s="2"/>
      <c r="E4226" s="2"/>
      <c r="K4226" s="5"/>
      <c r="M4226" s="9"/>
    </row>
    <row r="4227" spans="4:13" x14ac:dyDescent="0.2">
      <c r="D4227" s="2"/>
      <c r="E4227" s="2"/>
      <c r="K4227" s="5"/>
      <c r="M4227" s="9"/>
    </row>
    <row r="4228" spans="4:13" x14ac:dyDescent="0.2">
      <c r="D4228" s="2"/>
      <c r="E4228" s="2"/>
      <c r="K4228" s="5"/>
      <c r="M4228" s="9"/>
    </row>
    <row r="4229" spans="4:13" x14ac:dyDescent="0.2">
      <c r="D4229" s="2"/>
      <c r="E4229" s="2"/>
      <c r="K4229" s="5"/>
      <c r="M4229" s="9"/>
    </row>
    <row r="4230" spans="4:13" x14ac:dyDescent="0.2">
      <c r="D4230" s="2"/>
      <c r="E4230" s="2"/>
      <c r="K4230" s="5"/>
      <c r="M4230" s="9"/>
    </row>
    <row r="4231" spans="4:13" x14ac:dyDescent="0.2">
      <c r="D4231" s="2"/>
      <c r="E4231" s="2"/>
      <c r="K4231" s="5"/>
      <c r="M4231" s="9"/>
    </row>
    <row r="4232" spans="4:13" x14ac:dyDescent="0.2">
      <c r="D4232" s="2"/>
      <c r="E4232" s="2"/>
      <c r="K4232" s="5"/>
      <c r="M4232" s="9"/>
    </row>
    <row r="4233" spans="4:13" x14ac:dyDescent="0.2">
      <c r="D4233" s="2"/>
      <c r="E4233" s="2"/>
      <c r="K4233" s="5"/>
      <c r="M4233" s="9"/>
    </row>
    <row r="4234" spans="4:13" x14ac:dyDescent="0.2">
      <c r="D4234" s="2"/>
      <c r="E4234" s="2"/>
      <c r="K4234" s="5"/>
      <c r="M4234" s="9"/>
    </row>
    <row r="4235" spans="4:13" x14ac:dyDescent="0.2">
      <c r="D4235" s="2"/>
      <c r="E4235" s="2"/>
      <c r="K4235" s="5"/>
      <c r="M4235" s="9"/>
    </row>
    <row r="4236" spans="4:13" x14ac:dyDescent="0.2">
      <c r="D4236" s="2"/>
      <c r="E4236" s="2"/>
      <c r="K4236" s="5"/>
      <c r="M4236" s="9"/>
    </row>
    <row r="4237" spans="4:13" x14ac:dyDescent="0.2">
      <c r="D4237" s="2"/>
      <c r="E4237" s="2"/>
      <c r="K4237" s="5"/>
      <c r="M4237" s="9"/>
    </row>
    <row r="4238" spans="4:13" x14ac:dyDescent="0.2">
      <c r="D4238" s="2"/>
      <c r="E4238" s="2"/>
      <c r="K4238" s="5"/>
      <c r="M4238" s="9"/>
    </row>
    <row r="4239" spans="4:13" x14ac:dyDescent="0.2">
      <c r="D4239" s="2"/>
      <c r="E4239" s="2"/>
      <c r="K4239" s="5"/>
      <c r="M4239" s="9"/>
    </row>
    <row r="4240" spans="4:13" x14ac:dyDescent="0.2">
      <c r="D4240" s="2"/>
      <c r="E4240" s="2"/>
      <c r="K4240" s="5"/>
      <c r="M4240" s="9"/>
    </row>
    <row r="4241" spans="4:13" x14ac:dyDescent="0.2">
      <c r="D4241" s="2"/>
      <c r="E4241" s="2"/>
      <c r="K4241" s="5"/>
      <c r="M4241" s="9"/>
    </row>
    <row r="4242" spans="4:13" x14ac:dyDescent="0.2">
      <c r="D4242" s="2"/>
      <c r="E4242" s="2"/>
      <c r="K4242" s="5"/>
      <c r="M4242" s="9"/>
    </row>
    <row r="4243" spans="4:13" x14ac:dyDescent="0.2">
      <c r="D4243" s="2"/>
      <c r="E4243" s="2"/>
      <c r="K4243" s="5"/>
      <c r="M4243" s="9"/>
    </row>
    <row r="4244" spans="4:13" x14ac:dyDescent="0.2">
      <c r="D4244" s="2"/>
      <c r="E4244" s="2"/>
      <c r="K4244" s="5"/>
      <c r="M4244" s="9"/>
    </row>
    <row r="4245" spans="4:13" x14ac:dyDescent="0.2">
      <c r="D4245" s="2"/>
      <c r="E4245" s="2"/>
      <c r="K4245" s="5"/>
      <c r="M4245" s="9"/>
    </row>
    <row r="4246" spans="4:13" x14ac:dyDescent="0.2">
      <c r="D4246" s="2"/>
      <c r="E4246" s="2"/>
      <c r="K4246" s="5"/>
      <c r="M4246" s="9"/>
    </row>
    <row r="4247" spans="4:13" x14ac:dyDescent="0.2">
      <c r="D4247" s="2"/>
      <c r="E4247" s="2"/>
      <c r="K4247" s="5"/>
      <c r="M4247" s="9"/>
    </row>
    <row r="4248" spans="4:13" x14ac:dyDescent="0.2">
      <c r="D4248" s="2"/>
      <c r="E4248" s="2"/>
      <c r="K4248" s="5"/>
      <c r="M4248" s="9"/>
    </row>
    <row r="4249" spans="4:13" x14ac:dyDescent="0.2">
      <c r="D4249" s="2"/>
      <c r="E4249" s="2"/>
      <c r="K4249" s="5"/>
      <c r="M4249" s="9"/>
    </row>
    <row r="4250" spans="4:13" x14ac:dyDescent="0.2">
      <c r="D4250" s="2"/>
      <c r="E4250" s="2"/>
      <c r="K4250" s="5"/>
      <c r="M4250" s="9"/>
    </row>
    <row r="4251" spans="4:13" x14ac:dyDescent="0.2">
      <c r="D4251" s="2"/>
      <c r="E4251" s="2"/>
      <c r="K4251" s="5"/>
      <c r="M4251" s="9"/>
    </row>
    <row r="4252" spans="4:13" x14ac:dyDescent="0.2">
      <c r="D4252" s="2"/>
      <c r="E4252" s="2"/>
      <c r="K4252" s="5"/>
      <c r="M4252" s="9"/>
    </row>
    <row r="4253" spans="4:13" x14ac:dyDescent="0.2">
      <c r="D4253" s="2"/>
      <c r="E4253" s="2"/>
      <c r="K4253" s="5"/>
      <c r="M4253" s="9"/>
    </row>
    <row r="4254" spans="4:13" x14ac:dyDescent="0.2">
      <c r="D4254" s="2"/>
      <c r="E4254" s="2"/>
      <c r="K4254" s="5"/>
      <c r="M4254" s="9"/>
    </row>
    <row r="4255" spans="4:13" x14ac:dyDescent="0.2">
      <c r="D4255" s="2"/>
      <c r="E4255" s="2"/>
      <c r="K4255" s="5"/>
      <c r="M4255" s="9"/>
    </row>
    <row r="4256" spans="4:13" x14ac:dyDescent="0.2">
      <c r="D4256" s="2"/>
      <c r="E4256" s="2"/>
      <c r="K4256" s="5"/>
      <c r="M4256" s="9"/>
    </row>
    <row r="4257" spans="4:13" x14ac:dyDescent="0.2">
      <c r="D4257" s="2"/>
      <c r="E4257" s="2"/>
      <c r="K4257" s="5"/>
      <c r="M4257" s="9"/>
    </row>
    <row r="4258" spans="4:13" x14ac:dyDescent="0.2">
      <c r="D4258" s="2"/>
      <c r="E4258" s="2"/>
      <c r="K4258" s="5"/>
      <c r="M4258" s="9"/>
    </row>
    <row r="4259" spans="4:13" x14ac:dyDescent="0.2">
      <c r="D4259" s="2"/>
      <c r="E4259" s="2"/>
      <c r="K4259" s="5"/>
      <c r="M4259" s="9"/>
    </row>
    <row r="4260" spans="4:13" x14ac:dyDescent="0.2">
      <c r="D4260" s="2"/>
      <c r="E4260" s="2"/>
      <c r="K4260" s="5"/>
      <c r="M4260" s="9"/>
    </row>
    <row r="4261" spans="4:13" x14ac:dyDescent="0.2">
      <c r="D4261" s="2"/>
      <c r="E4261" s="2"/>
      <c r="K4261" s="5"/>
      <c r="M4261" s="9"/>
    </row>
    <row r="4262" spans="4:13" x14ac:dyDescent="0.2">
      <c r="D4262" s="2"/>
      <c r="E4262" s="2"/>
      <c r="K4262" s="5"/>
      <c r="M4262" s="9"/>
    </row>
    <row r="4263" spans="4:13" x14ac:dyDescent="0.2">
      <c r="D4263" s="2"/>
      <c r="E4263" s="2"/>
      <c r="K4263" s="5"/>
      <c r="M4263" s="9"/>
    </row>
    <row r="4264" spans="4:13" x14ac:dyDescent="0.2">
      <c r="D4264" s="2"/>
      <c r="E4264" s="2"/>
      <c r="K4264" s="5"/>
      <c r="M4264" s="9"/>
    </row>
    <row r="4265" spans="4:13" x14ac:dyDescent="0.2">
      <c r="D4265" s="2"/>
      <c r="E4265" s="2"/>
      <c r="K4265" s="5"/>
      <c r="M4265" s="9"/>
    </row>
    <row r="4266" spans="4:13" x14ac:dyDescent="0.2">
      <c r="D4266" s="2"/>
      <c r="E4266" s="2"/>
      <c r="K4266" s="5"/>
      <c r="M4266" s="9"/>
    </row>
    <row r="4267" spans="4:13" x14ac:dyDescent="0.2">
      <c r="D4267" s="2"/>
      <c r="E4267" s="2"/>
      <c r="K4267" s="5"/>
      <c r="M4267" s="9"/>
    </row>
    <row r="4268" spans="4:13" x14ac:dyDescent="0.2">
      <c r="D4268" s="2"/>
      <c r="E4268" s="2"/>
      <c r="K4268" s="5"/>
      <c r="M4268" s="9"/>
    </row>
    <row r="4269" spans="4:13" x14ac:dyDescent="0.2">
      <c r="D4269" s="2"/>
      <c r="E4269" s="2"/>
      <c r="K4269" s="5"/>
      <c r="M4269" s="9"/>
    </row>
    <row r="4270" spans="4:13" x14ac:dyDescent="0.2">
      <c r="D4270" s="2"/>
      <c r="E4270" s="2"/>
      <c r="K4270" s="5"/>
      <c r="M4270" s="9"/>
    </row>
    <row r="4271" spans="4:13" x14ac:dyDescent="0.2">
      <c r="D4271" s="2"/>
      <c r="E4271" s="2"/>
      <c r="K4271" s="5"/>
      <c r="M4271" s="9"/>
    </row>
    <row r="4272" spans="4:13" x14ac:dyDescent="0.2">
      <c r="D4272" s="2"/>
      <c r="E4272" s="2"/>
      <c r="K4272" s="5"/>
      <c r="M4272" s="9"/>
    </row>
    <row r="4273" spans="4:13" x14ac:dyDescent="0.2">
      <c r="D4273" s="2"/>
      <c r="E4273" s="2"/>
      <c r="K4273" s="5"/>
      <c r="M4273" s="9"/>
    </row>
    <row r="4274" spans="4:13" x14ac:dyDescent="0.2">
      <c r="D4274" s="2"/>
      <c r="E4274" s="2"/>
      <c r="K4274" s="5"/>
      <c r="M4274" s="9"/>
    </row>
    <row r="4275" spans="4:13" x14ac:dyDescent="0.2">
      <c r="D4275" s="2"/>
      <c r="E4275" s="2"/>
      <c r="K4275" s="5"/>
      <c r="M4275" s="9"/>
    </row>
    <row r="4276" spans="4:13" x14ac:dyDescent="0.2">
      <c r="D4276" s="2"/>
      <c r="E4276" s="2"/>
      <c r="K4276" s="5"/>
      <c r="M4276" s="9"/>
    </row>
    <row r="4277" spans="4:13" x14ac:dyDescent="0.2">
      <c r="D4277" s="2"/>
      <c r="E4277" s="2"/>
      <c r="K4277" s="5"/>
      <c r="M4277" s="9"/>
    </row>
    <row r="4278" spans="4:13" x14ac:dyDescent="0.2">
      <c r="D4278" s="2"/>
      <c r="E4278" s="2"/>
      <c r="K4278" s="5"/>
      <c r="M4278" s="9"/>
    </row>
    <row r="4279" spans="4:13" x14ac:dyDescent="0.2">
      <c r="D4279" s="2"/>
      <c r="E4279" s="2"/>
      <c r="K4279" s="5"/>
      <c r="M4279" s="9"/>
    </row>
    <row r="4280" spans="4:13" x14ac:dyDescent="0.2">
      <c r="D4280" s="2"/>
      <c r="E4280" s="2"/>
      <c r="K4280" s="5"/>
      <c r="M4280" s="9"/>
    </row>
    <row r="4281" spans="4:13" x14ac:dyDescent="0.2">
      <c r="D4281" s="2"/>
      <c r="E4281" s="2"/>
      <c r="K4281" s="5"/>
      <c r="M4281" s="9"/>
    </row>
    <row r="4282" spans="4:13" x14ac:dyDescent="0.2">
      <c r="D4282" s="2"/>
      <c r="E4282" s="2"/>
      <c r="K4282" s="5"/>
      <c r="M4282" s="9"/>
    </row>
    <row r="4283" spans="4:13" x14ac:dyDescent="0.2">
      <c r="D4283" s="2"/>
      <c r="E4283" s="2"/>
      <c r="K4283" s="5"/>
      <c r="M4283" s="9"/>
    </row>
    <row r="4284" spans="4:13" x14ac:dyDescent="0.2">
      <c r="D4284" s="2"/>
      <c r="E4284" s="2"/>
      <c r="K4284" s="5"/>
      <c r="M4284" s="9"/>
    </row>
    <row r="4285" spans="4:13" x14ac:dyDescent="0.2">
      <c r="D4285" s="2"/>
      <c r="E4285" s="2"/>
      <c r="K4285" s="5"/>
      <c r="M4285" s="9"/>
    </row>
    <row r="4286" spans="4:13" x14ac:dyDescent="0.2">
      <c r="D4286" s="2"/>
      <c r="E4286" s="2"/>
      <c r="K4286" s="5"/>
      <c r="M4286" s="9"/>
    </row>
    <row r="4287" spans="4:13" x14ac:dyDescent="0.2">
      <c r="D4287" s="2"/>
      <c r="E4287" s="2"/>
      <c r="K4287" s="5"/>
      <c r="M4287" s="9"/>
    </row>
    <row r="4288" spans="4:13" x14ac:dyDescent="0.2">
      <c r="D4288" s="2"/>
      <c r="E4288" s="2"/>
      <c r="K4288" s="5"/>
      <c r="M4288" s="9"/>
    </row>
    <row r="4289" spans="4:13" x14ac:dyDescent="0.2">
      <c r="D4289" s="2"/>
      <c r="E4289" s="2"/>
      <c r="K4289" s="5"/>
      <c r="M4289" s="9"/>
    </row>
    <row r="4290" spans="4:13" x14ac:dyDescent="0.2">
      <c r="D4290" s="2"/>
      <c r="E4290" s="2"/>
      <c r="K4290" s="5"/>
      <c r="M4290" s="9"/>
    </row>
    <row r="4291" spans="4:13" x14ac:dyDescent="0.2">
      <c r="D4291" s="2"/>
      <c r="E4291" s="2"/>
      <c r="K4291" s="5"/>
      <c r="M4291" s="9"/>
    </row>
    <row r="4292" spans="4:13" x14ac:dyDescent="0.2">
      <c r="D4292" s="2"/>
      <c r="E4292" s="2"/>
      <c r="K4292" s="5"/>
      <c r="M4292" s="9"/>
    </row>
    <row r="4293" spans="4:13" x14ac:dyDescent="0.2">
      <c r="D4293" s="2"/>
      <c r="E4293" s="2"/>
      <c r="K4293" s="5"/>
      <c r="M4293" s="9"/>
    </row>
    <row r="4294" spans="4:13" x14ac:dyDescent="0.2">
      <c r="D4294" s="2"/>
      <c r="E4294" s="2"/>
      <c r="K4294" s="5"/>
      <c r="M4294" s="9"/>
    </row>
    <row r="4295" spans="4:13" x14ac:dyDescent="0.2">
      <c r="D4295" s="2"/>
      <c r="E4295" s="2"/>
      <c r="K4295" s="5"/>
      <c r="M4295" s="9"/>
    </row>
    <row r="4296" spans="4:13" x14ac:dyDescent="0.2">
      <c r="D4296" s="2"/>
      <c r="E4296" s="2"/>
      <c r="K4296" s="5"/>
      <c r="M4296" s="9"/>
    </row>
    <row r="4297" spans="4:13" x14ac:dyDescent="0.2">
      <c r="D4297" s="2"/>
      <c r="E4297" s="2"/>
      <c r="K4297" s="5"/>
      <c r="M4297" s="9"/>
    </row>
    <row r="4298" spans="4:13" x14ac:dyDescent="0.2">
      <c r="D4298" s="2"/>
      <c r="E4298" s="2"/>
      <c r="K4298" s="5"/>
      <c r="M4298" s="9"/>
    </row>
    <row r="4299" spans="4:13" x14ac:dyDescent="0.2">
      <c r="D4299" s="2"/>
      <c r="E4299" s="2"/>
      <c r="K4299" s="5"/>
      <c r="M4299" s="9"/>
    </row>
    <row r="4300" spans="4:13" x14ac:dyDescent="0.2">
      <c r="D4300" s="2"/>
      <c r="E4300" s="2"/>
      <c r="K4300" s="5"/>
      <c r="M4300" s="9"/>
    </row>
    <row r="4301" spans="4:13" x14ac:dyDescent="0.2">
      <c r="D4301" s="2"/>
      <c r="E4301" s="2"/>
      <c r="K4301" s="5"/>
      <c r="M4301" s="9"/>
    </row>
    <row r="4302" spans="4:13" x14ac:dyDescent="0.2">
      <c r="D4302" s="2"/>
      <c r="E4302" s="2"/>
      <c r="K4302" s="5"/>
      <c r="M4302" s="9"/>
    </row>
    <row r="4303" spans="4:13" x14ac:dyDescent="0.2">
      <c r="D4303" s="2"/>
      <c r="E4303" s="2"/>
      <c r="K4303" s="5"/>
      <c r="M4303" s="9"/>
    </row>
    <row r="4304" spans="4:13" x14ac:dyDescent="0.2">
      <c r="D4304" s="2"/>
      <c r="E4304" s="2"/>
      <c r="K4304" s="5"/>
      <c r="M4304" s="9"/>
    </row>
    <row r="4305" spans="4:13" x14ac:dyDescent="0.2">
      <c r="D4305" s="2"/>
      <c r="E4305" s="2"/>
      <c r="K4305" s="5"/>
      <c r="M4305" s="9"/>
    </row>
    <row r="4306" spans="4:13" x14ac:dyDescent="0.2">
      <c r="D4306" s="2"/>
      <c r="E4306" s="2"/>
      <c r="K4306" s="5"/>
      <c r="M4306" s="9"/>
    </row>
    <row r="4307" spans="4:13" x14ac:dyDescent="0.2">
      <c r="D4307" s="2"/>
      <c r="E4307" s="2"/>
      <c r="K4307" s="5"/>
      <c r="M4307" s="9"/>
    </row>
    <row r="4308" spans="4:13" x14ac:dyDescent="0.2">
      <c r="D4308" s="2"/>
      <c r="E4308" s="2"/>
      <c r="K4308" s="5"/>
      <c r="M4308" s="9"/>
    </row>
    <row r="4309" spans="4:13" x14ac:dyDescent="0.2">
      <c r="D4309" s="2"/>
      <c r="E4309" s="2"/>
      <c r="K4309" s="5"/>
      <c r="M4309" s="9"/>
    </row>
    <row r="4310" spans="4:13" x14ac:dyDescent="0.2">
      <c r="D4310" s="2"/>
      <c r="E4310" s="2"/>
      <c r="K4310" s="5"/>
      <c r="M4310" s="9"/>
    </row>
    <row r="4311" spans="4:13" x14ac:dyDescent="0.2">
      <c r="D4311" s="2"/>
      <c r="E4311" s="2"/>
      <c r="K4311" s="5"/>
      <c r="M4311" s="9"/>
    </row>
    <row r="4312" spans="4:13" x14ac:dyDescent="0.2">
      <c r="D4312" s="2"/>
      <c r="E4312" s="2"/>
      <c r="K4312" s="5"/>
      <c r="M4312" s="9"/>
    </row>
    <row r="4313" spans="4:13" x14ac:dyDescent="0.2">
      <c r="D4313" s="2"/>
      <c r="E4313" s="2"/>
      <c r="K4313" s="5"/>
      <c r="M4313" s="9"/>
    </row>
    <row r="4314" spans="4:13" x14ac:dyDescent="0.2">
      <c r="D4314" s="2"/>
      <c r="E4314" s="2"/>
      <c r="K4314" s="5"/>
      <c r="M4314" s="9"/>
    </row>
    <row r="4315" spans="4:13" x14ac:dyDescent="0.2">
      <c r="D4315" s="2"/>
      <c r="E4315" s="2"/>
      <c r="K4315" s="5"/>
      <c r="M4315" s="9"/>
    </row>
    <row r="4316" spans="4:13" x14ac:dyDescent="0.2">
      <c r="D4316" s="2"/>
      <c r="E4316" s="2"/>
      <c r="K4316" s="5"/>
      <c r="M4316" s="9"/>
    </row>
    <row r="4317" spans="4:13" x14ac:dyDescent="0.2">
      <c r="D4317" s="2"/>
      <c r="E4317" s="2"/>
      <c r="K4317" s="5"/>
      <c r="M4317" s="9"/>
    </row>
    <row r="4318" spans="4:13" x14ac:dyDescent="0.2">
      <c r="D4318" s="2"/>
      <c r="E4318" s="2"/>
      <c r="K4318" s="5"/>
      <c r="M4318" s="9"/>
    </row>
    <row r="4319" spans="4:13" x14ac:dyDescent="0.2">
      <c r="D4319" s="2"/>
      <c r="E4319" s="2"/>
      <c r="K4319" s="5"/>
      <c r="M4319" s="9"/>
    </row>
    <row r="4320" spans="4:13" x14ac:dyDescent="0.2">
      <c r="D4320" s="2"/>
      <c r="E4320" s="2"/>
      <c r="K4320" s="5"/>
      <c r="M4320" s="9"/>
    </row>
    <row r="4321" spans="4:13" x14ac:dyDescent="0.2">
      <c r="D4321" s="2"/>
      <c r="E4321" s="2"/>
      <c r="K4321" s="5"/>
      <c r="M4321" s="9"/>
    </row>
    <row r="4322" spans="4:13" x14ac:dyDescent="0.2">
      <c r="D4322" s="2"/>
      <c r="E4322" s="2"/>
      <c r="K4322" s="5"/>
      <c r="M4322" s="9"/>
    </row>
    <row r="4323" spans="4:13" x14ac:dyDescent="0.2">
      <c r="D4323" s="2"/>
      <c r="E4323" s="2"/>
      <c r="K4323" s="5"/>
      <c r="M4323" s="9"/>
    </row>
    <row r="4324" spans="4:13" x14ac:dyDescent="0.2">
      <c r="D4324" s="2"/>
      <c r="E4324" s="2"/>
      <c r="K4324" s="5"/>
      <c r="M4324" s="9"/>
    </row>
    <row r="4325" spans="4:13" x14ac:dyDescent="0.2">
      <c r="D4325" s="2"/>
      <c r="E4325" s="2"/>
      <c r="K4325" s="5"/>
      <c r="M4325" s="9"/>
    </row>
    <row r="4326" spans="4:13" x14ac:dyDescent="0.2">
      <c r="D4326" s="2"/>
      <c r="E4326" s="2"/>
      <c r="K4326" s="5"/>
      <c r="M4326" s="9"/>
    </row>
    <row r="4327" spans="4:13" x14ac:dyDescent="0.2">
      <c r="D4327" s="2"/>
      <c r="E4327" s="2"/>
      <c r="K4327" s="5"/>
      <c r="M4327" s="9"/>
    </row>
    <row r="4328" spans="4:13" x14ac:dyDescent="0.2">
      <c r="D4328" s="2"/>
      <c r="E4328" s="2"/>
      <c r="K4328" s="5"/>
      <c r="M4328" s="9"/>
    </row>
    <row r="4329" spans="4:13" x14ac:dyDescent="0.2">
      <c r="D4329" s="2"/>
      <c r="E4329" s="2"/>
      <c r="K4329" s="5"/>
      <c r="M4329" s="9"/>
    </row>
    <row r="4330" spans="4:13" x14ac:dyDescent="0.2">
      <c r="D4330" s="2"/>
      <c r="E4330" s="2"/>
      <c r="K4330" s="5"/>
      <c r="M4330" s="9"/>
    </row>
    <row r="4331" spans="4:13" x14ac:dyDescent="0.2">
      <c r="D4331" s="2"/>
      <c r="E4331" s="2"/>
      <c r="K4331" s="5"/>
      <c r="M4331" s="9"/>
    </row>
    <row r="4332" spans="4:13" x14ac:dyDescent="0.2">
      <c r="D4332" s="2"/>
      <c r="E4332" s="2"/>
      <c r="K4332" s="5"/>
      <c r="M4332" s="9"/>
    </row>
    <row r="4333" spans="4:13" x14ac:dyDescent="0.2">
      <c r="D4333" s="2"/>
      <c r="E4333" s="2"/>
      <c r="K4333" s="5"/>
      <c r="M4333" s="9"/>
    </row>
    <row r="4334" spans="4:13" x14ac:dyDescent="0.2">
      <c r="D4334" s="2"/>
      <c r="E4334" s="2"/>
      <c r="K4334" s="5"/>
      <c r="M4334" s="9"/>
    </row>
    <row r="4335" spans="4:13" x14ac:dyDescent="0.2">
      <c r="D4335" s="2"/>
      <c r="E4335" s="2"/>
      <c r="K4335" s="5"/>
      <c r="M4335" s="9"/>
    </row>
    <row r="4336" spans="4:13" x14ac:dyDescent="0.2">
      <c r="D4336" s="2"/>
      <c r="E4336" s="2"/>
      <c r="K4336" s="5"/>
      <c r="M4336" s="9"/>
    </row>
    <row r="4337" spans="4:13" x14ac:dyDescent="0.2">
      <c r="D4337" s="2"/>
      <c r="E4337" s="2"/>
      <c r="K4337" s="5"/>
      <c r="M4337" s="9"/>
    </row>
    <row r="4338" spans="4:13" x14ac:dyDescent="0.2">
      <c r="D4338" s="2"/>
      <c r="E4338" s="2"/>
      <c r="K4338" s="5"/>
      <c r="M4338" s="9"/>
    </row>
    <row r="4339" spans="4:13" x14ac:dyDescent="0.2">
      <c r="D4339" s="2"/>
      <c r="E4339" s="2"/>
      <c r="K4339" s="5"/>
      <c r="M4339" s="9"/>
    </row>
    <row r="4340" spans="4:13" x14ac:dyDescent="0.2">
      <c r="D4340" s="2"/>
      <c r="E4340" s="2"/>
      <c r="K4340" s="5"/>
      <c r="M4340" s="9"/>
    </row>
    <row r="4341" spans="4:13" x14ac:dyDescent="0.2">
      <c r="D4341" s="2"/>
      <c r="E4341" s="2"/>
      <c r="K4341" s="5"/>
      <c r="M4341" s="9"/>
    </row>
    <row r="4342" spans="4:13" x14ac:dyDescent="0.2">
      <c r="D4342" s="2"/>
      <c r="E4342" s="2"/>
      <c r="K4342" s="5"/>
      <c r="M4342" s="9"/>
    </row>
    <row r="4343" spans="4:13" x14ac:dyDescent="0.2">
      <c r="D4343" s="2"/>
      <c r="E4343" s="2"/>
      <c r="K4343" s="5"/>
      <c r="M4343" s="9"/>
    </row>
    <row r="4344" spans="4:13" x14ac:dyDescent="0.2">
      <c r="D4344" s="2"/>
      <c r="E4344" s="2"/>
      <c r="K4344" s="5"/>
      <c r="M4344" s="9"/>
    </row>
    <row r="4345" spans="4:13" x14ac:dyDescent="0.2">
      <c r="D4345" s="2"/>
      <c r="E4345" s="2"/>
      <c r="K4345" s="5"/>
      <c r="M4345" s="9"/>
    </row>
    <row r="4346" spans="4:13" x14ac:dyDescent="0.2">
      <c r="D4346" s="2"/>
      <c r="E4346" s="2"/>
      <c r="K4346" s="5"/>
      <c r="M4346" s="9"/>
    </row>
    <row r="4347" spans="4:13" x14ac:dyDescent="0.2">
      <c r="D4347" s="2"/>
      <c r="E4347" s="2"/>
      <c r="K4347" s="5"/>
      <c r="M4347" s="9"/>
    </row>
    <row r="4348" spans="4:13" x14ac:dyDescent="0.2">
      <c r="D4348" s="2"/>
      <c r="E4348" s="2"/>
      <c r="K4348" s="5"/>
      <c r="M4348" s="9"/>
    </row>
    <row r="4349" spans="4:13" x14ac:dyDescent="0.2">
      <c r="D4349" s="2"/>
      <c r="E4349" s="2"/>
      <c r="K4349" s="5"/>
      <c r="M4349" s="9"/>
    </row>
    <row r="4350" spans="4:13" x14ac:dyDescent="0.2">
      <c r="D4350" s="2"/>
      <c r="E4350" s="2"/>
      <c r="K4350" s="5"/>
      <c r="M4350" s="9"/>
    </row>
    <row r="4351" spans="4:13" x14ac:dyDescent="0.2">
      <c r="D4351" s="2"/>
      <c r="E4351" s="2"/>
      <c r="K4351" s="5"/>
      <c r="M4351" s="9"/>
    </row>
    <row r="4352" spans="4:13" x14ac:dyDescent="0.2">
      <c r="D4352" s="2"/>
      <c r="E4352" s="2"/>
      <c r="K4352" s="5"/>
      <c r="M4352" s="9"/>
    </row>
    <row r="4353" spans="4:13" x14ac:dyDescent="0.2">
      <c r="D4353" s="2"/>
      <c r="E4353" s="2"/>
      <c r="K4353" s="5"/>
      <c r="M4353" s="9"/>
    </row>
    <row r="4354" spans="4:13" x14ac:dyDescent="0.2">
      <c r="D4354" s="2"/>
      <c r="E4354" s="2"/>
      <c r="K4354" s="5"/>
      <c r="M4354" s="9"/>
    </row>
    <row r="4355" spans="4:13" x14ac:dyDescent="0.2">
      <c r="D4355" s="2"/>
      <c r="E4355" s="2"/>
      <c r="K4355" s="5"/>
      <c r="M4355" s="9"/>
    </row>
    <row r="4356" spans="4:13" x14ac:dyDescent="0.2">
      <c r="D4356" s="2"/>
      <c r="E4356" s="2"/>
      <c r="K4356" s="5"/>
      <c r="M4356" s="9"/>
    </row>
    <row r="4357" spans="4:13" x14ac:dyDescent="0.2">
      <c r="D4357" s="2"/>
      <c r="E4357" s="2"/>
      <c r="K4357" s="5"/>
      <c r="M4357" s="9"/>
    </row>
    <row r="4358" spans="4:13" x14ac:dyDescent="0.2">
      <c r="D4358" s="2"/>
      <c r="E4358" s="2"/>
      <c r="K4358" s="5"/>
      <c r="M4358" s="9"/>
    </row>
    <row r="4359" spans="4:13" x14ac:dyDescent="0.2">
      <c r="D4359" s="2"/>
      <c r="E4359" s="2"/>
      <c r="K4359" s="5"/>
      <c r="M4359" s="9"/>
    </row>
    <row r="4360" spans="4:13" x14ac:dyDescent="0.2">
      <c r="D4360" s="2"/>
      <c r="E4360" s="2"/>
      <c r="K4360" s="5"/>
      <c r="M4360" s="9"/>
    </row>
    <row r="4361" spans="4:13" x14ac:dyDescent="0.2">
      <c r="D4361" s="2"/>
      <c r="E4361" s="2"/>
      <c r="K4361" s="5"/>
      <c r="M4361" s="9"/>
    </row>
    <row r="4362" spans="4:13" x14ac:dyDescent="0.2">
      <c r="D4362" s="2"/>
      <c r="E4362" s="2"/>
      <c r="K4362" s="5"/>
      <c r="M4362" s="9"/>
    </row>
    <row r="4363" spans="4:13" x14ac:dyDescent="0.2">
      <c r="D4363" s="2"/>
      <c r="E4363" s="2"/>
      <c r="K4363" s="5"/>
      <c r="M4363" s="9"/>
    </row>
    <row r="4364" spans="4:13" x14ac:dyDescent="0.2">
      <c r="D4364" s="2"/>
      <c r="E4364" s="2"/>
      <c r="K4364" s="5"/>
      <c r="M4364" s="9"/>
    </row>
    <row r="4365" spans="4:13" x14ac:dyDescent="0.2">
      <c r="D4365" s="2"/>
      <c r="E4365" s="2"/>
      <c r="K4365" s="5"/>
      <c r="M4365" s="9"/>
    </row>
    <row r="4366" spans="4:13" x14ac:dyDescent="0.2">
      <c r="D4366" s="2"/>
      <c r="E4366" s="2"/>
      <c r="K4366" s="5"/>
      <c r="M4366" s="9"/>
    </row>
    <row r="4367" spans="4:13" x14ac:dyDescent="0.2">
      <c r="D4367" s="2"/>
      <c r="E4367" s="2"/>
      <c r="K4367" s="5"/>
      <c r="M4367" s="9"/>
    </row>
    <row r="4368" spans="4:13" x14ac:dyDescent="0.2">
      <c r="D4368" s="2"/>
      <c r="E4368" s="2"/>
      <c r="K4368" s="5"/>
      <c r="M4368" s="9"/>
    </row>
    <row r="4369" spans="4:13" x14ac:dyDescent="0.2">
      <c r="D4369" s="2"/>
      <c r="E4369" s="2"/>
      <c r="K4369" s="5"/>
      <c r="M4369" s="9"/>
    </row>
    <row r="4370" spans="4:13" x14ac:dyDescent="0.2">
      <c r="D4370" s="2"/>
      <c r="E4370" s="2"/>
      <c r="K4370" s="5"/>
      <c r="M4370" s="9"/>
    </row>
    <row r="4371" spans="4:13" x14ac:dyDescent="0.2">
      <c r="D4371" s="2"/>
      <c r="E4371" s="2"/>
      <c r="K4371" s="5"/>
      <c r="M4371" s="9"/>
    </row>
    <row r="4372" spans="4:13" x14ac:dyDescent="0.2">
      <c r="D4372" s="2"/>
      <c r="E4372" s="2"/>
      <c r="K4372" s="5"/>
      <c r="M4372" s="9"/>
    </row>
    <row r="4373" spans="4:13" x14ac:dyDescent="0.2">
      <c r="D4373" s="2"/>
      <c r="E4373" s="2"/>
      <c r="K4373" s="5"/>
      <c r="M4373" s="9"/>
    </row>
    <row r="4374" spans="4:13" x14ac:dyDescent="0.2">
      <c r="D4374" s="2"/>
      <c r="E4374" s="2"/>
      <c r="K4374" s="5"/>
      <c r="M4374" s="9"/>
    </row>
    <row r="4375" spans="4:13" x14ac:dyDescent="0.2">
      <c r="D4375" s="2"/>
      <c r="E4375" s="2"/>
      <c r="K4375" s="5"/>
      <c r="M4375" s="9"/>
    </row>
    <row r="4376" spans="4:13" x14ac:dyDescent="0.2">
      <c r="D4376" s="2"/>
      <c r="E4376" s="2"/>
      <c r="K4376" s="5"/>
      <c r="M4376" s="9"/>
    </row>
    <row r="4377" spans="4:13" x14ac:dyDescent="0.2">
      <c r="D4377" s="2"/>
      <c r="E4377" s="2"/>
      <c r="K4377" s="5"/>
      <c r="M4377" s="9"/>
    </row>
    <row r="4378" spans="4:13" x14ac:dyDescent="0.2">
      <c r="D4378" s="2"/>
      <c r="E4378" s="2"/>
      <c r="K4378" s="5"/>
      <c r="M4378" s="9"/>
    </row>
    <row r="4379" spans="4:13" x14ac:dyDescent="0.2">
      <c r="D4379" s="2"/>
      <c r="E4379" s="2"/>
      <c r="K4379" s="5"/>
      <c r="M4379" s="9"/>
    </row>
    <row r="4380" spans="4:13" x14ac:dyDescent="0.2">
      <c r="D4380" s="2"/>
      <c r="E4380" s="2"/>
      <c r="K4380" s="5"/>
      <c r="M4380" s="9"/>
    </row>
    <row r="4381" spans="4:13" x14ac:dyDescent="0.2">
      <c r="D4381" s="2"/>
      <c r="E4381" s="2"/>
      <c r="K4381" s="5"/>
      <c r="M4381" s="9"/>
    </row>
    <row r="4382" spans="4:13" x14ac:dyDescent="0.2">
      <c r="D4382" s="2"/>
      <c r="E4382" s="2"/>
      <c r="K4382" s="5"/>
      <c r="M4382" s="9"/>
    </row>
    <row r="4383" spans="4:13" x14ac:dyDescent="0.2">
      <c r="D4383" s="2"/>
      <c r="E4383" s="2"/>
      <c r="K4383" s="5"/>
      <c r="M4383" s="9"/>
    </row>
    <row r="4384" spans="4:13" x14ac:dyDescent="0.2">
      <c r="D4384" s="2"/>
      <c r="E4384" s="2"/>
      <c r="K4384" s="5"/>
      <c r="M4384" s="9"/>
    </row>
    <row r="4385" spans="4:13" x14ac:dyDescent="0.2">
      <c r="D4385" s="2"/>
      <c r="E4385" s="2"/>
      <c r="K4385" s="5"/>
      <c r="M4385" s="9"/>
    </row>
    <row r="4386" spans="4:13" x14ac:dyDescent="0.2">
      <c r="D4386" s="2"/>
      <c r="E4386" s="2"/>
      <c r="K4386" s="5"/>
      <c r="M4386" s="9"/>
    </row>
    <row r="4387" spans="4:13" x14ac:dyDescent="0.2">
      <c r="D4387" s="2"/>
      <c r="E4387" s="2"/>
      <c r="K4387" s="5"/>
      <c r="M4387" s="9"/>
    </row>
    <row r="4388" spans="4:13" x14ac:dyDescent="0.2">
      <c r="D4388" s="2"/>
      <c r="E4388" s="2"/>
      <c r="K4388" s="5"/>
      <c r="M4388" s="9"/>
    </row>
    <row r="4389" spans="4:13" x14ac:dyDescent="0.2">
      <c r="D4389" s="2"/>
      <c r="E4389" s="2"/>
      <c r="K4389" s="5"/>
      <c r="M4389" s="9"/>
    </row>
    <row r="4390" spans="4:13" x14ac:dyDescent="0.2">
      <c r="D4390" s="2"/>
      <c r="E4390" s="2"/>
      <c r="K4390" s="5"/>
      <c r="M4390" s="9"/>
    </row>
    <row r="4391" spans="4:13" x14ac:dyDescent="0.2">
      <c r="D4391" s="2"/>
      <c r="E4391" s="2"/>
      <c r="K4391" s="5"/>
      <c r="M4391" s="9"/>
    </row>
    <row r="4392" spans="4:13" x14ac:dyDescent="0.2">
      <c r="D4392" s="2"/>
      <c r="E4392" s="2"/>
      <c r="K4392" s="5"/>
      <c r="M4392" s="9"/>
    </row>
    <row r="4393" spans="4:13" x14ac:dyDescent="0.2">
      <c r="D4393" s="2"/>
      <c r="E4393" s="2"/>
      <c r="K4393" s="5"/>
      <c r="M4393" s="9"/>
    </row>
    <row r="4394" spans="4:13" x14ac:dyDescent="0.2">
      <c r="D4394" s="2"/>
      <c r="E4394" s="2"/>
      <c r="K4394" s="5"/>
      <c r="M4394" s="9"/>
    </row>
    <row r="4395" spans="4:13" x14ac:dyDescent="0.2">
      <c r="D4395" s="2"/>
      <c r="E4395" s="2"/>
      <c r="K4395" s="5"/>
      <c r="M4395" s="9"/>
    </row>
    <row r="4396" spans="4:13" x14ac:dyDescent="0.2">
      <c r="D4396" s="2"/>
      <c r="E4396" s="2"/>
      <c r="K4396" s="5"/>
      <c r="M4396" s="9"/>
    </row>
    <row r="4397" spans="4:13" x14ac:dyDescent="0.2">
      <c r="D4397" s="2"/>
      <c r="E4397" s="2"/>
      <c r="K4397" s="5"/>
      <c r="M4397" s="9"/>
    </row>
    <row r="4398" spans="4:13" x14ac:dyDescent="0.2">
      <c r="D4398" s="2"/>
      <c r="E4398" s="2"/>
      <c r="K4398" s="5"/>
      <c r="M4398" s="9"/>
    </row>
    <row r="4399" spans="4:13" x14ac:dyDescent="0.2">
      <c r="D4399" s="2"/>
      <c r="E4399" s="2"/>
      <c r="K4399" s="5"/>
      <c r="M4399" s="9"/>
    </row>
    <row r="4400" spans="4:13" x14ac:dyDescent="0.2">
      <c r="D4400" s="2"/>
      <c r="E4400" s="2"/>
      <c r="K4400" s="5"/>
      <c r="M4400" s="9"/>
    </row>
    <row r="4401" spans="4:13" x14ac:dyDescent="0.2">
      <c r="D4401" s="2"/>
      <c r="E4401" s="2"/>
      <c r="K4401" s="5"/>
      <c r="M4401" s="9"/>
    </row>
    <row r="4402" spans="4:13" x14ac:dyDescent="0.2">
      <c r="D4402" s="2"/>
      <c r="E4402" s="2"/>
      <c r="K4402" s="5"/>
      <c r="M4402" s="9"/>
    </row>
    <row r="4403" spans="4:13" x14ac:dyDescent="0.2">
      <c r="D4403" s="2"/>
      <c r="E4403" s="2"/>
      <c r="K4403" s="5"/>
      <c r="M4403" s="9"/>
    </row>
    <row r="4404" spans="4:13" x14ac:dyDescent="0.2">
      <c r="D4404" s="2"/>
      <c r="E4404" s="2"/>
      <c r="K4404" s="5"/>
      <c r="M4404" s="9"/>
    </row>
    <row r="4405" spans="4:13" x14ac:dyDescent="0.2">
      <c r="D4405" s="2"/>
      <c r="E4405" s="2"/>
      <c r="K4405" s="5"/>
      <c r="M4405" s="9"/>
    </row>
    <row r="4406" spans="4:13" x14ac:dyDescent="0.2">
      <c r="D4406" s="2"/>
      <c r="E4406" s="2"/>
      <c r="K4406" s="5"/>
      <c r="M4406" s="9"/>
    </row>
    <row r="4407" spans="4:13" x14ac:dyDescent="0.2">
      <c r="D4407" s="2"/>
      <c r="E4407" s="2"/>
      <c r="K4407" s="5"/>
      <c r="M4407" s="9"/>
    </row>
    <row r="4408" spans="4:13" x14ac:dyDescent="0.2">
      <c r="D4408" s="2"/>
      <c r="E4408" s="2"/>
      <c r="K4408" s="5"/>
      <c r="M4408" s="9"/>
    </row>
    <row r="4409" spans="4:13" x14ac:dyDescent="0.2">
      <c r="D4409" s="2"/>
      <c r="E4409" s="2"/>
      <c r="K4409" s="5"/>
      <c r="M4409" s="9"/>
    </row>
    <row r="4410" spans="4:13" x14ac:dyDescent="0.2">
      <c r="D4410" s="2"/>
      <c r="E4410" s="2"/>
      <c r="K4410" s="5"/>
      <c r="M4410" s="9"/>
    </row>
    <row r="4411" spans="4:13" x14ac:dyDescent="0.2">
      <c r="D4411" s="2"/>
      <c r="E4411" s="2"/>
      <c r="K4411" s="5"/>
      <c r="M4411" s="9"/>
    </row>
    <row r="4412" spans="4:13" x14ac:dyDescent="0.2">
      <c r="D4412" s="2"/>
      <c r="E4412" s="2"/>
      <c r="K4412" s="5"/>
      <c r="M4412" s="9"/>
    </row>
    <row r="4413" spans="4:13" x14ac:dyDescent="0.2">
      <c r="D4413" s="2"/>
      <c r="E4413" s="2"/>
      <c r="K4413" s="5"/>
      <c r="M4413" s="9"/>
    </row>
    <row r="4414" spans="4:13" x14ac:dyDescent="0.2">
      <c r="D4414" s="2"/>
      <c r="E4414" s="2"/>
      <c r="K4414" s="5"/>
      <c r="M4414" s="9"/>
    </row>
    <row r="4415" spans="4:13" x14ac:dyDescent="0.2">
      <c r="D4415" s="2"/>
      <c r="E4415" s="2"/>
      <c r="K4415" s="5"/>
      <c r="M4415" s="9"/>
    </row>
    <row r="4416" spans="4:13" x14ac:dyDescent="0.2">
      <c r="D4416" s="2"/>
      <c r="E4416" s="2"/>
      <c r="K4416" s="5"/>
      <c r="M4416" s="9"/>
    </row>
    <row r="4417" spans="4:13" x14ac:dyDescent="0.2">
      <c r="D4417" s="2"/>
      <c r="E4417" s="2"/>
      <c r="K4417" s="5"/>
      <c r="M4417" s="9"/>
    </row>
    <row r="4418" spans="4:13" x14ac:dyDescent="0.2">
      <c r="D4418" s="2"/>
      <c r="E4418" s="2"/>
      <c r="K4418" s="5"/>
      <c r="M4418" s="9"/>
    </row>
    <row r="4419" spans="4:13" x14ac:dyDescent="0.2">
      <c r="D4419" s="2"/>
      <c r="E4419" s="2"/>
      <c r="K4419" s="5"/>
      <c r="M4419" s="9"/>
    </row>
    <row r="4420" spans="4:13" x14ac:dyDescent="0.2">
      <c r="D4420" s="2"/>
      <c r="E4420" s="2"/>
      <c r="K4420" s="5"/>
      <c r="M4420" s="9"/>
    </row>
    <row r="4421" spans="4:13" x14ac:dyDescent="0.2">
      <c r="D4421" s="2"/>
      <c r="E4421" s="2"/>
      <c r="K4421" s="5"/>
      <c r="M4421" s="9"/>
    </row>
    <row r="4422" spans="4:13" x14ac:dyDescent="0.2">
      <c r="D4422" s="2"/>
      <c r="E4422" s="2"/>
      <c r="K4422" s="5"/>
      <c r="M4422" s="9"/>
    </row>
    <row r="4423" spans="4:13" x14ac:dyDescent="0.2">
      <c r="D4423" s="2"/>
      <c r="E4423" s="2"/>
      <c r="K4423" s="5"/>
      <c r="M4423" s="9"/>
    </row>
    <row r="4424" spans="4:13" x14ac:dyDescent="0.2">
      <c r="D4424" s="2"/>
      <c r="E4424" s="2"/>
      <c r="K4424" s="5"/>
      <c r="M4424" s="9"/>
    </row>
    <row r="4425" spans="4:13" x14ac:dyDescent="0.2">
      <c r="D4425" s="2"/>
      <c r="E4425" s="2"/>
      <c r="K4425" s="5"/>
      <c r="M4425" s="9"/>
    </row>
    <row r="4426" spans="4:13" x14ac:dyDescent="0.2">
      <c r="D4426" s="2"/>
      <c r="E4426" s="2"/>
      <c r="K4426" s="5"/>
      <c r="M4426" s="9"/>
    </row>
    <row r="4427" spans="4:13" x14ac:dyDescent="0.2">
      <c r="D4427" s="2"/>
      <c r="E4427" s="2"/>
      <c r="K4427" s="5"/>
      <c r="M4427" s="9"/>
    </row>
    <row r="4428" spans="4:13" x14ac:dyDescent="0.2">
      <c r="D4428" s="2"/>
      <c r="E4428" s="2"/>
      <c r="K4428" s="5"/>
      <c r="M4428" s="9"/>
    </row>
    <row r="4429" spans="4:13" x14ac:dyDescent="0.2">
      <c r="D4429" s="2"/>
      <c r="E4429" s="2"/>
      <c r="K4429" s="5"/>
      <c r="M4429" s="9"/>
    </row>
    <row r="4430" spans="4:13" x14ac:dyDescent="0.2">
      <c r="D4430" s="2"/>
      <c r="E4430" s="2"/>
      <c r="K4430" s="5"/>
      <c r="M4430" s="9"/>
    </row>
    <row r="4431" spans="4:13" x14ac:dyDescent="0.2">
      <c r="D4431" s="2"/>
      <c r="E4431" s="2"/>
      <c r="K4431" s="5"/>
      <c r="M4431" s="9"/>
    </row>
    <row r="4432" spans="4:13" x14ac:dyDescent="0.2">
      <c r="D4432" s="2"/>
      <c r="E4432" s="2"/>
      <c r="K4432" s="5"/>
      <c r="M4432" s="9"/>
    </row>
    <row r="4433" spans="4:13" x14ac:dyDescent="0.2">
      <c r="D4433" s="2"/>
      <c r="E4433" s="2"/>
      <c r="K4433" s="5"/>
      <c r="M4433" s="9"/>
    </row>
    <row r="4434" spans="4:13" x14ac:dyDescent="0.2">
      <c r="D4434" s="2"/>
      <c r="E4434" s="2"/>
      <c r="K4434" s="5"/>
      <c r="M4434" s="9"/>
    </row>
    <row r="4435" spans="4:13" x14ac:dyDescent="0.2">
      <c r="D4435" s="2"/>
      <c r="E4435" s="2"/>
      <c r="K4435" s="5"/>
      <c r="M4435" s="9"/>
    </row>
    <row r="4436" spans="4:13" x14ac:dyDescent="0.2">
      <c r="D4436" s="2"/>
      <c r="E4436" s="2"/>
      <c r="K4436" s="5"/>
      <c r="M4436" s="9"/>
    </row>
    <row r="4437" spans="4:13" x14ac:dyDescent="0.2">
      <c r="D4437" s="2"/>
      <c r="E4437" s="2"/>
      <c r="K4437" s="5"/>
      <c r="M4437" s="9"/>
    </row>
    <row r="4438" spans="4:13" x14ac:dyDescent="0.2">
      <c r="D4438" s="2"/>
      <c r="E4438" s="2"/>
      <c r="K4438" s="5"/>
      <c r="M4438" s="9"/>
    </row>
    <row r="4439" spans="4:13" x14ac:dyDescent="0.2">
      <c r="D4439" s="2"/>
      <c r="E4439" s="2"/>
      <c r="K4439" s="5"/>
      <c r="M4439" s="9"/>
    </row>
    <row r="4440" spans="4:13" x14ac:dyDescent="0.2">
      <c r="D4440" s="2"/>
      <c r="E4440" s="2"/>
      <c r="K4440" s="5"/>
      <c r="M4440" s="9"/>
    </row>
    <row r="4441" spans="4:13" x14ac:dyDescent="0.2">
      <c r="D4441" s="2"/>
      <c r="E4441" s="2"/>
      <c r="K4441" s="5"/>
      <c r="M4441" s="9"/>
    </row>
    <row r="4442" spans="4:13" x14ac:dyDescent="0.2">
      <c r="D4442" s="2"/>
      <c r="E4442" s="2"/>
      <c r="K4442" s="5"/>
      <c r="M4442" s="9"/>
    </row>
    <row r="4443" spans="4:13" x14ac:dyDescent="0.2">
      <c r="D4443" s="2"/>
      <c r="E4443" s="2"/>
      <c r="K4443" s="5"/>
      <c r="M4443" s="9"/>
    </row>
    <row r="4444" spans="4:13" x14ac:dyDescent="0.2">
      <c r="D4444" s="2"/>
      <c r="E4444" s="2"/>
      <c r="K4444" s="5"/>
      <c r="M4444" s="9"/>
    </row>
    <row r="4445" spans="4:13" x14ac:dyDescent="0.2">
      <c r="D4445" s="2"/>
      <c r="E4445" s="2"/>
      <c r="K4445" s="5"/>
      <c r="M4445" s="9"/>
    </row>
    <row r="4446" spans="4:13" x14ac:dyDescent="0.2">
      <c r="D4446" s="2"/>
      <c r="E4446" s="2"/>
      <c r="K4446" s="5"/>
      <c r="M4446" s="9"/>
    </row>
    <row r="4447" spans="4:13" x14ac:dyDescent="0.2">
      <c r="D4447" s="2"/>
      <c r="E4447" s="2"/>
      <c r="K4447" s="5"/>
      <c r="M4447" s="9"/>
    </row>
    <row r="4448" spans="4:13" x14ac:dyDescent="0.2">
      <c r="D4448" s="2"/>
      <c r="E4448" s="2"/>
      <c r="K4448" s="5"/>
      <c r="M4448" s="9"/>
    </row>
    <row r="4449" spans="4:13" x14ac:dyDescent="0.2">
      <c r="D4449" s="2"/>
      <c r="E4449" s="2"/>
      <c r="K4449" s="5"/>
      <c r="M4449" s="9"/>
    </row>
    <row r="4450" spans="4:13" x14ac:dyDescent="0.2">
      <c r="D4450" s="2"/>
      <c r="E4450" s="2"/>
      <c r="K4450" s="5"/>
      <c r="M4450" s="9"/>
    </row>
    <row r="4451" spans="4:13" x14ac:dyDescent="0.2">
      <c r="D4451" s="2"/>
      <c r="E4451" s="2"/>
      <c r="K4451" s="5"/>
      <c r="M4451" s="9"/>
    </row>
    <row r="4452" spans="4:13" x14ac:dyDescent="0.2">
      <c r="D4452" s="2"/>
      <c r="E4452" s="2"/>
      <c r="K4452" s="5"/>
      <c r="M4452" s="9"/>
    </row>
    <row r="4453" spans="4:13" x14ac:dyDescent="0.2">
      <c r="D4453" s="2"/>
      <c r="E4453" s="2"/>
      <c r="K4453" s="5"/>
      <c r="M4453" s="9"/>
    </row>
    <row r="4454" spans="4:13" x14ac:dyDescent="0.2">
      <c r="D4454" s="2"/>
      <c r="E4454" s="2"/>
      <c r="K4454" s="5"/>
      <c r="M4454" s="9"/>
    </row>
    <row r="4455" spans="4:13" x14ac:dyDescent="0.2">
      <c r="D4455" s="2"/>
      <c r="E4455" s="2"/>
      <c r="K4455" s="5"/>
      <c r="M4455" s="9"/>
    </row>
    <row r="4456" spans="4:13" x14ac:dyDescent="0.2">
      <c r="D4456" s="2"/>
      <c r="E4456" s="2"/>
      <c r="K4456" s="5"/>
      <c r="M4456" s="9"/>
    </row>
    <row r="4457" spans="4:13" x14ac:dyDescent="0.2">
      <c r="D4457" s="2"/>
      <c r="E4457" s="2"/>
      <c r="K4457" s="5"/>
      <c r="M4457" s="9"/>
    </row>
    <row r="4458" spans="4:13" x14ac:dyDescent="0.2">
      <c r="D4458" s="2"/>
      <c r="E4458" s="2"/>
      <c r="K4458" s="5"/>
      <c r="M4458" s="9"/>
    </row>
    <row r="4459" spans="4:13" x14ac:dyDescent="0.2">
      <c r="D4459" s="2"/>
      <c r="E4459" s="2"/>
      <c r="K4459" s="5"/>
      <c r="M4459" s="9"/>
    </row>
    <row r="4460" spans="4:13" x14ac:dyDescent="0.2">
      <c r="D4460" s="2"/>
      <c r="E4460" s="2"/>
      <c r="K4460" s="5"/>
      <c r="M4460" s="9"/>
    </row>
    <row r="4461" spans="4:13" x14ac:dyDescent="0.2">
      <c r="D4461" s="2"/>
      <c r="E4461" s="2"/>
      <c r="K4461" s="5"/>
      <c r="M4461" s="9"/>
    </row>
    <row r="4462" spans="4:13" x14ac:dyDescent="0.2">
      <c r="D4462" s="2"/>
      <c r="E4462" s="2"/>
      <c r="K4462" s="5"/>
      <c r="M4462" s="9"/>
    </row>
    <row r="4463" spans="4:13" x14ac:dyDescent="0.2">
      <c r="D4463" s="2"/>
      <c r="E4463" s="2"/>
      <c r="K4463" s="5"/>
      <c r="M4463" s="9"/>
    </row>
    <row r="4464" spans="4:13" x14ac:dyDescent="0.2">
      <c r="D4464" s="2"/>
      <c r="E4464" s="2"/>
      <c r="K4464" s="5"/>
      <c r="M4464" s="9"/>
    </row>
    <row r="4465" spans="4:13" x14ac:dyDescent="0.2">
      <c r="D4465" s="2"/>
      <c r="E4465" s="2"/>
      <c r="K4465" s="5"/>
      <c r="M4465" s="9"/>
    </row>
    <row r="4466" spans="4:13" x14ac:dyDescent="0.2">
      <c r="D4466" s="2"/>
      <c r="E4466" s="2"/>
      <c r="K4466" s="5"/>
      <c r="M4466" s="9"/>
    </row>
    <row r="4467" spans="4:13" x14ac:dyDescent="0.2">
      <c r="D4467" s="2"/>
      <c r="E4467" s="2"/>
      <c r="K4467" s="5"/>
      <c r="M4467" s="9"/>
    </row>
    <row r="4468" spans="4:13" x14ac:dyDescent="0.2">
      <c r="D4468" s="2"/>
      <c r="E4468" s="2"/>
      <c r="K4468" s="5"/>
      <c r="M4468" s="9"/>
    </row>
    <row r="4469" spans="4:13" x14ac:dyDescent="0.2">
      <c r="D4469" s="2"/>
      <c r="E4469" s="2"/>
      <c r="K4469" s="5"/>
      <c r="M4469" s="9"/>
    </row>
    <row r="4470" spans="4:13" x14ac:dyDescent="0.2">
      <c r="D4470" s="2"/>
      <c r="E4470" s="2"/>
      <c r="K4470" s="5"/>
      <c r="M4470" s="9"/>
    </row>
    <row r="4471" spans="4:13" x14ac:dyDescent="0.2">
      <c r="D4471" s="2"/>
      <c r="E4471" s="2"/>
      <c r="K4471" s="5"/>
      <c r="M4471" s="9"/>
    </row>
    <row r="4472" spans="4:13" x14ac:dyDescent="0.2">
      <c r="D4472" s="2"/>
      <c r="E4472" s="2"/>
      <c r="K4472" s="5"/>
      <c r="M4472" s="9"/>
    </row>
    <row r="4473" spans="4:13" x14ac:dyDescent="0.2">
      <c r="D4473" s="2"/>
      <c r="E4473" s="2"/>
      <c r="K4473" s="5"/>
      <c r="M4473" s="9"/>
    </row>
    <row r="4474" spans="4:13" x14ac:dyDescent="0.2">
      <c r="D4474" s="2"/>
      <c r="E4474" s="2"/>
      <c r="K4474" s="5"/>
      <c r="M4474" s="9"/>
    </row>
    <row r="4475" spans="4:13" x14ac:dyDescent="0.2">
      <c r="D4475" s="2"/>
      <c r="E4475" s="2"/>
      <c r="K4475" s="5"/>
      <c r="M4475" s="9"/>
    </row>
    <row r="4476" spans="4:13" x14ac:dyDescent="0.2">
      <c r="D4476" s="2"/>
      <c r="E4476" s="2"/>
      <c r="K4476" s="5"/>
      <c r="M4476" s="9"/>
    </row>
    <row r="4477" spans="4:13" x14ac:dyDescent="0.2">
      <c r="D4477" s="2"/>
      <c r="E4477" s="2"/>
      <c r="K4477" s="5"/>
      <c r="M4477" s="9"/>
    </row>
    <row r="4478" spans="4:13" x14ac:dyDescent="0.2">
      <c r="D4478" s="2"/>
      <c r="E4478" s="2"/>
      <c r="K4478" s="5"/>
      <c r="M4478" s="9"/>
    </row>
    <row r="4479" spans="4:13" x14ac:dyDescent="0.2">
      <c r="D4479" s="2"/>
      <c r="E4479" s="2"/>
      <c r="K4479" s="5"/>
      <c r="M4479" s="9"/>
    </row>
    <row r="4480" spans="4:13" x14ac:dyDescent="0.2">
      <c r="D4480" s="2"/>
      <c r="E4480" s="2"/>
      <c r="K4480" s="5"/>
      <c r="M4480" s="9"/>
    </row>
    <row r="4481" spans="4:13" x14ac:dyDescent="0.2">
      <c r="D4481" s="2"/>
      <c r="E4481" s="2"/>
      <c r="K4481" s="5"/>
      <c r="M4481" s="9"/>
    </row>
    <row r="4482" spans="4:13" x14ac:dyDescent="0.2">
      <c r="D4482" s="2"/>
      <c r="E4482" s="2"/>
      <c r="K4482" s="5"/>
      <c r="M4482" s="9"/>
    </row>
    <row r="4483" spans="4:13" x14ac:dyDescent="0.2">
      <c r="D4483" s="2"/>
      <c r="E4483" s="2"/>
      <c r="K4483" s="5"/>
      <c r="M4483" s="9"/>
    </row>
    <row r="4484" spans="4:13" x14ac:dyDescent="0.2">
      <c r="D4484" s="2"/>
      <c r="E4484" s="2"/>
      <c r="K4484" s="5"/>
      <c r="M4484" s="9"/>
    </row>
    <row r="4485" spans="4:13" x14ac:dyDescent="0.2">
      <c r="D4485" s="2"/>
      <c r="E4485" s="2"/>
      <c r="K4485" s="5"/>
      <c r="M4485" s="9"/>
    </row>
    <row r="4486" spans="4:13" x14ac:dyDescent="0.2">
      <c r="D4486" s="2"/>
      <c r="E4486" s="2"/>
      <c r="K4486" s="5"/>
      <c r="M4486" s="9"/>
    </row>
    <row r="4487" spans="4:13" x14ac:dyDescent="0.2">
      <c r="D4487" s="2"/>
      <c r="E4487" s="2"/>
      <c r="K4487" s="5"/>
      <c r="M4487" s="9"/>
    </row>
    <row r="4488" spans="4:13" x14ac:dyDescent="0.2">
      <c r="D4488" s="2"/>
      <c r="E4488" s="2"/>
      <c r="K4488" s="5"/>
      <c r="M4488" s="9"/>
    </row>
    <row r="4489" spans="4:13" x14ac:dyDescent="0.2">
      <c r="D4489" s="2"/>
      <c r="E4489" s="2"/>
      <c r="K4489" s="5"/>
      <c r="M4489" s="9"/>
    </row>
    <row r="4490" spans="4:13" x14ac:dyDescent="0.2">
      <c r="D4490" s="2"/>
      <c r="E4490" s="2"/>
      <c r="K4490" s="5"/>
      <c r="M4490" s="9"/>
    </row>
    <row r="4491" spans="4:13" x14ac:dyDescent="0.2">
      <c r="D4491" s="2"/>
      <c r="E4491" s="2"/>
      <c r="K4491" s="5"/>
      <c r="M4491" s="9"/>
    </row>
    <row r="4492" spans="4:13" x14ac:dyDescent="0.2">
      <c r="D4492" s="2"/>
      <c r="E4492" s="2"/>
      <c r="K4492" s="5"/>
      <c r="M4492" s="9"/>
    </row>
    <row r="4493" spans="4:13" x14ac:dyDescent="0.2">
      <c r="D4493" s="2"/>
      <c r="E4493" s="2"/>
      <c r="K4493" s="5"/>
      <c r="M4493" s="9"/>
    </row>
    <row r="4494" spans="4:13" x14ac:dyDescent="0.2">
      <c r="D4494" s="2"/>
      <c r="E4494" s="2"/>
      <c r="K4494" s="5"/>
      <c r="M4494" s="9"/>
    </row>
    <row r="4495" spans="4:13" x14ac:dyDescent="0.2">
      <c r="D4495" s="2"/>
      <c r="E4495" s="2"/>
      <c r="K4495" s="5"/>
      <c r="M4495" s="9"/>
    </row>
    <row r="4496" spans="4:13" x14ac:dyDescent="0.2">
      <c r="D4496" s="2"/>
      <c r="E4496" s="2"/>
      <c r="K4496" s="5"/>
      <c r="M4496" s="9"/>
    </row>
    <row r="4497" spans="4:13" x14ac:dyDescent="0.2">
      <c r="D4497" s="2"/>
      <c r="E4497" s="2"/>
      <c r="K4497" s="5"/>
      <c r="M4497" s="9"/>
    </row>
    <row r="4498" spans="4:13" x14ac:dyDescent="0.2">
      <c r="D4498" s="2"/>
      <c r="E4498" s="2"/>
      <c r="K4498" s="5"/>
      <c r="M4498" s="9"/>
    </row>
    <row r="4499" spans="4:13" x14ac:dyDescent="0.2">
      <c r="D4499" s="2"/>
      <c r="E4499" s="2"/>
      <c r="K4499" s="5"/>
      <c r="M4499" s="9"/>
    </row>
    <row r="4500" spans="4:13" x14ac:dyDescent="0.2">
      <c r="D4500" s="2"/>
      <c r="E4500" s="2"/>
      <c r="K4500" s="5"/>
      <c r="M4500" s="9"/>
    </row>
    <row r="4501" spans="4:13" x14ac:dyDescent="0.2">
      <c r="D4501" s="2"/>
      <c r="E4501" s="2"/>
      <c r="K4501" s="5"/>
      <c r="M4501" s="9"/>
    </row>
    <row r="4502" spans="4:13" x14ac:dyDescent="0.2">
      <c r="D4502" s="2"/>
      <c r="E4502" s="2"/>
      <c r="K4502" s="5"/>
      <c r="M4502" s="9"/>
    </row>
    <row r="4503" spans="4:13" x14ac:dyDescent="0.2">
      <c r="D4503" s="2"/>
      <c r="E4503" s="2"/>
      <c r="K4503" s="5"/>
      <c r="M4503" s="9"/>
    </row>
    <row r="4504" spans="4:13" x14ac:dyDescent="0.2">
      <c r="D4504" s="2"/>
      <c r="E4504" s="2"/>
      <c r="K4504" s="5"/>
      <c r="M4504" s="9"/>
    </row>
    <row r="4505" spans="4:13" x14ac:dyDescent="0.2">
      <c r="D4505" s="2"/>
      <c r="E4505" s="2"/>
      <c r="K4505" s="5"/>
      <c r="M4505" s="9"/>
    </row>
    <row r="4506" spans="4:13" x14ac:dyDescent="0.2">
      <c r="D4506" s="2"/>
      <c r="E4506" s="2"/>
      <c r="K4506" s="5"/>
      <c r="M4506" s="9"/>
    </row>
    <row r="4507" spans="4:13" x14ac:dyDescent="0.2">
      <c r="D4507" s="2"/>
      <c r="E4507" s="2"/>
      <c r="K4507" s="5"/>
      <c r="M4507" s="9"/>
    </row>
    <row r="4508" spans="4:13" x14ac:dyDescent="0.2">
      <c r="D4508" s="2"/>
      <c r="E4508" s="2"/>
      <c r="K4508" s="5"/>
      <c r="M4508" s="9"/>
    </row>
    <row r="4509" spans="4:13" x14ac:dyDescent="0.2">
      <c r="D4509" s="2"/>
      <c r="E4509" s="2"/>
      <c r="K4509" s="5"/>
      <c r="M4509" s="9"/>
    </row>
    <row r="4510" spans="4:13" x14ac:dyDescent="0.2">
      <c r="D4510" s="2"/>
      <c r="E4510" s="2"/>
      <c r="K4510" s="5"/>
      <c r="M4510" s="9"/>
    </row>
    <row r="4511" spans="4:13" x14ac:dyDescent="0.2">
      <c r="D4511" s="2"/>
      <c r="E4511" s="2"/>
      <c r="K4511" s="5"/>
      <c r="M4511" s="9"/>
    </row>
    <row r="4512" spans="4:13" x14ac:dyDescent="0.2">
      <c r="D4512" s="2"/>
      <c r="E4512" s="2"/>
      <c r="K4512" s="5"/>
      <c r="M4512" s="9"/>
    </row>
    <row r="4513" spans="4:13" x14ac:dyDescent="0.2">
      <c r="D4513" s="2"/>
      <c r="E4513" s="2"/>
      <c r="K4513" s="5"/>
      <c r="M4513" s="9"/>
    </row>
    <row r="4514" spans="4:13" x14ac:dyDescent="0.2">
      <c r="D4514" s="2"/>
      <c r="E4514" s="2"/>
      <c r="K4514" s="5"/>
      <c r="M4514" s="9"/>
    </row>
    <row r="4515" spans="4:13" x14ac:dyDescent="0.2">
      <c r="D4515" s="2"/>
      <c r="E4515" s="2"/>
      <c r="K4515" s="5"/>
      <c r="M4515" s="9"/>
    </row>
    <row r="4516" spans="4:13" x14ac:dyDescent="0.2">
      <c r="D4516" s="2"/>
      <c r="E4516" s="2"/>
      <c r="K4516" s="5"/>
      <c r="M4516" s="9"/>
    </row>
    <row r="4517" spans="4:13" x14ac:dyDescent="0.2">
      <c r="D4517" s="2"/>
      <c r="E4517" s="2"/>
      <c r="K4517" s="5"/>
      <c r="M4517" s="9"/>
    </row>
    <row r="4518" spans="4:13" x14ac:dyDescent="0.2">
      <c r="D4518" s="2"/>
      <c r="E4518" s="2"/>
      <c r="K4518" s="5"/>
      <c r="M4518" s="9"/>
    </row>
    <row r="4519" spans="4:13" x14ac:dyDescent="0.2">
      <c r="D4519" s="2"/>
      <c r="E4519" s="2"/>
      <c r="K4519" s="5"/>
      <c r="M4519" s="9"/>
    </row>
    <row r="4520" spans="4:13" x14ac:dyDescent="0.2">
      <c r="D4520" s="2"/>
      <c r="E4520" s="2"/>
      <c r="K4520" s="5"/>
      <c r="M4520" s="9"/>
    </row>
    <row r="4521" spans="4:13" x14ac:dyDescent="0.2">
      <c r="D4521" s="2"/>
      <c r="E4521" s="2"/>
      <c r="K4521" s="5"/>
      <c r="M4521" s="9"/>
    </row>
    <row r="4522" spans="4:13" x14ac:dyDescent="0.2">
      <c r="D4522" s="2"/>
      <c r="E4522" s="2"/>
      <c r="K4522" s="5"/>
      <c r="M4522" s="9"/>
    </row>
    <row r="4523" spans="4:13" x14ac:dyDescent="0.2">
      <c r="D4523" s="2"/>
      <c r="E4523" s="2"/>
      <c r="K4523" s="5"/>
      <c r="M4523" s="9"/>
    </row>
    <row r="4524" spans="4:13" x14ac:dyDescent="0.2">
      <c r="D4524" s="2"/>
      <c r="E4524" s="2"/>
      <c r="K4524" s="5"/>
      <c r="M4524" s="9"/>
    </row>
    <row r="4525" spans="4:13" x14ac:dyDescent="0.2">
      <c r="D4525" s="2"/>
      <c r="E4525" s="2"/>
      <c r="K4525" s="5"/>
      <c r="M4525" s="9"/>
    </row>
    <row r="4526" spans="4:13" x14ac:dyDescent="0.2">
      <c r="D4526" s="2"/>
      <c r="E4526" s="2"/>
      <c r="K4526" s="5"/>
      <c r="M4526" s="9"/>
    </row>
    <row r="4527" spans="4:13" x14ac:dyDescent="0.2">
      <c r="D4527" s="2"/>
      <c r="E4527" s="2"/>
      <c r="K4527" s="5"/>
      <c r="M4527" s="9"/>
    </row>
    <row r="4528" spans="4:13" x14ac:dyDescent="0.2">
      <c r="D4528" s="2"/>
      <c r="E4528" s="2"/>
      <c r="K4528" s="5"/>
      <c r="M4528" s="9"/>
    </row>
    <row r="4529" spans="4:13" x14ac:dyDescent="0.2">
      <c r="D4529" s="2"/>
      <c r="E4529" s="2"/>
      <c r="K4529" s="5"/>
      <c r="M4529" s="9"/>
    </row>
    <row r="4530" spans="4:13" x14ac:dyDescent="0.2">
      <c r="D4530" s="2"/>
      <c r="E4530" s="2"/>
      <c r="K4530" s="5"/>
      <c r="M4530" s="9"/>
    </row>
    <row r="4531" spans="4:13" x14ac:dyDescent="0.2">
      <c r="D4531" s="2"/>
      <c r="E4531" s="2"/>
      <c r="K4531" s="5"/>
      <c r="M4531" s="9"/>
    </row>
    <row r="4532" spans="4:13" x14ac:dyDescent="0.2">
      <c r="D4532" s="2"/>
      <c r="E4532" s="2"/>
      <c r="K4532" s="5"/>
      <c r="M4532" s="9"/>
    </row>
    <row r="4533" spans="4:13" x14ac:dyDescent="0.2">
      <c r="D4533" s="2"/>
      <c r="E4533" s="2"/>
      <c r="K4533" s="5"/>
      <c r="M4533" s="9"/>
    </row>
    <row r="4534" spans="4:13" x14ac:dyDescent="0.2">
      <c r="D4534" s="2"/>
      <c r="E4534" s="2"/>
      <c r="K4534" s="5"/>
      <c r="M4534" s="9"/>
    </row>
    <row r="4535" spans="4:13" x14ac:dyDescent="0.2">
      <c r="D4535" s="2"/>
      <c r="E4535" s="2"/>
      <c r="K4535" s="5"/>
      <c r="M4535" s="9"/>
    </row>
    <row r="4536" spans="4:13" x14ac:dyDescent="0.2">
      <c r="D4536" s="2"/>
      <c r="E4536" s="2"/>
      <c r="K4536" s="5"/>
      <c r="M4536" s="9"/>
    </row>
    <row r="4537" spans="4:13" x14ac:dyDescent="0.2">
      <c r="D4537" s="2"/>
      <c r="E4537" s="2"/>
      <c r="K4537" s="5"/>
      <c r="M4537" s="9"/>
    </row>
    <row r="4538" spans="4:13" x14ac:dyDescent="0.2">
      <c r="D4538" s="2"/>
      <c r="E4538" s="2"/>
      <c r="K4538" s="5"/>
      <c r="M4538" s="9"/>
    </row>
    <row r="4539" spans="4:13" x14ac:dyDescent="0.2">
      <c r="D4539" s="2"/>
      <c r="E4539" s="2"/>
      <c r="K4539" s="5"/>
      <c r="M4539" s="9"/>
    </row>
    <row r="4540" spans="4:13" x14ac:dyDescent="0.2">
      <c r="D4540" s="2"/>
      <c r="E4540" s="2"/>
      <c r="K4540" s="5"/>
      <c r="M4540" s="9"/>
    </row>
    <row r="4541" spans="4:13" x14ac:dyDescent="0.2">
      <c r="D4541" s="2"/>
      <c r="E4541" s="2"/>
      <c r="K4541" s="5"/>
      <c r="M4541" s="9"/>
    </row>
    <row r="4542" spans="4:13" x14ac:dyDescent="0.2">
      <c r="D4542" s="2"/>
      <c r="E4542" s="2"/>
      <c r="K4542" s="5"/>
      <c r="M4542" s="9"/>
    </row>
    <row r="4543" spans="4:13" x14ac:dyDescent="0.2">
      <c r="D4543" s="2"/>
      <c r="E4543" s="2"/>
      <c r="K4543" s="5"/>
      <c r="M4543" s="9"/>
    </row>
    <row r="4544" spans="4:13" x14ac:dyDescent="0.2">
      <c r="D4544" s="2"/>
      <c r="E4544" s="2"/>
      <c r="K4544" s="5"/>
      <c r="M4544" s="9"/>
    </row>
    <row r="4545" spans="4:13" x14ac:dyDescent="0.2">
      <c r="D4545" s="2"/>
      <c r="E4545" s="2"/>
      <c r="K4545" s="5"/>
      <c r="M4545" s="9"/>
    </row>
    <row r="4546" spans="4:13" x14ac:dyDescent="0.2">
      <c r="D4546" s="2"/>
      <c r="E4546" s="2"/>
      <c r="K4546" s="5"/>
      <c r="M4546" s="9"/>
    </row>
    <row r="4547" spans="4:13" x14ac:dyDescent="0.2">
      <c r="D4547" s="2"/>
      <c r="E4547" s="2"/>
      <c r="K4547" s="5"/>
      <c r="M4547" s="9"/>
    </row>
    <row r="4548" spans="4:13" x14ac:dyDescent="0.2">
      <c r="D4548" s="2"/>
      <c r="E4548" s="2"/>
      <c r="K4548" s="5"/>
      <c r="M4548" s="9"/>
    </row>
    <row r="4549" spans="4:13" x14ac:dyDescent="0.2">
      <c r="D4549" s="2"/>
      <c r="E4549" s="2"/>
      <c r="K4549" s="5"/>
      <c r="M4549" s="9"/>
    </row>
    <row r="4550" spans="4:13" x14ac:dyDescent="0.2">
      <c r="D4550" s="2"/>
      <c r="E4550" s="2"/>
      <c r="K4550" s="5"/>
      <c r="M4550" s="9"/>
    </row>
    <row r="4551" spans="4:13" x14ac:dyDescent="0.2">
      <c r="D4551" s="2"/>
      <c r="E4551" s="2"/>
      <c r="K4551" s="5"/>
      <c r="M4551" s="9"/>
    </row>
    <row r="4552" spans="4:13" x14ac:dyDescent="0.2">
      <c r="D4552" s="2"/>
      <c r="E4552" s="2"/>
      <c r="K4552" s="5"/>
      <c r="M4552" s="9"/>
    </row>
    <row r="4553" spans="4:13" x14ac:dyDescent="0.2">
      <c r="D4553" s="2"/>
      <c r="E4553" s="2"/>
      <c r="K4553" s="5"/>
      <c r="M4553" s="9"/>
    </row>
    <row r="4554" spans="4:13" x14ac:dyDescent="0.2">
      <c r="D4554" s="2"/>
      <c r="E4554" s="2"/>
      <c r="K4554" s="5"/>
      <c r="M4554" s="9"/>
    </row>
    <row r="4555" spans="4:13" x14ac:dyDescent="0.2">
      <c r="D4555" s="2"/>
      <c r="E4555" s="2"/>
      <c r="K4555" s="5"/>
      <c r="M4555" s="9"/>
    </row>
    <row r="4556" spans="4:13" x14ac:dyDescent="0.2">
      <c r="D4556" s="2"/>
      <c r="E4556" s="2"/>
      <c r="K4556" s="5"/>
      <c r="M4556" s="9"/>
    </row>
    <row r="4557" spans="4:13" x14ac:dyDescent="0.2">
      <c r="D4557" s="2"/>
      <c r="E4557" s="2"/>
      <c r="K4557" s="5"/>
      <c r="M4557" s="9"/>
    </row>
    <row r="4558" spans="4:13" x14ac:dyDescent="0.2">
      <c r="D4558" s="2"/>
      <c r="E4558" s="2"/>
      <c r="K4558" s="5"/>
      <c r="M4558" s="9"/>
    </row>
    <row r="4559" spans="4:13" x14ac:dyDescent="0.2">
      <c r="D4559" s="2"/>
      <c r="E4559" s="2"/>
      <c r="K4559" s="5"/>
      <c r="M4559" s="9"/>
    </row>
    <row r="4560" spans="4:13" x14ac:dyDescent="0.2">
      <c r="D4560" s="2"/>
      <c r="E4560" s="2"/>
      <c r="K4560" s="5"/>
      <c r="M4560" s="9"/>
    </row>
    <row r="4561" spans="4:13" x14ac:dyDescent="0.2">
      <c r="D4561" s="2"/>
      <c r="E4561" s="2"/>
      <c r="K4561" s="5"/>
      <c r="M4561" s="9"/>
    </row>
    <row r="4562" spans="4:13" x14ac:dyDescent="0.2">
      <c r="D4562" s="2"/>
      <c r="E4562" s="2"/>
      <c r="K4562" s="5"/>
      <c r="M4562" s="9"/>
    </row>
    <row r="4563" spans="4:13" x14ac:dyDescent="0.2">
      <c r="D4563" s="2"/>
      <c r="E4563" s="2"/>
      <c r="K4563" s="5"/>
      <c r="M4563" s="9"/>
    </row>
    <row r="4564" spans="4:13" x14ac:dyDescent="0.2">
      <c r="D4564" s="2"/>
      <c r="E4564" s="2"/>
      <c r="K4564" s="5"/>
      <c r="M4564" s="9"/>
    </row>
    <row r="4565" spans="4:13" x14ac:dyDescent="0.2">
      <c r="D4565" s="2"/>
      <c r="E4565" s="2"/>
      <c r="K4565" s="5"/>
      <c r="M4565" s="9"/>
    </row>
    <row r="4566" spans="4:13" x14ac:dyDescent="0.2">
      <c r="D4566" s="2"/>
      <c r="E4566" s="2"/>
      <c r="K4566" s="5"/>
      <c r="M4566" s="9"/>
    </row>
    <row r="4567" spans="4:13" x14ac:dyDescent="0.2">
      <c r="D4567" s="2"/>
      <c r="E4567" s="2"/>
      <c r="K4567" s="5"/>
      <c r="M4567" s="9"/>
    </row>
    <row r="4568" spans="4:13" x14ac:dyDescent="0.2">
      <c r="D4568" s="2"/>
      <c r="E4568" s="2"/>
      <c r="K4568" s="5"/>
      <c r="M4568" s="9"/>
    </row>
    <row r="4569" spans="4:13" x14ac:dyDescent="0.2">
      <c r="D4569" s="2"/>
      <c r="E4569" s="2"/>
      <c r="K4569" s="5"/>
      <c r="M4569" s="9"/>
    </row>
    <row r="4570" spans="4:13" x14ac:dyDescent="0.2">
      <c r="D4570" s="2"/>
      <c r="E4570" s="2"/>
      <c r="K4570" s="5"/>
      <c r="M4570" s="9"/>
    </row>
    <row r="4571" spans="4:13" x14ac:dyDescent="0.2">
      <c r="D4571" s="2"/>
      <c r="E4571" s="2"/>
      <c r="K4571" s="5"/>
      <c r="M4571" s="9"/>
    </row>
    <row r="4572" spans="4:13" x14ac:dyDescent="0.2">
      <c r="D4572" s="2"/>
      <c r="E4572" s="2"/>
      <c r="K4572" s="5"/>
      <c r="M4572" s="9"/>
    </row>
    <row r="4573" spans="4:13" x14ac:dyDescent="0.2">
      <c r="D4573" s="2"/>
      <c r="E4573" s="2"/>
      <c r="K4573" s="5"/>
      <c r="M4573" s="9"/>
    </row>
    <row r="4574" spans="4:13" x14ac:dyDescent="0.2">
      <c r="D4574" s="2"/>
      <c r="E4574" s="2"/>
      <c r="K4574" s="5"/>
      <c r="M4574" s="9"/>
    </row>
    <row r="4575" spans="4:13" x14ac:dyDescent="0.2">
      <c r="D4575" s="2"/>
      <c r="E4575" s="2"/>
      <c r="K4575" s="5"/>
      <c r="M4575" s="9"/>
    </row>
    <row r="4576" spans="4:13" x14ac:dyDescent="0.2">
      <c r="D4576" s="2"/>
      <c r="E4576" s="2"/>
      <c r="K4576" s="5"/>
      <c r="M4576" s="9"/>
    </row>
    <row r="4577" spans="4:13" x14ac:dyDescent="0.2">
      <c r="D4577" s="2"/>
      <c r="E4577" s="2"/>
      <c r="K4577" s="5"/>
      <c r="M4577" s="9"/>
    </row>
    <row r="4578" spans="4:13" x14ac:dyDescent="0.2">
      <c r="D4578" s="2"/>
      <c r="E4578" s="2"/>
      <c r="K4578" s="5"/>
      <c r="M4578" s="9"/>
    </row>
    <row r="4579" spans="4:13" x14ac:dyDescent="0.2">
      <c r="D4579" s="2"/>
      <c r="E4579" s="2"/>
      <c r="K4579" s="5"/>
      <c r="M4579" s="9"/>
    </row>
    <row r="4580" spans="4:13" x14ac:dyDescent="0.2">
      <c r="D4580" s="2"/>
      <c r="E4580" s="2"/>
      <c r="K4580" s="5"/>
      <c r="M4580" s="9"/>
    </row>
    <row r="4581" spans="4:13" x14ac:dyDescent="0.2">
      <c r="D4581" s="2"/>
      <c r="E4581" s="2"/>
      <c r="K4581" s="5"/>
      <c r="M4581" s="9"/>
    </row>
    <row r="4582" spans="4:13" x14ac:dyDescent="0.2">
      <c r="D4582" s="2"/>
      <c r="E4582" s="2"/>
      <c r="K4582" s="5"/>
      <c r="M4582" s="9"/>
    </row>
    <row r="4583" spans="4:13" x14ac:dyDescent="0.2">
      <c r="D4583" s="2"/>
      <c r="E4583" s="2"/>
      <c r="K4583" s="5"/>
      <c r="M4583" s="9"/>
    </row>
    <row r="4584" spans="4:13" x14ac:dyDescent="0.2">
      <c r="D4584" s="2"/>
      <c r="E4584" s="2"/>
      <c r="K4584" s="5"/>
      <c r="M4584" s="9"/>
    </row>
    <row r="4585" spans="4:13" x14ac:dyDescent="0.2">
      <c r="D4585" s="2"/>
      <c r="E4585" s="2"/>
      <c r="K4585" s="5"/>
      <c r="M4585" s="9"/>
    </row>
    <row r="4586" spans="4:13" x14ac:dyDescent="0.2">
      <c r="D4586" s="2"/>
      <c r="E4586" s="2"/>
      <c r="K4586" s="5"/>
      <c r="M4586" s="9"/>
    </row>
    <row r="4587" spans="4:13" x14ac:dyDescent="0.2">
      <c r="D4587" s="2"/>
      <c r="E4587" s="2"/>
      <c r="K4587" s="5"/>
      <c r="M4587" s="9"/>
    </row>
    <row r="4588" spans="4:13" x14ac:dyDescent="0.2">
      <c r="D4588" s="2"/>
      <c r="E4588" s="2"/>
      <c r="K4588" s="5"/>
      <c r="M4588" s="9"/>
    </row>
    <row r="4589" spans="4:13" x14ac:dyDescent="0.2">
      <c r="D4589" s="2"/>
      <c r="E4589" s="2"/>
      <c r="K4589" s="5"/>
      <c r="M4589" s="9"/>
    </row>
    <row r="4590" spans="4:13" x14ac:dyDescent="0.2">
      <c r="D4590" s="2"/>
      <c r="E4590" s="2"/>
      <c r="K4590" s="5"/>
      <c r="M4590" s="9"/>
    </row>
    <row r="4591" spans="4:13" x14ac:dyDescent="0.2">
      <c r="D4591" s="2"/>
      <c r="E4591" s="2"/>
      <c r="K4591" s="5"/>
      <c r="M4591" s="9"/>
    </row>
    <row r="4592" spans="4:13" x14ac:dyDescent="0.2">
      <c r="D4592" s="2"/>
      <c r="E4592" s="2"/>
      <c r="K4592" s="5"/>
      <c r="M4592" s="9"/>
    </row>
    <row r="4593" spans="4:13" x14ac:dyDescent="0.2">
      <c r="D4593" s="2"/>
      <c r="E4593" s="2"/>
      <c r="K4593" s="5"/>
      <c r="M4593" s="9"/>
    </row>
    <row r="4594" spans="4:13" x14ac:dyDescent="0.2">
      <c r="D4594" s="2"/>
      <c r="E4594" s="2"/>
      <c r="K4594" s="5"/>
      <c r="M4594" s="9"/>
    </row>
    <row r="4595" spans="4:13" x14ac:dyDescent="0.2">
      <c r="D4595" s="2"/>
      <c r="E4595" s="2"/>
      <c r="K4595" s="5"/>
      <c r="M4595" s="9"/>
    </row>
    <row r="4596" spans="4:13" x14ac:dyDescent="0.2">
      <c r="D4596" s="2"/>
      <c r="E4596" s="2"/>
      <c r="K4596" s="5"/>
      <c r="M4596" s="9"/>
    </row>
    <row r="4597" spans="4:13" x14ac:dyDescent="0.2">
      <c r="D4597" s="2"/>
      <c r="E4597" s="2"/>
      <c r="K4597" s="5"/>
      <c r="M4597" s="9"/>
    </row>
    <row r="4598" spans="4:13" x14ac:dyDescent="0.2">
      <c r="D4598" s="2"/>
      <c r="E4598" s="2"/>
      <c r="K4598" s="5"/>
      <c r="M4598" s="9"/>
    </row>
    <row r="4599" spans="4:13" x14ac:dyDescent="0.2">
      <c r="D4599" s="2"/>
      <c r="E4599" s="2"/>
      <c r="K4599" s="5"/>
      <c r="M4599" s="9"/>
    </row>
    <row r="4600" spans="4:13" x14ac:dyDescent="0.2">
      <c r="D4600" s="2"/>
      <c r="E4600" s="2"/>
      <c r="K4600" s="5"/>
      <c r="M4600" s="9"/>
    </row>
    <row r="4601" spans="4:13" x14ac:dyDescent="0.2">
      <c r="D4601" s="2"/>
      <c r="E4601" s="2"/>
      <c r="K4601" s="5"/>
      <c r="M4601" s="9"/>
    </row>
    <row r="4602" spans="4:13" x14ac:dyDescent="0.2">
      <c r="D4602" s="2"/>
      <c r="E4602" s="2"/>
      <c r="K4602" s="5"/>
      <c r="M4602" s="9"/>
    </row>
    <row r="4603" spans="4:13" x14ac:dyDescent="0.2">
      <c r="D4603" s="2"/>
      <c r="E4603" s="2"/>
      <c r="K4603" s="5"/>
      <c r="M4603" s="9"/>
    </row>
    <row r="4604" spans="4:13" x14ac:dyDescent="0.2">
      <c r="D4604" s="2"/>
      <c r="E4604" s="2"/>
      <c r="K4604" s="5"/>
      <c r="M4604" s="9"/>
    </row>
    <row r="4605" spans="4:13" x14ac:dyDescent="0.2">
      <c r="D4605" s="2"/>
      <c r="E4605" s="2"/>
      <c r="K4605" s="5"/>
      <c r="M4605" s="9"/>
    </row>
    <row r="4606" spans="4:13" x14ac:dyDescent="0.2">
      <c r="D4606" s="2"/>
      <c r="E4606" s="2"/>
      <c r="K4606" s="5"/>
      <c r="M4606" s="9"/>
    </row>
    <row r="4607" spans="4:13" x14ac:dyDescent="0.2">
      <c r="D4607" s="2"/>
      <c r="E4607" s="2"/>
      <c r="K4607" s="5"/>
      <c r="M4607" s="9"/>
    </row>
    <row r="4608" spans="4:13" x14ac:dyDescent="0.2">
      <c r="D4608" s="2"/>
      <c r="E4608" s="2"/>
      <c r="K4608" s="5"/>
      <c r="M4608" s="9"/>
    </row>
    <row r="4609" spans="4:13" x14ac:dyDescent="0.2">
      <c r="D4609" s="2"/>
      <c r="E4609" s="2"/>
      <c r="K4609" s="5"/>
      <c r="M4609" s="9"/>
    </row>
    <row r="4610" spans="4:13" x14ac:dyDescent="0.2">
      <c r="D4610" s="2"/>
      <c r="E4610" s="2"/>
      <c r="K4610" s="5"/>
      <c r="M4610" s="9"/>
    </row>
    <row r="4611" spans="4:13" x14ac:dyDescent="0.2">
      <c r="D4611" s="2"/>
      <c r="E4611" s="2"/>
      <c r="K4611" s="5"/>
      <c r="M4611" s="9"/>
    </row>
    <row r="4612" spans="4:13" x14ac:dyDescent="0.2">
      <c r="D4612" s="2"/>
      <c r="E4612" s="2"/>
      <c r="K4612" s="5"/>
      <c r="M4612" s="9"/>
    </row>
    <row r="4613" spans="4:13" x14ac:dyDescent="0.2">
      <c r="D4613" s="2"/>
      <c r="E4613" s="2"/>
      <c r="K4613" s="5"/>
      <c r="M4613" s="9"/>
    </row>
    <row r="4614" spans="4:13" x14ac:dyDescent="0.2">
      <c r="D4614" s="2"/>
      <c r="E4614" s="2"/>
      <c r="K4614" s="5"/>
      <c r="M4614" s="9"/>
    </row>
    <row r="4615" spans="4:13" x14ac:dyDescent="0.2">
      <c r="D4615" s="2"/>
      <c r="E4615" s="2"/>
      <c r="K4615" s="5"/>
      <c r="M4615" s="9"/>
    </row>
    <row r="4616" spans="4:13" x14ac:dyDescent="0.2">
      <c r="D4616" s="2"/>
      <c r="E4616" s="2"/>
      <c r="K4616" s="5"/>
      <c r="M4616" s="9"/>
    </row>
    <row r="4617" spans="4:13" x14ac:dyDescent="0.2">
      <c r="D4617" s="2"/>
      <c r="E4617" s="2"/>
      <c r="K4617" s="5"/>
      <c r="M4617" s="9"/>
    </row>
    <row r="4618" spans="4:13" x14ac:dyDescent="0.2">
      <c r="D4618" s="2"/>
      <c r="E4618" s="2"/>
      <c r="K4618" s="5"/>
      <c r="M4618" s="9"/>
    </row>
    <row r="4619" spans="4:13" x14ac:dyDescent="0.2">
      <c r="D4619" s="2"/>
      <c r="E4619" s="2"/>
      <c r="K4619" s="5"/>
      <c r="M4619" s="9"/>
    </row>
    <row r="4620" spans="4:13" x14ac:dyDescent="0.2">
      <c r="D4620" s="2"/>
      <c r="E4620" s="2"/>
      <c r="K4620" s="5"/>
      <c r="M4620" s="9"/>
    </row>
    <row r="4621" spans="4:13" x14ac:dyDescent="0.2">
      <c r="D4621" s="2"/>
      <c r="E4621" s="2"/>
      <c r="K4621" s="5"/>
      <c r="M4621" s="9"/>
    </row>
    <row r="4622" spans="4:13" x14ac:dyDescent="0.2">
      <c r="D4622" s="2"/>
      <c r="E4622" s="2"/>
      <c r="K4622" s="5"/>
      <c r="M4622" s="9"/>
    </row>
    <row r="4623" spans="4:13" x14ac:dyDescent="0.2">
      <c r="D4623" s="2"/>
      <c r="E4623" s="2"/>
      <c r="K4623" s="5"/>
      <c r="M4623" s="9"/>
    </row>
    <row r="4624" spans="4:13" x14ac:dyDescent="0.2">
      <c r="D4624" s="2"/>
      <c r="E4624" s="2"/>
      <c r="K4624" s="5"/>
      <c r="M4624" s="9"/>
    </row>
    <row r="4625" spans="4:13" x14ac:dyDescent="0.2">
      <c r="D4625" s="2"/>
      <c r="E4625" s="2"/>
      <c r="K4625" s="5"/>
      <c r="M4625" s="9"/>
    </row>
    <row r="4626" spans="4:13" x14ac:dyDescent="0.2">
      <c r="D4626" s="2"/>
      <c r="E4626" s="2"/>
      <c r="K4626" s="5"/>
      <c r="M4626" s="9"/>
    </row>
    <row r="4627" spans="4:13" x14ac:dyDescent="0.2">
      <c r="D4627" s="2"/>
      <c r="E4627" s="2"/>
      <c r="K4627" s="5"/>
      <c r="M4627" s="9"/>
    </row>
    <row r="4628" spans="4:13" x14ac:dyDescent="0.2">
      <c r="D4628" s="2"/>
      <c r="E4628" s="2"/>
      <c r="K4628" s="5"/>
      <c r="M4628" s="9"/>
    </row>
    <row r="4629" spans="4:13" x14ac:dyDescent="0.2">
      <c r="D4629" s="2"/>
      <c r="E4629" s="2"/>
      <c r="K4629" s="5"/>
      <c r="M4629" s="9"/>
    </row>
    <row r="4630" spans="4:13" x14ac:dyDescent="0.2">
      <c r="D4630" s="2"/>
      <c r="E4630" s="2"/>
      <c r="K4630" s="5"/>
      <c r="M4630" s="9"/>
    </row>
    <row r="4631" spans="4:13" x14ac:dyDescent="0.2">
      <c r="D4631" s="2"/>
      <c r="E4631" s="2"/>
      <c r="K4631" s="5"/>
      <c r="M4631" s="9"/>
    </row>
    <row r="4632" spans="4:13" x14ac:dyDescent="0.2">
      <c r="D4632" s="2"/>
      <c r="E4632" s="2"/>
      <c r="K4632" s="5"/>
      <c r="M4632" s="9"/>
    </row>
    <row r="4633" spans="4:13" x14ac:dyDescent="0.2">
      <c r="D4633" s="2"/>
      <c r="E4633" s="2"/>
      <c r="K4633" s="5"/>
      <c r="M4633" s="9"/>
    </row>
    <row r="4634" spans="4:13" x14ac:dyDescent="0.2">
      <c r="D4634" s="2"/>
      <c r="E4634" s="2"/>
      <c r="K4634" s="5"/>
      <c r="M4634" s="9"/>
    </row>
    <row r="4635" spans="4:13" x14ac:dyDescent="0.2">
      <c r="D4635" s="2"/>
      <c r="E4635" s="2"/>
      <c r="K4635" s="5"/>
      <c r="M4635" s="9"/>
    </row>
    <row r="4636" spans="4:13" x14ac:dyDescent="0.2">
      <c r="D4636" s="2"/>
      <c r="E4636" s="2"/>
      <c r="K4636" s="5"/>
      <c r="M4636" s="9"/>
    </row>
    <row r="4637" spans="4:13" x14ac:dyDescent="0.2">
      <c r="D4637" s="2"/>
      <c r="E4637" s="2"/>
      <c r="K4637" s="5"/>
      <c r="M4637" s="9"/>
    </row>
    <row r="4638" spans="4:13" x14ac:dyDescent="0.2">
      <c r="D4638" s="2"/>
      <c r="E4638" s="2"/>
      <c r="K4638" s="5"/>
      <c r="M4638" s="9"/>
    </row>
    <row r="4639" spans="4:13" x14ac:dyDescent="0.2">
      <c r="D4639" s="2"/>
      <c r="E4639" s="2"/>
      <c r="K4639" s="5"/>
      <c r="M4639" s="9"/>
    </row>
    <row r="4640" spans="4:13" x14ac:dyDescent="0.2">
      <c r="D4640" s="2"/>
      <c r="E4640" s="2"/>
      <c r="K4640" s="5"/>
      <c r="M4640" s="9"/>
    </row>
    <row r="4641" spans="4:13" x14ac:dyDescent="0.2">
      <c r="D4641" s="2"/>
      <c r="E4641" s="2"/>
      <c r="K4641" s="5"/>
      <c r="M4641" s="9"/>
    </row>
    <row r="4642" spans="4:13" x14ac:dyDescent="0.2">
      <c r="D4642" s="2"/>
      <c r="E4642" s="2"/>
      <c r="K4642" s="5"/>
      <c r="M4642" s="9"/>
    </row>
    <row r="4643" spans="4:13" x14ac:dyDescent="0.2">
      <c r="D4643" s="2"/>
      <c r="E4643" s="2"/>
      <c r="K4643" s="5"/>
      <c r="M4643" s="9"/>
    </row>
    <row r="4644" spans="4:13" x14ac:dyDescent="0.2">
      <c r="D4644" s="2"/>
      <c r="E4644" s="2"/>
      <c r="K4644" s="5"/>
      <c r="M4644" s="9"/>
    </row>
    <row r="4645" spans="4:13" x14ac:dyDescent="0.2">
      <c r="D4645" s="2"/>
      <c r="E4645" s="2"/>
      <c r="K4645" s="5"/>
      <c r="M4645" s="9"/>
    </row>
    <row r="4646" spans="4:13" x14ac:dyDescent="0.2">
      <c r="D4646" s="2"/>
      <c r="E4646" s="2"/>
      <c r="K4646" s="5"/>
      <c r="M4646" s="9"/>
    </row>
    <row r="4647" spans="4:13" x14ac:dyDescent="0.2">
      <c r="D4647" s="2"/>
      <c r="E4647" s="2"/>
      <c r="K4647" s="5"/>
      <c r="M4647" s="9"/>
    </row>
    <row r="4648" spans="4:13" x14ac:dyDescent="0.2">
      <c r="D4648" s="2"/>
      <c r="E4648" s="2"/>
      <c r="K4648" s="5"/>
      <c r="M4648" s="9"/>
    </row>
    <row r="4649" spans="4:13" x14ac:dyDescent="0.2">
      <c r="D4649" s="2"/>
      <c r="E4649" s="2"/>
      <c r="K4649" s="5"/>
      <c r="M4649" s="9"/>
    </row>
    <row r="4650" spans="4:13" x14ac:dyDescent="0.2">
      <c r="D4650" s="2"/>
      <c r="E4650" s="2"/>
      <c r="K4650" s="5"/>
      <c r="M4650" s="9"/>
    </row>
    <row r="4651" spans="4:13" x14ac:dyDescent="0.2">
      <c r="D4651" s="2"/>
      <c r="E4651" s="2"/>
      <c r="K4651" s="5"/>
      <c r="M4651" s="9"/>
    </row>
    <row r="4652" spans="4:13" x14ac:dyDescent="0.2">
      <c r="D4652" s="2"/>
      <c r="E4652" s="2"/>
      <c r="K4652" s="5"/>
      <c r="M4652" s="9"/>
    </row>
    <row r="4653" spans="4:13" x14ac:dyDescent="0.2">
      <c r="D4653" s="2"/>
      <c r="E4653" s="2"/>
      <c r="K4653" s="5"/>
      <c r="M4653" s="9"/>
    </row>
    <row r="4654" spans="4:13" x14ac:dyDescent="0.2">
      <c r="D4654" s="2"/>
      <c r="E4654" s="2"/>
      <c r="K4654" s="5"/>
      <c r="M4654" s="9"/>
    </row>
    <row r="4655" spans="4:13" x14ac:dyDescent="0.2">
      <c r="D4655" s="2"/>
      <c r="E4655" s="2"/>
      <c r="K4655" s="5"/>
      <c r="M4655" s="9"/>
    </row>
    <row r="4656" spans="4:13" x14ac:dyDescent="0.2">
      <c r="D4656" s="2"/>
      <c r="E4656" s="2"/>
      <c r="K4656" s="5"/>
      <c r="M4656" s="9"/>
    </row>
    <row r="4657" spans="4:13" x14ac:dyDescent="0.2">
      <c r="D4657" s="2"/>
      <c r="E4657" s="2"/>
      <c r="K4657" s="5"/>
      <c r="M4657" s="9"/>
    </row>
    <row r="4658" spans="4:13" x14ac:dyDescent="0.2">
      <c r="D4658" s="2"/>
      <c r="E4658" s="2"/>
      <c r="K4658" s="5"/>
      <c r="M4658" s="9"/>
    </row>
    <row r="4659" spans="4:13" x14ac:dyDescent="0.2">
      <c r="D4659" s="2"/>
      <c r="E4659" s="2"/>
      <c r="K4659" s="5"/>
      <c r="M4659" s="9"/>
    </row>
    <row r="4660" spans="4:13" x14ac:dyDescent="0.2">
      <c r="D4660" s="2"/>
      <c r="E4660" s="2"/>
      <c r="K4660" s="5"/>
      <c r="M4660" s="9"/>
    </row>
    <row r="4661" spans="4:13" x14ac:dyDescent="0.2">
      <c r="D4661" s="2"/>
      <c r="E4661" s="2"/>
      <c r="K4661" s="5"/>
      <c r="M4661" s="9"/>
    </row>
    <row r="4662" spans="4:13" x14ac:dyDescent="0.2">
      <c r="D4662" s="2"/>
      <c r="E4662" s="2"/>
      <c r="K4662" s="5"/>
      <c r="M4662" s="9"/>
    </row>
    <row r="4663" spans="4:13" x14ac:dyDescent="0.2">
      <c r="D4663" s="2"/>
      <c r="E4663" s="2"/>
      <c r="K4663" s="5"/>
      <c r="M4663" s="9"/>
    </row>
    <row r="4664" spans="4:13" x14ac:dyDescent="0.2">
      <c r="D4664" s="2"/>
      <c r="E4664" s="2"/>
      <c r="K4664" s="5"/>
      <c r="M4664" s="9"/>
    </row>
    <row r="4665" spans="4:13" x14ac:dyDescent="0.2">
      <c r="D4665" s="2"/>
      <c r="E4665" s="2"/>
      <c r="K4665" s="5"/>
      <c r="M4665" s="9"/>
    </row>
    <row r="4666" spans="4:13" x14ac:dyDescent="0.2">
      <c r="D4666" s="2"/>
      <c r="E4666" s="2"/>
      <c r="K4666" s="5"/>
      <c r="M4666" s="9"/>
    </row>
    <row r="4667" spans="4:13" x14ac:dyDescent="0.2">
      <c r="D4667" s="2"/>
      <c r="E4667" s="2"/>
      <c r="K4667" s="5"/>
      <c r="M4667" s="9"/>
    </row>
    <row r="4668" spans="4:13" x14ac:dyDescent="0.2">
      <c r="D4668" s="2"/>
      <c r="E4668" s="2"/>
      <c r="K4668" s="5"/>
      <c r="M4668" s="9"/>
    </row>
    <row r="4669" spans="4:13" x14ac:dyDescent="0.2">
      <c r="D4669" s="2"/>
      <c r="E4669" s="2"/>
      <c r="K4669" s="5"/>
      <c r="M4669" s="9"/>
    </row>
    <row r="4670" spans="4:13" x14ac:dyDescent="0.2">
      <c r="D4670" s="2"/>
      <c r="E4670" s="2"/>
      <c r="K4670" s="5"/>
      <c r="M4670" s="9"/>
    </row>
    <row r="4671" spans="4:13" x14ac:dyDescent="0.2">
      <c r="D4671" s="2"/>
      <c r="E4671" s="2"/>
      <c r="K4671" s="5"/>
      <c r="M4671" s="9"/>
    </row>
    <row r="4672" spans="4:13" x14ac:dyDescent="0.2">
      <c r="D4672" s="2"/>
      <c r="E4672" s="2"/>
      <c r="K4672" s="5"/>
      <c r="M4672" s="9"/>
    </row>
    <row r="4673" spans="4:13" x14ac:dyDescent="0.2">
      <c r="D4673" s="2"/>
      <c r="E4673" s="2"/>
      <c r="K4673" s="5"/>
      <c r="M4673" s="9"/>
    </row>
    <row r="4674" spans="4:13" x14ac:dyDescent="0.2">
      <c r="D4674" s="2"/>
      <c r="E4674" s="2"/>
      <c r="K4674" s="5"/>
      <c r="M4674" s="9"/>
    </row>
    <row r="4675" spans="4:13" x14ac:dyDescent="0.2">
      <c r="D4675" s="2"/>
      <c r="E4675" s="2"/>
      <c r="K4675" s="5"/>
      <c r="M4675" s="9"/>
    </row>
    <row r="4676" spans="4:13" x14ac:dyDescent="0.2">
      <c r="D4676" s="2"/>
      <c r="E4676" s="2"/>
      <c r="K4676" s="5"/>
      <c r="M4676" s="9"/>
    </row>
    <row r="4677" spans="4:13" x14ac:dyDescent="0.2">
      <c r="D4677" s="2"/>
      <c r="E4677" s="2"/>
      <c r="K4677" s="5"/>
      <c r="M4677" s="9"/>
    </row>
    <row r="4678" spans="4:13" x14ac:dyDescent="0.2">
      <c r="D4678" s="2"/>
      <c r="E4678" s="2"/>
      <c r="K4678" s="5"/>
      <c r="M4678" s="9"/>
    </row>
    <row r="4679" spans="4:13" x14ac:dyDescent="0.2">
      <c r="D4679" s="2"/>
      <c r="E4679" s="2"/>
      <c r="K4679" s="5"/>
      <c r="M4679" s="9"/>
    </row>
    <row r="4680" spans="4:13" x14ac:dyDescent="0.2">
      <c r="D4680" s="2"/>
      <c r="E4680" s="2"/>
      <c r="K4680" s="5"/>
      <c r="M4680" s="9"/>
    </row>
    <row r="4681" spans="4:13" x14ac:dyDescent="0.2">
      <c r="D4681" s="2"/>
      <c r="E4681" s="2"/>
      <c r="K4681" s="5"/>
      <c r="M4681" s="9"/>
    </row>
    <row r="4682" spans="4:13" x14ac:dyDescent="0.2">
      <c r="D4682" s="2"/>
      <c r="E4682" s="2"/>
      <c r="K4682" s="5"/>
      <c r="M4682" s="9"/>
    </row>
    <row r="4683" spans="4:13" x14ac:dyDescent="0.2">
      <c r="D4683" s="2"/>
      <c r="E4683" s="2"/>
      <c r="K4683" s="5"/>
      <c r="M4683" s="9"/>
    </row>
    <row r="4684" spans="4:13" x14ac:dyDescent="0.2">
      <c r="D4684" s="2"/>
      <c r="E4684" s="2"/>
      <c r="K4684" s="5"/>
      <c r="M4684" s="9"/>
    </row>
    <row r="4685" spans="4:13" x14ac:dyDescent="0.2">
      <c r="D4685" s="2"/>
      <c r="E4685" s="2"/>
      <c r="K4685" s="5"/>
      <c r="M4685" s="9"/>
    </row>
    <row r="4686" spans="4:13" x14ac:dyDescent="0.2">
      <c r="D4686" s="2"/>
      <c r="E4686" s="2"/>
      <c r="K4686" s="5"/>
      <c r="M4686" s="9"/>
    </row>
    <row r="4687" spans="4:13" x14ac:dyDescent="0.2">
      <c r="D4687" s="2"/>
      <c r="E4687" s="2"/>
      <c r="K4687" s="5"/>
      <c r="M4687" s="9"/>
    </row>
    <row r="4688" spans="4:13" x14ac:dyDescent="0.2">
      <c r="D4688" s="2"/>
      <c r="E4688" s="2"/>
      <c r="K4688" s="5"/>
      <c r="M4688" s="9"/>
    </row>
    <row r="4689" spans="4:13" x14ac:dyDescent="0.2">
      <c r="D4689" s="2"/>
      <c r="E4689" s="2"/>
      <c r="K4689" s="5"/>
      <c r="M4689" s="9"/>
    </row>
    <row r="4690" spans="4:13" x14ac:dyDescent="0.2">
      <c r="D4690" s="2"/>
      <c r="E4690" s="2"/>
      <c r="K4690" s="5"/>
      <c r="M4690" s="9"/>
    </row>
    <row r="4691" spans="4:13" x14ac:dyDescent="0.2">
      <c r="D4691" s="2"/>
      <c r="E4691" s="2"/>
      <c r="K4691" s="5"/>
      <c r="M4691" s="9"/>
    </row>
    <row r="4692" spans="4:13" x14ac:dyDescent="0.2">
      <c r="D4692" s="2"/>
      <c r="E4692" s="2"/>
      <c r="K4692" s="5"/>
      <c r="M4692" s="9"/>
    </row>
    <row r="4693" spans="4:13" x14ac:dyDescent="0.2">
      <c r="D4693" s="2"/>
      <c r="E4693" s="2"/>
      <c r="K4693" s="5"/>
      <c r="M4693" s="9"/>
    </row>
    <row r="4694" spans="4:13" x14ac:dyDescent="0.2">
      <c r="D4694" s="2"/>
      <c r="E4694" s="2"/>
      <c r="K4694" s="5"/>
      <c r="M4694" s="9"/>
    </row>
    <row r="4695" spans="4:13" x14ac:dyDescent="0.2">
      <c r="D4695" s="2"/>
      <c r="E4695" s="2"/>
      <c r="K4695" s="5"/>
      <c r="M4695" s="9"/>
    </row>
    <row r="4696" spans="4:13" x14ac:dyDescent="0.2">
      <c r="D4696" s="2"/>
      <c r="E4696" s="2"/>
      <c r="K4696" s="5"/>
      <c r="M4696" s="9"/>
    </row>
    <row r="4697" spans="4:13" x14ac:dyDescent="0.2">
      <c r="D4697" s="2"/>
      <c r="E4697" s="2"/>
      <c r="K4697" s="5"/>
      <c r="M4697" s="9"/>
    </row>
    <row r="4698" spans="4:13" x14ac:dyDescent="0.2">
      <c r="D4698" s="2"/>
      <c r="E4698" s="2"/>
      <c r="K4698" s="5"/>
      <c r="M4698" s="9"/>
    </row>
    <row r="4699" spans="4:13" x14ac:dyDescent="0.2">
      <c r="D4699" s="2"/>
      <c r="E4699" s="2"/>
      <c r="K4699" s="5"/>
      <c r="M4699" s="9"/>
    </row>
    <row r="4700" spans="4:13" x14ac:dyDescent="0.2">
      <c r="D4700" s="2"/>
      <c r="E4700" s="2"/>
      <c r="K4700" s="5"/>
      <c r="M4700" s="9"/>
    </row>
    <row r="4701" spans="4:13" x14ac:dyDescent="0.2">
      <c r="D4701" s="2"/>
      <c r="E4701" s="2"/>
      <c r="K4701" s="5"/>
      <c r="M4701" s="9"/>
    </row>
    <row r="4702" spans="4:13" x14ac:dyDescent="0.2">
      <c r="D4702" s="2"/>
      <c r="E4702" s="2"/>
      <c r="K4702" s="5"/>
      <c r="M4702" s="9"/>
    </row>
    <row r="4703" spans="4:13" x14ac:dyDescent="0.2">
      <c r="D4703" s="2"/>
      <c r="E4703" s="2"/>
      <c r="K4703" s="5"/>
      <c r="M4703" s="9"/>
    </row>
    <row r="4704" spans="4:13" x14ac:dyDescent="0.2">
      <c r="D4704" s="2"/>
      <c r="E4704" s="2"/>
      <c r="K4704" s="5"/>
      <c r="M4704" s="9"/>
    </row>
    <row r="4705" spans="4:13" x14ac:dyDescent="0.2">
      <c r="D4705" s="2"/>
      <c r="E4705" s="2"/>
      <c r="K4705" s="5"/>
      <c r="M4705" s="9"/>
    </row>
    <row r="4706" spans="4:13" x14ac:dyDescent="0.2">
      <c r="D4706" s="2"/>
      <c r="E4706" s="2"/>
      <c r="K4706" s="5"/>
      <c r="M4706" s="9"/>
    </row>
    <row r="4707" spans="4:13" x14ac:dyDescent="0.2">
      <c r="D4707" s="2"/>
      <c r="E4707" s="2"/>
      <c r="K4707" s="5"/>
      <c r="M4707" s="9"/>
    </row>
    <row r="4708" spans="4:13" x14ac:dyDescent="0.2">
      <c r="D4708" s="2"/>
      <c r="E4708" s="2"/>
      <c r="K4708" s="5"/>
      <c r="M4708" s="9"/>
    </row>
    <row r="4709" spans="4:13" x14ac:dyDescent="0.2">
      <c r="D4709" s="2"/>
      <c r="E4709" s="2"/>
      <c r="K4709" s="5"/>
      <c r="M4709" s="9"/>
    </row>
    <row r="4710" spans="4:13" x14ac:dyDescent="0.2">
      <c r="D4710" s="2"/>
      <c r="E4710" s="2"/>
      <c r="K4710" s="5"/>
      <c r="M4710" s="9"/>
    </row>
    <row r="4711" spans="4:13" x14ac:dyDescent="0.2">
      <c r="D4711" s="2"/>
      <c r="E4711" s="2"/>
      <c r="K4711" s="5"/>
      <c r="M4711" s="9"/>
    </row>
    <row r="4712" spans="4:13" x14ac:dyDescent="0.2">
      <c r="D4712" s="2"/>
      <c r="E4712" s="2"/>
      <c r="K4712" s="5"/>
      <c r="M4712" s="9"/>
    </row>
    <row r="4713" spans="4:13" x14ac:dyDescent="0.2">
      <c r="D4713" s="2"/>
      <c r="E4713" s="2"/>
      <c r="K4713" s="5"/>
      <c r="M4713" s="9"/>
    </row>
    <row r="4714" spans="4:13" x14ac:dyDescent="0.2">
      <c r="D4714" s="2"/>
      <c r="E4714" s="2"/>
      <c r="K4714" s="5"/>
      <c r="M4714" s="9"/>
    </row>
    <row r="4715" spans="4:13" x14ac:dyDescent="0.2">
      <c r="D4715" s="2"/>
      <c r="E4715" s="2"/>
      <c r="K4715" s="5"/>
      <c r="M4715" s="9"/>
    </row>
    <row r="4716" spans="4:13" x14ac:dyDescent="0.2">
      <c r="D4716" s="2"/>
      <c r="E4716" s="2"/>
      <c r="K4716" s="5"/>
      <c r="M4716" s="9"/>
    </row>
    <row r="4717" spans="4:13" x14ac:dyDescent="0.2">
      <c r="D4717" s="2"/>
      <c r="E4717" s="2"/>
      <c r="K4717" s="5"/>
      <c r="M4717" s="9"/>
    </row>
    <row r="4718" spans="4:13" x14ac:dyDescent="0.2">
      <c r="D4718" s="2"/>
      <c r="E4718" s="2"/>
      <c r="K4718" s="5"/>
      <c r="M4718" s="9"/>
    </row>
    <row r="4719" spans="4:13" x14ac:dyDescent="0.2">
      <c r="D4719" s="2"/>
      <c r="E4719" s="2"/>
      <c r="K4719" s="5"/>
      <c r="M4719" s="9"/>
    </row>
    <row r="4720" spans="4:13" x14ac:dyDescent="0.2">
      <c r="D4720" s="2"/>
      <c r="E4720" s="2"/>
      <c r="K4720" s="5"/>
      <c r="M4720" s="9"/>
    </row>
    <row r="4721" spans="4:13" x14ac:dyDescent="0.2">
      <c r="D4721" s="2"/>
      <c r="E4721" s="2"/>
      <c r="K4721" s="5"/>
      <c r="M4721" s="9"/>
    </row>
    <row r="4722" spans="4:13" x14ac:dyDescent="0.2">
      <c r="D4722" s="2"/>
      <c r="E4722" s="2"/>
      <c r="K4722" s="5"/>
      <c r="M4722" s="9"/>
    </row>
    <row r="4723" spans="4:13" x14ac:dyDescent="0.2">
      <c r="D4723" s="2"/>
      <c r="E4723" s="2"/>
      <c r="K4723" s="5"/>
      <c r="M4723" s="9"/>
    </row>
    <row r="4724" spans="4:13" x14ac:dyDescent="0.2">
      <c r="D4724" s="2"/>
      <c r="E4724" s="2"/>
      <c r="K4724" s="5"/>
      <c r="M4724" s="9"/>
    </row>
    <row r="4725" spans="4:13" x14ac:dyDescent="0.2">
      <c r="D4725" s="2"/>
      <c r="E4725" s="2"/>
      <c r="K4725" s="5"/>
      <c r="M4725" s="9"/>
    </row>
    <row r="4726" spans="4:13" x14ac:dyDescent="0.2">
      <c r="D4726" s="2"/>
      <c r="E4726" s="2"/>
      <c r="K4726" s="5"/>
      <c r="M4726" s="9"/>
    </row>
    <row r="4727" spans="4:13" x14ac:dyDescent="0.2">
      <c r="D4727" s="2"/>
      <c r="E4727" s="2"/>
      <c r="K4727" s="5"/>
      <c r="M4727" s="9"/>
    </row>
    <row r="4728" spans="4:13" x14ac:dyDescent="0.2">
      <c r="D4728" s="2"/>
      <c r="E4728" s="2"/>
      <c r="K4728" s="5"/>
      <c r="M4728" s="9"/>
    </row>
    <row r="4729" spans="4:13" x14ac:dyDescent="0.2">
      <c r="D4729" s="2"/>
      <c r="E4729" s="2"/>
      <c r="K4729" s="5"/>
      <c r="M4729" s="9"/>
    </row>
    <row r="4730" spans="4:13" x14ac:dyDescent="0.2">
      <c r="D4730" s="2"/>
      <c r="E4730" s="2"/>
      <c r="K4730" s="5"/>
      <c r="M4730" s="9"/>
    </row>
    <row r="4731" spans="4:13" x14ac:dyDescent="0.2">
      <c r="D4731" s="2"/>
      <c r="E4731" s="2"/>
      <c r="K4731" s="5"/>
      <c r="M4731" s="9"/>
    </row>
    <row r="4732" spans="4:13" x14ac:dyDescent="0.2">
      <c r="D4732" s="2"/>
      <c r="E4732" s="2"/>
      <c r="K4732" s="5"/>
      <c r="M4732" s="9"/>
    </row>
    <row r="4733" spans="4:13" x14ac:dyDescent="0.2">
      <c r="D4733" s="2"/>
      <c r="E4733" s="2"/>
      <c r="K4733" s="5"/>
      <c r="M4733" s="9"/>
    </row>
    <row r="4734" spans="4:13" x14ac:dyDescent="0.2">
      <c r="D4734" s="2"/>
      <c r="E4734" s="2"/>
      <c r="K4734" s="5"/>
      <c r="M4734" s="9"/>
    </row>
    <row r="4735" spans="4:13" x14ac:dyDescent="0.2">
      <c r="D4735" s="2"/>
      <c r="E4735" s="2"/>
      <c r="K4735" s="5"/>
      <c r="M4735" s="9"/>
    </row>
    <row r="4736" spans="4:13" x14ac:dyDescent="0.2">
      <c r="D4736" s="2"/>
      <c r="E4736" s="2"/>
      <c r="K4736" s="5"/>
      <c r="M4736" s="9"/>
    </row>
    <row r="4737" spans="4:13" x14ac:dyDescent="0.2">
      <c r="D4737" s="2"/>
      <c r="E4737" s="2"/>
      <c r="K4737" s="5"/>
      <c r="M4737" s="9"/>
    </row>
    <row r="4738" spans="4:13" x14ac:dyDescent="0.2">
      <c r="D4738" s="2"/>
      <c r="E4738" s="2"/>
      <c r="K4738" s="5"/>
      <c r="M4738" s="9"/>
    </row>
    <row r="4739" spans="4:13" x14ac:dyDescent="0.2">
      <c r="D4739" s="2"/>
      <c r="E4739" s="2"/>
      <c r="K4739" s="5"/>
      <c r="M4739" s="9"/>
    </row>
    <row r="4740" spans="4:13" x14ac:dyDescent="0.2">
      <c r="D4740" s="2"/>
      <c r="E4740" s="2"/>
      <c r="K4740" s="5"/>
      <c r="M4740" s="9"/>
    </row>
    <row r="4741" spans="4:13" x14ac:dyDescent="0.2">
      <c r="D4741" s="2"/>
      <c r="E4741" s="2"/>
      <c r="K4741" s="5"/>
      <c r="M4741" s="9"/>
    </row>
    <row r="4742" spans="4:13" x14ac:dyDescent="0.2">
      <c r="D4742" s="2"/>
      <c r="E4742" s="2"/>
      <c r="K4742" s="5"/>
      <c r="M4742" s="9"/>
    </row>
    <row r="4743" spans="4:13" x14ac:dyDescent="0.2">
      <c r="D4743" s="2"/>
      <c r="E4743" s="2"/>
      <c r="K4743" s="5"/>
      <c r="M4743" s="9"/>
    </row>
    <row r="4744" spans="4:13" x14ac:dyDescent="0.2">
      <c r="D4744" s="2"/>
      <c r="E4744" s="2"/>
      <c r="K4744" s="5"/>
      <c r="M4744" s="9"/>
    </row>
    <row r="4745" spans="4:13" x14ac:dyDescent="0.2">
      <c r="D4745" s="2"/>
      <c r="E4745" s="2"/>
      <c r="K4745" s="5"/>
      <c r="M4745" s="9"/>
    </row>
    <row r="4746" spans="4:13" x14ac:dyDescent="0.2">
      <c r="D4746" s="2"/>
      <c r="E4746" s="2"/>
      <c r="K4746" s="5"/>
      <c r="M4746" s="9"/>
    </row>
    <row r="4747" spans="4:13" x14ac:dyDescent="0.2">
      <c r="D4747" s="2"/>
      <c r="E4747" s="2"/>
      <c r="K4747" s="5"/>
      <c r="M4747" s="9"/>
    </row>
    <row r="4748" spans="4:13" x14ac:dyDescent="0.2">
      <c r="D4748" s="2"/>
      <c r="E4748" s="2"/>
      <c r="K4748" s="5"/>
      <c r="M4748" s="9"/>
    </row>
    <row r="4749" spans="4:13" x14ac:dyDescent="0.2">
      <c r="D4749" s="2"/>
      <c r="E4749" s="2"/>
      <c r="K4749" s="5"/>
      <c r="M4749" s="9"/>
    </row>
    <row r="4750" spans="4:13" x14ac:dyDescent="0.2">
      <c r="D4750" s="2"/>
      <c r="E4750" s="2"/>
      <c r="K4750" s="5"/>
      <c r="M4750" s="9"/>
    </row>
    <row r="4751" spans="4:13" x14ac:dyDescent="0.2">
      <c r="D4751" s="2"/>
      <c r="E4751" s="2"/>
      <c r="K4751" s="5"/>
      <c r="M4751" s="9"/>
    </row>
    <row r="4752" spans="4:13" x14ac:dyDescent="0.2">
      <c r="D4752" s="2"/>
      <c r="E4752" s="2"/>
      <c r="K4752" s="5"/>
      <c r="M4752" s="9"/>
    </row>
    <row r="4753" spans="4:13" x14ac:dyDescent="0.2">
      <c r="D4753" s="2"/>
      <c r="E4753" s="2"/>
      <c r="K4753" s="5"/>
      <c r="M4753" s="9"/>
    </row>
    <row r="4754" spans="4:13" x14ac:dyDescent="0.2">
      <c r="D4754" s="2"/>
      <c r="E4754" s="2"/>
      <c r="K4754" s="5"/>
      <c r="M4754" s="9"/>
    </row>
    <row r="4755" spans="4:13" x14ac:dyDescent="0.2">
      <c r="D4755" s="2"/>
      <c r="E4755" s="2"/>
      <c r="K4755" s="5"/>
      <c r="M4755" s="9"/>
    </row>
    <row r="4756" spans="4:13" x14ac:dyDescent="0.2">
      <c r="D4756" s="2"/>
      <c r="E4756" s="2"/>
      <c r="K4756" s="5"/>
      <c r="M4756" s="9"/>
    </row>
    <row r="4757" spans="4:13" x14ac:dyDescent="0.2">
      <c r="D4757" s="2"/>
      <c r="E4757" s="2"/>
      <c r="K4757" s="5"/>
      <c r="M4757" s="9"/>
    </row>
    <row r="4758" spans="4:13" x14ac:dyDescent="0.2">
      <c r="D4758" s="2"/>
      <c r="E4758" s="2"/>
      <c r="K4758" s="5"/>
      <c r="M4758" s="9"/>
    </row>
    <row r="4759" spans="4:13" x14ac:dyDescent="0.2">
      <c r="D4759" s="2"/>
      <c r="E4759" s="2"/>
      <c r="K4759" s="5"/>
      <c r="M4759" s="9"/>
    </row>
    <row r="4760" spans="4:13" x14ac:dyDescent="0.2">
      <c r="D4760" s="2"/>
      <c r="E4760" s="2"/>
      <c r="K4760" s="5"/>
      <c r="M4760" s="9"/>
    </row>
    <row r="4761" spans="4:13" x14ac:dyDescent="0.2">
      <c r="D4761" s="2"/>
      <c r="E4761" s="2"/>
      <c r="K4761" s="5"/>
      <c r="M4761" s="9"/>
    </row>
    <row r="4762" spans="4:13" x14ac:dyDescent="0.2">
      <c r="D4762" s="2"/>
      <c r="E4762" s="2"/>
      <c r="K4762" s="5"/>
      <c r="M4762" s="9"/>
    </row>
    <row r="4763" spans="4:13" x14ac:dyDescent="0.2">
      <c r="D4763" s="2"/>
      <c r="E4763" s="2"/>
      <c r="K4763" s="5"/>
      <c r="M4763" s="9"/>
    </row>
    <row r="4764" spans="4:13" x14ac:dyDescent="0.2">
      <c r="D4764" s="2"/>
      <c r="E4764" s="2"/>
      <c r="K4764" s="5"/>
      <c r="M4764" s="9"/>
    </row>
    <row r="4765" spans="4:13" x14ac:dyDescent="0.2">
      <c r="D4765" s="2"/>
      <c r="E4765" s="2"/>
      <c r="K4765" s="5"/>
      <c r="M4765" s="9"/>
    </row>
    <row r="4766" spans="4:13" x14ac:dyDescent="0.2">
      <c r="D4766" s="2"/>
      <c r="E4766" s="2"/>
      <c r="K4766" s="5"/>
      <c r="M4766" s="9"/>
    </row>
    <row r="4767" spans="4:13" x14ac:dyDescent="0.2">
      <c r="D4767" s="2"/>
      <c r="E4767" s="2"/>
      <c r="K4767" s="5"/>
      <c r="M4767" s="9"/>
    </row>
    <row r="4768" spans="4:13" x14ac:dyDescent="0.2">
      <c r="D4768" s="2"/>
      <c r="E4768" s="2"/>
      <c r="K4768" s="5"/>
      <c r="M4768" s="9"/>
    </row>
    <row r="4769" spans="4:13" x14ac:dyDescent="0.2">
      <c r="D4769" s="2"/>
      <c r="E4769" s="2"/>
      <c r="K4769" s="5"/>
      <c r="M4769" s="9"/>
    </row>
    <row r="4770" spans="4:13" x14ac:dyDescent="0.2">
      <c r="D4770" s="2"/>
      <c r="E4770" s="2"/>
      <c r="K4770" s="5"/>
      <c r="M4770" s="9"/>
    </row>
    <row r="4771" spans="4:13" x14ac:dyDescent="0.2">
      <c r="D4771" s="2"/>
      <c r="E4771" s="2"/>
      <c r="K4771" s="5"/>
      <c r="M4771" s="9"/>
    </row>
    <row r="4772" spans="4:13" x14ac:dyDescent="0.2">
      <c r="D4772" s="2"/>
      <c r="E4772" s="2"/>
      <c r="K4772" s="5"/>
      <c r="M4772" s="9"/>
    </row>
    <row r="4773" spans="4:13" x14ac:dyDescent="0.2">
      <c r="D4773" s="2"/>
      <c r="E4773" s="2"/>
      <c r="K4773" s="5"/>
      <c r="M4773" s="9"/>
    </row>
    <row r="4774" spans="4:13" x14ac:dyDescent="0.2">
      <c r="D4774" s="2"/>
      <c r="E4774" s="2"/>
      <c r="K4774" s="5"/>
      <c r="M4774" s="9"/>
    </row>
    <row r="4775" spans="4:13" x14ac:dyDescent="0.2">
      <c r="D4775" s="2"/>
      <c r="E4775" s="2"/>
      <c r="K4775" s="5"/>
      <c r="M4775" s="9"/>
    </row>
    <row r="4776" spans="4:13" x14ac:dyDescent="0.2">
      <c r="D4776" s="2"/>
      <c r="E4776" s="2"/>
      <c r="K4776" s="5"/>
      <c r="M4776" s="9"/>
    </row>
    <row r="4777" spans="4:13" x14ac:dyDescent="0.2">
      <c r="D4777" s="2"/>
      <c r="E4777" s="2"/>
      <c r="K4777" s="5"/>
      <c r="M4777" s="9"/>
    </row>
    <row r="4778" spans="4:13" x14ac:dyDescent="0.2">
      <c r="D4778" s="2"/>
      <c r="E4778" s="2"/>
      <c r="K4778" s="5"/>
      <c r="M4778" s="9"/>
    </row>
    <row r="4779" spans="4:13" x14ac:dyDescent="0.2">
      <c r="D4779" s="2"/>
      <c r="E4779" s="2"/>
      <c r="K4779" s="5"/>
      <c r="M4779" s="9"/>
    </row>
    <row r="4780" spans="4:13" x14ac:dyDescent="0.2">
      <c r="D4780" s="2"/>
      <c r="E4780" s="2"/>
      <c r="K4780" s="5"/>
      <c r="M4780" s="9"/>
    </row>
    <row r="4781" spans="4:13" x14ac:dyDescent="0.2">
      <c r="D4781" s="2"/>
      <c r="E4781" s="2"/>
      <c r="K4781" s="5"/>
      <c r="M4781" s="9"/>
    </row>
    <row r="4782" spans="4:13" x14ac:dyDescent="0.2">
      <c r="D4782" s="2"/>
      <c r="E4782" s="2"/>
      <c r="K4782" s="5"/>
      <c r="M4782" s="9"/>
    </row>
    <row r="4783" spans="4:13" x14ac:dyDescent="0.2">
      <c r="D4783" s="2"/>
      <c r="E4783" s="2"/>
      <c r="K4783" s="5"/>
      <c r="M4783" s="9"/>
    </row>
    <row r="4784" spans="4:13" x14ac:dyDescent="0.2">
      <c r="D4784" s="2"/>
      <c r="E4784" s="2"/>
      <c r="K4784" s="5"/>
      <c r="M4784" s="9"/>
    </row>
    <row r="4785" spans="4:13" x14ac:dyDescent="0.2">
      <c r="D4785" s="2"/>
      <c r="E4785" s="2"/>
      <c r="K4785" s="5"/>
      <c r="M4785" s="9"/>
    </row>
    <row r="4786" spans="4:13" x14ac:dyDescent="0.2">
      <c r="D4786" s="2"/>
      <c r="E4786" s="2"/>
      <c r="K4786" s="5"/>
      <c r="M4786" s="9"/>
    </row>
    <row r="4787" spans="4:13" x14ac:dyDescent="0.2">
      <c r="D4787" s="2"/>
      <c r="E4787" s="2"/>
      <c r="K4787" s="5"/>
      <c r="M4787" s="9"/>
    </row>
    <row r="4788" spans="4:13" x14ac:dyDescent="0.2">
      <c r="D4788" s="2"/>
      <c r="E4788" s="2"/>
      <c r="K4788" s="5"/>
      <c r="M4788" s="9"/>
    </row>
    <row r="4789" spans="4:13" x14ac:dyDescent="0.2">
      <c r="D4789" s="2"/>
      <c r="E4789" s="2"/>
      <c r="K4789" s="5"/>
      <c r="M4789" s="9"/>
    </row>
    <row r="4790" spans="4:13" x14ac:dyDescent="0.2">
      <c r="D4790" s="2"/>
      <c r="E4790" s="2"/>
      <c r="K4790" s="5"/>
      <c r="M4790" s="9"/>
    </row>
    <row r="4791" spans="4:13" x14ac:dyDescent="0.2">
      <c r="D4791" s="2"/>
      <c r="E4791" s="2"/>
      <c r="K4791" s="5"/>
      <c r="M4791" s="9"/>
    </row>
    <row r="4792" spans="4:13" x14ac:dyDescent="0.2">
      <c r="D4792" s="2"/>
      <c r="E4792" s="2"/>
      <c r="K4792" s="5"/>
      <c r="M4792" s="9"/>
    </row>
    <row r="4793" spans="4:13" x14ac:dyDescent="0.2">
      <c r="D4793" s="2"/>
      <c r="E4793" s="2"/>
      <c r="K4793" s="5"/>
      <c r="M4793" s="9"/>
    </row>
    <row r="4794" spans="4:13" x14ac:dyDescent="0.2">
      <c r="D4794" s="2"/>
      <c r="E4794" s="2"/>
      <c r="K4794" s="5"/>
      <c r="M4794" s="9"/>
    </row>
    <row r="4795" spans="4:13" x14ac:dyDescent="0.2">
      <c r="D4795" s="2"/>
      <c r="E4795" s="2"/>
      <c r="K4795" s="5"/>
      <c r="M4795" s="9"/>
    </row>
    <row r="4796" spans="4:13" x14ac:dyDescent="0.2">
      <c r="D4796" s="2"/>
      <c r="E4796" s="2"/>
      <c r="K4796" s="5"/>
      <c r="M4796" s="9"/>
    </row>
    <row r="4797" spans="4:13" x14ac:dyDescent="0.2">
      <c r="D4797" s="2"/>
      <c r="E4797" s="2"/>
      <c r="K4797" s="5"/>
      <c r="M4797" s="9"/>
    </row>
    <row r="4798" spans="4:13" x14ac:dyDescent="0.2">
      <c r="D4798" s="2"/>
      <c r="E4798" s="2"/>
      <c r="K4798" s="5"/>
      <c r="M4798" s="9"/>
    </row>
    <row r="4799" spans="4:13" x14ac:dyDescent="0.2">
      <c r="D4799" s="2"/>
      <c r="E4799" s="2"/>
      <c r="K4799" s="5"/>
      <c r="M4799" s="9"/>
    </row>
    <row r="4800" spans="4:13" x14ac:dyDescent="0.2">
      <c r="D4800" s="2"/>
      <c r="E4800" s="2"/>
      <c r="K4800" s="5"/>
      <c r="M4800" s="9"/>
    </row>
    <row r="4801" spans="4:13" x14ac:dyDescent="0.2">
      <c r="D4801" s="2"/>
      <c r="E4801" s="2"/>
      <c r="K4801" s="5"/>
      <c r="M4801" s="9"/>
    </row>
    <row r="4802" spans="4:13" x14ac:dyDescent="0.2">
      <c r="D4802" s="2"/>
      <c r="E4802" s="2"/>
      <c r="K4802" s="5"/>
      <c r="M4802" s="9"/>
    </row>
    <row r="4803" spans="4:13" x14ac:dyDescent="0.2">
      <c r="D4803" s="2"/>
      <c r="E4803" s="2"/>
      <c r="K4803" s="5"/>
      <c r="M4803" s="9"/>
    </row>
    <row r="4804" spans="4:13" x14ac:dyDescent="0.2">
      <c r="D4804" s="2"/>
      <c r="E4804" s="2"/>
      <c r="K4804" s="5"/>
      <c r="M4804" s="9"/>
    </row>
    <row r="4805" spans="4:13" x14ac:dyDescent="0.2">
      <c r="D4805" s="2"/>
      <c r="E4805" s="2"/>
      <c r="K4805" s="5"/>
      <c r="M4805" s="9"/>
    </row>
    <row r="4806" spans="4:13" x14ac:dyDescent="0.2">
      <c r="D4806" s="2"/>
      <c r="E4806" s="2"/>
      <c r="K4806" s="5"/>
      <c r="M4806" s="9"/>
    </row>
    <row r="4807" spans="4:13" x14ac:dyDescent="0.2">
      <c r="D4807" s="2"/>
      <c r="E4807" s="2"/>
      <c r="K4807" s="5"/>
      <c r="M4807" s="9"/>
    </row>
    <row r="4808" spans="4:13" x14ac:dyDescent="0.2">
      <c r="D4808" s="2"/>
      <c r="E4808" s="2"/>
      <c r="K4808" s="5"/>
      <c r="M4808" s="9"/>
    </row>
    <row r="4809" spans="4:13" x14ac:dyDescent="0.2">
      <c r="D4809" s="2"/>
      <c r="E4809" s="2"/>
      <c r="K4809" s="5"/>
      <c r="M4809" s="9"/>
    </row>
    <row r="4810" spans="4:13" x14ac:dyDescent="0.2">
      <c r="D4810" s="2"/>
      <c r="E4810" s="2"/>
      <c r="K4810" s="5"/>
      <c r="M4810" s="9"/>
    </row>
    <row r="4811" spans="4:13" x14ac:dyDescent="0.2">
      <c r="D4811" s="2"/>
      <c r="E4811" s="2"/>
      <c r="K4811" s="5"/>
      <c r="M4811" s="9"/>
    </row>
    <row r="4812" spans="4:13" x14ac:dyDescent="0.2">
      <c r="D4812" s="2"/>
      <c r="E4812" s="2"/>
      <c r="K4812" s="5"/>
      <c r="M4812" s="9"/>
    </row>
    <row r="4813" spans="4:13" x14ac:dyDescent="0.2">
      <c r="D4813" s="2"/>
      <c r="E4813" s="2"/>
      <c r="K4813" s="5"/>
      <c r="M4813" s="9"/>
    </row>
    <row r="4814" spans="4:13" x14ac:dyDescent="0.2">
      <c r="D4814" s="2"/>
      <c r="E4814" s="2"/>
      <c r="K4814" s="5"/>
      <c r="M4814" s="9"/>
    </row>
    <row r="4815" spans="4:13" x14ac:dyDescent="0.2">
      <c r="D4815" s="2"/>
      <c r="E4815" s="2"/>
      <c r="K4815" s="5"/>
      <c r="M4815" s="9"/>
    </row>
    <row r="4816" spans="4:13" x14ac:dyDescent="0.2">
      <c r="D4816" s="2"/>
      <c r="E4816" s="2"/>
      <c r="K4816" s="5"/>
      <c r="M4816" s="9"/>
    </row>
    <row r="4817" spans="4:13" x14ac:dyDescent="0.2">
      <c r="D4817" s="2"/>
      <c r="E4817" s="2"/>
      <c r="K4817" s="5"/>
      <c r="M4817" s="9"/>
    </row>
    <row r="4818" spans="4:13" x14ac:dyDescent="0.2">
      <c r="D4818" s="2"/>
      <c r="E4818" s="2"/>
      <c r="K4818" s="5"/>
      <c r="M4818" s="9"/>
    </row>
    <row r="4819" spans="4:13" x14ac:dyDescent="0.2">
      <c r="D4819" s="2"/>
      <c r="E4819" s="2"/>
      <c r="K4819" s="5"/>
      <c r="M4819" s="9"/>
    </row>
    <row r="4820" spans="4:13" x14ac:dyDescent="0.2">
      <c r="D4820" s="2"/>
      <c r="E4820" s="2"/>
      <c r="K4820" s="5"/>
      <c r="M4820" s="9"/>
    </row>
    <row r="4821" spans="4:13" x14ac:dyDescent="0.2">
      <c r="D4821" s="2"/>
      <c r="E4821" s="2"/>
      <c r="K4821" s="5"/>
      <c r="M4821" s="9"/>
    </row>
    <row r="4822" spans="4:13" x14ac:dyDescent="0.2">
      <c r="D4822" s="2"/>
      <c r="E4822" s="2"/>
      <c r="K4822" s="5"/>
      <c r="M4822" s="9"/>
    </row>
    <row r="4823" spans="4:13" x14ac:dyDescent="0.2">
      <c r="D4823" s="2"/>
      <c r="E4823" s="2"/>
      <c r="K4823" s="5"/>
      <c r="M4823" s="9"/>
    </row>
    <row r="4824" spans="4:13" x14ac:dyDescent="0.2">
      <c r="D4824" s="2"/>
      <c r="E4824" s="2"/>
      <c r="K4824" s="5"/>
      <c r="M4824" s="9"/>
    </row>
    <row r="4825" spans="4:13" x14ac:dyDescent="0.2">
      <c r="D4825" s="2"/>
      <c r="E4825" s="2"/>
      <c r="K4825" s="5"/>
      <c r="M4825" s="9"/>
    </row>
    <row r="4826" spans="4:13" x14ac:dyDescent="0.2">
      <c r="D4826" s="2"/>
      <c r="E4826" s="2"/>
      <c r="K4826" s="5"/>
      <c r="M4826" s="9"/>
    </row>
    <row r="4827" spans="4:13" x14ac:dyDescent="0.2">
      <c r="D4827" s="2"/>
      <c r="E4827" s="2"/>
      <c r="K4827" s="5"/>
      <c r="M4827" s="9"/>
    </row>
    <row r="4828" spans="4:13" x14ac:dyDescent="0.2">
      <c r="D4828" s="2"/>
      <c r="E4828" s="2"/>
      <c r="K4828" s="5"/>
      <c r="M4828" s="9"/>
    </row>
    <row r="4829" spans="4:13" x14ac:dyDescent="0.2">
      <c r="D4829" s="2"/>
      <c r="E4829" s="2"/>
      <c r="K4829" s="5"/>
      <c r="M4829" s="9"/>
    </row>
    <row r="4830" spans="4:13" x14ac:dyDescent="0.2">
      <c r="D4830" s="2"/>
      <c r="E4830" s="2"/>
      <c r="K4830" s="5"/>
      <c r="M4830" s="9"/>
    </row>
    <row r="4831" spans="4:13" x14ac:dyDescent="0.2">
      <c r="D4831" s="2"/>
      <c r="E4831" s="2"/>
      <c r="K4831" s="5"/>
      <c r="M4831" s="9"/>
    </row>
    <row r="4832" spans="4:13" x14ac:dyDescent="0.2">
      <c r="D4832" s="2"/>
      <c r="E4832" s="2"/>
      <c r="K4832" s="5"/>
      <c r="M4832" s="9"/>
    </row>
    <row r="4833" spans="4:13" x14ac:dyDescent="0.2">
      <c r="D4833" s="2"/>
      <c r="E4833" s="2"/>
      <c r="K4833" s="5"/>
      <c r="M4833" s="9"/>
    </row>
    <row r="4834" spans="4:13" x14ac:dyDescent="0.2">
      <c r="D4834" s="2"/>
      <c r="E4834" s="2"/>
      <c r="K4834" s="5"/>
      <c r="M4834" s="9"/>
    </row>
    <row r="4835" spans="4:13" x14ac:dyDescent="0.2">
      <c r="D4835" s="2"/>
      <c r="E4835" s="2"/>
      <c r="K4835" s="5"/>
      <c r="M4835" s="9"/>
    </row>
    <row r="4836" spans="4:13" x14ac:dyDescent="0.2">
      <c r="D4836" s="2"/>
      <c r="E4836" s="2"/>
      <c r="K4836" s="5"/>
      <c r="M4836" s="9"/>
    </row>
    <row r="4837" spans="4:13" x14ac:dyDescent="0.2">
      <c r="D4837" s="2"/>
      <c r="E4837" s="2"/>
      <c r="K4837" s="5"/>
      <c r="M4837" s="9"/>
    </row>
    <row r="4838" spans="4:13" x14ac:dyDescent="0.2">
      <c r="D4838" s="2"/>
      <c r="E4838" s="2"/>
      <c r="K4838" s="5"/>
      <c r="M4838" s="9"/>
    </row>
    <row r="4839" spans="4:13" x14ac:dyDescent="0.2">
      <c r="D4839" s="2"/>
      <c r="E4839" s="2"/>
      <c r="K4839" s="5"/>
      <c r="M4839" s="9"/>
    </row>
    <row r="4840" spans="4:13" x14ac:dyDescent="0.2">
      <c r="D4840" s="2"/>
      <c r="E4840" s="2"/>
      <c r="K4840" s="5"/>
      <c r="M4840" s="9"/>
    </row>
    <row r="4841" spans="4:13" x14ac:dyDescent="0.2">
      <c r="D4841" s="2"/>
      <c r="E4841" s="2"/>
      <c r="K4841" s="5"/>
      <c r="M4841" s="9"/>
    </row>
    <row r="4842" spans="4:13" x14ac:dyDescent="0.2">
      <c r="D4842" s="2"/>
      <c r="E4842" s="2"/>
      <c r="K4842" s="5"/>
      <c r="M4842" s="9"/>
    </row>
    <row r="4843" spans="4:13" x14ac:dyDescent="0.2">
      <c r="D4843" s="2"/>
      <c r="E4843" s="2"/>
      <c r="K4843" s="5"/>
      <c r="M4843" s="9"/>
    </row>
    <row r="4844" spans="4:13" x14ac:dyDescent="0.2">
      <c r="D4844" s="2"/>
      <c r="E4844" s="2"/>
      <c r="K4844" s="5"/>
      <c r="M4844" s="9"/>
    </row>
    <row r="4845" spans="4:13" x14ac:dyDescent="0.2">
      <c r="D4845" s="2"/>
      <c r="E4845" s="2"/>
      <c r="K4845" s="5"/>
      <c r="M4845" s="9"/>
    </row>
    <row r="4846" spans="4:13" x14ac:dyDescent="0.2">
      <c r="D4846" s="2"/>
      <c r="E4846" s="2"/>
      <c r="K4846" s="5"/>
      <c r="M4846" s="9"/>
    </row>
    <row r="4847" spans="4:13" x14ac:dyDescent="0.2">
      <c r="D4847" s="2"/>
      <c r="E4847" s="2"/>
      <c r="K4847" s="5"/>
      <c r="M4847" s="9"/>
    </row>
    <row r="4848" spans="4:13" x14ac:dyDescent="0.2">
      <c r="D4848" s="2"/>
      <c r="E4848" s="2"/>
      <c r="K4848" s="5"/>
      <c r="M4848" s="9"/>
    </row>
    <row r="4849" spans="4:13" x14ac:dyDescent="0.2">
      <c r="D4849" s="2"/>
      <c r="E4849" s="2"/>
      <c r="K4849" s="5"/>
      <c r="M4849" s="9"/>
    </row>
    <row r="4850" spans="4:13" x14ac:dyDescent="0.2">
      <c r="D4850" s="2"/>
      <c r="E4850" s="2"/>
      <c r="K4850" s="5"/>
      <c r="M4850" s="9"/>
    </row>
    <row r="4851" spans="4:13" x14ac:dyDescent="0.2">
      <c r="D4851" s="2"/>
      <c r="E4851" s="2"/>
      <c r="K4851" s="5"/>
      <c r="M4851" s="9"/>
    </row>
    <row r="4852" spans="4:13" x14ac:dyDescent="0.2">
      <c r="D4852" s="2"/>
      <c r="E4852" s="2"/>
      <c r="K4852" s="5"/>
      <c r="M4852" s="9"/>
    </row>
    <row r="4853" spans="4:13" x14ac:dyDescent="0.2">
      <c r="D4853" s="2"/>
      <c r="E4853" s="2"/>
      <c r="K4853" s="5"/>
      <c r="M4853" s="9"/>
    </row>
    <row r="4854" spans="4:13" x14ac:dyDescent="0.2">
      <c r="D4854" s="2"/>
      <c r="E4854" s="2"/>
      <c r="K4854" s="5"/>
      <c r="M4854" s="9"/>
    </row>
    <row r="4855" spans="4:13" x14ac:dyDescent="0.2">
      <c r="D4855" s="2"/>
      <c r="E4855" s="2"/>
      <c r="K4855" s="5"/>
      <c r="M4855" s="9"/>
    </row>
    <row r="4856" spans="4:13" x14ac:dyDescent="0.2">
      <c r="D4856" s="2"/>
      <c r="E4856" s="2"/>
      <c r="K4856" s="5"/>
      <c r="M4856" s="9"/>
    </row>
    <row r="4857" spans="4:13" x14ac:dyDescent="0.2">
      <c r="D4857" s="2"/>
      <c r="E4857" s="2"/>
      <c r="K4857" s="5"/>
      <c r="M4857" s="9"/>
    </row>
    <row r="4858" spans="4:13" x14ac:dyDescent="0.2">
      <c r="D4858" s="2"/>
      <c r="E4858" s="2"/>
      <c r="K4858" s="5"/>
      <c r="M4858" s="9"/>
    </row>
    <row r="4859" spans="4:13" x14ac:dyDescent="0.2">
      <c r="D4859" s="2"/>
      <c r="E4859" s="2"/>
      <c r="K4859" s="5"/>
      <c r="M4859" s="9"/>
    </row>
    <row r="4860" spans="4:13" x14ac:dyDescent="0.2">
      <c r="D4860" s="2"/>
      <c r="E4860" s="2"/>
      <c r="K4860" s="5"/>
      <c r="M4860" s="9"/>
    </row>
    <row r="4861" spans="4:13" x14ac:dyDescent="0.2">
      <c r="D4861" s="2"/>
      <c r="E4861" s="2"/>
      <c r="K4861" s="5"/>
      <c r="M4861" s="9"/>
    </row>
    <row r="4862" spans="4:13" x14ac:dyDescent="0.2">
      <c r="D4862" s="2"/>
      <c r="E4862" s="2"/>
      <c r="K4862" s="5"/>
      <c r="M4862" s="9"/>
    </row>
    <row r="4863" spans="4:13" x14ac:dyDescent="0.2">
      <c r="D4863" s="2"/>
      <c r="E4863" s="2"/>
      <c r="K4863" s="5"/>
      <c r="M4863" s="9"/>
    </row>
    <row r="4864" spans="4:13" x14ac:dyDescent="0.2">
      <c r="D4864" s="2"/>
      <c r="E4864" s="2"/>
      <c r="K4864" s="5"/>
      <c r="M4864" s="9"/>
    </row>
    <row r="4865" spans="4:13" x14ac:dyDescent="0.2">
      <c r="D4865" s="2"/>
      <c r="E4865" s="2"/>
      <c r="K4865" s="5"/>
      <c r="M4865" s="9"/>
    </row>
    <row r="4866" spans="4:13" x14ac:dyDescent="0.2">
      <c r="D4866" s="2"/>
      <c r="E4866" s="2"/>
      <c r="K4866" s="5"/>
      <c r="M4866" s="9"/>
    </row>
    <row r="4867" spans="4:13" x14ac:dyDescent="0.2">
      <c r="D4867" s="2"/>
      <c r="E4867" s="2"/>
      <c r="K4867" s="5"/>
      <c r="M4867" s="9"/>
    </row>
    <row r="4868" spans="4:13" x14ac:dyDescent="0.2">
      <c r="D4868" s="2"/>
      <c r="E4868" s="2"/>
      <c r="K4868" s="5"/>
      <c r="M4868" s="9"/>
    </row>
    <row r="4869" spans="4:13" x14ac:dyDescent="0.2">
      <c r="D4869" s="2"/>
      <c r="E4869" s="2"/>
      <c r="K4869" s="5"/>
      <c r="M4869" s="9"/>
    </row>
    <row r="4870" spans="4:13" x14ac:dyDescent="0.2">
      <c r="D4870" s="2"/>
      <c r="E4870" s="2"/>
      <c r="K4870" s="5"/>
      <c r="M4870" s="9"/>
    </row>
    <row r="4871" spans="4:13" x14ac:dyDescent="0.2">
      <c r="D4871" s="2"/>
      <c r="E4871" s="2"/>
      <c r="K4871" s="5"/>
      <c r="M4871" s="9"/>
    </row>
    <row r="4872" spans="4:13" x14ac:dyDescent="0.2">
      <c r="D4872" s="2"/>
      <c r="E4872" s="2"/>
      <c r="K4872" s="5"/>
      <c r="M4872" s="9"/>
    </row>
    <row r="4873" spans="4:13" x14ac:dyDescent="0.2">
      <c r="D4873" s="2"/>
      <c r="E4873" s="2"/>
      <c r="K4873" s="5"/>
      <c r="M4873" s="9"/>
    </row>
    <row r="4874" spans="4:13" x14ac:dyDescent="0.2">
      <c r="D4874" s="2"/>
      <c r="E4874" s="2"/>
      <c r="K4874" s="5"/>
      <c r="M4874" s="9"/>
    </row>
    <row r="4875" spans="4:13" x14ac:dyDescent="0.2">
      <c r="D4875" s="2"/>
      <c r="E4875" s="2"/>
      <c r="K4875" s="5"/>
      <c r="M4875" s="9"/>
    </row>
    <row r="4876" spans="4:13" x14ac:dyDescent="0.2">
      <c r="D4876" s="2"/>
      <c r="E4876" s="2"/>
      <c r="K4876" s="5"/>
      <c r="M4876" s="9"/>
    </row>
    <row r="4877" spans="4:13" x14ac:dyDescent="0.2">
      <c r="D4877" s="2"/>
      <c r="E4877" s="2"/>
      <c r="K4877" s="5"/>
      <c r="M4877" s="9"/>
    </row>
    <row r="4878" spans="4:13" x14ac:dyDescent="0.2">
      <c r="D4878" s="2"/>
      <c r="E4878" s="2"/>
      <c r="K4878" s="5"/>
      <c r="M4878" s="9"/>
    </row>
    <row r="4879" spans="4:13" x14ac:dyDescent="0.2">
      <c r="D4879" s="2"/>
      <c r="E4879" s="2"/>
      <c r="K4879" s="5"/>
      <c r="M4879" s="9"/>
    </row>
    <row r="4880" spans="4:13" x14ac:dyDescent="0.2">
      <c r="D4880" s="2"/>
      <c r="E4880" s="2"/>
      <c r="K4880" s="5"/>
      <c r="M4880" s="9"/>
    </row>
    <row r="4881" spans="4:13" x14ac:dyDescent="0.2">
      <c r="D4881" s="2"/>
      <c r="E4881" s="2"/>
      <c r="K4881" s="5"/>
      <c r="M4881" s="9"/>
    </row>
    <row r="4882" spans="4:13" x14ac:dyDescent="0.2">
      <c r="D4882" s="2"/>
      <c r="E4882" s="2"/>
      <c r="K4882" s="5"/>
      <c r="M4882" s="9"/>
    </row>
    <row r="4883" spans="4:13" x14ac:dyDescent="0.2">
      <c r="D4883" s="2"/>
      <c r="E4883" s="2"/>
      <c r="K4883" s="5"/>
      <c r="M4883" s="9"/>
    </row>
    <row r="4884" spans="4:13" x14ac:dyDescent="0.2">
      <c r="D4884" s="2"/>
      <c r="E4884" s="2"/>
      <c r="K4884" s="5"/>
      <c r="M4884" s="9"/>
    </row>
    <row r="4885" spans="4:13" x14ac:dyDescent="0.2">
      <c r="D4885" s="2"/>
      <c r="E4885" s="2"/>
      <c r="K4885" s="5"/>
      <c r="M4885" s="9"/>
    </row>
    <row r="4886" spans="4:13" x14ac:dyDescent="0.2">
      <c r="D4886" s="2"/>
      <c r="E4886" s="2"/>
      <c r="K4886" s="5"/>
      <c r="M4886" s="9"/>
    </row>
    <row r="4887" spans="4:13" x14ac:dyDescent="0.2">
      <c r="D4887" s="2"/>
      <c r="E4887" s="2"/>
      <c r="K4887" s="5"/>
      <c r="M4887" s="9"/>
    </row>
    <row r="4888" spans="4:13" x14ac:dyDescent="0.2">
      <c r="D4888" s="2"/>
      <c r="E4888" s="2"/>
      <c r="K4888" s="5"/>
      <c r="M4888" s="9"/>
    </row>
    <row r="4889" spans="4:13" x14ac:dyDescent="0.2">
      <c r="D4889" s="2"/>
      <c r="E4889" s="2"/>
      <c r="K4889" s="5"/>
      <c r="M4889" s="9"/>
    </row>
    <row r="4890" spans="4:13" x14ac:dyDescent="0.2">
      <c r="D4890" s="2"/>
      <c r="E4890" s="2"/>
      <c r="K4890" s="5"/>
      <c r="M4890" s="9"/>
    </row>
    <row r="4891" spans="4:13" x14ac:dyDescent="0.2">
      <c r="D4891" s="2"/>
      <c r="E4891" s="2"/>
      <c r="K4891" s="5"/>
      <c r="M4891" s="9"/>
    </row>
    <row r="4892" spans="4:13" x14ac:dyDescent="0.2">
      <c r="D4892" s="2"/>
      <c r="E4892" s="2"/>
      <c r="K4892" s="5"/>
      <c r="M4892" s="9"/>
    </row>
    <row r="4893" spans="4:13" x14ac:dyDescent="0.2">
      <c r="D4893" s="2"/>
      <c r="E4893" s="2"/>
      <c r="K4893" s="5"/>
      <c r="M4893" s="9"/>
    </row>
    <row r="4894" spans="4:13" x14ac:dyDescent="0.2">
      <c r="D4894" s="2"/>
      <c r="E4894" s="2"/>
      <c r="K4894" s="5"/>
      <c r="M4894" s="9"/>
    </row>
    <row r="4895" spans="4:13" x14ac:dyDescent="0.2">
      <c r="D4895" s="2"/>
      <c r="E4895" s="2"/>
      <c r="K4895" s="5"/>
      <c r="M4895" s="9"/>
    </row>
    <row r="4896" spans="4:13" x14ac:dyDescent="0.2">
      <c r="D4896" s="2"/>
      <c r="E4896" s="2"/>
      <c r="K4896" s="5"/>
      <c r="M4896" s="9"/>
    </row>
    <row r="4897" spans="4:13" x14ac:dyDescent="0.2">
      <c r="D4897" s="2"/>
      <c r="E4897" s="2"/>
      <c r="K4897" s="5"/>
      <c r="M4897" s="9"/>
    </row>
    <row r="4898" spans="4:13" x14ac:dyDescent="0.2">
      <c r="D4898" s="2"/>
      <c r="E4898" s="2"/>
      <c r="K4898" s="5"/>
      <c r="M4898" s="9"/>
    </row>
    <row r="4899" spans="4:13" x14ac:dyDescent="0.2">
      <c r="D4899" s="2"/>
      <c r="E4899" s="2"/>
      <c r="K4899" s="5"/>
      <c r="M4899" s="9"/>
    </row>
    <row r="4900" spans="4:13" x14ac:dyDescent="0.2">
      <c r="D4900" s="2"/>
      <c r="E4900" s="2"/>
      <c r="K4900" s="5"/>
      <c r="M4900" s="9"/>
    </row>
    <row r="4901" spans="4:13" x14ac:dyDescent="0.2">
      <c r="D4901" s="2"/>
      <c r="E4901" s="2"/>
      <c r="K4901" s="5"/>
      <c r="M4901" s="9"/>
    </row>
    <row r="4902" spans="4:13" x14ac:dyDescent="0.2">
      <c r="D4902" s="2"/>
      <c r="E4902" s="2"/>
      <c r="K4902" s="5"/>
      <c r="M4902" s="9"/>
    </row>
    <row r="4903" spans="4:13" x14ac:dyDescent="0.2">
      <c r="D4903" s="2"/>
      <c r="E4903" s="2"/>
      <c r="K4903" s="5"/>
      <c r="M4903" s="9"/>
    </row>
    <row r="4904" spans="4:13" x14ac:dyDescent="0.2">
      <c r="D4904" s="2"/>
      <c r="E4904" s="2"/>
      <c r="K4904" s="5"/>
      <c r="M4904" s="9"/>
    </row>
    <row r="4905" spans="4:13" x14ac:dyDescent="0.2">
      <c r="D4905" s="2"/>
      <c r="E4905" s="2"/>
      <c r="K4905" s="5"/>
      <c r="M4905" s="9"/>
    </row>
    <row r="4906" spans="4:13" x14ac:dyDescent="0.2">
      <c r="D4906" s="2"/>
      <c r="E4906" s="2"/>
      <c r="K4906" s="5"/>
      <c r="M4906" s="9"/>
    </row>
    <row r="4907" spans="4:13" x14ac:dyDescent="0.2">
      <c r="D4907" s="2"/>
      <c r="E4907" s="2"/>
      <c r="K4907" s="5"/>
      <c r="M4907" s="9"/>
    </row>
    <row r="4908" spans="4:13" x14ac:dyDescent="0.2">
      <c r="D4908" s="2"/>
      <c r="E4908" s="2"/>
      <c r="K4908" s="5"/>
      <c r="M4908" s="9"/>
    </row>
    <row r="4909" spans="4:13" x14ac:dyDescent="0.2">
      <c r="D4909" s="2"/>
      <c r="E4909" s="2"/>
      <c r="K4909" s="5"/>
      <c r="M4909" s="9"/>
    </row>
    <row r="4910" spans="4:13" x14ac:dyDescent="0.2">
      <c r="D4910" s="2"/>
      <c r="E4910" s="2"/>
      <c r="K4910" s="5"/>
      <c r="M4910" s="9"/>
    </row>
    <row r="4911" spans="4:13" x14ac:dyDescent="0.2">
      <c r="D4911" s="2"/>
      <c r="E4911" s="2"/>
      <c r="K4911" s="5"/>
      <c r="M4911" s="9"/>
    </row>
    <row r="4912" spans="4:13" x14ac:dyDescent="0.2">
      <c r="D4912" s="2"/>
      <c r="E4912" s="2"/>
      <c r="K4912" s="5"/>
      <c r="M4912" s="9"/>
    </row>
    <row r="4913" spans="4:13" x14ac:dyDescent="0.2">
      <c r="D4913" s="2"/>
      <c r="E4913" s="2"/>
      <c r="K4913" s="5"/>
      <c r="M4913" s="9"/>
    </row>
    <row r="4914" spans="4:13" x14ac:dyDescent="0.2">
      <c r="D4914" s="2"/>
      <c r="E4914" s="2"/>
      <c r="K4914" s="5"/>
      <c r="M4914" s="9"/>
    </row>
    <row r="4915" spans="4:13" x14ac:dyDescent="0.2">
      <c r="D4915" s="2"/>
      <c r="E4915" s="2"/>
      <c r="K4915" s="5"/>
      <c r="M4915" s="9"/>
    </row>
    <row r="4916" spans="4:13" x14ac:dyDescent="0.2">
      <c r="D4916" s="2"/>
      <c r="E4916" s="2"/>
      <c r="K4916" s="5"/>
      <c r="M4916" s="9"/>
    </row>
    <row r="4917" spans="4:13" x14ac:dyDescent="0.2">
      <c r="D4917" s="2"/>
      <c r="E4917" s="2"/>
      <c r="K4917" s="5"/>
      <c r="M4917" s="9"/>
    </row>
    <row r="4918" spans="4:13" x14ac:dyDescent="0.2">
      <c r="D4918" s="2"/>
      <c r="E4918" s="2"/>
      <c r="K4918" s="5"/>
      <c r="M4918" s="9"/>
    </row>
    <row r="4919" spans="4:13" x14ac:dyDescent="0.2">
      <c r="D4919" s="2"/>
      <c r="E4919" s="2"/>
      <c r="K4919" s="5"/>
      <c r="M4919" s="9"/>
    </row>
    <row r="4920" spans="4:13" x14ac:dyDescent="0.2">
      <c r="D4920" s="2"/>
      <c r="E4920" s="2"/>
      <c r="K4920" s="5"/>
      <c r="M4920" s="9"/>
    </row>
    <row r="4921" spans="4:13" x14ac:dyDescent="0.2">
      <c r="D4921" s="2"/>
      <c r="E4921" s="2"/>
      <c r="K4921" s="5"/>
      <c r="M4921" s="9"/>
    </row>
    <row r="4922" spans="4:13" x14ac:dyDescent="0.2">
      <c r="D4922" s="2"/>
      <c r="E4922" s="2"/>
      <c r="K4922" s="5"/>
      <c r="M4922" s="9"/>
    </row>
    <row r="4923" spans="4:13" x14ac:dyDescent="0.2">
      <c r="D4923" s="2"/>
      <c r="E4923" s="2"/>
      <c r="K4923" s="5"/>
      <c r="M4923" s="9"/>
    </row>
    <row r="4924" spans="4:13" x14ac:dyDescent="0.2">
      <c r="D4924" s="2"/>
      <c r="E4924" s="2"/>
      <c r="K4924" s="5"/>
      <c r="M4924" s="9"/>
    </row>
    <row r="4925" spans="4:13" x14ac:dyDescent="0.2">
      <c r="D4925" s="2"/>
      <c r="E4925" s="2"/>
      <c r="K4925" s="5"/>
      <c r="M4925" s="9"/>
    </row>
    <row r="4926" spans="4:13" x14ac:dyDescent="0.2">
      <c r="D4926" s="2"/>
      <c r="E4926" s="2"/>
      <c r="K4926" s="5"/>
      <c r="M4926" s="9"/>
    </row>
    <row r="4927" spans="4:13" x14ac:dyDescent="0.2">
      <c r="D4927" s="2"/>
      <c r="E4927" s="2"/>
      <c r="K4927" s="5"/>
      <c r="M4927" s="9"/>
    </row>
    <row r="4928" spans="4:13" x14ac:dyDescent="0.2">
      <c r="D4928" s="2"/>
      <c r="E4928" s="2"/>
      <c r="K4928" s="5"/>
      <c r="M4928" s="9"/>
    </row>
    <row r="4929" spans="4:13" x14ac:dyDescent="0.2">
      <c r="D4929" s="2"/>
      <c r="E4929" s="2"/>
      <c r="K4929" s="5"/>
      <c r="M4929" s="9"/>
    </row>
    <row r="4930" spans="4:13" x14ac:dyDescent="0.2">
      <c r="D4930" s="2"/>
      <c r="E4930" s="2"/>
      <c r="K4930" s="5"/>
      <c r="M4930" s="9"/>
    </row>
    <row r="4931" spans="4:13" x14ac:dyDescent="0.2">
      <c r="D4931" s="2"/>
      <c r="E4931" s="2"/>
      <c r="K4931" s="5"/>
      <c r="M4931" s="9"/>
    </row>
    <row r="4932" spans="4:13" x14ac:dyDescent="0.2">
      <c r="D4932" s="2"/>
      <c r="E4932" s="2"/>
      <c r="K4932" s="5"/>
      <c r="M4932" s="9"/>
    </row>
    <row r="4933" spans="4:13" x14ac:dyDescent="0.2">
      <c r="D4933" s="2"/>
      <c r="E4933" s="2"/>
      <c r="K4933" s="5"/>
      <c r="M4933" s="9"/>
    </row>
    <row r="4934" spans="4:13" x14ac:dyDescent="0.2">
      <c r="D4934" s="2"/>
      <c r="E4934" s="2"/>
      <c r="K4934" s="5"/>
      <c r="M4934" s="9"/>
    </row>
    <row r="4935" spans="4:13" x14ac:dyDescent="0.2">
      <c r="D4935" s="2"/>
      <c r="E4935" s="2"/>
      <c r="K4935" s="5"/>
      <c r="M4935" s="9"/>
    </row>
    <row r="4936" spans="4:13" x14ac:dyDescent="0.2">
      <c r="D4936" s="2"/>
      <c r="E4936" s="2"/>
      <c r="K4936" s="5"/>
      <c r="M4936" s="9"/>
    </row>
    <row r="4937" spans="4:13" x14ac:dyDescent="0.2">
      <c r="D4937" s="2"/>
      <c r="E4937" s="2"/>
      <c r="K4937" s="5"/>
      <c r="M4937" s="9"/>
    </row>
    <row r="4938" spans="4:13" x14ac:dyDescent="0.2">
      <c r="D4938" s="2"/>
      <c r="E4938" s="2"/>
      <c r="K4938" s="5"/>
      <c r="M4938" s="9"/>
    </row>
    <row r="4939" spans="4:13" x14ac:dyDescent="0.2">
      <c r="D4939" s="2"/>
      <c r="E4939" s="2"/>
      <c r="K4939" s="5"/>
      <c r="M4939" s="9"/>
    </row>
    <row r="4940" spans="4:13" x14ac:dyDescent="0.2">
      <c r="D4940" s="2"/>
      <c r="E4940" s="2"/>
      <c r="K4940" s="5"/>
      <c r="M4940" s="9"/>
    </row>
    <row r="4941" spans="4:13" x14ac:dyDescent="0.2">
      <c r="D4941" s="2"/>
      <c r="E4941" s="2"/>
      <c r="K4941" s="5"/>
      <c r="M4941" s="9"/>
    </row>
    <row r="4942" spans="4:13" x14ac:dyDescent="0.2">
      <c r="D4942" s="2"/>
      <c r="E4942" s="2"/>
      <c r="K4942" s="5"/>
      <c r="M4942" s="9"/>
    </row>
    <row r="4943" spans="4:13" x14ac:dyDescent="0.2">
      <c r="D4943" s="2"/>
      <c r="E4943" s="2"/>
      <c r="K4943" s="5"/>
      <c r="M4943" s="9"/>
    </row>
    <row r="4944" spans="4:13" x14ac:dyDescent="0.2">
      <c r="D4944" s="2"/>
      <c r="E4944" s="2"/>
      <c r="K4944" s="5"/>
      <c r="M4944" s="9"/>
    </row>
    <row r="4945" spans="4:13" x14ac:dyDescent="0.2">
      <c r="D4945" s="2"/>
      <c r="E4945" s="2"/>
      <c r="K4945" s="5"/>
      <c r="M4945" s="9"/>
    </row>
    <row r="4946" spans="4:13" x14ac:dyDescent="0.2">
      <c r="D4946" s="2"/>
      <c r="E4946" s="2"/>
      <c r="K4946" s="5"/>
      <c r="M4946" s="9"/>
    </row>
    <row r="4947" spans="4:13" x14ac:dyDescent="0.2">
      <c r="D4947" s="2"/>
      <c r="E4947" s="2"/>
      <c r="K4947" s="5"/>
      <c r="M4947" s="9"/>
    </row>
    <row r="4948" spans="4:13" x14ac:dyDescent="0.2">
      <c r="D4948" s="2"/>
      <c r="E4948" s="2"/>
      <c r="K4948" s="5"/>
      <c r="M4948" s="9"/>
    </row>
    <row r="4949" spans="4:13" x14ac:dyDescent="0.2">
      <c r="D4949" s="2"/>
      <c r="E4949" s="2"/>
      <c r="K4949" s="5"/>
      <c r="M4949" s="9"/>
    </row>
    <row r="4950" spans="4:13" x14ac:dyDescent="0.2">
      <c r="D4950" s="2"/>
      <c r="E4950" s="2"/>
      <c r="K4950" s="5"/>
      <c r="M4950" s="9"/>
    </row>
    <row r="4951" spans="4:13" x14ac:dyDescent="0.2">
      <c r="D4951" s="2"/>
      <c r="E4951" s="2"/>
      <c r="K4951" s="5"/>
      <c r="M4951" s="9"/>
    </row>
    <row r="4952" spans="4:13" x14ac:dyDescent="0.2">
      <c r="D4952" s="2"/>
      <c r="E4952" s="2"/>
      <c r="K4952" s="5"/>
      <c r="M4952" s="9"/>
    </row>
    <row r="4953" spans="4:13" x14ac:dyDescent="0.2">
      <c r="D4953" s="2"/>
      <c r="E4953" s="2"/>
      <c r="K4953" s="5"/>
      <c r="M4953" s="9"/>
    </row>
    <row r="4954" spans="4:13" x14ac:dyDescent="0.2">
      <c r="D4954" s="2"/>
      <c r="E4954" s="2"/>
      <c r="K4954" s="5"/>
      <c r="M4954" s="9"/>
    </row>
    <row r="4955" spans="4:13" x14ac:dyDescent="0.2">
      <c r="D4955" s="2"/>
      <c r="E4955" s="2"/>
      <c r="K4955" s="5"/>
      <c r="M4955" s="9"/>
    </row>
    <row r="4956" spans="4:13" x14ac:dyDescent="0.2">
      <c r="D4956" s="2"/>
      <c r="E4956" s="2"/>
      <c r="K4956" s="5"/>
      <c r="M4956" s="9"/>
    </row>
    <row r="4957" spans="4:13" x14ac:dyDescent="0.2">
      <c r="D4957" s="2"/>
      <c r="E4957" s="2"/>
      <c r="K4957" s="5"/>
      <c r="M4957" s="9"/>
    </row>
    <row r="4958" spans="4:13" x14ac:dyDescent="0.2">
      <c r="D4958" s="2"/>
      <c r="E4958" s="2"/>
      <c r="K4958" s="5"/>
      <c r="M4958" s="9"/>
    </row>
    <row r="4959" spans="4:13" x14ac:dyDescent="0.2">
      <c r="D4959" s="2"/>
      <c r="E4959" s="2"/>
      <c r="K4959" s="5"/>
      <c r="M4959" s="9"/>
    </row>
    <row r="4960" spans="4:13" x14ac:dyDescent="0.2">
      <c r="D4960" s="2"/>
      <c r="E4960" s="2"/>
      <c r="K4960" s="5"/>
      <c r="M4960" s="9"/>
    </row>
    <row r="4961" spans="4:13" x14ac:dyDescent="0.2">
      <c r="D4961" s="2"/>
      <c r="E4961" s="2"/>
      <c r="K4961" s="5"/>
      <c r="M4961" s="9"/>
    </row>
    <row r="4962" spans="4:13" x14ac:dyDescent="0.2">
      <c r="D4962" s="2"/>
      <c r="E4962" s="2"/>
      <c r="K4962" s="5"/>
      <c r="M4962" s="9"/>
    </row>
    <row r="4963" spans="4:13" x14ac:dyDescent="0.2">
      <c r="D4963" s="2"/>
      <c r="E4963" s="2"/>
      <c r="K4963" s="5"/>
      <c r="M4963" s="9"/>
    </row>
    <row r="4964" spans="4:13" x14ac:dyDescent="0.2">
      <c r="D4964" s="2"/>
      <c r="E4964" s="2"/>
      <c r="K4964" s="5"/>
      <c r="M4964" s="9"/>
    </row>
    <row r="4965" spans="4:13" x14ac:dyDescent="0.2">
      <c r="D4965" s="2"/>
      <c r="E4965" s="2"/>
      <c r="K4965" s="5"/>
      <c r="M4965" s="9"/>
    </row>
    <row r="4966" spans="4:13" x14ac:dyDescent="0.2">
      <c r="D4966" s="2"/>
      <c r="E4966" s="2"/>
      <c r="K4966" s="5"/>
      <c r="M4966" s="9"/>
    </row>
    <row r="4967" spans="4:13" x14ac:dyDescent="0.2">
      <c r="D4967" s="2"/>
      <c r="E4967" s="2"/>
      <c r="K4967" s="5"/>
      <c r="M4967" s="9"/>
    </row>
    <row r="4968" spans="4:13" x14ac:dyDescent="0.2">
      <c r="D4968" s="2"/>
      <c r="E4968" s="2"/>
      <c r="K4968" s="5"/>
      <c r="M4968" s="9"/>
    </row>
    <row r="4969" spans="4:13" x14ac:dyDescent="0.2">
      <c r="D4969" s="2"/>
      <c r="E4969" s="2"/>
      <c r="K4969" s="5"/>
      <c r="M4969" s="9"/>
    </row>
    <row r="4970" spans="4:13" x14ac:dyDescent="0.2">
      <c r="D4970" s="2"/>
      <c r="E4970" s="2"/>
      <c r="K4970" s="5"/>
      <c r="M4970" s="9"/>
    </row>
    <row r="4971" spans="4:13" x14ac:dyDescent="0.2">
      <c r="D4971" s="2"/>
      <c r="E4971" s="2"/>
      <c r="K4971" s="5"/>
      <c r="M4971" s="9"/>
    </row>
    <row r="4972" spans="4:13" x14ac:dyDescent="0.2">
      <c r="D4972" s="2"/>
      <c r="E4972" s="2"/>
      <c r="K4972" s="5"/>
      <c r="M4972" s="9"/>
    </row>
    <row r="4973" spans="4:13" x14ac:dyDescent="0.2">
      <c r="D4973" s="2"/>
      <c r="E4973" s="2"/>
      <c r="K4973" s="5"/>
      <c r="M4973" s="9"/>
    </row>
    <row r="4974" spans="4:13" x14ac:dyDescent="0.2">
      <c r="D4974" s="2"/>
      <c r="E4974" s="2"/>
      <c r="K4974" s="5"/>
      <c r="M4974" s="9"/>
    </row>
    <row r="4975" spans="4:13" x14ac:dyDescent="0.2">
      <c r="D4975" s="2"/>
      <c r="E4975" s="2"/>
      <c r="K4975" s="5"/>
      <c r="M4975" s="9"/>
    </row>
    <row r="4976" spans="4:13" x14ac:dyDescent="0.2">
      <c r="D4976" s="2"/>
      <c r="E4976" s="2"/>
      <c r="K4976" s="5"/>
      <c r="M4976" s="9"/>
    </row>
    <row r="4977" spans="4:13" x14ac:dyDescent="0.2">
      <c r="D4977" s="2"/>
      <c r="E4977" s="2"/>
      <c r="K4977" s="5"/>
      <c r="M4977" s="9"/>
    </row>
    <row r="4978" spans="4:13" x14ac:dyDescent="0.2">
      <c r="D4978" s="2"/>
      <c r="E4978" s="2"/>
      <c r="K4978" s="5"/>
      <c r="M4978" s="9"/>
    </row>
    <row r="4979" spans="4:13" x14ac:dyDescent="0.2">
      <c r="D4979" s="2"/>
      <c r="E4979" s="2"/>
      <c r="K4979" s="5"/>
      <c r="M4979" s="9"/>
    </row>
    <row r="4980" spans="4:13" x14ac:dyDescent="0.2">
      <c r="D4980" s="2"/>
      <c r="E4980" s="2"/>
      <c r="K4980" s="5"/>
      <c r="M4980" s="9"/>
    </row>
    <row r="4981" spans="4:13" x14ac:dyDescent="0.2">
      <c r="D4981" s="2"/>
      <c r="E4981" s="2"/>
      <c r="K4981" s="5"/>
      <c r="M4981" s="9"/>
    </row>
    <row r="4982" spans="4:13" x14ac:dyDescent="0.2">
      <c r="D4982" s="2"/>
      <c r="E4982" s="2"/>
      <c r="K4982" s="5"/>
      <c r="M4982" s="9"/>
    </row>
    <row r="4983" spans="4:13" x14ac:dyDescent="0.2">
      <c r="D4983" s="2"/>
      <c r="E4983" s="2"/>
      <c r="K4983" s="5"/>
      <c r="M4983" s="9"/>
    </row>
    <row r="4984" spans="4:13" x14ac:dyDescent="0.2">
      <c r="D4984" s="2"/>
      <c r="E4984" s="2"/>
      <c r="K4984" s="5"/>
      <c r="M4984" s="9"/>
    </row>
    <row r="4985" spans="4:13" x14ac:dyDescent="0.2">
      <c r="D4985" s="2"/>
      <c r="E4985" s="2"/>
      <c r="K4985" s="5"/>
      <c r="M4985" s="9"/>
    </row>
    <row r="4986" spans="4:13" x14ac:dyDescent="0.2">
      <c r="D4986" s="2"/>
      <c r="E4986" s="2"/>
      <c r="K4986" s="5"/>
      <c r="M4986" s="9"/>
    </row>
    <row r="4987" spans="4:13" x14ac:dyDescent="0.2">
      <c r="D4987" s="2"/>
      <c r="E4987" s="2"/>
      <c r="K4987" s="5"/>
      <c r="M4987" s="9"/>
    </row>
    <row r="4988" spans="4:13" x14ac:dyDescent="0.2">
      <c r="D4988" s="2"/>
      <c r="E4988" s="2"/>
      <c r="K4988" s="5"/>
      <c r="M4988" s="9"/>
    </row>
    <row r="4989" spans="4:13" x14ac:dyDescent="0.2">
      <c r="D4989" s="2"/>
      <c r="E4989" s="2"/>
      <c r="K4989" s="5"/>
      <c r="M4989" s="9"/>
    </row>
    <row r="4990" spans="4:13" x14ac:dyDescent="0.2">
      <c r="D4990" s="2"/>
      <c r="E4990" s="2"/>
      <c r="K4990" s="5"/>
      <c r="M4990" s="9"/>
    </row>
    <row r="4991" spans="4:13" x14ac:dyDescent="0.2">
      <c r="D4991" s="2"/>
      <c r="E4991" s="2"/>
      <c r="K4991" s="5"/>
      <c r="M4991" s="9"/>
    </row>
    <row r="4992" spans="4:13" x14ac:dyDescent="0.2">
      <c r="D4992" s="2"/>
      <c r="E4992" s="2"/>
      <c r="K4992" s="5"/>
      <c r="M4992" s="9"/>
    </row>
    <row r="4993" spans="4:13" x14ac:dyDescent="0.2">
      <c r="D4993" s="2"/>
      <c r="E4993" s="2"/>
      <c r="K4993" s="5"/>
      <c r="M4993" s="9"/>
    </row>
    <row r="4994" spans="4:13" x14ac:dyDescent="0.2">
      <c r="D4994" s="2"/>
      <c r="E4994" s="2"/>
      <c r="K4994" s="5"/>
      <c r="M4994" s="9"/>
    </row>
    <row r="4995" spans="4:13" x14ac:dyDescent="0.2">
      <c r="D4995" s="2"/>
      <c r="E4995" s="2"/>
      <c r="K4995" s="5"/>
      <c r="M4995" s="9"/>
    </row>
    <row r="4996" spans="4:13" x14ac:dyDescent="0.2">
      <c r="D4996" s="2"/>
      <c r="E4996" s="2"/>
      <c r="K4996" s="5"/>
      <c r="M4996" s="9"/>
    </row>
    <row r="4997" spans="4:13" x14ac:dyDescent="0.2">
      <c r="D4997" s="2"/>
      <c r="E4997" s="2"/>
      <c r="K4997" s="5"/>
      <c r="M4997" s="9"/>
    </row>
    <row r="4998" spans="4:13" x14ac:dyDescent="0.2">
      <c r="D4998" s="2"/>
      <c r="E4998" s="2"/>
      <c r="K4998" s="5"/>
      <c r="M4998" s="9"/>
    </row>
    <row r="4999" spans="4:13" x14ac:dyDescent="0.2">
      <c r="D4999" s="2"/>
      <c r="E4999" s="2"/>
      <c r="K4999" s="5"/>
      <c r="M4999" s="9"/>
    </row>
    <row r="5000" spans="4:13" x14ac:dyDescent="0.2">
      <c r="D5000" s="2"/>
      <c r="E5000" s="2"/>
      <c r="K5000" s="5"/>
      <c r="M5000" s="9"/>
    </row>
    <row r="5001" spans="4:13" x14ac:dyDescent="0.2">
      <c r="D5001" s="2"/>
      <c r="E5001" s="2"/>
      <c r="K5001" s="5"/>
      <c r="M5001" s="9"/>
    </row>
    <row r="5002" spans="4:13" x14ac:dyDescent="0.2">
      <c r="D5002" s="2"/>
      <c r="E5002" s="2"/>
      <c r="K5002" s="5"/>
      <c r="M5002" s="9"/>
    </row>
    <row r="5003" spans="4:13" x14ac:dyDescent="0.2">
      <c r="D5003" s="2"/>
      <c r="E5003" s="2"/>
      <c r="K5003" s="5"/>
      <c r="M5003" s="9"/>
    </row>
    <row r="5004" spans="4:13" x14ac:dyDescent="0.2">
      <c r="D5004" s="2"/>
      <c r="E5004" s="2"/>
      <c r="K5004" s="5"/>
      <c r="M5004" s="9"/>
    </row>
    <row r="5005" spans="4:13" x14ac:dyDescent="0.2">
      <c r="D5005" s="2"/>
      <c r="E5005" s="2"/>
      <c r="K5005" s="5"/>
      <c r="M5005" s="9"/>
    </row>
    <row r="5006" spans="4:13" x14ac:dyDescent="0.2">
      <c r="D5006" s="2"/>
      <c r="E5006" s="2"/>
      <c r="K5006" s="5"/>
      <c r="M5006" s="9"/>
    </row>
    <row r="5007" spans="4:13" x14ac:dyDescent="0.2">
      <c r="D5007" s="2"/>
      <c r="E5007" s="2"/>
      <c r="K5007" s="5"/>
      <c r="M5007" s="9"/>
    </row>
    <row r="5008" spans="4:13" x14ac:dyDescent="0.2">
      <c r="D5008" s="2"/>
      <c r="E5008" s="2"/>
      <c r="K5008" s="5"/>
      <c r="M5008" s="9"/>
    </row>
    <row r="5009" spans="4:13" x14ac:dyDescent="0.2">
      <c r="D5009" s="2"/>
      <c r="E5009" s="2"/>
      <c r="K5009" s="5"/>
      <c r="M5009" s="9"/>
    </row>
    <row r="5010" spans="4:13" x14ac:dyDescent="0.2">
      <c r="D5010" s="2"/>
      <c r="E5010" s="2"/>
      <c r="K5010" s="5"/>
      <c r="M5010" s="9"/>
    </row>
    <row r="5011" spans="4:13" x14ac:dyDescent="0.2">
      <c r="D5011" s="2"/>
      <c r="E5011" s="2"/>
      <c r="K5011" s="5"/>
      <c r="M5011" s="9"/>
    </row>
    <row r="5012" spans="4:13" x14ac:dyDescent="0.2">
      <c r="D5012" s="2"/>
      <c r="E5012" s="2"/>
      <c r="K5012" s="5"/>
      <c r="M5012" s="9"/>
    </row>
    <row r="5013" spans="4:13" x14ac:dyDescent="0.2">
      <c r="D5013" s="2"/>
      <c r="E5013" s="2"/>
      <c r="K5013" s="5"/>
      <c r="M5013" s="9"/>
    </row>
    <row r="5014" spans="4:13" x14ac:dyDescent="0.2">
      <c r="D5014" s="2"/>
      <c r="E5014" s="2"/>
      <c r="K5014" s="5"/>
      <c r="M5014" s="9"/>
    </row>
    <row r="5015" spans="4:13" x14ac:dyDescent="0.2">
      <c r="D5015" s="2"/>
      <c r="E5015" s="2"/>
      <c r="K5015" s="5"/>
      <c r="M5015" s="9"/>
    </row>
    <row r="5016" spans="4:13" x14ac:dyDescent="0.2">
      <c r="D5016" s="2"/>
      <c r="E5016" s="2"/>
      <c r="K5016" s="5"/>
      <c r="M5016" s="9"/>
    </row>
    <row r="5017" spans="4:13" x14ac:dyDescent="0.2">
      <c r="D5017" s="2"/>
      <c r="E5017" s="2"/>
      <c r="K5017" s="5"/>
      <c r="M5017" s="9"/>
    </row>
    <row r="5018" spans="4:13" x14ac:dyDescent="0.2">
      <c r="D5018" s="2"/>
      <c r="E5018" s="2"/>
      <c r="K5018" s="5"/>
      <c r="M5018" s="9"/>
    </row>
    <row r="5019" spans="4:13" x14ac:dyDescent="0.2">
      <c r="D5019" s="2"/>
      <c r="E5019" s="2"/>
      <c r="K5019" s="5"/>
      <c r="M5019" s="9"/>
    </row>
    <row r="5020" spans="4:13" x14ac:dyDescent="0.2">
      <c r="D5020" s="2"/>
      <c r="E5020" s="2"/>
      <c r="K5020" s="5"/>
      <c r="M5020" s="9"/>
    </row>
    <row r="5021" spans="4:13" x14ac:dyDescent="0.2">
      <c r="D5021" s="2"/>
      <c r="E5021" s="2"/>
      <c r="K5021" s="5"/>
      <c r="M5021" s="9"/>
    </row>
    <row r="5022" spans="4:13" x14ac:dyDescent="0.2">
      <c r="D5022" s="2"/>
      <c r="E5022" s="2"/>
      <c r="K5022" s="5"/>
      <c r="M5022" s="9"/>
    </row>
    <row r="5023" spans="4:13" x14ac:dyDescent="0.2">
      <c r="D5023" s="2"/>
      <c r="E5023" s="2"/>
      <c r="K5023" s="5"/>
      <c r="M5023" s="9"/>
    </row>
    <row r="5024" spans="4:13" x14ac:dyDescent="0.2">
      <c r="D5024" s="2"/>
      <c r="E5024" s="2"/>
      <c r="K5024" s="5"/>
      <c r="M5024" s="9"/>
    </row>
    <row r="5025" spans="4:13" x14ac:dyDescent="0.2">
      <c r="D5025" s="2"/>
      <c r="E5025" s="2"/>
      <c r="K5025" s="5"/>
      <c r="M5025" s="9"/>
    </row>
    <row r="5026" spans="4:13" x14ac:dyDescent="0.2">
      <c r="D5026" s="2"/>
      <c r="E5026" s="2"/>
      <c r="K5026" s="5"/>
      <c r="M5026" s="9"/>
    </row>
    <row r="5027" spans="4:13" x14ac:dyDescent="0.2">
      <c r="D5027" s="2"/>
      <c r="E5027" s="2"/>
      <c r="K5027" s="5"/>
      <c r="M5027" s="9"/>
    </row>
    <row r="5028" spans="4:13" x14ac:dyDescent="0.2">
      <c r="D5028" s="2"/>
      <c r="E5028" s="2"/>
      <c r="K5028" s="5"/>
      <c r="M5028" s="9"/>
    </row>
    <row r="5029" spans="4:13" x14ac:dyDescent="0.2">
      <c r="D5029" s="2"/>
      <c r="E5029" s="2"/>
      <c r="K5029" s="5"/>
      <c r="M5029" s="9"/>
    </row>
    <row r="5030" spans="4:13" x14ac:dyDescent="0.2">
      <c r="D5030" s="2"/>
      <c r="E5030" s="2"/>
      <c r="K5030" s="5"/>
      <c r="M5030" s="9"/>
    </row>
    <row r="5031" spans="4:13" x14ac:dyDescent="0.2">
      <c r="D5031" s="2"/>
      <c r="E5031" s="2"/>
      <c r="K5031" s="5"/>
      <c r="M5031" s="9"/>
    </row>
    <row r="5032" spans="4:13" x14ac:dyDescent="0.2">
      <c r="D5032" s="2"/>
      <c r="E5032" s="2"/>
      <c r="K5032" s="5"/>
      <c r="M5032" s="9"/>
    </row>
    <row r="5033" spans="4:13" x14ac:dyDescent="0.2">
      <c r="D5033" s="2"/>
      <c r="E5033" s="2"/>
      <c r="K5033" s="5"/>
      <c r="M5033" s="9"/>
    </row>
    <row r="5034" spans="4:13" x14ac:dyDescent="0.2">
      <c r="D5034" s="2"/>
      <c r="E5034" s="2"/>
      <c r="K5034" s="5"/>
      <c r="M5034" s="9"/>
    </row>
    <row r="5035" spans="4:13" x14ac:dyDescent="0.2">
      <c r="D5035" s="2"/>
      <c r="E5035" s="2"/>
      <c r="K5035" s="5"/>
      <c r="M5035" s="9"/>
    </row>
    <row r="5036" spans="4:13" x14ac:dyDescent="0.2">
      <c r="D5036" s="2"/>
      <c r="E5036" s="2"/>
      <c r="K5036" s="5"/>
      <c r="M5036" s="9"/>
    </row>
    <row r="5037" spans="4:13" x14ac:dyDescent="0.2">
      <c r="D5037" s="2"/>
      <c r="E5037" s="2"/>
      <c r="K5037" s="5"/>
      <c r="M5037" s="9"/>
    </row>
    <row r="5038" spans="4:13" x14ac:dyDescent="0.2">
      <c r="D5038" s="2"/>
      <c r="E5038" s="2"/>
      <c r="K5038" s="5"/>
      <c r="M5038" s="9"/>
    </row>
    <row r="5039" spans="4:13" x14ac:dyDescent="0.2">
      <c r="D5039" s="2"/>
      <c r="E5039" s="2"/>
      <c r="K5039" s="5"/>
      <c r="M5039" s="9"/>
    </row>
    <row r="5040" spans="4:13" x14ac:dyDescent="0.2">
      <c r="D5040" s="2"/>
      <c r="E5040" s="2"/>
      <c r="K5040" s="5"/>
      <c r="M5040" s="9"/>
    </row>
    <row r="5041" spans="4:13" x14ac:dyDescent="0.2">
      <c r="D5041" s="2"/>
      <c r="E5041" s="2"/>
      <c r="K5041" s="5"/>
      <c r="M5041" s="9"/>
    </row>
    <row r="5042" spans="4:13" x14ac:dyDescent="0.2">
      <c r="D5042" s="2"/>
      <c r="E5042" s="2"/>
      <c r="K5042" s="5"/>
      <c r="M5042" s="9"/>
    </row>
    <row r="5043" spans="4:13" x14ac:dyDescent="0.2">
      <c r="D5043" s="2"/>
      <c r="E5043" s="2"/>
      <c r="K5043" s="5"/>
      <c r="M5043" s="9"/>
    </row>
    <row r="5044" spans="4:13" x14ac:dyDescent="0.2">
      <c r="D5044" s="2"/>
      <c r="E5044" s="2"/>
      <c r="K5044" s="5"/>
      <c r="M5044" s="9"/>
    </row>
    <row r="5045" spans="4:13" x14ac:dyDescent="0.2">
      <c r="D5045" s="2"/>
      <c r="E5045" s="2"/>
      <c r="K5045" s="5"/>
      <c r="M5045" s="9"/>
    </row>
    <row r="5046" spans="4:13" x14ac:dyDescent="0.2">
      <c r="D5046" s="2"/>
      <c r="E5046" s="2"/>
      <c r="K5046" s="5"/>
      <c r="M5046" s="9"/>
    </row>
    <row r="5047" spans="4:13" x14ac:dyDescent="0.2">
      <c r="D5047" s="2"/>
      <c r="E5047" s="2"/>
      <c r="K5047" s="5"/>
      <c r="M5047" s="9"/>
    </row>
    <row r="5048" spans="4:13" x14ac:dyDescent="0.2">
      <c r="D5048" s="2"/>
      <c r="E5048" s="2"/>
      <c r="K5048" s="5"/>
      <c r="M5048" s="9"/>
    </row>
    <row r="5049" spans="4:13" x14ac:dyDescent="0.2">
      <c r="D5049" s="2"/>
      <c r="E5049" s="2"/>
      <c r="K5049" s="5"/>
      <c r="M5049" s="9"/>
    </row>
    <row r="5050" spans="4:13" x14ac:dyDescent="0.2">
      <c r="D5050" s="2"/>
      <c r="E5050" s="2"/>
      <c r="K5050" s="5"/>
      <c r="M5050" s="9"/>
    </row>
    <row r="5051" spans="4:13" x14ac:dyDescent="0.2">
      <c r="D5051" s="2"/>
      <c r="E5051" s="2"/>
      <c r="K5051" s="5"/>
      <c r="M5051" s="9"/>
    </row>
    <row r="5052" spans="4:13" x14ac:dyDescent="0.2">
      <c r="D5052" s="2"/>
      <c r="E5052" s="2"/>
      <c r="K5052" s="5"/>
      <c r="M5052" s="9"/>
    </row>
    <row r="5053" spans="4:13" x14ac:dyDescent="0.2">
      <c r="D5053" s="2"/>
      <c r="E5053" s="2"/>
      <c r="K5053" s="5"/>
      <c r="M5053" s="9"/>
    </row>
    <row r="5054" spans="4:13" x14ac:dyDescent="0.2">
      <c r="D5054" s="2"/>
      <c r="E5054" s="2"/>
      <c r="K5054" s="5"/>
      <c r="M5054" s="9"/>
    </row>
    <row r="5055" spans="4:13" x14ac:dyDescent="0.2">
      <c r="D5055" s="2"/>
      <c r="E5055" s="2"/>
      <c r="K5055" s="5"/>
      <c r="M5055" s="9"/>
    </row>
    <row r="5056" spans="4:13" x14ac:dyDescent="0.2">
      <c r="D5056" s="2"/>
      <c r="E5056" s="2"/>
      <c r="K5056" s="5"/>
      <c r="M5056" s="9"/>
    </row>
    <row r="5057" spans="4:13" x14ac:dyDescent="0.2">
      <c r="D5057" s="2"/>
      <c r="E5057" s="2"/>
      <c r="K5057" s="5"/>
      <c r="M5057" s="9"/>
    </row>
    <row r="5058" spans="4:13" x14ac:dyDescent="0.2">
      <c r="D5058" s="2"/>
      <c r="E5058" s="2"/>
      <c r="K5058" s="5"/>
      <c r="M5058" s="9"/>
    </row>
    <row r="5059" spans="4:13" x14ac:dyDescent="0.2">
      <c r="D5059" s="2"/>
      <c r="E5059" s="2"/>
      <c r="K5059" s="5"/>
      <c r="M5059" s="9"/>
    </row>
    <row r="5060" spans="4:13" x14ac:dyDescent="0.2">
      <c r="D5060" s="2"/>
      <c r="E5060" s="2"/>
      <c r="K5060" s="5"/>
      <c r="M5060" s="9"/>
    </row>
    <row r="5061" spans="4:13" x14ac:dyDescent="0.2">
      <c r="D5061" s="2"/>
      <c r="E5061" s="2"/>
      <c r="K5061" s="5"/>
      <c r="M5061" s="9"/>
    </row>
    <row r="5062" spans="4:13" x14ac:dyDescent="0.2">
      <c r="D5062" s="2"/>
      <c r="E5062" s="2"/>
      <c r="K5062" s="5"/>
      <c r="M5062" s="9"/>
    </row>
    <row r="5063" spans="4:13" x14ac:dyDescent="0.2">
      <c r="D5063" s="2"/>
      <c r="E5063" s="2"/>
      <c r="K5063" s="5"/>
      <c r="M5063" s="9"/>
    </row>
    <row r="5064" spans="4:13" x14ac:dyDescent="0.2">
      <c r="D5064" s="2"/>
      <c r="E5064" s="2"/>
      <c r="K5064" s="5"/>
      <c r="M5064" s="9"/>
    </row>
    <row r="5065" spans="4:13" x14ac:dyDescent="0.2">
      <c r="D5065" s="2"/>
      <c r="E5065" s="2"/>
      <c r="K5065" s="5"/>
      <c r="M5065" s="9"/>
    </row>
    <row r="5066" spans="4:13" x14ac:dyDescent="0.2">
      <c r="D5066" s="2"/>
      <c r="E5066" s="2"/>
      <c r="K5066" s="5"/>
      <c r="M5066" s="9"/>
    </row>
    <row r="5067" spans="4:13" x14ac:dyDescent="0.2">
      <c r="D5067" s="2"/>
      <c r="E5067" s="2"/>
      <c r="K5067" s="5"/>
      <c r="M5067" s="9"/>
    </row>
    <row r="5068" spans="4:13" x14ac:dyDescent="0.2">
      <c r="D5068" s="2"/>
      <c r="E5068" s="2"/>
      <c r="K5068" s="5"/>
      <c r="M5068" s="9"/>
    </row>
    <row r="5069" spans="4:13" x14ac:dyDescent="0.2">
      <c r="D5069" s="2"/>
      <c r="E5069" s="2"/>
      <c r="K5069" s="5"/>
      <c r="M5069" s="9"/>
    </row>
    <row r="5070" spans="4:13" x14ac:dyDescent="0.2">
      <c r="D5070" s="2"/>
      <c r="E5070" s="2"/>
      <c r="K5070" s="5"/>
      <c r="M5070" s="9"/>
    </row>
    <row r="5071" spans="4:13" x14ac:dyDescent="0.2">
      <c r="D5071" s="2"/>
      <c r="E5071" s="2"/>
      <c r="K5071" s="5"/>
      <c r="M5071" s="9"/>
    </row>
    <row r="5072" spans="4:13" x14ac:dyDescent="0.2">
      <c r="D5072" s="2"/>
      <c r="E5072" s="2"/>
      <c r="K5072" s="5"/>
      <c r="M5072" s="9"/>
    </row>
    <row r="5073" spans="4:13" x14ac:dyDescent="0.2">
      <c r="D5073" s="2"/>
      <c r="E5073" s="2"/>
      <c r="K5073" s="5"/>
      <c r="M5073" s="9"/>
    </row>
    <row r="5074" spans="4:13" x14ac:dyDescent="0.2">
      <c r="D5074" s="2"/>
      <c r="E5074" s="2"/>
      <c r="K5074" s="5"/>
      <c r="M5074" s="9"/>
    </row>
    <row r="5075" spans="4:13" x14ac:dyDescent="0.2">
      <c r="D5075" s="2"/>
      <c r="E5075" s="2"/>
      <c r="K5075" s="5"/>
      <c r="M5075" s="9"/>
    </row>
    <row r="5076" spans="4:13" x14ac:dyDescent="0.2">
      <c r="D5076" s="2"/>
      <c r="E5076" s="2"/>
      <c r="K5076" s="5"/>
      <c r="M5076" s="9"/>
    </row>
    <row r="5077" spans="4:13" x14ac:dyDescent="0.2">
      <c r="D5077" s="2"/>
      <c r="E5077" s="2"/>
      <c r="K5077" s="5"/>
      <c r="M5077" s="9"/>
    </row>
    <row r="5078" spans="4:13" x14ac:dyDescent="0.2">
      <c r="D5078" s="2"/>
      <c r="E5078" s="2"/>
      <c r="K5078" s="5"/>
      <c r="M5078" s="9"/>
    </row>
    <row r="5079" spans="4:13" x14ac:dyDescent="0.2">
      <c r="D5079" s="2"/>
      <c r="E5079" s="2"/>
      <c r="K5079" s="5"/>
      <c r="M5079" s="9"/>
    </row>
    <row r="5080" spans="4:13" x14ac:dyDescent="0.2">
      <c r="D5080" s="2"/>
      <c r="E5080" s="2"/>
      <c r="K5080" s="5"/>
      <c r="M5080" s="9"/>
    </row>
    <row r="5081" spans="4:13" x14ac:dyDescent="0.2">
      <c r="D5081" s="2"/>
      <c r="E5081" s="2"/>
      <c r="K5081" s="5"/>
      <c r="M5081" s="9"/>
    </row>
    <row r="5082" spans="4:13" x14ac:dyDescent="0.2">
      <c r="D5082" s="2"/>
      <c r="E5082" s="2"/>
      <c r="K5082" s="5"/>
      <c r="M5082" s="9"/>
    </row>
    <row r="5083" spans="4:13" x14ac:dyDescent="0.2">
      <c r="D5083" s="2"/>
      <c r="E5083" s="2"/>
      <c r="K5083" s="5"/>
      <c r="M5083" s="9"/>
    </row>
    <row r="5084" spans="4:13" x14ac:dyDescent="0.2">
      <c r="D5084" s="2"/>
      <c r="E5084" s="2"/>
      <c r="K5084" s="5"/>
      <c r="M5084" s="9"/>
    </row>
    <row r="5085" spans="4:13" x14ac:dyDescent="0.2">
      <c r="D5085" s="2"/>
      <c r="E5085" s="2"/>
      <c r="K5085" s="5"/>
      <c r="M5085" s="9"/>
    </row>
    <row r="5086" spans="4:13" x14ac:dyDescent="0.2">
      <c r="D5086" s="2"/>
      <c r="E5086" s="2"/>
      <c r="K5086" s="5"/>
      <c r="M5086" s="9"/>
    </row>
    <row r="5087" spans="4:13" x14ac:dyDescent="0.2">
      <c r="D5087" s="2"/>
      <c r="E5087" s="2"/>
      <c r="K5087" s="5"/>
      <c r="M5087" s="9"/>
    </row>
    <row r="5088" spans="4:13" x14ac:dyDescent="0.2">
      <c r="D5088" s="2"/>
      <c r="E5088" s="2"/>
      <c r="K5088" s="5"/>
      <c r="M5088" s="9"/>
    </row>
    <row r="5089" spans="4:13" x14ac:dyDescent="0.2">
      <c r="D5089" s="2"/>
      <c r="E5089" s="2"/>
      <c r="K5089" s="5"/>
      <c r="M5089" s="9"/>
    </row>
    <row r="5090" spans="4:13" x14ac:dyDescent="0.2">
      <c r="D5090" s="2"/>
      <c r="E5090" s="2"/>
      <c r="K5090" s="5"/>
      <c r="M5090" s="9"/>
    </row>
    <row r="5091" spans="4:13" x14ac:dyDescent="0.2">
      <c r="D5091" s="2"/>
      <c r="E5091" s="2"/>
      <c r="K5091" s="5"/>
      <c r="M5091" s="9"/>
    </row>
    <row r="5092" spans="4:13" x14ac:dyDescent="0.2">
      <c r="D5092" s="2"/>
      <c r="E5092" s="2"/>
      <c r="K5092" s="5"/>
      <c r="M5092" s="9"/>
    </row>
    <row r="5093" spans="4:13" x14ac:dyDescent="0.2">
      <c r="D5093" s="2"/>
      <c r="E5093" s="2"/>
      <c r="K5093" s="5"/>
      <c r="M5093" s="9"/>
    </row>
    <row r="5094" spans="4:13" x14ac:dyDescent="0.2">
      <c r="D5094" s="2"/>
      <c r="E5094" s="2"/>
      <c r="K5094" s="5"/>
      <c r="M5094" s="9"/>
    </row>
    <row r="5095" spans="4:13" x14ac:dyDescent="0.2">
      <c r="D5095" s="2"/>
      <c r="E5095" s="2"/>
      <c r="K5095" s="5"/>
      <c r="M5095" s="9"/>
    </row>
    <row r="5096" spans="4:13" x14ac:dyDescent="0.2">
      <c r="D5096" s="2"/>
      <c r="E5096" s="2"/>
      <c r="K5096" s="5"/>
      <c r="M5096" s="9"/>
    </row>
    <row r="5097" spans="4:13" x14ac:dyDescent="0.2">
      <c r="D5097" s="2"/>
      <c r="E5097" s="2"/>
      <c r="K5097" s="5"/>
      <c r="M5097" s="9"/>
    </row>
    <row r="5098" spans="4:13" x14ac:dyDescent="0.2">
      <c r="D5098" s="2"/>
      <c r="E5098" s="2"/>
      <c r="K5098" s="5"/>
      <c r="M5098" s="9"/>
    </row>
    <row r="5099" spans="4:13" x14ac:dyDescent="0.2">
      <c r="D5099" s="2"/>
      <c r="E5099" s="2"/>
      <c r="K5099" s="5"/>
      <c r="M5099" s="9"/>
    </row>
    <row r="5100" spans="4:13" x14ac:dyDescent="0.2">
      <c r="D5100" s="2"/>
      <c r="E5100" s="2"/>
      <c r="K5100" s="5"/>
      <c r="M5100" s="9"/>
    </row>
    <row r="5101" spans="4:13" x14ac:dyDescent="0.2">
      <c r="D5101" s="2"/>
      <c r="E5101" s="2"/>
      <c r="K5101" s="5"/>
      <c r="M5101" s="9"/>
    </row>
    <row r="5102" spans="4:13" x14ac:dyDescent="0.2">
      <c r="D5102" s="2"/>
      <c r="E5102" s="2"/>
      <c r="K5102" s="5"/>
      <c r="M5102" s="9"/>
    </row>
    <row r="5103" spans="4:13" x14ac:dyDescent="0.2">
      <c r="D5103" s="2"/>
      <c r="E5103" s="2"/>
      <c r="K5103" s="5"/>
      <c r="M5103" s="9"/>
    </row>
    <row r="5104" spans="4:13" x14ac:dyDescent="0.2">
      <c r="D5104" s="2"/>
      <c r="E5104" s="2"/>
      <c r="K5104" s="5"/>
      <c r="M5104" s="9"/>
    </row>
    <row r="5105" spans="4:13" x14ac:dyDescent="0.2">
      <c r="D5105" s="2"/>
      <c r="E5105" s="2"/>
      <c r="K5105" s="5"/>
      <c r="M5105" s="9"/>
    </row>
    <row r="5106" spans="4:13" x14ac:dyDescent="0.2">
      <c r="D5106" s="2"/>
      <c r="E5106" s="2"/>
      <c r="K5106" s="5"/>
      <c r="M5106" s="9"/>
    </row>
    <row r="5107" spans="4:13" x14ac:dyDescent="0.2">
      <c r="D5107" s="2"/>
      <c r="E5107" s="2"/>
      <c r="K5107" s="5"/>
      <c r="M5107" s="9"/>
    </row>
    <row r="5108" spans="4:13" x14ac:dyDescent="0.2">
      <c r="D5108" s="2"/>
      <c r="E5108" s="2"/>
      <c r="K5108" s="5"/>
      <c r="M5108" s="9"/>
    </row>
    <row r="5109" spans="4:13" x14ac:dyDescent="0.2">
      <c r="D5109" s="2"/>
      <c r="E5109" s="2"/>
      <c r="K5109" s="5"/>
      <c r="M5109" s="9"/>
    </row>
    <row r="5110" spans="4:13" x14ac:dyDescent="0.2">
      <c r="D5110" s="2"/>
      <c r="E5110" s="2"/>
      <c r="K5110" s="5"/>
      <c r="M5110" s="9"/>
    </row>
    <row r="5111" spans="4:13" x14ac:dyDescent="0.2">
      <c r="D5111" s="2"/>
      <c r="E5111" s="2"/>
      <c r="K5111" s="5"/>
      <c r="M5111" s="9"/>
    </row>
    <row r="5112" spans="4:13" x14ac:dyDescent="0.2">
      <c r="D5112" s="2"/>
      <c r="E5112" s="2"/>
      <c r="K5112" s="5"/>
      <c r="M5112" s="9"/>
    </row>
    <row r="5113" spans="4:13" x14ac:dyDescent="0.2">
      <c r="D5113" s="2"/>
      <c r="E5113" s="2"/>
      <c r="K5113" s="5"/>
      <c r="M5113" s="9"/>
    </row>
    <row r="5114" spans="4:13" x14ac:dyDescent="0.2">
      <c r="D5114" s="2"/>
      <c r="E5114" s="2"/>
      <c r="K5114" s="5"/>
      <c r="M5114" s="9"/>
    </row>
    <row r="5115" spans="4:13" x14ac:dyDescent="0.2">
      <c r="D5115" s="2"/>
      <c r="E5115" s="2"/>
      <c r="K5115" s="5"/>
      <c r="M5115" s="9"/>
    </row>
    <row r="5116" spans="4:13" x14ac:dyDescent="0.2">
      <c r="D5116" s="2"/>
      <c r="E5116" s="2"/>
      <c r="K5116" s="5"/>
      <c r="M5116" s="9"/>
    </row>
    <row r="5117" spans="4:13" x14ac:dyDescent="0.2">
      <c r="D5117" s="2"/>
      <c r="E5117" s="2"/>
      <c r="K5117" s="5"/>
      <c r="M5117" s="9"/>
    </row>
    <row r="5118" spans="4:13" x14ac:dyDescent="0.2">
      <c r="D5118" s="2"/>
      <c r="E5118" s="2"/>
      <c r="K5118" s="5"/>
      <c r="M5118" s="9"/>
    </row>
    <row r="5119" spans="4:13" x14ac:dyDescent="0.2">
      <c r="D5119" s="2"/>
      <c r="E5119" s="2"/>
      <c r="K5119" s="5"/>
      <c r="M5119" s="9"/>
    </row>
    <row r="5120" spans="4:13" x14ac:dyDescent="0.2">
      <c r="D5120" s="2"/>
      <c r="E5120" s="2"/>
      <c r="K5120" s="5"/>
      <c r="M5120" s="9"/>
    </row>
    <row r="5121" spans="4:13" x14ac:dyDescent="0.2">
      <c r="D5121" s="2"/>
      <c r="E5121" s="2"/>
      <c r="K5121" s="5"/>
      <c r="M5121" s="9"/>
    </row>
    <row r="5122" spans="4:13" x14ac:dyDescent="0.2">
      <c r="D5122" s="2"/>
      <c r="E5122" s="2"/>
      <c r="K5122" s="5"/>
      <c r="M5122" s="9"/>
    </row>
    <row r="5123" spans="4:13" x14ac:dyDescent="0.2">
      <c r="D5123" s="2"/>
      <c r="E5123" s="2"/>
      <c r="K5123" s="5"/>
      <c r="M5123" s="9"/>
    </row>
    <row r="5124" spans="4:13" x14ac:dyDescent="0.2">
      <c r="D5124" s="2"/>
      <c r="E5124" s="2"/>
      <c r="K5124" s="5"/>
      <c r="M5124" s="9"/>
    </row>
    <row r="5125" spans="4:13" x14ac:dyDescent="0.2">
      <c r="D5125" s="2"/>
      <c r="E5125" s="2"/>
      <c r="K5125" s="5"/>
      <c r="M5125" s="9"/>
    </row>
    <row r="5126" spans="4:13" x14ac:dyDescent="0.2">
      <c r="D5126" s="2"/>
      <c r="E5126" s="2"/>
      <c r="K5126" s="5"/>
      <c r="M5126" s="9"/>
    </row>
    <row r="5127" spans="4:13" x14ac:dyDescent="0.2">
      <c r="D5127" s="2"/>
      <c r="E5127" s="2"/>
      <c r="K5127" s="5"/>
      <c r="M5127" s="9"/>
    </row>
    <row r="5128" spans="4:13" x14ac:dyDescent="0.2">
      <c r="D5128" s="2"/>
      <c r="E5128" s="2"/>
      <c r="K5128" s="5"/>
      <c r="M5128" s="9"/>
    </row>
    <row r="5129" spans="4:13" x14ac:dyDescent="0.2">
      <c r="D5129" s="2"/>
      <c r="E5129" s="2"/>
      <c r="K5129" s="5"/>
      <c r="M5129" s="9"/>
    </row>
    <row r="5130" spans="4:13" x14ac:dyDescent="0.2">
      <c r="D5130" s="2"/>
      <c r="E5130" s="2"/>
      <c r="K5130" s="5"/>
      <c r="M5130" s="9"/>
    </row>
    <row r="5131" spans="4:13" x14ac:dyDescent="0.2">
      <c r="D5131" s="2"/>
      <c r="E5131" s="2"/>
      <c r="K5131" s="5"/>
      <c r="M5131" s="9"/>
    </row>
    <row r="5132" spans="4:13" x14ac:dyDescent="0.2">
      <c r="D5132" s="2"/>
      <c r="E5132" s="2"/>
      <c r="K5132" s="5"/>
      <c r="M5132" s="9"/>
    </row>
    <row r="5133" spans="4:13" x14ac:dyDescent="0.2">
      <c r="D5133" s="2"/>
      <c r="E5133" s="2"/>
      <c r="K5133" s="5"/>
      <c r="M5133" s="9"/>
    </row>
    <row r="5134" spans="4:13" x14ac:dyDescent="0.2">
      <c r="D5134" s="2"/>
      <c r="E5134" s="2"/>
      <c r="K5134" s="5"/>
      <c r="M5134" s="9"/>
    </row>
    <row r="5135" spans="4:13" x14ac:dyDescent="0.2">
      <c r="D5135" s="2"/>
      <c r="E5135" s="2"/>
      <c r="K5135" s="5"/>
      <c r="M5135" s="9"/>
    </row>
    <row r="5136" spans="4:13" x14ac:dyDescent="0.2">
      <c r="D5136" s="2"/>
      <c r="E5136" s="2"/>
      <c r="K5136" s="5"/>
      <c r="M5136" s="9"/>
    </row>
    <row r="5137" spans="4:13" x14ac:dyDescent="0.2">
      <c r="D5137" s="2"/>
      <c r="E5137" s="2"/>
      <c r="K5137" s="5"/>
      <c r="M5137" s="9"/>
    </row>
    <row r="5138" spans="4:13" x14ac:dyDescent="0.2">
      <c r="D5138" s="2"/>
      <c r="E5138" s="2"/>
      <c r="K5138" s="5"/>
      <c r="M5138" s="9"/>
    </row>
    <row r="5139" spans="4:13" x14ac:dyDescent="0.2">
      <c r="D5139" s="2"/>
      <c r="E5139" s="2"/>
      <c r="K5139" s="5"/>
      <c r="M5139" s="9"/>
    </row>
    <row r="5140" spans="4:13" x14ac:dyDescent="0.2">
      <c r="D5140" s="2"/>
      <c r="E5140" s="2"/>
      <c r="K5140" s="5"/>
      <c r="M5140" s="9"/>
    </row>
    <row r="5141" spans="4:13" x14ac:dyDescent="0.2">
      <c r="D5141" s="2"/>
      <c r="E5141" s="2"/>
      <c r="K5141" s="5"/>
      <c r="M5141" s="9"/>
    </row>
    <row r="5142" spans="4:13" x14ac:dyDescent="0.2">
      <c r="D5142" s="2"/>
      <c r="E5142" s="2"/>
      <c r="K5142" s="5"/>
      <c r="M5142" s="9"/>
    </row>
    <row r="5143" spans="4:13" x14ac:dyDescent="0.2">
      <c r="D5143" s="2"/>
      <c r="E5143" s="2"/>
      <c r="K5143" s="5"/>
      <c r="M5143" s="9"/>
    </row>
    <row r="5144" spans="4:13" x14ac:dyDescent="0.2">
      <c r="D5144" s="2"/>
      <c r="E5144" s="2"/>
      <c r="K5144" s="5"/>
      <c r="M5144" s="9"/>
    </row>
    <row r="5145" spans="4:13" x14ac:dyDescent="0.2">
      <c r="D5145" s="2"/>
      <c r="E5145" s="2"/>
      <c r="K5145" s="5"/>
      <c r="M5145" s="9"/>
    </row>
    <row r="5146" spans="4:13" x14ac:dyDescent="0.2">
      <c r="D5146" s="2"/>
      <c r="E5146" s="2"/>
      <c r="K5146" s="5"/>
      <c r="M5146" s="9"/>
    </row>
    <row r="5147" spans="4:13" x14ac:dyDescent="0.2">
      <c r="D5147" s="2"/>
      <c r="E5147" s="2"/>
      <c r="K5147" s="5"/>
      <c r="M5147" s="9"/>
    </row>
    <row r="5148" spans="4:13" x14ac:dyDescent="0.2">
      <c r="D5148" s="2"/>
      <c r="E5148" s="2"/>
      <c r="K5148" s="5"/>
      <c r="M5148" s="9"/>
    </row>
    <row r="5149" spans="4:13" x14ac:dyDescent="0.2">
      <c r="D5149" s="2"/>
      <c r="E5149" s="2"/>
      <c r="K5149" s="5"/>
      <c r="M5149" s="9"/>
    </row>
    <row r="5150" spans="4:13" x14ac:dyDescent="0.2">
      <c r="D5150" s="2"/>
      <c r="E5150" s="2"/>
      <c r="K5150" s="5"/>
      <c r="M5150" s="9"/>
    </row>
    <row r="5151" spans="4:13" x14ac:dyDescent="0.2">
      <c r="D5151" s="2"/>
      <c r="E5151" s="2"/>
      <c r="K5151" s="5"/>
      <c r="M5151" s="9"/>
    </row>
    <row r="5152" spans="4:13" x14ac:dyDescent="0.2">
      <c r="D5152" s="2"/>
      <c r="E5152" s="2"/>
      <c r="K5152" s="5"/>
      <c r="M5152" s="9"/>
    </row>
    <row r="5153" spans="4:13" x14ac:dyDescent="0.2">
      <c r="D5153" s="2"/>
      <c r="E5153" s="2"/>
      <c r="K5153" s="5"/>
      <c r="M5153" s="9"/>
    </row>
    <row r="5154" spans="4:13" x14ac:dyDescent="0.2">
      <c r="D5154" s="2"/>
      <c r="E5154" s="2"/>
      <c r="K5154" s="5"/>
      <c r="M5154" s="9"/>
    </row>
    <row r="5155" spans="4:13" x14ac:dyDescent="0.2">
      <c r="D5155" s="2"/>
      <c r="E5155" s="2"/>
      <c r="K5155" s="5"/>
      <c r="M5155" s="9"/>
    </row>
    <row r="5156" spans="4:13" x14ac:dyDescent="0.2">
      <c r="D5156" s="2"/>
      <c r="E5156" s="2"/>
      <c r="K5156" s="5"/>
      <c r="M5156" s="9"/>
    </row>
    <row r="5157" spans="4:13" x14ac:dyDescent="0.2">
      <c r="D5157" s="2"/>
      <c r="E5157" s="2"/>
      <c r="K5157" s="5"/>
      <c r="M5157" s="9"/>
    </row>
    <row r="5158" spans="4:13" x14ac:dyDescent="0.2">
      <c r="D5158" s="2"/>
      <c r="E5158" s="2"/>
      <c r="K5158" s="5"/>
      <c r="M5158" s="9"/>
    </row>
    <row r="5159" spans="4:13" x14ac:dyDescent="0.2">
      <c r="D5159" s="2"/>
      <c r="E5159" s="2"/>
      <c r="K5159" s="5"/>
      <c r="M5159" s="9"/>
    </row>
    <row r="5160" spans="4:13" x14ac:dyDescent="0.2">
      <c r="D5160" s="2"/>
      <c r="E5160" s="2"/>
      <c r="K5160" s="5"/>
      <c r="M5160" s="9"/>
    </row>
    <row r="5161" spans="4:13" x14ac:dyDescent="0.2">
      <c r="D5161" s="2"/>
      <c r="E5161" s="2"/>
      <c r="K5161" s="5"/>
      <c r="M5161" s="9"/>
    </row>
    <row r="5162" spans="4:13" x14ac:dyDescent="0.2">
      <c r="D5162" s="2"/>
      <c r="E5162" s="2"/>
      <c r="K5162" s="5"/>
      <c r="M5162" s="9"/>
    </row>
    <row r="5163" spans="4:13" x14ac:dyDescent="0.2">
      <c r="D5163" s="2"/>
      <c r="E5163" s="2"/>
      <c r="K5163" s="5"/>
      <c r="M5163" s="9"/>
    </row>
    <row r="5164" spans="4:13" x14ac:dyDescent="0.2">
      <c r="D5164" s="2"/>
      <c r="E5164" s="2"/>
      <c r="K5164" s="5"/>
      <c r="M5164" s="9"/>
    </row>
    <row r="5165" spans="4:13" x14ac:dyDescent="0.2">
      <c r="D5165" s="2"/>
      <c r="E5165" s="2"/>
      <c r="K5165" s="5"/>
      <c r="M5165" s="9"/>
    </row>
    <row r="5166" spans="4:13" x14ac:dyDescent="0.2">
      <c r="D5166" s="2"/>
      <c r="E5166" s="2"/>
      <c r="K5166" s="5"/>
      <c r="M5166" s="9"/>
    </row>
    <row r="5167" spans="4:13" x14ac:dyDescent="0.2">
      <c r="D5167" s="2"/>
      <c r="E5167" s="2"/>
      <c r="K5167" s="5"/>
      <c r="M5167" s="9"/>
    </row>
    <row r="5168" spans="4:13" x14ac:dyDescent="0.2">
      <c r="D5168" s="2"/>
      <c r="E5168" s="2"/>
      <c r="K5168" s="5"/>
      <c r="M5168" s="9"/>
    </row>
    <row r="5169" spans="4:13" x14ac:dyDescent="0.2">
      <c r="D5169" s="2"/>
      <c r="E5169" s="2"/>
      <c r="K5169" s="5"/>
      <c r="M5169" s="9"/>
    </row>
    <row r="5170" spans="4:13" x14ac:dyDescent="0.2">
      <c r="D5170" s="2"/>
      <c r="E5170" s="2"/>
      <c r="K5170" s="5"/>
      <c r="M5170" s="9"/>
    </row>
    <row r="5171" spans="4:13" x14ac:dyDescent="0.2">
      <c r="D5171" s="2"/>
      <c r="E5171" s="2"/>
      <c r="K5171" s="5"/>
      <c r="M5171" s="9"/>
    </row>
    <row r="5172" spans="4:13" x14ac:dyDescent="0.2">
      <c r="D5172" s="2"/>
      <c r="E5172" s="2"/>
      <c r="K5172" s="5"/>
      <c r="M5172" s="9"/>
    </row>
    <row r="5173" spans="4:13" x14ac:dyDescent="0.2">
      <c r="D5173" s="2"/>
      <c r="E5173" s="2"/>
      <c r="K5173" s="5"/>
      <c r="M5173" s="9"/>
    </row>
    <row r="5174" spans="4:13" x14ac:dyDescent="0.2">
      <c r="D5174" s="2"/>
      <c r="E5174" s="2"/>
      <c r="K5174" s="5"/>
      <c r="M5174" s="9"/>
    </row>
    <row r="5175" spans="4:13" x14ac:dyDescent="0.2">
      <c r="D5175" s="2"/>
      <c r="E5175" s="2"/>
      <c r="K5175" s="5"/>
      <c r="M5175" s="9"/>
    </row>
    <row r="5176" spans="4:13" x14ac:dyDescent="0.2">
      <c r="D5176" s="2"/>
      <c r="E5176" s="2"/>
      <c r="K5176" s="5"/>
      <c r="M5176" s="9"/>
    </row>
    <row r="5177" spans="4:13" x14ac:dyDescent="0.2">
      <c r="D5177" s="2"/>
      <c r="E5177" s="2"/>
      <c r="K5177" s="5"/>
      <c r="M5177" s="9"/>
    </row>
    <row r="5178" spans="4:13" x14ac:dyDescent="0.2">
      <c r="D5178" s="2"/>
      <c r="E5178" s="2"/>
      <c r="K5178" s="5"/>
      <c r="M5178" s="9"/>
    </row>
    <row r="5179" spans="4:13" x14ac:dyDescent="0.2">
      <c r="D5179" s="2"/>
      <c r="E5179" s="2"/>
      <c r="K5179" s="5"/>
      <c r="M5179" s="9"/>
    </row>
    <row r="5180" spans="4:13" x14ac:dyDescent="0.2">
      <c r="D5180" s="2"/>
      <c r="E5180" s="2"/>
      <c r="K5180" s="5"/>
      <c r="M5180" s="9"/>
    </row>
    <row r="5181" spans="4:13" x14ac:dyDescent="0.2">
      <c r="D5181" s="2"/>
      <c r="E5181" s="2"/>
      <c r="K5181" s="5"/>
      <c r="M5181" s="9"/>
    </row>
    <row r="5182" spans="4:13" x14ac:dyDescent="0.2">
      <c r="D5182" s="2"/>
      <c r="E5182" s="2"/>
      <c r="K5182" s="5"/>
      <c r="M5182" s="9"/>
    </row>
    <row r="5183" spans="4:13" x14ac:dyDescent="0.2">
      <c r="D5183" s="2"/>
      <c r="E5183" s="2"/>
      <c r="K5183" s="5"/>
      <c r="M5183" s="9"/>
    </row>
    <row r="5184" spans="4:13" x14ac:dyDescent="0.2">
      <c r="D5184" s="2"/>
      <c r="E5184" s="2"/>
      <c r="K5184" s="5"/>
      <c r="M5184" s="9"/>
    </row>
    <row r="5185" spans="4:13" x14ac:dyDescent="0.2">
      <c r="D5185" s="2"/>
      <c r="E5185" s="2"/>
      <c r="K5185" s="5"/>
      <c r="M5185" s="9"/>
    </row>
    <row r="5186" spans="4:13" x14ac:dyDescent="0.2">
      <c r="D5186" s="2"/>
      <c r="E5186" s="2"/>
      <c r="K5186" s="5"/>
      <c r="M5186" s="9"/>
    </row>
    <row r="5187" spans="4:13" x14ac:dyDescent="0.2">
      <c r="D5187" s="2"/>
      <c r="E5187" s="2"/>
      <c r="K5187" s="5"/>
      <c r="M5187" s="9"/>
    </row>
    <row r="5188" spans="4:13" x14ac:dyDescent="0.2">
      <c r="D5188" s="2"/>
      <c r="E5188" s="2"/>
      <c r="K5188" s="5"/>
      <c r="M5188" s="9"/>
    </row>
    <row r="5189" spans="4:13" x14ac:dyDescent="0.2">
      <c r="D5189" s="2"/>
      <c r="E5189" s="2"/>
      <c r="K5189" s="5"/>
      <c r="M5189" s="9"/>
    </row>
    <row r="5190" spans="4:13" x14ac:dyDescent="0.2">
      <c r="D5190" s="2"/>
      <c r="E5190" s="2"/>
      <c r="K5190" s="5"/>
      <c r="M5190" s="9"/>
    </row>
    <row r="5191" spans="4:13" x14ac:dyDescent="0.2">
      <c r="D5191" s="2"/>
      <c r="E5191" s="2"/>
      <c r="K5191" s="5"/>
      <c r="M5191" s="9"/>
    </row>
    <row r="5192" spans="4:13" x14ac:dyDescent="0.2">
      <c r="D5192" s="2"/>
      <c r="E5192" s="2"/>
      <c r="K5192" s="5"/>
      <c r="M5192" s="9"/>
    </row>
    <row r="5193" spans="4:13" x14ac:dyDescent="0.2">
      <c r="D5193" s="2"/>
      <c r="E5193" s="2"/>
      <c r="K5193" s="5"/>
      <c r="M5193" s="9"/>
    </row>
    <row r="5194" spans="4:13" x14ac:dyDescent="0.2">
      <c r="D5194" s="2"/>
      <c r="E5194" s="2"/>
      <c r="K5194" s="5"/>
      <c r="M5194" s="9"/>
    </row>
    <row r="5195" spans="4:13" x14ac:dyDescent="0.2">
      <c r="D5195" s="2"/>
      <c r="E5195" s="2"/>
      <c r="K5195" s="5"/>
      <c r="M5195" s="9"/>
    </row>
    <row r="5196" spans="4:13" x14ac:dyDescent="0.2">
      <c r="D5196" s="2"/>
      <c r="E5196" s="2"/>
      <c r="K5196" s="5"/>
      <c r="M5196" s="9"/>
    </row>
    <row r="5197" spans="4:13" x14ac:dyDescent="0.2">
      <c r="D5197" s="2"/>
      <c r="E5197" s="2"/>
      <c r="K5197" s="5"/>
      <c r="M5197" s="9"/>
    </row>
    <row r="5198" spans="4:13" x14ac:dyDescent="0.2">
      <c r="D5198" s="2"/>
      <c r="E5198" s="2"/>
      <c r="K5198" s="5"/>
      <c r="M5198" s="9"/>
    </row>
    <row r="5199" spans="4:13" x14ac:dyDescent="0.2">
      <c r="D5199" s="2"/>
      <c r="E5199" s="2"/>
      <c r="K5199" s="5"/>
      <c r="M5199" s="9"/>
    </row>
    <row r="5200" spans="4:13" x14ac:dyDescent="0.2">
      <c r="D5200" s="2"/>
      <c r="E5200" s="2"/>
      <c r="K5200" s="5"/>
      <c r="M5200" s="9"/>
    </row>
    <row r="5201" spans="4:13" x14ac:dyDescent="0.2">
      <c r="D5201" s="2"/>
      <c r="E5201" s="2"/>
      <c r="K5201" s="5"/>
      <c r="M5201" s="9"/>
    </row>
    <row r="5202" spans="4:13" x14ac:dyDescent="0.2">
      <c r="D5202" s="2"/>
      <c r="E5202" s="2"/>
      <c r="K5202" s="5"/>
      <c r="M5202" s="9"/>
    </row>
    <row r="5203" spans="4:13" x14ac:dyDescent="0.2">
      <c r="D5203" s="2"/>
      <c r="E5203" s="2"/>
      <c r="K5203" s="5"/>
      <c r="M5203" s="9"/>
    </row>
    <row r="5204" spans="4:13" x14ac:dyDescent="0.2">
      <c r="D5204" s="2"/>
      <c r="E5204" s="2"/>
      <c r="K5204" s="5"/>
      <c r="M5204" s="9"/>
    </row>
    <row r="5205" spans="4:13" x14ac:dyDescent="0.2">
      <c r="D5205" s="2"/>
      <c r="E5205" s="2"/>
      <c r="K5205" s="5"/>
      <c r="M5205" s="9"/>
    </row>
    <row r="5206" spans="4:13" x14ac:dyDescent="0.2">
      <c r="D5206" s="2"/>
      <c r="E5206" s="2"/>
      <c r="K5206" s="5"/>
      <c r="M5206" s="9"/>
    </row>
    <row r="5207" spans="4:13" x14ac:dyDescent="0.2">
      <c r="D5207" s="2"/>
      <c r="E5207" s="2"/>
      <c r="K5207" s="5"/>
      <c r="M5207" s="9"/>
    </row>
    <row r="5208" spans="4:13" x14ac:dyDescent="0.2">
      <c r="D5208" s="2"/>
      <c r="E5208" s="2"/>
      <c r="K5208" s="5"/>
      <c r="M5208" s="9"/>
    </row>
    <row r="5209" spans="4:13" x14ac:dyDescent="0.2">
      <c r="D5209" s="2"/>
      <c r="E5209" s="2"/>
      <c r="K5209" s="5"/>
      <c r="M5209" s="9"/>
    </row>
    <row r="5210" spans="4:13" x14ac:dyDescent="0.2">
      <c r="D5210" s="2"/>
      <c r="E5210" s="2"/>
      <c r="K5210" s="5"/>
      <c r="M5210" s="9"/>
    </row>
    <row r="5211" spans="4:13" x14ac:dyDescent="0.2">
      <c r="D5211" s="2"/>
      <c r="E5211" s="2"/>
      <c r="K5211" s="5"/>
      <c r="M5211" s="9"/>
    </row>
    <row r="5212" spans="4:13" x14ac:dyDescent="0.2">
      <c r="D5212" s="2"/>
      <c r="E5212" s="2"/>
      <c r="K5212" s="5"/>
      <c r="M5212" s="9"/>
    </row>
    <row r="5213" spans="4:13" x14ac:dyDescent="0.2">
      <c r="D5213" s="2"/>
      <c r="E5213" s="2"/>
      <c r="K5213" s="5"/>
      <c r="M5213" s="9"/>
    </row>
    <row r="5214" spans="4:13" x14ac:dyDescent="0.2">
      <c r="D5214" s="2"/>
      <c r="E5214" s="2"/>
      <c r="K5214" s="5"/>
      <c r="M5214" s="9"/>
    </row>
    <row r="5215" spans="4:13" x14ac:dyDescent="0.2">
      <c r="D5215" s="2"/>
      <c r="E5215" s="2"/>
      <c r="K5215" s="5"/>
      <c r="M5215" s="9"/>
    </row>
    <row r="5216" spans="4:13" x14ac:dyDescent="0.2">
      <c r="D5216" s="2"/>
      <c r="E5216" s="2"/>
      <c r="K5216" s="5"/>
      <c r="M5216" s="9"/>
    </row>
    <row r="5217" spans="4:13" x14ac:dyDescent="0.2">
      <c r="D5217" s="2"/>
      <c r="E5217" s="2"/>
      <c r="K5217" s="5"/>
      <c r="M5217" s="9"/>
    </row>
    <row r="5218" spans="4:13" x14ac:dyDescent="0.2">
      <c r="D5218" s="2"/>
      <c r="E5218" s="2"/>
      <c r="K5218" s="5"/>
      <c r="M5218" s="9"/>
    </row>
    <row r="5219" spans="4:13" x14ac:dyDescent="0.2">
      <c r="D5219" s="2"/>
      <c r="E5219" s="2"/>
      <c r="K5219" s="5"/>
      <c r="M5219" s="9"/>
    </row>
    <row r="5220" spans="4:13" x14ac:dyDescent="0.2">
      <c r="D5220" s="2"/>
      <c r="E5220" s="2"/>
      <c r="K5220" s="5"/>
      <c r="M5220" s="9"/>
    </row>
    <row r="5221" spans="4:13" x14ac:dyDescent="0.2">
      <c r="D5221" s="2"/>
      <c r="E5221" s="2"/>
      <c r="K5221" s="5"/>
      <c r="M5221" s="9"/>
    </row>
    <row r="5222" spans="4:13" x14ac:dyDescent="0.2">
      <c r="D5222" s="2"/>
      <c r="E5222" s="2"/>
      <c r="K5222" s="5"/>
      <c r="M5222" s="9"/>
    </row>
    <row r="5223" spans="4:13" x14ac:dyDescent="0.2">
      <c r="D5223" s="2"/>
      <c r="E5223" s="2"/>
      <c r="K5223" s="5"/>
      <c r="M5223" s="9"/>
    </row>
    <row r="5224" spans="4:13" x14ac:dyDescent="0.2">
      <c r="D5224" s="2"/>
      <c r="E5224" s="2"/>
      <c r="K5224" s="5"/>
      <c r="M5224" s="9"/>
    </row>
    <row r="5225" spans="4:13" x14ac:dyDescent="0.2">
      <c r="D5225" s="2"/>
      <c r="E5225" s="2"/>
      <c r="K5225" s="5"/>
      <c r="M5225" s="9"/>
    </row>
    <row r="5226" spans="4:13" x14ac:dyDescent="0.2">
      <c r="D5226" s="2"/>
      <c r="E5226" s="2"/>
      <c r="K5226" s="5"/>
      <c r="M5226" s="9"/>
    </row>
    <row r="5227" spans="4:13" x14ac:dyDescent="0.2">
      <c r="D5227" s="2"/>
      <c r="E5227" s="2"/>
      <c r="K5227" s="5"/>
      <c r="M5227" s="9"/>
    </row>
    <row r="5228" spans="4:13" x14ac:dyDescent="0.2">
      <c r="D5228" s="2"/>
      <c r="E5228" s="2"/>
      <c r="K5228" s="5"/>
      <c r="M5228" s="9"/>
    </row>
    <row r="5229" spans="4:13" x14ac:dyDescent="0.2">
      <c r="D5229" s="2"/>
      <c r="E5229" s="2"/>
      <c r="K5229" s="5"/>
      <c r="M5229" s="9"/>
    </row>
    <row r="5230" spans="4:13" x14ac:dyDescent="0.2">
      <c r="D5230" s="2"/>
      <c r="E5230" s="2"/>
      <c r="K5230" s="5"/>
      <c r="M5230" s="9"/>
    </row>
    <row r="5231" spans="4:13" x14ac:dyDescent="0.2">
      <c r="D5231" s="2"/>
      <c r="E5231" s="2"/>
      <c r="K5231" s="5"/>
      <c r="M5231" s="9"/>
    </row>
    <row r="5232" spans="4:13" x14ac:dyDescent="0.2">
      <c r="D5232" s="2"/>
      <c r="E5232" s="2"/>
      <c r="K5232" s="5"/>
      <c r="M5232" s="9"/>
    </row>
    <row r="5233" spans="4:13" x14ac:dyDescent="0.2">
      <c r="D5233" s="2"/>
      <c r="E5233" s="2"/>
      <c r="K5233" s="5"/>
      <c r="M5233" s="9"/>
    </row>
    <row r="5234" spans="4:13" x14ac:dyDescent="0.2">
      <c r="D5234" s="2"/>
      <c r="E5234" s="2"/>
      <c r="K5234" s="5"/>
      <c r="M5234" s="9"/>
    </row>
    <row r="5235" spans="4:13" x14ac:dyDescent="0.2">
      <c r="D5235" s="2"/>
      <c r="E5235" s="2"/>
      <c r="K5235" s="5"/>
      <c r="M5235" s="9"/>
    </row>
    <row r="5236" spans="4:13" x14ac:dyDescent="0.2">
      <c r="D5236" s="2"/>
      <c r="E5236" s="2"/>
      <c r="K5236" s="5"/>
      <c r="M5236" s="9"/>
    </row>
    <row r="5237" spans="4:13" x14ac:dyDescent="0.2">
      <c r="D5237" s="2"/>
      <c r="E5237" s="2"/>
      <c r="K5237" s="5"/>
      <c r="M5237" s="9"/>
    </row>
    <row r="5238" spans="4:13" x14ac:dyDescent="0.2">
      <c r="D5238" s="2"/>
      <c r="E5238" s="2"/>
      <c r="K5238" s="5"/>
      <c r="M5238" s="9"/>
    </row>
    <row r="5239" spans="4:13" x14ac:dyDescent="0.2">
      <c r="D5239" s="2"/>
      <c r="E5239" s="2"/>
      <c r="K5239" s="5"/>
      <c r="M5239" s="9"/>
    </row>
    <row r="5240" spans="4:13" x14ac:dyDescent="0.2">
      <c r="D5240" s="2"/>
      <c r="E5240" s="2"/>
      <c r="K5240" s="5"/>
      <c r="M5240" s="9"/>
    </row>
    <row r="5241" spans="4:13" x14ac:dyDescent="0.2">
      <c r="D5241" s="2"/>
      <c r="E5241" s="2"/>
      <c r="K5241" s="5"/>
      <c r="M5241" s="9"/>
    </row>
    <row r="5242" spans="4:13" x14ac:dyDescent="0.2">
      <c r="D5242" s="2"/>
      <c r="E5242" s="2"/>
      <c r="K5242" s="5"/>
      <c r="M5242" s="9"/>
    </row>
    <row r="5243" spans="4:13" x14ac:dyDescent="0.2">
      <c r="D5243" s="2"/>
      <c r="E5243" s="2"/>
      <c r="K5243" s="5"/>
      <c r="M5243" s="9"/>
    </row>
    <row r="5244" spans="4:13" x14ac:dyDescent="0.2">
      <c r="D5244" s="2"/>
      <c r="E5244" s="2"/>
      <c r="K5244" s="5"/>
      <c r="M5244" s="9"/>
    </row>
    <row r="5245" spans="4:13" x14ac:dyDescent="0.2">
      <c r="D5245" s="2"/>
      <c r="E5245" s="2"/>
      <c r="K5245" s="5"/>
      <c r="M5245" s="9"/>
    </row>
    <row r="5246" spans="4:13" x14ac:dyDescent="0.2">
      <c r="D5246" s="2"/>
      <c r="E5246" s="2"/>
      <c r="K5246" s="5"/>
      <c r="M5246" s="9"/>
    </row>
    <row r="5247" spans="4:13" x14ac:dyDescent="0.2">
      <c r="D5247" s="2"/>
      <c r="E5247" s="2"/>
      <c r="K5247" s="5"/>
      <c r="M5247" s="9"/>
    </row>
    <row r="5248" spans="4:13" x14ac:dyDescent="0.2">
      <c r="D5248" s="2"/>
      <c r="E5248" s="2"/>
      <c r="K5248" s="5"/>
      <c r="M5248" s="9"/>
    </row>
    <row r="5249" spans="4:13" x14ac:dyDescent="0.2">
      <c r="D5249" s="2"/>
      <c r="E5249" s="2"/>
      <c r="K5249" s="5"/>
      <c r="M5249" s="9"/>
    </row>
    <row r="5250" spans="4:13" x14ac:dyDescent="0.2">
      <c r="D5250" s="2"/>
      <c r="E5250" s="2"/>
      <c r="K5250" s="5"/>
      <c r="M5250" s="9"/>
    </row>
    <row r="5251" spans="4:13" x14ac:dyDescent="0.2">
      <c r="D5251" s="2"/>
      <c r="E5251" s="2"/>
      <c r="K5251" s="5"/>
      <c r="M5251" s="9"/>
    </row>
    <row r="5252" spans="4:13" x14ac:dyDescent="0.2">
      <c r="D5252" s="2"/>
      <c r="E5252" s="2"/>
      <c r="K5252" s="5"/>
      <c r="M5252" s="9"/>
    </row>
    <row r="5253" spans="4:13" x14ac:dyDescent="0.2">
      <c r="D5253" s="2"/>
      <c r="E5253" s="2"/>
      <c r="K5253" s="5"/>
      <c r="M5253" s="9"/>
    </row>
    <row r="5254" spans="4:13" x14ac:dyDescent="0.2">
      <c r="D5254" s="2"/>
      <c r="E5254" s="2"/>
      <c r="K5254" s="5"/>
      <c r="M5254" s="9"/>
    </row>
    <row r="5255" spans="4:13" x14ac:dyDescent="0.2">
      <c r="D5255" s="2"/>
      <c r="E5255" s="2"/>
      <c r="K5255" s="5"/>
      <c r="M5255" s="9"/>
    </row>
    <row r="5256" spans="4:13" x14ac:dyDescent="0.2">
      <c r="D5256" s="2"/>
      <c r="E5256" s="2"/>
      <c r="K5256" s="5"/>
      <c r="M5256" s="9"/>
    </row>
    <row r="5257" spans="4:13" x14ac:dyDescent="0.2">
      <c r="D5257" s="2"/>
      <c r="E5257" s="2"/>
      <c r="K5257" s="5"/>
      <c r="M5257" s="9"/>
    </row>
    <row r="5258" spans="4:13" x14ac:dyDescent="0.2">
      <c r="D5258" s="2"/>
      <c r="E5258" s="2"/>
      <c r="K5258" s="5"/>
      <c r="M5258" s="9"/>
    </row>
    <row r="5259" spans="4:13" x14ac:dyDescent="0.2">
      <c r="D5259" s="2"/>
      <c r="E5259" s="2"/>
      <c r="K5259" s="5"/>
      <c r="M5259" s="9"/>
    </row>
    <row r="5260" spans="4:13" x14ac:dyDescent="0.2">
      <c r="D5260" s="2"/>
      <c r="E5260" s="2"/>
      <c r="K5260" s="5"/>
      <c r="M5260" s="9"/>
    </row>
    <row r="5261" spans="4:13" x14ac:dyDescent="0.2">
      <c r="D5261" s="2"/>
      <c r="E5261" s="2"/>
      <c r="K5261" s="5"/>
      <c r="M5261" s="9"/>
    </row>
    <row r="5262" spans="4:13" x14ac:dyDescent="0.2">
      <c r="D5262" s="2"/>
      <c r="E5262" s="2"/>
      <c r="K5262" s="5"/>
      <c r="M5262" s="9"/>
    </row>
    <row r="5263" spans="4:13" x14ac:dyDescent="0.2">
      <c r="D5263" s="2"/>
      <c r="E5263" s="2"/>
      <c r="K5263" s="5"/>
      <c r="M5263" s="9"/>
    </row>
    <row r="5264" spans="4:13" x14ac:dyDescent="0.2">
      <c r="D5264" s="2"/>
      <c r="E5264" s="2"/>
      <c r="K5264" s="5"/>
      <c r="M5264" s="9"/>
    </row>
    <row r="5265" spans="4:13" x14ac:dyDescent="0.2">
      <c r="D5265" s="2"/>
      <c r="E5265" s="2"/>
      <c r="K5265" s="5"/>
      <c r="M5265" s="9"/>
    </row>
    <row r="5266" spans="4:13" x14ac:dyDescent="0.2">
      <c r="D5266" s="2"/>
      <c r="E5266" s="2"/>
      <c r="K5266" s="5"/>
      <c r="M5266" s="9"/>
    </row>
    <row r="5267" spans="4:13" x14ac:dyDescent="0.2">
      <c r="D5267" s="2"/>
      <c r="E5267" s="2"/>
      <c r="K5267" s="5"/>
      <c r="M5267" s="9"/>
    </row>
    <row r="5268" spans="4:13" x14ac:dyDescent="0.2">
      <c r="D5268" s="2"/>
      <c r="E5268" s="2"/>
      <c r="K5268" s="5"/>
      <c r="M5268" s="9"/>
    </row>
    <row r="5269" spans="4:13" x14ac:dyDescent="0.2">
      <c r="D5269" s="2"/>
      <c r="E5269" s="2"/>
      <c r="K5269" s="5"/>
      <c r="M5269" s="9"/>
    </row>
    <row r="5270" spans="4:13" x14ac:dyDescent="0.2">
      <c r="D5270" s="2"/>
      <c r="E5270" s="2"/>
      <c r="K5270" s="5"/>
      <c r="M5270" s="9"/>
    </row>
    <row r="5271" spans="4:13" x14ac:dyDescent="0.2">
      <c r="D5271" s="2"/>
      <c r="E5271" s="2"/>
      <c r="K5271" s="5"/>
      <c r="M5271" s="9"/>
    </row>
    <row r="5272" spans="4:13" x14ac:dyDescent="0.2">
      <c r="D5272" s="2"/>
      <c r="E5272" s="2"/>
      <c r="K5272" s="5"/>
      <c r="M5272" s="9"/>
    </row>
    <row r="5273" spans="4:13" x14ac:dyDescent="0.2">
      <c r="D5273" s="2"/>
      <c r="E5273" s="2"/>
      <c r="K5273" s="5"/>
      <c r="M5273" s="9"/>
    </row>
    <row r="5274" spans="4:13" x14ac:dyDescent="0.2">
      <c r="D5274" s="2"/>
      <c r="E5274" s="2"/>
      <c r="K5274" s="5"/>
      <c r="M5274" s="9"/>
    </row>
    <row r="5275" spans="4:13" x14ac:dyDescent="0.2">
      <c r="D5275" s="2"/>
      <c r="E5275" s="2"/>
      <c r="K5275" s="5"/>
      <c r="M5275" s="9"/>
    </row>
    <row r="5276" spans="4:13" x14ac:dyDescent="0.2">
      <c r="D5276" s="2"/>
      <c r="E5276" s="2"/>
      <c r="K5276" s="5"/>
      <c r="M5276" s="9"/>
    </row>
    <row r="5277" spans="4:13" x14ac:dyDescent="0.2">
      <c r="D5277" s="2"/>
      <c r="E5277" s="2"/>
      <c r="K5277" s="5"/>
      <c r="M5277" s="9"/>
    </row>
    <row r="5278" spans="4:13" x14ac:dyDescent="0.2">
      <c r="D5278" s="2"/>
      <c r="E5278" s="2"/>
      <c r="K5278" s="5"/>
      <c r="M5278" s="9"/>
    </row>
    <row r="5279" spans="4:13" x14ac:dyDescent="0.2">
      <c r="D5279" s="2"/>
      <c r="E5279" s="2"/>
      <c r="K5279" s="5"/>
      <c r="M5279" s="9"/>
    </row>
    <row r="5280" spans="4:13" x14ac:dyDescent="0.2">
      <c r="D5280" s="2"/>
      <c r="E5280" s="2"/>
      <c r="K5280" s="5"/>
      <c r="M5280" s="9"/>
    </row>
    <row r="5281" spans="4:13" x14ac:dyDescent="0.2">
      <c r="D5281" s="2"/>
      <c r="E5281" s="2"/>
      <c r="K5281" s="5"/>
      <c r="M5281" s="9"/>
    </row>
    <row r="5282" spans="4:13" x14ac:dyDescent="0.2">
      <c r="D5282" s="2"/>
      <c r="E5282" s="2"/>
      <c r="K5282" s="5"/>
      <c r="M5282" s="9"/>
    </row>
    <row r="5283" spans="4:13" x14ac:dyDescent="0.2">
      <c r="D5283" s="2"/>
      <c r="E5283" s="2"/>
      <c r="K5283" s="5"/>
      <c r="M5283" s="9"/>
    </row>
    <row r="5284" spans="4:13" x14ac:dyDescent="0.2">
      <c r="D5284" s="2"/>
      <c r="E5284" s="2"/>
      <c r="K5284" s="5"/>
      <c r="M5284" s="9"/>
    </row>
    <row r="5285" spans="4:13" x14ac:dyDescent="0.2">
      <c r="D5285" s="2"/>
      <c r="E5285" s="2"/>
      <c r="K5285" s="5"/>
      <c r="M5285" s="9"/>
    </row>
    <row r="5286" spans="4:13" x14ac:dyDescent="0.2">
      <c r="D5286" s="2"/>
      <c r="E5286" s="2"/>
      <c r="K5286" s="5"/>
      <c r="M5286" s="9"/>
    </row>
    <row r="5287" spans="4:13" x14ac:dyDescent="0.2">
      <c r="D5287" s="2"/>
      <c r="E5287" s="2"/>
      <c r="K5287" s="5"/>
      <c r="M5287" s="9"/>
    </row>
    <row r="5288" spans="4:13" x14ac:dyDescent="0.2">
      <c r="D5288" s="2"/>
      <c r="E5288" s="2"/>
      <c r="K5288" s="5"/>
      <c r="M5288" s="9"/>
    </row>
    <row r="5289" spans="4:13" x14ac:dyDescent="0.2">
      <c r="D5289" s="2"/>
      <c r="E5289" s="2"/>
      <c r="K5289" s="5"/>
      <c r="M5289" s="9"/>
    </row>
    <row r="5290" spans="4:13" x14ac:dyDescent="0.2">
      <c r="D5290" s="2"/>
      <c r="E5290" s="2"/>
      <c r="K5290" s="5"/>
      <c r="M5290" s="9"/>
    </row>
    <row r="5291" spans="4:13" x14ac:dyDescent="0.2">
      <c r="D5291" s="2"/>
      <c r="E5291" s="2"/>
      <c r="K5291" s="5"/>
      <c r="M5291" s="9"/>
    </row>
    <row r="5292" spans="4:13" x14ac:dyDescent="0.2">
      <c r="D5292" s="2"/>
      <c r="E5292" s="2"/>
      <c r="K5292" s="5"/>
      <c r="M5292" s="9"/>
    </row>
    <row r="5293" spans="4:13" x14ac:dyDescent="0.2">
      <c r="D5293" s="2"/>
      <c r="E5293" s="2"/>
      <c r="K5293" s="5"/>
      <c r="M5293" s="9"/>
    </row>
    <row r="5294" spans="4:13" x14ac:dyDescent="0.2">
      <c r="D5294" s="2"/>
      <c r="E5294" s="2"/>
      <c r="K5294" s="5"/>
      <c r="M5294" s="9"/>
    </row>
    <row r="5295" spans="4:13" x14ac:dyDescent="0.2">
      <c r="D5295" s="2"/>
      <c r="E5295" s="2"/>
      <c r="K5295" s="5"/>
      <c r="M5295" s="9"/>
    </row>
    <row r="5296" spans="4:13" x14ac:dyDescent="0.2">
      <c r="D5296" s="2"/>
      <c r="E5296" s="2"/>
      <c r="K5296" s="5"/>
      <c r="M5296" s="9"/>
    </row>
    <row r="5297" spans="4:13" x14ac:dyDescent="0.2">
      <c r="D5297" s="2"/>
      <c r="E5297" s="2"/>
      <c r="K5297" s="5"/>
      <c r="M5297" s="9"/>
    </row>
    <row r="5298" spans="4:13" x14ac:dyDescent="0.2">
      <c r="D5298" s="2"/>
      <c r="E5298" s="2"/>
      <c r="K5298" s="5"/>
      <c r="M5298" s="9"/>
    </row>
    <row r="5299" spans="4:13" x14ac:dyDescent="0.2">
      <c r="D5299" s="2"/>
      <c r="E5299" s="2"/>
      <c r="K5299" s="5"/>
      <c r="M5299" s="9"/>
    </row>
    <row r="5300" spans="4:13" x14ac:dyDescent="0.2">
      <c r="D5300" s="2"/>
      <c r="E5300" s="2"/>
      <c r="K5300" s="5"/>
      <c r="M5300" s="9"/>
    </row>
    <row r="5301" spans="4:13" x14ac:dyDescent="0.2">
      <c r="D5301" s="2"/>
      <c r="E5301" s="2"/>
      <c r="K5301" s="5"/>
      <c r="M5301" s="9"/>
    </row>
    <row r="5302" spans="4:13" x14ac:dyDescent="0.2">
      <c r="D5302" s="2"/>
      <c r="E5302" s="2"/>
      <c r="K5302" s="5"/>
      <c r="M5302" s="9"/>
    </row>
    <row r="5303" spans="4:13" x14ac:dyDescent="0.2">
      <c r="D5303" s="2"/>
      <c r="E5303" s="2"/>
      <c r="K5303" s="5"/>
      <c r="M5303" s="9"/>
    </row>
    <row r="5304" spans="4:13" x14ac:dyDescent="0.2">
      <c r="D5304" s="2"/>
      <c r="E5304" s="2"/>
      <c r="K5304" s="5"/>
      <c r="M5304" s="9"/>
    </row>
    <row r="5305" spans="4:13" x14ac:dyDescent="0.2">
      <c r="D5305" s="2"/>
      <c r="E5305" s="2"/>
      <c r="K5305" s="5"/>
      <c r="M5305" s="9"/>
    </row>
    <row r="5306" spans="4:13" x14ac:dyDescent="0.2">
      <c r="D5306" s="2"/>
      <c r="E5306" s="2"/>
      <c r="K5306" s="5"/>
      <c r="M5306" s="9"/>
    </row>
    <row r="5307" spans="4:13" x14ac:dyDescent="0.2">
      <c r="D5307" s="2"/>
      <c r="E5307" s="2"/>
      <c r="K5307" s="5"/>
      <c r="M5307" s="9"/>
    </row>
    <row r="5308" spans="4:13" x14ac:dyDescent="0.2">
      <c r="D5308" s="2"/>
      <c r="E5308" s="2"/>
      <c r="K5308" s="5"/>
      <c r="M5308" s="9"/>
    </row>
    <row r="5309" spans="4:13" x14ac:dyDescent="0.2">
      <c r="D5309" s="2"/>
      <c r="E5309" s="2"/>
      <c r="K5309" s="5"/>
      <c r="M5309" s="9"/>
    </row>
    <row r="5310" spans="4:13" x14ac:dyDescent="0.2">
      <c r="D5310" s="2"/>
      <c r="E5310" s="2"/>
      <c r="K5310" s="5"/>
      <c r="M5310" s="9"/>
    </row>
    <row r="5311" spans="4:13" x14ac:dyDescent="0.2">
      <c r="D5311" s="2"/>
      <c r="E5311" s="2"/>
      <c r="K5311" s="5"/>
      <c r="M5311" s="9"/>
    </row>
    <row r="5312" spans="4:13" x14ac:dyDescent="0.2">
      <c r="D5312" s="2"/>
      <c r="E5312" s="2"/>
      <c r="K5312" s="5"/>
      <c r="M5312" s="9"/>
    </row>
    <row r="5313" spans="4:13" x14ac:dyDescent="0.2">
      <c r="D5313" s="2"/>
      <c r="E5313" s="2"/>
      <c r="K5313" s="5"/>
      <c r="M5313" s="9"/>
    </row>
    <row r="5314" spans="4:13" x14ac:dyDescent="0.2">
      <c r="D5314" s="2"/>
      <c r="E5314" s="2"/>
      <c r="K5314" s="5"/>
      <c r="M5314" s="9"/>
    </row>
    <row r="5315" spans="4:13" x14ac:dyDescent="0.2">
      <c r="D5315" s="2"/>
      <c r="E5315" s="2"/>
      <c r="K5315" s="5"/>
      <c r="M5315" s="9"/>
    </row>
    <row r="5316" spans="4:13" x14ac:dyDescent="0.2">
      <c r="D5316" s="2"/>
      <c r="E5316" s="2"/>
      <c r="K5316" s="5"/>
      <c r="M5316" s="9"/>
    </row>
    <row r="5317" spans="4:13" x14ac:dyDescent="0.2">
      <c r="D5317" s="2"/>
      <c r="E5317" s="2"/>
      <c r="K5317" s="5"/>
      <c r="M5317" s="9"/>
    </row>
    <row r="5318" spans="4:13" x14ac:dyDescent="0.2">
      <c r="D5318" s="2"/>
      <c r="E5318" s="2"/>
      <c r="K5318" s="5"/>
      <c r="M5318" s="9"/>
    </row>
    <row r="5319" spans="4:13" x14ac:dyDescent="0.2">
      <c r="D5319" s="2"/>
      <c r="E5319" s="2"/>
      <c r="K5319" s="5"/>
      <c r="M5319" s="9"/>
    </row>
    <row r="5320" spans="4:13" x14ac:dyDescent="0.2">
      <c r="D5320" s="2"/>
      <c r="E5320" s="2"/>
      <c r="K5320" s="5"/>
      <c r="M5320" s="9"/>
    </row>
    <row r="5321" spans="4:13" x14ac:dyDescent="0.2">
      <c r="D5321" s="2"/>
      <c r="E5321" s="2"/>
      <c r="K5321" s="5"/>
      <c r="M5321" s="9"/>
    </row>
    <row r="5322" spans="4:13" x14ac:dyDescent="0.2">
      <c r="D5322" s="2"/>
      <c r="E5322" s="2"/>
      <c r="K5322" s="5"/>
      <c r="M5322" s="9"/>
    </row>
    <row r="5323" spans="4:13" x14ac:dyDescent="0.2">
      <c r="D5323" s="2"/>
      <c r="E5323" s="2"/>
      <c r="K5323" s="5"/>
      <c r="M5323" s="9"/>
    </row>
    <row r="5324" spans="4:13" x14ac:dyDescent="0.2">
      <c r="D5324" s="2"/>
      <c r="E5324" s="2"/>
      <c r="K5324" s="5"/>
      <c r="M5324" s="9"/>
    </row>
    <row r="5325" spans="4:13" x14ac:dyDescent="0.2">
      <c r="D5325" s="2"/>
      <c r="E5325" s="2"/>
      <c r="K5325" s="5"/>
      <c r="M5325" s="9"/>
    </row>
    <row r="5326" spans="4:13" x14ac:dyDescent="0.2">
      <c r="D5326" s="2"/>
      <c r="E5326" s="2"/>
      <c r="K5326" s="5"/>
      <c r="M5326" s="9"/>
    </row>
    <row r="5327" spans="4:13" x14ac:dyDescent="0.2">
      <c r="D5327" s="2"/>
      <c r="E5327" s="2"/>
      <c r="K5327" s="5"/>
      <c r="M5327" s="9"/>
    </row>
    <row r="5328" spans="4:13" x14ac:dyDescent="0.2">
      <c r="D5328" s="2"/>
      <c r="E5328" s="2"/>
      <c r="K5328" s="5"/>
      <c r="M5328" s="9"/>
    </row>
    <row r="5329" spans="4:13" x14ac:dyDescent="0.2">
      <c r="D5329" s="2"/>
      <c r="E5329" s="2"/>
      <c r="K5329" s="5"/>
      <c r="M5329" s="9"/>
    </row>
    <row r="5330" spans="4:13" x14ac:dyDescent="0.2">
      <c r="D5330" s="2"/>
      <c r="E5330" s="2"/>
      <c r="K5330" s="5"/>
      <c r="M5330" s="9"/>
    </row>
    <row r="5331" spans="4:13" x14ac:dyDescent="0.2">
      <c r="D5331" s="2"/>
      <c r="E5331" s="2"/>
      <c r="K5331" s="5"/>
      <c r="M5331" s="9"/>
    </row>
    <row r="5332" spans="4:13" x14ac:dyDescent="0.2">
      <c r="D5332" s="2"/>
      <c r="E5332" s="2"/>
      <c r="K5332" s="5"/>
      <c r="M5332" s="9"/>
    </row>
    <row r="5333" spans="4:13" x14ac:dyDescent="0.2">
      <c r="D5333" s="2"/>
      <c r="E5333" s="2"/>
      <c r="K5333" s="5"/>
      <c r="M5333" s="9"/>
    </row>
    <row r="5334" spans="4:13" x14ac:dyDescent="0.2">
      <c r="D5334" s="2"/>
      <c r="E5334" s="2"/>
      <c r="K5334" s="5"/>
      <c r="M5334" s="9"/>
    </row>
    <row r="5335" spans="4:13" x14ac:dyDescent="0.2">
      <c r="D5335" s="2"/>
      <c r="E5335" s="2"/>
      <c r="K5335" s="5"/>
      <c r="M5335" s="9"/>
    </row>
    <row r="5336" spans="4:13" x14ac:dyDescent="0.2">
      <c r="D5336" s="2"/>
      <c r="E5336" s="2"/>
      <c r="K5336" s="5"/>
      <c r="M5336" s="9"/>
    </row>
    <row r="5337" spans="4:13" x14ac:dyDescent="0.2">
      <c r="D5337" s="2"/>
      <c r="E5337" s="2"/>
      <c r="K5337" s="5"/>
      <c r="M5337" s="9"/>
    </row>
    <row r="5338" spans="4:13" x14ac:dyDescent="0.2">
      <c r="D5338" s="2"/>
      <c r="E5338" s="2"/>
      <c r="K5338" s="5"/>
      <c r="M5338" s="9"/>
    </row>
    <row r="5339" spans="4:13" x14ac:dyDescent="0.2">
      <c r="D5339" s="2"/>
      <c r="E5339" s="2"/>
      <c r="K5339" s="5"/>
      <c r="M5339" s="9"/>
    </row>
    <row r="5340" spans="4:13" x14ac:dyDescent="0.2">
      <c r="D5340" s="2"/>
      <c r="E5340" s="2"/>
      <c r="K5340" s="5"/>
      <c r="M5340" s="9"/>
    </row>
    <row r="5341" spans="4:13" x14ac:dyDescent="0.2">
      <c r="D5341" s="2"/>
      <c r="E5341" s="2"/>
      <c r="K5341" s="5"/>
      <c r="M5341" s="9"/>
    </row>
    <row r="5342" spans="4:13" x14ac:dyDescent="0.2">
      <c r="D5342" s="2"/>
      <c r="E5342" s="2"/>
      <c r="K5342" s="5"/>
      <c r="M5342" s="9"/>
    </row>
    <row r="5343" spans="4:13" x14ac:dyDescent="0.2">
      <c r="D5343" s="2"/>
      <c r="E5343" s="2"/>
      <c r="K5343" s="5"/>
      <c r="M5343" s="9"/>
    </row>
    <row r="5344" spans="4:13" x14ac:dyDescent="0.2">
      <c r="D5344" s="2"/>
      <c r="E5344" s="2"/>
      <c r="K5344" s="5"/>
      <c r="M5344" s="9"/>
    </row>
    <row r="5345" spans="4:13" x14ac:dyDescent="0.2">
      <c r="D5345" s="2"/>
      <c r="E5345" s="2"/>
      <c r="K5345" s="5"/>
      <c r="M5345" s="9"/>
    </row>
    <row r="5346" spans="4:13" x14ac:dyDescent="0.2">
      <c r="D5346" s="2"/>
      <c r="E5346" s="2"/>
      <c r="K5346" s="5"/>
      <c r="M5346" s="9"/>
    </row>
    <row r="5347" spans="4:13" x14ac:dyDescent="0.2">
      <c r="D5347" s="2"/>
      <c r="E5347" s="2"/>
      <c r="K5347" s="5"/>
      <c r="M5347" s="9"/>
    </row>
    <row r="5348" spans="4:13" x14ac:dyDescent="0.2">
      <c r="D5348" s="2"/>
      <c r="E5348" s="2"/>
      <c r="K5348" s="5"/>
      <c r="M5348" s="9"/>
    </row>
    <row r="5349" spans="4:13" x14ac:dyDescent="0.2">
      <c r="D5349" s="2"/>
      <c r="E5349" s="2"/>
      <c r="K5349" s="5"/>
      <c r="M5349" s="9"/>
    </row>
    <row r="5350" spans="4:13" x14ac:dyDescent="0.2">
      <c r="D5350" s="2"/>
      <c r="E5350" s="2"/>
      <c r="K5350" s="5"/>
      <c r="M5350" s="9"/>
    </row>
    <row r="5351" spans="4:13" x14ac:dyDescent="0.2">
      <c r="D5351" s="2"/>
      <c r="E5351" s="2"/>
      <c r="K5351" s="5"/>
      <c r="M5351" s="9"/>
    </row>
    <row r="5352" spans="4:13" x14ac:dyDescent="0.2">
      <c r="D5352" s="2"/>
      <c r="E5352" s="2"/>
      <c r="K5352" s="5"/>
      <c r="M5352" s="9"/>
    </row>
    <row r="5353" spans="4:13" x14ac:dyDescent="0.2">
      <c r="D5353" s="2"/>
      <c r="E5353" s="2"/>
      <c r="K5353" s="5"/>
      <c r="M5353" s="9"/>
    </row>
    <row r="5354" spans="4:13" x14ac:dyDescent="0.2">
      <c r="D5354" s="2"/>
      <c r="E5354" s="2"/>
      <c r="K5354" s="5"/>
      <c r="M5354" s="9"/>
    </row>
    <row r="5355" spans="4:13" x14ac:dyDescent="0.2">
      <c r="D5355" s="2"/>
      <c r="E5355" s="2"/>
      <c r="K5355" s="5"/>
      <c r="M5355" s="9"/>
    </row>
    <row r="5356" spans="4:13" x14ac:dyDescent="0.2">
      <c r="D5356" s="2"/>
      <c r="E5356" s="2"/>
      <c r="K5356" s="5"/>
      <c r="M5356" s="9"/>
    </row>
    <row r="5357" spans="4:13" x14ac:dyDescent="0.2">
      <c r="D5357" s="2"/>
      <c r="E5357" s="2"/>
      <c r="K5357" s="5"/>
      <c r="M5357" s="9"/>
    </row>
    <row r="5358" spans="4:13" x14ac:dyDescent="0.2">
      <c r="D5358" s="2"/>
      <c r="E5358" s="2"/>
      <c r="K5358" s="5"/>
      <c r="M5358" s="9"/>
    </row>
    <row r="5359" spans="4:13" x14ac:dyDescent="0.2">
      <c r="D5359" s="2"/>
      <c r="E5359" s="2"/>
      <c r="K5359" s="5"/>
      <c r="M5359" s="9"/>
    </row>
    <row r="5360" spans="4:13" x14ac:dyDescent="0.2">
      <c r="D5360" s="2"/>
      <c r="E5360" s="2"/>
      <c r="K5360" s="5"/>
      <c r="M5360" s="9"/>
    </row>
    <row r="5361" spans="4:13" x14ac:dyDescent="0.2">
      <c r="D5361" s="2"/>
      <c r="E5361" s="2"/>
      <c r="K5361" s="5"/>
      <c r="M5361" s="9"/>
    </row>
    <row r="5362" spans="4:13" x14ac:dyDescent="0.2">
      <c r="D5362" s="2"/>
      <c r="E5362" s="2"/>
      <c r="K5362" s="5"/>
      <c r="M5362" s="9"/>
    </row>
    <row r="5363" spans="4:13" x14ac:dyDescent="0.2">
      <c r="D5363" s="2"/>
      <c r="E5363" s="2"/>
      <c r="K5363" s="5"/>
      <c r="M5363" s="9"/>
    </row>
    <row r="5364" spans="4:13" x14ac:dyDescent="0.2">
      <c r="D5364" s="2"/>
      <c r="E5364" s="2"/>
      <c r="K5364" s="5"/>
      <c r="M5364" s="9"/>
    </row>
    <row r="5365" spans="4:13" x14ac:dyDescent="0.2">
      <c r="D5365" s="2"/>
      <c r="E5365" s="2"/>
      <c r="K5365" s="5"/>
      <c r="M5365" s="9"/>
    </row>
    <row r="5366" spans="4:13" x14ac:dyDescent="0.2">
      <c r="D5366" s="2"/>
      <c r="E5366" s="2"/>
      <c r="K5366" s="5"/>
      <c r="M5366" s="9"/>
    </row>
    <row r="5367" spans="4:13" x14ac:dyDescent="0.2">
      <c r="D5367" s="2"/>
      <c r="E5367" s="2"/>
      <c r="K5367" s="5"/>
      <c r="M5367" s="9"/>
    </row>
    <row r="5368" spans="4:13" x14ac:dyDescent="0.2">
      <c r="D5368" s="2"/>
      <c r="E5368" s="2"/>
      <c r="K5368" s="5"/>
      <c r="M5368" s="9"/>
    </row>
    <row r="5369" spans="4:13" x14ac:dyDescent="0.2">
      <c r="D5369" s="2"/>
      <c r="E5369" s="2"/>
      <c r="K5369" s="5"/>
      <c r="M5369" s="9"/>
    </row>
    <row r="5370" spans="4:13" x14ac:dyDescent="0.2">
      <c r="D5370" s="2"/>
      <c r="E5370" s="2"/>
      <c r="K5370" s="5"/>
      <c r="M5370" s="9"/>
    </row>
    <row r="5371" spans="4:13" x14ac:dyDescent="0.2">
      <c r="D5371" s="2"/>
      <c r="E5371" s="2"/>
      <c r="K5371" s="5"/>
      <c r="M5371" s="9"/>
    </row>
    <row r="5372" spans="4:13" x14ac:dyDescent="0.2">
      <c r="D5372" s="2"/>
      <c r="E5372" s="2"/>
      <c r="K5372" s="5"/>
      <c r="M5372" s="9"/>
    </row>
    <row r="5373" spans="4:13" x14ac:dyDescent="0.2">
      <c r="D5373" s="2"/>
      <c r="E5373" s="2"/>
      <c r="K5373" s="5"/>
      <c r="M5373" s="9"/>
    </row>
    <row r="5374" spans="4:13" x14ac:dyDescent="0.2">
      <c r="D5374" s="2"/>
      <c r="E5374" s="2"/>
      <c r="K5374" s="5"/>
      <c r="M5374" s="9"/>
    </row>
    <row r="5375" spans="4:13" x14ac:dyDescent="0.2">
      <c r="D5375" s="2"/>
      <c r="E5375" s="2"/>
      <c r="K5375" s="5"/>
      <c r="M5375" s="9"/>
    </row>
    <row r="5376" spans="4:13" x14ac:dyDescent="0.2">
      <c r="D5376" s="2"/>
      <c r="E5376" s="2"/>
      <c r="K5376" s="5"/>
      <c r="M5376" s="9"/>
    </row>
    <row r="5377" spans="4:13" x14ac:dyDescent="0.2">
      <c r="D5377" s="2"/>
      <c r="E5377" s="2"/>
      <c r="K5377" s="5"/>
      <c r="M5377" s="9"/>
    </row>
    <row r="5378" spans="4:13" x14ac:dyDescent="0.2">
      <c r="D5378" s="2"/>
      <c r="E5378" s="2"/>
      <c r="K5378" s="5"/>
      <c r="M5378" s="9"/>
    </row>
    <row r="5379" spans="4:13" x14ac:dyDescent="0.2">
      <c r="D5379" s="2"/>
      <c r="E5379" s="2"/>
      <c r="K5379" s="5"/>
      <c r="M5379" s="9"/>
    </row>
    <row r="5380" spans="4:13" x14ac:dyDescent="0.2">
      <c r="D5380" s="2"/>
      <c r="E5380" s="2"/>
      <c r="K5380" s="5"/>
      <c r="M5380" s="9"/>
    </row>
    <row r="5381" spans="4:13" x14ac:dyDescent="0.2">
      <c r="D5381" s="2"/>
      <c r="E5381" s="2"/>
      <c r="K5381" s="5"/>
      <c r="M5381" s="9"/>
    </row>
    <row r="5382" spans="4:13" x14ac:dyDescent="0.2">
      <c r="D5382" s="2"/>
      <c r="E5382" s="2"/>
      <c r="K5382" s="5"/>
      <c r="M5382" s="9"/>
    </row>
    <row r="5383" spans="4:13" x14ac:dyDescent="0.2">
      <c r="D5383" s="2"/>
      <c r="E5383" s="2"/>
      <c r="K5383" s="5"/>
      <c r="M5383" s="9"/>
    </row>
    <row r="5384" spans="4:13" x14ac:dyDescent="0.2">
      <c r="D5384" s="2"/>
      <c r="E5384" s="2"/>
      <c r="K5384" s="5"/>
      <c r="M5384" s="9"/>
    </row>
    <row r="5385" spans="4:13" x14ac:dyDescent="0.2">
      <c r="D5385" s="2"/>
      <c r="E5385" s="2"/>
      <c r="K5385" s="5"/>
      <c r="M5385" s="9"/>
    </row>
    <row r="5386" spans="4:13" x14ac:dyDescent="0.2">
      <c r="D5386" s="2"/>
      <c r="E5386" s="2"/>
      <c r="K5386" s="5"/>
      <c r="M5386" s="9"/>
    </row>
    <row r="5387" spans="4:13" x14ac:dyDescent="0.2">
      <c r="D5387" s="2"/>
      <c r="E5387" s="2"/>
      <c r="K5387" s="5"/>
      <c r="M5387" s="9"/>
    </row>
    <row r="5388" spans="4:13" x14ac:dyDescent="0.2">
      <c r="D5388" s="2"/>
      <c r="E5388" s="2"/>
      <c r="K5388" s="5"/>
      <c r="M5388" s="9"/>
    </row>
    <row r="5389" spans="4:13" x14ac:dyDescent="0.2">
      <c r="D5389" s="2"/>
      <c r="E5389" s="2"/>
      <c r="K5389" s="5"/>
      <c r="M5389" s="9"/>
    </row>
    <row r="5390" spans="4:13" x14ac:dyDescent="0.2">
      <c r="D5390" s="2"/>
      <c r="E5390" s="2"/>
      <c r="K5390" s="5"/>
      <c r="M5390" s="9"/>
    </row>
    <row r="5391" spans="4:13" x14ac:dyDescent="0.2">
      <c r="D5391" s="2"/>
      <c r="E5391" s="2"/>
      <c r="K5391" s="5"/>
      <c r="M5391" s="9"/>
    </row>
    <row r="5392" spans="4:13" x14ac:dyDescent="0.2">
      <c r="D5392" s="2"/>
      <c r="E5392" s="2"/>
      <c r="K5392" s="5"/>
      <c r="M5392" s="9"/>
    </row>
    <row r="5393" spans="4:13" x14ac:dyDescent="0.2">
      <c r="D5393" s="2"/>
      <c r="E5393" s="2"/>
      <c r="K5393" s="5"/>
      <c r="M5393" s="9"/>
    </row>
    <row r="5394" spans="4:13" x14ac:dyDescent="0.2">
      <c r="D5394" s="2"/>
      <c r="E5394" s="2"/>
      <c r="K5394" s="5"/>
      <c r="M5394" s="9"/>
    </row>
    <row r="5395" spans="4:13" x14ac:dyDescent="0.2">
      <c r="D5395" s="2"/>
      <c r="E5395" s="2"/>
      <c r="K5395" s="5"/>
      <c r="M5395" s="9"/>
    </row>
    <row r="5396" spans="4:13" x14ac:dyDescent="0.2">
      <c r="D5396" s="2"/>
      <c r="E5396" s="2"/>
      <c r="K5396" s="5"/>
      <c r="M5396" s="9"/>
    </row>
    <row r="5397" spans="4:13" x14ac:dyDescent="0.2">
      <c r="D5397" s="2"/>
      <c r="E5397" s="2"/>
      <c r="K5397" s="5"/>
      <c r="M5397" s="9"/>
    </row>
    <row r="5398" spans="4:13" x14ac:dyDescent="0.2">
      <c r="D5398" s="2"/>
      <c r="E5398" s="2"/>
      <c r="K5398" s="5"/>
      <c r="M5398" s="9"/>
    </row>
    <row r="5399" spans="4:13" x14ac:dyDescent="0.2">
      <c r="D5399" s="2"/>
      <c r="E5399" s="2"/>
      <c r="K5399" s="5"/>
      <c r="M5399" s="9"/>
    </row>
    <row r="5400" spans="4:13" x14ac:dyDescent="0.2">
      <c r="D5400" s="2"/>
      <c r="E5400" s="2"/>
      <c r="K5400" s="5"/>
      <c r="M5400" s="9"/>
    </row>
    <row r="5401" spans="4:13" x14ac:dyDescent="0.2">
      <c r="D5401" s="2"/>
      <c r="E5401" s="2"/>
      <c r="K5401" s="5"/>
      <c r="M5401" s="9"/>
    </row>
    <row r="5402" spans="4:13" x14ac:dyDescent="0.2">
      <c r="D5402" s="2"/>
      <c r="E5402" s="2"/>
      <c r="K5402" s="5"/>
      <c r="M5402" s="9"/>
    </row>
    <row r="5403" spans="4:13" x14ac:dyDescent="0.2">
      <c r="D5403" s="2"/>
      <c r="E5403" s="2"/>
      <c r="K5403" s="5"/>
      <c r="M5403" s="9"/>
    </row>
    <row r="5404" spans="4:13" x14ac:dyDescent="0.2">
      <c r="D5404" s="2"/>
      <c r="E5404" s="2"/>
      <c r="K5404" s="5"/>
      <c r="M5404" s="9"/>
    </row>
    <row r="5405" spans="4:13" x14ac:dyDescent="0.2">
      <c r="D5405" s="2"/>
      <c r="E5405" s="2"/>
      <c r="K5405" s="5"/>
      <c r="M5405" s="9"/>
    </row>
    <row r="5406" spans="4:13" x14ac:dyDescent="0.2">
      <c r="D5406" s="2"/>
      <c r="E5406" s="2"/>
      <c r="K5406" s="5"/>
      <c r="M5406" s="9"/>
    </row>
    <row r="5407" spans="4:13" x14ac:dyDescent="0.2">
      <c r="D5407" s="2"/>
      <c r="E5407" s="2"/>
      <c r="K5407" s="5"/>
      <c r="M5407" s="9"/>
    </row>
    <row r="5408" spans="4:13" x14ac:dyDescent="0.2">
      <c r="D5408" s="2"/>
      <c r="E5408" s="2"/>
      <c r="K5408" s="5"/>
      <c r="M5408" s="9"/>
    </row>
    <row r="5409" spans="4:13" x14ac:dyDescent="0.2">
      <c r="D5409" s="2"/>
      <c r="E5409" s="2"/>
      <c r="K5409" s="5"/>
      <c r="M5409" s="9"/>
    </row>
    <row r="5410" spans="4:13" x14ac:dyDescent="0.2">
      <c r="D5410" s="2"/>
      <c r="E5410" s="2"/>
      <c r="K5410" s="5"/>
      <c r="M5410" s="9"/>
    </row>
    <row r="5411" spans="4:13" x14ac:dyDescent="0.2">
      <c r="D5411" s="2"/>
      <c r="E5411" s="2"/>
      <c r="K5411" s="5"/>
      <c r="M5411" s="9"/>
    </row>
    <row r="5412" spans="4:13" x14ac:dyDescent="0.2">
      <c r="D5412" s="2"/>
      <c r="E5412" s="2"/>
      <c r="K5412" s="5"/>
      <c r="M5412" s="9"/>
    </row>
    <row r="5413" spans="4:13" x14ac:dyDescent="0.2">
      <c r="D5413" s="2"/>
      <c r="E5413" s="2"/>
      <c r="K5413" s="5"/>
      <c r="M5413" s="9"/>
    </row>
    <row r="5414" spans="4:13" x14ac:dyDescent="0.2">
      <c r="D5414" s="2"/>
      <c r="E5414" s="2"/>
      <c r="K5414" s="5"/>
      <c r="M5414" s="9"/>
    </row>
    <row r="5415" spans="4:13" x14ac:dyDescent="0.2">
      <c r="D5415" s="2"/>
      <c r="E5415" s="2"/>
      <c r="K5415" s="5"/>
      <c r="M5415" s="9"/>
    </row>
    <row r="5416" spans="4:13" x14ac:dyDescent="0.2">
      <c r="D5416" s="2"/>
      <c r="E5416" s="2"/>
      <c r="K5416" s="5"/>
      <c r="M5416" s="9"/>
    </row>
    <row r="5417" spans="4:13" x14ac:dyDescent="0.2">
      <c r="D5417" s="2"/>
      <c r="E5417" s="2"/>
      <c r="K5417" s="5"/>
      <c r="M5417" s="9"/>
    </row>
    <row r="5418" spans="4:13" x14ac:dyDescent="0.2">
      <c r="D5418" s="2"/>
      <c r="E5418" s="2"/>
      <c r="K5418" s="5"/>
      <c r="M5418" s="9"/>
    </row>
    <row r="5419" spans="4:13" x14ac:dyDescent="0.2">
      <c r="D5419" s="2"/>
      <c r="E5419" s="2"/>
      <c r="K5419" s="5"/>
      <c r="M5419" s="9"/>
    </row>
    <row r="5420" spans="4:13" x14ac:dyDescent="0.2">
      <c r="D5420" s="2"/>
      <c r="E5420" s="2"/>
      <c r="K5420" s="5"/>
      <c r="M5420" s="9"/>
    </row>
    <row r="5421" spans="4:13" x14ac:dyDescent="0.2">
      <c r="D5421" s="2"/>
      <c r="E5421" s="2"/>
      <c r="K5421" s="5"/>
      <c r="M5421" s="9"/>
    </row>
    <row r="5422" spans="4:13" x14ac:dyDescent="0.2">
      <c r="D5422" s="2"/>
      <c r="E5422" s="2"/>
      <c r="K5422" s="5"/>
      <c r="M5422" s="9"/>
    </row>
    <row r="5423" spans="4:13" x14ac:dyDescent="0.2">
      <c r="D5423" s="2"/>
      <c r="E5423" s="2"/>
      <c r="K5423" s="5"/>
      <c r="M5423" s="9"/>
    </row>
    <row r="5424" spans="4:13" x14ac:dyDescent="0.2">
      <c r="D5424" s="2"/>
      <c r="E5424" s="2"/>
      <c r="K5424" s="5"/>
      <c r="M5424" s="9"/>
    </row>
    <row r="5425" spans="4:13" x14ac:dyDescent="0.2">
      <c r="D5425" s="2"/>
      <c r="E5425" s="2"/>
      <c r="K5425" s="5"/>
      <c r="M5425" s="9"/>
    </row>
    <row r="5426" spans="4:13" x14ac:dyDescent="0.2">
      <c r="D5426" s="2"/>
      <c r="E5426" s="2"/>
      <c r="K5426" s="5"/>
      <c r="M5426" s="9"/>
    </row>
    <row r="5427" spans="4:13" x14ac:dyDescent="0.2">
      <c r="D5427" s="2"/>
      <c r="E5427" s="2"/>
      <c r="K5427" s="5"/>
      <c r="M5427" s="9"/>
    </row>
    <row r="5428" spans="4:13" x14ac:dyDescent="0.2">
      <c r="D5428" s="2"/>
      <c r="E5428" s="2"/>
      <c r="K5428" s="5"/>
      <c r="M5428" s="9"/>
    </row>
    <row r="5429" spans="4:13" x14ac:dyDescent="0.2">
      <c r="D5429" s="2"/>
      <c r="E5429" s="2"/>
      <c r="K5429" s="5"/>
      <c r="M5429" s="9"/>
    </row>
    <row r="5430" spans="4:13" x14ac:dyDescent="0.2">
      <c r="D5430" s="2"/>
      <c r="E5430" s="2"/>
      <c r="K5430" s="5"/>
      <c r="M5430" s="9"/>
    </row>
    <row r="5431" spans="4:13" x14ac:dyDescent="0.2">
      <c r="D5431" s="2"/>
      <c r="E5431" s="2"/>
      <c r="K5431" s="5"/>
      <c r="M5431" s="9"/>
    </row>
    <row r="5432" spans="4:13" x14ac:dyDescent="0.2">
      <c r="D5432" s="2"/>
      <c r="E5432" s="2"/>
      <c r="K5432" s="5"/>
      <c r="M5432" s="9"/>
    </row>
    <row r="5433" spans="4:13" x14ac:dyDescent="0.2">
      <c r="D5433" s="2"/>
      <c r="E5433" s="2"/>
      <c r="K5433" s="5"/>
      <c r="M5433" s="9"/>
    </row>
    <row r="5434" spans="4:13" x14ac:dyDescent="0.2">
      <c r="D5434" s="2"/>
      <c r="E5434" s="2"/>
      <c r="K5434" s="5"/>
      <c r="M5434" s="9"/>
    </row>
    <row r="5435" spans="4:13" x14ac:dyDescent="0.2">
      <c r="D5435" s="2"/>
      <c r="E5435" s="2"/>
      <c r="K5435" s="5"/>
      <c r="M5435" s="9"/>
    </row>
    <row r="5436" spans="4:13" x14ac:dyDescent="0.2">
      <c r="D5436" s="2"/>
      <c r="E5436" s="2"/>
      <c r="K5436" s="5"/>
      <c r="M5436" s="9"/>
    </row>
    <row r="5437" spans="4:13" x14ac:dyDescent="0.2">
      <c r="D5437" s="2"/>
      <c r="E5437" s="2"/>
      <c r="K5437" s="5"/>
      <c r="M5437" s="9"/>
    </row>
    <row r="5438" spans="4:13" x14ac:dyDescent="0.2">
      <c r="D5438" s="2"/>
      <c r="E5438" s="2"/>
      <c r="K5438" s="5"/>
      <c r="M5438" s="9"/>
    </row>
    <row r="5439" spans="4:13" x14ac:dyDescent="0.2">
      <c r="D5439" s="2"/>
      <c r="E5439" s="2"/>
      <c r="K5439" s="5"/>
      <c r="M5439" s="9"/>
    </row>
    <row r="5440" spans="4:13" x14ac:dyDescent="0.2">
      <c r="D5440" s="2"/>
      <c r="E5440" s="2"/>
      <c r="K5440" s="5"/>
      <c r="M5440" s="9"/>
    </row>
    <row r="5441" spans="4:13" x14ac:dyDescent="0.2">
      <c r="D5441" s="2"/>
      <c r="E5441" s="2"/>
      <c r="K5441" s="5"/>
      <c r="M5441" s="9"/>
    </row>
    <row r="5442" spans="4:13" x14ac:dyDescent="0.2">
      <c r="D5442" s="2"/>
      <c r="E5442" s="2"/>
      <c r="K5442" s="5"/>
      <c r="M5442" s="9"/>
    </row>
    <row r="5443" spans="4:13" x14ac:dyDescent="0.2">
      <c r="D5443" s="2"/>
      <c r="E5443" s="2"/>
      <c r="K5443" s="5"/>
      <c r="M5443" s="9"/>
    </row>
    <row r="5444" spans="4:13" x14ac:dyDescent="0.2">
      <c r="D5444" s="2"/>
      <c r="E5444" s="2"/>
      <c r="K5444" s="5"/>
      <c r="M5444" s="9"/>
    </row>
    <row r="5445" spans="4:13" x14ac:dyDescent="0.2">
      <c r="D5445" s="2"/>
      <c r="E5445" s="2"/>
      <c r="K5445" s="5"/>
      <c r="M5445" s="9"/>
    </row>
    <row r="5446" spans="4:13" x14ac:dyDescent="0.2">
      <c r="D5446" s="2"/>
      <c r="E5446" s="2"/>
      <c r="K5446" s="5"/>
      <c r="M5446" s="9"/>
    </row>
    <row r="5447" spans="4:13" x14ac:dyDescent="0.2">
      <c r="D5447" s="2"/>
      <c r="E5447" s="2"/>
      <c r="K5447" s="5"/>
      <c r="M5447" s="9"/>
    </row>
    <row r="5448" spans="4:13" x14ac:dyDescent="0.2">
      <c r="D5448" s="2"/>
      <c r="E5448" s="2"/>
      <c r="K5448" s="5"/>
      <c r="M5448" s="9"/>
    </row>
    <row r="5449" spans="4:13" x14ac:dyDescent="0.2">
      <c r="D5449" s="2"/>
      <c r="E5449" s="2"/>
      <c r="K5449" s="5"/>
      <c r="M5449" s="9"/>
    </row>
    <row r="5450" spans="4:13" x14ac:dyDescent="0.2">
      <c r="D5450" s="2"/>
      <c r="E5450" s="2"/>
      <c r="K5450" s="5"/>
      <c r="M5450" s="9"/>
    </row>
    <row r="5451" spans="4:13" x14ac:dyDescent="0.2">
      <c r="D5451" s="2"/>
      <c r="E5451" s="2"/>
      <c r="K5451" s="5"/>
      <c r="M5451" s="9"/>
    </row>
    <row r="5452" spans="4:13" x14ac:dyDescent="0.2">
      <c r="D5452" s="2"/>
      <c r="E5452" s="2"/>
      <c r="K5452" s="5"/>
      <c r="M5452" s="9"/>
    </row>
    <row r="5453" spans="4:13" x14ac:dyDescent="0.2">
      <c r="D5453" s="2"/>
      <c r="E5453" s="2"/>
      <c r="K5453" s="5"/>
      <c r="M5453" s="9"/>
    </row>
    <row r="5454" spans="4:13" x14ac:dyDescent="0.2">
      <c r="D5454" s="2"/>
      <c r="E5454" s="2"/>
      <c r="K5454" s="5"/>
      <c r="M5454" s="9"/>
    </row>
    <row r="5455" spans="4:13" x14ac:dyDescent="0.2">
      <c r="D5455" s="2"/>
      <c r="E5455" s="2"/>
      <c r="K5455" s="5"/>
      <c r="M5455" s="9"/>
    </row>
    <row r="5456" spans="4:13" x14ac:dyDescent="0.2">
      <c r="D5456" s="2"/>
      <c r="E5456" s="2"/>
      <c r="K5456" s="5"/>
      <c r="M5456" s="9"/>
    </row>
    <row r="5457" spans="4:13" x14ac:dyDescent="0.2">
      <c r="D5457" s="2"/>
      <c r="E5457" s="2"/>
      <c r="K5457" s="5"/>
      <c r="M5457" s="9"/>
    </row>
    <row r="5458" spans="4:13" x14ac:dyDescent="0.2">
      <c r="D5458" s="2"/>
      <c r="E5458" s="2"/>
      <c r="K5458" s="5"/>
      <c r="M5458" s="9"/>
    </row>
    <row r="5459" spans="4:13" x14ac:dyDescent="0.2">
      <c r="D5459" s="2"/>
      <c r="E5459" s="2"/>
      <c r="K5459" s="5"/>
      <c r="M5459" s="9"/>
    </row>
    <row r="5460" spans="4:13" x14ac:dyDescent="0.2">
      <c r="D5460" s="2"/>
      <c r="E5460" s="2"/>
      <c r="K5460" s="5"/>
      <c r="M5460" s="9"/>
    </row>
    <row r="5461" spans="4:13" x14ac:dyDescent="0.2">
      <c r="D5461" s="2"/>
      <c r="E5461" s="2"/>
      <c r="K5461" s="5"/>
      <c r="M5461" s="9"/>
    </row>
    <row r="5462" spans="4:13" x14ac:dyDescent="0.2">
      <c r="D5462" s="2"/>
      <c r="E5462" s="2"/>
      <c r="K5462" s="5"/>
      <c r="M5462" s="9"/>
    </row>
    <row r="5463" spans="4:13" x14ac:dyDescent="0.2">
      <c r="D5463" s="2"/>
      <c r="E5463" s="2"/>
      <c r="K5463" s="5"/>
      <c r="M5463" s="9"/>
    </row>
    <row r="5464" spans="4:13" x14ac:dyDescent="0.2">
      <c r="D5464" s="2"/>
      <c r="E5464" s="2"/>
      <c r="K5464" s="5"/>
      <c r="M5464" s="9"/>
    </row>
    <row r="5465" spans="4:13" x14ac:dyDescent="0.2">
      <c r="D5465" s="2"/>
      <c r="E5465" s="2"/>
      <c r="K5465" s="5"/>
      <c r="M5465" s="9"/>
    </row>
    <row r="5466" spans="4:13" x14ac:dyDescent="0.2">
      <c r="D5466" s="2"/>
      <c r="E5466" s="2"/>
      <c r="K5466" s="5"/>
      <c r="M5466" s="9"/>
    </row>
    <row r="5467" spans="4:13" x14ac:dyDescent="0.2">
      <c r="D5467" s="2"/>
      <c r="E5467" s="2"/>
      <c r="K5467" s="5"/>
      <c r="M5467" s="9"/>
    </row>
    <row r="5468" spans="4:13" x14ac:dyDescent="0.2">
      <c r="D5468" s="2"/>
      <c r="E5468" s="2"/>
      <c r="K5468" s="5"/>
      <c r="M5468" s="9"/>
    </row>
    <row r="5469" spans="4:13" x14ac:dyDescent="0.2">
      <c r="D5469" s="2"/>
      <c r="E5469" s="2"/>
      <c r="K5469" s="5"/>
      <c r="M5469" s="9"/>
    </row>
    <row r="5470" spans="4:13" x14ac:dyDescent="0.2">
      <c r="D5470" s="2"/>
      <c r="E5470" s="2"/>
      <c r="K5470" s="5"/>
      <c r="M5470" s="9"/>
    </row>
    <row r="5471" spans="4:13" x14ac:dyDescent="0.2">
      <c r="D5471" s="2"/>
      <c r="E5471" s="2"/>
      <c r="K5471" s="5"/>
      <c r="M5471" s="9"/>
    </row>
    <row r="5472" spans="4:13" x14ac:dyDescent="0.2">
      <c r="D5472" s="2"/>
      <c r="E5472" s="2"/>
      <c r="K5472" s="5"/>
      <c r="M5472" s="9"/>
    </row>
    <row r="5473" spans="4:13" x14ac:dyDescent="0.2">
      <c r="D5473" s="2"/>
      <c r="E5473" s="2"/>
      <c r="K5473" s="5"/>
      <c r="M5473" s="9"/>
    </row>
    <row r="5474" spans="4:13" x14ac:dyDescent="0.2">
      <c r="D5474" s="2"/>
      <c r="E5474" s="2"/>
      <c r="K5474" s="5"/>
      <c r="M5474" s="9"/>
    </row>
    <row r="5475" spans="4:13" x14ac:dyDescent="0.2">
      <c r="D5475" s="2"/>
      <c r="E5475" s="2"/>
      <c r="K5475" s="5"/>
      <c r="M5475" s="9"/>
    </row>
    <row r="5476" spans="4:13" x14ac:dyDescent="0.2">
      <c r="D5476" s="2"/>
      <c r="E5476" s="2"/>
      <c r="K5476" s="5"/>
      <c r="M5476" s="9"/>
    </row>
    <row r="5477" spans="4:13" x14ac:dyDescent="0.2">
      <c r="D5477" s="2"/>
      <c r="E5477" s="2"/>
      <c r="K5477" s="5"/>
      <c r="M5477" s="9"/>
    </row>
    <row r="5478" spans="4:13" x14ac:dyDescent="0.2">
      <c r="D5478" s="2"/>
      <c r="E5478" s="2"/>
      <c r="K5478" s="5"/>
      <c r="M5478" s="9"/>
    </row>
    <row r="5479" spans="4:13" x14ac:dyDescent="0.2">
      <c r="D5479" s="2"/>
      <c r="E5479" s="2"/>
      <c r="K5479" s="5"/>
      <c r="M5479" s="9"/>
    </row>
    <row r="5480" spans="4:13" x14ac:dyDescent="0.2">
      <c r="D5480" s="2"/>
      <c r="E5480" s="2"/>
      <c r="K5480" s="5"/>
      <c r="M5480" s="9"/>
    </row>
    <row r="5481" spans="4:13" x14ac:dyDescent="0.2">
      <c r="D5481" s="2"/>
      <c r="E5481" s="2"/>
      <c r="K5481" s="5"/>
      <c r="M5481" s="9"/>
    </row>
    <row r="5482" spans="4:13" x14ac:dyDescent="0.2">
      <c r="D5482" s="2"/>
      <c r="E5482" s="2"/>
      <c r="K5482" s="5"/>
      <c r="M5482" s="9"/>
    </row>
    <row r="5483" spans="4:13" x14ac:dyDescent="0.2">
      <c r="D5483" s="2"/>
      <c r="E5483" s="2"/>
      <c r="K5483" s="5"/>
      <c r="M5483" s="9"/>
    </row>
    <row r="5484" spans="4:13" x14ac:dyDescent="0.2">
      <c r="D5484" s="2"/>
      <c r="E5484" s="2"/>
      <c r="K5484" s="5"/>
      <c r="M5484" s="9"/>
    </row>
    <row r="5485" spans="4:13" x14ac:dyDescent="0.2">
      <c r="D5485" s="2"/>
      <c r="E5485" s="2"/>
      <c r="K5485" s="5"/>
      <c r="M5485" s="9"/>
    </row>
    <row r="5486" spans="4:13" x14ac:dyDescent="0.2">
      <c r="D5486" s="2"/>
      <c r="E5486" s="2"/>
      <c r="K5486" s="5"/>
      <c r="M5486" s="9"/>
    </row>
    <row r="5487" spans="4:13" x14ac:dyDescent="0.2">
      <c r="D5487" s="2"/>
      <c r="E5487" s="2"/>
      <c r="K5487" s="5"/>
      <c r="M5487" s="9"/>
    </row>
    <row r="5488" spans="4:13" x14ac:dyDescent="0.2">
      <c r="D5488" s="2"/>
      <c r="E5488" s="2"/>
      <c r="K5488" s="5"/>
      <c r="M5488" s="9"/>
    </row>
    <row r="5489" spans="4:13" x14ac:dyDescent="0.2">
      <c r="D5489" s="2"/>
      <c r="E5489" s="2"/>
      <c r="K5489" s="5"/>
      <c r="M5489" s="9"/>
    </row>
    <row r="5490" spans="4:13" x14ac:dyDescent="0.2">
      <c r="D5490" s="2"/>
      <c r="E5490" s="2"/>
      <c r="K5490" s="5"/>
      <c r="M5490" s="9"/>
    </row>
    <row r="5491" spans="4:13" x14ac:dyDescent="0.2">
      <c r="D5491" s="2"/>
      <c r="E5491" s="2"/>
      <c r="K5491" s="5"/>
      <c r="M5491" s="9"/>
    </row>
    <row r="5492" spans="4:13" x14ac:dyDescent="0.2">
      <c r="D5492" s="2"/>
      <c r="E5492" s="2"/>
      <c r="K5492" s="5"/>
      <c r="M5492" s="9"/>
    </row>
    <row r="5493" spans="4:13" x14ac:dyDescent="0.2">
      <c r="D5493" s="2"/>
      <c r="E5493" s="2"/>
      <c r="K5493" s="5"/>
      <c r="M5493" s="9"/>
    </row>
    <row r="5494" spans="4:13" x14ac:dyDescent="0.2">
      <c r="D5494" s="2"/>
      <c r="E5494" s="2"/>
      <c r="K5494" s="5"/>
      <c r="M5494" s="9"/>
    </row>
    <row r="5495" spans="4:13" x14ac:dyDescent="0.2">
      <c r="D5495" s="2"/>
      <c r="E5495" s="2"/>
      <c r="K5495" s="5"/>
      <c r="M5495" s="9"/>
    </row>
    <row r="5496" spans="4:13" x14ac:dyDescent="0.2">
      <c r="D5496" s="2"/>
      <c r="E5496" s="2"/>
      <c r="K5496" s="5"/>
      <c r="M5496" s="9"/>
    </row>
    <row r="5497" spans="4:13" x14ac:dyDescent="0.2">
      <c r="D5497" s="2"/>
      <c r="E5497" s="2"/>
      <c r="K5497" s="5"/>
      <c r="M5497" s="9"/>
    </row>
    <row r="5498" spans="4:13" x14ac:dyDescent="0.2">
      <c r="D5498" s="2"/>
      <c r="E5498" s="2"/>
      <c r="K5498" s="5"/>
      <c r="M5498" s="9"/>
    </row>
    <row r="5499" spans="4:13" x14ac:dyDescent="0.2">
      <c r="D5499" s="2"/>
      <c r="E5499" s="2"/>
      <c r="K5499" s="5"/>
      <c r="M5499" s="9"/>
    </row>
    <row r="5500" spans="4:13" x14ac:dyDescent="0.2">
      <c r="D5500" s="2"/>
      <c r="E5500" s="2"/>
      <c r="K5500" s="5"/>
      <c r="M5500" s="9"/>
    </row>
    <row r="5501" spans="4:13" x14ac:dyDescent="0.2">
      <c r="D5501" s="2"/>
      <c r="E5501" s="2"/>
      <c r="K5501" s="5"/>
      <c r="M5501" s="9"/>
    </row>
    <row r="5502" spans="4:13" x14ac:dyDescent="0.2">
      <c r="D5502" s="2"/>
      <c r="E5502" s="2"/>
      <c r="K5502" s="5"/>
      <c r="M5502" s="9"/>
    </row>
    <row r="5503" spans="4:13" x14ac:dyDescent="0.2">
      <c r="D5503" s="2"/>
      <c r="E5503" s="2"/>
      <c r="K5503" s="5"/>
      <c r="M5503" s="9"/>
    </row>
    <row r="5504" spans="4:13" x14ac:dyDescent="0.2">
      <c r="D5504" s="2"/>
      <c r="E5504" s="2"/>
      <c r="K5504" s="5"/>
      <c r="M5504" s="9"/>
    </row>
    <row r="5505" spans="4:13" x14ac:dyDescent="0.2">
      <c r="D5505" s="2"/>
      <c r="E5505" s="2"/>
      <c r="K5505" s="5"/>
      <c r="M5505" s="9"/>
    </row>
    <row r="5506" spans="4:13" x14ac:dyDescent="0.2">
      <c r="D5506" s="2"/>
      <c r="E5506" s="2"/>
      <c r="K5506" s="5"/>
      <c r="M5506" s="9"/>
    </row>
    <row r="5507" spans="4:13" x14ac:dyDescent="0.2">
      <c r="D5507" s="2"/>
      <c r="E5507" s="2"/>
      <c r="K5507" s="5"/>
      <c r="M5507" s="9"/>
    </row>
    <row r="5508" spans="4:13" x14ac:dyDescent="0.2">
      <c r="D5508" s="2"/>
      <c r="E5508" s="2"/>
      <c r="K5508" s="5"/>
      <c r="M5508" s="9"/>
    </row>
    <row r="5509" spans="4:13" x14ac:dyDescent="0.2">
      <c r="D5509" s="2"/>
      <c r="E5509" s="2"/>
      <c r="K5509" s="5"/>
      <c r="M5509" s="9"/>
    </row>
    <row r="5510" spans="4:13" x14ac:dyDescent="0.2">
      <c r="D5510" s="2"/>
      <c r="E5510" s="2"/>
      <c r="K5510" s="5"/>
      <c r="M5510" s="9"/>
    </row>
    <row r="5511" spans="4:13" x14ac:dyDescent="0.2">
      <c r="D5511" s="2"/>
      <c r="E5511" s="2"/>
      <c r="K5511" s="5"/>
      <c r="M5511" s="9"/>
    </row>
    <row r="5512" spans="4:13" x14ac:dyDescent="0.2">
      <c r="D5512" s="2"/>
      <c r="E5512" s="2"/>
      <c r="K5512" s="5"/>
      <c r="M5512" s="9"/>
    </row>
    <row r="5513" spans="4:13" x14ac:dyDescent="0.2">
      <c r="D5513" s="2"/>
      <c r="E5513" s="2"/>
      <c r="K5513" s="5"/>
      <c r="M5513" s="9"/>
    </row>
    <row r="5514" spans="4:13" x14ac:dyDescent="0.2">
      <c r="D5514" s="2"/>
      <c r="E5514" s="2"/>
      <c r="K5514" s="5"/>
      <c r="M5514" s="9"/>
    </row>
    <row r="5515" spans="4:13" x14ac:dyDescent="0.2">
      <c r="D5515" s="2"/>
      <c r="E5515" s="2"/>
      <c r="K5515" s="5"/>
      <c r="M5515" s="9"/>
    </row>
    <row r="5516" spans="4:13" x14ac:dyDescent="0.2">
      <c r="D5516" s="2"/>
      <c r="E5516" s="2"/>
      <c r="K5516" s="5"/>
      <c r="M5516" s="9"/>
    </row>
    <row r="5517" spans="4:13" x14ac:dyDescent="0.2">
      <c r="D5517" s="2"/>
      <c r="E5517" s="2"/>
      <c r="K5517" s="5"/>
      <c r="M5517" s="9"/>
    </row>
    <row r="5518" spans="4:13" x14ac:dyDescent="0.2">
      <c r="D5518" s="2"/>
      <c r="E5518" s="2"/>
      <c r="K5518" s="5"/>
      <c r="M5518" s="9"/>
    </row>
    <row r="5519" spans="4:13" x14ac:dyDescent="0.2">
      <c r="D5519" s="2"/>
      <c r="E5519" s="2"/>
      <c r="K5519" s="5"/>
      <c r="M5519" s="9"/>
    </row>
    <row r="5520" spans="4:13" x14ac:dyDescent="0.2">
      <c r="D5520" s="2"/>
      <c r="E5520" s="2"/>
      <c r="K5520" s="5"/>
      <c r="M5520" s="9"/>
    </row>
    <row r="5521" spans="4:13" x14ac:dyDescent="0.2">
      <c r="D5521" s="2"/>
      <c r="E5521" s="2"/>
      <c r="K5521" s="5"/>
      <c r="M5521" s="9"/>
    </row>
    <row r="5522" spans="4:13" x14ac:dyDescent="0.2">
      <c r="D5522" s="2"/>
      <c r="E5522" s="2"/>
      <c r="K5522" s="5"/>
      <c r="M5522" s="9"/>
    </row>
    <row r="5523" spans="4:13" x14ac:dyDescent="0.2">
      <c r="D5523" s="2"/>
      <c r="E5523" s="2"/>
      <c r="K5523" s="5"/>
      <c r="M5523" s="9"/>
    </row>
    <row r="5524" spans="4:13" x14ac:dyDescent="0.2">
      <c r="D5524" s="2"/>
      <c r="E5524" s="2"/>
      <c r="K5524" s="5"/>
      <c r="M5524" s="9"/>
    </row>
    <row r="5525" spans="4:13" x14ac:dyDescent="0.2">
      <c r="D5525" s="2"/>
      <c r="E5525" s="2"/>
      <c r="K5525" s="5"/>
      <c r="M5525" s="9"/>
    </row>
    <row r="5526" spans="4:13" x14ac:dyDescent="0.2">
      <c r="D5526" s="2"/>
      <c r="E5526" s="2"/>
      <c r="K5526" s="5"/>
      <c r="M5526" s="9"/>
    </row>
    <row r="5527" spans="4:13" x14ac:dyDescent="0.2">
      <c r="D5527" s="2"/>
      <c r="E5527" s="2"/>
      <c r="K5527" s="5"/>
      <c r="M5527" s="9"/>
    </row>
    <row r="5528" spans="4:13" x14ac:dyDescent="0.2">
      <c r="D5528" s="2"/>
      <c r="E5528" s="2"/>
      <c r="K5528" s="5"/>
      <c r="M5528" s="9"/>
    </row>
    <row r="5529" spans="4:13" x14ac:dyDescent="0.2">
      <c r="D5529" s="2"/>
      <c r="E5529" s="2"/>
      <c r="K5529" s="5"/>
      <c r="M5529" s="9"/>
    </row>
    <row r="5530" spans="4:13" x14ac:dyDescent="0.2">
      <c r="D5530" s="2"/>
      <c r="E5530" s="2"/>
      <c r="K5530" s="5"/>
      <c r="M5530" s="9"/>
    </row>
    <row r="5531" spans="4:13" x14ac:dyDescent="0.2">
      <c r="D5531" s="2"/>
      <c r="E5531" s="2"/>
      <c r="K5531" s="5"/>
      <c r="M5531" s="9"/>
    </row>
    <row r="5532" spans="4:13" x14ac:dyDescent="0.2">
      <c r="D5532" s="2"/>
      <c r="E5532" s="2"/>
      <c r="K5532" s="5"/>
      <c r="M5532" s="9"/>
    </row>
    <row r="5533" spans="4:13" x14ac:dyDescent="0.2">
      <c r="D5533" s="2"/>
      <c r="E5533" s="2"/>
      <c r="K5533" s="5"/>
      <c r="M5533" s="9"/>
    </row>
    <row r="5534" spans="4:13" x14ac:dyDescent="0.2">
      <c r="D5534" s="2"/>
      <c r="E5534" s="2"/>
      <c r="K5534" s="5"/>
      <c r="M5534" s="9"/>
    </row>
    <row r="5535" spans="4:13" x14ac:dyDescent="0.2">
      <c r="D5535" s="2"/>
      <c r="E5535" s="2"/>
      <c r="K5535" s="5"/>
      <c r="M5535" s="9"/>
    </row>
    <row r="5536" spans="4:13" x14ac:dyDescent="0.2">
      <c r="D5536" s="2"/>
      <c r="E5536" s="2"/>
      <c r="K5536" s="5"/>
      <c r="M5536" s="9"/>
    </row>
    <row r="5537" spans="4:13" x14ac:dyDescent="0.2">
      <c r="D5537" s="2"/>
      <c r="E5537" s="2"/>
      <c r="K5537" s="5"/>
      <c r="M5537" s="9"/>
    </row>
    <row r="5538" spans="4:13" x14ac:dyDescent="0.2">
      <c r="D5538" s="2"/>
      <c r="E5538" s="2"/>
      <c r="K5538" s="5"/>
      <c r="M5538" s="9"/>
    </row>
    <row r="5539" spans="4:13" x14ac:dyDescent="0.2">
      <c r="D5539" s="2"/>
      <c r="E5539" s="2"/>
      <c r="K5539" s="5"/>
      <c r="M5539" s="9"/>
    </row>
    <row r="5540" spans="4:13" x14ac:dyDescent="0.2">
      <c r="D5540" s="2"/>
      <c r="E5540" s="2"/>
      <c r="K5540" s="5"/>
      <c r="M5540" s="9"/>
    </row>
    <row r="5541" spans="4:13" x14ac:dyDescent="0.2">
      <c r="D5541" s="2"/>
      <c r="E5541" s="2"/>
      <c r="K5541" s="5"/>
      <c r="M5541" s="9"/>
    </row>
    <row r="5542" spans="4:13" x14ac:dyDescent="0.2">
      <c r="D5542" s="2"/>
      <c r="E5542" s="2"/>
      <c r="K5542" s="5"/>
      <c r="M5542" s="9"/>
    </row>
    <row r="5543" spans="4:13" x14ac:dyDescent="0.2">
      <c r="D5543" s="2"/>
      <c r="E5543" s="2"/>
      <c r="K5543" s="5"/>
      <c r="M5543" s="9"/>
    </row>
    <row r="5544" spans="4:13" x14ac:dyDescent="0.2">
      <c r="D5544" s="2"/>
      <c r="E5544" s="2"/>
      <c r="K5544" s="5"/>
      <c r="M5544" s="9"/>
    </row>
    <row r="5545" spans="4:13" x14ac:dyDescent="0.2">
      <c r="D5545" s="2"/>
      <c r="E5545" s="2"/>
      <c r="K5545" s="5"/>
      <c r="M5545" s="9"/>
    </row>
    <row r="5546" spans="4:13" x14ac:dyDescent="0.2">
      <c r="D5546" s="2"/>
      <c r="E5546" s="2"/>
      <c r="K5546" s="5"/>
      <c r="M5546" s="9"/>
    </row>
    <row r="5547" spans="4:13" x14ac:dyDescent="0.2">
      <c r="D5547" s="2"/>
      <c r="E5547" s="2"/>
      <c r="K5547" s="5"/>
      <c r="M5547" s="9"/>
    </row>
    <row r="5548" spans="4:13" x14ac:dyDescent="0.2">
      <c r="D5548" s="2"/>
      <c r="E5548" s="2"/>
      <c r="K5548" s="5"/>
      <c r="M5548" s="9"/>
    </row>
    <row r="5549" spans="4:13" x14ac:dyDescent="0.2">
      <c r="D5549" s="2"/>
      <c r="E5549" s="2"/>
      <c r="K5549" s="5"/>
      <c r="M5549" s="9"/>
    </row>
    <row r="5550" spans="4:13" x14ac:dyDescent="0.2">
      <c r="D5550" s="2"/>
      <c r="E5550" s="2"/>
      <c r="K5550" s="5"/>
      <c r="M5550" s="9"/>
    </row>
    <row r="5551" spans="4:13" x14ac:dyDescent="0.2">
      <c r="D5551" s="2"/>
      <c r="E5551" s="2"/>
      <c r="K5551" s="5"/>
      <c r="M5551" s="9"/>
    </row>
    <row r="5552" spans="4:13" x14ac:dyDescent="0.2">
      <c r="D5552" s="2"/>
      <c r="E5552" s="2"/>
      <c r="K5552" s="5"/>
      <c r="M5552" s="9"/>
    </row>
    <row r="5553" spans="4:13" x14ac:dyDescent="0.2">
      <c r="D5553" s="2"/>
      <c r="E5553" s="2"/>
      <c r="K5553" s="5"/>
      <c r="M5553" s="9"/>
    </row>
    <row r="5554" spans="4:13" x14ac:dyDescent="0.2">
      <c r="D5554" s="2"/>
      <c r="E5554" s="2"/>
      <c r="K5554" s="5"/>
      <c r="M5554" s="9"/>
    </row>
    <row r="5555" spans="4:13" x14ac:dyDescent="0.2">
      <c r="D5555" s="2"/>
      <c r="E5555" s="2"/>
      <c r="K5555" s="5"/>
      <c r="M5555" s="9"/>
    </row>
    <row r="5556" spans="4:13" x14ac:dyDescent="0.2">
      <c r="D5556" s="2"/>
      <c r="E5556" s="2"/>
      <c r="K5556" s="5"/>
      <c r="M5556" s="9"/>
    </row>
    <row r="5557" spans="4:13" x14ac:dyDescent="0.2">
      <c r="D5557" s="2"/>
      <c r="E5557" s="2"/>
      <c r="K5557" s="5"/>
      <c r="M5557" s="9"/>
    </row>
    <row r="5558" spans="4:13" x14ac:dyDescent="0.2">
      <c r="D5558" s="2"/>
      <c r="E5558" s="2"/>
      <c r="K5558" s="5"/>
      <c r="M5558" s="9"/>
    </row>
    <row r="5559" spans="4:13" x14ac:dyDescent="0.2">
      <c r="D5559" s="2"/>
      <c r="E5559" s="2"/>
      <c r="K5559" s="5"/>
      <c r="M5559" s="9"/>
    </row>
    <row r="5560" spans="4:13" x14ac:dyDescent="0.2">
      <c r="D5560" s="2"/>
      <c r="E5560" s="2"/>
      <c r="K5560" s="5"/>
      <c r="M5560" s="9"/>
    </row>
    <row r="5561" spans="4:13" x14ac:dyDescent="0.2">
      <c r="D5561" s="2"/>
      <c r="E5561" s="2"/>
      <c r="K5561" s="5"/>
      <c r="M5561" s="9"/>
    </row>
    <row r="5562" spans="4:13" x14ac:dyDescent="0.2">
      <c r="D5562" s="2"/>
      <c r="E5562" s="2"/>
      <c r="K5562" s="5"/>
      <c r="M5562" s="9"/>
    </row>
    <row r="5563" spans="4:13" x14ac:dyDescent="0.2">
      <c r="D5563" s="2"/>
      <c r="E5563" s="2"/>
      <c r="K5563" s="5"/>
      <c r="M5563" s="9"/>
    </row>
    <row r="5564" spans="4:13" x14ac:dyDescent="0.2">
      <c r="D5564" s="2"/>
      <c r="E5564" s="2"/>
      <c r="K5564" s="5"/>
      <c r="M5564" s="9"/>
    </row>
    <row r="5565" spans="4:13" x14ac:dyDescent="0.2">
      <c r="D5565" s="2"/>
      <c r="E5565" s="2"/>
      <c r="K5565" s="5"/>
      <c r="M5565" s="9"/>
    </row>
    <row r="5566" spans="4:13" x14ac:dyDescent="0.2">
      <c r="D5566" s="2"/>
      <c r="E5566" s="2"/>
      <c r="K5566" s="5"/>
      <c r="M5566" s="9"/>
    </row>
    <row r="5567" spans="4:13" x14ac:dyDescent="0.2">
      <c r="D5567" s="2"/>
      <c r="E5567" s="2"/>
      <c r="K5567" s="5"/>
      <c r="M5567" s="9"/>
    </row>
    <row r="5568" spans="4:13" x14ac:dyDescent="0.2">
      <c r="D5568" s="2"/>
      <c r="E5568" s="2"/>
      <c r="K5568" s="5"/>
      <c r="M5568" s="9"/>
    </row>
    <row r="5569" spans="4:13" x14ac:dyDescent="0.2">
      <c r="D5569" s="2"/>
      <c r="E5569" s="2"/>
      <c r="K5569" s="5"/>
      <c r="M5569" s="9"/>
    </row>
    <row r="5570" spans="4:13" x14ac:dyDescent="0.2">
      <c r="D5570" s="2"/>
      <c r="E5570" s="2"/>
      <c r="K5570" s="5"/>
      <c r="M5570" s="9"/>
    </row>
    <row r="5571" spans="4:13" x14ac:dyDescent="0.2">
      <c r="D5571" s="2"/>
      <c r="E5571" s="2"/>
      <c r="K5571" s="5"/>
      <c r="M5571" s="9"/>
    </row>
    <row r="5572" spans="4:13" x14ac:dyDescent="0.2">
      <c r="D5572" s="2"/>
      <c r="E5572" s="2"/>
      <c r="K5572" s="5"/>
      <c r="M5572" s="9"/>
    </row>
    <row r="5573" spans="4:13" x14ac:dyDescent="0.2">
      <c r="D5573" s="2"/>
      <c r="E5573" s="2"/>
      <c r="K5573" s="5"/>
      <c r="M5573" s="9"/>
    </row>
    <row r="5574" spans="4:13" x14ac:dyDescent="0.2">
      <c r="D5574" s="2"/>
      <c r="E5574" s="2"/>
      <c r="K5574" s="5"/>
      <c r="M5574" s="9"/>
    </row>
    <row r="5575" spans="4:13" x14ac:dyDescent="0.2">
      <c r="D5575" s="2"/>
      <c r="E5575" s="2"/>
      <c r="K5575" s="5"/>
      <c r="M5575" s="9"/>
    </row>
    <row r="5576" spans="4:13" x14ac:dyDescent="0.2">
      <c r="D5576" s="2"/>
      <c r="E5576" s="2"/>
      <c r="K5576" s="5"/>
      <c r="M5576" s="9"/>
    </row>
    <row r="5577" spans="4:13" x14ac:dyDescent="0.2">
      <c r="D5577" s="2"/>
      <c r="E5577" s="2"/>
      <c r="K5577" s="5"/>
      <c r="M5577" s="9"/>
    </row>
    <row r="5578" spans="4:13" x14ac:dyDescent="0.2">
      <c r="D5578" s="2"/>
      <c r="E5578" s="2"/>
      <c r="K5578" s="5"/>
      <c r="M5578" s="9"/>
    </row>
    <row r="5579" spans="4:13" x14ac:dyDescent="0.2">
      <c r="D5579" s="2"/>
      <c r="E5579" s="2"/>
      <c r="K5579" s="5"/>
      <c r="M5579" s="9"/>
    </row>
    <row r="5580" spans="4:13" x14ac:dyDescent="0.2">
      <c r="D5580" s="2"/>
      <c r="E5580" s="2"/>
      <c r="K5580" s="5"/>
      <c r="M5580" s="9"/>
    </row>
    <row r="5581" spans="4:13" x14ac:dyDescent="0.2">
      <c r="D5581" s="2"/>
      <c r="E5581" s="2"/>
      <c r="K5581" s="5"/>
      <c r="M5581" s="9"/>
    </row>
    <row r="5582" spans="4:13" x14ac:dyDescent="0.2">
      <c r="D5582" s="2"/>
      <c r="E5582" s="2"/>
      <c r="K5582" s="5"/>
      <c r="M5582" s="9"/>
    </row>
    <row r="5583" spans="4:13" x14ac:dyDescent="0.2">
      <c r="D5583" s="2"/>
      <c r="E5583" s="2"/>
      <c r="K5583" s="5"/>
      <c r="M5583" s="9"/>
    </row>
    <row r="5584" spans="4:13" x14ac:dyDescent="0.2">
      <c r="D5584" s="2"/>
      <c r="E5584" s="2"/>
      <c r="K5584" s="5"/>
      <c r="M5584" s="9"/>
    </row>
    <row r="5585" spans="4:13" x14ac:dyDescent="0.2">
      <c r="D5585" s="2"/>
      <c r="E5585" s="2"/>
      <c r="K5585" s="5"/>
      <c r="M5585" s="9"/>
    </row>
    <row r="5586" spans="4:13" x14ac:dyDescent="0.2">
      <c r="D5586" s="2"/>
      <c r="E5586" s="2"/>
      <c r="K5586" s="5"/>
      <c r="M5586" s="9"/>
    </row>
    <row r="5587" spans="4:13" x14ac:dyDescent="0.2">
      <c r="D5587" s="2"/>
      <c r="E5587" s="2"/>
      <c r="K5587" s="5"/>
      <c r="M5587" s="9"/>
    </row>
    <row r="5588" spans="4:13" x14ac:dyDescent="0.2">
      <c r="D5588" s="2"/>
      <c r="E5588" s="2"/>
      <c r="K5588" s="5"/>
      <c r="M5588" s="9"/>
    </row>
    <row r="5589" spans="4:13" x14ac:dyDescent="0.2">
      <c r="D5589" s="2"/>
      <c r="E5589" s="2"/>
      <c r="K5589" s="5"/>
      <c r="M5589" s="9"/>
    </row>
    <row r="5590" spans="4:13" x14ac:dyDescent="0.2">
      <c r="D5590" s="2"/>
      <c r="E5590" s="2"/>
      <c r="K5590" s="5"/>
      <c r="M5590" s="9"/>
    </row>
    <row r="5591" spans="4:13" x14ac:dyDescent="0.2">
      <c r="D5591" s="2"/>
      <c r="E5591" s="2"/>
      <c r="K5591" s="5"/>
      <c r="M5591" s="9"/>
    </row>
    <row r="5592" spans="4:13" x14ac:dyDescent="0.2">
      <c r="D5592" s="2"/>
      <c r="E5592" s="2"/>
      <c r="K5592" s="5"/>
      <c r="M5592" s="9"/>
    </row>
    <row r="5593" spans="4:13" x14ac:dyDescent="0.2">
      <c r="D5593" s="2"/>
      <c r="E5593" s="2"/>
      <c r="K5593" s="5"/>
      <c r="M5593" s="9"/>
    </row>
    <row r="5594" spans="4:13" x14ac:dyDescent="0.2">
      <c r="D5594" s="2"/>
      <c r="E5594" s="2"/>
      <c r="K5594" s="5"/>
      <c r="M5594" s="9"/>
    </row>
    <row r="5595" spans="4:13" x14ac:dyDescent="0.2">
      <c r="D5595" s="2"/>
      <c r="E5595" s="2"/>
      <c r="K5595" s="5"/>
      <c r="M5595" s="9"/>
    </row>
    <row r="5596" spans="4:13" x14ac:dyDescent="0.2">
      <c r="D5596" s="2"/>
      <c r="E5596" s="2"/>
      <c r="K5596" s="5"/>
      <c r="M5596" s="9"/>
    </row>
    <row r="5597" spans="4:13" x14ac:dyDescent="0.2">
      <c r="D5597" s="2"/>
      <c r="E5597" s="2"/>
      <c r="K5597" s="5"/>
      <c r="M5597" s="9"/>
    </row>
    <row r="5598" spans="4:13" x14ac:dyDescent="0.2">
      <c r="D5598" s="2"/>
      <c r="E5598" s="2"/>
      <c r="K5598" s="5"/>
      <c r="M5598" s="9"/>
    </row>
    <row r="5599" spans="4:13" x14ac:dyDescent="0.2">
      <c r="D5599" s="2"/>
      <c r="E5599" s="2"/>
      <c r="K5599" s="5"/>
      <c r="M5599" s="9"/>
    </row>
    <row r="5600" spans="4:13" x14ac:dyDescent="0.2">
      <c r="D5600" s="2"/>
      <c r="E5600" s="2"/>
      <c r="K5600" s="5"/>
      <c r="M5600" s="9"/>
    </row>
    <row r="5601" spans="4:13" x14ac:dyDescent="0.2">
      <c r="D5601" s="2"/>
      <c r="E5601" s="2"/>
      <c r="K5601" s="5"/>
      <c r="M5601" s="9"/>
    </row>
    <row r="5602" spans="4:13" x14ac:dyDescent="0.2">
      <c r="D5602" s="2"/>
      <c r="E5602" s="2"/>
      <c r="K5602" s="5"/>
      <c r="M5602" s="9"/>
    </row>
    <row r="5603" spans="4:13" x14ac:dyDescent="0.2">
      <c r="D5603" s="2"/>
      <c r="E5603" s="2"/>
      <c r="K5603" s="5"/>
      <c r="M5603" s="9"/>
    </row>
    <row r="5604" spans="4:13" x14ac:dyDescent="0.2">
      <c r="D5604" s="2"/>
      <c r="E5604" s="2"/>
      <c r="K5604" s="5"/>
      <c r="M5604" s="9"/>
    </row>
    <row r="5605" spans="4:13" x14ac:dyDescent="0.2">
      <c r="D5605" s="2"/>
      <c r="E5605" s="2"/>
      <c r="K5605" s="5"/>
      <c r="M5605" s="9"/>
    </row>
    <row r="5606" spans="4:13" x14ac:dyDescent="0.2">
      <c r="D5606" s="2"/>
      <c r="E5606" s="2"/>
      <c r="K5606" s="5"/>
      <c r="M5606" s="9"/>
    </row>
    <row r="5607" spans="4:13" x14ac:dyDescent="0.2">
      <c r="D5607" s="2"/>
      <c r="E5607" s="2"/>
      <c r="K5607" s="5"/>
      <c r="M5607" s="9"/>
    </row>
    <row r="5608" spans="4:13" x14ac:dyDescent="0.2">
      <c r="D5608" s="2"/>
      <c r="E5608" s="2"/>
      <c r="K5608" s="5"/>
      <c r="M5608" s="9"/>
    </row>
    <row r="5609" spans="4:13" x14ac:dyDescent="0.2">
      <c r="D5609" s="2"/>
      <c r="E5609" s="2"/>
      <c r="K5609" s="5"/>
      <c r="M5609" s="9"/>
    </row>
    <row r="5610" spans="4:13" x14ac:dyDescent="0.2">
      <c r="D5610" s="2"/>
      <c r="E5610" s="2"/>
      <c r="K5610" s="5"/>
      <c r="M5610" s="9"/>
    </row>
    <row r="5611" spans="4:13" x14ac:dyDescent="0.2">
      <c r="D5611" s="2"/>
      <c r="E5611" s="2"/>
      <c r="K5611" s="5"/>
      <c r="M5611" s="9"/>
    </row>
    <row r="5612" spans="4:13" x14ac:dyDescent="0.2">
      <c r="D5612" s="2"/>
      <c r="E5612" s="2"/>
      <c r="K5612" s="5"/>
      <c r="M5612" s="9"/>
    </row>
    <row r="5613" spans="4:13" x14ac:dyDescent="0.2">
      <c r="D5613" s="2"/>
      <c r="E5613" s="2"/>
      <c r="K5613" s="5"/>
      <c r="M5613" s="9"/>
    </row>
    <row r="5614" spans="4:13" x14ac:dyDescent="0.2">
      <c r="D5614" s="2"/>
      <c r="E5614" s="2"/>
      <c r="K5614" s="5"/>
      <c r="M5614" s="9"/>
    </row>
    <row r="5615" spans="4:13" x14ac:dyDescent="0.2">
      <c r="D5615" s="2"/>
      <c r="E5615" s="2"/>
      <c r="K5615" s="5"/>
      <c r="M5615" s="9"/>
    </row>
    <row r="5616" spans="4:13" x14ac:dyDescent="0.2">
      <c r="D5616" s="2"/>
      <c r="E5616" s="2"/>
      <c r="K5616" s="5"/>
      <c r="M5616" s="9"/>
    </row>
    <row r="5617" spans="4:13" x14ac:dyDescent="0.2">
      <c r="D5617" s="2"/>
      <c r="E5617" s="2"/>
      <c r="K5617" s="5"/>
      <c r="M5617" s="9"/>
    </row>
    <row r="5618" spans="4:13" x14ac:dyDescent="0.2">
      <c r="D5618" s="2"/>
      <c r="E5618" s="2"/>
      <c r="K5618" s="5"/>
      <c r="M5618" s="9"/>
    </row>
    <row r="5619" spans="4:13" x14ac:dyDescent="0.2">
      <c r="D5619" s="2"/>
      <c r="E5619" s="2"/>
      <c r="K5619" s="5"/>
      <c r="M5619" s="9"/>
    </row>
    <row r="5620" spans="4:13" x14ac:dyDescent="0.2">
      <c r="D5620" s="2"/>
      <c r="E5620" s="2"/>
      <c r="K5620" s="5"/>
      <c r="M5620" s="9"/>
    </row>
    <row r="5621" spans="4:13" x14ac:dyDescent="0.2">
      <c r="D5621" s="2"/>
      <c r="E5621" s="2"/>
      <c r="K5621" s="5"/>
      <c r="M5621" s="9"/>
    </row>
    <row r="5622" spans="4:13" x14ac:dyDescent="0.2">
      <c r="D5622" s="2"/>
      <c r="E5622" s="2"/>
      <c r="K5622" s="5"/>
      <c r="M5622" s="9"/>
    </row>
    <row r="5623" spans="4:13" x14ac:dyDescent="0.2">
      <c r="D5623" s="2"/>
      <c r="E5623" s="2"/>
      <c r="K5623" s="5"/>
      <c r="M5623" s="9"/>
    </row>
    <row r="5624" spans="4:13" x14ac:dyDescent="0.2">
      <c r="D5624" s="2"/>
      <c r="E5624" s="2"/>
      <c r="K5624" s="5"/>
      <c r="M5624" s="9"/>
    </row>
    <row r="5625" spans="4:13" x14ac:dyDescent="0.2">
      <c r="D5625" s="2"/>
      <c r="E5625" s="2"/>
      <c r="K5625" s="5"/>
      <c r="M5625" s="9"/>
    </row>
    <row r="5626" spans="4:13" x14ac:dyDescent="0.2">
      <c r="D5626" s="2"/>
      <c r="E5626" s="2"/>
      <c r="K5626" s="5"/>
      <c r="M5626" s="9"/>
    </row>
    <row r="5627" spans="4:13" x14ac:dyDescent="0.2">
      <c r="D5627" s="2"/>
      <c r="E5627" s="2"/>
      <c r="K5627" s="5"/>
      <c r="M5627" s="9"/>
    </row>
    <row r="5628" spans="4:13" x14ac:dyDescent="0.2">
      <c r="D5628" s="2"/>
      <c r="E5628" s="2"/>
      <c r="K5628" s="5"/>
      <c r="M5628" s="9"/>
    </row>
    <row r="5629" spans="4:13" x14ac:dyDescent="0.2">
      <c r="D5629" s="2"/>
      <c r="E5629" s="2"/>
      <c r="K5629" s="5"/>
      <c r="M5629" s="9"/>
    </row>
    <row r="5630" spans="4:13" x14ac:dyDescent="0.2">
      <c r="D5630" s="2"/>
      <c r="E5630" s="2"/>
      <c r="K5630" s="5"/>
      <c r="M5630" s="9"/>
    </row>
    <row r="5631" spans="4:13" x14ac:dyDescent="0.2">
      <c r="D5631" s="2"/>
      <c r="E5631" s="2"/>
      <c r="K5631" s="5"/>
      <c r="M5631" s="9"/>
    </row>
    <row r="5632" spans="4:13" x14ac:dyDescent="0.2">
      <c r="D5632" s="2"/>
      <c r="E5632" s="2"/>
      <c r="K5632" s="5"/>
      <c r="M5632" s="9"/>
    </row>
    <row r="5633" spans="4:13" x14ac:dyDescent="0.2">
      <c r="D5633" s="2"/>
      <c r="E5633" s="2"/>
      <c r="K5633" s="5"/>
      <c r="M5633" s="9"/>
    </row>
    <row r="5634" spans="4:13" x14ac:dyDescent="0.2">
      <c r="D5634" s="2"/>
      <c r="E5634" s="2"/>
      <c r="K5634" s="5"/>
      <c r="M5634" s="9"/>
    </row>
    <row r="5635" spans="4:13" x14ac:dyDescent="0.2">
      <c r="D5635" s="2"/>
      <c r="E5635" s="2"/>
      <c r="K5635" s="5"/>
      <c r="M5635" s="9"/>
    </row>
    <row r="5636" spans="4:13" x14ac:dyDescent="0.2">
      <c r="D5636" s="2"/>
      <c r="E5636" s="2"/>
      <c r="K5636" s="5"/>
      <c r="M5636" s="9"/>
    </row>
    <row r="5637" spans="4:13" x14ac:dyDescent="0.2">
      <c r="D5637" s="2"/>
      <c r="E5637" s="2"/>
      <c r="K5637" s="5"/>
      <c r="M5637" s="9"/>
    </row>
    <row r="5638" spans="4:13" x14ac:dyDescent="0.2">
      <c r="D5638" s="2"/>
      <c r="E5638" s="2"/>
      <c r="K5638" s="5"/>
      <c r="M5638" s="9"/>
    </row>
    <row r="5639" spans="4:13" x14ac:dyDescent="0.2">
      <c r="D5639" s="2"/>
      <c r="E5639" s="2"/>
      <c r="K5639" s="5"/>
      <c r="M5639" s="9"/>
    </row>
    <row r="5640" spans="4:13" x14ac:dyDescent="0.2">
      <c r="D5640" s="2"/>
      <c r="E5640" s="2"/>
      <c r="K5640" s="5"/>
      <c r="M5640" s="9"/>
    </row>
    <row r="5641" spans="4:13" x14ac:dyDescent="0.2">
      <c r="D5641" s="2"/>
      <c r="E5641" s="2"/>
      <c r="K5641" s="5"/>
      <c r="M5641" s="9"/>
    </row>
    <row r="5642" spans="4:13" x14ac:dyDescent="0.2">
      <c r="D5642" s="2"/>
      <c r="E5642" s="2"/>
      <c r="K5642" s="5"/>
      <c r="M5642" s="9"/>
    </row>
    <row r="5643" spans="4:13" x14ac:dyDescent="0.2">
      <c r="D5643" s="2"/>
      <c r="E5643" s="2"/>
      <c r="K5643" s="5"/>
      <c r="M5643" s="9"/>
    </row>
    <row r="5644" spans="4:13" x14ac:dyDescent="0.2">
      <c r="D5644" s="2"/>
      <c r="E5644" s="2"/>
      <c r="K5644" s="5"/>
      <c r="M5644" s="9"/>
    </row>
    <row r="5645" spans="4:13" x14ac:dyDescent="0.2">
      <c r="D5645" s="2"/>
      <c r="E5645" s="2"/>
      <c r="K5645" s="5"/>
      <c r="M5645" s="9"/>
    </row>
    <row r="5646" spans="4:13" x14ac:dyDescent="0.2">
      <c r="D5646" s="2"/>
      <c r="E5646" s="2"/>
      <c r="K5646" s="5"/>
      <c r="M5646" s="9"/>
    </row>
    <row r="5647" spans="4:13" x14ac:dyDescent="0.2">
      <c r="D5647" s="2"/>
      <c r="E5647" s="2"/>
      <c r="K5647" s="5"/>
      <c r="M5647" s="9"/>
    </row>
    <row r="5648" spans="4:13" x14ac:dyDescent="0.2">
      <c r="D5648" s="2"/>
      <c r="E5648" s="2"/>
      <c r="K5648" s="5"/>
      <c r="M5648" s="9"/>
    </row>
    <row r="5649" spans="4:13" x14ac:dyDescent="0.2">
      <c r="D5649" s="2"/>
      <c r="E5649" s="2"/>
      <c r="K5649" s="5"/>
      <c r="M5649" s="9"/>
    </row>
    <row r="5650" spans="4:13" x14ac:dyDescent="0.2">
      <c r="D5650" s="2"/>
      <c r="E5650" s="2"/>
      <c r="K5650" s="5"/>
      <c r="M5650" s="9"/>
    </row>
    <row r="5651" spans="4:13" x14ac:dyDescent="0.2">
      <c r="D5651" s="2"/>
      <c r="E5651" s="2"/>
      <c r="K5651" s="5"/>
      <c r="M5651" s="9"/>
    </row>
    <row r="5652" spans="4:13" x14ac:dyDescent="0.2">
      <c r="D5652" s="2"/>
      <c r="E5652" s="2"/>
      <c r="K5652" s="5"/>
      <c r="M5652" s="9"/>
    </row>
    <row r="5653" spans="4:13" x14ac:dyDescent="0.2">
      <c r="D5653" s="2"/>
      <c r="E5653" s="2"/>
      <c r="K5653" s="5"/>
      <c r="M5653" s="9"/>
    </row>
    <row r="5654" spans="4:13" x14ac:dyDescent="0.2">
      <c r="D5654" s="2"/>
      <c r="E5654" s="2"/>
      <c r="K5654" s="5"/>
      <c r="M5654" s="9"/>
    </row>
    <row r="5655" spans="4:13" x14ac:dyDescent="0.2">
      <c r="D5655" s="2"/>
      <c r="E5655" s="2"/>
      <c r="K5655" s="5"/>
      <c r="M5655" s="9"/>
    </row>
    <row r="5656" spans="4:13" x14ac:dyDescent="0.2">
      <c r="D5656" s="2"/>
      <c r="E5656" s="2"/>
      <c r="K5656" s="5"/>
      <c r="M5656" s="9"/>
    </row>
    <row r="5657" spans="4:13" x14ac:dyDescent="0.2">
      <c r="D5657" s="2"/>
      <c r="E5657" s="2"/>
      <c r="K5657" s="5"/>
      <c r="M5657" s="9"/>
    </row>
    <row r="5658" spans="4:13" x14ac:dyDescent="0.2">
      <c r="D5658" s="2"/>
      <c r="E5658" s="2"/>
      <c r="K5658" s="5"/>
      <c r="M5658" s="9"/>
    </row>
    <row r="5659" spans="4:13" x14ac:dyDescent="0.2">
      <c r="D5659" s="2"/>
      <c r="E5659" s="2"/>
      <c r="K5659" s="5"/>
      <c r="M5659" s="9"/>
    </row>
    <row r="5660" spans="4:13" x14ac:dyDescent="0.2">
      <c r="D5660" s="2"/>
      <c r="E5660" s="2"/>
      <c r="K5660" s="5"/>
      <c r="M5660" s="9"/>
    </row>
    <row r="5661" spans="4:13" x14ac:dyDescent="0.2">
      <c r="D5661" s="2"/>
      <c r="E5661" s="2"/>
      <c r="K5661" s="5"/>
      <c r="M5661" s="9"/>
    </row>
    <row r="5662" spans="4:13" x14ac:dyDescent="0.2">
      <c r="D5662" s="2"/>
      <c r="E5662" s="2"/>
      <c r="K5662" s="5"/>
      <c r="M5662" s="9"/>
    </row>
    <row r="5663" spans="4:13" x14ac:dyDescent="0.2">
      <c r="D5663" s="2"/>
      <c r="E5663" s="2"/>
      <c r="K5663" s="5"/>
      <c r="M5663" s="9"/>
    </row>
    <row r="5664" spans="4:13" x14ac:dyDescent="0.2">
      <c r="D5664" s="2"/>
      <c r="E5664" s="2"/>
      <c r="K5664" s="5"/>
      <c r="M5664" s="9"/>
    </row>
    <row r="5665" spans="4:13" x14ac:dyDescent="0.2">
      <c r="D5665" s="2"/>
      <c r="E5665" s="2"/>
      <c r="K5665" s="5"/>
      <c r="M5665" s="9"/>
    </row>
    <row r="5666" spans="4:13" x14ac:dyDescent="0.2">
      <c r="D5666" s="2"/>
      <c r="E5666" s="2"/>
      <c r="K5666" s="5"/>
      <c r="M5666" s="9"/>
    </row>
    <row r="5667" spans="4:13" x14ac:dyDescent="0.2">
      <c r="D5667" s="2"/>
      <c r="E5667" s="2"/>
      <c r="K5667" s="5"/>
      <c r="M5667" s="9"/>
    </row>
    <row r="5668" spans="4:13" x14ac:dyDescent="0.2">
      <c r="D5668" s="2"/>
      <c r="E5668" s="2"/>
      <c r="K5668" s="5"/>
      <c r="M5668" s="9"/>
    </row>
    <row r="5669" spans="4:13" x14ac:dyDescent="0.2">
      <c r="D5669" s="2"/>
      <c r="E5669" s="2"/>
      <c r="K5669" s="5"/>
      <c r="M5669" s="9"/>
    </row>
    <row r="5670" spans="4:13" x14ac:dyDescent="0.2">
      <c r="D5670" s="2"/>
      <c r="E5670" s="2"/>
      <c r="K5670" s="5"/>
      <c r="M5670" s="9"/>
    </row>
    <row r="5671" spans="4:13" x14ac:dyDescent="0.2">
      <c r="D5671" s="2"/>
      <c r="E5671" s="2"/>
      <c r="K5671" s="5"/>
      <c r="M5671" s="9"/>
    </row>
    <row r="5672" spans="4:13" x14ac:dyDescent="0.2">
      <c r="D5672" s="2"/>
      <c r="E5672" s="2"/>
      <c r="K5672" s="5"/>
      <c r="M5672" s="9"/>
    </row>
    <row r="5673" spans="4:13" x14ac:dyDescent="0.2">
      <c r="D5673" s="2"/>
      <c r="E5673" s="2"/>
      <c r="K5673" s="5"/>
      <c r="M5673" s="9"/>
    </row>
    <row r="5674" spans="4:13" x14ac:dyDescent="0.2">
      <c r="D5674" s="2"/>
      <c r="E5674" s="2"/>
      <c r="K5674" s="5"/>
      <c r="M5674" s="9"/>
    </row>
    <row r="5675" spans="4:13" x14ac:dyDescent="0.2">
      <c r="D5675" s="2"/>
      <c r="E5675" s="2"/>
      <c r="K5675" s="5"/>
      <c r="M5675" s="9"/>
    </row>
    <row r="5676" spans="4:13" x14ac:dyDescent="0.2">
      <c r="D5676" s="2"/>
      <c r="E5676" s="2"/>
      <c r="K5676" s="5"/>
      <c r="M5676" s="9"/>
    </row>
    <row r="5677" spans="4:13" x14ac:dyDescent="0.2">
      <c r="D5677" s="2"/>
      <c r="E5677" s="2"/>
      <c r="K5677" s="5"/>
      <c r="M5677" s="9"/>
    </row>
    <row r="5678" spans="4:13" x14ac:dyDescent="0.2">
      <c r="D5678" s="2"/>
      <c r="E5678" s="2"/>
      <c r="K5678" s="5"/>
      <c r="M5678" s="9"/>
    </row>
    <row r="5679" spans="4:13" x14ac:dyDescent="0.2">
      <c r="D5679" s="2"/>
      <c r="E5679" s="2"/>
      <c r="K5679" s="5"/>
      <c r="M5679" s="9"/>
    </row>
    <row r="5680" spans="4:13" x14ac:dyDescent="0.2">
      <c r="D5680" s="2"/>
      <c r="E5680" s="2"/>
      <c r="K5680" s="5"/>
      <c r="M5680" s="9"/>
    </row>
    <row r="5681" spans="4:13" x14ac:dyDescent="0.2">
      <c r="D5681" s="2"/>
      <c r="E5681" s="2"/>
      <c r="K5681" s="5"/>
      <c r="M5681" s="9"/>
    </row>
    <row r="5682" spans="4:13" x14ac:dyDescent="0.2">
      <c r="D5682" s="2"/>
      <c r="E5682" s="2"/>
      <c r="K5682" s="5"/>
      <c r="M5682" s="9"/>
    </row>
    <row r="5683" spans="4:13" x14ac:dyDescent="0.2">
      <c r="D5683" s="2"/>
      <c r="E5683" s="2"/>
      <c r="K5683" s="5"/>
      <c r="M5683" s="9"/>
    </row>
    <row r="5684" spans="4:13" x14ac:dyDescent="0.2">
      <c r="D5684" s="2"/>
      <c r="E5684" s="2"/>
      <c r="K5684" s="5"/>
      <c r="M5684" s="9"/>
    </row>
    <row r="5685" spans="4:13" x14ac:dyDescent="0.2">
      <c r="D5685" s="2"/>
      <c r="E5685" s="2"/>
      <c r="K5685" s="5"/>
      <c r="M5685" s="9"/>
    </row>
    <row r="5686" spans="4:13" x14ac:dyDescent="0.2">
      <c r="D5686" s="2"/>
      <c r="E5686" s="2"/>
      <c r="K5686" s="5"/>
      <c r="M5686" s="9"/>
    </row>
    <row r="5687" spans="4:13" x14ac:dyDescent="0.2">
      <c r="D5687" s="2"/>
      <c r="E5687" s="2"/>
      <c r="K5687" s="5"/>
      <c r="M5687" s="9"/>
    </row>
    <row r="5688" spans="4:13" x14ac:dyDescent="0.2">
      <c r="D5688" s="2"/>
      <c r="E5688" s="2"/>
      <c r="K5688" s="5"/>
      <c r="M5688" s="9"/>
    </row>
    <row r="5689" spans="4:13" x14ac:dyDescent="0.2">
      <c r="D5689" s="2"/>
      <c r="E5689" s="2"/>
      <c r="K5689" s="5"/>
      <c r="M5689" s="9"/>
    </row>
    <row r="5690" spans="4:13" x14ac:dyDescent="0.2">
      <c r="D5690" s="2"/>
      <c r="E5690" s="2"/>
      <c r="K5690" s="5"/>
      <c r="M5690" s="9"/>
    </row>
    <row r="5691" spans="4:13" x14ac:dyDescent="0.2">
      <c r="D5691" s="2"/>
      <c r="E5691" s="2"/>
      <c r="K5691" s="5"/>
      <c r="M5691" s="9"/>
    </row>
    <row r="5692" spans="4:13" x14ac:dyDescent="0.2">
      <c r="D5692" s="2"/>
      <c r="E5692" s="2"/>
      <c r="K5692" s="5"/>
      <c r="M5692" s="9"/>
    </row>
    <row r="5693" spans="4:13" x14ac:dyDescent="0.2">
      <c r="D5693" s="2"/>
      <c r="E5693" s="2"/>
      <c r="K5693" s="5"/>
      <c r="M5693" s="9"/>
    </row>
    <row r="5694" spans="4:13" x14ac:dyDescent="0.2">
      <c r="D5694" s="2"/>
      <c r="E5694" s="2"/>
      <c r="K5694" s="5"/>
      <c r="M5694" s="9"/>
    </row>
    <row r="5695" spans="4:13" x14ac:dyDescent="0.2">
      <c r="D5695" s="2"/>
      <c r="E5695" s="2"/>
      <c r="K5695" s="5"/>
      <c r="M5695" s="9"/>
    </row>
    <row r="5696" spans="4:13" x14ac:dyDescent="0.2">
      <c r="D5696" s="2"/>
      <c r="E5696" s="2"/>
      <c r="K5696" s="5"/>
      <c r="M5696" s="9"/>
    </row>
    <row r="5697" spans="4:13" x14ac:dyDescent="0.2">
      <c r="D5697" s="2"/>
      <c r="E5697" s="2"/>
      <c r="K5697" s="5"/>
      <c r="M5697" s="9"/>
    </row>
    <row r="5698" spans="4:13" x14ac:dyDescent="0.2">
      <c r="D5698" s="2"/>
      <c r="E5698" s="2"/>
      <c r="K5698" s="5"/>
      <c r="M5698" s="9"/>
    </row>
    <row r="5699" spans="4:13" x14ac:dyDescent="0.2">
      <c r="D5699" s="2"/>
      <c r="E5699" s="2"/>
      <c r="K5699" s="5"/>
      <c r="M5699" s="9"/>
    </row>
    <row r="5700" spans="4:13" x14ac:dyDescent="0.2">
      <c r="D5700" s="2"/>
      <c r="E5700" s="2"/>
      <c r="K5700" s="5"/>
      <c r="M5700" s="9"/>
    </row>
    <row r="5701" spans="4:13" x14ac:dyDescent="0.2">
      <c r="D5701" s="2"/>
      <c r="E5701" s="2"/>
      <c r="K5701" s="5"/>
      <c r="M5701" s="9"/>
    </row>
    <row r="5702" spans="4:13" x14ac:dyDescent="0.2">
      <c r="D5702" s="2"/>
      <c r="E5702" s="2"/>
      <c r="K5702" s="5"/>
      <c r="M5702" s="9"/>
    </row>
    <row r="5703" spans="4:13" x14ac:dyDescent="0.2">
      <c r="D5703" s="2"/>
      <c r="E5703" s="2"/>
      <c r="K5703" s="5"/>
      <c r="M5703" s="9"/>
    </row>
    <row r="5704" spans="4:13" x14ac:dyDescent="0.2">
      <c r="D5704" s="2"/>
      <c r="E5704" s="2"/>
      <c r="K5704" s="5"/>
      <c r="M5704" s="9"/>
    </row>
    <row r="5705" spans="4:13" x14ac:dyDescent="0.2">
      <c r="D5705" s="2"/>
      <c r="E5705" s="2"/>
      <c r="K5705" s="5"/>
      <c r="M5705" s="9"/>
    </row>
    <row r="5706" spans="4:13" x14ac:dyDescent="0.2">
      <c r="D5706" s="2"/>
      <c r="E5706" s="2"/>
      <c r="K5706" s="5"/>
      <c r="M5706" s="9"/>
    </row>
    <row r="5707" spans="4:13" x14ac:dyDescent="0.2">
      <c r="D5707" s="2"/>
      <c r="E5707" s="2"/>
      <c r="K5707" s="5"/>
      <c r="M5707" s="9"/>
    </row>
    <row r="5708" spans="4:13" x14ac:dyDescent="0.2">
      <c r="D5708" s="2"/>
      <c r="E5708" s="2"/>
      <c r="K5708" s="5"/>
      <c r="M5708" s="9"/>
    </row>
    <row r="5709" spans="4:13" x14ac:dyDescent="0.2">
      <c r="D5709" s="2"/>
      <c r="E5709" s="2"/>
      <c r="K5709" s="5"/>
      <c r="M5709" s="9"/>
    </row>
    <row r="5710" spans="4:13" x14ac:dyDescent="0.2">
      <c r="D5710" s="2"/>
      <c r="E5710" s="2"/>
      <c r="K5710" s="5"/>
      <c r="M5710" s="9"/>
    </row>
    <row r="5711" spans="4:13" x14ac:dyDescent="0.2">
      <c r="D5711" s="2"/>
      <c r="E5711" s="2"/>
      <c r="K5711" s="5"/>
      <c r="M5711" s="9"/>
    </row>
    <row r="5712" spans="4:13" x14ac:dyDescent="0.2">
      <c r="D5712" s="2"/>
      <c r="E5712" s="2"/>
      <c r="K5712" s="5"/>
      <c r="M5712" s="9"/>
    </row>
    <row r="5713" spans="4:13" x14ac:dyDescent="0.2">
      <c r="D5713" s="2"/>
      <c r="E5713" s="2"/>
      <c r="K5713" s="5"/>
      <c r="M5713" s="9"/>
    </row>
    <row r="5714" spans="4:13" x14ac:dyDescent="0.2">
      <c r="D5714" s="2"/>
      <c r="E5714" s="2"/>
      <c r="K5714" s="5"/>
      <c r="M5714" s="9"/>
    </row>
    <row r="5715" spans="4:13" x14ac:dyDescent="0.2">
      <c r="D5715" s="2"/>
      <c r="E5715" s="2"/>
      <c r="K5715" s="5"/>
      <c r="M5715" s="9"/>
    </row>
    <row r="5716" spans="4:13" x14ac:dyDescent="0.2">
      <c r="D5716" s="2"/>
      <c r="E5716" s="2"/>
      <c r="K5716" s="5"/>
      <c r="M5716" s="9"/>
    </row>
    <row r="5717" spans="4:13" x14ac:dyDescent="0.2">
      <c r="D5717" s="2"/>
      <c r="E5717" s="2"/>
      <c r="K5717" s="5"/>
      <c r="M5717" s="9"/>
    </row>
    <row r="5718" spans="4:13" x14ac:dyDescent="0.2">
      <c r="D5718" s="2"/>
      <c r="E5718" s="2"/>
      <c r="K5718" s="5"/>
      <c r="M5718" s="9"/>
    </row>
    <row r="5719" spans="4:13" x14ac:dyDescent="0.2">
      <c r="D5719" s="2"/>
      <c r="E5719" s="2"/>
      <c r="K5719" s="5"/>
      <c r="M5719" s="9"/>
    </row>
    <row r="5720" spans="4:13" x14ac:dyDescent="0.2">
      <c r="D5720" s="2"/>
      <c r="E5720" s="2"/>
      <c r="K5720" s="5"/>
      <c r="M5720" s="9"/>
    </row>
    <row r="5721" spans="4:13" x14ac:dyDescent="0.2">
      <c r="D5721" s="2"/>
      <c r="E5721" s="2"/>
      <c r="K5721" s="5"/>
      <c r="M5721" s="9"/>
    </row>
    <row r="5722" spans="4:13" x14ac:dyDescent="0.2">
      <c r="D5722" s="2"/>
      <c r="E5722" s="2"/>
      <c r="K5722" s="5"/>
      <c r="M5722" s="9"/>
    </row>
    <row r="5723" spans="4:13" x14ac:dyDescent="0.2">
      <c r="D5723" s="2"/>
      <c r="E5723" s="2"/>
      <c r="K5723" s="5"/>
      <c r="M5723" s="9"/>
    </row>
    <row r="5724" spans="4:13" x14ac:dyDescent="0.2">
      <c r="D5724" s="2"/>
      <c r="E5724" s="2"/>
      <c r="K5724" s="5"/>
      <c r="M5724" s="9"/>
    </row>
    <row r="5725" spans="4:13" x14ac:dyDescent="0.2">
      <c r="D5725" s="2"/>
      <c r="E5725" s="2"/>
      <c r="K5725" s="5"/>
      <c r="M5725" s="9"/>
    </row>
    <row r="5726" spans="4:13" x14ac:dyDescent="0.2">
      <c r="D5726" s="2"/>
      <c r="E5726" s="2"/>
      <c r="K5726" s="5"/>
      <c r="M5726" s="9"/>
    </row>
    <row r="5727" spans="4:13" x14ac:dyDescent="0.2">
      <c r="D5727" s="2"/>
      <c r="E5727" s="2"/>
      <c r="K5727" s="5"/>
      <c r="M5727" s="9"/>
    </row>
    <row r="5728" spans="4:13" x14ac:dyDescent="0.2">
      <c r="D5728" s="2"/>
      <c r="E5728" s="2"/>
      <c r="K5728" s="5"/>
      <c r="M5728" s="9"/>
    </row>
    <row r="5729" spans="4:13" x14ac:dyDescent="0.2">
      <c r="D5729" s="2"/>
      <c r="E5729" s="2"/>
      <c r="K5729" s="5"/>
      <c r="M5729" s="9"/>
    </row>
    <row r="5730" spans="4:13" x14ac:dyDescent="0.2">
      <c r="D5730" s="2"/>
      <c r="E5730" s="2"/>
      <c r="K5730" s="5"/>
      <c r="M5730" s="9"/>
    </row>
    <row r="5731" spans="4:13" x14ac:dyDescent="0.2">
      <c r="D5731" s="2"/>
      <c r="E5731" s="2"/>
      <c r="K5731" s="5"/>
      <c r="M5731" s="9"/>
    </row>
    <row r="5732" spans="4:13" x14ac:dyDescent="0.2">
      <c r="D5732" s="2"/>
      <c r="E5732" s="2"/>
      <c r="K5732" s="5"/>
      <c r="M5732" s="9"/>
    </row>
    <row r="5733" spans="4:13" x14ac:dyDescent="0.2">
      <c r="D5733" s="2"/>
      <c r="E5733" s="2"/>
      <c r="K5733" s="5"/>
      <c r="M5733" s="9"/>
    </row>
    <row r="5734" spans="4:13" x14ac:dyDescent="0.2">
      <c r="D5734" s="2"/>
      <c r="E5734" s="2"/>
      <c r="K5734" s="5"/>
      <c r="M5734" s="9"/>
    </row>
    <row r="5735" spans="4:13" x14ac:dyDescent="0.2">
      <c r="D5735" s="2"/>
      <c r="E5735" s="2"/>
      <c r="K5735" s="5"/>
      <c r="M5735" s="9"/>
    </row>
    <row r="5736" spans="4:13" x14ac:dyDescent="0.2">
      <c r="D5736" s="2"/>
      <c r="E5736" s="2"/>
      <c r="K5736" s="5"/>
      <c r="M5736" s="9"/>
    </row>
    <row r="5737" spans="4:13" x14ac:dyDescent="0.2">
      <c r="D5737" s="2"/>
      <c r="E5737" s="2"/>
      <c r="K5737" s="5"/>
      <c r="M5737" s="9"/>
    </row>
    <row r="5738" spans="4:13" x14ac:dyDescent="0.2">
      <c r="D5738" s="2"/>
      <c r="E5738" s="2"/>
      <c r="K5738" s="5"/>
      <c r="M5738" s="9"/>
    </row>
    <row r="5739" spans="4:13" x14ac:dyDescent="0.2">
      <c r="D5739" s="2"/>
      <c r="E5739" s="2"/>
      <c r="K5739" s="5"/>
      <c r="M5739" s="9"/>
    </row>
    <row r="5740" spans="4:13" x14ac:dyDescent="0.2">
      <c r="D5740" s="2"/>
      <c r="E5740" s="2"/>
      <c r="K5740" s="5"/>
      <c r="M5740" s="9"/>
    </row>
    <row r="5741" spans="4:13" x14ac:dyDescent="0.2">
      <c r="D5741" s="2"/>
      <c r="E5741" s="2"/>
      <c r="K5741" s="5"/>
      <c r="M5741" s="9"/>
    </row>
    <row r="5742" spans="4:13" x14ac:dyDescent="0.2">
      <c r="D5742" s="2"/>
      <c r="E5742" s="2"/>
      <c r="K5742" s="5"/>
      <c r="M5742" s="9"/>
    </row>
    <row r="5743" spans="4:13" x14ac:dyDescent="0.2">
      <c r="D5743" s="2"/>
      <c r="E5743" s="2"/>
      <c r="K5743" s="5"/>
      <c r="M5743" s="9"/>
    </row>
    <row r="5744" spans="4:13" x14ac:dyDescent="0.2">
      <c r="D5744" s="2"/>
      <c r="E5744" s="2"/>
      <c r="K5744" s="5"/>
      <c r="M5744" s="9"/>
    </row>
    <row r="5745" spans="4:13" x14ac:dyDescent="0.2">
      <c r="D5745" s="2"/>
      <c r="E5745" s="2"/>
      <c r="K5745" s="5"/>
      <c r="M5745" s="9"/>
    </row>
    <row r="5746" spans="4:13" x14ac:dyDescent="0.2">
      <c r="D5746" s="2"/>
      <c r="E5746" s="2"/>
      <c r="K5746" s="5"/>
      <c r="M5746" s="9"/>
    </row>
    <row r="5747" spans="4:13" x14ac:dyDescent="0.2">
      <c r="D5747" s="2"/>
      <c r="E5747" s="2"/>
      <c r="K5747" s="5"/>
      <c r="M5747" s="9"/>
    </row>
    <row r="5748" spans="4:13" x14ac:dyDescent="0.2">
      <c r="D5748" s="2"/>
      <c r="E5748" s="2"/>
      <c r="K5748" s="5"/>
      <c r="M5748" s="9"/>
    </row>
    <row r="5749" spans="4:13" x14ac:dyDescent="0.2">
      <c r="D5749" s="2"/>
      <c r="E5749" s="2"/>
      <c r="K5749" s="5"/>
      <c r="M5749" s="9"/>
    </row>
    <row r="5750" spans="4:13" x14ac:dyDescent="0.2">
      <c r="D5750" s="2"/>
      <c r="E5750" s="2"/>
      <c r="K5750" s="5"/>
      <c r="M5750" s="9"/>
    </row>
    <row r="5751" spans="4:13" x14ac:dyDescent="0.2">
      <c r="D5751" s="2"/>
      <c r="E5751" s="2"/>
      <c r="K5751" s="5"/>
      <c r="M5751" s="9"/>
    </row>
    <row r="5752" spans="4:13" x14ac:dyDescent="0.2">
      <c r="D5752" s="2"/>
      <c r="E5752" s="2"/>
      <c r="K5752" s="5"/>
      <c r="M5752" s="9"/>
    </row>
    <row r="5753" spans="4:13" x14ac:dyDescent="0.2">
      <c r="D5753" s="2"/>
      <c r="E5753" s="2"/>
      <c r="K5753" s="5"/>
      <c r="M5753" s="9"/>
    </row>
    <row r="5754" spans="4:13" x14ac:dyDescent="0.2">
      <c r="D5754" s="2"/>
      <c r="E5754" s="2"/>
      <c r="K5754" s="5"/>
      <c r="M5754" s="9"/>
    </row>
    <row r="5755" spans="4:13" x14ac:dyDescent="0.2">
      <c r="D5755" s="2"/>
      <c r="E5755" s="2"/>
      <c r="K5755" s="5"/>
      <c r="M5755" s="9"/>
    </row>
    <row r="5756" spans="4:13" x14ac:dyDescent="0.2">
      <c r="D5756" s="2"/>
      <c r="E5756" s="2"/>
      <c r="K5756" s="5"/>
      <c r="M5756" s="9"/>
    </row>
    <row r="5757" spans="4:13" x14ac:dyDescent="0.2">
      <c r="D5757" s="2"/>
      <c r="E5757" s="2"/>
      <c r="K5757" s="5"/>
      <c r="M5757" s="9"/>
    </row>
    <row r="5758" spans="4:13" x14ac:dyDescent="0.2">
      <c r="D5758" s="2"/>
      <c r="E5758" s="2"/>
      <c r="K5758" s="5"/>
      <c r="M5758" s="9"/>
    </row>
    <row r="5759" spans="4:13" x14ac:dyDescent="0.2">
      <c r="D5759" s="2"/>
      <c r="E5759" s="2"/>
      <c r="K5759" s="5"/>
      <c r="M5759" s="9"/>
    </row>
    <row r="5760" spans="4:13" x14ac:dyDescent="0.2">
      <c r="D5760" s="2"/>
      <c r="E5760" s="2"/>
      <c r="K5760" s="5"/>
      <c r="M5760" s="9"/>
    </row>
    <row r="5761" spans="4:13" x14ac:dyDescent="0.2">
      <c r="D5761" s="2"/>
      <c r="E5761" s="2"/>
      <c r="K5761" s="5"/>
      <c r="M5761" s="9"/>
    </row>
    <row r="5762" spans="4:13" x14ac:dyDescent="0.2">
      <c r="D5762" s="2"/>
      <c r="E5762" s="2"/>
      <c r="K5762" s="5"/>
      <c r="M5762" s="9"/>
    </row>
    <row r="5763" spans="4:13" x14ac:dyDescent="0.2">
      <c r="D5763" s="2"/>
      <c r="E5763" s="2"/>
      <c r="K5763" s="5"/>
      <c r="M5763" s="9"/>
    </row>
    <row r="5764" spans="4:13" x14ac:dyDescent="0.2">
      <c r="D5764" s="2"/>
      <c r="E5764" s="2"/>
      <c r="K5764" s="5"/>
      <c r="M5764" s="9"/>
    </row>
    <row r="5765" spans="4:13" x14ac:dyDescent="0.2">
      <c r="D5765" s="2"/>
      <c r="E5765" s="2"/>
      <c r="K5765" s="5"/>
      <c r="M5765" s="9"/>
    </row>
    <row r="5766" spans="4:13" x14ac:dyDescent="0.2">
      <c r="D5766" s="2"/>
      <c r="E5766" s="2"/>
      <c r="K5766" s="5"/>
      <c r="M5766" s="9"/>
    </row>
    <row r="5767" spans="4:13" x14ac:dyDescent="0.2">
      <c r="D5767" s="2"/>
      <c r="E5767" s="2"/>
      <c r="K5767" s="5"/>
      <c r="M5767" s="9"/>
    </row>
    <row r="5768" spans="4:13" x14ac:dyDescent="0.2">
      <c r="D5768" s="2"/>
      <c r="E5768" s="2"/>
      <c r="K5768" s="5"/>
      <c r="M5768" s="9"/>
    </row>
    <row r="5769" spans="4:13" x14ac:dyDescent="0.2">
      <c r="D5769" s="2"/>
      <c r="E5769" s="2"/>
      <c r="K5769" s="5"/>
      <c r="M5769" s="9"/>
    </row>
    <row r="5770" spans="4:13" x14ac:dyDescent="0.2">
      <c r="D5770" s="2"/>
      <c r="E5770" s="2"/>
      <c r="K5770" s="5"/>
      <c r="M5770" s="9"/>
    </row>
    <row r="5771" spans="4:13" x14ac:dyDescent="0.2">
      <c r="D5771" s="2"/>
      <c r="E5771" s="2"/>
      <c r="K5771" s="5"/>
      <c r="M5771" s="9"/>
    </row>
    <row r="5772" spans="4:13" x14ac:dyDescent="0.2">
      <c r="D5772" s="2"/>
      <c r="E5772" s="2"/>
      <c r="K5772" s="5"/>
      <c r="M5772" s="9"/>
    </row>
    <row r="5773" spans="4:13" x14ac:dyDescent="0.2">
      <c r="D5773" s="2"/>
      <c r="E5773" s="2"/>
      <c r="K5773" s="5"/>
      <c r="M5773" s="9"/>
    </row>
    <row r="5774" spans="4:13" x14ac:dyDescent="0.2">
      <c r="D5774" s="2"/>
      <c r="E5774" s="2"/>
      <c r="K5774" s="5"/>
      <c r="M5774" s="9"/>
    </row>
    <row r="5775" spans="4:13" x14ac:dyDescent="0.2">
      <c r="D5775" s="2"/>
      <c r="E5775" s="2"/>
      <c r="K5775" s="5"/>
      <c r="M5775" s="9"/>
    </row>
    <row r="5776" spans="4:13" x14ac:dyDescent="0.2">
      <c r="D5776" s="2"/>
      <c r="E5776" s="2"/>
      <c r="K5776" s="5"/>
      <c r="M5776" s="9"/>
    </row>
    <row r="5777" spans="4:13" x14ac:dyDescent="0.2">
      <c r="D5777" s="2"/>
      <c r="E5777" s="2"/>
      <c r="K5777" s="5"/>
      <c r="M5777" s="9"/>
    </row>
    <row r="5778" spans="4:13" x14ac:dyDescent="0.2">
      <c r="D5778" s="2"/>
      <c r="E5778" s="2"/>
      <c r="K5778" s="5"/>
      <c r="M5778" s="9"/>
    </row>
    <row r="5779" spans="4:13" x14ac:dyDescent="0.2">
      <c r="D5779" s="2"/>
      <c r="E5779" s="2"/>
      <c r="K5779" s="5"/>
      <c r="M5779" s="9"/>
    </row>
    <row r="5780" spans="4:13" x14ac:dyDescent="0.2">
      <c r="D5780" s="2"/>
      <c r="E5780" s="2"/>
      <c r="K5780" s="5"/>
      <c r="M5780" s="9"/>
    </row>
    <row r="5781" spans="4:13" x14ac:dyDescent="0.2">
      <c r="D5781" s="2"/>
      <c r="E5781" s="2"/>
      <c r="K5781" s="5"/>
      <c r="M5781" s="9"/>
    </row>
    <row r="5782" spans="4:13" x14ac:dyDescent="0.2">
      <c r="D5782" s="2"/>
      <c r="E5782" s="2"/>
      <c r="K5782" s="5"/>
      <c r="M5782" s="9"/>
    </row>
    <row r="5783" spans="4:13" x14ac:dyDescent="0.2">
      <c r="D5783" s="2"/>
      <c r="E5783" s="2"/>
      <c r="K5783" s="5"/>
      <c r="M5783" s="9"/>
    </row>
    <row r="5784" spans="4:13" x14ac:dyDescent="0.2">
      <c r="D5784" s="2"/>
      <c r="E5784" s="2"/>
      <c r="K5784" s="5"/>
      <c r="M5784" s="9"/>
    </row>
    <row r="5785" spans="4:13" x14ac:dyDescent="0.2">
      <c r="D5785" s="2"/>
      <c r="E5785" s="2"/>
      <c r="K5785" s="5"/>
      <c r="M5785" s="9"/>
    </row>
    <row r="5786" spans="4:13" x14ac:dyDescent="0.2">
      <c r="D5786" s="2"/>
      <c r="E5786" s="2"/>
      <c r="K5786" s="5"/>
      <c r="M5786" s="9"/>
    </row>
    <row r="5787" spans="4:13" x14ac:dyDescent="0.2">
      <c r="D5787" s="2"/>
      <c r="E5787" s="2"/>
      <c r="K5787" s="5"/>
      <c r="M5787" s="9"/>
    </row>
    <row r="5788" spans="4:13" x14ac:dyDescent="0.2">
      <c r="D5788" s="2"/>
      <c r="E5788" s="2"/>
      <c r="K5788" s="5"/>
      <c r="M5788" s="9"/>
    </row>
    <row r="5789" spans="4:13" x14ac:dyDescent="0.2">
      <c r="D5789" s="2"/>
      <c r="E5789" s="2"/>
      <c r="K5789" s="5"/>
      <c r="M5789" s="9"/>
    </row>
    <row r="5790" spans="4:13" x14ac:dyDescent="0.2">
      <c r="D5790" s="2"/>
      <c r="E5790" s="2"/>
      <c r="K5790" s="5"/>
      <c r="M5790" s="9"/>
    </row>
    <row r="5791" spans="4:13" x14ac:dyDescent="0.2">
      <c r="D5791" s="2"/>
      <c r="E5791" s="2"/>
      <c r="K5791" s="5"/>
      <c r="M5791" s="9"/>
    </row>
    <row r="5792" spans="4:13" x14ac:dyDescent="0.2">
      <c r="D5792" s="2"/>
      <c r="E5792" s="2"/>
      <c r="K5792" s="5"/>
      <c r="M5792" s="9"/>
    </row>
    <row r="5793" spans="4:13" x14ac:dyDescent="0.2">
      <c r="D5793" s="2"/>
      <c r="E5793" s="2"/>
      <c r="K5793" s="5"/>
      <c r="M5793" s="9"/>
    </row>
    <row r="5794" spans="4:13" x14ac:dyDescent="0.2">
      <c r="D5794" s="2"/>
      <c r="E5794" s="2"/>
      <c r="K5794" s="5"/>
      <c r="M5794" s="9"/>
    </row>
    <row r="5795" spans="4:13" x14ac:dyDescent="0.2">
      <c r="D5795" s="2"/>
      <c r="E5795" s="2"/>
      <c r="K5795" s="5"/>
      <c r="M5795" s="9"/>
    </row>
    <row r="5796" spans="4:13" x14ac:dyDescent="0.2">
      <c r="D5796" s="2"/>
      <c r="E5796" s="2"/>
      <c r="K5796" s="5"/>
      <c r="M5796" s="9"/>
    </row>
    <row r="5797" spans="4:13" x14ac:dyDescent="0.2">
      <c r="D5797" s="2"/>
      <c r="E5797" s="2"/>
      <c r="K5797" s="5"/>
      <c r="M5797" s="9"/>
    </row>
    <row r="5798" spans="4:13" x14ac:dyDescent="0.2">
      <c r="D5798" s="2"/>
      <c r="E5798" s="2"/>
      <c r="K5798" s="5"/>
      <c r="M5798" s="9"/>
    </row>
    <row r="5799" spans="4:13" x14ac:dyDescent="0.2">
      <c r="D5799" s="2"/>
      <c r="E5799" s="2"/>
      <c r="K5799" s="5"/>
      <c r="M5799" s="9"/>
    </row>
    <row r="5800" spans="4:13" x14ac:dyDescent="0.2">
      <c r="D5800" s="2"/>
      <c r="E5800" s="2"/>
      <c r="K5800" s="5"/>
      <c r="M5800" s="9"/>
    </row>
    <row r="5801" spans="4:13" x14ac:dyDescent="0.2">
      <c r="D5801" s="2"/>
      <c r="E5801" s="2"/>
      <c r="K5801" s="5"/>
      <c r="M5801" s="9"/>
    </row>
    <row r="5802" spans="4:13" x14ac:dyDescent="0.2">
      <c r="D5802" s="2"/>
      <c r="E5802" s="2"/>
      <c r="K5802" s="5"/>
      <c r="M5802" s="9"/>
    </row>
    <row r="5803" spans="4:13" x14ac:dyDescent="0.2">
      <c r="D5803" s="2"/>
      <c r="E5803" s="2"/>
      <c r="K5803" s="5"/>
      <c r="M5803" s="9"/>
    </row>
    <row r="5804" spans="4:13" x14ac:dyDescent="0.2">
      <c r="D5804" s="2"/>
      <c r="E5804" s="2"/>
      <c r="K5804" s="5"/>
      <c r="M5804" s="9"/>
    </row>
    <row r="5805" spans="4:13" x14ac:dyDescent="0.2">
      <c r="D5805" s="2"/>
      <c r="E5805" s="2"/>
      <c r="K5805" s="5"/>
      <c r="M5805" s="9"/>
    </row>
    <row r="5806" spans="4:13" x14ac:dyDescent="0.2">
      <c r="D5806" s="2"/>
      <c r="E5806" s="2"/>
      <c r="K5806" s="5"/>
      <c r="M5806" s="9"/>
    </row>
    <row r="5807" spans="4:13" x14ac:dyDescent="0.2">
      <c r="D5807" s="2"/>
      <c r="E5807" s="2"/>
      <c r="K5807" s="5"/>
      <c r="M5807" s="9"/>
    </row>
    <row r="5808" spans="4:13" x14ac:dyDescent="0.2">
      <c r="D5808" s="2"/>
      <c r="E5808" s="2"/>
      <c r="K5808" s="5"/>
      <c r="M5808" s="9"/>
    </row>
    <row r="5809" spans="4:13" x14ac:dyDescent="0.2">
      <c r="D5809" s="2"/>
      <c r="E5809" s="2"/>
      <c r="K5809" s="5"/>
      <c r="M5809" s="9"/>
    </row>
    <row r="5810" spans="4:13" x14ac:dyDescent="0.2">
      <c r="D5810" s="2"/>
      <c r="E5810" s="2"/>
      <c r="K5810" s="5"/>
      <c r="M5810" s="9"/>
    </row>
    <row r="5811" spans="4:13" x14ac:dyDescent="0.2">
      <c r="D5811" s="2"/>
      <c r="E5811" s="2"/>
      <c r="K5811" s="5"/>
      <c r="M5811" s="9"/>
    </row>
    <row r="5812" spans="4:13" x14ac:dyDescent="0.2">
      <c r="D5812" s="2"/>
      <c r="E5812" s="2"/>
      <c r="K5812" s="5"/>
      <c r="M5812" s="9"/>
    </row>
    <row r="5813" spans="4:13" x14ac:dyDescent="0.2">
      <c r="D5813" s="2"/>
      <c r="E5813" s="2"/>
      <c r="K5813" s="5"/>
      <c r="M5813" s="9"/>
    </row>
    <row r="5814" spans="4:13" x14ac:dyDescent="0.2">
      <c r="D5814" s="2"/>
      <c r="E5814" s="2"/>
      <c r="K5814" s="5"/>
      <c r="M5814" s="9"/>
    </row>
    <row r="5815" spans="4:13" x14ac:dyDescent="0.2">
      <c r="D5815" s="2"/>
      <c r="E5815" s="2"/>
      <c r="K5815" s="5"/>
      <c r="M5815" s="9"/>
    </row>
    <row r="5816" spans="4:13" x14ac:dyDescent="0.2">
      <c r="D5816" s="2"/>
      <c r="E5816" s="2"/>
      <c r="K5816" s="5"/>
      <c r="M5816" s="9"/>
    </row>
    <row r="5817" spans="4:13" x14ac:dyDescent="0.2">
      <c r="D5817" s="2"/>
      <c r="E5817" s="2"/>
      <c r="K5817" s="5"/>
      <c r="M5817" s="9"/>
    </row>
    <row r="5818" spans="4:13" x14ac:dyDescent="0.2">
      <c r="D5818" s="2"/>
      <c r="E5818" s="2"/>
      <c r="K5818" s="5"/>
      <c r="M5818" s="9"/>
    </row>
    <row r="5819" spans="4:13" x14ac:dyDescent="0.2">
      <c r="D5819" s="2"/>
      <c r="E5819" s="2"/>
      <c r="K5819" s="5"/>
      <c r="M5819" s="9"/>
    </row>
    <row r="5820" spans="4:13" x14ac:dyDescent="0.2">
      <c r="D5820" s="2"/>
      <c r="E5820" s="2"/>
      <c r="K5820" s="5"/>
      <c r="M5820" s="9"/>
    </row>
    <row r="5821" spans="4:13" x14ac:dyDescent="0.2">
      <c r="D5821" s="2"/>
      <c r="E5821" s="2"/>
      <c r="K5821" s="5"/>
      <c r="M5821" s="9"/>
    </row>
    <row r="5822" spans="4:13" x14ac:dyDescent="0.2">
      <c r="D5822" s="2"/>
      <c r="E5822" s="2"/>
      <c r="K5822" s="5"/>
      <c r="M5822" s="9"/>
    </row>
    <row r="5823" spans="4:13" x14ac:dyDescent="0.2">
      <c r="D5823" s="2"/>
      <c r="E5823" s="2"/>
      <c r="K5823" s="5"/>
      <c r="M5823" s="9"/>
    </row>
    <row r="5824" spans="4:13" x14ac:dyDescent="0.2">
      <c r="D5824" s="2"/>
      <c r="E5824" s="2"/>
      <c r="K5824" s="5"/>
      <c r="M5824" s="9"/>
    </row>
    <row r="5825" spans="4:13" x14ac:dyDescent="0.2">
      <c r="D5825" s="2"/>
      <c r="E5825" s="2"/>
      <c r="K5825" s="5"/>
      <c r="M5825" s="9"/>
    </row>
    <row r="5826" spans="4:13" x14ac:dyDescent="0.2">
      <c r="D5826" s="2"/>
      <c r="E5826" s="2"/>
      <c r="K5826" s="5"/>
      <c r="M5826" s="9"/>
    </row>
    <row r="5827" spans="4:13" x14ac:dyDescent="0.2">
      <c r="D5827" s="2"/>
      <c r="E5827" s="2"/>
      <c r="K5827" s="5"/>
      <c r="M5827" s="9"/>
    </row>
    <row r="5828" spans="4:13" x14ac:dyDescent="0.2">
      <c r="D5828" s="2"/>
      <c r="E5828" s="2"/>
      <c r="K5828" s="5"/>
      <c r="M5828" s="9"/>
    </row>
    <row r="5829" spans="4:13" x14ac:dyDescent="0.2">
      <c r="D5829" s="2"/>
      <c r="E5829" s="2"/>
      <c r="K5829" s="5"/>
      <c r="M5829" s="9"/>
    </row>
    <row r="5830" spans="4:13" x14ac:dyDescent="0.2">
      <c r="D5830" s="2"/>
      <c r="E5830" s="2"/>
      <c r="K5830" s="5"/>
      <c r="M5830" s="9"/>
    </row>
    <row r="5831" spans="4:13" x14ac:dyDescent="0.2">
      <c r="D5831" s="2"/>
      <c r="E5831" s="2"/>
      <c r="K5831" s="5"/>
      <c r="M5831" s="9"/>
    </row>
    <row r="5832" spans="4:13" x14ac:dyDescent="0.2">
      <c r="D5832" s="2"/>
      <c r="E5832" s="2"/>
      <c r="K5832" s="5"/>
      <c r="M5832" s="9"/>
    </row>
    <row r="5833" spans="4:13" x14ac:dyDescent="0.2">
      <c r="D5833" s="2"/>
      <c r="E5833" s="2"/>
      <c r="K5833" s="5"/>
      <c r="M5833" s="9"/>
    </row>
    <row r="5834" spans="4:13" x14ac:dyDescent="0.2">
      <c r="D5834" s="2"/>
      <c r="E5834" s="2"/>
      <c r="K5834" s="5"/>
      <c r="M5834" s="9"/>
    </row>
    <row r="5835" spans="4:13" x14ac:dyDescent="0.2">
      <c r="D5835" s="2"/>
      <c r="E5835" s="2"/>
      <c r="K5835" s="5"/>
      <c r="M5835" s="9"/>
    </row>
    <row r="5836" spans="4:13" x14ac:dyDescent="0.2">
      <c r="D5836" s="2"/>
      <c r="E5836" s="2"/>
      <c r="K5836" s="5"/>
      <c r="M5836" s="9"/>
    </row>
    <row r="5837" spans="4:13" x14ac:dyDescent="0.2">
      <c r="D5837" s="2"/>
      <c r="E5837" s="2"/>
      <c r="K5837" s="5"/>
      <c r="M5837" s="9"/>
    </row>
    <row r="5838" spans="4:13" x14ac:dyDescent="0.2">
      <c r="D5838" s="2"/>
      <c r="E5838" s="2"/>
      <c r="K5838" s="5"/>
      <c r="M5838" s="9"/>
    </row>
    <row r="5839" spans="4:13" x14ac:dyDescent="0.2">
      <c r="D5839" s="2"/>
      <c r="E5839" s="2"/>
      <c r="K5839" s="5"/>
      <c r="M5839" s="9"/>
    </row>
    <row r="5840" spans="4:13" x14ac:dyDescent="0.2">
      <c r="D5840" s="2"/>
      <c r="E5840" s="2"/>
      <c r="K5840" s="5"/>
      <c r="M5840" s="9"/>
    </row>
    <row r="5841" spans="4:13" x14ac:dyDescent="0.2">
      <c r="D5841" s="2"/>
      <c r="E5841" s="2"/>
      <c r="K5841" s="5"/>
      <c r="M5841" s="9"/>
    </row>
    <row r="5842" spans="4:13" x14ac:dyDescent="0.2">
      <c r="D5842" s="2"/>
      <c r="E5842" s="2"/>
      <c r="K5842" s="5"/>
      <c r="M5842" s="9"/>
    </row>
    <row r="5843" spans="4:13" x14ac:dyDescent="0.2">
      <c r="D5843" s="2"/>
      <c r="E5843" s="2"/>
      <c r="K5843" s="5"/>
      <c r="M5843" s="9"/>
    </row>
    <row r="5844" spans="4:13" x14ac:dyDescent="0.2">
      <c r="D5844" s="2"/>
      <c r="E5844" s="2"/>
      <c r="K5844" s="5"/>
      <c r="M5844" s="9"/>
    </row>
    <row r="5845" spans="4:13" x14ac:dyDescent="0.2">
      <c r="D5845" s="2"/>
      <c r="E5845" s="2"/>
      <c r="K5845" s="5"/>
      <c r="M5845" s="9"/>
    </row>
    <row r="5846" spans="4:13" x14ac:dyDescent="0.2">
      <c r="D5846" s="2"/>
      <c r="E5846" s="2"/>
      <c r="K5846" s="5"/>
      <c r="M5846" s="9"/>
    </row>
    <row r="5847" spans="4:13" x14ac:dyDescent="0.2">
      <c r="D5847" s="2"/>
      <c r="E5847" s="2"/>
      <c r="K5847" s="5"/>
      <c r="M5847" s="9"/>
    </row>
    <row r="5848" spans="4:13" x14ac:dyDescent="0.2">
      <c r="D5848" s="2"/>
      <c r="E5848" s="2"/>
      <c r="K5848" s="5"/>
      <c r="M5848" s="9"/>
    </row>
    <row r="5849" spans="4:13" x14ac:dyDescent="0.2">
      <c r="D5849" s="2"/>
      <c r="E5849" s="2"/>
      <c r="K5849" s="5"/>
      <c r="M5849" s="9"/>
    </row>
    <row r="5850" spans="4:13" x14ac:dyDescent="0.2">
      <c r="D5850" s="2"/>
      <c r="E5850" s="2"/>
      <c r="K5850" s="5"/>
      <c r="M5850" s="9"/>
    </row>
    <row r="5851" spans="4:13" x14ac:dyDescent="0.2">
      <c r="D5851" s="2"/>
      <c r="E5851" s="2"/>
      <c r="K5851" s="5"/>
      <c r="M5851" s="9"/>
    </row>
    <row r="5852" spans="4:13" x14ac:dyDescent="0.2">
      <c r="D5852" s="2"/>
      <c r="E5852" s="2"/>
      <c r="K5852" s="5"/>
      <c r="M5852" s="9"/>
    </row>
    <row r="5853" spans="4:13" x14ac:dyDescent="0.2">
      <c r="D5853" s="2"/>
      <c r="E5853" s="2"/>
      <c r="K5853" s="5"/>
      <c r="M5853" s="9"/>
    </row>
    <row r="5854" spans="4:13" x14ac:dyDescent="0.2">
      <c r="D5854" s="2"/>
      <c r="E5854" s="2"/>
      <c r="K5854" s="5"/>
      <c r="M5854" s="9"/>
    </row>
    <row r="5855" spans="4:13" x14ac:dyDescent="0.2">
      <c r="D5855" s="2"/>
      <c r="E5855" s="2"/>
      <c r="K5855" s="5"/>
      <c r="M5855" s="9"/>
    </row>
    <row r="5856" spans="4:13" x14ac:dyDescent="0.2">
      <c r="D5856" s="2"/>
      <c r="E5856" s="2"/>
      <c r="K5856" s="5"/>
      <c r="M5856" s="9"/>
    </row>
    <row r="5857" spans="4:13" x14ac:dyDescent="0.2">
      <c r="D5857" s="2"/>
      <c r="E5857" s="2"/>
      <c r="K5857" s="5"/>
      <c r="M5857" s="9"/>
    </row>
    <row r="5858" spans="4:13" x14ac:dyDescent="0.2">
      <c r="D5858" s="2"/>
      <c r="E5858" s="2"/>
      <c r="K5858" s="5"/>
      <c r="M5858" s="9"/>
    </row>
    <row r="5859" spans="4:13" x14ac:dyDescent="0.2">
      <c r="D5859" s="2"/>
      <c r="E5859" s="2"/>
      <c r="K5859" s="5"/>
      <c r="M5859" s="9"/>
    </row>
    <row r="5860" spans="4:13" x14ac:dyDescent="0.2">
      <c r="D5860" s="2"/>
      <c r="E5860" s="2"/>
      <c r="K5860" s="5"/>
      <c r="M5860" s="9"/>
    </row>
    <row r="5861" spans="4:13" x14ac:dyDescent="0.2">
      <c r="D5861" s="2"/>
      <c r="E5861" s="2"/>
      <c r="K5861" s="5"/>
      <c r="M5861" s="9"/>
    </row>
    <row r="5862" spans="4:13" x14ac:dyDescent="0.2">
      <c r="D5862" s="2"/>
      <c r="E5862" s="2"/>
      <c r="K5862" s="5"/>
      <c r="M5862" s="9"/>
    </row>
    <row r="5863" spans="4:13" x14ac:dyDescent="0.2">
      <c r="D5863" s="2"/>
      <c r="E5863" s="2"/>
      <c r="K5863" s="5"/>
      <c r="M5863" s="9"/>
    </row>
    <row r="5864" spans="4:13" x14ac:dyDescent="0.2">
      <c r="D5864" s="2"/>
      <c r="E5864" s="2"/>
      <c r="K5864" s="5"/>
      <c r="M5864" s="9"/>
    </row>
    <row r="5865" spans="4:13" x14ac:dyDescent="0.2">
      <c r="D5865" s="2"/>
      <c r="E5865" s="2"/>
      <c r="K5865" s="5"/>
      <c r="M5865" s="9"/>
    </row>
    <row r="5866" spans="4:13" x14ac:dyDescent="0.2">
      <c r="D5866" s="2"/>
      <c r="E5866" s="2"/>
      <c r="K5866" s="5"/>
      <c r="M5866" s="9"/>
    </row>
    <row r="5867" spans="4:13" x14ac:dyDescent="0.2">
      <c r="D5867" s="2"/>
      <c r="E5867" s="2"/>
      <c r="K5867" s="5"/>
      <c r="M5867" s="9"/>
    </row>
    <row r="5868" spans="4:13" x14ac:dyDescent="0.2">
      <c r="D5868" s="2"/>
      <c r="E5868" s="2"/>
      <c r="K5868" s="5"/>
      <c r="M5868" s="9"/>
    </row>
    <row r="5869" spans="4:13" x14ac:dyDescent="0.2">
      <c r="D5869" s="2"/>
      <c r="E5869" s="2"/>
      <c r="K5869" s="5"/>
      <c r="M5869" s="9"/>
    </row>
    <row r="5870" spans="4:13" x14ac:dyDescent="0.2">
      <c r="D5870" s="2"/>
      <c r="E5870" s="2"/>
      <c r="K5870" s="5"/>
      <c r="M5870" s="9"/>
    </row>
    <row r="5871" spans="4:13" x14ac:dyDescent="0.2">
      <c r="D5871" s="2"/>
      <c r="E5871" s="2"/>
      <c r="K5871" s="5"/>
      <c r="M5871" s="9"/>
    </row>
    <row r="5872" spans="4:13" x14ac:dyDescent="0.2">
      <c r="D5872" s="2"/>
      <c r="E5872" s="2"/>
      <c r="K5872" s="5"/>
      <c r="M5872" s="9"/>
    </row>
    <row r="5873" spans="4:13" x14ac:dyDescent="0.2">
      <c r="D5873" s="2"/>
      <c r="E5873" s="2"/>
      <c r="K5873" s="5"/>
      <c r="M5873" s="9"/>
    </row>
    <row r="5874" spans="4:13" x14ac:dyDescent="0.2">
      <c r="D5874" s="2"/>
      <c r="E5874" s="2"/>
      <c r="K5874" s="5"/>
      <c r="M5874" s="9"/>
    </row>
    <row r="5875" spans="4:13" x14ac:dyDescent="0.2">
      <c r="D5875" s="2"/>
      <c r="E5875" s="2"/>
      <c r="K5875" s="5"/>
      <c r="M5875" s="9"/>
    </row>
    <row r="5876" spans="4:13" x14ac:dyDescent="0.2">
      <c r="D5876" s="2"/>
      <c r="E5876" s="2"/>
      <c r="K5876" s="5"/>
      <c r="M5876" s="9"/>
    </row>
    <row r="5877" spans="4:13" x14ac:dyDescent="0.2">
      <c r="D5877" s="2"/>
      <c r="E5877" s="2"/>
      <c r="K5877" s="5"/>
      <c r="M5877" s="9"/>
    </row>
    <row r="5878" spans="4:13" x14ac:dyDescent="0.2">
      <c r="D5878" s="2"/>
      <c r="E5878" s="2"/>
      <c r="K5878" s="5"/>
      <c r="M5878" s="9"/>
    </row>
    <row r="5879" spans="4:13" x14ac:dyDescent="0.2">
      <c r="D5879" s="2"/>
      <c r="E5879" s="2"/>
      <c r="K5879" s="5"/>
      <c r="M5879" s="9"/>
    </row>
    <row r="5880" spans="4:13" x14ac:dyDescent="0.2">
      <c r="D5880" s="2"/>
      <c r="E5880" s="2"/>
      <c r="K5880" s="5"/>
      <c r="M5880" s="9"/>
    </row>
    <row r="5881" spans="4:13" x14ac:dyDescent="0.2">
      <c r="D5881" s="2"/>
      <c r="E5881" s="2"/>
      <c r="K5881" s="5"/>
      <c r="M5881" s="9"/>
    </row>
    <row r="5882" spans="4:13" x14ac:dyDescent="0.2">
      <c r="D5882" s="2"/>
      <c r="E5882" s="2"/>
      <c r="K5882" s="5"/>
      <c r="M5882" s="9"/>
    </row>
    <row r="5883" spans="4:13" x14ac:dyDescent="0.2">
      <c r="D5883" s="2"/>
      <c r="E5883" s="2"/>
      <c r="K5883" s="5"/>
      <c r="M5883" s="9"/>
    </row>
    <row r="5884" spans="4:13" x14ac:dyDescent="0.2">
      <c r="D5884" s="2"/>
      <c r="E5884" s="2"/>
      <c r="K5884" s="5"/>
      <c r="M5884" s="9"/>
    </row>
    <row r="5885" spans="4:13" x14ac:dyDescent="0.2">
      <c r="D5885" s="2"/>
      <c r="E5885" s="2"/>
      <c r="K5885" s="5"/>
      <c r="M5885" s="9"/>
    </row>
    <row r="5886" spans="4:13" x14ac:dyDescent="0.2">
      <c r="D5886" s="2"/>
      <c r="E5886" s="2"/>
      <c r="K5886" s="5"/>
      <c r="M5886" s="9"/>
    </row>
    <row r="5887" spans="4:13" x14ac:dyDescent="0.2">
      <c r="D5887" s="2"/>
      <c r="E5887" s="2"/>
      <c r="K5887" s="5"/>
      <c r="M5887" s="9"/>
    </row>
    <row r="5888" spans="4:13" x14ac:dyDescent="0.2">
      <c r="D5888" s="2"/>
      <c r="E5888" s="2"/>
      <c r="K5888" s="5"/>
      <c r="M5888" s="9"/>
    </row>
    <row r="5889" spans="4:13" x14ac:dyDescent="0.2">
      <c r="D5889" s="2"/>
      <c r="E5889" s="2"/>
      <c r="K5889" s="5"/>
      <c r="M5889" s="9"/>
    </row>
    <row r="5890" spans="4:13" x14ac:dyDescent="0.2">
      <c r="D5890" s="2"/>
      <c r="E5890" s="2"/>
      <c r="K5890" s="5"/>
      <c r="M5890" s="9"/>
    </row>
    <row r="5891" spans="4:13" x14ac:dyDescent="0.2">
      <c r="D5891" s="2"/>
      <c r="E5891" s="2"/>
      <c r="K5891" s="5"/>
      <c r="M5891" s="9"/>
    </row>
    <row r="5892" spans="4:13" x14ac:dyDescent="0.2">
      <c r="D5892" s="2"/>
      <c r="E5892" s="2"/>
      <c r="K5892" s="5"/>
      <c r="M5892" s="9"/>
    </row>
    <row r="5893" spans="4:13" x14ac:dyDescent="0.2">
      <c r="D5893" s="2"/>
      <c r="E5893" s="2"/>
      <c r="K5893" s="5"/>
      <c r="M5893" s="9"/>
    </row>
    <row r="5894" spans="4:13" x14ac:dyDescent="0.2">
      <c r="D5894" s="2"/>
      <c r="E5894" s="2"/>
      <c r="K5894" s="5"/>
      <c r="M5894" s="9"/>
    </row>
    <row r="5895" spans="4:13" x14ac:dyDescent="0.2">
      <c r="D5895" s="2"/>
      <c r="E5895" s="2"/>
      <c r="K5895" s="5"/>
      <c r="M5895" s="9"/>
    </row>
    <row r="5896" spans="4:13" x14ac:dyDescent="0.2">
      <c r="D5896" s="2"/>
      <c r="E5896" s="2"/>
      <c r="K5896" s="5"/>
      <c r="M5896" s="9"/>
    </row>
    <row r="5897" spans="4:13" x14ac:dyDescent="0.2">
      <c r="D5897" s="2"/>
      <c r="E5897" s="2"/>
      <c r="K5897" s="5"/>
      <c r="M5897" s="9"/>
    </row>
    <row r="5898" spans="4:13" x14ac:dyDescent="0.2">
      <c r="D5898" s="2"/>
      <c r="E5898" s="2"/>
      <c r="K5898" s="5"/>
      <c r="M5898" s="9"/>
    </row>
    <row r="5899" spans="4:13" x14ac:dyDescent="0.2">
      <c r="D5899" s="2"/>
      <c r="E5899" s="2"/>
      <c r="K5899" s="5"/>
      <c r="M5899" s="9"/>
    </row>
    <row r="5900" spans="4:13" x14ac:dyDescent="0.2">
      <c r="D5900" s="2"/>
      <c r="E5900" s="2"/>
      <c r="K5900" s="5"/>
      <c r="M5900" s="9"/>
    </row>
    <row r="5901" spans="4:13" x14ac:dyDescent="0.2">
      <c r="D5901" s="2"/>
      <c r="E5901" s="2"/>
      <c r="K5901" s="5"/>
      <c r="M5901" s="9"/>
    </row>
    <row r="5902" spans="4:13" x14ac:dyDescent="0.2">
      <c r="D5902" s="2"/>
      <c r="E5902" s="2"/>
      <c r="K5902" s="5"/>
      <c r="M5902" s="9"/>
    </row>
    <row r="5903" spans="4:13" x14ac:dyDescent="0.2">
      <c r="D5903" s="2"/>
      <c r="E5903" s="2"/>
      <c r="K5903" s="5"/>
      <c r="M5903" s="9"/>
    </row>
    <row r="5904" spans="4:13" x14ac:dyDescent="0.2">
      <c r="D5904" s="2"/>
      <c r="E5904" s="2"/>
      <c r="K5904" s="5"/>
      <c r="M5904" s="9"/>
    </row>
    <row r="5905" spans="4:13" x14ac:dyDescent="0.2">
      <c r="D5905" s="2"/>
      <c r="E5905" s="2"/>
      <c r="K5905" s="5"/>
      <c r="M5905" s="9"/>
    </row>
    <row r="5906" spans="4:13" x14ac:dyDescent="0.2">
      <c r="D5906" s="2"/>
      <c r="E5906" s="2"/>
      <c r="K5906" s="5"/>
      <c r="M5906" s="9"/>
    </row>
    <row r="5907" spans="4:13" x14ac:dyDescent="0.2">
      <c r="D5907" s="2"/>
      <c r="E5907" s="2"/>
      <c r="K5907" s="5"/>
      <c r="M5907" s="9"/>
    </row>
    <row r="5908" spans="4:13" x14ac:dyDescent="0.2">
      <c r="D5908" s="2"/>
      <c r="E5908" s="2"/>
      <c r="K5908" s="5"/>
      <c r="M5908" s="9"/>
    </row>
    <row r="5909" spans="4:13" x14ac:dyDescent="0.2">
      <c r="D5909" s="2"/>
      <c r="E5909" s="2"/>
      <c r="K5909" s="5"/>
      <c r="M5909" s="9"/>
    </row>
    <row r="5910" spans="4:13" x14ac:dyDescent="0.2">
      <c r="D5910" s="2"/>
      <c r="E5910" s="2"/>
      <c r="K5910" s="5"/>
      <c r="M5910" s="9"/>
    </row>
    <row r="5911" spans="4:13" x14ac:dyDescent="0.2">
      <c r="D5911" s="2"/>
      <c r="E5911" s="2"/>
      <c r="K5911" s="5"/>
      <c r="M5911" s="9"/>
    </row>
    <row r="5912" spans="4:13" x14ac:dyDescent="0.2">
      <c r="D5912" s="2"/>
      <c r="E5912" s="2"/>
      <c r="K5912" s="5"/>
      <c r="M5912" s="9"/>
    </row>
    <row r="5913" spans="4:13" x14ac:dyDescent="0.2">
      <c r="D5913" s="2"/>
      <c r="E5913" s="2"/>
      <c r="K5913" s="5"/>
      <c r="M5913" s="9"/>
    </row>
    <row r="5914" spans="4:13" x14ac:dyDescent="0.2">
      <c r="D5914" s="2"/>
      <c r="E5914" s="2"/>
      <c r="K5914" s="5"/>
      <c r="M5914" s="9"/>
    </row>
    <row r="5915" spans="4:13" x14ac:dyDescent="0.2">
      <c r="D5915" s="2"/>
      <c r="E5915" s="2"/>
      <c r="K5915" s="5"/>
      <c r="M5915" s="9"/>
    </row>
    <row r="5916" spans="4:13" x14ac:dyDescent="0.2">
      <c r="D5916" s="2"/>
      <c r="E5916" s="2"/>
      <c r="K5916" s="5"/>
      <c r="M5916" s="9"/>
    </row>
    <row r="5917" spans="4:13" x14ac:dyDescent="0.2">
      <c r="D5917" s="2"/>
      <c r="E5917" s="2"/>
      <c r="K5917" s="5"/>
      <c r="M5917" s="9"/>
    </row>
    <row r="5918" spans="4:13" x14ac:dyDescent="0.2">
      <c r="D5918" s="2"/>
      <c r="E5918" s="2"/>
      <c r="K5918" s="5"/>
      <c r="M5918" s="9"/>
    </row>
    <row r="5919" spans="4:13" x14ac:dyDescent="0.2">
      <c r="D5919" s="2"/>
      <c r="E5919" s="2"/>
      <c r="K5919" s="5"/>
      <c r="M5919" s="9"/>
    </row>
    <row r="5920" spans="4:13" x14ac:dyDescent="0.2">
      <c r="D5920" s="2"/>
      <c r="E5920" s="2"/>
      <c r="K5920" s="5"/>
      <c r="M5920" s="9"/>
    </row>
    <row r="5921" spans="4:13" x14ac:dyDescent="0.2">
      <c r="D5921" s="2"/>
      <c r="E5921" s="2"/>
      <c r="K5921" s="5"/>
      <c r="M5921" s="9"/>
    </row>
    <row r="5922" spans="4:13" x14ac:dyDescent="0.2">
      <c r="D5922" s="2"/>
      <c r="E5922" s="2"/>
      <c r="K5922" s="5"/>
      <c r="M5922" s="9"/>
    </row>
    <row r="5923" spans="4:13" x14ac:dyDescent="0.2">
      <c r="D5923" s="2"/>
      <c r="E5923" s="2"/>
      <c r="K5923" s="5"/>
      <c r="M5923" s="9"/>
    </row>
    <row r="5924" spans="4:13" x14ac:dyDescent="0.2">
      <c r="D5924" s="2"/>
      <c r="E5924" s="2"/>
      <c r="K5924" s="5"/>
      <c r="M5924" s="9"/>
    </row>
    <row r="5925" spans="4:13" x14ac:dyDescent="0.2">
      <c r="D5925" s="2"/>
      <c r="E5925" s="2"/>
      <c r="K5925" s="5"/>
      <c r="M5925" s="9"/>
    </row>
    <row r="5926" spans="4:13" x14ac:dyDescent="0.2">
      <c r="D5926" s="2"/>
      <c r="E5926" s="2"/>
      <c r="K5926" s="5"/>
      <c r="M5926" s="9"/>
    </row>
    <row r="5927" spans="4:13" x14ac:dyDescent="0.2">
      <c r="D5927" s="2"/>
      <c r="E5927" s="2"/>
      <c r="K5927" s="5"/>
      <c r="M5927" s="9"/>
    </row>
    <row r="5928" spans="4:13" x14ac:dyDescent="0.2">
      <c r="D5928" s="2"/>
      <c r="E5928" s="2"/>
      <c r="K5928" s="5"/>
      <c r="M5928" s="9"/>
    </row>
    <row r="5929" spans="4:13" x14ac:dyDescent="0.2">
      <c r="D5929" s="2"/>
      <c r="E5929" s="2"/>
      <c r="K5929" s="5"/>
      <c r="M5929" s="9"/>
    </row>
    <row r="5930" spans="4:13" x14ac:dyDescent="0.2">
      <c r="D5930" s="2"/>
      <c r="E5930" s="2"/>
      <c r="K5930" s="5"/>
      <c r="M5930" s="9"/>
    </row>
    <row r="5931" spans="4:13" x14ac:dyDescent="0.2">
      <c r="D5931" s="2"/>
      <c r="E5931" s="2"/>
      <c r="K5931" s="5"/>
      <c r="M5931" s="9"/>
    </row>
    <row r="5932" spans="4:13" x14ac:dyDescent="0.2">
      <c r="D5932" s="2"/>
      <c r="E5932" s="2"/>
      <c r="K5932" s="5"/>
      <c r="M5932" s="9"/>
    </row>
    <row r="5933" spans="4:13" x14ac:dyDescent="0.2">
      <c r="D5933" s="2"/>
      <c r="E5933" s="2"/>
      <c r="K5933" s="5"/>
      <c r="M5933" s="9"/>
    </row>
    <row r="5934" spans="4:13" x14ac:dyDescent="0.2">
      <c r="D5934" s="2"/>
      <c r="E5934" s="2"/>
      <c r="K5934" s="5"/>
      <c r="M5934" s="9"/>
    </row>
    <row r="5935" spans="4:13" x14ac:dyDescent="0.2">
      <c r="D5935" s="2"/>
      <c r="E5935" s="2"/>
      <c r="K5935" s="5"/>
      <c r="M5935" s="9"/>
    </row>
    <row r="5936" spans="4:13" x14ac:dyDescent="0.2">
      <c r="D5936" s="2"/>
      <c r="E5936" s="2"/>
      <c r="K5936" s="5"/>
      <c r="M5936" s="9"/>
    </row>
    <row r="5937" spans="4:13" x14ac:dyDescent="0.2">
      <c r="D5937" s="2"/>
      <c r="E5937" s="2"/>
      <c r="K5937" s="5"/>
      <c r="M5937" s="9"/>
    </row>
    <row r="5938" spans="4:13" x14ac:dyDescent="0.2">
      <c r="D5938" s="2"/>
      <c r="E5938" s="2"/>
      <c r="K5938" s="5"/>
      <c r="M5938" s="9"/>
    </row>
    <row r="5939" spans="4:13" x14ac:dyDescent="0.2">
      <c r="D5939" s="2"/>
      <c r="E5939" s="2"/>
      <c r="K5939" s="5"/>
      <c r="M5939" s="9"/>
    </row>
    <row r="5940" spans="4:13" x14ac:dyDescent="0.2">
      <c r="D5940" s="2"/>
      <c r="E5940" s="2"/>
      <c r="K5940" s="5"/>
      <c r="M5940" s="9"/>
    </row>
    <row r="5941" spans="4:13" x14ac:dyDescent="0.2">
      <c r="D5941" s="2"/>
      <c r="E5941" s="2"/>
      <c r="K5941" s="5"/>
      <c r="M5941" s="9"/>
    </row>
    <row r="5942" spans="4:13" x14ac:dyDescent="0.2">
      <c r="D5942" s="2"/>
      <c r="E5942" s="2"/>
      <c r="K5942" s="5"/>
      <c r="M5942" s="9"/>
    </row>
    <row r="5943" spans="4:13" x14ac:dyDescent="0.2">
      <c r="D5943" s="2"/>
      <c r="E5943" s="2"/>
      <c r="K5943" s="5"/>
      <c r="M5943" s="9"/>
    </row>
    <row r="5944" spans="4:13" x14ac:dyDescent="0.2">
      <c r="D5944" s="2"/>
      <c r="E5944" s="2"/>
      <c r="K5944" s="5"/>
      <c r="M5944" s="9"/>
    </row>
    <row r="5945" spans="4:13" x14ac:dyDescent="0.2">
      <c r="D5945" s="2"/>
      <c r="E5945" s="2"/>
      <c r="K5945" s="5"/>
      <c r="M5945" s="9"/>
    </row>
    <row r="5946" spans="4:13" x14ac:dyDescent="0.2">
      <c r="D5946" s="2"/>
      <c r="E5946" s="2"/>
      <c r="K5946" s="5"/>
      <c r="M5946" s="9"/>
    </row>
    <row r="5947" spans="4:13" x14ac:dyDescent="0.2">
      <c r="D5947" s="2"/>
      <c r="E5947" s="2"/>
      <c r="K5947" s="5"/>
      <c r="M5947" s="9"/>
    </row>
    <row r="5948" spans="4:13" x14ac:dyDescent="0.2">
      <c r="D5948" s="2"/>
      <c r="E5948" s="2"/>
      <c r="K5948" s="5"/>
      <c r="M5948" s="9"/>
    </row>
    <row r="5949" spans="4:13" x14ac:dyDescent="0.2">
      <c r="D5949" s="2"/>
      <c r="E5949" s="2"/>
      <c r="K5949" s="5"/>
      <c r="M5949" s="9"/>
    </row>
    <row r="5950" spans="4:13" x14ac:dyDescent="0.2">
      <c r="D5950" s="2"/>
      <c r="E5950" s="2"/>
      <c r="K5950" s="5"/>
      <c r="M5950" s="9"/>
    </row>
    <row r="5951" spans="4:13" x14ac:dyDescent="0.2">
      <c r="D5951" s="2"/>
      <c r="E5951" s="2"/>
      <c r="K5951" s="5"/>
      <c r="M5951" s="9"/>
    </row>
    <row r="5952" spans="4:13" x14ac:dyDescent="0.2">
      <c r="D5952" s="2"/>
      <c r="E5952" s="2"/>
      <c r="K5952" s="5"/>
      <c r="M5952" s="9"/>
    </row>
    <row r="5953" spans="4:13" x14ac:dyDescent="0.2">
      <c r="D5953" s="2"/>
      <c r="E5953" s="2"/>
      <c r="K5953" s="5"/>
      <c r="M5953" s="9"/>
    </row>
    <row r="5954" spans="4:13" x14ac:dyDescent="0.2">
      <c r="D5954" s="2"/>
      <c r="E5954" s="2"/>
      <c r="K5954" s="5"/>
      <c r="M5954" s="9"/>
    </row>
    <row r="5955" spans="4:13" x14ac:dyDescent="0.2">
      <c r="D5955" s="2"/>
      <c r="E5955" s="2"/>
      <c r="K5955" s="5"/>
      <c r="M5955" s="9"/>
    </row>
    <row r="5956" spans="4:13" x14ac:dyDescent="0.2">
      <c r="D5956" s="2"/>
      <c r="E5956" s="2"/>
      <c r="K5956" s="5"/>
      <c r="M5956" s="9"/>
    </row>
    <row r="5957" spans="4:13" x14ac:dyDescent="0.2">
      <c r="D5957" s="2"/>
      <c r="E5957" s="2"/>
      <c r="K5957" s="5"/>
      <c r="M5957" s="9"/>
    </row>
    <row r="5958" spans="4:13" x14ac:dyDescent="0.2">
      <c r="D5958" s="2"/>
      <c r="E5958" s="2"/>
      <c r="K5958" s="5"/>
      <c r="M5958" s="9"/>
    </row>
    <row r="5959" spans="4:13" x14ac:dyDescent="0.2">
      <c r="D5959" s="2"/>
      <c r="E5959" s="2"/>
      <c r="K5959" s="5"/>
      <c r="M5959" s="9"/>
    </row>
    <row r="5960" spans="4:13" x14ac:dyDescent="0.2">
      <c r="D5960" s="2"/>
      <c r="E5960" s="2"/>
      <c r="K5960" s="5"/>
      <c r="M5960" s="9"/>
    </row>
    <row r="5961" spans="4:13" x14ac:dyDescent="0.2">
      <c r="D5961" s="2"/>
      <c r="E5961" s="2"/>
      <c r="K5961" s="5"/>
      <c r="M5961" s="9"/>
    </row>
    <row r="5962" spans="4:13" x14ac:dyDescent="0.2">
      <c r="D5962" s="2"/>
      <c r="E5962" s="2"/>
      <c r="K5962" s="5"/>
      <c r="M5962" s="9"/>
    </row>
    <row r="5963" spans="4:13" x14ac:dyDescent="0.2">
      <c r="D5963" s="2"/>
      <c r="E5963" s="2"/>
      <c r="K5963" s="5"/>
      <c r="M5963" s="9"/>
    </row>
    <row r="5964" spans="4:13" x14ac:dyDescent="0.2">
      <c r="D5964" s="2"/>
      <c r="E5964" s="2"/>
      <c r="K5964" s="5"/>
      <c r="M5964" s="9"/>
    </row>
    <row r="5965" spans="4:13" x14ac:dyDescent="0.2">
      <c r="D5965" s="2"/>
      <c r="E5965" s="2"/>
      <c r="K5965" s="5"/>
      <c r="M5965" s="9"/>
    </row>
    <row r="5966" spans="4:13" x14ac:dyDescent="0.2">
      <c r="D5966" s="2"/>
      <c r="E5966" s="2"/>
      <c r="K5966" s="5"/>
      <c r="M5966" s="9"/>
    </row>
    <row r="5967" spans="4:13" x14ac:dyDescent="0.2">
      <c r="D5967" s="2"/>
      <c r="E5967" s="2"/>
      <c r="K5967" s="5"/>
      <c r="M5967" s="9"/>
    </row>
    <row r="5968" spans="4:13" x14ac:dyDescent="0.2">
      <c r="D5968" s="2"/>
      <c r="E5968" s="2"/>
      <c r="K5968" s="5"/>
      <c r="M5968" s="9"/>
    </row>
    <row r="5969" spans="4:13" x14ac:dyDescent="0.2">
      <c r="D5969" s="2"/>
      <c r="E5969" s="2"/>
      <c r="K5969" s="5"/>
      <c r="M5969" s="9"/>
    </row>
    <row r="5970" spans="4:13" x14ac:dyDescent="0.2">
      <c r="D5970" s="2"/>
      <c r="E5970" s="2"/>
      <c r="K5970" s="5"/>
      <c r="M5970" s="9"/>
    </row>
    <row r="5971" spans="4:13" x14ac:dyDescent="0.2">
      <c r="D5971" s="2"/>
      <c r="E5971" s="2"/>
      <c r="K5971" s="5"/>
      <c r="M5971" s="9"/>
    </row>
    <row r="5972" spans="4:13" x14ac:dyDescent="0.2">
      <c r="D5972" s="2"/>
      <c r="E5972" s="2"/>
      <c r="K5972" s="5"/>
      <c r="M5972" s="9"/>
    </row>
    <row r="5973" spans="4:13" x14ac:dyDescent="0.2">
      <c r="D5973" s="2"/>
      <c r="E5973" s="2"/>
      <c r="K5973" s="5"/>
      <c r="M5973" s="9"/>
    </row>
    <row r="5974" spans="4:13" x14ac:dyDescent="0.2">
      <c r="D5974" s="2"/>
      <c r="E5974" s="2"/>
      <c r="K5974" s="5"/>
      <c r="M5974" s="9"/>
    </row>
    <row r="5975" spans="4:13" x14ac:dyDescent="0.2">
      <c r="D5975" s="2"/>
      <c r="E5975" s="2"/>
      <c r="K5975" s="5"/>
      <c r="M5975" s="9"/>
    </row>
    <row r="5976" spans="4:13" x14ac:dyDescent="0.2">
      <c r="D5976" s="2"/>
      <c r="E5976" s="2"/>
      <c r="K5976" s="5"/>
      <c r="M5976" s="9"/>
    </row>
    <row r="5977" spans="4:13" x14ac:dyDescent="0.2">
      <c r="D5977" s="2"/>
      <c r="E5977" s="2"/>
      <c r="K5977" s="5"/>
      <c r="M5977" s="9"/>
    </row>
    <row r="5978" spans="4:13" x14ac:dyDescent="0.2">
      <c r="D5978" s="2"/>
      <c r="E5978" s="2"/>
      <c r="K5978" s="5"/>
      <c r="M5978" s="9"/>
    </row>
    <row r="5979" spans="4:13" x14ac:dyDescent="0.2">
      <c r="D5979" s="2"/>
      <c r="E5979" s="2"/>
      <c r="K5979" s="5"/>
      <c r="M5979" s="9"/>
    </row>
    <row r="5980" spans="4:13" x14ac:dyDescent="0.2">
      <c r="D5980" s="2"/>
      <c r="E5980" s="2"/>
      <c r="K5980" s="5"/>
      <c r="M5980" s="9"/>
    </row>
    <row r="5981" spans="4:13" x14ac:dyDescent="0.2">
      <c r="D5981" s="2"/>
      <c r="E5981" s="2"/>
      <c r="K5981" s="5"/>
      <c r="M5981" s="9"/>
    </row>
    <row r="5982" spans="4:13" x14ac:dyDescent="0.2">
      <c r="D5982" s="2"/>
      <c r="E5982" s="2"/>
      <c r="K5982" s="5"/>
      <c r="M5982" s="9"/>
    </row>
    <row r="5983" spans="4:13" x14ac:dyDescent="0.2">
      <c r="D5983" s="2"/>
      <c r="E5983" s="2"/>
      <c r="K5983" s="5"/>
      <c r="M5983" s="9"/>
    </row>
    <row r="5984" spans="4:13" x14ac:dyDescent="0.2">
      <c r="D5984" s="2"/>
      <c r="E5984" s="2"/>
      <c r="K5984" s="5"/>
      <c r="M5984" s="9"/>
    </row>
    <row r="5985" spans="4:13" x14ac:dyDescent="0.2">
      <c r="D5985" s="2"/>
      <c r="E5985" s="2"/>
      <c r="K5985" s="5"/>
      <c r="M5985" s="9"/>
    </row>
    <row r="5986" spans="4:13" x14ac:dyDescent="0.2">
      <c r="D5986" s="2"/>
      <c r="E5986" s="2"/>
      <c r="K5986" s="5"/>
      <c r="M5986" s="9"/>
    </row>
    <row r="5987" spans="4:13" x14ac:dyDescent="0.2">
      <c r="D5987" s="2"/>
      <c r="E5987" s="2"/>
      <c r="K5987" s="5"/>
      <c r="M5987" s="9"/>
    </row>
    <row r="5988" spans="4:13" x14ac:dyDescent="0.2">
      <c r="D5988" s="2"/>
      <c r="E5988" s="2"/>
      <c r="K5988" s="5"/>
      <c r="M5988" s="9"/>
    </row>
    <row r="5989" spans="4:13" x14ac:dyDescent="0.2">
      <c r="D5989" s="2"/>
      <c r="E5989" s="2"/>
      <c r="K5989" s="5"/>
      <c r="M5989" s="9"/>
    </row>
    <row r="5990" spans="4:13" x14ac:dyDescent="0.2">
      <c r="D5990" s="2"/>
      <c r="E5990" s="2"/>
      <c r="K5990" s="5"/>
      <c r="M5990" s="9"/>
    </row>
    <row r="5991" spans="4:13" x14ac:dyDescent="0.2">
      <c r="D5991" s="2"/>
      <c r="E5991" s="2"/>
      <c r="K5991" s="5"/>
      <c r="M5991" s="9"/>
    </row>
    <row r="5992" spans="4:13" x14ac:dyDescent="0.2">
      <c r="D5992" s="2"/>
      <c r="E5992" s="2"/>
      <c r="K5992" s="5"/>
      <c r="M5992" s="9"/>
    </row>
    <row r="5993" spans="4:13" x14ac:dyDescent="0.2">
      <c r="D5993" s="2"/>
      <c r="E5993" s="2"/>
      <c r="K5993" s="5"/>
      <c r="M5993" s="9"/>
    </row>
    <row r="5994" spans="4:13" x14ac:dyDescent="0.2">
      <c r="D5994" s="2"/>
      <c r="E5994" s="2"/>
      <c r="K5994" s="5"/>
      <c r="M5994" s="9"/>
    </row>
    <row r="5995" spans="4:13" x14ac:dyDescent="0.2">
      <c r="D5995" s="2"/>
      <c r="E5995" s="2"/>
      <c r="K5995" s="5"/>
      <c r="M5995" s="9"/>
    </row>
    <row r="5996" spans="4:13" x14ac:dyDescent="0.2">
      <c r="D5996" s="2"/>
      <c r="E5996" s="2"/>
      <c r="K5996" s="5"/>
      <c r="M5996" s="9"/>
    </row>
    <row r="5997" spans="4:13" x14ac:dyDescent="0.2">
      <c r="D5997" s="2"/>
      <c r="E5997" s="2"/>
      <c r="K5997" s="5"/>
      <c r="M5997" s="9"/>
    </row>
    <row r="5998" spans="4:13" x14ac:dyDescent="0.2">
      <c r="D5998" s="2"/>
      <c r="E5998" s="2"/>
      <c r="K5998" s="5"/>
      <c r="M5998" s="9"/>
    </row>
    <row r="5999" spans="4:13" x14ac:dyDescent="0.2">
      <c r="D5999" s="2"/>
      <c r="E5999" s="2"/>
      <c r="K5999" s="5"/>
      <c r="M5999" s="9"/>
    </row>
    <row r="6000" spans="4:13" x14ac:dyDescent="0.2">
      <c r="D6000" s="2"/>
      <c r="E6000" s="2"/>
      <c r="K6000" s="5"/>
      <c r="M6000" s="9"/>
    </row>
    <row r="6001" spans="4:13" x14ac:dyDescent="0.2">
      <c r="D6001" s="2"/>
      <c r="E6001" s="2"/>
      <c r="K6001" s="5"/>
      <c r="M6001" s="9"/>
    </row>
    <row r="6002" spans="4:13" x14ac:dyDescent="0.2">
      <c r="D6002" s="2"/>
      <c r="E6002" s="2"/>
      <c r="K6002" s="5"/>
      <c r="M6002" s="9"/>
    </row>
    <row r="6003" spans="4:13" x14ac:dyDescent="0.2">
      <c r="D6003" s="2"/>
      <c r="E6003" s="2"/>
      <c r="K6003" s="5"/>
      <c r="M6003" s="9"/>
    </row>
    <row r="6004" spans="4:13" x14ac:dyDescent="0.2">
      <c r="D6004" s="2"/>
      <c r="E6004" s="2"/>
      <c r="K6004" s="5"/>
      <c r="M6004" s="9"/>
    </row>
    <row r="6005" spans="4:13" x14ac:dyDescent="0.2">
      <c r="D6005" s="2"/>
      <c r="E6005" s="2"/>
      <c r="K6005" s="5"/>
      <c r="M6005" s="9"/>
    </row>
    <row r="6006" spans="4:13" x14ac:dyDescent="0.2">
      <c r="D6006" s="2"/>
      <c r="E6006" s="2"/>
      <c r="K6006" s="5"/>
      <c r="M6006" s="9"/>
    </row>
    <row r="6007" spans="4:13" x14ac:dyDescent="0.2">
      <c r="D6007" s="2"/>
      <c r="E6007" s="2"/>
      <c r="K6007" s="5"/>
      <c r="M6007" s="9"/>
    </row>
    <row r="6008" spans="4:13" x14ac:dyDescent="0.2">
      <c r="D6008" s="2"/>
      <c r="E6008" s="2"/>
      <c r="K6008" s="5"/>
      <c r="M6008" s="9"/>
    </row>
    <row r="6009" spans="4:13" x14ac:dyDescent="0.2">
      <c r="D6009" s="2"/>
      <c r="E6009" s="2"/>
      <c r="K6009" s="5"/>
      <c r="M6009" s="9"/>
    </row>
    <row r="6010" spans="4:13" x14ac:dyDescent="0.2">
      <c r="D6010" s="2"/>
      <c r="E6010" s="2"/>
      <c r="K6010" s="5"/>
      <c r="M6010" s="9"/>
    </row>
    <row r="6011" spans="4:13" x14ac:dyDescent="0.2">
      <c r="D6011" s="2"/>
      <c r="E6011" s="2"/>
      <c r="K6011" s="5"/>
      <c r="M6011" s="9"/>
    </row>
    <row r="6012" spans="4:13" x14ac:dyDescent="0.2">
      <c r="D6012" s="2"/>
      <c r="E6012" s="2"/>
      <c r="K6012" s="5"/>
      <c r="M6012" s="9"/>
    </row>
    <row r="6013" spans="4:13" x14ac:dyDescent="0.2">
      <c r="D6013" s="2"/>
      <c r="E6013" s="2"/>
      <c r="K6013" s="5"/>
      <c r="M6013" s="9"/>
    </row>
    <row r="6014" spans="4:13" x14ac:dyDescent="0.2">
      <c r="D6014" s="2"/>
      <c r="E6014" s="2"/>
      <c r="K6014" s="5"/>
      <c r="M6014" s="9"/>
    </row>
    <row r="6015" spans="4:13" x14ac:dyDescent="0.2">
      <c r="D6015" s="2"/>
      <c r="E6015" s="2"/>
      <c r="K6015" s="5"/>
      <c r="M6015" s="9"/>
    </row>
    <row r="6016" spans="4:13" x14ac:dyDescent="0.2">
      <c r="D6016" s="2"/>
      <c r="E6016" s="2"/>
      <c r="K6016" s="5"/>
      <c r="M6016" s="9"/>
    </row>
    <row r="6017" spans="4:13" x14ac:dyDescent="0.2">
      <c r="D6017" s="2"/>
      <c r="E6017" s="2"/>
      <c r="K6017" s="5"/>
      <c r="M6017" s="9"/>
    </row>
    <row r="6018" spans="4:13" x14ac:dyDescent="0.2">
      <c r="D6018" s="2"/>
      <c r="E6018" s="2"/>
      <c r="K6018" s="5"/>
      <c r="M6018" s="9"/>
    </row>
    <row r="6019" spans="4:13" x14ac:dyDescent="0.2">
      <c r="D6019" s="2"/>
      <c r="E6019" s="2"/>
      <c r="K6019" s="5"/>
      <c r="M6019" s="9"/>
    </row>
    <row r="6020" spans="4:13" x14ac:dyDescent="0.2">
      <c r="D6020" s="2"/>
      <c r="E6020" s="2"/>
      <c r="K6020" s="5"/>
      <c r="M6020" s="9"/>
    </row>
    <row r="6021" spans="4:13" x14ac:dyDescent="0.2">
      <c r="D6021" s="2"/>
      <c r="E6021" s="2"/>
      <c r="K6021" s="5"/>
      <c r="M6021" s="9"/>
    </row>
    <row r="6022" spans="4:13" x14ac:dyDescent="0.2">
      <c r="D6022" s="2"/>
      <c r="E6022" s="2"/>
      <c r="K6022" s="5"/>
      <c r="M6022" s="9"/>
    </row>
    <row r="6023" spans="4:13" x14ac:dyDescent="0.2">
      <c r="D6023" s="2"/>
      <c r="E6023" s="2"/>
      <c r="K6023" s="5"/>
      <c r="M6023" s="9"/>
    </row>
    <row r="6024" spans="4:13" x14ac:dyDescent="0.2">
      <c r="D6024" s="2"/>
      <c r="E6024" s="2"/>
      <c r="K6024" s="5"/>
      <c r="M6024" s="9"/>
    </row>
    <row r="6025" spans="4:13" x14ac:dyDescent="0.2">
      <c r="D6025" s="2"/>
      <c r="E6025" s="2"/>
      <c r="K6025" s="5"/>
      <c r="M6025" s="9"/>
    </row>
    <row r="6026" spans="4:13" x14ac:dyDescent="0.2">
      <c r="D6026" s="2"/>
      <c r="E6026" s="2"/>
      <c r="K6026" s="5"/>
      <c r="M6026" s="9"/>
    </row>
    <row r="6027" spans="4:13" x14ac:dyDescent="0.2">
      <c r="D6027" s="2"/>
      <c r="E6027" s="2"/>
      <c r="K6027" s="5"/>
      <c r="M6027" s="9"/>
    </row>
    <row r="6028" spans="4:13" x14ac:dyDescent="0.2">
      <c r="D6028" s="2"/>
      <c r="E6028" s="2"/>
      <c r="K6028" s="5"/>
      <c r="M6028" s="9"/>
    </row>
    <row r="6029" spans="4:13" x14ac:dyDescent="0.2">
      <c r="D6029" s="2"/>
      <c r="E6029" s="2"/>
      <c r="K6029" s="5"/>
      <c r="M6029" s="9"/>
    </row>
    <row r="6030" spans="4:13" x14ac:dyDescent="0.2">
      <c r="D6030" s="2"/>
      <c r="E6030" s="2"/>
      <c r="K6030" s="5"/>
      <c r="M6030" s="9"/>
    </row>
    <row r="6031" spans="4:13" x14ac:dyDescent="0.2">
      <c r="D6031" s="2"/>
      <c r="E6031" s="2"/>
      <c r="K6031" s="5"/>
      <c r="M6031" s="9"/>
    </row>
    <row r="6032" spans="4:13" x14ac:dyDescent="0.2">
      <c r="D6032" s="2"/>
      <c r="E6032" s="2"/>
      <c r="K6032" s="5"/>
      <c r="M6032" s="9"/>
    </row>
    <row r="6033" spans="4:13" x14ac:dyDescent="0.2">
      <c r="D6033" s="2"/>
      <c r="E6033" s="2"/>
      <c r="K6033" s="5"/>
      <c r="M6033" s="9"/>
    </row>
    <row r="6034" spans="4:13" x14ac:dyDescent="0.2">
      <c r="D6034" s="2"/>
      <c r="E6034" s="2"/>
      <c r="K6034" s="5"/>
      <c r="M6034" s="9"/>
    </row>
    <row r="6035" spans="4:13" x14ac:dyDescent="0.2">
      <c r="D6035" s="2"/>
      <c r="E6035" s="2"/>
      <c r="K6035" s="5"/>
      <c r="M6035" s="9"/>
    </row>
    <row r="6036" spans="4:13" x14ac:dyDescent="0.2">
      <c r="D6036" s="2"/>
      <c r="E6036" s="2"/>
      <c r="K6036" s="5"/>
      <c r="M6036" s="9"/>
    </row>
    <row r="6037" spans="4:13" x14ac:dyDescent="0.2">
      <c r="D6037" s="2"/>
      <c r="E6037" s="2"/>
      <c r="K6037" s="5"/>
      <c r="M6037" s="9"/>
    </row>
    <row r="6038" spans="4:13" x14ac:dyDescent="0.2">
      <c r="D6038" s="2"/>
      <c r="E6038" s="2"/>
      <c r="K6038" s="5"/>
      <c r="M6038" s="9"/>
    </row>
    <row r="6039" spans="4:13" x14ac:dyDescent="0.2">
      <c r="D6039" s="2"/>
      <c r="E6039" s="2"/>
      <c r="K6039" s="5"/>
      <c r="M6039" s="9"/>
    </row>
    <row r="6040" spans="4:13" x14ac:dyDescent="0.2">
      <c r="D6040" s="2"/>
      <c r="E6040" s="2"/>
      <c r="K6040" s="5"/>
      <c r="M6040" s="9"/>
    </row>
    <row r="6041" spans="4:13" x14ac:dyDescent="0.2">
      <c r="D6041" s="2"/>
      <c r="E6041" s="2"/>
      <c r="K6041" s="5"/>
      <c r="M6041" s="9"/>
    </row>
    <row r="6042" spans="4:13" x14ac:dyDescent="0.2">
      <c r="D6042" s="2"/>
      <c r="E6042" s="2"/>
      <c r="K6042" s="5"/>
      <c r="M6042" s="9"/>
    </row>
    <row r="6043" spans="4:13" x14ac:dyDescent="0.2">
      <c r="D6043" s="2"/>
      <c r="E6043" s="2"/>
      <c r="K6043" s="5"/>
      <c r="M6043" s="9"/>
    </row>
    <row r="6044" spans="4:13" x14ac:dyDescent="0.2">
      <c r="D6044" s="2"/>
      <c r="E6044" s="2"/>
      <c r="K6044" s="5"/>
      <c r="M6044" s="9"/>
    </row>
    <row r="6045" spans="4:13" x14ac:dyDescent="0.2">
      <c r="D6045" s="2"/>
      <c r="E6045" s="2"/>
      <c r="K6045" s="5"/>
      <c r="M6045" s="9"/>
    </row>
    <row r="6046" spans="4:13" x14ac:dyDescent="0.2">
      <c r="D6046" s="2"/>
      <c r="E6046" s="2"/>
      <c r="K6046" s="5"/>
      <c r="M6046" s="9"/>
    </row>
    <row r="6047" spans="4:13" x14ac:dyDescent="0.2">
      <c r="D6047" s="2"/>
      <c r="E6047" s="2"/>
      <c r="K6047" s="5"/>
      <c r="M6047" s="9"/>
    </row>
    <row r="6048" spans="4:13" x14ac:dyDescent="0.2">
      <c r="D6048" s="2"/>
      <c r="E6048" s="2"/>
      <c r="K6048" s="5"/>
      <c r="M6048" s="9"/>
    </row>
    <row r="6049" spans="4:13" x14ac:dyDescent="0.2">
      <c r="D6049" s="2"/>
      <c r="E6049" s="2"/>
      <c r="K6049" s="5"/>
      <c r="M6049" s="9"/>
    </row>
    <row r="6050" spans="4:13" x14ac:dyDescent="0.2">
      <c r="D6050" s="2"/>
      <c r="E6050" s="2"/>
      <c r="K6050" s="5"/>
      <c r="M6050" s="9"/>
    </row>
    <row r="6051" spans="4:13" x14ac:dyDescent="0.2">
      <c r="D6051" s="2"/>
      <c r="E6051" s="2"/>
      <c r="K6051" s="5"/>
      <c r="M6051" s="9"/>
    </row>
    <row r="6052" spans="4:13" x14ac:dyDescent="0.2">
      <c r="D6052" s="2"/>
      <c r="E6052" s="2"/>
      <c r="K6052" s="5"/>
      <c r="M6052" s="9"/>
    </row>
    <row r="6053" spans="4:13" x14ac:dyDescent="0.2">
      <c r="D6053" s="2"/>
      <c r="E6053" s="2"/>
      <c r="K6053" s="5"/>
      <c r="M6053" s="9"/>
    </row>
    <row r="6054" spans="4:13" x14ac:dyDescent="0.2">
      <c r="D6054" s="2"/>
      <c r="E6054" s="2"/>
      <c r="K6054" s="5"/>
      <c r="M6054" s="9"/>
    </row>
    <row r="6055" spans="4:13" x14ac:dyDescent="0.2">
      <c r="D6055" s="2"/>
      <c r="E6055" s="2"/>
      <c r="K6055" s="5"/>
      <c r="M6055" s="9"/>
    </row>
    <row r="6056" spans="4:13" x14ac:dyDescent="0.2">
      <c r="D6056" s="2"/>
      <c r="E6056" s="2"/>
      <c r="K6056" s="5"/>
      <c r="M6056" s="9"/>
    </row>
    <row r="6057" spans="4:13" x14ac:dyDescent="0.2">
      <c r="D6057" s="2"/>
      <c r="E6057" s="2"/>
      <c r="K6057" s="5"/>
      <c r="M6057" s="9"/>
    </row>
    <row r="6058" spans="4:13" x14ac:dyDescent="0.2">
      <c r="D6058" s="2"/>
      <c r="E6058" s="2"/>
      <c r="K6058" s="5"/>
      <c r="M6058" s="9"/>
    </row>
    <row r="6059" spans="4:13" x14ac:dyDescent="0.2">
      <c r="D6059" s="2"/>
      <c r="E6059" s="2"/>
      <c r="K6059" s="5"/>
      <c r="M6059" s="9"/>
    </row>
    <row r="6060" spans="4:13" x14ac:dyDescent="0.2">
      <c r="D6060" s="2"/>
      <c r="E6060" s="2"/>
      <c r="K6060" s="5"/>
      <c r="M6060" s="9"/>
    </row>
    <row r="6061" spans="4:13" x14ac:dyDescent="0.2">
      <c r="D6061" s="2"/>
      <c r="E6061" s="2"/>
      <c r="K6061" s="5"/>
      <c r="M6061" s="9"/>
    </row>
    <row r="6062" spans="4:13" x14ac:dyDescent="0.2">
      <c r="D6062" s="2"/>
      <c r="E6062" s="2"/>
      <c r="K6062" s="5"/>
      <c r="M6062" s="9"/>
    </row>
    <row r="6063" spans="4:13" x14ac:dyDescent="0.2">
      <c r="D6063" s="2"/>
      <c r="E6063" s="2"/>
      <c r="K6063" s="5"/>
      <c r="M6063" s="9"/>
    </row>
    <row r="6064" spans="4:13" x14ac:dyDescent="0.2">
      <c r="D6064" s="2"/>
      <c r="E6064" s="2"/>
      <c r="K6064" s="5"/>
      <c r="M6064" s="9"/>
    </row>
    <row r="6065" spans="4:13" x14ac:dyDescent="0.2">
      <c r="D6065" s="2"/>
      <c r="E6065" s="2"/>
      <c r="K6065" s="5"/>
      <c r="M6065" s="9"/>
    </row>
    <row r="6066" spans="4:13" x14ac:dyDescent="0.2">
      <c r="D6066" s="2"/>
      <c r="E6066" s="2"/>
      <c r="K6066" s="5"/>
      <c r="M6066" s="9"/>
    </row>
    <row r="6067" spans="4:13" x14ac:dyDescent="0.2">
      <c r="D6067" s="2"/>
      <c r="E6067" s="2"/>
      <c r="K6067" s="5"/>
      <c r="M6067" s="9"/>
    </row>
    <row r="6068" spans="4:13" x14ac:dyDescent="0.2">
      <c r="D6068" s="2"/>
      <c r="E6068" s="2"/>
      <c r="K6068" s="5"/>
      <c r="M6068" s="9"/>
    </row>
    <row r="6069" spans="4:13" x14ac:dyDescent="0.2">
      <c r="D6069" s="2"/>
      <c r="E6069" s="2"/>
      <c r="K6069" s="5"/>
      <c r="M6069" s="9"/>
    </row>
    <row r="6070" spans="4:13" x14ac:dyDescent="0.2">
      <c r="D6070" s="2"/>
      <c r="E6070" s="2"/>
      <c r="K6070" s="5"/>
      <c r="M6070" s="9"/>
    </row>
    <row r="6071" spans="4:13" x14ac:dyDescent="0.2">
      <c r="D6071" s="2"/>
      <c r="E6071" s="2"/>
      <c r="K6071" s="5"/>
      <c r="M6071" s="9"/>
    </row>
    <row r="6072" spans="4:13" x14ac:dyDescent="0.2">
      <c r="D6072" s="2"/>
      <c r="E6072" s="2"/>
      <c r="K6072" s="5"/>
      <c r="M6072" s="9"/>
    </row>
    <row r="6073" spans="4:13" x14ac:dyDescent="0.2">
      <c r="D6073" s="2"/>
      <c r="E6073" s="2"/>
      <c r="K6073" s="5"/>
      <c r="M6073" s="9"/>
    </row>
    <row r="6074" spans="4:13" x14ac:dyDescent="0.2">
      <c r="D6074" s="2"/>
      <c r="E6074" s="2"/>
      <c r="K6074" s="5"/>
      <c r="M6074" s="9"/>
    </row>
    <row r="6075" spans="4:13" x14ac:dyDescent="0.2">
      <c r="D6075" s="2"/>
      <c r="E6075" s="2"/>
      <c r="K6075" s="5"/>
      <c r="M6075" s="9"/>
    </row>
    <row r="6076" spans="4:13" x14ac:dyDescent="0.2">
      <c r="D6076" s="2"/>
      <c r="E6076" s="2"/>
      <c r="K6076" s="5"/>
      <c r="M6076" s="9"/>
    </row>
    <row r="6077" spans="4:13" x14ac:dyDescent="0.2">
      <c r="D6077" s="2"/>
      <c r="E6077" s="2"/>
      <c r="K6077" s="5"/>
      <c r="M6077" s="9"/>
    </row>
    <row r="6078" spans="4:13" x14ac:dyDescent="0.2">
      <c r="D6078" s="2"/>
      <c r="E6078" s="2"/>
      <c r="K6078" s="5"/>
      <c r="M6078" s="9"/>
    </row>
    <row r="6079" spans="4:13" x14ac:dyDescent="0.2">
      <c r="D6079" s="2"/>
      <c r="E6079" s="2"/>
      <c r="K6079" s="5"/>
      <c r="M6079" s="9"/>
    </row>
    <row r="6080" spans="4:13" x14ac:dyDescent="0.2">
      <c r="D6080" s="2"/>
      <c r="E6080" s="2"/>
      <c r="K6080" s="5"/>
      <c r="M6080" s="9"/>
    </row>
    <row r="6081" spans="4:13" x14ac:dyDescent="0.2">
      <c r="D6081" s="2"/>
      <c r="E6081" s="2"/>
      <c r="K6081" s="5"/>
      <c r="M6081" s="9"/>
    </row>
    <row r="6082" spans="4:13" x14ac:dyDescent="0.2">
      <c r="D6082" s="2"/>
      <c r="E6082" s="2"/>
      <c r="K6082" s="5"/>
      <c r="M6082" s="9"/>
    </row>
    <row r="6083" spans="4:13" x14ac:dyDescent="0.2">
      <c r="D6083" s="2"/>
      <c r="E6083" s="2"/>
      <c r="K6083" s="5"/>
      <c r="M6083" s="9"/>
    </row>
    <row r="6084" spans="4:13" x14ac:dyDescent="0.2">
      <c r="D6084" s="2"/>
      <c r="E6084" s="2"/>
      <c r="K6084" s="5"/>
      <c r="M6084" s="9"/>
    </row>
    <row r="6085" spans="4:13" x14ac:dyDescent="0.2">
      <c r="D6085" s="2"/>
      <c r="E6085" s="2"/>
      <c r="K6085" s="5"/>
      <c r="M6085" s="9"/>
    </row>
    <row r="6086" spans="4:13" x14ac:dyDescent="0.2">
      <c r="D6086" s="2"/>
      <c r="E6086" s="2"/>
      <c r="K6086" s="5"/>
      <c r="M6086" s="9"/>
    </row>
    <row r="6087" spans="4:13" x14ac:dyDescent="0.2">
      <c r="D6087" s="2"/>
      <c r="E6087" s="2"/>
      <c r="K6087" s="5"/>
      <c r="M6087" s="9"/>
    </row>
    <row r="6088" spans="4:13" x14ac:dyDescent="0.2">
      <c r="D6088" s="2"/>
      <c r="E6088" s="2"/>
      <c r="K6088" s="5"/>
      <c r="M6088" s="9"/>
    </row>
    <row r="6089" spans="4:13" x14ac:dyDescent="0.2">
      <c r="D6089" s="2"/>
      <c r="E6089" s="2"/>
      <c r="K6089" s="5"/>
      <c r="M6089" s="9"/>
    </row>
    <row r="6090" spans="4:13" x14ac:dyDescent="0.2">
      <c r="D6090" s="2"/>
      <c r="E6090" s="2"/>
      <c r="K6090" s="5"/>
      <c r="M6090" s="9"/>
    </row>
    <row r="6091" spans="4:13" x14ac:dyDescent="0.2">
      <c r="D6091" s="2"/>
      <c r="E6091" s="2"/>
      <c r="K6091" s="5"/>
      <c r="M6091" s="9"/>
    </row>
    <row r="6092" spans="4:13" x14ac:dyDescent="0.2">
      <c r="D6092" s="2"/>
      <c r="E6092" s="2"/>
      <c r="K6092" s="5"/>
      <c r="M6092" s="9"/>
    </row>
    <row r="6093" spans="4:13" x14ac:dyDescent="0.2">
      <c r="D6093" s="2"/>
      <c r="E6093" s="2"/>
      <c r="K6093" s="5"/>
      <c r="M6093" s="9"/>
    </row>
    <row r="6094" spans="4:13" x14ac:dyDescent="0.2">
      <c r="D6094" s="2"/>
      <c r="E6094" s="2"/>
      <c r="K6094" s="5"/>
      <c r="M6094" s="9"/>
    </row>
    <row r="6095" spans="4:13" x14ac:dyDescent="0.2">
      <c r="D6095" s="2"/>
      <c r="E6095" s="2"/>
      <c r="K6095" s="5"/>
      <c r="M6095" s="9"/>
    </row>
    <row r="6096" spans="4:13" x14ac:dyDescent="0.2">
      <c r="D6096" s="2"/>
      <c r="E6096" s="2"/>
      <c r="K6096" s="5"/>
      <c r="M6096" s="9"/>
    </row>
    <row r="6097" spans="4:13" x14ac:dyDescent="0.2">
      <c r="D6097" s="2"/>
      <c r="E6097" s="2"/>
      <c r="K6097" s="5"/>
      <c r="M6097" s="9"/>
    </row>
    <row r="6098" spans="4:13" x14ac:dyDescent="0.2">
      <c r="D6098" s="2"/>
      <c r="E6098" s="2"/>
      <c r="K6098" s="5"/>
      <c r="M6098" s="9"/>
    </row>
    <row r="6099" spans="4:13" x14ac:dyDescent="0.2">
      <c r="D6099" s="2"/>
      <c r="E6099" s="2"/>
      <c r="K6099" s="5"/>
      <c r="M6099" s="9"/>
    </row>
    <row r="6100" spans="4:13" x14ac:dyDescent="0.2">
      <c r="D6100" s="2"/>
      <c r="E6100" s="2"/>
      <c r="K6100" s="5"/>
      <c r="M6100" s="9"/>
    </row>
    <row r="6101" spans="4:13" x14ac:dyDescent="0.2">
      <c r="D6101" s="2"/>
      <c r="E6101" s="2"/>
      <c r="K6101" s="5"/>
      <c r="M6101" s="9"/>
    </row>
    <row r="6102" spans="4:13" x14ac:dyDescent="0.2">
      <c r="D6102" s="2"/>
      <c r="E6102" s="2"/>
      <c r="K6102" s="5"/>
      <c r="M6102" s="9"/>
    </row>
    <row r="6103" spans="4:13" x14ac:dyDescent="0.2">
      <c r="D6103" s="2"/>
      <c r="E6103" s="2"/>
      <c r="K6103" s="5"/>
      <c r="M6103" s="9"/>
    </row>
    <row r="6104" spans="4:13" x14ac:dyDescent="0.2">
      <c r="D6104" s="2"/>
      <c r="E6104" s="2"/>
      <c r="K6104" s="5"/>
      <c r="M6104" s="9"/>
    </row>
    <row r="6105" spans="4:13" x14ac:dyDescent="0.2">
      <c r="D6105" s="2"/>
      <c r="E6105" s="2"/>
      <c r="K6105" s="5"/>
      <c r="M6105" s="9"/>
    </row>
    <row r="6106" spans="4:13" x14ac:dyDescent="0.2">
      <c r="D6106" s="2"/>
      <c r="E6106" s="2"/>
      <c r="K6106" s="5"/>
      <c r="M6106" s="9"/>
    </row>
    <row r="6107" spans="4:13" x14ac:dyDescent="0.2">
      <c r="D6107" s="2"/>
      <c r="E6107" s="2"/>
      <c r="K6107" s="5"/>
      <c r="M6107" s="9"/>
    </row>
    <row r="6108" spans="4:13" x14ac:dyDescent="0.2">
      <c r="D6108" s="2"/>
      <c r="E6108" s="2"/>
      <c r="K6108" s="5"/>
      <c r="M6108" s="9"/>
    </row>
    <row r="6109" spans="4:13" x14ac:dyDescent="0.2">
      <c r="D6109" s="2"/>
      <c r="E6109" s="2"/>
      <c r="K6109" s="5"/>
      <c r="M6109" s="9"/>
    </row>
    <row r="6110" spans="4:13" x14ac:dyDescent="0.2">
      <c r="D6110" s="2"/>
      <c r="E6110" s="2"/>
      <c r="K6110" s="5"/>
      <c r="M6110" s="9"/>
    </row>
    <row r="6111" spans="4:13" x14ac:dyDescent="0.2">
      <c r="D6111" s="2"/>
      <c r="E6111" s="2"/>
      <c r="K6111" s="5"/>
      <c r="M6111" s="9"/>
    </row>
    <row r="6112" spans="4:13" x14ac:dyDescent="0.2">
      <c r="D6112" s="2"/>
      <c r="E6112" s="2"/>
      <c r="K6112" s="5"/>
      <c r="M6112" s="9"/>
    </row>
    <row r="6113" spans="4:13" x14ac:dyDescent="0.2">
      <c r="D6113" s="2"/>
      <c r="E6113" s="2"/>
      <c r="K6113" s="5"/>
      <c r="M6113" s="9"/>
    </row>
    <row r="6114" spans="4:13" x14ac:dyDescent="0.2">
      <c r="D6114" s="2"/>
      <c r="E6114" s="2"/>
      <c r="K6114" s="5"/>
      <c r="M6114" s="9"/>
    </row>
    <row r="6115" spans="4:13" x14ac:dyDescent="0.2">
      <c r="D6115" s="2"/>
      <c r="E6115" s="2"/>
      <c r="K6115" s="5"/>
      <c r="M6115" s="9"/>
    </row>
    <row r="6116" spans="4:13" x14ac:dyDescent="0.2">
      <c r="D6116" s="2"/>
      <c r="E6116" s="2"/>
      <c r="K6116" s="5"/>
      <c r="M6116" s="9"/>
    </row>
    <row r="6117" spans="4:13" x14ac:dyDescent="0.2">
      <c r="D6117" s="2"/>
      <c r="E6117" s="2"/>
      <c r="K6117" s="5"/>
      <c r="M6117" s="9"/>
    </row>
    <row r="6118" spans="4:13" x14ac:dyDescent="0.2">
      <c r="D6118" s="2"/>
      <c r="E6118" s="2"/>
      <c r="K6118" s="5"/>
      <c r="M6118" s="9"/>
    </row>
    <row r="6119" spans="4:13" x14ac:dyDescent="0.2">
      <c r="D6119" s="2"/>
      <c r="E6119" s="2"/>
      <c r="K6119" s="5"/>
      <c r="M6119" s="9"/>
    </row>
    <row r="6120" spans="4:13" x14ac:dyDescent="0.2">
      <c r="D6120" s="2"/>
      <c r="E6120" s="2"/>
      <c r="K6120" s="5"/>
      <c r="M6120" s="9"/>
    </row>
    <row r="6121" spans="4:13" x14ac:dyDescent="0.2">
      <c r="D6121" s="2"/>
      <c r="E6121" s="2"/>
      <c r="K6121" s="5"/>
      <c r="M6121" s="9"/>
    </row>
    <row r="6122" spans="4:13" x14ac:dyDescent="0.2">
      <c r="D6122" s="2"/>
      <c r="E6122" s="2"/>
      <c r="K6122" s="5"/>
      <c r="M6122" s="9"/>
    </row>
    <row r="6123" spans="4:13" x14ac:dyDescent="0.2">
      <c r="D6123" s="2"/>
      <c r="E6123" s="2"/>
      <c r="K6123" s="5"/>
      <c r="M6123" s="9"/>
    </row>
    <row r="6124" spans="4:13" x14ac:dyDescent="0.2">
      <c r="D6124" s="2"/>
      <c r="E6124" s="2"/>
      <c r="K6124" s="5"/>
      <c r="M6124" s="9"/>
    </row>
    <row r="6125" spans="4:13" x14ac:dyDescent="0.2">
      <c r="D6125" s="2"/>
      <c r="E6125" s="2"/>
      <c r="K6125" s="5"/>
      <c r="M6125" s="9"/>
    </row>
    <row r="6126" spans="4:13" x14ac:dyDescent="0.2">
      <c r="D6126" s="2"/>
      <c r="E6126" s="2"/>
      <c r="K6126" s="5"/>
      <c r="M6126" s="9"/>
    </row>
    <row r="6127" spans="4:13" x14ac:dyDescent="0.2">
      <c r="D6127" s="2"/>
      <c r="E6127" s="2"/>
      <c r="K6127" s="5"/>
      <c r="M6127" s="9"/>
    </row>
    <row r="6128" spans="4:13" x14ac:dyDescent="0.2">
      <c r="D6128" s="2"/>
      <c r="E6128" s="2"/>
      <c r="K6128" s="5"/>
      <c r="M6128" s="9"/>
    </row>
    <row r="6129" spans="4:13" x14ac:dyDescent="0.2">
      <c r="D6129" s="2"/>
      <c r="E6129" s="2"/>
      <c r="K6129" s="5"/>
      <c r="M6129" s="9"/>
    </row>
    <row r="6130" spans="4:13" x14ac:dyDescent="0.2">
      <c r="D6130" s="2"/>
      <c r="E6130" s="2"/>
      <c r="K6130" s="5"/>
      <c r="M6130" s="9"/>
    </row>
    <row r="6131" spans="4:13" x14ac:dyDescent="0.2">
      <c r="D6131" s="2"/>
      <c r="E6131" s="2"/>
      <c r="K6131" s="5"/>
      <c r="M6131" s="9"/>
    </row>
    <row r="6132" spans="4:13" x14ac:dyDescent="0.2">
      <c r="D6132" s="2"/>
      <c r="E6132" s="2"/>
      <c r="K6132" s="5"/>
      <c r="M6132" s="9"/>
    </row>
    <row r="6133" spans="4:13" x14ac:dyDescent="0.2">
      <c r="D6133" s="2"/>
      <c r="E6133" s="2"/>
      <c r="K6133" s="5"/>
      <c r="M6133" s="9"/>
    </row>
    <row r="6134" spans="4:13" x14ac:dyDescent="0.2">
      <c r="D6134" s="2"/>
      <c r="E6134" s="2"/>
      <c r="K6134" s="5"/>
      <c r="M6134" s="9"/>
    </row>
    <row r="6135" spans="4:13" x14ac:dyDescent="0.2">
      <c r="D6135" s="2"/>
      <c r="E6135" s="2"/>
      <c r="K6135" s="5"/>
      <c r="M6135" s="9"/>
    </row>
    <row r="6136" spans="4:13" x14ac:dyDescent="0.2">
      <c r="D6136" s="2"/>
      <c r="E6136" s="2"/>
      <c r="K6136" s="5"/>
      <c r="M6136" s="9"/>
    </row>
    <row r="6137" spans="4:13" x14ac:dyDescent="0.2">
      <c r="D6137" s="2"/>
      <c r="E6137" s="2"/>
      <c r="K6137" s="5"/>
      <c r="M6137" s="9"/>
    </row>
    <row r="6138" spans="4:13" x14ac:dyDescent="0.2">
      <c r="D6138" s="2"/>
      <c r="E6138" s="2"/>
      <c r="K6138" s="5"/>
      <c r="M6138" s="9"/>
    </row>
    <row r="6139" spans="4:13" x14ac:dyDescent="0.2">
      <c r="D6139" s="2"/>
      <c r="E6139" s="2"/>
      <c r="K6139" s="5"/>
      <c r="M6139" s="9"/>
    </row>
    <row r="6140" spans="4:13" x14ac:dyDescent="0.2">
      <c r="D6140" s="2"/>
      <c r="E6140" s="2"/>
      <c r="K6140" s="5"/>
      <c r="M6140" s="9"/>
    </row>
    <row r="6141" spans="4:13" x14ac:dyDescent="0.2">
      <c r="D6141" s="2"/>
      <c r="E6141" s="2"/>
      <c r="K6141" s="5"/>
      <c r="M6141" s="9"/>
    </row>
    <row r="6142" spans="4:13" x14ac:dyDescent="0.2">
      <c r="D6142" s="2"/>
      <c r="E6142" s="2"/>
      <c r="K6142" s="5"/>
      <c r="M6142" s="9"/>
    </row>
    <row r="6143" spans="4:13" x14ac:dyDescent="0.2">
      <c r="D6143" s="2"/>
      <c r="E6143" s="2"/>
      <c r="K6143" s="5"/>
      <c r="M6143" s="9"/>
    </row>
    <row r="6144" spans="4:13" x14ac:dyDescent="0.2">
      <c r="D6144" s="2"/>
      <c r="E6144" s="2"/>
      <c r="K6144" s="5"/>
      <c r="M6144" s="9"/>
    </row>
    <row r="6145" spans="4:13" x14ac:dyDescent="0.2">
      <c r="D6145" s="2"/>
      <c r="E6145" s="2"/>
      <c r="K6145" s="5"/>
      <c r="M6145" s="9"/>
    </row>
    <row r="6146" spans="4:13" x14ac:dyDescent="0.2">
      <c r="D6146" s="2"/>
      <c r="E6146" s="2"/>
      <c r="K6146" s="5"/>
      <c r="M6146" s="9"/>
    </row>
    <row r="6147" spans="4:13" x14ac:dyDescent="0.2">
      <c r="D6147" s="2"/>
      <c r="E6147" s="2"/>
      <c r="K6147" s="5"/>
      <c r="M6147" s="9"/>
    </row>
    <row r="6148" spans="4:13" x14ac:dyDescent="0.2">
      <c r="D6148" s="2"/>
      <c r="E6148" s="2"/>
      <c r="K6148" s="5"/>
      <c r="M6148" s="9"/>
    </row>
    <row r="6149" spans="4:13" x14ac:dyDescent="0.2">
      <c r="D6149" s="2"/>
      <c r="E6149" s="2"/>
      <c r="K6149" s="5"/>
      <c r="M6149" s="9"/>
    </row>
    <row r="6150" spans="4:13" x14ac:dyDescent="0.2">
      <c r="D6150" s="2"/>
      <c r="E6150" s="2"/>
      <c r="K6150" s="5"/>
      <c r="M6150" s="9"/>
    </row>
    <row r="6151" spans="4:13" x14ac:dyDescent="0.2">
      <c r="D6151" s="2"/>
      <c r="E6151" s="2"/>
      <c r="K6151" s="5"/>
      <c r="M6151" s="9"/>
    </row>
    <row r="6152" spans="4:13" x14ac:dyDescent="0.2">
      <c r="D6152" s="2"/>
      <c r="E6152" s="2"/>
      <c r="K6152" s="5"/>
      <c r="M6152" s="9"/>
    </row>
    <row r="6153" spans="4:13" x14ac:dyDescent="0.2">
      <c r="D6153" s="2"/>
      <c r="E6153" s="2"/>
      <c r="K6153" s="5"/>
      <c r="M6153" s="9"/>
    </row>
    <row r="6154" spans="4:13" x14ac:dyDescent="0.2">
      <c r="D6154" s="2"/>
      <c r="E6154" s="2"/>
      <c r="K6154" s="5"/>
      <c r="M6154" s="9"/>
    </row>
    <row r="6155" spans="4:13" x14ac:dyDescent="0.2">
      <c r="D6155" s="2"/>
      <c r="E6155" s="2"/>
      <c r="K6155" s="5"/>
      <c r="M6155" s="9"/>
    </row>
    <row r="6156" spans="4:13" x14ac:dyDescent="0.2">
      <c r="D6156" s="2"/>
      <c r="E6156" s="2"/>
      <c r="K6156" s="5"/>
      <c r="M6156" s="9"/>
    </row>
    <row r="6157" spans="4:13" x14ac:dyDescent="0.2">
      <c r="D6157" s="2"/>
      <c r="E6157" s="2"/>
      <c r="K6157" s="5"/>
      <c r="M6157" s="9"/>
    </row>
    <row r="6158" spans="4:13" x14ac:dyDescent="0.2">
      <c r="D6158" s="2"/>
      <c r="E6158" s="2"/>
      <c r="K6158" s="5"/>
      <c r="M6158" s="9"/>
    </row>
    <row r="6159" spans="4:13" x14ac:dyDescent="0.2">
      <c r="D6159" s="2"/>
      <c r="E6159" s="2"/>
      <c r="K6159" s="5"/>
      <c r="M6159" s="9"/>
    </row>
    <row r="6160" spans="4:13" x14ac:dyDescent="0.2">
      <c r="D6160" s="2"/>
      <c r="E6160" s="2"/>
      <c r="K6160" s="5"/>
      <c r="M6160" s="9"/>
    </row>
    <row r="6161" spans="4:13" x14ac:dyDescent="0.2">
      <c r="D6161" s="2"/>
      <c r="E6161" s="2"/>
      <c r="K6161" s="5"/>
      <c r="M6161" s="9"/>
    </row>
    <row r="6162" spans="4:13" x14ac:dyDescent="0.2">
      <c r="D6162" s="2"/>
      <c r="E6162" s="2"/>
      <c r="K6162" s="5"/>
      <c r="M6162" s="9"/>
    </row>
    <row r="6163" spans="4:13" x14ac:dyDescent="0.2">
      <c r="D6163" s="2"/>
      <c r="E6163" s="2"/>
      <c r="K6163" s="5"/>
      <c r="M6163" s="9"/>
    </row>
    <row r="6164" spans="4:13" x14ac:dyDescent="0.2">
      <c r="D6164" s="2"/>
      <c r="E6164" s="2"/>
      <c r="K6164" s="5"/>
      <c r="M6164" s="9"/>
    </row>
    <row r="6165" spans="4:13" x14ac:dyDescent="0.2">
      <c r="D6165" s="2"/>
      <c r="E6165" s="2"/>
      <c r="K6165" s="5"/>
      <c r="M6165" s="9"/>
    </row>
    <row r="6166" spans="4:13" x14ac:dyDescent="0.2">
      <c r="D6166" s="2"/>
      <c r="E6166" s="2"/>
      <c r="K6166" s="5"/>
      <c r="M6166" s="9"/>
    </row>
    <row r="6167" spans="4:13" x14ac:dyDescent="0.2">
      <c r="D6167" s="2"/>
      <c r="E6167" s="2"/>
      <c r="K6167" s="5"/>
      <c r="M6167" s="9"/>
    </row>
    <row r="6168" spans="4:13" x14ac:dyDescent="0.2">
      <c r="D6168" s="2"/>
      <c r="E6168" s="2"/>
      <c r="K6168" s="5"/>
      <c r="M6168" s="9"/>
    </row>
    <row r="6169" spans="4:13" x14ac:dyDescent="0.2">
      <c r="D6169" s="2"/>
      <c r="E6169" s="2"/>
      <c r="K6169" s="5"/>
      <c r="M6169" s="9"/>
    </row>
    <row r="6170" spans="4:13" x14ac:dyDescent="0.2">
      <c r="D6170" s="2"/>
      <c r="E6170" s="2"/>
      <c r="K6170" s="5"/>
      <c r="M6170" s="9"/>
    </row>
    <row r="6171" spans="4:13" x14ac:dyDescent="0.2">
      <c r="D6171" s="2"/>
      <c r="E6171" s="2"/>
      <c r="K6171" s="5"/>
      <c r="M6171" s="9"/>
    </row>
    <row r="6172" spans="4:13" x14ac:dyDescent="0.2">
      <c r="D6172" s="2"/>
      <c r="E6172" s="2"/>
      <c r="K6172" s="5"/>
      <c r="M6172" s="9"/>
    </row>
    <row r="6173" spans="4:13" x14ac:dyDescent="0.2">
      <c r="D6173" s="2"/>
      <c r="E6173" s="2"/>
      <c r="K6173" s="5"/>
      <c r="M6173" s="9"/>
    </row>
    <row r="6174" spans="4:13" x14ac:dyDescent="0.2">
      <c r="D6174" s="2"/>
      <c r="E6174" s="2"/>
      <c r="K6174" s="5"/>
      <c r="M6174" s="9"/>
    </row>
    <row r="6175" spans="4:13" x14ac:dyDescent="0.2">
      <c r="D6175" s="2"/>
      <c r="E6175" s="2"/>
      <c r="K6175" s="5"/>
      <c r="M6175" s="9"/>
    </row>
    <row r="6176" spans="4:13" x14ac:dyDescent="0.2">
      <c r="D6176" s="2"/>
      <c r="E6176" s="2"/>
      <c r="K6176" s="5"/>
      <c r="M6176" s="9"/>
    </row>
    <row r="6177" spans="4:13" x14ac:dyDescent="0.2">
      <c r="D6177" s="2"/>
      <c r="E6177" s="2"/>
      <c r="K6177" s="5"/>
      <c r="M6177" s="9"/>
    </row>
    <row r="6178" spans="4:13" x14ac:dyDescent="0.2">
      <c r="D6178" s="2"/>
      <c r="E6178" s="2"/>
      <c r="K6178" s="5"/>
      <c r="M6178" s="9"/>
    </row>
    <row r="6179" spans="4:13" x14ac:dyDescent="0.2">
      <c r="D6179" s="2"/>
      <c r="E6179" s="2"/>
      <c r="K6179" s="5"/>
      <c r="M6179" s="9"/>
    </row>
    <row r="6180" spans="4:13" x14ac:dyDescent="0.2">
      <c r="D6180" s="2"/>
      <c r="E6180" s="2"/>
      <c r="K6180" s="5"/>
      <c r="M6180" s="9"/>
    </row>
    <row r="6181" spans="4:13" x14ac:dyDescent="0.2">
      <c r="D6181" s="2"/>
      <c r="E6181" s="2"/>
      <c r="K6181" s="5"/>
      <c r="M6181" s="9"/>
    </row>
    <row r="6182" spans="4:13" x14ac:dyDescent="0.2">
      <c r="D6182" s="2"/>
      <c r="E6182" s="2"/>
      <c r="K6182" s="5"/>
      <c r="M6182" s="9"/>
    </row>
    <row r="6183" spans="4:13" x14ac:dyDescent="0.2">
      <c r="D6183" s="2"/>
      <c r="E6183" s="2"/>
      <c r="K6183" s="5"/>
      <c r="M6183" s="9"/>
    </row>
    <row r="6184" spans="4:13" x14ac:dyDescent="0.2">
      <c r="D6184" s="2"/>
      <c r="E6184" s="2"/>
      <c r="K6184" s="5"/>
      <c r="M6184" s="9"/>
    </row>
    <row r="6185" spans="4:13" x14ac:dyDescent="0.2">
      <c r="D6185" s="2"/>
      <c r="E6185" s="2"/>
      <c r="K6185" s="5"/>
      <c r="M6185" s="9"/>
    </row>
    <row r="6186" spans="4:13" x14ac:dyDescent="0.2">
      <c r="D6186" s="2"/>
      <c r="E6186" s="2"/>
      <c r="K6186" s="5"/>
      <c r="M6186" s="9"/>
    </row>
    <row r="6187" spans="4:13" x14ac:dyDescent="0.2">
      <c r="D6187" s="2"/>
      <c r="E6187" s="2"/>
      <c r="K6187" s="5"/>
      <c r="M6187" s="9"/>
    </row>
    <row r="6188" spans="4:13" x14ac:dyDescent="0.2">
      <c r="D6188" s="2"/>
      <c r="E6188" s="2"/>
      <c r="K6188" s="5"/>
      <c r="M6188" s="9"/>
    </row>
    <row r="6189" spans="4:13" x14ac:dyDescent="0.2">
      <c r="D6189" s="2"/>
      <c r="E6189" s="2"/>
      <c r="K6189" s="5"/>
      <c r="M6189" s="9"/>
    </row>
    <row r="6190" spans="4:13" x14ac:dyDescent="0.2">
      <c r="D6190" s="2"/>
      <c r="E6190" s="2"/>
      <c r="K6190" s="5"/>
      <c r="M6190" s="9"/>
    </row>
    <row r="6191" spans="4:13" x14ac:dyDescent="0.2">
      <c r="D6191" s="2"/>
      <c r="E6191" s="2"/>
      <c r="K6191" s="5"/>
      <c r="M6191" s="9"/>
    </row>
    <row r="6192" spans="4:13" x14ac:dyDescent="0.2">
      <c r="D6192" s="2"/>
      <c r="E6192" s="2"/>
      <c r="K6192" s="5"/>
      <c r="M6192" s="9"/>
    </row>
    <row r="6193" spans="4:13" x14ac:dyDescent="0.2">
      <c r="D6193" s="2"/>
      <c r="E6193" s="2"/>
      <c r="K6193" s="5"/>
      <c r="M6193" s="9"/>
    </row>
    <row r="6194" spans="4:13" x14ac:dyDescent="0.2">
      <c r="D6194" s="2"/>
      <c r="E6194" s="2"/>
      <c r="K6194" s="5"/>
      <c r="M6194" s="9"/>
    </row>
    <row r="6195" spans="4:13" x14ac:dyDescent="0.2">
      <c r="D6195" s="2"/>
      <c r="E6195" s="2"/>
      <c r="K6195" s="5"/>
      <c r="M6195" s="9"/>
    </row>
    <row r="6196" spans="4:13" x14ac:dyDescent="0.2">
      <c r="D6196" s="2"/>
      <c r="E6196" s="2"/>
      <c r="K6196" s="5"/>
      <c r="M6196" s="9"/>
    </row>
    <row r="6197" spans="4:13" x14ac:dyDescent="0.2">
      <c r="D6197" s="2"/>
      <c r="E6197" s="2"/>
      <c r="K6197" s="5"/>
      <c r="M6197" s="9"/>
    </row>
    <row r="6198" spans="4:13" x14ac:dyDescent="0.2">
      <c r="D6198" s="2"/>
      <c r="E6198" s="2"/>
      <c r="K6198" s="5"/>
      <c r="M6198" s="9"/>
    </row>
    <row r="6199" spans="4:13" x14ac:dyDescent="0.2">
      <c r="D6199" s="2"/>
      <c r="E6199" s="2"/>
      <c r="K6199" s="5"/>
      <c r="M6199" s="9"/>
    </row>
    <row r="6200" spans="4:13" x14ac:dyDescent="0.2">
      <c r="D6200" s="2"/>
      <c r="E6200" s="2"/>
      <c r="K6200" s="5"/>
      <c r="M6200" s="9"/>
    </row>
    <row r="6201" spans="4:13" x14ac:dyDescent="0.2">
      <c r="D6201" s="2"/>
      <c r="E6201" s="2"/>
      <c r="K6201" s="5"/>
      <c r="M6201" s="9"/>
    </row>
    <row r="6202" spans="4:13" x14ac:dyDescent="0.2">
      <c r="D6202" s="2"/>
      <c r="E6202" s="2"/>
      <c r="K6202" s="5"/>
      <c r="M6202" s="9"/>
    </row>
    <row r="6203" spans="4:13" x14ac:dyDescent="0.2">
      <c r="D6203" s="2"/>
      <c r="E6203" s="2"/>
      <c r="K6203" s="5"/>
      <c r="M6203" s="9"/>
    </row>
    <row r="6204" spans="4:13" x14ac:dyDescent="0.2">
      <c r="D6204" s="2"/>
      <c r="E6204" s="2"/>
      <c r="K6204" s="5"/>
      <c r="M6204" s="9"/>
    </row>
    <row r="6205" spans="4:13" x14ac:dyDescent="0.2">
      <c r="D6205" s="2"/>
      <c r="E6205" s="2"/>
      <c r="K6205" s="5"/>
      <c r="M6205" s="9"/>
    </row>
    <row r="6206" spans="4:13" x14ac:dyDescent="0.2">
      <c r="D6206" s="2"/>
      <c r="E6206" s="2"/>
      <c r="K6206" s="5"/>
      <c r="M6206" s="9"/>
    </row>
    <row r="6207" spans="4:13" x14ac:dyDescent="0.2">
      <c r="D6207" s="2"/>
      <c r="E6207" s="2"/>
      <c r="K6207" s="5"/>
      <c r="M6207" s="9"/>
    </row>
    <row r="6208" spans="4:13" x14ac:dyDescent="0.2">
      <c r="D6208" s="2"/>
      <c r="E6208" s="2"/>
      <c r="K6208" s="5"/>
      <c r="M6208" s="9"/>
    </row>
    <row r="6209" spans="4:13" x14ac:dyDescent="0.2">
      <c r="D6209" s="2"/>
      <c r="E6209" s="2"/>
      <c r="K6209" s="5"/>
      <c r="M6209" s="9"/>
    </row>
    <row r="6210" spans="4:13" x14ac:dyDescent="0.2">
      <c r="D6210" s="2"/>
      <c r="E6210" s="2"/>
      <c r="K6210" s="5"/>
      <c r="M6210" s="9"/>
    </row>
    <row r="6211" spans="4:13" x14ac:dyDescent="0.2">
      <c r="D6211" s="2"/>
      <c r="E6211" s="2"/>
      <c r="K6211" s="5"/>
      <c r="M6211" s="9"/>
    </row>
    <row r="6212" spans="4:13" x14ac:dyDescent="0.2">
      <c r="D6212" s="2"/>
      <c r="E6212" s="2"/>
      <c r="K6212" s="5"/>
      <c r="M6212" s="9"/>
    </row>
    <row r="6213" spans="4:13" x14ac:dyDescent="0.2">
      <c r="D6213" s="2"/>
      <c r="E6213" s="2"/>
      <c r="K6213" s="5"/>
      <c r="M6213" s="9"/>
    </row>
    <row r="6214" spans="4:13" x14ac:dyDescent="0.2">
      <c r="D6214" s="2"/>
      <c r="E6214" s="2"/>
      <c r="K6214" s="5"/>
      <c r="M6214" s="9"/>
    </row>
    <row r="6215" spans="4:13" x14ac:dyDescent="0.2">
      <c r="D6215" s="2"/>
      <c r="E6215" s="2"/>
      <c r="K6215" s="5"/>
      <c r="M6215" s="9"/>
    </row>
    <row r="6216" spans="4:13" x14ac:dyDescent="0.2">
      <c r="D6216" s="2"/>
      <c r="E6216" s="2"/>
      <c r="K6216" s="5"/>
      <c r="M6216" s="9"/>
    </row>
    <row r="6217" spans="4:13" x14ac:dyDescent="0.2">
      <c r="D6217" s="2"/>
      <c r="E6217" s="2"/>
      <c r="K6217" s="5"/>
      <c r="M6217" s="9"/>
    </row>
    <row r="6218" spans="4:13" x14ac:dyDescent="0.2">
      <c r="D6218" s="2"/>
      <c r="E6218" s="2"/>
      <c r="K6218" s="5"/>
      <c r="M6218" s="9"/>
    </row>
    <row r="6219" spans="4:13" x14ac:dyDescent="0.2">
      <c r="D6219" s="2"/>
      <c r="E6219" s="2"/>
      <c r="K6219" s="5"/>
      <c r="M6219" s="9"/>
    </row>
    <row r="6220" spans="4:13" x14ac:dyDescent="0.2">
      <c r="D6220" s="2"/>
      <c r="E6220" s="2"/>
      <c r="K6220" s="5"/>
      <c r="M6220" s="9"/>
    </row>
    <row r="6221" spans="4:13" x14ac:dyDescent="0.2">
      <c r="D6221" s="2"/>
      <c r="E6221" s="2"/>
      <c r="K6221" s="5"/>
      <c r="M6221" s="9"/>
    </row>
    <row r="6222" spans="4:13" x14ac:dyDescent="0.2">
      <c r="D6222" s="2"/>
      <c r="E6222" s="2"/>
      <c r="K6222" s="5"/>
      <c r="M6222" s="9"/>
    </row>
    <row r="6223" spans="4:13" x14ac:dyDescent="0.2">
      <c r="D6223" s="2"/>
      <c r="E6223" s="2"/>
      <c r="K6223" s="5"/>
      <c r="M6223" s="9"/>
    </row>
    <row r="6224" spans="4:13" x14ac:dyDescent="0.2">
      <c r="D6224" s="2"/>
      <c r="E6224" s="2"/>
      <c r="K6224" s="5"/>
      <c r="M6224" s="9"/>
    </row>
    <row r="6225" spans="4:13" x14ac:dyDescent="0.2">
      <c r="D6225" s="2"/>
      <c r="E6225" s="2"/>
      <c r="K6225" s="5"/>
      <c r="M6225" s="9"/>
    </row>
    <row r="6226" spans="4:13" x14ac:dyDescent="0.2">
      <c r="D6226" s="2"/>
      <c r="E6226" s="2"/>
      <c r="K6226" s="5"/>
      <c r="M6226" s="9"/>
    </row>
    <row r="6227" spans="4:13" x14ac:dyDescent="0.2">
      <c r="D6227" s="2"/>
      <c r="E6227" s="2"/>
      <c r="K6227" s="5"/>
      <c r="M6227" s="9"/>
    </row>
    <row r="6228" spans="4:13" x14ac:dyDescent="0.2">
      <c r="D6228" s="2"/>
      <c r="E6228" s="2"/>
      <c r="K6228" s="5"/>
      <c r="M6228" s="9"/>
    </row>
    <row r="6229" spans="4:13" x14ac:dyDescent="0.2">
      <c r="D6229" s="2"/>
      <c r="E6229" s="2"/>
      <c r="K6229" s="5"/>
      <c r="M6229" s="9"/>
    </row>
    <row r="6230" spans="4:13" x14ac:dyDescent="0.2">
      <c r="D6230" s="2"/>
      <c r="E6230" s="2"/>
      <c r="K6230" s="5"/>
      <c r="M6230" s="9"/>
    </row>
    <row r="6231" spans="4:13" x14ac:dyDescent="0.2">
      <c r="D6231" s="2"/>
      <c r="E6231" s="2"/>
      <c r="K6231" s="5"/>
      <c r="M6231" s="9"/>
    </row>
    <row r="6232" spans="4:13" x14ac:dyDescent="0.2">
      <c r="D6232" s="2"/>
      <c r="E6232" s="2"/>
      <c r="K6232" s="5"/>
      <c r="M6232" s="9"/>
    </row>
    <row r="6233" spans="4:13" x14ac:dyDescent="0.2">
      <c r="D6233" s="2"/>
      <c r="E6233" s="2"/>
      <c r="K6233" s="5"/>
      <c r="M6233" s="9"/>
    </row>
    <row r="6234" spans="4:13" x14ac:dyDescent="0.2">
      <c r="D6234" s="2"/>
      <c r="E6234" s="2"/>
      <c r="K6234" s="5"/>
      <c r="M6234" s="9"/>
    </row>
    <row r="6235" spans="4:13" x14ac:dyDescent="0.2">
      <c r="D6235" s="2"/>
      <c r="E6235" s="2"/>
      <c r="K6235" s="5"/>
      <c r="M6235" s="9"/>
    </row>
    <row r="6236" spans="4:13" x14ac:dyDescent="0.2">
      <c r="D6236" s="2"/>
      <c r="E6236" s="2"/>
      <c r="K6236" s="5"/>
      <c r="M6236" s="9"/>
    </row>
    <row r="6237" spans="4:13" x14ac:dyDescent="0.2">
      <c r="D6237" s="2"/>
      <c r="E6237" s="2"/>
      <c r="K6237" s="5"/>
      <c r="M6237" s="9"/>
    </row>
    <row r="6238" spans="4:13" x14ac:dyDescent="0.2">
      <c r="D6238" s="2"/>
      <c r="E6238" s="2"/>
      <c r="K6238" s="5"/>
      <c r="M6238" s="9"/>
    </row>
    <row r="6239" spans="4:13" x14ac:dyDescent="0.2">
      <c r="D6239" s="2"/>
      <c r="E6239" s="2"/>
      <c r="K6239" s="5"/>
      <c r="M6239" s="9"/>
    </row>
    <row r="6240" spans="4:13" x14ac:dyDescent="0.2">
      <c r="D6240" s="2"/>
      <c r="E6240" s="2"/>
      <c r="K6240" s="5"/>
      <c r="M6240" s="9"/>
    </row>
    <row r="6241" spans="4:13" x14ac:dyDescent="0.2">
      <c r="D6241" s="2"/>
      <c r="E6241" s="2"/>
      <c r="K6241" s="5"/>
      <c r="M6241" s="9"/>
    </row>
    <row r="6242" spans="4:13" x14ac:dyDescent="0.2">
      <c r="D6242" s="2"/>
      <c r="E6242" s="2"/>
      <c r="K6242" s="5"/>
      <c r="M6242" s="9"/>
    </row>
    <row r="6243" spans="4:13" x14ac:dyDescent="0.2">
      <c r="D6243" s="2"/>
      <c r="E6243" s="2"/>
      <c r="K6243" s="5"/>
      <c r="M6243" s="9"/>
    </row>
    <row r="6244" spans="4:13" x14ac:dyDescent="0.2">
      <c r="D6244" s="2"/>
      <c r="E6244" s="2"/>
      <c r="K6244" s="5"/>
      <c r="M6244" s="9"/>
    </row>
    <row r="6245" spans="4:13" x14ac:dyDescent="0.2">
      <c r="D6245" s="2"/>
      <c r="E6245" s="2"/>
      <c r="K6245" s="5"/>
      <c r="M6245" s="9"/>
    </row>
    <row r="6246" spans="4:13" x14ac:dyDescent="0.2">
      <c r="D6246" s="2"/>
      <c r="E6246" s="2"/>
      <c r="K6246" s="5"/>
      <c r="M6246" s="9"/>
    </row>
    <row r="6247" spans="4:13" x14ac:dyDescent="0.2">
      <c r="D6247" s="2"/>
      <c r="E6247" s="2"/>
      <c r="K6247" s="5"/>
      <c r="M6247" s="9"/>
    </row>
    <row r="6248" spans="4:13" x14ac:dyDescent="0.2">
      <c r="D6248" s="2"/>
      <c r="E6248" s="2"/>
      <c r="K6248" s="5"/>
      <c r="M6248" s="9"/>
    </row>
    <row r="6249" spans="4:13" x14ac:dyDescent="0.2">
      <c r="D6249" s="2"/>
      <c r="E6249" s="2"/>
      <c r="K6249" s="5"/>
      <c r="M6249" s="9"/>
    </row>
    <row r="6250" spans="4:13" x14ac:dyDescent="0.2">
      <c r="D6250" s="2"/>
      <c r="E6250" s="2"/>
      <c r="K6250" s="5"/>
      <c r="M6250" s="9"/>
    </row>
    <row r="6251" spans="4:13" x14ac:dyDescent="0.2">
      <c r="D6251" s="2"/>
      <c r="E6251" s="2"/>
      <c r="K6251" s="5"/>
      <c r="M6251" s="9"/>
    </row>
    <row r="6252" spans="4:13" x14ac:dyDescent="0.2">
      <c r="D6252" s="2"/>
      <c r="E6252" s="2"/>
      <c r="K6252" s="5"/>
      <c r="M6252" s="9"/>
    </row>
    <row r="6253" spans="4:13" x14ac:dyDescent="0.2">
      <c r="D6253" s="2"/>
      <c r="E6253" s="2"/>
      <c r="K6253" s="5"/>
      <c r="M6253" s="9"/>
    </row>
    <row r="6254" spans="4:13" x14ac:dyDescent="0.2">
      <c r="D6254" s="2"/>
      <c r="E6254" s="2"/>
      <c r="K6254" s="5"/>
      <c r="M6254" s="9"/>
    </row>
    <row r="6255" spans="4:13" x14ac:dyDescent="0.2">
      <c r="D6255" s="2"/>
      <c r="E6255" s="2"/>
      <c r="K6255" s="5"/>
      <c r="M6255" s="9"/>
    </row>
    <row r="6256" spans="4:13" x14ac:dyDescent="0.2">
      <c r="D6256" s="2"/>
      <c r="E6256" s="2"/>
      <c r="K6256" s="5"/>
      <c r="M6256" s="9"/>
    </row>
    <row r="6257" spans="4:13" x14ac:dyDescent="0.2">
      <c r="D6257" s="2"/>
      <c r="E6257" s="2"/>
      <c r="K6257" s="5"/>
      <c r="M6257" s="9"/>
    </row>
    <row r="6258" spans="4:13" x14ac:dyDescent="0.2">
      <c r="D6258" s="2"/>
      <c r="E6258" s="2"/>
      <c r="K6258" s="5"/>
      <c r="M6258" s="9"/>
    </row>
    <row r="6259" spans="4:13" x14ac:dyDescent="0.2">
      <c r="D6259" s="2"/>
      <c r="E6259" s="2"/>
      <c r="K6259" s="5"/>
      <c r="M6259" s="9"/>
    </row>
    <row r="6260" spans="4:13" x14ac:dyDescent="0.2">
      <c r="D6260" s="2"/>
      <c r="E6260" s="2"/>
      <c r="K6260" s="5"/>
      <c r="M6260" s="9"/>
    </row>
    <row r="6261" spans="4:13" x14ac:dyDescent="0.2">
      <c r="D6261" s="2"/>
      <c r="E6261" s="2"/>
      <c r="K6261" s="5"/>
      <c r="M6261" s="9"/>
    </row>
    <row r="6262" spans="4:13" x14ac:dyDescent="0.2">
      <c r="D6262" s="2"/>
      <c r="E6262" s="2"/>
      <c r="K6262" s="5"/>
      <c r="M6262" s="9"/>
    </row>
    <row r="6263" spans="4:13" x14ac:dyDescent="0.2">
      <c r="D6263" s="2"/>
      <c r="E6263" s="2"/>
      <c r="K6263" s="5"/>
      <c r="M6263" s="9"/>
    </row>
    <row r="6264" spans="4:13" x14ac:dyDescent="0.2">
      <c r="D6264" s="2"/>
      <c r="E6264" s="2"/>
      <c r="K6264" s="5"/>
      <c r="M6264" s="9"/>
    </row>
    <row r="6265" spans="4:13" x14ac:dyDescent="0.2">
      <c r="D6265" s="2"/>
      <c r="E6265" s="2"/>
      <c r="K6265" s="5"/>
      <c r="M6265" s="9"/>
    </row>
    <row r="6266" spans="4:13" x14ac:dyDescent="0.2">
      <c r="D6266" s="2"/>
      <c r="E6266" s="2"/>
      <c r="K6266" s="5"/>
      <c r="M6266" s="9"/>
    </row>
    <row r="6267" spans="4:13" x14ac:dyDescent="0.2">
      <c r="D6267" s="2"/>
      <c r="E6267" s="2"/>
      <c r="K6267" s="5"/>
      <c r="M6267" s="9"/>
    </row>
    <row r="6268" spans="4:13" x14ac:dyDescent="0.2">
      <c r="D6268" s="2"/>
      <c r="E6268" s="2"/>
      <c r="K6268" s="5"/>
      <c r="M6268" s="9"/>
    </row>
    <row r="6269" spans="4:13" x14ac:dyDescent="0.2">
      <c r="D6269" s="2"/>
      <c r="E6269" s="2"/>
      <c r="K6269" s="5"/>
      <c r="M6269" s="9"/>
    </row>
    <row r="6270" spans="4:13" x14ac:dyDescent="0.2">
      <c r="D6270" s="2"/>
      <c r="E6270" s="2"/>
      <c r="K6270" s="5"/>
      <c r="M6270" s="9"/>
    </row>
    <row r="6271" spans="4:13" x14ac:dyDescent="0.2">
      <c r="D6271" s="2"/>
      <c r="E6271" s="2"/>
      <c r="K6271" s="5"/>
      <c r="M6271" s="9"/>
    </row>
    <row r="6272" spans="4:13" x14ac:dyDescent="0.2">
      <c r="D6272" s="2"/>
      <c r="E6272" s="2"/>
      <c r="K6272" s="5"/>
      <c r="M6272" s="9"/>
    </row>
    <row r="6273" spans="4:13" x14ac:dyDescent="0.2">
      <c r="D6273" s="2"/>
      <c r="E6273" s="2"/>
      <c r="K6273" s="5"/>
      <c r="M6273" s="9"/>
    </row>
    <row r="6274" spans="4:13" x14ac:dyDescent="0.2">
      <c r="D6274" s="2"/>
      <c r="E6274" s="2"/>
      <c r="K6274" s="5"/>
      <c r="M6274" s="9"/>
    </row>
    <row r="6275" spans="4:13" x14ac:dyDescent="0.2">
      <c r="D6275" s="2"/>
      <c r="E6275" s="2"/>
      <c r="K6275" s="5"/>
      <c r="M6275" s="9"/>
    </row>
    <row r="6276" spans="4:13" x14ac:dyDescent="0.2">
      <c r="D6276" s="2"/>
      <c r="E6276" s="2"/>
      <c r="K6276" s="5"/>
      <c r="M6276" s="9"/>
    </row>
    <row r="6277" spans="4:13" x14ac:dyDescent="0.2">
      <c r="D6277" s="2"/>
      <c r="E6277" s="2"/>
      <c r="K6277" s="5"/>
      <c r="M6277" s="9"/>
    </row>
    <row r="6278" spans="4:13" x14ac:dyDescent="0.2">
      <c r="D6278" s="2"/>
      <c r="E6278" s="2"/>
      <c r="K6278" s="5"/>
      <c r="M6278" s="9"/>
    </row>
    <row r="6279" spans="4:13" x14ac:dyDescent="0.2">
      <c r="D6279" s="2"/>
      <c r="E6279" s="2"/>
      <c r="K6279" s="5"/>
      <c r="M6279" s="9"/>
    </row>
    <row r="6280" spans="4:13" x14ac:dyDescent="0.2">
      <c r="D6280" s="2"/>
      <c r="E6280" s="2"/>
      <c r="K6280" s="5"/>
      <c r="M6280" s="9"/>
    </row>
    <row r="6281" spans="4:13" x14ac:dyDescent="0.2">
      <c r="D6281" s="2"/>
      <c r="E6281" s="2"/>
      <c r="K6281" s="5"/>
      <c r="M6281" s="9"/>
    </row>
    <row r="6282" spans="4:13" x14ac:dyDescent="0.2">
      <c r="D6282" s="2"/>
      <c r="E6282" s="2"/>
      <c r="K6282" s="5"/>
      <c r="M6282" s="9"/>
    </row>
    <row r="6283" spans="4:13" x14ac:dyDescent="0.2">
      <c r="D6283" s="2"/>
      <c r="E6283" s="2"/>
      <c r="K6283" s="5"/>
      <c r="M6283" s="9"/>
    </row>
    <row r="6284" spans="4:13" x14ac:dyDescent="0.2">
      <c r="D6284" s="2"/>
      <c r="E6284" s="2"/>
      <c r="K6284" s="5"/>
      <c r="M6284" s="9"/>
    </row>
    <row r="6285" spans="4:13" x14ac:dyDescent="0.2">
      <c r="D6285" s="2"/>
      <c r="E6285" s="2"/>
      <c r="K6285" s="5"/>
      <c r="M6285" s="9"/>
    </row>
    <row r="6286" spans="4:13" x14ac:dyDescent="0.2">
      <c r="D6286" s="2"/>
      <c r="E6286" s="2"/>
      <c r="K6286" s="5"/>
      <c r="M6286" s="9"/>
    </row>
    <row r="6287" spans="4:13" x14ac:dyDescent="0.2">
      <c r="D6287" s="2"/>
      <c r="E6287" s="2"/>
      <c r="K6287" s="5"/>
      <c r="M6287" s="9"/>
    </row>
    <row r="6288" spans="4:13" x14ac:dyDescent="0.2">
      <c r="D6288" s="2"/>
      <c r="E6288" s="2"/>
      <c r="K6288" s="5"/>
      <c r="M6288" s="9"/>
    </row>
    <row r="6289" spans="4:13" x14ac:dyDescent="0.2">
      <c r="D6289" s="2"/>
      <c r="E6289" s="2"/>
      <c r="K6289" s="5"/>
      <c r="M6289" s="9"/>
    </row>
    <row r="6290" spans="4:13" x14ac:dyDescent="0.2">
      <c r="D6290" s="2"/>
      <c r="E6290" s="2"/>
      <c r="K6290" s="5"/>
      <c r="M6290" s="9"/>
    </row>
    <row r="6291" spans="4:13" x14ac:dyDescent="0.2">
      <c r="D6291" s="2"/>
      <c r="E6291" s="2"/>
      <c r="K6291" s="5"/>
      <c r="M6291" s="9"/>
    </row>
    <row r="6292" spans="4:13" x14ac:dyDescent="0.2">
      <c r="D6292" s="2"/>
      <c r="E6292" s="2"/>
      <c r="K6292" s="5"/>
      <c r="M6292" s="9"/>
    </row>
    <row r="6293" spans="4:13" x14ac:dyDescent="0.2">
      <c r="D6293" s="2"/>
      <c r="E6293" s="2"/>
      <c r="K6293" s="5"/>
      <c r="M6293" s="9"/>
    </row>
    <row r="6294" spans="4:13" x14ac:dyDescent="0.2">
      <c r="D6294" s="2"/>
      <c r="E6294" s="2"/>
      <c r="K6294" s="5"/>
      <c r="M6294" s="9"/>
    </row>
    <row r="6295" spans="4:13" x14ac:dyDescent="0.2">
      <c r="D6295" s="2"/>
      <c r="E6295" s="2"/>
      <c r="K6295" s="5"/>
      <c r="M6295" s="9"/>
    </row>
    <row r="6296" spans="4:13" x14ac:dyDescent="0.2">
      <c r="D6296" s="2"/>
      <c r="E6296" s="2"/>
      <c r="K6296" s="5"/>
      <c r="M6296" s="9"/>
    </row>
    <row r="6297" spans="4:13" x14ac:dyDescent="0.2">
      <c r="D6297" s="2"/>
      <c r="E6297" s="2"/>
      <c r="K6297" s="5"/>
      <c r="M6297" s="9"/>
    </row>
    <row r="6298" spans="4:13" x14ac:dyDescent="0.2">
      <c r="D6298" s="2"/>
      <c r="E6298" s="2"/>
      <c r="K6298" s="5"/>
      <c r="M6298" s="9"/>
    </row>
    <row r="6299" spans="4:13" x14ac:dyDescent="0.2">
      <c r="D6299" s="2"/>
      <c r="E6299" s="2"/>
      <c r="K6299" s="5"/>
      <c r="M6299" s="9"/>
    </row>
    <row r="6300" spans="4:13" x14ac:dyDescent="0.2">
      <c r="D6300" s="2"/>
      <c r="E6300" s="2"/>
      <c r="K6300" s="5"/>
      <c r="M6300" s="9"/>
    </row>
    <row r="6301" spans="4:13" x14ac:dyDescent="0.2">
      <c r="D6301" s="2"/>
      <c r="E6301" s="2"/>
      <c r="K6301" s="5"/>
      <c r="M6301" s="9"/>
    </row>
    <row r="6302" spans="4:13" x14ac:dyDescent="0.2">
      <c r="D6302" s="2"/>
      <c r="E6302" s="2"/>
      <c r="K6302" s="5"/>
      <c r="M6302" s="9"/>
    </row>
    <row r="6303" spans="4:13" x14ac:dyDescent="0.2">
      <c r="D6303" s="2"/>
      <c r="E6303" s="2"/>
      <c r="K6303" s="5"/>
      <c r="M6303" s="9"/>
    </row>
    <row r="6304" spans="4:13" x14ac:dyDescent="0.2">
      <c r="D6304" s="2"/>
      <c r="E6304" s="2"/>
      <c r="K6304" s="5"/>
      <c r="M6304" s="9"/>
    </row>
    <row r="6305" spans="4:13" x14ac:dyDescent="0.2">
      <c r="D6305" s="2"/>
      <c r="E6305" s="2"/>
      <c r="K6305" s="5"/>
      <c r="M6305" s="9"/>
    </row>
    <row r="6306" spans="4:13" x14ac:dyDescent="0.2">
      <c r="D6306" s="2"/>
      <c r="E6306" s="2"/>
      <c r="K6306" s="5"/>
      <c r="M6306" s="9"/>
    </row>
    <row r="6307" spans="4:13" x14ac:dyDescent="0.2">
      <c r="D6307" s="2"/>
      <c r="E6307" s="2"/>
      <c r="K6307" s="5"/>
      <c r="M6307" s="9"/>
    </row>
    <row r="6308" spans="4:13" x14ac:dyDescent="0.2">
      <c r="D6308" s="2"/>
      <c r="E6308" s="2"/>
      <c r="K6308" s="5"/>
      <c r="M6308" s="9"/>
    </row>
    <row r="6309" spans="4:13" x14ac:dyDescent="0.2">
      <c r="D6309" s="2"/>
      <c r="E6309" s="2"/>
      <c r="K6309" s="5"/>
      <c r="M6309" s="9"/>
    </row>
    <row r="6310" spans="4:13" x14ac:dyDescent="0.2">
      <c r="D6310" s="2"/>
      <c r="E6310" s="2"/>
      <c r="K6310" s="5"/>
      <c r="M6310" s="9"/>
    </row>
    <row r="6311" spans="4:13" x14ac:dyDescent="0.2">
      <c r="D6311" s="2"/>
      <c r="E6311" s="2"/>
      <c r="K6311" s="5"/>
      <c r="M6311" s="9"/>
    </row>
    <row r="6312" spans="4:13" x14ac:dyDescent="0.2">
      <c r="D6312" s="2"/>
      <c r="E6312" s="2"/>
      <c r="K6312" s="5"/>
      <c r="M6312" s="9"/>
    </row>
    <row r="6313" spans="4:13" x14ac:dyDescent="0.2">
      <c r="D6313" s="2"/>
      <c r="E6313" s="2"/>
      <c r="K6313" s="5"/>
      <c r="M6313" s="9"/>
    </row>
    <row r="6314" spans="4:13" x14ac:dyDescent="0.2">
      <c r="D6314" s="2"/>
      <c r="E6314" s="2"/>
      <c r="K6314" s="5"/>
      <c r="M6314" s="9"/>
    </row>
    <row r="6315" spans="4:13" x14ac:dyDescent="0.2">
      <c r="D6315" s="2"/>
      <c r="E6315" s="2"/>
      <c r="K6315" s="5"/>
      <c r="M6315" s="9"/>
    </row>
    <row r="6316" spans="4:13" x14ac:dyDescent="0.2">
      <c r="D6316" s="2"/>
      <c r="E6316" s="2"/>
      <c r="K6316" s="5"/>
      <c r="M6316" s="9"/>
    </row>
    <row r="6317" spans="4:13" x14ac:dyDescent="0.2">
      <c r="D6317" s="2"/>
      <c r="E6317" s="2"/>
      <c r="K6317" s="5"/>
      <c r="M6317" s="9"/>
    </row>
    <row r="6318" spans="4:13" x14ac:dyDescent="0.2">
      <c r="D6318" s="2"/>
      <c r="E6318" s="2"/>
      <c r="K6318" s="5"/>
      <c r="M6318" s="9"/>
    </row>
    <row r="6319" spans="4:13" x14ac:dyDescent="0.2">
      <c r="D6319" s="2"/>
      <c r="E6319" s="2"/>
      <c r="K6319" s="5"/>
      <c r="M6319" s="9"/>
    </row>
    <row r="6320" spans="4:13" x14ac:dyDescent="0.2">
      <c r="D6320" s="2"/>
      <c r="E6320" s="2"/>
      <c r="K6320" s="5"/>
      <c r="M6320" s="9"/>
    </row>
    <row r="6321" spans="4:13" x14ac:dyDescent="0.2">
      <c r="D6321" s="2"/>
      <c r="E6321" s="2"/>
      <c r="K6321" s="5"/>
      <c r="M6321" s="9"/>
    </row>
    <row r="6322" spans="4:13" x14ac:dyDescent="0.2">
      <c r="D6322" s="2"/>
      <c r="E6322" s="2"/>
      <c r="K6322" s="5"/>
      <c r="M6322" s="9"/>
    </row>
    <row r="6323" spans="4:13" x14ac:dyDescent="0.2">
      <c r="D6323" s="2"/>
      <c r="E6323" s="2"/>
      <c r="K6323" s="5"/>
      <c r="M6323" s="9"/>
    </row>
    <row r="6324" spans="4:13" x14ac:dyDescent="0.2">
      <c r="D6324" s="2"/>
      <c r="E6324" s="2"/>
      <c r="K6324" s="5"/>
      <c r="M6324" s="9"/>
    </row>
    <row r="6325" spans="4:13" x14ac:dyDescent="0.2">
      <c r="D6325" s="2"/>
      <c r="E6325" s="2"/>
      <c r="K6325" s="5"/>
      <c r="M6325" s="9"/>
    </row>
    <row r="6326" spans="4:13" x14ac:dyDescent="0.2">
      <c r="D6326" s="2"/>
      <c r="E6326" s="2"/>
      <c r="K6326" s="5"/>
      <c r="M6326" s="9"/>
    </row>
    <row r="6327" spans="4:13" x14ac:dyDescent="0.2">
      <c r="D6327" s="2"/>
      <c r="E6327" s="2"/>
      <c r="K6327" s="5"/>
      <c r="M6327" s="9"/>
    </row>
    <row r="6328" spans="4:13" x14ac:dyDescent="0.2">
      <c r="D6328" s="2"/>
      <c r="E6328" s="2"/>
      <c r="K6328" s="5"/>
      <c r="M6328" s="9"/>
    </row>
    <row r="6329" spans="4:13" x14ac:dyDescent="0.2">
      <c r="D6329" s="2"/>
      <c r="E6329" s="2"/>
      <c r="K6329" s="5"/>
      <c r="M6329" s="9"/>
    </row>
    <row r="6330" spans="4:13" x14ac:dyDescent="0.2">
      <c r="D6330" s="2"/>
      <c r="E6330" s="2"/>
      <c r="K6330" s="5"/>
      <c r="M6330" s="9"/>
    </row>
    <row r="6331" spans="4:13" x14ac:dyDescent="0.2">
      <c r="D6331" s="2"/>
      <c r="E6331" s="2"/>
      <c r="K6331" s="5"/>
      <c r="M6331" s="9"/>
    </row>
    <row r="6332" spans="4:13" x14ac:dyDescent="0.2">
      <c r="D6332" s="2"/>
      <c r="E6332" s="2"/>
      <c r="K6332" s="5"/>
      <c r="M6332" s="9"/>
    </row>
    <row r="6333" spans="4:13" x14ac:dyDescent="0.2">
      <c r="D6333" s="2"/>
      <c r="E6333" s="2"/>
      <c r="K6333" s="5"/>
      <c r="M6333" s="9"/>
    </row>
    <row r="6334" spans="4:13" x14ac:dyDescent="0.2">
      <c r="D6334" s="2"/>
      <c r="E6334" s="2"/>
      <c r="K6334" s="5"/>
      <c r="M6334" s="9"/>
    </row>
    <row r="6335" spans="4:13" x14ac:dyDescent="0.2">
      <c r="D6335" s="2"/>
      <c r="E6335" s="2"/>
      <c r="K6335" s="5"/>
      <c r="M6335" s="9"/>
    </row>
    <row r="6336" spans="4:13" x14ac:dyDescent="0.2">
      <c r="D6336" s="2"/>
      <c r="E6336" s="2"/>
      <c r="K6336" s="5"/>
      <c r="M6336" s="9"/>
    </row>
    <row r="6337" spans="4:13" x14ac:dyDescent="0.2">
      <c r="D6337" s="2"/>
      <c r="E6337" s="2"/>
      <c r="K6337" s="5"/>
      <c r="M6337" s="9"/>
    </row>
    <row r="6338" spans="4:13" x14ac:dyDescent="0.2">
      <c r="D6338" s="2"/>
      <c r="E6338" s="2"/>
      <c r="K6338" s="5"/>
      <c r="M6338" s="9"/>
    </row>
    <row r="6339" spans="4:13" x14ac:dyDescent="0.2">
      <c r="D6339" s="2"/>
      <c r="E6339" s="2"/>
      <c r="K6339" s="5"/>
      <c r="M6339" s="9"/>
    </row>
    <row r="6340" spans="4:13" x14ac:dyDescent="0.2">
      <c r="D6340" s="2"/>
      <c r="E6340" s="2"/>
      <c r="K6340" s="5"/>
      <c r="M6340" s="9"/>
    </row>
    <row r="6341" spans="4:13" x14ac:dyDescent="0.2">
      <c r="D6341" s="2"/>
      <c r="E6341" s="2"/>
      <c r="K6341" s="5"/>
      <c r="M6341" s="9"/>
    </row>
    <row r="6342" spans="4:13" x14ac:dyDescent="0.2">
      <c r="D6342" s="2"/>
      <c r="E6342" s="2"/>
      <c r="K6342" s="5"/>
      <c r="M6342" s="9"/>
    </row>
    <row r="6343" spans="4:13" x14ac:dyDescent="0.2">
      <c r="D6343" s="2"/>
      <c r="E6343" s="2"/>
      <c r="K6343" s="5"/>
      <c r="M6343" s="9"/>
    </row>
    <row r="6344" spans="4:13" x14ac:dyDescent="0.2">
      <c r="D6344" s="2"/>
      <c r="E6344" s="2"/>
      <c r="K6344" s="5"/>
      <c r="M6344" s="9"/>
    </row>
    <row r="6345" spans="4:13" x14ac:dyDescent="0.2">
      <c r="D6345" s="2"/>
      <c r="E6345" s="2"/>
      <c r="K6345" s="5"/>
      <c r="M6345" s="9"/>
    </row>
    <row r="6346" spans="4:13" x14ac:dyDescent="0.2">
      <c r="D6346" s="2"/>
      <c r="E6346" s="2"/>
      <c r="K6346" s="5"/>
      <c r="M6346" s="9"/>
    </row>
    <row r="6347" spans="4:13" x14ac:dyDescent="0.2">
      <c r="D6347" s="2"/>
      <c r="E6347" s="2"/>
      <c r="K6347" s="5"/>
      <c r="M6347" s="9"/>
    </row>
    <row r="6348" spans="4:13" x14ac:dyDescent="0.2">
      <c r="D6348" s="2"/>
      <c r="E6348" s="2"/>
      <c r="K6348" s="5"/>
      <c r="M6348" s="9"/>
    </row>
    <row r="6349" spans="4:13" x14ac:dyDescent="0.2">
      <c r="D6349" s="2"/>
      <c r="E6349" s="2"/>
      <c r="K6349" s="5"/>
      <c r="M6349" s="9"/>
    </row>
    <row r="6350" spans="4:13" x14ac:dyDescent="0.2">
      <c r="D6350" s="2"/>
      <c r="E6350" s="2"/>
      <c r="K6350" s="5"/>
      <c r="M6350" s="9"/>
    </row>
    <row r="6351" spans="4:13" x14ac:dyDescent="0.2">
      <c r="D6351" s="2"/>
      <c r="E6351" s="2"/>
      <c r="K6351" s="5"/>
      <c r="M6351" s="9"/>
    </row>
    <row r="6352" spans="4:13" x14ac:dyDescent="0.2">
      <c r="D6352" s="2"/>
      <c r="E6352" s="2"/>
      <c r="K6352" s="5"/>
      <c r="M6352" s="9"/>
    </row>
    <row r="6353" spans="4:13" x14ac:dyDescent="0.2">
      <c r="D6353" s="2"/>
      <c r="E6353" s="2"/>
      <c r="K6353" s="5"/>
      <c r="M6353" s="9"/>
    </row>
    <row r="6354" spans="4:13" x14ac:dyDescent="0.2">
      <c r="D6354" s="2"/>
      <c r="E6354" s="2"/>
      <c r="K6354" s="5"/>
      <c r="M6354" s="9"/>
    </row>
    <row r="6355" spans="4:13" x14ac:dyDescent="0.2">
      <c r="D6355" s="2"/>
      <c r="E6355" s="2"/>
      <c r="K6355" s="5"/>
      <c r="M6355" s="9"/>
    </row>
    <row r="6356" spans="4:13" x14ac:dyDescent="0.2">
      <c r="D6356" s="2"/>
      <c r="E6356" s="2"/>
      <c r="K6356" s="5"/>
      <c r="M6356" s="9"/>
    </row>
    <row r="6357" spans="4:13" x14ac:dyDescent="0.2">
      <c r="D6357" s="2"/>
      <c r="E6357" s="2"/>
      <c r="K6357" s="5"/>
      <c r="M6357" s="9"/>
    </row>
    <row r="6358" spans="4:13" x14ac:dyDescent="0.2">
      <c r="D6358" s="2"/>
      <c r="E6358" s="2"/>
      <c r="K6358" s="5"/>
      <c r="M6358" s="9"/>
    </row>
    <row r="6359" spans="4:13" x14ac:dyDescent="0.2">
      <c r="D6359" s="2"/>
      <c r="E6359" s="2"/>
      <c r="K6359" s="5"/>
      <c r="M6359" s="9"/>
    </row>
    <row r="6360" spans="4:13" x14ac:dyDescent="0.2">
      <c r="D6360" s="2"/>
      <c r="E6360" s="2"/>
      <c r="K6360" s="5"/>
      <c r="M6360" s="9"/>
    </row>
    <row r="6361" spans="4:13" x14ac:dyDescent="0.2">
      <c r="D6361" s="2"/>
      <c r="E6361" s="2"/>
      <c r="K6361" s="5"/>
      <c r="M6361" s="9"/>
    </row>
    <row r="6362" spans="4:13" x14ac:dyDescent="0.2">
      <c r="D6362" s="2"/>
      <c r="E6362" s="2"/>
      <c r="K6362" s="5"/>
      <c r="M6362" s="9"/>
    </row>
    <row r="6363" spans="4:13" x14ac:dyDescent="0.2">
      <c r="D6363" s="2"/>
      <c r="E6363" s="2"/>
      <c r="K6363" s="5"/>
      <c r="M6363" s="9"/>
    </row>
    <row r="6364" spans="4:13" x14ac:dyDescent="0.2">
      <c r="D6364" s="2"/>
      <c r="E6364" s="2"/>
      <c r="K6364" s="5"/>
      <c r="M6364" s="9"/>
    </row>
    <row r="6365" spans="4:13" x14ac:dyDescent="0.2">
      <c r="D6365" s="2"/>
      <c r="E6365" s="2"/>
      <c r="K6365" s="5"/>
      <c r="M6365" s="9"/>
    </row>
    <row r="6366" spans="4:13" x14ac:dyDescent="0.2">
      <c r="D6366" s="2"/>
      <c r="E6366" s="2"/>
      <c r="K6366" s="5"/>
      <c r="M6366" s="9"/>
    </row>
    <row r="6367" spans="4:13" x14ac:dyDescent="0.2">
      <c r="D6367" s="2"/>
      <c r="E6367" s="2"/>
      <c r="K6367" s="5"/>
      <c r="M6367" s="9"/>
    </row>
    <row r="6368" spans="4:13" x14ac:dyDescent="0.2">
      <c r="D6368" s="2"/>
      <c r="E6368" s="2"/>
      <c r="K6368" s="5"/>
      <c r="M6368" s="9"/>
    </row>
    <row r="6369" spans="4:13" x14ac:dyDescent="0.2">
      <c r="D6369" s="2"/>
      <c r="E6369" s="2"/>
      <c r="K6369" s="5"/>
      <c r="M6369" s="9"/>
    </row>
    <row r="6370" spans="4:13" x14ac:dyDescent="0.2">
      <c r="D6370" s="2"/>
      <c r="E6370" s="2"/>
      <c r="K6370" s="5"/>
      <c r="M6370" s="9"/>
    </row>
    <row r="6371" spans="4:13" x14ac:dyDescent="0.2">
      <c r="D6371" s="2"/>
      <c r="E6371" s="2"/>
      <c r="K6371" s="5"/>
      <c r="M6371" s="9"/>
    </row>
    <row r="6372" spans="4:13" x14ac:dyDescent="0.2">
      <c r="D6372" s="2"/>
      <c r="E6372" s="2"/>
      <c r="K6372" s="5"/>
      <c r="M6372" s="9"/>
    </row>
    <row r="6373" spans="4:13" x14ac:dyDescent="0.2">
      <c r="D6373" s="2"/>
      <c r="E6373" s="2"/>
      <c r="K6373" s="5"/>
      <c r="M6373" s="9"/>
    </row>
    <row r="6374" spans="4:13" x14ac:dyDescent="0.2">
      <c r="D6374" s="2"/>
      <c r="E6374" s="2"/>
      <c r="K6374" s="5"/>
      <c r="M6374" s="9"/>
    </row>
    <row r="6375" spans="4:13" x14ac:dyDescent="0.2">
      <c r="D6375" s="2"/>
      <c r="E6375" s="2"/>
      <c r="K6375" s="5"/>
      <c r="M6375" s="9"/>
    </row>
    <row r="6376" spans="4:13" x14ac:dyDescent="0.2">
      <c r="D6376" s="2"/>
      <c r="E6376" s="2"/>
      <c r="K6376" s="5"/>
      <c r="M6376" s="9"/>
    </row>
    <row r="6377" spans="4:13" x14ac:dyDescent="0.2">
      <c r="D6377" s="2"/>
      <c r="E6377" s="2"/>
      <c r="K6377" s="5"/>
      <c r="M6377" s="9"/>
    </row>
    <row r="6378" spans="4:13" x14ac:dyDescent="0.2">
      <c r="D6378" s="2"/>
      <c r="E6378" s="2"/>
      <c r="K6378" s="5"/>
      <c r="M6378" s="9"/>
    </row>
    <row r="6379" spans="4:13" x14ac:dyDescent="0.2">
      <c r="D6379" s="2"/>
      <c r="E6379" s="2"/>
      <c r="K6379" s="5"/>
      <c r="M6379" s="9"/>
    </row>
    <row r="6380" spans="4:13" x14ac:dyDescent="0.2">
      <c r="D6380" s="2"/>
      <c r="E6380" s="2"/>
      <c r="K6380" s="5"/>
      <c r="M6380" s="9"/>
    </row>
    <row r="6381" spans="4:13" x14ac:dyDescent="0.2">
      <c r="D6381" s="2"/>
      <c r="E6381" s="2"/>
      <c r="K6381" s="5"/>
      <c r="M6381" s="9"/>
    </row>
    <row r="6382" spans="4:13" x14ac:dyDescent="0.2">
      <c r="D6382" s="2"/>
      <c r="E6382" s="2"/>
      <c r="K6382" s="5"/>
      <c r="M6382" s="9"/>
    </row>
    <row r="6383" spans="4:13" x14ac:dyDescent="0.2">
      <c r="D6383" s="2"/>
      <c r="E6383" s="2"/>
      <c r="K6383" s="5"/>
      <c r="M6383" s="9"/>
    </row>
    <row r="6384" spans="4:13" x14ac:dyDescent="0.2">
      <c r="D6384" s="2"/>
      <c r="E6384" s="2"/>
      <c r="K6384" s="5"/>
      <c r="M6384" s="9"/>
    </row>
    <row r="6385" spans="4:13" x14ac:dyDescent="0.2">
      <c r="D6385" s="2"/>
      <c r="E6385" s="2"/>
      <c r="K6385" s="5"/>
      <c r="M6385" s="9"/>
    </row>
    <row r="6386" spans="4:13" x14ac:dyDescent="0.2">
      <c r="D6386" s="2"/>
      <c r="E6386" s="2"/>
      <c r="K6386" s="5"/>
      <c r="M6386" s="9"/>
    </row>
    <row r="6387" spans="4:13" x14ac:dyDescent="0.2">
      <c r="D6387" s="2"/>
      <c r="E6387" s="2"/>
      <c r="K6387" s="5"/>
      <c r="M6387" s="9"/>
    </row>
    <row r="6388" spans="4:13" x14ac:dyDescent="0.2">
      <c r="D6388" s="2"/>
      <c r="E6388" s="2"/>
      <c r="K6388" s="5"/>
      <c r="M6388" s="9"/>
    </row>
    <row r="6389" spans="4:13" x14ac:dyDescent="0.2">
      <c r="D6389" s="2"/>
      <c r="E6389" s="2"/>
      <c r="K6389" s="5"/>
      <c r="M6389" s="9"/>
    </row>
    <row r="6390" spans="4:13" x14ac:dyDescent="0.2">
      <c r="D6390" s="2"/>
      <c r="E6390" s="2"/>
      <c r="K6390" s="5"/>
      <c r="M6390" s="9"/>
    </row>
    <row r="6391" spans="4:13" x14ac:dyDescent="0.2">
      <c r="D6391" s="2"/>
      <c r="E6391" s="2"/>
      <c r="K6391" s="5"/>
      <c r="M6391" s="9"/>
    </row>
    <row r="6392" spans="4:13" x14ac:dyDescent="0.2">
      <c r="D6392" s="2"/>
      <c r="E6392" s="2"/>
      <c r="K6392" s="5"/>
      <c r="M6392" s="9"/>
    </row>
    <row r="6393" spans="4:13" x14ac:dyDescent="0.2">
      <c r="D6393" s="2"/>
      <c r="E6393" s="2"/>
      <c r="K6393" s="5"/>
      <c r="M6393" s="9"/>
    </row>
    <row r="6394" spans="4:13" x14ac:dyDescent="0.2">
      <c r="D6394" s="2"/>
      <c r="E6394" s="2"/>
      <c r="K6394" s="5"/>
      <c r="M6394" s="9"/>
    </row>
    <row r="6395" spans="4:13" x14ac:dyDescent="0.2">
      <c r="D6395" s="2"/>
      <c r="E6395" s="2"/>
      <c r="K6395" s="5"/>
      <c r="M6395" s="9"/>
    </row>
    <row r="6396" spans="4:13" x14ac:dyDescent="0.2">
      <c r="D6396" s="2"/>
      <c r="E6396" s="2"/>
      <c r="K6396" s="5"/>
      <c r="M6396" s="9"/>
    </row>
    <row r="6397" spans="4:13" x14ac:dyDescent="0.2">
      <c r="D6397" s="2"/>
      <c r="E6397" s="2"/>
      <c r="K6397" s="5"/>
      <c r="M6397" s="9"/>
    </row>
    <row r="6398" spans="4:13" x14ac:dyDescent="0.2">
      <c r="D6398" s="2"/>
      <c r="E6398" s="2"/>
      <c r="K6398" s="5"/>
      <c r="M6398" s="9"/>
    </row>
    <row r="6399" spans="4:13" x14ac:dyDescent="0.2">
      <c r="D6399" s="2"/>
      <c r="E6399" s="2"/>
      <c r="K6399" s="5"/>
      <c r="M6399" s="9"/>
    </row>
    <row r="6400" spans="4:13" x14ac:dyDescent="0.2">
      <c r="D6400" s="2"/>
      <c r="E6400" s="2"/>
      <c r="K6400" s="5"/>
      <c r="M6400" s="9"/>
    </row>
    <row r="6401" spans="4:13" x14ac:dyDescent="0.2">
      <c r="D6401" s="2"/>
      <c r="E6401" s="2"/>
      <c r="K6401" s="5"/>
      <c r="M6401" s="9"/>
    </row>
    <row r="6402" spans="4:13" x14ac:dyDescent="0.2">
      <c r="D6402" s="2"/>
      <c r="E6402" s="2"/>
      <c r="K6402" s="5"/>
      <c r="M6402" s="9"/>
    </row>
    <row r="6403" spans="4:13" x14ac:dyDescent="0.2">
      <c r="D6403" s="2"/>
      <c r="E6403" s="2"/>
      <c r="K6403" s="5"/>
      <c r="M6403" s="9"/>
    </row>
    <row r="6404" spans="4:13" x14ac:dyDescent="0.2">
      <c r="D6404" s="2"/>
      <c r="E6404" s="2"/>
      <c r="K6404" s="5"/>
      <c r="M6404" s="9"/>
    </row>
    <row r="6405" spans="4:13" x14ac:dyDescent="0.2">
      <c r="D6405" s="2"/>
      <c r="E6405" s="2"/>
      <c r="K6405" s="5"/>
      <c r="M6405" s="9"/>
    </row>
    <row r="6406" spans="4:13" x14ac:dyDescent="0.2">
      <c r="D6406" s="2"/>
      <c r="E6406" s="2"/>
      <c r="K6406" s="5"/>
      <c r="M6406" s="9"/>
    </row>
    <row r="6407" spans="4:13" x14ac:dyDescent="0.2">
      <c r="D6407" s="2"/>
      <c r="E6407" s="2"/>
      <c r="K6407" s="5"/>
      <c r="M6407" s="9"/>
    </row>
    <row r="6408" spans="4:13" x14ac:dyDescent="0.2">
      <c r="D6408" s="2"/>
      <c r="E6408" s="2"/>
      <c r="K6408" s="5"/>
      <c r="M6408" s="9"/>
    </row>
    <row r="6409" spans="4:13" x14ac:dyDescent="0.2">
      <c r="D6409" s="2"/>
      <c r="E6409" s="2"/>
      <c r="K6409" s="5"/>
      <c r="M6409" s="9"/>
    </row>
    <row r="6410" spans="4:13" x14ac:dyDescent="0.2">
      <c r="D6410" s="2"/>
      <c r="E6410" s="2"/>
      <c r="K6410" s="5"/>
      <c r="M6410" s="9"/>
    </row>
    <row r="6411" spans="4:13" x14ac:dyDescent="0.2">
      <c r="D6411" s="2"/>
      <c r="E6411" s="2"/>
      <c r="K6411" s="5"/>
      <c r="M6411" s="9"/>
    </row>
    <row r="6412" spans="4:13" x14ac:dyDescent="0.2">
      <c r="D6412" s="2"/>
      <c r="E6412" s="2"/>
      <c r="K6412" s="5"/>
      <c r="M6412" s="9"/>
    </row>
    <row r="6413" spans="4:13" x14ac:dyDescent="0.2">
      <c r="D6413" s="2"/>
      <c r="E6413" s="2"/>
      <c r="K6413" s="5"/>
      <c r="M6413" s="9"/>
    </row>
    <row r="6414" spans="4:13" x14ac:dyDescent="0.2">
      <c r="D6414" s="2"/>
      <c r="E6414" s="2"/>
      <c r="K6414" s="5"/>
      <c r="M6414" s="9"/>
    </row>
    <row r="6415" spans="4:13" x14ac:dyDescent="0.2">
      <c r="D6415" s="2"/>
      <c r="E6415" s="2"/>
      <c r="K6415" s="5"/>
      <c r="M6415" s="9"/>
    </row>
    <row r="6416" spans="4:13" x14ac:dyDescent="0.2">
      <c r="D6416" s="2"/>
      <c r="E6416" s="2"/>
      <c r="K6416" s="5"/>
      <c r="M6416" s="9"/>
    </row>
    <row r="6417" spans="4:13" x14ac:dyDescent="0.2">
      <c r="D6417" s="2"/>
      <c r="E6417" s="2"/>
      <c r="K6417" s="5"/>
      <c r="M6417" s="9"/>
    </row>
    <row r="6418" spans="4:13" x14ac:dyDescent="0.2">
      <c r="D6418" s="2"/>
      <c r="E6418" s="2"/>
      <c r="K6418" s="5"/>
      <c r="M6418" s="9"/>
    </row>
    <row r="6419" spans="4:13" x14ac:dyDescent="0.2">
      <c r="D6419" s="2"/>
      <c r="E6419" s="2"/>
      <c r="K6419" s="5"/>
      <c r="M6419" s="9"/>
    </row>
    <row r="6420" spans="4:13" x14ac:dyDescent="0.2">
      <c r="D6420" s="2"/>
      <c r="E6420" s="2"/>
      <c r="K6420" s="5"/>
      <c r="M6420" s="9"/>
    </row>
    <row r="6421" spans="4:13" x14ac:dyDescent="0.2">
      <c r="D6421" s="2"/>
      <c r="E6421" s="2"/>
      <c r="K6421" s="5"/>
      <c r="M6421" s="9"/>
    </row>
    <row r="6422" spans="4:13" x14ac:dyDescent="0.2">
      <c r="D6422" s="2"/>
      <c r="E6422" s="2"/>
      <c r="K6422" s="5"/>
      <c r="M6422" s="9"/>
    </row>
    <row r="6423" spans="4:13" x14ac:dyDescent="0.2">
      <c r="D6423" s="2"/>
      <c r="E6423" s="2"/>
      <c r="K6423" s="5"/>
      <c r="M6423" s="9"/>
    </row>
    <row r="6424" spans="4:13" x14ac:dyDescent="0.2">
      <c r="D6424" s="2"/>
      <c r="E6424" s="2"/>
      <c r="K6424" s="5"/>
      <c r="M6424" s="9"/>
    </row>
    <row r="6425" spans="4:13" x14ac:dyDescent="0.2">
      <c r="D6425" s="2"/>
      <c r="E6425" s="2"/>
      <c r="K6425" s="5"/>
      <c r="M6425" s="9"/>
    </row>
    <row r="6426" spans="4:13" x14ac:dyDescent="0.2">
      <c r="D6426" s="2"/>
      <c r="E6426" s="2"/>
      <c r="K6426" s="5"/>
      <c r="M6426" s="9"/>
    </row>
    <row r="6427" spans="4:13" x14ac:dyDescent="0.2">
      <c r="D6427" s="2"/>
      <c r="E6427" s="2"/>
      <c r="K6427" s="5"/>
      <c r="M6427" s="9"/>
    </row>
    <row r="6428" spans="4:13" x14ac:dyDescent="0.2">
      <c r="D6428" s="2"/>
      <c r="E6428" s="2"/>
      <c r="K6428" s="5"/>
      <c r="M6428" s="9"/>
    </row>
    <row r="6429" spans="4:13" x14ac:dyDescent="0.2">
      <c r="D6429" s="2"/>
      <c r="E6429" s="2"/>
      <c r="K6429" s="5"/>
      <c r="M6429" s="9"/>
    </row>
    <row r="6430" spans="4:13" x14ac:dyDescent="0.2">
      <c r="D6430" s="2"/>
      <c r="E6430" s="2"/>
      <c r="K6430" s="5"/>
      <c r="M6430" s="9"/>
    </row>
    <row r="6431" spans="4:13" x14ac:dyDescent="0.2">
      <c r="D6431" s="2"/>
      <c r="E6431" s="2"/>
      <c r="K6431" s="5"/>
      <c r="M6431" s="9"/>
    </row>
    <row r="6432" spans="4:13" x14ac:dyDescent="0.2">
      <c r="D6432" s="2"/>
      <c r="E6432" s="2"/>
      <c r="K6432" s="5"/>
      <c r="M6432" s="9"/>
    </row>
    <row r="6433" spans="4:13" x14ac:dyDescent="0.2">
      <c r="D6433" s="2"/>
      <c r="E6433" s="2"/>
      <c r="K6433" s="5"/>
      <c r="M6433" s="9"/>
    </row>
    <row r="6434" spans="4:13" x14ac:dyDescent="0.2">
      <c r="D6434" s="2"/>
      <c r="E6434" s="2"/>
      <c r="K6434" s="5"/>
      <c r="M6434" s="9"/>
    </row>
    <row r="6435" spans="4:13" x14ac:dyDescent="0.2">
      <c r="D6435" s="2"/>
      <c r="E6435" s="2"/>
      <c r="K6435" s="5"/>
      <c r="M6435" s="9"/>
    </row>
    <row r="6436" spans="4:13" x14ac:dyDescent="0.2">
      <c r="D6436" s="2"/>
      <c r="E6436" s="2"/>
      <c r="K6436" s="5"/>
      <c r="M6436" s="9"/>
    </row>
    <row r="6437" spans="4:13" x14ac:dyDescent="0.2">
      <c r="D6437" s="2"/>
      <c r="E6437" s="2"/>
      <c r="K6437" s="5"/>
      <c r="M6437" s="9"/>
    </row>
    <row r="6438" spans="4:13" x14ac:dyDescent="0.2">
      <c r="D6438" s="2"/>
      <c r="E6438" s="2"/>
      <c r="K6438" s="5"/>
      <c r="M6438" s="9"/>
    </row>
    <row r="6439" spans="4:13" x14ac:dyDescent="0.2">
      <c r="D6439" s="2"/>
      <c r="E6439" s="2"/>
      <c r="K6439" s="5"/>
      <c r="M6439" s="9"/>
    </row>
    <row r="6440" spans="4:13" x14ac:dyDescent="0.2">
      <c r="D6440" s="2"/>
      <c r="E6440" s="2"/>
      <c r="K6440" s="5"/>
      <c r="M6440" s="9"/>
    </row>
    <row r="6441" spans="4:13" x14ac:dyDescent="0.2">
      <c r="D6441" s="2"/>
      <c r="E6441" s="2"/>
      <c r="K6441" s="5"/>
      <c r="M6441" s="9"/>
    </row>
    <row r="6442" spans="4:13" x14ac:dyDescent="0.2">
      <c r="D6442" s="2"/>
      <c r="E6442" s="2"/>
      <c r="K6442" s="5"/>
      <c r="M6442" s="9"/>
    </row>
    <row r="6443" spans="4:13" x14ac:dyDescent="0.2">
      <c r="D6443" s="2"/>
      <c r="E6443" s="2"/>
      <c r="K6443" s="5"/>
      <c r="M6443" s="9"/>
    </row>
    <row r="6444" spans="4:13" x14ac:dyDescent="0.2">
      <c r="D6444" s="2"/>
      <c r="E6444" s="2"/>
      <c r="K6444" s="5"/>
      <c r="M6444" s="9"/>
    </row>
    <row r="6445" spans="4:13" x14ac:dyDescent="0.2">
      <c r="D6445" s="2"/>
      <c r="E6445" s="2"/>
      <c r="K6445" s="5"/>
      <c r="M6445" s="9"/>
    </row>
    <row r="6446" spans="4:13" x14ac:dyDescent="0.2">
      <c r="D6446" s="2"/>
      <c r="E6446" s="2"/>
      <c r="K6446" s="5"/>
      <c r="M6446" s="9"/>
    </row>
    <row r="6447" spans="4:13" x14ac:dyDescent="0.2">
      <c r="D6447" s="2"/>
      <c r="E6447" s="2"/>
      <c r="K6447" s="5"/>
      <c r="M6447" s="9"/>
    </row>
    <row r="6448" spans="4:13" x14ac:dyDescent="0.2">
      <c r="D6448" s="2"/>
      <c r="E6448" s="2"/>
      <c r="K6448" s="5"/>
      <c r="M6448" s="9"/>
    </row>
    <row r="6449" spans="4:13" x14ac:dyDescent="0.2">
      <c r="D6449" s="2"/>
      <c r="E6449" s="2"/>
      <c r="K6449" s="5"/>
      <c r="M6449" s="9"/>
    </row>
    <row r="6450" spans="4:13" x14ac:dyDescent="0.2">
      <c r="D6450" s="2"/>
      <c r="E6450" s="2"/>
      <c r="K6450" s="5"/>
      <c r="M6450" s="9"/>
    </row>
    <row r="6451" spans="4:13" x14ac:dyDescent="0.2">
      <c r="D6451" s="2"/>
      <c r="E6451" s="2"/>
      <c r="K6451" s="5"/>
      <c r="M6451" s="9"/>
    </row>
    <row r="6452" spans="4:13" x14ac:dyDescent="0.2">
      <c r="D6452" s="2"/>
      <c r="E6452" s="2"/>
      <c r="K6452" s="5"/>
      <c r="M6452" s="9"/>
    </row>
    <row r="6453" spans="4:13" x14ac:dyDescent="0.2">
      <c r="D6453" s="2"/>
      <c r="E6453" s="2"/>
      <c r="K6453" s="5"/>
      <c r="M6453" s="9"/>
    </row>
    <row r="6454" spans="4:13" x14ac:dyDescent="0.2">
      <c r="D6454" s="2"/>
      <c r="E6454" s="2"/>
      <c r="K6454" s="5"/>
      <c r="M6454" s="9"/>
    </row>
    <row r="6455" spans="4:13" x14ac:dyDescent="0.2">
      <c r="D6455" s="2"/>
      <c r="E6455" s="2"/>
      <c r="K6455" s="5"/>
      <c r="M6455" s="9"/>
    </row>
    <row r="6456" spans="4:13" x14ac:dyDescent="0.2">
      <c r="D6456" s="2"/>
      <c r="E6456" s="2"/>
      <c r="K6456" s="5"/>
      <c r="M6456" s="9"/>
    </row>
    <row r="6457" spans="4:13" x14ac:dyDescent="0.2">
      <c r="D6457" s="2"/>
      <c r="E6457" s="2"/>
      <c r="K6457" s="5"/>
      <c r="M6457" s="9"/>
    </row>
    <row r="6458" spans="4:13" x14ac:dyDescent="0.2">
      <c r="D6458" s="2"/>
      <c r="E6458" s="2"/>
      <c r="K6458" s="5"/>
      <c r="M6458" s="9"/>
    </row>
    <row r="6459" spans="4:13" x14ac:dyDescent="0.2">
      <c r="D6459" s="2"/>
      <c r="E6459" s="2"/>
      <c r="K6459" s="5"/>
      <c r="M6459" s="9"/>
    </row>
    <row r="6460" spans="4:13" x14ac:dyDescent="0.2">
      <c r="D6460" s="2"/>
      <c r="E6460" s="2"/>
      <c r="K6460" s="5"/>
      <c r="M6460" s="9"/>
    </row>
    <row r="6461" spans="4:13" x14ac:dyDescent="0.2">
      <c r="D6461" s="2"/>
      <c r="E6461" s="2"/>
      <c r="K6461" s="5"/>
      <c r="M6461" s="9"/>
    </row>
    <row r="6462" spans="4:13" x14ac:dyDescent="0.2">
      <c r="D6462" s="2"/>
      <c r="E6462" s="2"/>
      <c r="K6462" s="5"/>
      <c r="M6462" s="9"/>
    </row>
    <row r="6463" spans="4:13" x14ac:dyDescent="0.2">
      <c r="D6463" s="2"/>
      <c r="E6463" s="2"/>
      <c r="K6463" s="5"/>
      <c r="M6463" s="9"/>
    </row>
    <row r="6464" spans="4:13" x14ac:dyDescent="0.2">
      <c r="D6464" s="2"/>
      <c r="E6464" s="2"/>
      <c r="K6464" s="5"/>
      <c r="M6464" s="9"/>
    </row>
    <row r="6465" spans="4:13" x14ac:dyDescent="0.2">
      <c r="D6465" s="2"/>
      <c r="E6465" s="2"/>
      <c r="K6465" s="5"/>
      <c r="M6465" s="9"/>
    </row>
    <row r="6466" spans="4:13" x14ac:dyDescent="0.2">
      <c r="D6466" s="2"/>
      <c r="E6466" s="2"/>
      <c r="K6466" s="5"/>
      <c r="M6466" s="9"/>
    </row>
    <row r="6467" spans="4:13" x14ac:dyDescent="0.2">
      <c r="D6467" s="2"/>
      <c r="E6467" s="2"/>
      <c r="K6467" s="5"/>
      <c r="M6467" s="9"/>
    </row>
    <row r="6468" spans="4:13" x14ac:dyDescent="0.2">
      <c r="D6468" s="2"/>
      <c r="E6468" s="2"/>
      <c r="K6468" s="5"/>
      <c r="M6468" s="9"/>
    </row>
    <row r="6469" spans="4:13" x14ac:dyDescent="0.2">
      <c r="D6469" s="2"/>
      <c r="E6469" s="2"/>
      <c r="K6469" s="5"/>
      <c r="M6469" s="9"/>
    </row>
    <row r="6470" spans="4:13" x14ac:dyDescent="0.2">
      <c r="D6470" s="2"/>
      <c r="E6470" s="2"/>
      <c r="K6470" s="5"/>
      <c r="M6470" s="9"/>
    </row>
    <row r="6471" spans="4:13" x14ac:dyDescent="0.2">
      <c r="D6471" s="2"/>
      <c r="E6471" s="2"/>
      <c r="K6471" s="5"/>
      <c r="M6471" s="9"/>
    </row>
    <row r="6472" spans="4:13" x14ac:dyDescent="0.2">
      <c r="D6472" s="2"/>
      <c r="E6472" s="2"/>
      <c r="K6472" s="5"/>
      <c r="M6472" s="9"/>
    </row>
    <row r="6473" spans="4:13" x14ac:dyDescent="0.2">
      <c r="D6473" s="2"/>
      <c r="E6473" s="2"/>
      <c r="K6473" s="5"/>
      <c r="M6473" s="9"/>
    </row>
    <row r="6474" spans="4:13" x14ac:dyDescent="0.2">
      <c r="D6474" s="2"/>
      <c r="E6474" s="2"/>
      <c r="K6474" s="5"/>
      <c r="M6474" s="9"/>
    </row>
    <row r="6475" spans="4:13" x14ac:dyDescent="0.2">
      <c r="D6475" s="2"/>
      <c r="E6475" s="2"/>
      <c r="K6475" s="5"/>
      <c r="M6475" s="9"/>
    </row>
    <row r="6476" spans="4:13" x14ac:dyDescent="0.2">
      <c r="D6476" s="2"/>
      <c r="E6476" s="2"/>
      <c r="K6476" s="5"/>
      <c r="M6476" s="9"/>
    </row>
    <row r="6477" spans="4:13" x14ac:dyDescent="0.2">
      <c r="D6477" s="2"/>
      <c r="E6477" s="2"/>
      <c r="K6477" s="5"/>
      <c r="M6477" s="9"/>
    </row>
    <row r="6478" spans="4:13" x14ac:dyDescent="0.2">
      <c r="D6478" s="2"/>
      <c r="E6478" s="2"/>
      <c r="K6478" s="5"/>
      <c r="M6478" s="9"/>
    </row>
    <row r="6479" spans="4:13" x14ac:dyDescent="0.2">
      <c r="D6479" s="2"/>
      <c r="E6479" s="2"/>
      <c r="K6479" s="5"/>
      <c r="M6479" s="9"/>
    </row>
    <row r="6480" spans="4:13" x14ac:dyDescent="0.2">
      <c r="D6480" s="2"/>
      <c r="E6480" s="2"/>
      <c r="K6480" s="5"/>
      <c r="M6480" s="9"/>
    </row>
    <row r="6481" spans="4:13" x14ac:dyDescent="0.2">
      <c r="D6481" s="2"/>
      <c r="E6481" s="2"/>
      <c r="K6481" s="5"/>
      <c r="M6481" s="9"/>
    </row>
    <row r="6482" spans="4:13" x14ac:dyDescent="0.2">
      <c r="D6482" s="2"/>
      <c r="E6482" s="2"/>
      <c r="K6482" s="5"/>
      <c r="M6482" s="9"/>
    </row>
    <row r="6483" spans="4:13" x14ac:dyDescent="0.2">
      <c r="D6483" s="2"/>
      <c r="E6483" s="2"/>
      <c r="K6483" s="5"/>
      <c r="M6483" s="9"/>
    </row>
    <row r="6484" spans="4:13" x14ac:dyDescent="0.2">
      <c r="D6484" s="2"/>
      <c r="E6484" s="2"/>
      <c r="K6484" s="5"/>
      <c r="M6484" s="9"/>
    </row>
    <row r="6485" spans="4:13" x14ac:dyDescent="0.2">
      <c r="D6485" s="2"/>
      <c r="E6485" s="2"/>
      <c r="K6485" s="5"/>
      <c r="M6485" s="9"/>
    </row>
    <row r="6486" spans="4:13" x14ac:dyDescent="0.2">
      <c r="D6486" s="2"/>
      <c r="E6486" s="2"/>
      <c r="K6486" s="5"/>
      <c r="M6486" s="9"/>
    </row>
    <row r="6487" spans="4:13" x14ac:dyDescent="0.2">
      <c r="D6487" s="2"/>
      <c r="E6487" s="2"/>
      <c r="K6487" s="5"/>
      <c r="M6487" s="9"/>
    </row>
    <row r="6488" spans="4:13" x14ac:dyDescent="0.2">
      <c r="D6488" s="2"/>
      <c r="E6488" s="2"/>
      <c r="K6488" s="5"/>
      <c r="M6488" s="9"/>
    </row>
    <row r="6489" spans="4:13" x14ac:dyDescent="0.2">
      <c r="D6489" s="2"/>
      <c r="E6489" s="2"/>
      <c r="K6489" s="5"/>
      <c r="M6489" s="9"/>
    </row>
    <row r="6490" spans="4:13" x14ac:dyDescent="0.2">
      <c r="D6490" s="2"/>
      <c r="E6490" s="2"/>
      <c r="K6490" s="5"/>
      <c r="M6490" s="9"/>
    </row>
    <row r="6491" spans="4:13" x14ac:dyDescent="0.2">
      <c r="D6491" s="2"/>
      <c r="E6491" s="2"/>
      <c r="K6491" s="5"/>
      <c r="M6491" s="9"/>
    </row>
    <row r="6492" spans="4:13" x14ac:dyDescent="0.2">
      <c r="D6492" s="2"/>
      <c r="E6492" s="2"/>
      <c r="K6492" s="5"/>
      <c r="M6492" s="9"/>
    </row>
    <row r="6493" spans="4:13" x14ac:dyDescent="0.2">
      <c r="D6493" s="2"/>
      <c r="E6493" s="2"/>
      <c r="K6493" s="5"/>
      <c r="M6493" s="9"/>
    </row>
    <row r="6494" spans="4:13" x14ac:dyDescent="0.2">
      <c r="D6494" s="2"/>
      <c r="E6494" s="2"/>
      <c r="K6494" s="5"/>
      <c r="M6494" s="9"/>
    </row>
    <row r="6495" spans="4:13" x14ac:dyDescent="0.2">
      <c r="D6495" s="2"/>
      <c r="E6495" s="2"/>
      <c r="K6495" s="5"/>
      <c r="M6495" s="9"/>
    </row>
    <row r="6496" spans="4:13" x14ac:dyDescent="0.2">
      <c r="D6496" s="2"/>
      <c r="E6496" s="2"/>
      <c r="K6496" s="5"/>
      <c r="M6496" s="9"/>
    </row>
    <row r="6497" spans="4:13" x14ac:dyDescent="0.2">
      <c r="D6497" s="2"/>
      <c r="E6497" s="2"/>
      <c r="K6497" s="5"/>
      <c r="M6497" s="9"/>
    </row>
    <row r="6498" spans="4:13" x14ac:dyDescent="0.2">
      <c r="D6498" s="2"/>
      <c r="E6498" s="2"/>
      <c r="K6498" s="5"/>
      <c r="M6498" s="9"/>
    </row>
    <row r="6499" spans="4:13" x14ac:dyDescent="0.2">
      <c r="D6499" s="2"/>
      <c r="E6499" s="2"/>
      <c r="K6499" s="5"/>
      <c r="M6499" s="9"/>
    </row>
    <row r="6500" spans="4:13" x14ac:dyDescent="0.2">
      <c r="D6500" s="2"/>
      <c r="E6500" s="2"/>
      <c r="K6500" s="5"/>
      <c r="M6500" s="9"/>
    </row>
    <row r="6501" spans="4:13" x14ac:dyDescent="0.2">
      <c r="D6501" s="2"/>
      <c r="E6501" s="2"/>
      <c r="K6501" s="5"/>
      <c r="M6501" s="9"/>
    </row>
    <row r="6502" spans="4:13" x14ac:dyDescent="0.2">
      <c r="D6502" s="2"/>
      <c r="E6502" s="2"/>
      <c r="K6502" s="5"/>
      <c r="M6502" s="9"/>
    </row>
    <row r="6503" spans="4:13" x14ac:dyDescent="0.2">
      <c r="D6503" s="2"/>
      <c r="E6503" s="2"/>
      <c r="K6503" s="5"/>
      <c r="M6503" s="9"/>
    </row>
    <row r="6504" spans="4:13" x14ac:dyDescent="0.2">
      <c r="D6504" s="2"/>
      <c r="E6504" s="2"/>
      <c r="K6504" s="5"/>
      <c r="M6504" s="9"/>
    </row>
    <row r="6505" spans="4:13" x14ac:dyDescent="0.2">
      <c r="D6505" s="2"/>
      <c r="E6505" s="2"/>
      <c r="K6505" s="5"/>
      <c r="M6505" s="9"/>
    </row>
    <row r="6506" spans="4:13" x14ac:dyDescent="0.2">
      <c r="D6506" s="2"/>
      <c r="E6506" s="2"/>
      <c r="K6506" s="5"/>
      <c r="M6506" s="9"/>
    </row>
    <row r="6507" spans="4:13" x14ac:dyDescent="0.2">
      <c r="D6507" s="2"/>
      <c r="E6507" s="2"/>
      <c r="K6507" s="5"/>
      <c r="M6507" s="9"/>
    </row>
    <row r="6508" spans="4:13" x14ac:dyDescent="0.2">
      <c r="D6508" s="2"/>
      <c r="E6508" s="2"/>
      <c r="K6508" s="5"/>
      <c r="M6508" s="9"/>
    </row>
    <row r="6509" spans="4:13" x14ac:dyDescent="0.2">
      <c r="D6509" s="2"/>
      <c r="E6509" s="2"/>
      <c r="K6509" s="5"/>
      <c r="M6509" s="9"/>
    </row>
    <row r="6510" spans="4:13" x14ac:dyDescent="0.2">
      <c r="D6510" s="2"/>
      <c r="E6510" s="2"/>
      <c r="K6510" s="5"/>
      <c r="M6510" s="9"/>
    </row>
    <row r="6511" spans="4:13" x14ac:dyDescent="0.2">
      <c r="D6511" s="2"/>
      <c r="E6511" s="2"/>
      <c r="K6511" s="5"/>
      <c r="M6511" s="9"/>
    </row>
    <row r="6512" spans="4:13" x14ac:dyDescent="0.2">
      <c r="D6512" s="2"/>
      <c r="E6512" s="2"/>
      <c r="K6512" s="5"/>
      <c r="M6512" s="9"/>
    </row>
    <row r="6513" spans="4:13" x14ac:dyDescent="0.2">
      <c r="D6513" s="2"/>
      <c r="E6513" s="2"/>
      <c r="K6513" s="5"/>
      <c r="M6513" s="9"/>
    </row>
    <row r="6514" spans="4:13" x14ac:dyDescent="0.2">
      <c r="D6514" s="2"/>
      <c r="E6514" s="2"/>
      <c r="K6514" s="5"/>
      <c r="M6514" s="9"/>
    </row>
    <row r="6515" spans="4:13" x14ac:dyDescent="0.2">
      <c r="D6515" s="2"/>
      <c r="E6515" s="2"/>
      <c r="K6515" s="5"/>
      <c r="M6515" s="9"/>
    </row>
    <row r="6516" spans="4:13" x14ac:dyDescent="0.2">
      <c r="D6516" s="2"/>
      <c r="E6516" s="2"/>
      <c r="K6516" s="5"/>
      <c r="M6516" s="9"/>
    </row>
    <row r="6517" spans="4:13" x14ac:dyDescent="0.2">
      <c r="D6517" s="2"/>
      <c r="E6517" s="2"/>
      <c r="K6517" s="5"/>
      <c r="M6517" s="9"/>
    </row>
    <row r="6518" spans="4:13" x14ac:dyDescent="0.2">
      <c r="D6518" s="2"/>
      <c r="E6518" s="2"/>
      <c r="K6518" s="5"/>
      <c r="M6518" s="9"/>
    </row>
    <row r="6519" spans="4:13" x14ac:dyDescent="0.2">
      <c r="D6519" s="2"/>
      <c r="E6519" s="2"/>
      <c r="K6519" s="5"/>
      <c r="M6519" s="9"/>
    </row>
    <row r="6520" spans="4:13" x14ac:dyDescent="0.2">
      <c r="D6520" s="2"/>
      <c r="E6520" s="2"/>
      <c r="K6520" s="5"/>
      <c r="M6520" s="9"/>
    </row>
    <row r="6521" spans="4:13" x14ac:dyDescent="0.2">
      <c r="D6521" s="2"/>
      <c r="E6521" s="2"/>
      <c r="K6521" s="5"/>
      <c r="M6521" s="9"/>
    </row>
    <row r="6522" spans="4:13" x14ac:dyDescent="0.2">
      <c r="D6522" s="2"/>
      <c r="E6522" s="2"/>
      <c r="K6522" s="5"/>
      <c r="M6522" s="9"/>
    </row>
    <row r="6523" spans="4:13" x14ac:dyDescent="0.2">
      <c r="D6523" s="2"/>
      <c r="E6523" s="2"/>
      <c r="K6523" s="5"/>
      <c r="M6523" s="9"/>
    </row>
    <row r="6524" spans="4:13" x14ac:dyDescent="0.2">
      <c r="D6524" s="2"/>
      <c r="E6524" s="2"/>
      <c r="K6524" s="5"/>
      <c r="M6524" s="9"/>
    </row>
    <row r="6525" spans="4:13" x14ac:dyDescent="0.2">
      <c r="D6525" s="2"/>
      <c r="E6525" s="2"/>
      <c r="K6525" s="5"/>
      <c r="M6525" s="9"/>
    </row>
    <row r="6526" spans="4:13" x14ac:dyDescent="0.2">
      <c r="D6526" s="2"/>
      <c r="E6526" s="2"/>
      <c r="K6526" s="5"/>
      <c r="M6526" s="9"/>
    </row>
    <row r="6527" spans="4:13" x14ac:dyDescent="0.2">
      <c r="D6527" s="2"/>
      <c r="E6527" s="2"/>
      <c r="K6527" s="5"/>
      <c r="M6527" s="9"/>
    </row>
    <row r="6528" spans="4:13" x14ac:dyDescent="0.2">
      <c r="D6528" s="2"/>
      <c r="E6528" s="2"/>
      <c r="K6528" s="5"/>
      <c r="M6528" s="9"/>
    </row>
    <row r="6529" spans="4:13" x14ac:dyDescent="0.2">
      <c r="D6529" s="2"/>
      <c r="E6529" s="2"/>
      <c r="K6529" s="5"/>
      <c r="M6529" s="9"/>
    </row>
    <row r="6530" spans="4:13" x14ac:dyDescent="0.2">
      <c r="D6530" s="2"/>
      <c r="E6530" s="2"/>
      <c r="K6530" s="5"/>
      <c r="M6530" s="9"/>
    </row>
    <row r="6531" spans="4:13" x14ac:dyDescent="0.2">
      <c r="D6531" s="2"/>
      <c r="E6531" s="2"/>
      <c r="K6531" s="5"/>
      <c r="M6531" s="9"/>
    </row>
    <row r="6532" spans="4:13" x14ac:dyDescent="0.2">
      <c r="D6532" s="2"/>
      <c r="E6532" s="2"/>
      <c r="K6532" s="5"/>
      <c r="M6532" s="9"/>
    </row>
    <row r="6533" spans="4:13" x14ac:dyDescent="0.2">
      <c r="D6533" s="2"/>
      <c r="E6533" s="2"/>
      <c r="K6533" s="5"/>
      <c r="M6533" s="9"/>
    </row>
    <row r="6534" spans="4:13" x14ac:dyDescent="0.2">
      <c r="D6534" s="2"/>
      <c r="E6534" s="2"/>
      <c r="K6534" s="5"/>
      <c r="M6534" s="9"/>
    </row>
    <row r="6535" spans="4:13" x14ac:dyDescent="0.2">
      <c r="D6535" s="2"/>
      <c r="E6535" s="2"/>
      <c r="K6535" s="5"/>
      <c r="M6535" s="9"/>
    </row>
    <row r="6536" spans="4:13" x14ac:dyDescent="0.2">
      <c r="D6536" s="2"/>
      <c r="E6536" s="2"/>
      <c r="K6536" s="5"/>
      <c r="M6536" s="9"/>
    </row>
    <row r="6537" spans="4:13" x14ac:dyDescent="0.2">
      <c r="D6537" s="2"/>
      <c r="E6537" s="2"/>
      <c r="K6537" s="5"/>
      <c r="M6537" s="9"/>
    </row>
    <row r="6538" spans="4:13" x14ac:dyDescent="0.2">
      <c r="D6538" s="2"/>
      <c r="E6538" s="2"/>
      <c r="K6538" s="5"/>
      <c r="M6538" s="9"/>
    </row>
    <row r="6539" spans="4:13" x14ac:dyDescent="0.2">
      <c r="D6539" s="2"/>
      <c r="E6539" s="2"/>
      <c r="K6539" s="5"/>
      <c r="M6539" s="9"/>
    </row>
    <row r="6540" spans="4:13" x14ac:dyDescent="0.2">
      <c r="D6540" s="2"/>
      <c r="E6540" s="2"/>
      <c r="K6540" s="5"/>
      <c r="M6540" s="9"/>
    </row>
    <row r="6541" spans="4:13" x14ac:dyDescent="0.2">
      <c r="D6541" s="2"/>
      <c r="E6541" s="2"/>
      <c r="K6541" s="5"/>
      <c r="M6541" s="9"/>
    </row>
    <row r="6542" spans="4:13" x14ac:dyDescent="0.2">
      <c r="D6542" s="2"/>
      <c r="E6542" s="2"/>
      <c r="K6542" s="5"/>
      <c r="M6542" s="9"/>
    </row>
    <row r="6543" spans="4:13" x14ac:dyDescent="0.2">
      <c r="D6543" s="2"/>
      <c r="E6543" s="2"/>
      <c r="K6543" s="5"/>
      <c r="M6543" s="9"/>
    </row>
    <row r="6544" spans="4:13" x14ac:dyDescent="0.2">
      <c r="D6544" s="2"/>
      <c r="E6544" s="2"/>
      <c r="K6544" s="5"/>
      <c r="M6544" s="9"/>
    </row>
    <row r="6545" spans="4:13" x14ac:dyDescent="0.2">
      <c r="D6545" s="2"/>
      <c r="E6545" s="2"/>
      <c r="K6545" s="5"/>
      <c r="M6545" s="9"/>
    </row>
    <row r="6546" spans="4:13" x14ac:dyDescent="0.2">
      <c r="D6546" s="2"/>
      <c r="E6546" s="2"/>
      <c r="K6546" s="5"/>
      <c r="M6546" s="9"/>
    </row>
    <row r="6547" spans="4:13" x14ac:dyDescent="0.2">
      <c r="D6547" s="2"/>
      <c r="E6547" s="2"/>
      <c r="K6547" s="5"/>
      <c r="M6547" s="9"/>
    </row>
    <row r="6548" spans="4:13" x14ac:dyDescent="0.2">
      <c r="D6548" s="2"/>
      <c r="E6548" s="2"/>
      <c r="K6548" s="5"/>
      <c r="M6548" s="9"/>
    </row>
    <row r="6549" spans="4:13" x14ac:dyDescent="0.2">
      <c r="D6549" s="2"/>
      <c r="E6549" s="2"/>
      <c r="K6549" s="5"/>
      <c r="M6549" s="9"/>
    </row>
    <row r="6550" spans="4:13" x14ac:dyDescent="0.2">
      <c r="D6550" s="2"/>
      <c r="E6550" s="2"/>
      <c r="K6550" s="5"/>
      <c r="M6550" s="9"/>
    </row>
    <row r="6551" spans="4:13" x14ac:dyDescent="0.2">
      <c r="D6551" s="2"/>
      <c r="E6551" s="2"/>
      <c r="K6551" s="5"/>
      <c r="M6551" s="9"/>
    </row>
    <row r="6552" spans="4:13" x14ac:dyDescent="0.2">
      <c r="D6552" s="2"/>
      <c r="E6552" s="2"/>
      <c r="K6552" s="5"/>
      <c r="M6552" s="9"/>
    </row>
    <row r="6553" spans="4:13" x14ac:dyDescent="0.2">
      <c r="D6553" s="2"/>
      <c r="E6553" s="2"/>
      <c r="K6553" s="5"/>
      <c r="M6553" s="9"/>
    </row>
    <row r="6554" spans="4:13" x14ac:dyDescent="0.2">
      <c r="D6554" s="2"/>
      <c r="E6554" s="2"/>
      <c r="K6554" s="5"/>
      <c r="M6554" s="9"/>
    </row>
    <row r="6555" spans="4:13" x14ac:dyDescent="0.2">
      <c r="D6555" s="2"/>
      <c r="E6555" s="2"/>
      <c r="K6555" s="5"/>
      <c r="M6555" s="9"/>
    </row>
    <row r="6556" spans="4:13" x14ac:dyDescent="0.2">
      <c r="D6556" s="2"/>
      <c r="E6556" s="2"/>
      <c r="K6556" s="5"/>
      <c r="M6556" s="9"/>
    </row>
    <row r="6557" spans="4:13" x14ac:dyDescent="0.2">
      <c r="D6557" s="2"/>
      <c r="E6557" s="2"/>
      <c r="K6557" s="5"/>
      <c r="M6557" s="9"/>
    </row>
    <row r="6558" spans="4:13" x14ac:dyDescent="0.2">
      <c r="D6558" s="2"/>
      <c r="E6558" s="2"/>
      <c r="K6558" s="5"/>
      <c r="M6558" s="9"/>
    </row>
    <row r="6559" spans="4:13" x14ac:dyDescent="0.2">
      <c r="D6559" s="2"/>
      <c r="E6559" s="2"/>
      <c r="K6559" s="5"/>
      <c r="M6559" s="9"/>
    </row>
    <row r="6560" spans="4:13" x14ac:dyDescent="0.2">
      <c r="D6560" s="2"/>
      <c r="E6560" s="2"/>
      <c r="K6560" s="5"/>
      <c r="M6560" s="9"/>
    </row>
    <row r="6561" spans="4:13" x14ac:dyDescent="0.2">
      <c r="D6561" s="2"/>
      <c r="E6561" s="2"/>
      <c r="K6561" s="5"/>
      <c r="M6561" s="9"/>
    </row>
    <row r="6562" spans="4:13" x14ac:dyDescent="0.2">
      <c r="D6562" s="2"/>
      <c r="E6562" s="2"/>
      <c r="K6562" s="5"/>
      <c r="M6562" s="9"/>
    </row>
    <row r="6563" spans="4:13" x14ac:dyDescent="0.2">
      <c r="D6563" s="2"/>
      <c r="E6563" s="2"/>
      <c r="K6563" s="5"/>
      <c r="M6563" s="9"/>
    </row>
    <row r="6564" spans="4:13" x14ac:dyDescent="0.2">
      <c r="D6564" s="2"/>
      <c r="E6564" s="2"/>
      <c r="K6564" s="5"/>
      <c r="M6564" s="9"/>
    </row>
    <row r="6565" spans="4:13" x14ac:dyDescent="0.2">
      <c r="D6565" s="2"/>
      <c r="E6565" s="2"/>
      <c r="K6565" s="5"/>
      <c r="M6565" s="9"/>
    </row>
    <row r="6566" spans="4:13" x14ac:dyDescent="0.2">
      <c r="D6566" s="2"/>
      <c r="E6566" s="2"/>
      <c r="K6566" s="5"/>
      <c r="M6566" s="9"/>
    </row>
    <row r="6567" spans="4:13" x14ac:dyDescent="0.2">
      <c r="D6567" s="2"/>
      <c r="E6567" s="2"/>
      <c r="K6567" s="5"/>
      <c r="M6567" s="9"/>
    </row>
    <row r="6568" spans="4:13" x14ac:dyDescent="0.2">
      <c r="D6568" s="2"/>
      <c r="E6568" s="2"/>
      <c r="K6568" s="5"/>
      <c r="M6568" s="9"/>
    </row>
    <row r="6569" spans="4:13" x14ac:dyDescent="0.2">
      <c r="D6569" s="2"/>
      <c r="E6569" s="2"/>
      <c r="K6569" s="5"/>
      <c r="M6569" s="9"/>
    </row>
    <row r="6570" spans="4:13" x14ac:dyDescent="0.2">
      <c r="D6570" s="2"/>
      <c r="E6570" s="2"/>
      <c r="K6570" s="5"/>
      <c r="M6570" s="9"/>
    </row>
    <row r="6571" spans="4:13" x14ac:dyDescent="0.2">
      <c r="D6571" s="2"/>
      <c r="E6571" s="2"/>
      <c r="K6571" s="5"/>
      <c r="M6571" s="9"/>
    </row>
    <row r="6572" spans="4:13" x14ac:dyDescent="0.2">
      <c r="D6572" s="2"/>
      <c r="E6572" s="2"/>
      <c r="K6572" s="5"/>
      <c r="M6572" s="9"/>
    </row>
    <row r="6573" spans="4:13" x14ac:dyDescent="0.2">
      <c r="D6573" s="2"/>
      <c r="E6573" s="2"/>
      <c r="K6573" s="5"/>
      <c r="M6573" s="9"/>
    </row>
    <row r="6574" spans="4:13" x14ac:dyDescent="0.2">
      <c r="D6574" s="2"/>
      <c r="E6574" s="2"/>
      <c r="K6574" s="5"/>
      <c r="M6574" s="9"/>
    </row>
    <row r="6575" spans="4:13" x14ac:dyDescent="0.2">
      <c r="D6575" s="2"/>
      <c r="E6575" s="2"/>
      <c r="K6575" s="5"/>
      <c r="M6575" s="9"/>
    </row>
    <row r="6576" spans="4:13" x14ac:dyDescent="0.2">
      <c r="D6576" s="2"/>
      <c r="E6576" s="2"/>
      <c r="K6576" s="5"/>
      <c r="M6576" s="9"/>
    </row>
    <row r="6577" spans="4:13" x14ac:dyDescent="0.2">
      <c r="D6577" s="2"/>
      <c r="E6577" s="2"/>
      <c r="K6577" s="5"/>
      <c r="M6577" s="9"/>
    </row>
    <row r="6578" spans="4:13" x14ac:dyDescent="0.2">
      <c r="D6578" s="2"/>
      <c r="E6578" s="2"/>
      <c r="K6578" s="5"/>
      <c r="M6578" s="9"/>
    </row>
    <row r="6579" spans="4:13" x14ac:dyDescent="0.2">
      <c r="D6579" s="2"/>
      <c r="E6579" s="2"/>
      <c r="K6579" s="5"/>
      <c r="M6579" s="9"/>
    </row>
    <row r="6580" spans="4:13" x14ac:dyDescent="0.2">
      <c r="D6580" s="2"/>
      <c r="E6580" s="2"/>
      <c r="K6580" s="5"/>
      <c r="M6580" s="9"/>
    </row>
    <row r="6581" spans="4:13" x14ac:dyDescent="0.2">
      <c r="D6581" s="2"/>
      <c r="E6581" s="2"/>
      <c r="K6581" s="5"/>
      <c r="M6581" s="9"/>
    </row>
    <row r="6582" spans="4:13" x14ac:dyDescent="0.2">
      <c r="D6582" s="2"/>
      <c r="E6582" s="2"/>
      <c r="K6582" s="5"/>
      <c r="M6582" s="9"/>
    </row>
    <row r="6583" spans="4:13" x14ac:dyDescent="0.2">
      <c r="D6583" s="2"/>
      <c r="E6583" s="2"/>
      <c r="K6583" s="5"/>
      <c r="M6583" s="9"/>
    </row>
    <row r="6584" spans="4:13" x14ac:dyDescent="0.2">
      <c r="D6584" s="2"/>
      <c r="E6584" s="2"/>
      <c r="K6584" s="5"/>
      <c r="M6584" s="9"/>
    </row>
    <row r="6585" spans="4:13" x14ac:dyDescent="0.2">
      <c r="D6585" s="2"/>
      <c r="E6585" s="2"/>
      <c r="K6585" s="5"/>
      <c r="M6585" s="9"/>
    </row>
    <row r="6586" spans="4:13" x14ac:dyDescent="0.2">
      <c r="D6586" s="2"/>
      <c r="E6586" s="2"/>
      <c r="K6586" s="5"/>
      <c r="M6586" s="9"/>
    </row>
    <row r="6587" spans="4:13" x14ac:dyDescent="0.2">
      <c r="D6587" s="2"/>
      <c r="E6587" s="2"/>
      <c r="K6587" s="5"/>
      <c r="M6587" s="9"/>
    </row>
    <row r="6588" spans="4:13" x14ac:dyDescent="0.2">
      <c r="D6588" s="2"/>
      <c r="E6588" s="2"/>
      <c r="K6588" s="5"/>
      <c r="M6588" s="9"/>
    </row>
    <row r="6589" spans="4:13" x14ac:dyDescent="0.2">
      <c r="D6589" s="2"/>
      <c r="E6589" s="2"/>
      <c r="K6589" s="5"/>
      <c r="M6589" s="9"/>
    </row>
    <row r="6590" spans="4:13" x14ac:dyDescent="0.2">
      <c r="D6590" s="2"/>
      <c r="E6590" s="2"/>
      <c r="K6590" s="5"/>
      <c r="M6590" s="9"/>
    </row>
    <row r="6591" spans="4:13" x14ac:dyDescent="0.2">
      <c r="D6591" s="2"/>
      <c r="E6591" s="2"/>
      <c r="K6591" s="5"/>
      <c r="M6591" s="9"/>
    </row>
    <row r="6592" spans="4:13" x14ac:dyDescent="0.2">
      <c r="D6592" s="2"/>
      <c r="E6592" s="2"/>
      <c r="K6592" s="5"/>
      <c r="M6592" s="9"/>
    </row>
    <row r="6593" spans="4:13" x14ac:dyDescent="0.2">
      <c r="D6593" s="2"/>
      <c r="E6593" s="2"/>
      <c r="K6593" s="5"/>
      <c r="M6593" s="9"/>
    </row>
    <row r="6594" spans="4:13" x14ac:dyDescent="0.2">
      <c r="D6594" s="2"/>
      <c r="E6594" s="2"/>
      <c r="K6594" s="5"/>
      <c r="M6594" s="9"/>
    </row>
    <row r="6595" spans="4:13" x14ac:dyDescent="0.2">
      <c r="D6595" s="2"/>
      <c r="E6595" s="2"/>
      <c r="K6595" s="5"/>
      <c r="M6595" s="9"/>
    </row>
    <row r="6596" spans="4:13" x14ac:dyDescent="0.2">
      <c r="D6596" s="2"/>
      <c r="E6596" s="2"/>
      <c r="K6596" s="5"/>
      <c r="M6596" s="9"/>
    </row>
    <row r="6597" spans="4:13" x14ac:dyDescent="0.2">
      <c r="D6597" s="2"/>
      <c r="E6597" s="2"/>
      <c r="K6597" s="5"/>
      <c r="M6597" s="9"/>
    </row>
    <row r="6598" spans="4:13" x14ac:dyDescent="0.2">
      <c r="D6598" s="2"/>
      <c r="E6598" s="2"/>
      <c r="K6598" s="5"/>
      <c r="M6598" s="9"/>
    </row>
    <row r="6599" spans="4:13" x14ac:dyDescent="0.2">
      <c r="D6599" s="2"/>
      <c r="E6599" s="2"/>
      <c r="K6599" s="5"/>
      <c r="M6599" s="9"/>
    </row>
    <row r="6600" spans="4:13" x14ac:dyDescent="0.2">
      <c r="D6600" s="2"/>
      <c r="E6600" s="2"/>
      <c r="K6600" s="5"/>
      <c r="M6600" s="9"/>
    </row>
    <row r="6601" spans="4:13" x14ac:dyDescent="0.2">
      <c r="D6601" s="2"/>
      <c r="E6601" s="2"/>
      <c r="K6601" s="5"/>
      <c r="M6601" s="9"/>
    </row>
    <row r="6602" spans="4:13" x14ac:dyDescent="0.2">
      <c r="D6602" s="2"/>
      <c r="E6602" s="2"/>
      <c r="K6602" s="5"/>
      <c r="M6602" s="9"/>
    </row>
    <row r="6603" spans="4:13" x14ac:dyDescent="0.2">
      <c r="D6603" s="2"/>
      <c r="E6603" s="2"/>
      <c r="K6603" s="5"/>
      <c r="M6603" s="9"/>
    </row>
    <row r="6604" spans="4:13" x14ac:dyDescent="0.2">
      <c r="D6604" s="2"/>
      <c r="E6604" s="2"/>
      <c r="K6604" s="5"/>
      <c r="M6604" s="9"/>
    </row>
    <row r="6605" spans="4:13" x14ac:dyDescent="0.2">
      <c r="D6605" s="2"/>
      <c r="E6605" s="2"/>
      <c r="K6605" s="5"/>
      <c r="M6605" s="9"/>
    </row>
    <row r="6606" spans="4:13" x14ac:dyDescent="0.2">
      <c r="D6606" s="2"/>
      <c r="E6606" s="2"/>
      <c r="K6606" s="5"/>
      <c r="M6606" s="9"/>
    </row>
    <row r="6607" spans="4:13" x14ac:dyDescent="0.2">
      <c r="D6607" s="2"/>
      <c r="E6607" s="2"/>
      <c r="K6607" s="5"/>
      <c r="M6607" s="9"/>
    </row>
    <row r="6608" spans="4:13" x14ac:dyDescent="0.2">
      <c r="D6608" s="2"/>
      <c r="E6608" s="2"/>
      <c r="K6608" s="5"/>
      <c r="M6608" s="9"/>
    </row>
    <row r="6609" spans="4:13" x14ac:dyDescent="0.2">
      <c r="D6609" s="2"/>
      <c r="E6609" s="2"/>
      <c r="K6609" s="5"/>
      <c r="M6609" s="9"/>
    </row>
    <row r="6610" spans="4:13" x14ac:dyDescent="0.2">
      <c r="D6610" s="2"/>
      <c r="E6610" s="2"/>
      <c r="K6610" s="5"/>
      <c r="M6610" s="9"/>
    </row>
    <row r="6611" spans="4:13" x14ac:dyDescent="0.2">
      <c r="D6611" s="2"/>
      <c r="E6611" s="2"/>
      <c r="K6611" s="5"/>
      <c r="M6611" s="9"/>
    </row>
    <row r="6612" spans="4:13" x14ac:dyDescent="0.2">
      <c r="D6612" s="2"/>
      <c r="E6612" s="2"/>
      <c r="K6612" s="5"/>
      <c r="M6612" s="9"/>
    </row>
    <row r="6613" spans="4:13" x14ac:dyDescent="0.2">
      <c r="D6613" s="2"/>
      <c r="E6613" s="2"/>
      <c r="K6613" s="5"/>
      <c r="M6613" s="9"/>
    </row>
    <row r="6614" spans="4:13" x14ac:dyDescent="0.2">
      <c r="D6614" s="2"/>
      <c r="E6614" s="2"/>
      <c r="K6614" s="5"/>
      <c r="M6614" s="9"/>
    </row>
    <row r="6615" spans="4:13" x14ac:dyDescent="0.2">
      <c r="D6615" s="2"/>
      <c r="E6615" s="2"/>
      <c r="K6615" s="5"/>
      <c r="M6615" s="9"/>
    </row>
    <row r="6616" spans="4:13" x14ac:dyDescent="0.2">
      <c r="D6616" s="2"/>
      <c r="E6616" s="2"/>
      <c r="K6616" s="5"/>
      <c r="M6616" s="9"/>
    </row>
    <row r="6617" spans="4:13" x14ac:dyDescent="0.2">
      <c r="D6617" s="2"/>
      <c r="E6617" s="2"/>
      <c r="K6617" s="5"/>
      <c r="M6617" s="9"/>
    </row>
    <row r="6618" spans="4:13" x14ac:dyDescent="0.2">
      <c r="D6618" s="2"/>
      <c r="E6618" s="2"/>
      <c r="K6618" s="5"/>
      <c r="M6618" s="9"/>
    </row>
    <row r="6619" spans="4:13" x14ac:dyDescent="0.2">
      <c r="D6619" s="2"/>
      <c r="E6619" s="2"/>
      <c r="K6619" s="5"/>
      <c r="M6619" s="9"/>
    </row>
    <row r="6620" spans="4:13" x14ac:dyDescent="0.2">
      <c r="D6620" s="2"/>
      <c r="E6620" s="2"/>
      <c r="K6620" s="5"/>
      <c r="M6620" s="9"/>
    </row>
    <row r="6621" spans="4:13" x14ac:dyDescent="0.2">
      <c r="D6621" s="2"/>
      <c r="E6621" s="2"/>
      <c r="K6621" s="5"/>
      <c r="M6621" s="9"/>
    </row>
    <row r="6622" spans="4:13" x14ac:dyDescent="0.2">
      <c r="D6622" s="2"/>
      <c r="E6622" s="2"/>
      <c r="K6622" s="5"/>
      <c r="M6622" s="9"/>
    </row>
    <row r="6623" spans="4:13" x14ac:dyDescent="0.2">
      <c r="D6623" s="2"/>
      <c r="E6623" s="2"/>
      <c r="K6623" s="5"/>
      <c r="M6623" s="9"/>
    </row>
    <row r="6624" spans="4:13" x14ac:dyDescent="0.2">
      <c r="D6624" s="2"/>
      <c r="E6624" s="2"/>
      <c r="K6624" s="5"/>
      <c r="M6624" s="9"/>
    </row>
    <row r="6625" spans="4:13" x14ac:dyDescent="0.2">
      <c r="D6625" s="2"/>
      <c r="E6625" s="2"/>
      <c r="K6625" s="5"/>
      <c r="M6625" s="9"/>
    </row>
    <row r="6626" spans="4:13" x14ac:dyDescent="0.2">
      <c r="D6626" s="2"/>
      <c r="E6626" s="2"/>
      <c r="K6626" s="5"/>
      <c r="M6626" s="9"/>
    </row>
    <row r="6627" spans="4:13" x14ac:dyDescent="0.2">
      <c r="D6627" s="2"/>
      <c r="E6627" s="2"/>
      <c r="K6627" s="5"/>
      <c r="M6627" s="9"/>
    </row>
    <row r="6628" spans="4:13" x14ac:dyDescent="0.2">
      <c r="D6628" s="2"/>
      <c r="E6628" s="2"/>
      <c r="K6628" s="5"/>
      <c r="M6628" s="9"/>
    </row>
    <row r="6629" spans="4:13" x14ac:dyDescent="0.2">
      <c r="D6629" s="2"/>
      <c r="E6629" s="2"/>
      <c r="K6629" s="5"/>
      <c r="M6629" s="9"/>
    </row>
    <row r="6630" spans="4:13" x14ac:dyDescent="0.2">
      <c r="D6630" s="2"/>
      <c r="E6630" s="2"/>
      <c r="K6630" s="5"/>
      <c r="M6630" s="9"/>
    </row>
    <row r="6631" spans="4:13" x14ac:dyDescent="0.2">
      <c r="D6631" s="2"/>
      <c r="E6631" s="2"/>
      <c r="K6631" s="5"/>
      <c r="M6631" s="9"/>
    </row>
    <row r="6632" spans="4:13" x14ac:dyDescent="0.2">
      <c r="D6632" s="2"/>
      <c r="E6632" s="2"/>
      <c r="K6632" s="5"/>
      <c r="M6632" s="9"/>
    </row>
    <row r="6633" spans="4:13" x14ac:dyDescent="0.2">
      <c r="D6633" s="2"/>
      <c r="E6633" s="2"/>
      <c r="K6633" s="5"/>
      <c r="M6633" s="9"/>
    </row>
    <row r="6634" spans="4:13" x14ac:dyDescent="0.2">
      <c r="D6634" s="2"/>
      <c r="E6634" s="2"/>
      <c r="K6634" s="5"/>
      <c r="M6634" s="9"/>
    </row>
    <row r="6635" spans="4:13" x14ac:dyDescent="0.2">
      <c r="D6635" s="2"/>
      <c r="E6635" s="2"/>
      <c r="K6635" s="5"/>
      <c r="M6635" s="9"/>
    </row>
    <row r="6636" spans="4:13" x14ac:dyDescent="0.2">
      <c r="D6636" s="2"/>
      <c r="E6636" s="2"/>
      <c r="K6636" s="5"/>
      <c r="M6636" s="9"/>
    </row>
    <row r="6637" spans="4:13" x14ac:dyDescent="0.2">
      <c r="D6637" s="2"/>
      <c r="E6637" s="2"/>
      <c r="K6637" s="5"/>
      <c r="M6637" s="9"/>
    </row>
    <row r="6638" spans="4:13" x14ac:dyDescent="0.2">
      <c r="D6638" s="2"/>
      <c r="E6638" s="2"/>
      <c r="K6638" s="5"/>
      <c r="M6638" s="9"/>
    </row>
    <row r="6639" spans="4:13" x14ac:dyDescent="0.2">
      <c r="D6639" s="2"/>
      <c r="E6639" s="2"/>
      <c r="K6639" s="5"/>
      <c r="M6639" s="9"/>
    </row>
    <row r="6640" spans="4:13" x14ac:dyDescent="0.2">
      <c r="D6640" s="2"/>
      <c r="E6640" s="2"/>
      <c r="K6640" s="5"/>
      <c r="M6640" s="9"/>
    </row>
    <row r="6641" spans="4:13" x14ac:dyDescent="0.2">
      <c r="D6641" s="2"/>
      <c r="E6641" s="2"/>
      <c r="K6641" s="5"/>
      <c r="M6641" s="9"/>
    </row>
    <row r="6642" spans="4:13" x14ac:dyDescent="0.2">
      <c r="D6642" s="2"/>
      <c r="E6642" s="2"/>
      <c r="K6642" s="5"/>
      <c r="M6642" s="9"/>
    </row>
    <row r="6643" spans="4:13" x14ac:dyDescent="0.2">
      <c r="D6643" s="2"/>
      <c r="E6643" s="2"/>
      <c r="K6643" s="5"/>
      <c r="M6643" s="9"/>
    </row>
    <row r="6644" spans="4:13" x14ac:dyDescent="0.2">
      <c r="D6644" s="2"/>
      <c r="E6644" s="2"/>
      <c r="K6644" s="5"/>
      <c r="M6644" s="9"/>
    </row>
    <row r="6645" spans="4:13" x14ac:dyDescent="0.2">
      <c r="D6645" s="2"/>
      <c r="E6645" s="2"/>
      <c r="K6645" s="5"/>
      <c r="M6645" s="9"/>
    </row>
    <row r="6646" spans="4:13" x14ac:dyDescent="0.2">
      <c r="D6646" s="2"/>
      <c r="E6646" s="2"/>
      <c r="K6646" s="5"/>
      <c r="M6646" s="9"/>
    </row>
    <row r="6647" spans="4:13" x14ac:dyDescent="0.2">
      <c r="D6647" s="2"/>
      <c r="E6647" s="2"/>
      <c r="K6647" s="5"/>
      <c r="M6647" s="9"/>
    </row>
    <row r="6648" spans="4:13" x14ac:dyDescent="0.2">
      <c r="D6648" s="2"/>
      <c r="E6648" s="2"/>
      <c r="K6648" s="5"/>
      <c r="M6648" s="9"/>
    </row>
    <row r="6649" spans="4:13" x14ac:dyDescent="0.2">
      <c r="D6649" s="2"/>
      <c r="E6649" s="2"/>
      <c r="K6649" s="5"/>
      <c r="M6649" s="9"/>
    </row>
    <row r="6650" spans="4:13" x14ac:dyDescent="0.2">
      <c r="D6650" s="2"/>
      <c r="E6650" s="2"/>
      <c r="K6650" s="5"/>
      <c r="M6650" s="9"/>
    </row>
    <row r="6651" spans="4:13" x14ac:dyDescent="0.2">
      <c r="D6651" s="2"/>
      <c r="E6651" s="2"/>
      <c r="K6651" s="5"/>
      <c r="M6651" s="9"/>
    </row>
    <row r="6652" spans="4:13" x14ac:dyDescent="0.2">
      <c r="D6652" s="2"/>
      <c r="E6652" s="2"/>
      <c r="K6652" s="5"/>
      <c r="M6652" s="9"/>
    </row>
    <row r="6653" spans="4:13" x14ac:dyDescent="0.2">
      <c r="D6653" s="2"/>
      <c r="E6653" s="2"/>
      <c r="K6653" s="5"/>
      <c r="M6653" s="9"/>
    </row>
    <row r="6654" spans="4:13" x14ac:dyDescent="0.2">
      <c r="D6654" s="2"/>
      <c r="E6654" s="2"/>
      <c r="K6654" s="5"/>
      <c r="M6654" s="9"/>
    </row>
    <row r="6655" spans="4:13" x14ac:dyDescent="0.2">
      <c r="D6655" s="2"/>
      <c r="E6655" s="2"/>
      <c r="K6655" s="5"/>
      <c r="M6655" s="9"/>
    </row>
    <row r="6656" spans="4:13" x14ac:dyDescent="0.2">
      <c r="D6656" s="2"/>
      <c r="E6656" s="2"/>
      <c r="K6656" s="5"/>
      <c r="M6656" s="9"/>
    </row>
    <row r="6657" spans="4:13" x14ac:dyDescent="0.2">
      <c r="D6657" s="2"/>
      <c r="E6657" s="2"/>
      <c r="K6657" s="5"/>
      <c r="M6657" s="9"/>
    </row>
    <row r="6658" spans="4:13" x14ac:dyDescent="0.2">
      <c r="D6658" s="2"/>
      <c r="E6658" s="2"/>
      <c r="K6658" s="5"/>
      <c r="M6658" s="9"/>
    </row>
    <row r="6659" spans="4:13" x14ac:dyDescent="0.2">
      <c r="D6659" s="2"/>
      <c r="E6659" s="2"/>
      <c r="K6659" s="5"/>
      <c r="M6659" s="9"/>
    </row>
    <row r="6660" spans="4:13" x14ac:dyDescent="0.2">
      <c r="D6660" s="2"/>
      <c r="E6660" s="2"/>
      <c r="K6660" s="5"/>
      <c r="M6660" s="9"/>
    </row>
    <row r="6661" spans="4:13" x14ac:dyDescent="0.2">
      <c r="D6661" s="2"/>
      <c r="E6661" s="2"/>
      <c r="K6661" s="5"/>
      <c r="M6661" s="9"/>
    </row>
    <row r="6662" spans="4:13" x14ac:dyDescent="0.2">
      <c r="D6662" s="2"/>
      <c r="E6662" s="2"/>
      <c r="K6662" s="5"/>
      <c r="M6662" s="9"/>
    </row>
    <row r="6663" spans="4:13" x14ac:dyDescent="0.2">
      <c r="D6663" s="2"/>
      <c r="E6663" s="2"/>
      <c r="K6663" s="5"/>
      <c r="M6663" s="9"/>
    </row>
    <row r="6664" spans="4:13" x14ac:dyDescent="0.2">
      <c r="D6664" s="2"/>
      <c r="E6664" s="2"/>
      <c r="K6664" s="5"/>
      <c r="M6664" s="9"/>
    </row>
    <row r="6665" spans="4:13" x14ac:dyDescent="0.2">
      <c r="D6665" s="2"/>
      <c r="E6665" s="2"/>
      <c r="K6665" s="5"/>
      <c r="M6665" s="9"/>
    </row>
    <row r="6666" spans="4:13" x14ac:dyDescent="0.2">
      <c r="D6666" s="2"/>
      <c r="E6666" s="2"/>
      <c r="K6666" s="5"/>
      <c r="M6666" s="9"/>
    </row>
    <row r="6667" spans="4:13" x14ac:dyDescent="0.2">
      <c r="D6667" s="2"/>
      <c r="E6667" s="2"/>
      <c r="K6667" s="5"/>
      <c r="M6667" s="9"/>
    </row>
    <row r="6668" spans="4:13" x14ac:dyDescent="0.2">
      <c r="D6668" s="2"/>
      <c r="E6668" s="2"/>
      <c r="K6668" s="5"/>
      <c r="M6668" s="9"/>
    </row>
    <row r="6669" spans="4:13" x14ac:dyDescent="0.2">
      <c r="D6669" s="2"/>
      <c r="E6669" s="2"/>
      <c r="K6669" s="5"/>
      <c r="M6669" s="9"/>
    </row>
    <row r="6670" spans="4:13" x14ac:dyDescent="0.2">
      <c r="D6670" s="2"/>
      <c r="E6670" s="2"/>
      <c r="K6670" s="5"/>
      <c r="M6670" s="9"/>
    </row>
    <row r="6671" spans="4:13" x14ac:dyDescent="0.2">
      <c r="D6671" s="2"/>
      <c r="E6671" s="2"/>
      <c r="K6671" s="5"/>
      <c r="M6671" s="9"/>
    </row>
    <row r="6672" spans="4:13" x14ac:dyDescent="0.2">
      <c r="D6672" s="2"/>
      <c r="E6672" s="2"/>
      <c r="K6672" s="5"/>
      <c r="M6672" s="9"/>
    </row>
    <row r="6673" spans="4:13" x14ac:dyDescent="0.2">
      <c r="D6673" s="2"/>
      <c r="E6673" s="2"/>
      <c r="K6673" s="5"/>
      <c r="M6673" s="9"/>
    </row>
    <row r="6674" spans="4:13" x14ac:dyDescent="0.2">
      <c r="D6674" s="2"/>
      <c r="E6674" s="2"/>
      <c r="K6674" s="5"/>
      <c r="M6674" s="9"/>
    </row>
    <row r="6675" spans="4:13" x14ac:dyDescent="0.2">
      <c r="D6675" s="2"/>
      <c r="E6675" s="2"/>
      <c r="K6675" s="5"/>
      <c r="M6675" s="9"/>
    </row>
    <row r="6676" spans="4:13" x14ac:dyDescent="0.2">
      <c r="D6676" s="2"/>
      <c r="E6676" s="2"/>
      <c r="K6676" s="5"/>
      <c r="M6676" s="9"/>
    </row>
    <row r="6677" spans="4:13" x14ac:dyDescent="0.2">
      <c r="D6677" s="2"/>
      <c r="E6677" s="2"/>
      <c r="K6677" s="5"/>
      <c r="M6677" s="9"/>
    </row>
    <row r="6678" spans="4:13" x14ac:dyDescent="0.2">
      <c r="D6678" s="2"/>
      <c r="E6678" s="2"/>
      <c r="K6678" s="5"/>
      <c r="M6678" s="9"/>
    </row>
    <row r="6679" spans="4:13" x14ac:dyDescent="0.2">
      <c r="D6679" s="2"/>
      <c r="E6679" s="2"/>
      <c r="K6679" s="5"/>
      <c r="M6679" s="9"/>
    </row>
    <row r="6680" spans="4:13" x14ac:dyDescent="0.2">
      <c r="D6680" s="2"/>
      <c r="E6680" s="2"/>
      <c r="K6680" s="5"/>
      <c r="M6680" s="9"/>
    </row>
    <row r="6681" spans="4:13" x14ac:dyDescent="0.2">
      <c r="D6681" s="2"/>
      <c r="E6681" s="2"/>
      <c r="K6681" s="5"/>
      <c r="M6681" s="9"/>
    </row>
    <row r="6682" spans="4:13" x14ac:dyDescent="0.2">
      <c r="D6682" s="2"/>
      <c r="E6682" s="2"/>
      <c r="K6682" s="5"/>
      <c r="M6682" s="9"/>
    </row>
    <row r="6683" spans="4:13" x14ac:dyDescent="0.2">
      <c r="D6683" s="2"/>
      <c r="E6683" s="2"/>
      <c r="K6683" s="5"/>
      <c r="M6683" s="9"/>
    </row>
    <row r="6684" spans="4:13" x14ac:dyDescent="0.2">
      <c r="D6684" s="2"/>
      <c r="E6684" s="2"/>
      <c r="K6684" s="5"/>
      <c r="M6684" s="9"/>
    </row>
    <row r="6685" spans="4:13" x14ac:dyDescent="0.2">
      <c r="D6685" s="2"/>
      <c r="E6685" s="2"/>
      <c r="K6685" s="5"/>
      <c r="M6685" s="9"/>
    </row>
    <row r="6686" spans="4:13" x14ac:dyDescent="0.2">
      <c r="D6686" s="2"/>
      <c r="E6686" s="2"/>
      <c r="K6686" s="5"/>
      <c r="M6686" s="9"/>
    </row>
    <row r="6687" spans="4:13" x14ac:dyDescent="0.2">
      <c r="D6687" s="2"/>
      <c r="E6687" s="2"/>
      <c r="K6687" s="5"/>
      <c r="M6687" s="9"/>
    </row>
    <row r="6688" spans="4:13" x14ac:dyDescent="0.2">
      <c r="D6688" s="2"/>
      <c r="E6688" s="2"/>
      <c r="K6688" s="5"/>
      <c r="M6688" s="9"/>
    </row>
    <row r="6689" spans="4:13" x14ac:dyDescent="0.2">
      <c r="D6689" s="2"/>
      <c r="E6689" s="2"/>
      <c r="K6689" s="5"/>
      <c r="M6689" s="9"/>
    </row>
    <row r="6690" spans="4:13" x14ac:dyDescent="0.2">
      <c r="D6690" s="2"/>
      <c r="E6690" s="2"/>
      <c r="K6690" s="5"/>
      <c r="M6690" s="9"/>
    </row>
    <row r="6691" spans="4:13" x14ac:dyDescent="0.2">
      <c r="D6691" s="2"/>
      <c r="E6691" s="2"/>
      <c r="K6691" s="5"/>
      <c r="M6691" s="9"/>
    </row>
    <row r="6692" spans="4:13" x14ac:dyDescent="0.2">
      <c r="D6692" s="2"/>
      <c r="E6692" s="2"/>
      <c r="K6692" s="5"/>
      <c r="M6692" s="9"/>
    </row>
    <row r="6693" spans="4:13" x14ac:dyDescent="0.2">
      <c r="D6693" s="2"/>
      <c r="E6693" s="2"/>
      <c r="K6693" s="5"/>
      <c r="M6693" s="9"/>
    </row>
    <row r="6694" spans="4:13" x14ac:dyDescent="0.2">
      <c r="D6694" s="2"/>
      <c r="E6694" s="2"/>
      <c r="K6694" s="5"/>
      <c r="M6694" s="9"/>
    </row>
    <row r="6695" spans="4:13" x14ac:dyDescent="0.2">
      <c r="D6695" s="2"/>
      <c r="E6695" s="2"/>
      <c r="K6695" s="5"/>
      <c r="M6695" s="9"/>
    </row>
    <row r="6696" spans="4:13" x14ac:dyDescent="0.2">
      <c r="D6696" s="2"/>
      <c r="E6696" s="2"/>
      <c r="K6696" s="5"/>
      <c r="M6696" s="9"/>
    </row>
    <row r="6697" spans="4:13" x14ac:dyDescent="0.2">
      <c r="D6697" s="2"/>
      <c r="E6697" s="2"/>
      <c r="K6697" s="5"/>
      <c r="M6697" s="9"/>
    </row>
    <row r="6698" spans="4:13" x14ac:dyDescent="0.2">
      <c r="D6698" s="2"/>
      <c r="E6698" s="2"/>
      <c r="K6698" s="5"/>
      <c r="M6698" s="9"/>
    </row>
    <row r="6699" spans="4:13" x14ac:dyDescent="0.2">
      <c r="D6699" s="2"/>
      <c r="E6699" s="2"/>
      <c r="K6699" s="5"/>
      <c r="M6699" s="9"/>
    </row>
    <row r="6700" spans="4:13" x14ac:dyDescent="0.2">
      <c r="D6700" s="2"/>
      <c r="E6700" s="2"/>
      <c r="K6700" s="5"/>
      <c r="M6700" s="9"/>
    </row>
    <row r="6701" spans="4:13" x14ac:dyDescent="0.2">
      <c r="D6701" s="2"/>
      <c r="E6701" s="2"/>
      <c r="K6701" s="5"/>
      <c r="M6701" s="9"/>
    </row>
    <row r="6702" spans="4:13" x14ac:dyDescent="0.2">
      <c r="D6702" s="2"/>
      <c r="E6702" s="2"/>
      <c r="K6702" s="5"/>
      <c r="M6702" s="9"/>
    </row>
    <row r="6703" spans="4:13" x14ac:dyDescent="0.2">
      <c r="D6703" s="2"/>
      <c r="E6703" s="2"/>
      <c r="K6703" s="5"/>
      <c r="M6703" s="9"/>
    </row>
    <row r="6704" spans="4:13" x14ac:dyDescent="0.2">
      <c r="D6704" s="2"/>
      <c r="E6704" s="2"/>
      <c r="K6704" s="5"/>
      <c r="M6704" s="9"/>
    </row>
    <row r="6705" spans="4:13" x14ac:dyDescent="0.2">
      <c r="D6705" s="2"/>
      <c r="E6705" s="2"/>
      <c r="K6705" s="5"/>
      <c r="M6705" s="9"/>
    </row>
    <row r="6706" spans="4:13" x14ac:dyDescent="0.2">
      <c r="D6706" s="2"/>
      <c r="E6706" s="2"/>
      <c r="K6706" s="5"/>
      <c r="M6706" s="9"/>
    </row>
    <row r="6707" spans="4:13" x14ac:dyDescent="0.2">
      <c r="D6707" s="2"/>
      <c r="E6707" s="2"/>
      <c r="K6707" s="5"/>
      <c r="M6707" s="9"/>
    </row>
    <row r="6708" spans="4:13" x14ac:dyDescent="0.2">
      <c r="D6708" s="2"/>
      <c r="E6708" s="2"/>
      <c r="K6708" s="5"/>
      <c r="M6708" s="9"/>
    </row>
    <row r="6709" spans="4:13" x14ac:dyDescent="0.2">
      <c r="D6709" s="2"/>
      <c r="E6709" s="2"/>
      <c r="K6709" s="5"/>
      <c r="M6709" s="9"/>
    </row>
    <row r="6710" spans="4:13" x14ac:dyDescent="0.2">
      <c r="D6710" s="2"/>
      <c r="E6710" s="2"/>
      <c r="K6710" s="5"/>
      <c r="M6710" s="9"/>
    </row>
    <row r="6711" spans="4:13" x14ac:dyDescent="0.2">
      <c r="D6711" s="2"/>
      <c r="E6711" s="2"/>
      <c r="K6711" s="5"/>
      <c r="M6711" s="9"/>
    </row>
    <row r="6712" spans="4:13" x14ac:dyDescent="0.2">
      <c r="D6712" s="2"/>
      <c r="E6712" s="2"/>
      <c r="K6712" s="5"/>
      <c r="M6712" s="9"/>
    </row>
    <row r="6713" spans="4:13" x14ac:dyDescent="0.2">
      <c r="D6713" s="2"/>
      <c r="E6713" s="2"/>
      <c r="K6713" s="5"/>
      <c r="M6713" s="9"/>
    </row>
    <row r="6714" spans="4:13" x14ac:dyDescent="0.2">
      <c r="D6714" s="2"/>
      <c r="E6714" s="2"/>
      <c r="K6714" s="5"/>
      <c r="M6714" s="9"/>
    </row>
    <row r="6715" spans="4:13" x14ac:dyDescent="0.2">
      <c r="D6715" s="2"/>
      <c r="E6715" s="2"/>
      <c r="K6715" s="5"/>
      <c r="M6715" s="9"/>
    </row>
    <row r="6716" spans="4:13" x14ac:dyDescent="0.2">
      <c r="D6716" s="2"/>
      <c r="E6716" s="2"/>
      <c r="K6716" s="5"/>
      <c r="M6716" s="9"/>
    </row>
    <row r="6717" spans="4:13" x14ac:dyDescent="0.2">
      <c r="D6717" s="2"/>
      <c r="E6717" s="2"/>
      <c r="K6717" s="5"/>
      <c r="M6717" s="9"/>
    </row>
    <row r="6718" spans="4:13" x14ac:dyDescent="0.2">
      <c r="D6718" s="2"/>
      <c r="E6718" s="2"/>
      <c r="K6718" s="5"/>
      <c r="M6718" s="9"/>
    </row>
    <row r="6719" spans="4:13" x14ac:dyDescent="0.2">
      <c r="D6719" s="2"/>
      <c r="E6719" s="2"/>
      <c r="K6719" s="5"/>
      <c r="M6719" s="9"/>
    </row>
    <row r="6720" spans="4:13" x14ac:dyDescent="0.2">
      <c r="D6720" s="2"/>
      <c r="E6720" s="2"/>
      <c r="K6720" s="5"/>
      <c r="M6720" s="9"/>
    </row>
    <row r="6721" spans="4:13" x14ac:dyDescent="0.2">
      <c r="D6721" s="2"/>
      <c r="E6721" s="2"/>
      <c r="K6721" s="5"/>
      <c r="M6721" s="9"/>
    </row>
    <row r="6722" spans="4:13" x14ac:dyDescent="0.2">
      <c r="D6722" s="2"/>
      <c r="E6722" s="2"/>
      <c r="K6722" s="5"/>
      <c r="M6722" s="9"/>
    </row>
    <row r="6723" spans="4:13" x14ac:dyDescent="0.2">
      <c r="D6723" s="2"/>
      <c r="E6723" s="2"/>
      <c r="K6723" s="5"/>
      <c r="M6723" s="9"/>
    </row>
    <row r="6724" spans="4:13" x14ac:dyDescent="0.2">
      <c r="D6724" s="2"/>
      <c r="E6724" s="2"/>
      <c r="K6724" s="5"/>
      <c r="M6724" s="9"/>
    </row>
    <row r="6725" spans="4:13" x14ac:dyDescent="0.2">
      <c r="D6725" s="2"/>
      <c r="E6725" s="2"/>
      <c r="K6725" s="5"/>
      <c r="M6725" s="9"/>
    </row>
    <row r="6726" spans="4:13" x14ac:dyDescent="0.2">
      <c r="D6726" s="2"/>
      <c r="E6726" s="2"/>
      <c r="K6726" s="5"/>
      <c r="M6726" s="9"/>
    </row>
    <row r="6727" spans="4:13" x14ac:dyDescent="0.2">
      <c r="D6727" s="2"/>
      <c r="E6727" s="2"/>
      <c r="K6727" s="5"/>
      <c r="M6727" s="9"/>
    </row>
    <row r="6728" spans="4:13" x14ac:dyDescent="0.2">
      <c r="D6728" s="2"/>
      <c r="E6728" s="2"/>
      <c r="K6728" s="5"/>
      <c r="M6728" s="9"/>
    </row>
    <row r="6729" spans="4:13" x14ac:dyDescent="0.2">
      <c r="D6729" s="2"/>
      <c r="E6729" s="2"/>
      <c r="K6729" s="5"/>
      <c r="M6729" s="9"/>
    </row>
    <row r="6730" spans="4:13" x14ac:dyDescent="0.2">
      <c r="D6730" s="2"/>
      <c r="E6730" s="2"/>
      <c r="K6730" s="5"/>
      <c r="M6730" s="9"/>
    </row>
    <row r="6731" spans="4:13" x14ac:dyDescent="0.2">
      <c r="D6731" s="2"/>
      <c r="E6731" s="2"/>
      <c r="K6731" s="5"/>
      <c r="M6731" s="9"/>
    </row>
    <row r="6732" spans="4:13" x14ac:dyDescent="0.2">
      <c r="D6732" s="2"/>
      <c r="E6732" s="2"/>
      <c r="K6732" s="5"/>
      <c r="M6732" s="9"/>
    </row>
    <row r="6733" spans="4:13" x14ac:dyDescent="0.2">
      <c r="D6733" s="2"/>
      <c r="E6733" s="2"/>
      <c r="K6733" s="5"/>
      <c r="M6733" s="9"/>
    </row>
    <row r="6734" spans="4:13" x14ac:dyDescent="0.2">
      <c r="D6734" s="2"/>
      <c r="E6734" s="2"/>
      <c r="K6734" s="5"/>
      <c r="M6734" s="9"/>
    </row>
    <row r="6735" spans="4:13" x14ac:dyDescent="0.2">
      <c r="D6735" s="2"/>
      <c r="E6735" s="2"/>
      <c r="K6735" s="5"/>
      <c r="M6735" s="9"/>
    </row>
    <row r="6736" spans="4:13" x14ac:dyDescent="0.2">
      <c r="D6736" s="2"/>
      <c r="E6736" s="2"/>
      <c r="K6736" s="5"/>
      <c r="M6736" s="9"/>
    </row>
    <row r="6737" spans="4:13" x14ac:dyDescent="0.2">
      <c r="D6737" s="2"/>
      <c r="E6737" s="2"/>
      <c r="K6737" s="5"/>
      <c r="M6737" s="9"/>
    </row>
    <row r="6738" spans="4:13" x14ac:dyDescent="0.2">
      <c r="D6738" s="2"/>
      <c r="E6738" s="2"/>
      <c r="K6738" s="5"/>
      <c r="M6738" s="9"/>
    </row>
    <row r="6739" spans="4:13" x14ac:dyDescent="0.2">
      <c r="D6739" s="2"/>
      <c r="E6739" s="2"/>
      <c r="K6739" s="5"/>
      <c r="M6739" s="9"/>
    </row>
    <row r="6740" spans="4:13" x14ac:dyDescent="0.2">
      <c r="D6740" s="2"/>
      <c r="E6740" s="2"/>
      <c r="K6740" s="5"/>
      <c r="M6740" s="9"/>
    </row>
    <row r="6741" spans="4:13" x14ac:dyDescent="0.2">
      <c r="D6741" s="2"/>
      <c r="E6741" s="2"/>
      <c r="K6741" s="5"/>
      <c r="M6741" s="9"/>
    </row>
    <row r="6742" spans="4:13" x14ac:dyDescent="0.2">
      <c r="D6742" s="2"/>
      <c r="E6742" s="2"/>
      <c r="K6742" s="5"/>
      <c r="M6742" s="9"/>
    </row>
    <row r="6743" spans="4:13" x14ac:dyDescent="0.2">
      <c r="D6743" s="2"/>
      <c r="E6743" s="2"/>
      <c r="K6743" s="5"/>
      <c r="M6743" s="9"/>
    </row>
    <row r="6744" spans="4:13" x14ac:dyDescent="0.2">
      <c r="D6744" s="2"/>
      <c r="E6744" s="2"/>
      <c r="K6744" s="5"/>
      <c r="M6744" s="9"/>
    </row>
    <row r="6745" spans="4:13" x14ac:dyDescent="0.2">
      <c r="D6745" s="2"/>
      <c r="E6745" s="2"/>
      <c r="K6745" s="5"/>
      <c r="M6745" s="9"/>
    </row>
    <row r="6746" spans="4:13" x14ac:dyDescent="0.2">
      <c r="D6746" s="2"/>
      <c r="E6746" s="2"/>
      <c r="K6746" s="5"/>
      <c r="M6746" s="9"/>
    </row>
    <row r="6747" spans="4:13" x14ac:dyDescent="0.2">
      <c r="D6747" s="2"/>
      <c r="E6747" s="2"/>
      <c r="K6747" s="5"/>
      <c r="M6747" s="9"/>
    </row>
    <row r="6748" spans="4:13" x14ac:dyDescent="0.2">
      <c r="D6748" s="2"/>
      <c r="E6748" s="2"/>
      <c r="K6748" s="5"/>
      <c r="M6748" s="9"/>
    </row>
    <row r="6749" spans="4:13" x14ac:dyDescent="0.2">
      <c r="D6749" s="2"/>
      <c r="E6749" s="2"/>
      <c r="K6749" s="5"/>
      <c r="M6749" s="9"/>
    </row>
    <row r="6750" spans="4:13" x14ac:dyDescent="0.2">
      <c r="D6750" s="2"/>
      <c r="E6750" s="2"/>
      <c r="K6750" s="5"/>
      <c r="M6750" s="9"/>
    </row>
    <row r="6751" spans="4:13" x14ac:dyDescent="0.2">
      <c r="D6751" s="2"/>
      <c r="E6751" s="2"/>
      <c r="K6751" s="5"/>
      <c r="M6751" s="9"/>
    </row>
    <row r="6752" spans="4:13" x14ac:dyDescent="0.2">
      <c r="D6752" s="2"/>
      <c r="E6752" s="2"/>
      <c r="K6752" s="5"/>
      <c r="M6752" s="9"/>
    </row>
    <row r="6753" spans="4:13" x14ac:dyDescent="0.2">
      <c r="D6753" s="2"/>
      <c r="E6753" s="2"/>
      <c r="K6753" s="5"/>
      <c r="M6753" s="9"/>
    </row>
    <row r="6754" spans="4:13" x14ac:dyDescent="0.2">
      <c r="D6754" s="2"/>
      <c r="E6754" s="2"/>
      <c r="K6754" s="5"/>
      <c r="M6754" s="9"/>
    </row>
    <row r="6755" spans="4:13" x14ac:dyDescent="0.2">
      <c r="D6755" s="2"/>
      <c r="E6755" s="2"/>
      <c r="K6755" s="5"/>
      <c r="M6755" s="9"/>
    </row>
    <row r="6756" spans="4:13" x14ac:dyDescent="0.2">
      <c r="D6756" s="2"/>
      <c r="E6756" s="2"/>
      <c r="K6756" s="5"/>
      <c r="M6756" s="9"/>
    </row>
    <row r="6757" spans="4:13" x14ac:dyDescent="0.2">
      <c r="D6757" s="2"/>
      <c r="E6757" s="2"/>
      <c r="K6757" s="5"/>
      <c r="M6757" s="9"/>
    </row>
    <row r="6758" spans="4:13" x14ac:dyDescent="0.2">
      <c r="D6758" s="2"/>
      <c r="E6758" s="2"/>
      <c r="K6758" s="5"/>
      <c r="M6758" s="9"/>
    </row>
    <row r="6759" spans="4:13" x14ac:dyDescent="0.2">
      <c r="D6759" s="2"/>
      <c r="E6759" s="2"/>
      <c r="K6759" s="5"/>
      <c r="M6759" s="9"/>
    </row>
    <row r="6760" spans="4:13" x14ac:dyDescent="0.2">
      <c r="D6760" s="2"/>
      <c r="E6760" s="2"/>
      <c r="K6760" s="5"/>
      <c r="M6760" s="9"/>
    </row>
    <row r="6761" spans="4:13" x14ac:dyDescent="0.2">
      <c r="D6761" s="2"/>
      <c r="E6761" s="2"/>
      <c r="K6761" s="5"/>
      <c r="M6761" s="9"/>
    </row>
    <row r="6762" spans="4:13" x14ac:dyDescent="0.2">
      <c r="D6762" s="2"/>
      <c r="E6762" s="2"/>
      <c r="K6762" s="5"/>
      <c r="M6762" s="9"/>
    </row>
    <row r="6763" spans="4:13" x14ac:dyDescent="0.2">
      <c r="D6763" s="2"/>
      <c r="E6763" s="2"/>
      <c r="K6763" s="5"/>
      <c r="M6763" s="9"/>
    </row>
    <row r="6764" spans="4:13" x14ac:dyDescent="0.2">
      <c r="D6764" s="2"/>
      <c r="E6764" s="2"/>
      <c r="K6764" s="5"/>
      <c r="M6764" s="9"/>
    </row>
    <row r="6765" spans="4:13" x14ac:dyDescent="0.2">
      <c r="D6765" s="2"/>
      <c r="E6765" s="2"/>
      <c r="K6765" s="5"/>
      <c r="M6765" s="9"/>
    </row>
    <row r="6766" spans="4:13" x14ac:dyDescent="0.2">
      <c r="D6766" s="2"/>
      <c r="E6766" s="2"/>
      <c r="K6766" s="5"/>
      <c r="M6766" s="9"/>
    </row>
    <row r="6767" spans="4:13" x14ac:dyDescent="0.2">
      <c r="D6767" s="2"/>
      <c r="E6767" s="2"/>
      <c r="K6767" s="5"/>
      <c r="M6767" s="9"/>
    </row>
    <row r="6768" spans="4:13" x14ac:dyDescent="0.2">
      <c r="D6768" s="2"/>
      <c r="E6768" s="2"/>
      <c r="K6768" s="5"/>
      <c r="M6768" s="9"/>
    </row>
    <row r="6769" spans="4:13" x14ac:dyDescent="0.2">
      <c r="D6769" s="2"/>
      <c r="E6769" s="2"/>
      <c r="K6769" s="5"/>
      <c r="M6769" s="9"/>
    </row>
    <row r="6770" spans="4:13" x14ac:dyDescent="0.2">
      <c r="D6770" s="2"/>
      <c r="E6770" s="2"/>
      <c r="K6770" s="5"/>
      <c r="M6770" s="9"/>
    </row>
    <row r="6771" spans="4:13" x14ac:dyDescent="0.2">
      <c r="D6771" s="2"/>
      <c r="E6771" s="2"/>
      <c r="K6771" s="5"/>
      <c r="M6771" s="9"/>
    </row>
    <row r="6772" spans="4:13" x14ac:dyDescent="0.2">
      <c r="D6772" s="2"/>
      <c r="E6772" s="2"/>
      <c r="K6772" s="5"/>
      <c r="M6772" s="9"/>
    </row>
    <row r="6773" spans="4:13" x14ac:dyDescent="0.2">
      <c r="D6773" s="2"/>
      <c r="E6773" s="2"/>
      <c r="K6773" s="5"/>
      <c r="M6773" s="9"/>
    </row>
    <row r="6774" spans="4:13" x14ac:dyDescent="0.2">
      <c r="D6774" s="2"/>
      <c r="E6774" s="2"/>
      <c r="K6774" s="5"/>
      <c r="M6774" s="9"/>
    </row>
    <row r="6775" spans="4:13" x14ac:dyDescent="0.2">
      <c r="D6775" s="2"/>
      <c r="E6775" s="2"/>
      <c r="K6775" s="5"/>
      <c r="M6775" s="9"/>
    </row>
    <row r="6776" spans="4:13" x14ac:dyDescent="0.2">
      <c r="D6776" s="2"/>
      <c r="E6776" s="2"/>
      <c r="K6776" s="5"/>
      <c r="M6776" s="9"/>
    </row>
    <row r="6777" spans="4:13" x14ac:dyDescent="0.2">
      <c r="D6777" s="2"/>
      <c r="E6777" s="2"/>
      <c r="K6777" s="5"/>
      <c r="M6777" s="9"/>
    </row>
    <row r="6778" spans="4:13" x14ac:dyDescent="0.2">
      <c r="D6778" s="2"/>
      <c r="E6778" s="2"/>
      <c r="K6778" s="5"/>
      <c r="M6778" s="9"/>
    </row>
    <row r="6779" spans="4:13" x14ac:dyDescent="0.2">
      <c r="D6779" s="2"/>
      <c r="E6779" s="2"/>
      <c r="K6779" s="5"/>
      <c r="M6779" s="9"/>
    </row>
    <row r="6780" spans="4:13" x14ac:dyDescent="0.2">
      <c r="D6780" s="2"/>
      <c r="E6780" s="2"/>
      <c r="K6780" s="5"/>
      <c r="M6780" s="9"/>
    </row>
    <row r="6781" spans="4:13" x14ac:dyDescent="0.2">
      <c r="D6781" s="2"/>
      <c r="E6781" s="2"/>
      <c r="K6781" s="5"/>
      <c r="M6781" s="9"/>
    </row>
    <row r="6782" spans="4:13" x14ac:dyDescent="0.2">
      <c r="D6782" s="2"/>
      <c r="E6782" s="2"/>
      <c r="K6782" s="5"/>
      <c r="M6782" s="9"/>
    </row>
    <row r="6783" spans="4:13" x14ac:dyDescent="0.2">
      <c r="D6783" s="2"/>
      <c r="E6783" s="2"/>
      <c r="K6783" s="5"/>
      <c r="M6783" s="9"/>
    </row>
    <row r="6784" spans="4:13" x14ac:dyDescent="0.2">
      <c r="D6784" s="2"/>
      <c r="E6784" s="2"/>
      <c r="K6784" s="5"/>
      <c r="M6784" s="9"/>
    </row>
    <row r="6785" spans="4:13" x14ac:dyDescent="0.2">
      <c r="D6785" s="2"/>
      <c r="E6785" s="2"/>
      <c r="K6785" s="5"/>
      <c r="M6785" s="9"/>
    </row>
    <row r="6786" spans="4:13" x14ac:dyDescent="0.2">
      <c r="D6786" s="2"/>
      <c r="E6786" s="2"/>
      <c r="K6786" s="5"/>
      <c r="M6786" s="9"/>
    </row>
    <row r="6787" spans="4:13" x14ac:dyDescent="0.2">
      <c r="D6787" s="2"/>
      <c r="E6787" s="2"/>
      <c r="K6787" s="5"/>
      <c r="M6787" s="9"/>
    </row>
    <row r="6788" spans="4:13" x14ac:dyDescent="0.2">
      <c r="D6788" s="2"/>
      <c r="E6788" s="2"/>
      <c r="K6788" s="5"/>
      <c r="M6788" s="9"/>
    </row>
    <row r="6789" spans="4:13" x14ac:dyDescent="0.2">
      <c r="D6789" s="2"/>
      <c r="E6789" s="2"/>
      <c r="K6789" s="5"/>
      <c r="M6789" s="9"/>
    </row>
    <row r="6790" spans="4:13" x14ac:dyDescent="0.2">
      <c r="D6790" s="2"/>
      <c r="E6790" s="2"/>
      <c r="K6790" s="5"/>
      <c r="M6790" s="9"/>
    </row>
    <row r="6791" spans="4:13" x14ac:dyDescent="0.2">
      <c r="D6791" s="2"/>
      <c r="E6791" s="2"/>
      <c r="K6791" s="5"/>
      <c r="M6791" s="9"/>
    </row>
    <row r="6792" spans="4:13" x14ac:dyDescent="0.2">
      <c r="D6792" s="2"/>
      <c r="E6792" s="2"/>
      <c r="K6792" s="5"/>
      <c r="M6792" s="9"/>
    </row>
    <row r="6793" spans="4:13" x14ac:dyDescent="0.2">
      <c r="D6793" s="2"/>
      <c r="E6793" s="2"/>
      <c r="K6793" s="5"/>
      <c r="M6793" s="9"/>
    </row>
    <row r="6794" spans="4:13" x14ac:dyDescent="0.2">
      <c r="D6794" s="2"/>
      <c r="E6794" s="2"/>
      <c r="K6794" s="5"/>
      <c r="M6794" s="9"/>
    </row>
    <row r="6795" spans="4:13" x14ac:dyDescent="0.2">
      <c r="D6795" s="2"/>
      <c r="E6795" s="2"/>
      <c r="K6795" s="5"/>
      <c r="M6795" s="9"/>
    </row>
    <row r="6796" spans="4:13" x14ac:dyDescent="0.2">
      <c r="D6796" s="2"/>
      <c r="E6796" s="2"/>
      <c r="K6796" s="5"/>
      <c r="M6796" s="9"/>
    </row>
    <row r="6797" spans="4:13" x14ac:dyDescent="0.2">
      <c r="D6797" s="2"/>
      <c r="E6797" s="2"/>
      <c r="K6797" s="5"/>
      <c r="M6797" s="9"/>
    </row>
    <row r="6798" spans="4:13" x14ac:dyDescent="0.2">
      <c r="D6798" s="2"/>
      <c r="E6798" s="2"/>
      <c r="K6798" s="5"/>
      <c r="M6798" s="9"/>
    </row>
    <row r="6799" spans="4:13" x14ac:dyDescent="0.2">
      <c r="D6799" s="2"/>
      <c r="E6799" s="2"/>
      <c r="K6799" s="5"/>
      <c r="M6799" s="9"/>
    </row>
    <row r="6800" spans="4:13" x14ac:dyDescent="0.2">
      <c r="D6800" s="2"/>
      <c r="E6800" s="2"/>
      <c r="K6800" s="5"/>
      <c r="M6800" s="9"/>
    </row>
    <row r="6801" spans="4:13" x14ac:dyDescent="0.2">
      <c r="D6801" s="2"/>
      <c r="E6801" s="2"/>
      <c r="K6801" s="5"/>
      <c r="M6801" s="9"/>
    </row>
    <row r="6802" spans="4:13" x14ac:dyDescent="0.2">
      <c r="D6802" s="2"/>
      <c r="E6802" s="2"/>
      <c r="K6802" s="5"/>
      <c r="M6802" s="9"/>
    </row>
    <row r="6803" spans="4:13" x14ac:dyDescent="0.2">
      <c r="D6803" s="2"/>
      <c r="E6803" s="2"/>
      <c r="K6803" s="5"/>
      <c r="M6803" s="9"/>
    </row>
    <row r="6804" spans="4:13" x14ac:dyDescent="0.2">
      <c r="D6804" s="2"/>
      <c r="E6804" s="2"/>
      <c r="K6804" s="5"/>
      <c r="M6804" s="9"/>
    </row>
    <row r="6805" spans="4:13" x14ac:dyDescent="0.2">
      <c r="D6805" s="2"/>
      <c r="E6805" s="2"/>
      <c r="K6805" s="5"/>
      <c r="M6805" s="9"/>
    </row>
    <row r="6806" spans="4:13" x14ac:dyDescent="0.2">
      <c r="D6806" s="2"/>
      <c r="E6806" s="2"/>
      <c r="K6806" s="5"/>
      <c r="M6806" s="9"/>
    </row>
    <row r="6807" spans="4:13" x14ac:dyDescent="0.2">
      <c r="D6807" s="2"/>
      <c r="E6807" s="2"/>
      <c r="K6807" s="5"/>
      <c r="M6807" s="9"/>
    </row>
    <row r="6808" spans="4:13" x14ac:dyDescent="0.2">
      <c r="D6808" s="2"/>
      <c r="E6808" s="2"/>
      <c r="K6808" s="5"/>
      <c r="M6808" s="9"/>
    </row>
    <row r="6809" spans="4:13" x14ac:dyDescent="0.2">
      <c r="D6809" s="2"/>
      <c r="E6809" s="2"/>
      <c r="K6809" s="5"/>
      <c r="M6809" s="9"/>
    </row>
    <row r="6810" spans="4:13" x14ac:dyDescent="0.2">
      <c r="D6810" s="2"/>
      <c r="E6810" s="2"/>
      <c r="K6810" s="5"/>
      <c r="M6810" s="9"/>
    </row>
    <row r="6811" spans="4:13" x14ac:dyDescent="0.2">
      <c r="D6811" s="2"/>
      <c r="E6811" s="2"/>
      <c r="K6811" s="5"/>
      <c r="M6811" s="9"/>
    </row>
    <row r="6812" spans="4:13" x14ac:dyDescent="0.2">
      <c r="D6812" s="2"/>
      <c r="E6812" s="2"/>
      <c r="K6812" s="5"/>
      <c r="M6812" s="9"/>
    </row>
    <row r="6813" spans="4:13" x14ac:dyDescent="0.2">
      <c r="D6813" s="2"/>
      <c r="E6813" s="2"/>
      <c r="K6813" s="5"/>
      <c r="M6813" s="9"/>
    </row>
    <row r="6814" spans="4:13" x14ac:dyDescent="0.2">
      <c r="D6814" s="2"/>
      <c r="E6814" s="2"/>
      <c r="K6814" s="5"/>
      <c r="M6814" s="9"/>
    </row>
    <row r="6815" spans="4:13" x14ac:dyDescent="0.2">
      <c r="D6815" s="2"/>
      <c r="E6815" s="2"/>
      <c r="K6815" s="5"/>
      <c r="M6815" s="9"/>
    </row>
    <row r="6816" spans="4:13" x14ac:dyDescent="0.2">
      <c r="D6816" s="2"/>
      <c r="E6816" s="2"/>
      <c r="K6816" s="5"/>
      <c r="M6816" s="9"/>
    </row>
    <row r="6817" spans="4:13" x14ac:dyDescent="0.2">
      <c r="D6817" s="2"/>
      <c r="E6817" s="2"/>
      <c r="K6817" s="5"/>
      <c r="M6817" s="9"/>
    </row>
    <row r="6818" spans="4:13" x14ac:dyDescent="0.2">
      <c r="D6818" s="2"/>
      <c r="E6818" s="2"/>
      <c r="K6818" s="5"/>
      <c r="M6818" s="9"/>
    </row>
    <row r="6819" spans="4:13" x14ac:dyDescent="0.2">
      <c r="D6819" s="2"/>
      <c r="E6819" s="2"/>
      <c r="K6819" s="5"/>
      <c r="M6819" s="9"/>
    </row>
    <row r="6820" spans="4:13" x14ac:dyDescent="0.2">
      <c r="D6820" s="2"/>
      <c r="E6820" s="2"/>
      <c r="K6820" s="5"/>
      <c r="M6820" s="9"/>
    </row>
    <row r="6821" spans="4:13" x14ac:dyDescent="0.2">
      <c r="D6821" s="2"/>
      <c r="E6821" s="2"/>
      <c r="K6821" s="5"/>
      <c r="M6821" s="9"/>
    </row>
    <row r="6822" spans="4:13" x14ac:dyDescent="0.2">
      <c r="D6822" s="2"/>
      <c r="E6822" s="2"/>
      <c r="K6822" s="5"/>
      <c r="M6822" s="9"/>
    </row>
    <row r="6823" spans="4:13" x14ac:dyDescent="0.2">
      <c r="D6823" s="2"/>
      <c r="E6823" s="2"/>
      <c r="K6823" s="5"/>
      <c r="M6823" s="9"/>
    </row>
    <row r="6824" spans="4:13" x14ac:dyDescent="0.2">
      <c r="D6824" s="2"/>
      <c r="E6824" s="2"/>
      <c r="K6824" s="5"/>
      <c r="M6824" s="9"/>
    </row>
    <row r="6825" spans="4:13" x14ac:dyDescent="0.2">
      <c r="D6825" s="2"/>
      <c r="E6825" s="2"/>
      <c r="K6825" s="5"/>
      <c r="M6825" s="9"/>
    </row>
    <row r="6826" spans="4:13" x14ac:dyDescent="0.2">
      <c r="D6826" s="2"/>
      <c r="E6826" s="2"/>
      <c r="K6826" s="5"/>
      <c r="M6826" s="9"/>
    </row>
    <row r="6827" spans="4:13" x14ac:dyDescent="0.2">
      <c r="D6827" s="2"/>
      <c r="E6827" s="2"/>
      <c r="K6827" s="5"/>
      <c r="M6827" s="9"/>
    </row>
    <row r="6828" spans="4:13" x14ac:dyDescent="0.2">
      <c r="D6828" s="2"/>
      <c r="E6828" s="2"/>
      <c r="K6828" s="5"/>
      <c r="M6828" s="9"/>
    </row>
    <row r="6829" spans="4:13" x14ac:dyDescent="0.2">
      <c r="D6829" s="2"/>
      <c r="E6829" s="2"/>
      <c r="K6829" s="5"/>
      <c r="M6829" s="9"/>
    </row>
    <row r="6830" spans="4:13" x14ac:dyDescent="0.2">
      <c r="D6830" s="2"/>
      <c r="E6830" s="2"/>
      <c r="K6830" s="5"/>
      <c r="M6830" s="9"/>
    </row>
    <row r="6831" spans="4:13" x14ac:dyDescent="0.2">
      <c r="D6831" s="2"/>
      <c r="E6831" s="2"/>
      <c r="K6831" s="5"/>
      <c r="M6831" s="9"/>
    </row>
    <row r="6832" spans="4:13" x14ac:dyDescent="0.2">
      <c r="D6832" s="2"/>
      <c r="E6832" s="2"/>
      <c r="K6832" s="5"/>
      <c r="M6832" s="9"/>
    </row>
    <row r="6833" spans="4:13" x14ac:dyDescent="0.2">
      <c r="D6833" s="2"/>
      <c r="E6833" s="2"/>
      <c r="K6833" s="5"/>
      <c r="M6833" s="9"/>
    </row>
    <row r="6834" spans="4:13" x14ac:dyDescent="0.2">
      <c r="D6834" s="2"/>
      <c r="E6834" s="2"/>
      <c r="K6834" s="5"/>
      <c r="M6834" s="9"/>
    </row>
    <row r="6835" spans="4:13" x14ac:dyDescent="0.2">
      <c r="D6835" s="2"/>
      <c r="E6835" s="2"/>
      <c r="K6835" s="5"/>
      <c r="M6835" s="9"/>
    </row>
    <row r="6836" spans="4:13" x14ac:dyDescent="0.2">
      <c r="D6836" s="2"/>
      <c r="E6836" s="2"/>
      <c r="K6836" s="5"/>
      <c r="M6836" s="9"/>
    </row>
    <row r="6837" spans="4:13" x14ac:dyDescent="0.2">
      <c r="D6837" s="2"/>
      <c r="E6837" s="2"/>
      <c r="K6837" s="5"/>
      <c r="M6837" s="9"/>
    </row>
    <row r="6838" spans="4:13" x14ac:dyDescent="0.2">
      <c r="D6838" s="2"/>
      <c r="E6838" s="2"/>
      <c r="K6838" s="5"/>
      <c r="M6838" s="9"/>
    </row>
    <row r="6839" spans="4:13" x14ac:dyDescent="0.2">
      <c r="D6839" s="2"/>
      <c r="E6839" s="2"/>
      <c r="K6839" s="5"/>
      <c r="M6839" s="9"/>
    </row>
    <row r="6840" spans="4:13" x14ac:dyDescent="0.2">
      <c r="D6840" s="2"/>
      <c r="E6840" s="2"/>
      <c r="K6840" s="5"/>
      <c r="M6840" s="9"/>
    </row>
    <row r="6841" spans="4:13" x14ac:dyDescent="0.2">
      <c r="D6841" s="2"/>
      <c r="E6841" s="2"/>
      <c r="K6841" s="5"/>
      <c r="M6841" s="9"/>
    </row>
    <row r="6842" spans="4:13" x14ac:dyDescent="0.2">
      <c r="D6842" s="2"/>
      <c r="E6842" s="2"/>
      <c r="K6842" s="5"/>
      <c r="M6842" s="9"/>
    </row>
    <row r="6843" spans="4:13" x14ac:dyDescent="0.2">
      <c r="D6843" s="2"/>
      <c r="E6843" s="2"/>
      <c r="K6843" s="5"/>
      <c r="M6843" s="9"/>
    </row>
    <row r="6844" spans="4:13" x14ac:dyDescent="0.2">
      <c r="D6844" s="2"/>
      <c r="E6844" s="2"/>
      <c r="K6844" s="5"/>
      <c r="M6844" s="9"/>
    </row>
    <row r="6845" spans="4:13" x14ac:dyDescent="0.2">
      <c r="D6845" s="2"/>
      <c r="E6845" s="2"/>
      <c r="K6845" s="5"/>
      <c r="M6845" s="9"/>
    </row>
    <row r="6846" spans="4:13" x14ac:dyDescent="0.2">
      <c r="D6846" s="2"/>
      <c r="E6846" s="2"/>
      <c r="K6846" s="5"/>
      <c r="M6846" s="9"/>
    </row>
    <row r="6847" spans="4:13" x14ac:dyDescent="0.2">
      <c r="D6847" s="2"/>
      <c r="E6847" s="2"/>
      <c r="K6847" s="5"/>
      <c r="M6847" s="9"/>
    </row>
    <row r="6848" spans="4:13" x14ac:dyDescent="0.2">
      <c r="D6848" s="2"/>
      <c r="E6848" s="2"/>
      <c r="K6848" s="5"/>
      <c r="M6848" s="9"/>
    </row>
    <row r="6849" spans="4:13" x14ac:dyDescent="0.2">
      <c r="D6849" s="2"/>
      <c r="E6849" s="2"/>
      <c r="K6849" s="5"/>
      <c r="M6849" s="9"/>
    </row>
    <row r="6850" spans="4:13" x14ac:dyDescent="0.2">
      <c r="D6850" s="2"/>
      <c r="E6850" s="2"/>
      <c r="K6850" s="5"/>
      <c r="M6850" s="9"/>
    </row>
    <row r="6851" spans="4:13" x14ac:dyDescent="0.2">
      <c r="D6851" s="2"/>
      <c r="E6851" s="2"/>
      <c r="K6851" s="5"/>
      <c r="M6851" s="9"/>
    </row>
    <row r="6852" spans="4:13" x14ac:dyDescent="0.2">
      <c r="D6852" s="2"/>
      <c r="E6852" s="2"/>
      <c r="K6852" s="5"/>
      <c r="M6852" s="9"/>
    </row>
    <row r="6853" spans="4:13" x14ac:dyDescent="0.2">
      <c r="D6853" s="2"/>
      <c r="E6853" s="2"/>
      <c r="K6853" s="5"/>
      <c r="M6853" s="9"/>
    </row>
    <row r="6854" spans="4:13" x14ac:dyDescent="0.2">
      <c r="D6854" s="2"/>
      <c r="E6854" s="2"/>
      <c r="K6854" s="5"/>
      <c r="M6854" s="9"/>
    </row>
    <row r="6855" spans="4:13" x14ac:dyDescent="0.2">
      <c r="D6855" s="2"/>
      <c r="E6855" s="2"/>
      <c r="K6855" s="5"/>
      <c r="M6855" s="9"/>
    </row>
    <row r="6856" spans="4:13" x14ac:dyDescent="0.2">
      <c r="D6856" s="2"/>
      <c r="E6856" s="2"/>
      <c r="K6856" s="5"/>
      <c r="M6856" s="9"/>
    </row>
    <row r="6857" spans="4:13" x14ac:dyDescent="0.2">
      <c r="D6857" s="2"/>
      <c r="E6857" s="2"/>
      <c r="K6857" s="5"/>
      <c r="M6857" s="9"/>
    </row>
    <row r="6858" spans="4:13" x14ac:dyDescent="0.2">
      <c r="D6858" s="2"/>
      <c r="E6858" s="2"/>
      <c r="K6858" s="5"/>
      <c r="M6858" s="9"/>
    </row>
    <row r="6859" spans="4:13" x14ac:dyDescent="0.2">
      <c r="D6859" s="2"/>
      <c r="E6859" s="2"/>
      <c r="K6859" s="5"/>
      <c r="M6859" s="9"/>
    </row>
    <row r="6860" spans="4:13" x14ac:dyDescent="0.2">
      <c r="D6860" s="2"/>
      <c r="E6860" s="2"/>
      <c r="K6860" s="5"/>
      <c r="M6860" s="9"/>
    </row>
    <row r="6861" spans="4:13" x14ac:dyDescent="0.2">
      <c r="D6861" s="2"/>
      <c r="E6861" s="2"/>
      <c r="K6861" s="5"/>
      <c r="M6861" s="9"/>
    </row>
    <row r="6862" spans="4:13" x14ac:dyDescent="0.2">
      <c r="D6862" s="2"/>
      <c r="E6862" s="2"/>
      <c r="K6862" s="5"/>
      <c r="M6862" s="9"/>
    </row>
    <row r="6863" spans="4:13" x14ac:dyDescent="0.2">
      <c r="D6863" s="2"/>
      <c r="E6863" s="2"/>
      <c r="K6863" s="5"/>
      <c r="M6863" s="9"/>
    </row>
    <row r="6864" spans="4:13" x14ac:dyDescent="0.2">
      <c r="D6864" s="2"/>
      <c r="E6864" s="2"/>
      <c r="K6864" s="5"/>
      <c r="M6864" s="9"/>
    </row>
    <row r="6865" spans="4:13" x14ac:dyDescent="0.2">
      <c r="D6865" s="2"/>
      <c r="E6865" s="2"/>
      <c r="K6865" s="5"/>
      <c r="M6865" s="9"/>
    </row>
    <row r="6866" spans="4:13" x14ac:dyDescent="0.2">
      <c r="D6866" s="2"/>
      <c r="E6866" s="2"/>
      <c r="K6866" s="5"/>
      <c r="M6866" s="9"/>
    </row>
    <row r="6867" spans="4:13" x14ac:dyDescent="0.2">
      <c r="D6867" s="2"/>
      <c r="E6867" s="2"/>
      <c r="K6867" s="5"/>
      <c r="M6867" s="9"/>
    </row>
    <row r="6868" spans="4:13" x14ac:dyDescent="0.2">
      <c r="D6868" s="2"/>
      <c r="E6868" s="2"/>
      <c r="K6868" s="5"/>
      <c r="M6868" s="9"/>
    </row>
    <row r="6869" spans="4:13" x14ac:dyDescent="0.2">
      <c r="D6869" s="2"/>
      <c r="E6869" s="2"/>
      <c r="K6869" s="5"/>
      <c r="M6869" s="9"/>
    </row>
    <row r="6870" spans="4:13" x14ac:dyDescent="0.2">
      <c r="D6870" s="2"/>
      <c r="E6870" s="2"/>
      <c r="K6870" s="5"/>
      <c r="M6870" s="9"/>
    </row>
    <row r="6871" spans="4:13" x14ac:dyDescent="0.2">
      <c r="D6871" s="2"/>
      <c r="E6871" s="2"/>
      <c r="K6871" s="5"/>
      <c r="M6871" s="9"/>
    </row>
    <row r="6872" spans="4:13" x14ac:dyDescent="0.2">
      <c r="D6872" s="2"/>
      <c r="E6872" s="2"/>
      <c r="K6872" s="5"/>
      <c r="M6872" s="9"/>
    </row>
    <row r="6873" spans="4:13" x14ac:dyDescent="0.2">
      <c r="D6873" s="2"/>
      <c r="E6873" s="2"/>
      <c r="K6873" s="5"/>
      <c r="M6873" s="9"/>
    </row>
    <row r="6874" spans="4:13" x14ac:dyDescent="0.2">
      <c r="D6874" s="2"/>
      <c r="E6874" s="2"/>
      <c r="K6874" s="5"/>
      <c r="M6874" s="9"/>
    </row>
    <row r="6875" spans="4:13" x14ac:dyDescent="0.2">
      <c r="D6875" s="2"/>
      <c r="E6875" s="2"/>
      <c r="K6875" s="5"/>
      <c r="M6875" s="9"/>
    </row>
    <row r="6876" spans="4:13" x14ac:dyDescent="0.2">
      <c r="D6876" s="2"/>
      <c r="E6876" s="2"/>
      <c r="K6876" s="5"/>
      <c r="M6876" s="9"/>
    </row>
    <row r="6877" spans="4:13" x14ac:dyDescent="0.2">
      <c r="D6877" s="2"/>
      <c r="E6877" s="2"/>
      <c r="K6877" s="5"/>
      <c r="M6877" s="9"/>
    </row>
    <row r="6878" spans="4:13" x14ac:dyDescent="0.2">
      <c r="D6878" s="2"/>
      <c r="E6878" s="2"/>
      <c r="K6878" s="5"/>
      <c r="M6878" s="9"/>
    </row>
    <row r="6879" spans="4:13" x14ac:dyDescent="0.2">
      <c r="D6879" s="2"/>
      <c r="E6879" s="2"/>
      <c r="K6879" s="5"/>
      <c r="M6879" s="9"/>
    </row>
    <row r="6880" spans="4:13" x14ac:dyDescent="0.2">
      <c r="D6880" s="2"/>
      <c r="E6880" s="2"/>
      <c r="K6880" s="5"/>
      <c r="M6880" s="9"/>
    </row>
    <row r="6881" spans="4:13" x14ac:dyDescent="0.2">
      <c r="D6881" s="2"/>
      <c r="E6881" s="2"/>
      <c r="K6881" s="5"/>
      <c r="M6881" s="9"/>
    </row>
    <row r="6882" spans="4:13" x14ac:dyDescent="0.2">
      <c r="D6882" s="2"/>
      <c r="E6882" s="2"/>
      <c r="K6882" s="5"/>
      <c r="M6882" s="9"/>
    </row>
    <row r="6883" spans="4:13" x14ac:dyDescent="0.2">
      <c r="D6883" s="2"/>
      <c r="E6883" s="2"/>
      <c r="K6883" s="5"/>
      <c r="M6883" s="9"/>
    </row>
    <row r="6884" spans="4:13" x14ac:dyDescent="0.2">
      <c r="D6884" s="2"/>
      <c r="E6884" s="2"/>
      <c r="K6884" s="5"/>
      <c r="M6884" s="9"/>
    </row>
    <row r="6885" spans="4:13" x14ac:dyDescent="0.2">
      <c r="D6885" s="2"/>
      <c r="E6885" s="2"/>
      <c r="K6885" s="5"/>
      <c r="M6885" s="9"/>
    </row>
    <row r="6886" spans="4:13" x14ac:dyDescent="0.2">
      <c r="D6886" s="2"/>
      <c r="E6886" s="2"/>
      <c r="K6886" s="5"/>
      <c r="M6886" s="9"/>
    </row>
    <row r="6887" spans="4:13" x14ac:dyDescent="0.2">
      <c r="D6887" s="2"/>
      <c r="E6887" s="2"/>
      <c r="K6887" s="5"/>
      <c r="M6887" s="9"/>
    </row>
    <row r="6888" spans="4:13" x14ac:dyDescent="0.2">
      <c r="D6888" s="2"/>
      <c r="E6888" s="2"/>
      <c r="K6888" s="5"/>
      <c r="M6888" s="9"/>
    </row>
    <row r="6889" spans="4:13" x14ac:dyDescent="0.2">
      <c r="D6889" s="2"/>
      <c r="E6889" s="2"/>
      <c r="K6889" s="5"/>
      <c r="M6889" s="9"/>
    </row>
    <row r="6890" spans="4:13" x14ac:dyDescent="0.2">
      <c r="D6890" s="2"/>
      <c r="E6890" s="2"/>
      <c r="K6890" s="5"/>
      <c r="M6890" s="9"/>
    </row>
    <row r="6891" spans="4:13" x14ac:dyDescent="0.2">
      <c r="D6891" s="2"/>
      <c r="E6891" s="2"/>
      <c r="K6891" s="5"/>
      <c r="M6891" s="9"/>
    </row>
    <row r="6892" spans="4:13" x14ac:dyDescent="0.2">
      <c r="D6892" s="2"/>
      <c r="E6892" s="2"/>
      <c r="K6892" s="5"/>
      <c r="M6892" s="9"/>
    </row>
    <row r="6893" spans="4:13" x14ac:dyDescent="0.2">
      <c r="D6893" s="2"/>
      <c r="E6893" s="2"/>
      <c r="K6893" s="5"/>
      <c r="M6893" s="9"/>
    </row>
    <row r="6894" spans="4:13" x14ac:dyDescent="0.2">
      <c r="D6894" s="2"/>
      <c r="E6894" s="2"/>
      <c r="K6894" s="5"/>
      <c r="M6894" s="9"/>
    </row>
    <row r="6895" spans="4:13" x14ac:dyDescent="0.2">
      <c r="D6895" s="2"/>
      <c r="E6895" s="2"/>
      <c r="K6895" s="5"/>
      <c r="M6895" s="9"/>
    </row>
    <row r="6896" spans="4:13" x14ac:dyDescent="0.2">
      <c r="D6896" s="2"/>
      <c r="E6896" s="2"/>
      <c r="K6896" s="5"/>
      <c r="M6896" s="9"/>
    </row>
    <row r="6897" spans="4:13" x14ac:dyDescent="0.2">
      <c r="D6897" s="2"/>
      <c r="E6897" s="2"/>
      <c r="K6897" s="5"/>
      <c r="M6897" s="9"/>
    </row>
    <row r="6898" spans="4:13" x14ac:dyDescent="0.2">
      <c r="D6898" s="2"/>
      <c r="E6898" s="2"/>
      <c r="K6898" s="5"/>
      <c r="M6898" s="9"/>
    </row>
    <row r="6899" spans="4:13" x14ac:dyDescent="0.2">
      <c r="D6899" s="2"/>
      <c r="E6899" s="2"/>
      <c r="K6899" s="5"/>
      <c r="M6899" s="9"/>
    </row>
    <row r="6900" spans="4:13" x14ac:dyDescent="0.2">
      <c r="D6900" s="2"/>
      <c r="E6900" s="2"/>
      <c r="K6900" s="5"/>
      <c r="M6900" s="9"/>
    </row>
    <row r="6901" spans="4:13" x14ac:dyDescent="0.2">
      <c r="D6901" s="2"/>
      <c r="E6901" s="2"/>
      <c r="K6901" s="5"/>
      <c r="M6901" s="9"/>
    </row>
    <row r="6902" spans="4:13" x14ac:dyDescent="0.2">
      <c r="D6902" s="2"/>
      <c r="E6902" s="2"/>
      <c r="K6902" s="5"/>
      <c r="M6902" s="9"/>
    </row>
    <row r="6903" spans="4:13" x14ac:dyDescent="0.2">
      <c r="D6903" s="2"/>
      <c r="E6903" s="2"/>
      <c r="K6903" s="5"/>
      <c r="M6903" s="9"/>
    </row>
    <row r="6904" spans="4:13" x14ac:dyDescent="0.2">
      <c r="D6904" s="2"/>
      <c r="E6904" s="2"/>
      <c r="K6904" s="5"/>
      <c r="M6904" s="9"/>
    </row>
    <row r="6905" spans="4:13" x14ac:dyDescent="0.2">
      <c r="D6905" s="2"/>
      <c r="E6905" s="2"/>
      <c r="K6905" s="5"/>
      <c r="M6905" s="9"/>
    </row>
    <row r="6906" spans="4:13" x14ac:dyDescent="0.2">
      <c r="D6906" s="2"/>
      <c r="E6906" s="2"/>
      <c r="K6906" s="5"/>
      <c r="M6906" s="9"/>
    </row>
    <row r="6907" spans="4:13" x14ac:dyDescent="0.2">
      <c r="D6907" s="2"/>
      <c r="E6907" s="2"/>
      <c r="K6907" s="5"/>
      <c r="M6907" s="9"/>
    </row>
    <row r="6908" spans="4:13" x14ac:dyDescent="0.2">
      <c r="D6908" s="2"/>
      <c r="E6908" s="2"/>
      <c r="K6908" s="5"/>
      <c r="M6908" s="9"/>
    </row>
    <row r="6909" spans="4:13" x14ac:dyDescent="0.2">
      <c r="D6909" s="2"/>
      <c r="E6909" s="2"/>
      <c r="K6909" s="5"/>
      <c r="M6909" s="9"/>
    </row>
    <row r="6910" spans="4:13" x14ac:dyDescent="0.2">
      <c r="D6910" s="2"/>
      <c r="E6910" s="2"/>
      <c r="K6910" s="5"/>
      <c r="M6910" s="9"/>
    </row>
    <row r="6911" spans="4:13" x14ac:dyDescent="0.2">
      <c r="D6911" s="2"/>
      <c r="E6911" s="2"/>
      <c r="K6911" s="5"/>
      <c r="M6911" s="9"/>
    </row>
    <row r="6912" spans="4:13" x14ac:dyDescent="0.2">
      <c r="D6912" s="2"/>
      <c r="E6912" s="2"/>
      <c r="K6912" s="5"/>
      <c r="M6912" s="9"/>
    </row>
    <row r="6913" spans="4:13" x14ac:dyDescent="0.2">
      <c r="D6913" s="2"/>
      <c r="E6913" s="2"/>
      <c r="K6913" s="5"/>
      <c r="M6913" s="9"/>
    </row>
    <row r="6914" spans="4:13" x14ac:dyDescent="0.2">
      <c r="D6914" s="2"/>
      <c r="E6914" s="2"/>
      <c r="K6914" s="5"/>
      <c r="M6914" s="9"/>
    </row>
    <row r="6915" spans="4:13" x14ac:dyDescent="0.2">
      <c r="D6915" s="2"/>
      <c r="E6915" s="2"/>
      <c r="K6915" s="5"/>
      <c r="M6915" s="9"/>
    </row>
    <row r="6916" spans="4:13" x14ac:dyDescent="0.2">
      <c r="D6916" s="2"/>
      <c r="E6916" s="2"/>
      <c r="K6916" s="5"/>
      <c r="M6916" s="9"/>
    </row>
    <row r="6917" spans="4:13" x14ac:dyDescent="0.2">
      <c r="D6917" s="2"/>
      <c r="E6917" s="2"/>
      <c r="K6917" s="5"/>
      <c r="M6917" s="9"/>
    </row>
    <row r="6918" spans="4:13" x14ac:dyDescent="0.2">
      <c r="D6918" s="2"/>
      <c r="E6918" s="2"/>
      <c r="K6918" s="5"/>
      <c r="M6918" s="9"/>
    </row>
    <row r="6919" spans="4:13" x14ac:dyDescent="0.2">
      <c r="D6919" s="2"/>
      <c r="E6919" s="2"/>
      <c r="K6919" s="5"/>
      <c r="M6919" s="9"/>
    </row>
    <row r="6920" spans="4:13" x14ac:dyDescent="0.2">
      <c r="D6920" s="2"/>
      <c r="E6920" s="2"/>
      <c r="K6920" s="5"/>
      <c r="M6920" s="9"/>
    </row>
    <row r="6921" spans="4:13" x14ac:dyDescent="0.2">
      <c r="D6921" s="2"/>
      <c r="E6921" s="2"/>
      <c r="K6921" s="5"/>
      <c r="M6921" s="9"/>
    </row>
    <row r="6922" spans="4:13" x14ac:dyDescent="0.2">
      <c r="D6922" s="2"/>
      <c r="E6922" s="2"/>
      <c r="K6922" s="5"/>
      <c r="M6922" s="9"/>
    </row>
    <row r="6923" spans="4:13" x14ac:dyDescent="0.2">
      <c r="D6923" s="2"/>
      <c r="E6923" s="2"/>
      <c r="K6923" s="5"/>
      <c r="M6923" s="9"/>
    </row>
    <row r="6924" spans="4:13" x14ac:dyDescent="0.2">
      <c r="D6924" s="2"/>
      <c r="E6924" s="2"/>
      <c r="K6924" s="5"/>
      <c r="M6924" s="9"/>
    </row>
    <row r="6925" spans="4:13" x14ac:dyDescent="0.2">
      <c r="D6925" s="2"/>
      <c r="E6925" s="2"/>
      <c r="K6925" s="5"/>
      <c r="M6925" s="9"/>
    </row>
    <row r="6926" spans="4:13" x14ac:dyDescent="0.2">
      <c r="D6926" s="2"/>
      <c r="E6926" s="2"/>
      <c r="K6926" s="5"/>
      <c r="M6926" s="9"/>
    </row>
    <row r="6927" spans="4:13" x14ac:dyDescent="0.2">
      <c r="D6927" s="2"/>
      <c r="E6927" s="2"/>
      <c r="K6927" s="5"/>
      <c r="M6927" s="9"/>
    </row>
    <row r="6928" spans="4:13" x14ac:dyDescent="0.2">
      <c r="D6928" s="2"/>
      <c r="E6928" s="2"/>
      <c r="K6928" s="5"/>
      <c r="M6928" s="9"/>
    </row>
    <row r="6929" spans="4:13" x14ac:dyDescent="0.2">
      <c r="D6929" s="2"/>
      <c r="E6929" s="2"/>
      <c r="K6929" s="5"/>
      <c r="M6929" s="9"/>
    </row>
    <row r="6930" spans="4:13" x14ac:dyDescent="0.2">
      <c r="D6930" s="2"/>
      <c r="E6930" s="2"/>
      <c r="K6930" s="5"/>
      <c r="M6930" s="9"/>
    </row>
    <row r="6931" spans="4:13" x14ac:dyDescent="0.2">
      <c r="D6931" s="2"/>
      <c r="E6931" s="2"/>
      <c r="K6931" s="5"/>
      <c r="M6931" s="9"/>
    </row>
    <row r="6932" spans="4:13" x14ac:dyDescent="0.2">
      <c r="D6932" s="2"/>
      <c r="E6932" s="2"/>
      <c r="K6932" s="5"/>
      <c r="M6932" s="9"/>
    </row>
    <row r="6933" spans="4:13" x14ac:dyDescent="0.2">
      <c r="D6933" s="2"/>
      <c r="E6933" s="2"/>
      <c r="K6933" s="5"/>
      <c r="M6933" s="9"/>
    </row>
    <row r="6934" spans="4:13" x14ac:dyDescent="0.2">
      <c r="D6934" s="2"/>
      <c r="E6934" s="2"/>
      <c r="K6934" s="5"/>
      <c r="M6934" s="9"/>
    </row>
    <row r="6935" spans="4:13" x14ac:dyDescent="0.2">
      <c r="D6935" s="2"/>
      <c r="E6935" s="2"/>
      <c r="K6935" s="5"/>
      <c r="M6935" s="9"/>
    </row>
    <row r="6936" spans="4:13" x14ac:dyDescent="0.2">
      <c r="D6936" s="2"/>
      <c r="E6936" s="2"/>
      <c r="K6936" s="5"/>
      <c r="M6936" s="9"/>
    </row>
    <row r="6937" spans="4:13" x14ac:dyDescent="0.2">
      <c r="D6937" s="2"/>
      <c r="E6937" s="2"/>
      <c r="K6937" s="5"/>
      <c r="M6937" s="9"/>
    </row>
    <row r="6938" spans="4:13" x14ac:dyDescent="0.2">
      <c r="D6938" s="2"/>
      <c r="E6938" s="2"/>
      <c r="K6938" s="5"/>
      <c r="M6938" s="9"/>
    </row>
    <row r="6939" spans="4:13" x14ac:dyDescent="0.2">
      <c r="D6939" s="2"/>
      <c r="E6939" s="2"/>
      <c r="K6939" s="5"/>
      <c r="M6939" s="9"/>
    </row>
    <row r="6940" spans="4:13" x14ac:dyDescent="0.2">
      <c r="D6940" s="2"/>
      <c r="E6940" s="2"/>
      <c r="K6940" s="5"/>
      <c r="M6940" s="9"/>
    </row>
    <row r="6941" spans="4:13" x14ac:dyDescent="0.2">
      <c r="D6941" s="2"/>
      <c r="E6941" s="2"/>
      <c r="K6941" s="5"/>
      <c r="M6941" s="9"/>
    </row>
    <row r="6942" spans="4:13" x14ac:dyDescent="0.2">
      <c r="D6942" s="2"/>
      <c r="E6942" s="2"/>
      <c r="K6942" s="5"/>
      <c r="M6942" s="9"/>
    </row>
    <row r="6943" spans="4:13" x14ac:dyDescent="0.2">
      <c r="D6943" s="2"/>
      <c r="E6943" s="2"/>
      <c r="K6943" s="5"/>
      <c r="M6943" s="9"/>
    </row>
    <row r="6944" spans="4:13" x14ac:dyDescent="0.2">
      <c r="D6944" s="2"/>
      <c r="E6944" s="2"/>
      <c r="K6944" s="5"/>
      <c r="M6944" s="9"/>
    </row>
    <row r="6945" spans="4:13" x14ac:dyDescent="0.2">
      <c r="D6945" s="2"/>
      <c r="E6945" s="2"/>
      <c r="K6945" s="5"/>
      <c r="M6945" s="9"/>
    </row>
    <row r="6946" spans="4:13" x14ac:dyDescent="0.2">
      <c r="D6946" s="2"/>
      <c r="E6946" s="2"/>
      <c r="K6946" s="5"/>
      <c r="M6946" s="9"/>
    </row>
    <row r="6947" spans="4:13" x14ac:dyDescent="0.2">
      <c r="D6947" s="2"/>
      <c r="E6947" s="2"/>
      <c r="K6947" s="5"/>
      <c r="M6947" s="9"/>
    </row>
    <row r="6948" spans="4:13" x14ac:dyDescent="0.2">
      <c r="D6948" s="2"/>
      <c r="E6948" s="2"/>
      <c r="K6948" s="5"/>
      <c r="M6948" s="9"/>
    </row>
    <row r="6949" spans="4:13" x14ac:dyDescent="0.2">
      <c r="D6949" s="2"/>
      <c r="E6949" s="2"/>
      <c r="K6949" s="5"/>
      <c r="M6949" s="9"/>
    </row>
    <row r="6950" spans="4:13" x14ac:dyDescent="0.2">
      <c r="D6950" s="2"/>
      <c r="E6950" s="2"/>
      <c r="K6950" s="5"/>
      <c r="M6950" s="9"/>
    </row>
    <row r="6951" spans="4:13" x14ac:dyDescent="0.2">
      <c r="D6951" s="2"/>
      <c r="E6951" s="2"/>
      <c r="K6951" s="5"/>
      <c r="M6951" s="9"/>
    </row>
    <row r="6952" spans="4:13" x14ac:dyDescent="0.2">
      <c r="D6952" s="2"/>
      <c r="E6952" s="2"/>
      <c r="K6952" s="5"/>
      <c r="M6952" s="9"/>
    </row>
    <row r="6953" spans="4:13" x14ac:dyDescent="0.2">
      <c r="D6953" s="2"/>
      <c r="E6953" s="2"/>
      <c r="K6953" s="5"/>
      <c r="M6953" s="9"/>
    </row>
    <row r="6954" spans="4:13" x14ac:dyDescent="0.2">
      <c r="D6954" s="2"/>
      <c r="E6954" s="2"/>
      <c r="K6954" s="5"/>
      <c r="M6954" s="9"/>
    </row>
    <row r="6955" spans="4:13" x14ac:dyDescent="0.2">
      <c r="D6955" s="2"/>
      <c r="E6955" s="2"/>
      <c r="K6955" s="5"/>
      <c r="M6955" s="9"/>
    </row>
    <row r="6956" spans="4:13" x14ac:dyDescent="0.2">
      <c r="D6956" s="2"/>
      <c r="E6956" s="2"/>
      <c r="K6956" s="5"/>
      <c r="M6956" s="9"/>
    </row>
    <row r="6957" spans="4:13" x14ac:dyDescent="0.2">
      <c r="D6957" s="2"/>
      <c r="E6957" s="2"/>
      <c r="K6957" s="5"/>
      <c r="M6957" s="9"/>
    </row>
    <row r="6958" spans="4:13" x14ac:dyDescent="0.2">
      <c r="D6958" s="2"/>
      <c r="E6958" s="2"/>
      <c r="K6958" s="5"/>
      <c r="M6958" s="9"/>
    </row>
    <row r="6959" spans="4:13" x14ac:dyDescent="0.2">
      <c r="D6959" s="2"/>
      <c r="E6959" s="2"/>
      <c r="K6959" s="5"/>
      <c r="M6959" s="9"/>
    </row>
    <row r="6960" spans="4:13" x14ac:dyDescent="0.2">
      <c r="D6960" s="2"/>
      <c r="E6960" s="2"/>
      <c r="K6960" s="5"/>
      <c r="M6960" s="9"/>
    </row>
    <row r="6961" spans="4:13" x14ac:dyDescent="0.2">
      <c r="D6961" s="2"/>
      <c r="E6961" s="2"/>
      <c r="K6961" s="5"/>
      <c r="M6961" s="9"/>
    </row>
    <row r="6962" spans="4:13" x14ac:dyDescent="0.2">
      <c r="D6962" s="2"/>
      <c r="E6962" s="2"/>
      <c r="K6962" s="5"/>
      <c r="M6962" s="9"/>
    </row>
    <row r="6963" spans="4:13" x14ac:dyDescent="0.2">
      <c r="D6963" s="2"/>
      <c r="E6963" s="2"/>
      <c r="K6963" s="5"/>
      <c r="M6963" s="9"/>
    </row>
    <row r="6964" spans="4:13" x14ac:dyDescent="0.2">
      <c r="D6964" s="2"/>
      <c r="E6964" s="2"/>
      <c r="K6964" s="5"/>
      <c r="M6964" s="9"/>
    </row>
    <row r="6965" spans="4:13" x14ac:dyDescent="0.2">
      <c r="D6965" s="2"/>
      <c r="E6965" s="2"/>
      <c r="K6965" s="5"/>
      <c r="M6965" s="9"/>
    </row>
    <row r="6966" spans="4:13" x14ac:dyDescent="0.2">
      <c r="D6966" s="2"/>
      <c r="E6966" s="2"/>
      <c r="K6966" s="5"/>
      <c r="M6966" s="9"/>
    </row>
    <row r="6967" spans="4:13" x14ac:dyDescent="0.2">
      <c r="D6967" s="2"/>
      <c r="E6967" s="2"/>
      <c r="K6967" s="5"/>
      <c r="M6967" s="9"/>
    </row>
    <row r="6968" spans="4:13" x14ac:dyDescent="0.2">
      <c r="D6968" s="2"/>
      <c r="E6968" s="2"/>
      <c r="K6968" s="5"/>
      <c r="M6968" s="9"/>
    </row>
    <row r="6969" spans="4:13" x14ac:dyDescent="0.2">
      <c r="D6969" s="2"/>
      <c r="E6969" s="2"/>
      <c r="K6969" s="5"/>
      <c r="M6969" s="9"/>
    </row>
    <row r="6970" spans="4:13" x14ac:dyDescent="0.2">
      <c r="D6970" s="2"/>
      <c r="E6970" s="2"/>
      <c r="K6970" s="5"/>
      <c r="M6970" s="9"/>
    </row>
    <row r="6971" spans="4:13" x14ac:dyDescent="0.2">
      <c r="D6971" s="2"/>
      <c r="E6971" s="2"/>
      <c r="K6971" s="5"/>
      <c r="M6971" s="9"/>
    </row>
    <row r="6972" spans="4:13" x14ac:dyDescent="0.2">
      <c r="D6972" s="2"/>
      <c r="E6972" s="2"/>
      <c r="K6972" s="5"/>
      <c r="M6972" s="9"/>
    </row>
    <row r="6973" spans="4:13" x14ac:dyDescent="0.2">
      <c r="D6973" s="2"/>
      <c r="E6973" s="2"/>
      <c r="K6973" s="5"/>
      <c r="M6973" s="9"/>
    </row>
    <row r="6974" spans="4:13" x14ac:dyDescent="0.2">
      <c r="D6974" s="2"/>
      <c r="E6974" s="2"/>
      <c r="K6974" s="5"/>
      <c r="M6974" s="9"/>
    </row>
    <row r="6975" spans="4:13" x14ac:dyDescent="0.2">
      <c r="D6975" s="2"/>
      <c r="E6975" s="2"/>
      <c r="K6975" s="5"/>
      <c r="M6975" s="9"/>
    </row>
    <row r="6976" spans="4:13" x14ac:dyDescent="0.2">
      <c r="D6976" s="2"/>
      <c r="E6976" s="2"/>
      <c r="K6976" s="5"/>
      <c r="M6976" s="9"/>
    </row>
    <row r="6977" spans="4:13" x14ac:dyDescent="0.2">
      <c r="D6977" s="2"/>
      <c r="E6977" s="2"/>
      <c r="K6977" s="5"/>
      <c r="M6977" s="9"/>
    </row>
    <row r="6978" spans="4:13" x14ac:dyDescent="0.2">
      <c r="D6978" s="2"/>
      <c r="E6978" s="2"/>
      <c r="K6978" s="5"/>
      <c r="M6978" s="9"/>
    </row>
    <row r="6979" spans="4:13" x14ac:dyDescent="0.2">
      <c r="D6979" s="2"/>
      <c r="E6979" s="2"/>
      <c r="K6979" s="5"/>
      <c r="M6979" s="9"/>
    </row>
    <row r="6980" spans="4:13" x14ac:dyDescent="0.2">
      <c r="D6980" s="2"/>
      <c r="E6980" s="2"/>
      <c r="K6980" s="5"/>
      <c r="M6980" s="9"/>
    </row>
    <row r="6981" spans="4:13" x14ac:dyDescent="0.2">
      <c r="D6981" s="2"/>
      <c r="E6981" s="2"/>
      <c r="K6981" s="5"/>
      <c r="M6981" s="9"/>
    </row>
    <row r="6982" spans="4:13" x14ac:dyDescent="0.2">
      <c r="D6982" s="2"/>
      <c r="E6982" s="2"/>
      <c r="K6982" s="5"/>
      <c r="M6982" s="9"/>
    </row>
    <row r="6983" spans="4:13" x14ac:dyDescent="0.2">
      <c r="D6983" s="2"/>
      <c r="E6983" s="2"/>
      <c r="K6983" s="5"/>
      <c r="M6983" s="9"/>
    </row>
    <row r="6984" spans="4:13" x14ac:dyDescent="0.2">
      <c r="D6984" s="2"/>
      <c r="E6984" s="2"/>
      <c r="K6984" s="5"/>
      <c r="M6984" s="9"/>
    </row>
    <row r="6985" spans="4:13" x14ac:dyDescent="0.2">
      <c r="D6985" s="2"/>
      <c r="E6985" s="2"/>
      <c r="K6985" s="5"/>
      <c r="M6985" s="9"/>
    </row>
    <row r="6986" spans="4:13" x14ac:dyDescent="0.2">
      <c r="D6986" s="2"/>
      <c r="E6986" s="2"/>
      <c r="K6986" s="5"/>
      <c r="M6986" s="9"/>
    </row>
    <row r="6987" spans="4:13" x14ac:dyDescent="0.2">
      <c r="D6987" s="2"/>
      <c r="E6987" s="2"/>
      <c r="K6987" s="5"/>
      <c r="M6987" s="9"/>
    </row>
    <row r="6988" spans="4:13" x14ac:dyDescent="0.2">
      <c r="D6988" s="2"/>
      <c r="E6988" s="2"/>
      <c r="K6988" s="5"/>
      <c r="M6988" s="9"/>
    </row>
    <row r="6989" spans="4:13" x14ac:dyDescent="0.2">
      <c r="D6989" s="2"/>
      <c r="E6989" s="2"/>
      <c r="K6989" s="5"/>
      <c r="M6989" s="9"/>
    </row>
    <row r="6990" spans="4:13" x14ac:dyDescent="0.2">
      <c r="D6990" s="2"/>
      <c r="E6990" s="2"/>
      <c r="K6990" s="5"/>
      <c r="M6990" s="9"/>
    </row>
    <row r="6991" spans="4:13" x14ac:dyDescent="0.2">
      <c r="D6991" s="2"/>
      <c r="E6991" s="2"/>
      <c r="K6991" s="5"/>
      <c r="M6991" s="9"/>
    </row>
    <row r="6992" spans="4:13" x14ac:dyDescent="0.2">
      <c r="D6992" s="2"/>
      <c r="E6992" s="2"/>
      <c r="K6992" s="5"/>
      <c r="M6992" s="9"/>
    </row>
    <row r="6993" spans="4:13" x14ac:dyDescent="0.2">
      <c r="D6993" s="2"/>
      <c r="E6993" s="2"/>
      <c r="K6993" s="5"/>
      <c r="M6993" s="9"/>
    </row>
    <row r="6994" spans="4:13" x14ac:dyDescent="0.2">
      <c r="D6994" s="2"/>
      <c r="E6994" s="2"/>
      <c r="K6994" s="5"/>
      <c r="M6994" s="9"/>
    </row>
    <row r="6995" spans="4:13" x14ac:dyDescent="0.2">
      <c r="D6995" s="2"/>
      <c r="E6995" s="2"/>
      <c r="K6995" s="5"/>
      <c r="M6995" s="9"/>
    </row>
    <row r="6996" spans="4:13" x14ac:dyDescent="0.2">
      <c r="D6996" s="2"/>
      <c r="E6996" s="2"/>
      <c r="K6996" s="5"/>
      <c r="M6996" s="9"/>
    </row>
    <row r="6997" spans="4:13" x14ac:dyDescent="0.2">
      <c r="D6997" s="2"/>
      <c r="E6997" s="2"/>
      <c r="K6997" s="5"/>
      <c r="M6997" s="9"/>
    </row>
    <row r="6998" spans="4:13" x14ac:dyDescent="0.2">
      <c r="D6998" s="2"/>
      <c r="E6998" s="2"/>
      <c r="K6998" s="5"/>
      <c r="M6998" s="9"/>
    </row>
    <row r="6999" spans="4:13" x14ac:dyDescent="0.2">
      <c r="D6999" s="2"/>
      <c r="E6999" s="2"/>
      <c r="K6999" s="5"/>
      <c r="M6999" s="9"/>
    </row>
    <row r="7000" spans="4:13" x14ac:dyDescent="0.2">
      <c r="D7000" s="2"/>
      <c r="E7000" s="2"/>
      <c r="K7000" s="5"/>
      <c r="M7000" s="9"/>
    </row>
    <row r="7001" spans="4:13" x14ac:dyDescent="0.2">
      <c r="D7001" s="2"/>
      <c r="E7001" s="2"/>
      <c r="K7001" s="5"/>
      <c r="M7001" s="9"/>
    </row>
    <row r="7002" spans="4:13" x14ac:dyDescent="0.2">
      <c r="D7002" s="2"/>
      <c r="E7002" s="2"/>
      <c r="K7002" s="5"/>
      <c r="M7002" s="9"/>
    </row>
    <row r="7003" spans="4:13" x14ac:dyDescent="0.2">
      <c r="D7003" s="2"/>
      <c r="E7003" s="2"/>
      <c r="K7003" s="5"/>
      <c r="M7003" s="9"/>
    </row>
    <row r="7004" spans="4:13" x14ac:dyDescent="0.2">
      <c r="D7004" s="2"/>
      <c r="E7004" s="2"/>
      <c r="K7004" s="5"/>
      <c r="M7004" s="9"/>
    </row>
    <row r="7005" spans="4:13" x14ac:dyDescent="0.2">
      <c r="D7005" s="2"/>
      <c r="E7005" s="2"/>
      <c r="K7005" s="5"/>
      <c r="M7005" s="9"/>
    </row>
    <row r="7006" spans="4:13" x14ac:dyDescent="0.2">
      <c r="D7006" s="2"/>
      <c r="E7006" s="2"/>
      <c r="K7006" s="5"/>
      <c r="M7006" s="9"/>
    </row>
    <row r="7007" spans="4:13" x14ac:dyDescent="0.2">
      <c r="D7007" s="2"/>
      <c r="E7007" s="2"/>
      <c r="K7007" s="5"/>
      <c r="M7007" s="9"/>
    </row>
    <row r="7008" spans="4:13" x14ac:dyDescent="0.2">
      <c r="D7008" s="2"/>
      <c r="E7008" s="2"/>
      <c r="K7008" s="5"/>
      <c r="M7008" s="9"/>
    </row>
    <row r="7009" spans="4:13" x14ac:dyDescent="0.2">
      <c r="D7009" s="2"/>
      <c r="E7009" s="2"/>
      <c r="K7009" s="5"/>
      <c r="M7009" s="9"/>
    </row>
    <row r="7010" spans="4:13" x14ac:dyDescent="0.2">
      <c r="D7010" s="2"/>
      <c r="E7010" s="2"/>
      <c r="K7010" s="5"/>
      <c r="M7010" s="9"/>
    </row>
    <row r="7011" spans="4:13" x14ac:dyDescent="0.2">
      <c r="D7011" s="2"/>
      <c r="E7011" s="2"/>
      <c r="K7011" s="5"/>
      <c r="M7011" s="9"/>
    </row>
    <row r="7012" spans="4:13" x14ac:dyDescent="0.2">
      <c r="D7012" s="2"/>
      <c r="E7012" s="2"/>
      <c r="K7012" s="5"/>
      <c r="M7012" s="9"/>
    </row>
    <row r="7013" spans="4:13" x14ac:dyDescent="0.2">
      <c r="D7013" s="2"/>
      <c r="E7013" s="2"/>
      <c r="K7013" s="5"/>
      <c r="M7013" s="9"/>
    </row>
    <row r="7014" spans="4:13" x14ac:dyDescent="0.2">
      <c r="D7014" s="2"/>
      <c r="E7014" s="2"/>
      <c r="K7014" s="5"/>
      <c r="M7014" s="9"/>
    </row>
    <row r="7015" spans="4:13" x14ac:dyDescent="0.2">
      <c r="D7015" s="2"/>
      <c r="E7015" s="2"/>
      <c r="K7015" s="5"/>
      <c r="M7015" s="9"/>
    </row>
    <row r="7016" spans="4:13" x14ac:dyDescent="0.2">
      <c r="D7016" s="2"/>
      <c r="E7016" s="2"/>
      <c r="K7016" s="5"/>
      <c r="M7016" s="9"/>
    </row>
    <row r="7017" spans="4:13" x14ac:dyDescent="0.2">
      <c r="D7017" s="2"/>
      <c r="E7017" s="2"/>
      <c r="K7017" s="5"/>
      <c r="M7017" s="9"/>
    </row>
    <row r="7018" spans="4:13" x14ac:dyDescent="0.2">
      <c r="D7018" s="2"/>
      <c r="E7018" s="2"/>
      <c r="K7018" s="5"/>
      <c r="M7018" s="9"/>
    </row>
    <row r="7019" spans="4:13" x14ac:dyDescent="0.2">
      <c r="D7019" s="2"/>
      <c r="E7019" s="2"/>
      <c r="K7019" s="5"/>
      <c r="M7019" s="9"/>
    </row>
    <row r="7020" spans="4:13" x14ac:dyDescent="0.2">
      <c r="D7020" s="2"/>
      <c r="E7020" s="2"/>
      <c r="K7020" s="5"/>
      <c r="M7020" s="9"/>
    </row>
    <row r="7021" spans="4:13" x14ac:dyDescent="0.2">
      <c r="D7021" s="2"/>
      <c r="E7021" s="2"/>
      <c r="K7021" s="5"/>
      <c r="M7021" s="9"/>
    </row>
    <row r="7022" spans="4:13" x14ac:dyDescent="0.2">
      <c r="D7022" s="2"/>
      <c r="E7022" s="2"/>
      <c r="K7022" s="5"/>
      <c r="M7022" s="9"/>
    </row>
    <row r="7023" spans="4:13" x14ac:dyDescent="0.2">
      <c r="D7023" s="2"/>
      <c r="E7023" s="2"/>
      <c r="K7023" s="5"/>
      <c r="M7023" s="9"/>
    </row>
    <row r="7024" spans="4:13" x14ac:dyDescent="0.2">
      <c r="D7024" s="2"/>
      <c r="E7024" s="2"/>
      <c r="K7024" s="5"/>
      <c r="M7024" s="9"/>
    </row>
    <row r="7025" spans="4:13" x14ac:dyDescent="0.2">
      <c r="D7025" s="2"/>
      <c r="E7025" s="2"/>
      <c r="K7025" s="5"/>
      <c r="M7025" s="9"/>
    </row>
    <row r="7026" spans="4:13" x14ac:dyDescent="0.2">
      <c r="D7026" s="2"/>
      <c r="E7026" s="2"/>
      <c r="K7026" s="5"/>
      <c r="M7026" s="9"/>
    </row>
    <row r="7027" spans="4:13" x14ac:dyDescent="0.2">
      <c r="D7027" s="2"/>
      <c r="E7027" s="2"/>
      <c r="K7027" s="5"/>
      <c r="M7027" s="9"/>
    </row>
    <row r="7028" spans="4:13" x14ac:dyDescent="0.2">
      <c r="D7028" s="2"/>
      <c r="E7028" s="2"/>
      <c r="K7028" s="5"/>
      <c r="M7028" s="9"/>
    </row>
    <row r="7029" spans="4:13" x14ac:dyDescent="0.2">
      <c r="D7029" s="2"/>
      <c r="E7029" s="2"/>
      <c r="K7029" s="5"/>
      <c r="M7029" s="9"/>
    </row>
    <row r="7030" spans="4:13" x14ac:dyDescent="0.2">
      <c r="D7030" s="2"/>
      <c r="E7030" s="2"/>
      <c r="K7030" s="5"/>
      <c r="M7030" s="9"/>
    </row>
    <row r="7031" spans="4:13" x14ac:dyDescent="0.2">
      <c r="D7031" s="2"/>
      <c r="E7031" s="2"/>
      <c r="K7031" s="5"/>
      <c r="M7031" s="9"/>
    </row>
    <row r="7032" spans="4:13" x14ac:dyDescent="0.2">
      <c r="D7032" s="2"/>
      <c r="E7032" s="2"/>
      <c r="K7032" s="5"/>
      <c r="M7032" s="9"/>
    </row>
    <row r="7033" spans="4:13" x14ac:dyDescent="0.2">
      <c r="D7033" s="2"/>
      <c r="E7033" s="2"/>
      <c r="K7033" s="5"/>
      <c r="M7033" s="9"/>
    </row>
    <row r="7034" spans="4:13" x14ac:dyDescent="0.2">
      <c r="D7034" s="2"/>
      <c r="E7034" s="2"/>
      <c r="K7034" s="5"/>
      <c r="M7034" s="9"/>
    </row>
    <row r="7035" spans="4:13" x14ac:dyDescent="0.2">
      <c r="D7035" s="2"/>
      <c r="E7035" s="2"/>
      <c r="K7035" s="5"/>
      <c r="M7035" s="9"/>
    </row>
    <row r="7036" spans="4:13" x14ac:dyDescent="0.2">
      <c r="D7036" s="2"/>
      <c r="E7036" s="2"/>
      <c r="K7036" s="5"/>
      <c r="M7036" s="9"/>
    </row>
    <row r="7037" spans="4:13" x14ac:dyDescent="0.2">
      <c r="D7037" s="2"/>
      <c r="E7037" s="2"/>
      <c r="K7037" s="5"/>
      <c r="M7037" s="9"/>
    </row>
    <row r="7038" spans="4:13" x14ac:dyDescent="0.2">
      <c r="D7038" s="2"/>
      <c r="E7038" s="2"/>
      <c r="K7038" s="5"/>
      <c r="M7038" s="9"/>
    </row>
    <row r="7039" spans="4:13" x14ac:dyDescent="0.2">
      <c r="D7039" s="2"/>
      <c r="E7039" s="2"/>
      <c r="K7039" s="5"/>
      <c r="M7039" s="9"/>
    </row>
    <row r="7040" spans="4:13" x14ac:dyDescent="0.2">
      <c r="D7040" s="2"/>
      <c r="E7040" s="2"/>
      <c r="K7040" s="5"/>
      <c r="M7040" s="9"/>
    </row>
    <row r="7041" spans="4:13" x14ac:dyDescent="0.2">
      <c r="D7041" s="2"/>
      <c r="E7041" s="2"/>
      <c r="K7041" s="5"/>
      <c r="M7041" s="9"/>
    </row>
    <row r="7042" spans="4:13" x14ac:dyDescent="0.2">
      <c r="D7042" s="2"/>
      <c r="E7042" s="2"/>
      <c r="K7042" s="5"/>
      <c r="M7042" s="9"/>
    </row>
    <row r="7043" spans="4:13" x14ac:dyDescent="0.2">
      <c r="D7043" s="2"/>
      <c r="E7043" s="2"/>
      <c r="K7043" s="5"/>
      <c r="M7043" s="9"/>
    </row>
    <row r="7044" spans="4:13" x14ac:dyDescent="0.2">
      <c r="D7044" s="2"/>
      <c r="E7044" s="2"/>
      <c r="K7044" s="5"/>
      <c r="M7044" s="9"/>
    </row>
    <row r="7045" spans="4:13" x14ac:dyDescent="0.2">
      <c r="D7045" s="2"/>
      <c r="E7045" s="2"/>
      <c r="K7045" s="5"/>
      <c r="M7045" s="9"/>
    </row>
    <row r="7046" spans="4:13" x14ac:dyDescent="0.2">
      <c r="D7046" s="2"/>
      <c r="E7046" s="2"/>
      <c r="K7046" s="5"/>
      <c r="M7046" s="9"/>
    </row>
    <row r="7047" spans="4:13" x14ac:dyDescent="0.2">
      <c r="D7047" s="2"/>
      <c r="E7047" s="2"/>
      <c r="K7047" s="5"/>
      <c r="M7047" s="9"/>
    </row>
    <row r="7048" spans="4:13" x14ac:dyDescent="0.2">
      <c r="D7048" s="2"/>
      <c r="E7048" s="2"/>
      <c r="K7048" s="5"/>
      <c r="M7048" s="9"/>
    </row>
    <row r="7049" spans="4:13" x14ac:dyDescent="0.2">
      <c r="D7049" s="2"/>
      <c r="E7049" s="2"/>
      <c r="K7049" s="5"/>
      <c r="M7049" s="9"/>
    </row>
    <row r="7050" spans="4:13" x14ac:dyDescent="0.2">
      <c r="D7050" s="2"/>
      <c r="E7050" s="2"/>
      <c r="K7050" s="5"/>
      <c r="M7050" s="9"/>
    </row>
    <row r="7051" spans="4:13" x14ac:dyDescent="0.2">
      <c r="D7051" s="2"/>
      <c r="E7051" s="2"/>
      <c r="K7051" s="5"/>
      <c r="M7051" s="9"/>
    </row>
    <row r="7052" spans="4:13" x14ac:dyDescent="0.2">
      <c r="D7052" s="2"/>
      <c r="E7052" s="2"/>
      <c r="K7052" s="5"/>
      <c r="M7052" s="9"/>
    </row>
    <row r="7053" spans="4:13" x14ac:dyDescent="0.2">
      <c r="D7053" s="2"/>
      <c r="E7053" s="2"/>
      <c r="K7053" s="5"/>
      <c r="M7053" s="9"/>
    </row>
    <row r="7054" spans="4:13" x14ac:dyDescent="0.2">
      <c r="D7054" s="2"/>
      <c r="E7054" s="2"/>
      <c r="K7054" s="5"/>
      <c r="M7054" s="9"/>
    </row>
    <row r="7055" spans="4:13" x14ac:dyDescent="0.2">
      <c r="D7055" s="2"/>
      <c r="E7055" s="2"/>
      <c r="K7055" s="5"/>
      <c r="M7055" s="9"/>
    </row>
    <row r="7056" spans="4:13" x14ac:dyDescent="0.2">
      <c r="D7056" s="2"/>
      <c r="E7056" s="2"/>
      <c r="K7056" s="5"/>
      <c r="M7056" s="9"/>
    </row>
    <row r="7057" spans="4:13" x14ac:dyDescent="0.2">
      <c r="D7057" s="2"/>
      <c r="E7057" s="2"/>
      <c r="K7057" s="5"/>
      <c r="M7057" s="9"/>
    </row>
    <row r="7058" spans="4:13" x14ac:dyDescent="0.2">
      <c r="D7058" s="2"/>
      <c r="E7058" s="2"/>
      <c r="K7058" s="5"/>
      <c r="M7058" s="9"/>
    </row>
    <row r="7059" spans="4:13" x14ac:dyDescent="0.2">
      <c r="D7059" s="2"/>
      <c r="E7059" s="2"/>
      <c r="K7059" s="5"/>
      <c r="M7059" s="9"/>
    </row>
    <row r="7060" spans="4:13" x14ac:dyDescent="0.2">
      <c r="D7060" s="2"/>
      <c r="E7060" s="2"/>
      <c r="K7060" s="5"/>
      <c r="M7060" s="9"/>
    </row>
    <row r="7061" spans="4:13" x14ac:dyDescent="0.2">
      <c r="D7061" s="2"/>
      <c r="E7061" s="2"/>
      <c r="K7061" s="5"/>
      <c r="M7061" s="9"/>
    </row>
    <row r="7062" spans="4:13" x14ac:dyDescent="0.2">
      <c r="D7062" s="2"/>
      <c r="E7062" s="2"/>
      <c r="K7062" s="5"/>
      <c r="M7062" s="9"/>
    </row>
    <row r="7063" spans="4:13" x14ac:dyDescent="0.2">
      <c r="D7063" s="2"/>
      <c r="E7063" s="2"/>
      <c r="K7063" s="5"/>
      <c r="M7063" s="9"/>
    </row>
    <row r="7064" spans="4:13" x14ac:dyDescent="0.2">
      <c r="D7064" s="2"/>
      <c r="E7064" s="2"/>
      <c r="K7064" s="5"/>
      <c r="M7064" s="9"/>
    </row>
    <row r="7065" spans="4:13" x14ac:dyDescent="0.2">
      <c r="D7065" s="2"/>
      <c r="E7065" s="2"/>
      <c r="K7065" s="5"/>
      <c r="M7065" s="9"/>
    </row>
    <row r="7066" spans="4:13" x14ac:dyDescent="0.2">
      <c r="D7066" s="2"/>
      <c r="E7066" s="2"/>
      <c r="K7066" s="5"/>
      <c r="M7066" s="9"/>
    </row>
    <row r="7067" spans="4:13" x14ac:dyDescent="0.2">
      <c r="D7067" s="2"/>
      <c r="E7067" s="2"/>
      <c r="K7067" s="5"/>
      <c r="M7067" s="9"/>
    </row>
    <row r="7068" spans="4:13" x14ac:dyDescent="0.2">
      <c r="D7068" s="2"/>
      <c r="E7068" s="2"/>
      <c r="K7068" s="5"/>
      <c r="M7068" s="9"/>
    </row>
    <row r="7069" spans="4:13" x14ac:dyDescent="0.2">
      <c r="D7069" s="2"/>
      <c r="E7069" s="2"/>
      <c r="K7069" s="5"/>
      <c r="M7069" s="9"/>
    </row>
    <row r="7070" spans="4:13" x14ac:dyDescent="0.2">
      <c r="D7070" s="2"/>
      <c r="E7070" s="2"/>
      <c r="K7070" s="5"/>
      <c r="M7070" s="9"/>
    </row>
    <row r="7071" spans="4:13" x14ac:dyDescent="0.2">
      <c r="D7071" s="2"/>
      <c r="E7071" s="2"/>
      <c r="K7071" s="5"/>
      <c r="M7071" s="9"/>
    </row>
    <row r="7072" spans="4:13" x14ac:dyDescent="0.2">
      <c r="D7072" s="2"/>
      <c r="E7072" s="2"/>
      <c r="K7072" s="5"/>
      <c r="M7072" s="9"/>
    </row>
    <row r="7073" spans="4:13" x14ac:dyDescent="0.2">
      <c r="D7073" s="2"/>
      <c r="E7073" s="2"/>
      <c r="K7073" s="5"/>
      <c r="M7073" s="9"/>
    </row>
    <row r="7074" spans="4:13" x14ac:dyDescent="0.2">
      <c r="D7074" s="2"/>
      <c r="E7074" s="2"/>
      <c r="K7074" s="5"/>
      <c r="M7074" s="9"/>
    </row>
    <row r="7075" spans="4:13" x14ac:dyDescent="0.2">
      <c r="D7075" s="2"/>
      <c r="E7075" s="2"/>
      <c r="K7075" s="5"/>
      <c r="M7075" s="9"/>
    </row>
    <row r="7076" spans="4:13" x14ac:dyDescent="0.2">
      <c r="D7076" s="2"/>
      <c r="E7076" s="2"/>
      <c r="K7076" s="5"/>
      <c r="M7076" s="9"/>
    </row>
    <row r="7077" spans="4:13" x14ac:dyDescent="0.2">
      <c r="D7077" s="2"/>
      <c r="E7077" s="2"/>
      <c r="K7077" s="5"/>
      <c r="M7077" s="9"/>
    </row>
    <row r="7078" spans="4:13" x14ac:dyDescent="0.2">
      <c r="D7078" s="2"/>
      <c r="E7078" s="2"/>
      <c r="K7078" s="5"/>
      <c r="M7078" s="9"/>
    </row>
    <row r="7079" spans="4:13" x14ac:dyDescent="0.2">
      <c r="D7079" s="2"/>
      <c r="E7079" s="2"/>
      <c r="K7079" s="5"/>
      <c r="M7079" s="9"/>
    </row>
    <row r="7080" spans="4:13" x14ac:dyDescent="0.2">
      <c r="D7080" s="2"/>
      <c r="E7080" s="2"/>
      <c r="K7080" s="5"/>
      <c r="M7080" s="9"/>
    </row>
    <row r="7081" spans="4:13" x14ac:dyDescent="0.2">
      <c r="D7081" s="2"/>
      <c r="E7081" s="2"/>
      <c r="K7081" s="5"/>
      <c r="M7081" s="9"/>
    </row>
    <row r="7082" spans="4:13" x14ac:dyDescent="0.2">
      <c r="D7082" s="2"/>
      <c r="E7082" s="2"/>
      <c r="K7082" s="5"/>
      <c r="M7082" s="9"/>
    </row>
    <row r="7083" spans="4:13" x14ac:dyDescent="0.2">
      <c r="D7083" s="2"/>
      <c r="E7083" s="2"/>
      <c r="K7083" s="5"/>
      <c r="M7083" s="9"/>
    </row>
    <row r="7084" spans="4:13" x14ac:dyDescent="0.2">
      <c r="D7084" s="2"/>
      <c r="E7084" s="2"/>
      <c r="K7084" s="5"/>
      <c r="M7084" s="9"/>
    </row>
    <row r="7085" spans="4:13" x14ac:dyDescent="0.2">
      <c r="D7085" s="2"/>
      <c r="E7085" s="2"/>
      <c r="K7085" s="5"/>
      <c r="M7085" s="9"/>
    </row>
    <row r="7086" spans="4:13" x14ac:dyDescent="0.2">
      <c r="D7086" s="2"/>
      <c r="E7086" s="2"/>
      <c r="K7086" s="5"/>
      <c r="M7086" s="9"/>
    </row>
    <row r="7087" spans="4:13" x14ac:dyDescent="0.2">
      <c r="D7087" s="2"/>
      <c r="E7087" s="2"/>
      <c r="K7087" s="5"/>
      <c r="M7087" s="9"/>
    </row>
    <row r="7088" spans="4:13" x14ac:dyDescent="0.2">
      <c r="D7088" s="2"/>
      <c r="E7088" s="2"/>
      <c r="K7088" s="5"/>
      <c r="M7088" s="9"/>
    </row>
    <row r="7089" spans="4:13" x14ac:dyDescent="0.2">
      <c r="D7089" s="2"/>
      <c r="E7089" s="2"/>
      <c r="K7089" s="5"/>
      <c r="M7089" s="9"/>
    </row>
    <row r="7090" spans="4:13" x14ac:dyDescent="0.2">
      <c r="D7090" s="2"/>
      <c r="E7090" s="2"/>
      <c r="K7090" s="5"/>
      <c r="M7090" s="9"/>
    </row>
    <row r="7091" spans="4:13" x14ac:dyDescent="0.2">
      <c r="D7091" s="2"/>
      <c r="E7091" s="2"/>
      <c r="K7091" s="5"/>
      <c r="M7091" s="9"/>
    </row>
    <row r="7092" spans="4:13" x14ac:dyDescent="0.2">
      <c r="D7092" s="2"/>
      <c r="E7092" s="2"/>
      <c r="K7092" s="5"/>
      <c r="M7092" s="9"/>
    </row>
    <row r="7093" spans="4:13" x14ac:dyDescent="0.2">
      <c r="D7093" s="2"/>
      <c r="E7093" s="2"/>
      <c r="K7093" s="5"/>
      <c r="M7093" s="9"/>
    </row>
    <row r="7094" spans="4:13" x14ac:dyDescent="0.2">
      <c r="D7094" s="2"/>
      <c r="E7094" s="2"/>
      <c r="K7094" s="5"/>
      <c r="M7094" s="9"/>
    </row>
    <row r="7095" spans="4:13" x14ac:dyDescent="0.2">
      <c r="D7095" s="2"/>
      <c r="E7095" s="2"/>
      <c r="K7095" s="5"/>
      <c r="M7095" s="9"/>
    </row>
    <row r="7096" spans="4:13" x14ac:dyDescent="0.2">
      <c r="D7096" s="2"/>
      <c r="E7096" s="2"/>
      <c r="K7096" s="5"/>
      <c r="M7096" s="9"/>
    </row>
    <row r="7097" spans="4:13" x14ac:dyDescent="0.2">
      <c r="D7097" s="2"/>
      <c r="E7097" s="2"/>
      <c r="K7097" s="5"/>
      <c r="M7097" s="9"/>
    </row>
    <row r="7098" spans="4:13" x14ac:dyDescent="0.2">
      <c r="D7098" s="2"/>
      <c r="E7098" s="2"/>
      <c r="K7098" s="5"/>
      <c r="M7098" s="9"/>
    </row>
    <row r="7099" spans="4:13" x14ac:dyDescent="0.2">
      <c r="D7099" s="2"/>
      <c r="E7099" s="2"/>
      <c r="K7099" s="5"/>
      <c r="M7099" s="9"/>
    </row>
    <row r="7100" spans="4:13" x14ac:dyDescent="0.2">
      <c r="D7100" s="2"/>
      <c r="E7100" s="2"/>
      <c r="K7100" s="5"/>
      <c r="M7100" s="9"/>
    </row>
    <row r="7101" spans="4:13" x14ac:dyDescent="0.2">
      <c r="D7101" s="2"/>
      <c r="E7101" s="2"/>
      <c r="K7101" s="5"/>
      <c r="M7101" s="9"/>
    </row>
    <row r="7102" spans="4:13" x14ac:dyDescent="0.2">
      <c r="D7102" s="2"/>
      <c r="E7102" s="2"/>
      <c r="K7102" s="5"/>
      <c r="M7102" s="9"/>
    </row>
    <row r="7103" spans="4:13" x14ac:dyDescent="0.2">
      <c r="D7103" s="2"/>
      <c r="E7103" s="2"/>
      <c r="K7103" s="5"/>
      <c r="M7103" s="9"/>
    </row>
    <row r="7104" spans="4:13" x14ac:dyDescent="0.2">
      <c r="D7104" s="2"/>
      <c r="E7104" s="2"/>
      <c r="K7104" s="5"/>
      <c r="M7104" s="9"/>
    </row>
    <row r="7105" spans="4:13" x14ac:dyDescent="0.2">
      <c r="D7105" s="2"/>
      <c r="E7105" s="2"/>
      <c r="K7105" s="5"/>
      <c r="M7105" s="9"/>
    </row>
    <row r="7106" spans="4:13" x14ac:dyDescent="0.2">
      <c r="D7106" s="2"/>
      <c r="E7106" s="2"/>
      <c r="K7106" s="5"/>
      <c r="M7106" s="9"/>
    </row>
    <row r="7107" spans="4:13" x14ac:dyDescent="0.2">
      <c r="D7107" s="2"/>
      <c r="E7107" s="2"/>
      <c r="K7107" s="5"/>
      <c r="M7107" s="9"/>
    </row>
    <row r="7108" spans="4:13" x14ac:dyDescent="0.2">
      <c r="D7108" s="2"/>
      <c r="E7108" s="2"/>
      <c r="K7108" s="5"/>
      <c r="M7108" s="9"/>
    </row>
    <row r="7109" spans="4:13" x14ac:dyDescent="0.2">
      <c r="D7109" s="2"/>
      <c r="E7109" s="2"/>
      <c r="K7109" s="5"/>
      <c r="M7109" s="9"/>
    </row>
    <row r="7110" spans="4:13" x14ac:dyDescent="0.2">
      <c r="D7110" s="2"/>
      <c r="E7110" s="2"/>
      <c r="K7110" s="5"/>
      <c r="M7110" s="9"/>
    </row>
    <row r="7111" spans="4:13" x14ac:dyDescent="0.2">
      <c r="D7111" s="2"/>
      <c r="E7111" s="2"/>
      <c r="K7111" s="5"/>
      <c r="M7111" s="9"/>
    </row>
    <row r="7112" spans="4:13" x14ac:dyDescent="0.2">
      <c r="D7112" s="2"/>
      <c r="E7112" s="2"/>
      <c r="K7112" s="5"/>
      <c r="M7112" s="9"/>
    </row>
    <row r="7113" spans="4:13" x14ac:dyDescent="0.2">
      <c r="D7113" s="2"/>
      <c r="E7113" s="2"/>
      <c r="K7113" s="5"/>
      <c r="M7113" s="9"/>
    </row>
    <row r="7114" spans="4:13" x14ac:dyDescent="0.2">
      <c r="D7114" s="2"/>
      <c r="E7114" s="2"/>
      <c r="K7114" s="5"/>
      <c r="M7114" s="9"/>
    </row>
    <row r="7115" spans="4:13" x14ac:dyDescent="0.2">
      <c r="D7115" s="2"/>
      <c r="E7115" s="2"/>
      <c r="K7115" s="5"/>
      <c r="M7115" s="9"/>
    </row>
    <row r="7116" spans="4:13" x14ac:dyDescent="0.2">
      <c r="D7116" s="2"/>
      <c r="E7116" s="2"/>
      <c r="K7116" s="5"/>
      <c r="M7116" s="9"/>
    </row>
    <row r="7117" spans="4:13" x14ac:dyDescent="0.2">
      <c r="D7117" s="2"/>
      <c r="E7117" s="2"/>
      <c r="K7117" s="5"/>
      <c r="M7117" s="9"/>
    </row>
    <row r="7118" spans="4:13" x14ac:dyDescent="0.2">
      <c r="D7118" s="2"/>
      <c r="E7118" s="2"/>
      <c r="K7118" s="5"/>
      <c r="M7118" s="9"/>
    </row>
    <row r="7119" spans="4:13" x14ac:dyDescent="0.2">
      <c r="D7119" s="2"/>
      <c r="E7119" s="2"/>
      <c r="K7119" s="5"/>
      <c r="M7119" s="9"/>
    </row>
    <row r="7120" spans="4:13" x14ac:dyDescent="0.2">
      <c r="D7120" s="2"/>
      <c r="E7120" s="2"/>
      <c r="K7120" s="5"/>
      <c r="M7120" s="9"/>
    </row>
    <row r="7121" spans="4:13" x14ac:dyDescent="0.2">
      <c r="D7121" s="2"/>
      <c r="E7121" s="2"/>
      <c r="K7121" s="5"/>
      <c r="M7121" s="9"/>
    </row>
    <row r="7122" spans="4:13" x14ac:dyDescent="0.2">
      <c r="D7122" s="2"/>
      <c r="E7122" s="2"/>
      <c r="K7122" s="5"/>
      <c r="M7122" s="9"/>
    </row>
    <row r="7123" spans="4:13" x14ac:dyDescent="0.2">
      <c r="D7123" s="2"/>
      <c r="E7123" s="2"/>
      <c r="K7123" s="5"/>
      <c r="M7123" s="9"/>
    </row>
    <row r="7124" spans="4:13" x14ac:dyDescent="0.2">
      <c r="D7124" s="2"/>
      <c r="E7124" s="2"/>
      <c r="K7124" s="5"/>
      <c r="M7124" s="9"/>
    </row>
    <row r="7125" spans="4:13" x14ac:dyDescent="0.2">
      <c r="D7125" s="2"/>
      <c r="E7125" s="2"/>
      <c r="K7125" s="5"/>
      <c r="M7125" s="9"/>
    </row>
    <row r="7126" spans="4:13" x14ac:dyDescent="0.2">
      <c r="D7126" s="2"/>
      <c r="E7126" s="2"/>
      <c r="K7126" s="5"/>
      <c r="M7126" s="9"/>
    </row>
    <row r="7127" spans="4:13" x14ac:dyDescent="0.2">
      <c r="D7127" s="2"/>
      <c r="E7127" s="2"/>
      <c r="K7127" s="5"/>
      <c r="M7127" s="9"/>
    </row>
    <row r="7128" spans="4:13" x14ac:dyDescent="0.2">
      <c r="D7128" s="2"/>
      <c r="E7128" s="2"/>
      <c r="K7128" s="5"/>
      <c r="M7128" s="9"/>
    </row>
    <row r="7129" spans="4:13" x14ac:dyDescent="0.2">
      <c r="D7129" s="2"/>
      <c r="E7129" s="2"/>
      <c r="K7129" s="5"/>
      <c r="M7129" s="9"/>
    </row>
    <row r="7130" spans="4:13" x14ac:dyDescent="0.2">
      <c r="D7130" s="2"/>
      <c r="E7130" s="2"/>
      <c r="K7130" s="5"/>
      <c r="M7130" s="9"/>
    </row>
    <row r="7131" spans="4:13" x14ac:dyDescent="0.2">
      <c r="D7131" s="2"/>
      <c r="E7131" s="2"/>
      <c r="K7131" s="5"/>
      <c r="M7131" s="9"/>
    </row>
    <row r="7132" spans="4:13" x14ac:dyDescent="0.2">
      <c r="D7132" s="2"/>
      <c r="E7132" s="2"/>
      <c r="K7132" s="5"/>
      <c r="M7132" s="9"/>
    </row>
    <row r="7133" spans="4:13" x14ac:dyDescent="0.2">
      <c r="D7133" s="2"/>
      <c r="E7133" s="2"/>
      <c r="K7133" s="5"/>
      <c r="M7133" s="9"/>
    </row>
    <row r="7134" spans="4:13" x14ac:dyDescent="0.2">
      <c r="D7134" s="2"/>
      <c r="E7134" s="2"/>
      <c r="K7134" s="5"/>
      <c r="M7134" s="9"/>
    </row>
    <row r="7135" spans="4:13" x14ac:dyDescent="0.2">
      <c r="D7135" s="2"/>
      <c r="E7135" s="2"/>
      <c r="K7135" s="5"/>
      <c r="M7135" s="9"/>
    </row>
    <row r="7136" spans="4:13" x14ac:dyDescent="0.2">
      <c r="D7136" s="2"/>
      <c r="E7136" s="2"/>
      <c r="K7136" s="5"/>
      <c r="M7136" s="9"/>
    </row>
    <row r="7137" spans="4:13" x14ac:dyDescent="0.2">
      <c r="D7137" s="2"/>
      <c r="E7137" s="2"/>
      <c r="K7137" s="5"/>
      <c r="M7137" s="9"/>
    </row>
    <row r="7138" spans="4:13" x14ac:dyDescent="0.2">
      <c r="D7138" s="2"/>
      <c r="E7138" s="2"/>
      <c r="K7138" s="5"/>
      <c r="M7138" s="9"/>
    </row>
    <row r="7139" spans="4:13" x14ac:dyDescent="0.2">
      <c r="D7139" s="2"/>
      <c r="E7139" s="2"/>
      <c r="K7139" s="5"/>
      <c r="M7139" s="9"/>
    </row>
    <row r="7140" spans="4:13" x14ac:dyDescent="0.2">
      <c r="D7140" s="2"/>
      <c r="E7140" s="2"/>
      <c r="K7140" s="5"/>
      <c r="M7140" s="9"/>
    </row>
    <row r="7141" spans="4:13" x14ac:dyDescent="0.2">
      <c r="D7141" s="2"/>
      <c r="E7141" s="2"/>
      <c r="K7141" s="5"/>
      <c r="M7141" s="9"/>
    </row>
    <row r="7142" spans="4:13" x14ac:dyDescent="0.2">
      <c r="D7142" s="2"/>
      <c r="E7142" s="2"/>
      <c r="K7142" s="5"/>
      <c r="M7142" s="9"/>
    </row>
    <row r="7143" spans="4:13" x14ac:dyDescent="0.2">
      <c r="D7143" s="2"/>
      <c r="E7143" s="2"/>
      <c r="K7143" s="5"/>
      <c r="M7143" s="9"/>
    </row>
    <row r="7144" spans="4:13" x14ac:dyDescent="0.2">
      <c r="D7144" s="2"/>
      <c r="E7144" s="2"/>
      <c r="K7144" s="5"/>
      <c r="M7144" s="9"/>
    </row>
    <row r="7145" spans="4:13" x14ac:dyDescent="0.2">
      <c r="D7145" s="2"/>
      <c r="E7145" s="2"/>
      <c r="K7145" s="5"/>
      <c r="M7145" s="9"/>
    </row>
    <row r="7146" spans="4:13" x14ac:dyDescent="0.2">
      <c r="D7146" s="2"/>
      <c r="E7146" s="2"/>
      <c r="K7146" s="5"/>
      <c r="M7146" s="9"/>
    </row>
    <row r="7147" spans="4:13" x14ac:dyDescent="0.2">
      <c r="D7147" s="2"/>
      <c r="E7147" s="2"/>
      <c r="K7147" s="5"/>
      <c r="M7147" s="9"/>
    </row>
    <row r="7148" spans="4:13" x14ac:dyDescent="0.2">
      <c r="D7148" s="2"/>
      <c r="E7148" s="2"/>
      <c r="K7148" s="5"/>
      <c r="M7148" s="9"/>
    </row>
    <row r="7149" spans="4:13" x14ac:dyDescent="0.2">
      <c r="D7149" s="2"/>
      <c r="E7149" s="2"/>
      <c r="K7149" s="5"/>
      <c r="M7149" s="9"/>
    </row>
    <row r="7150" spans="4:13" x14ac:dyDescent="0.2">
      <c r="D7150" s="2"/>
      <c r="E7150" s="2"/>
      <c r="K7150" s="5"/>
      <c r="M7150" s="9"/>
    </row>
    <row r="7151" spans="4:13" x14ac:dyDescent="0.2">
      <c r="D7151" s="2"/>
      <c r="E7151" s="2"/>
      <c r="K7151" s="5"/>
      <c r="M7151" s="9"/>
    </row>
    <row r="7152" spans="4:13" x14ac:dyDescent="0.2">
      <c r="D7152" s="2"/>
      <c r="E7152" s="2"/>
      <c r="K7152" s="5"/>
      <c r="M7152" s="9"/>
    </row>
    <row r="7153" spans="4:13" x14ac:dyDescent="0.2">
      <c r="D7153" s="2"/>
      <c r="E7153" s="2"/>
      <c r="K7153" s="5"/>
      <c r="M7153" s="9"/>
    </row>
    <row r="7154" spans="4:13" x14ac:dyDescent="0.2">
      <c r="D7154" s="2"/>
      <c r="E7154" s="2"/>
      <c r="K7154" s="5"/>
      <c r="M7154" s="9"/>
    </row>
    <row r="7155" spans="4:13" x14ac:dyDescent="0.2">
      <c r="D7155" s="2"/>
      <c r="E7155" s="2"/>
      <c r="K7155" s="5"/>
      <c r="M7155" s="9"/>
    </row>
    <row r="7156" spans="4:13" x14ac:dyDescent="0.2">
      <c r="D7156" s="2"/>
      <c r="E7156" s="2"/>
      <c r="K7156" s="5"/>
      <c r="M7156" s="9"/>
    </row>
    <row r="7157" spans="4:13" x14ac:dyDescent="0.2">
      <c r="D7157" s="2"/>
      <c r="E7157" s="2"/>
      <c r="K7157" s="5"/>
      <c r="M7157" s="9"/>
    </row>
    <row r="7158" spans="4:13" x14ac:dyDescent="0.2">
      <c r="D7158" s="2"/>
      <c r="E7158" s="2"/>
      <c r="K7158" s="5"/>
      <c r="M7158" s="9"/>
    </row>
    <row r="7159" spans="4:13" x14ac:dyDescent="0.2">
      <c r="D7159" s="2"/>
      <c r="E7159" s="2"/>
      <c r="K7159" s="5"/>
      <c r="M7159" s="9"/>
    </row>
    <row r="7160" spans="4:13" x14ac:dyDescent="0.2">
      <c r="D7160" s="2"/>
      <c r="E7160" s="2"/>
      <c r="K7160" s="5"/>
      <c r="M7160" s="9"/>
    </row>
    <row r="7161" spans="4:13" x14ac:dyDescent="0.2">
      <c r="D7161" s="2"/>
      <c r="E7161" s="2"/>
      <c r="K7161" s="5"/>
      <c r="M7161" s="9"/>
    </row>
    <row r="7162" spans="4:13" x14ac:dyDescent="0.2">
      <c r="D7162" s="2"/>
      <c r="E7162" s="2"/>
      <c r="K7162" s="5"/>
      <c r="M7162" s="9"/>
    </row>
    <row r="7163" spans="4:13" x14ac:dyDescent="0.2">
      <c r="D7163" s="2"/>
      <c r="E7163" s="2"/>
      <c r="K7163" s="5"/>
      <c r="M7163" s="9"/>
    </row>
    <row r="7164" spans="4:13" x14ac:dyDescent="0.2">
      <c r="D7164" s="2"/>
      <c r="E7164" s="2"/>
      <c r="K7164" s="5"/>
      <c r="M7164" s="9"/>
    </row>
    <row r="7165" spans="4:13" x14ac:dyDescent="0.2">
      <c r="D7165" s="2"/>
      <c r="E7165" s="2"/>
      <c r="K7165" s="5"/>
      <c r="M7165" s="9"/>
    </row>
    <row r="7166" spans="4:13" x14ac:dyDescent="0.2">
      <c r="D7166" s="2"/>
      <c r="E7166" s="2"/>
      <c r="K7166" s="5"/>
      <c r="M7166" s="9"/>
    </row>
    <row r="7167" spans="4:13" x14ac:dyDescent="0.2">
      <c r="D7167" s="2"/>
      <c r="E7167" s="2"/>
      <c r="K7167" s="5"/>
      <c r="M7167" s="9"/>
    </row>
    <row r="7168" spans="4:13" x14ac:dyDescent="0.2">
      <c r="D7168" s="2"/>
      <c r="E7168" s="2"/>
      <c r="K7168" s="5"/>
      <c r="M7168" s="9"/>
    </row>
    <row r="7169" spans="4:13" x14ac:dyDescent="0.2">
      <c r="D7169" s="2"/>
      <c r="E7169" s="2"/>
      <c r="K7169" s="5"/>
      <c r="M7169" s="9"/>
    </row>
    <row r="7170" spans="4:13" x14ac:dyDescent="0.2">
      <c r="D7170" s="2"/>
      <c r="E7170" s="2"/>
      <c r="K7170" s="5"/>
      <c r="M7170" s="9"/>
    </row>
    <row r="7171" spans="4:13" x14ac:dyDescent="0.2">
      <c r="D7171" s="2"/>
      <c r="E7171" s="2"/>
      <c r="K7171" s="5"/>
      <c r="M7171" s="9"/>
    </row>
    <row r="7172" spans="4:13" x14ac:dyDescent="0.2">
      <c r="D7172" s="2"/>
      <c r="E7172" s="2"/>
      <c r="K7172" s="5"/>
      <c r="M7172" s="9"/>
    </row>
    <row r="7173" spans="4:13" x14ac:dyDescent="0.2">
      <c r="D7173" s="2"/>
      <c r="E7173" s="2"/>
      <c r="K7173" s="5"/>
      <c r="M7173" s="9"/>
    </row>
    <row r="7174" spans="4:13" x14ac:dyDescent="0.2">
      <c r="D7174" s="2"/>
      <c r="E7174" s="2"/>
      <c r="K7174" s="5"/>
      <c r="M7174" s="9"/>
    </row>
    <row r="7175" spans="4:13" x14ac:dyDescent="0.2">
      <c r="D7175" s="2"/>
      <c r="E7175" s="2"/>
      <c r="K7175" s="5"/>
      <c r="M7175" s="9"/>
    </row>
    <row r="7176" spans="4:13" x14ac:dyDescent="0.2">
      <c r="D7176" s="2"/>
      <c r="E7176" s="2"/>
      <c r="K7176" s="5"/>
      <c r="M7176" s="9"/>
    </row>
    <row r="7177" spans="4:13" x14ac:dyDescent="0.2">
      <c r="D7177" s="2"/>
      <c r="E7177" s="2"/>
      <c r="K7177" s="5"/>
      <c r="M7177" s="9"/>
    </row>
    <row r="7178" spans="4:13" x14ac:dyDescent="0.2">
      <c r="D7178" s="2"/>
      <c r="E7178" s="2"/>
      <c r="K7178" s="5"/>
      <c r="M7178" s="9"/>
    </row>
    <row r="7179" spans="4:13" x14ac:dyDescent="0.2">
      <c r="D7179" s="2"/>
      <c r="E7179" s="2"/>
      <c r="K7179" s="5"/>
      <c r="M7179" s="9"/>
    </row>
    <row r="7180" spans="4:13" x14ac:dyDescent="0.2">
      <c r="D7180" s="2"/>
      <c r="E7180" s="2"/>
      <c r="K7180" s="5"/>
      <c r="M7180" s="9"/>
    </row>
    <row r="7181" spans="4:13" x14ac:dyDescent="0.2">
      <c r="D7181" s="2"/>
      <c r="E7181" s="2"/>
      <c r="K7181" s="5"/>
      <c r="M7181" s="9"/>
    </row>
    <row r="7182" spans="4:13" x14ac:dyDescent="0.2">
      <c r="D7182" s="2"/>
      <c r="E7182" s="2"/>
      <c r="K7182" s="5"/>
      <c r="M7182" s="9"/>
    </row>
    <row r="7183" spans="4:13" x14ac:dyDescent="0.2">
      <c r="D7183" s="2"/>
      <c r="E7183" s="2"/>
      <c r="K7183" s="5"/>
      <c r="M7183" s="9"/>
    </row>
    <row r="7184" spans="4:13" x14ac:dyDescent="0.2">
      <c r="D7184" s="2"/>
      <c r="E7184" s="2"/>
      <c r="K7184" s="5"/>
      <c r="M7184" s="9"/>
    </row>
    <row r="7185" spans="4:13" x14ac:dyDescent="0.2">
      <c r="D7185" s="2"/>
      <c r="E7185" s="2"/>
      <c r="K7185" s="5"/>
      <c r="M7185" s="9"/>
    </row>
    <row r="7186" spans="4:13" x14ac:dyDescent="0.2">
      <c r="D7186" s="2"/>
      <c r="E7186" s="2"/>
      <c r="K7186" s="5"/>
      <c r="M7186" s="9"/>
    </row>
    <row r="7187" spans="4:13" x14ac:dyDescent="0.2">
      <c r="D7187" s="2"/>
      <c r="E7187" s="2"/>
      <c r="K7187" s="5"/>
      <c r="M7187" s="9"/>
    </row>
    <row r="7188" spans="4:13" x14ac:dyDescent="0.2">
      <c r="D7188" s="2"/>
      <c r="E7188" s="2"/>
      <c r="K7188" s="5"/>
      <c r="M7188" s="9"/>
    </row>
    <row r="7189" spans="4:13" x14ac:dyDescent="0.2">
      <c r="D7189" s="2"/>
      <c r="E7189" s="2"/>
      <c r="K7189" s="5"/>
      <c r="M7189" s="9"/>
    </row>
    <row r="7190" spans="4:13" x14ac:dyDescent="0.2">
      <c r="D7190" s="2"/>
      <c r="E7190" s="2"/>
      <c r="K7190" s="5"/>
      <c r="M7190" s="9"/>
    </row>
    <row r="7191" spans="4:13" x14ac:dyDescent="0.2">
      <c r="D7191" s="2"/>
      <c r="E7191" s="2"/>
      <c r="K7191" s="5"/>
      <c r="M7191" s="9"/>
    </row>
    <row r="7192" spans="4:13" x14ac:dyDescent="0.2">
      <c r="D7192" s="2"/>
      <c r="E7192" s="2"/>
      <c r="K7192" s="5"/>
      <c r="M7192" s="9"/>
    </row>
    <row r="7193" spans="4:13" x14ac:dyDescent="0.2">
      <c r="D7193" s="2"/>
      <c r="E7193" s="2"/>
      <c r="K7193" s="5"/>
      <c r="M7193" s="9"/>
    </row>
    <row r="7194" spans="4:13" x14ac:dyDescent="0.2">
      <c r="D7194" s="2"/>
      <c r="E7194" s="2"/>
      <c r="K7194" s="5"/>
      <c r="M7194" s="9"/>
    </row>
    <row r="7195" spans="4:13" x14ac:dyDescent="0.2">
      <c r="D7195" s="2"/>
      <c r="E7195" s="2"/>
      <c r="K7195" s="5"/>
      <c r="M7195" s="9"/>
    </row>
    <row r="7196" spans="4:13" x14ac:dyDescent="0.2">
      <c r="D7196" s="2"/>
      <c r="E7196" s="2"/>
      <c r="K7196" s="5"/>
      <c r="M7196" s="9"/>
    </row>
    <row r="7197" spans="4:13" x14ac:dyDescent="0.2">
      <c r="D7197" s="2"/>
      <c r="E7197" s="2"/>
      <c r="K7197" s="5"/>
      <c r="M7197" s="9"/>
    </row>
    <row r="7198" spans="4:13" x14ac:dyDescent="0.2">
      <c r="D7198" s="2"/>
      <c r="E7198" s="2"/>
      <c r="K7198" s="5"/>
      <c r="M7198" s="9"/>
    </row>
    <row r="7199" spans="4:13" x14ac:dyDescent="0.2">
      <c r="D7199" s="2"/>
      <c r="E7199" s="2"/>
      <c r="K7199" s="5"/>
      <c r="M7199" s="9"/>
    </row>
    <row r="7200" spans="4:13" x14ac:dyDescent="0.2">
      <c r="D7200" s="2"/>
      <c r="E7200" s="2"/>
      <c r="K7200" s="5"/>
      <c r="M7200" s="9"/>
    </row>
    <row r="7201" spans="4:13" x14ac:dyDescent="0.2">
      <c r="D7201" s="2"/>
      <c r="E7201" s="2"/>
      <c r="K7201" s="5"/>
      <c r="M7201" s="9"/>
    </row>
    <row r="7202" spans="4:13" x14ac:dyDescent="0.2">
      <c r="D7202" s="2"/>
      <c r="E7202" s="2"/>
      <c r="K7202" s="5"/>
      <c r="M7202" s="9"/>
    </row>
    <row r="7203" spans="4:13" x14ac:dyDescent="0.2">
      <c r="D7203" s="2"/>
      <c r="E7203" s="2"/>
      <c r="K7203" s="5"/>
      <c r="M7203" s="9"/>
    </row>
    <row r="7204" spans="4:13" x14ac:dyDescent="0.2">
      <c r="D7204" s="2"/>
      <c r="E7204" s="2"/>
      <c r="K7204" s="5"/>
      <c r="M7204" s="9"/>
    </row>
    <row r="7205" spans="4:13" x14ac:dyDescent="0.2">
      <c r="D7205" s="2"/>
      <c r="E7205" s="2"/>
      <c r="K7205" s="5"/>
      <c r="M7205" s="9"/>
    </row>
    <row r="7206" spans="4:13" x14ac:dyDescent="0.2">
      <c r="D7206" s="2"/>
      <c r="E7206" s="2"/>
      <c r="K7206" s="5"/>
      <c r="M7206" s="9"/>
    </row>
    <row r="7207" spans="4:13" x14ac:dyDescent="0.2">
      <c r="D7207" s="2"/>
      <c r="E7207" s="2"/>
      <c r="K7207" s="5"/>
      <c r="M7207" s="9"/>
    </row>
    <row r="7208" spans="4:13" x14ac:dyDescent="0.2">
      <c r="D7208" s="2"/>
      <c r="E7208" s="2"/>
      <c r="K7208" s="5"/>
      <c r="M7208" s="9"/>
    </row>
    <row r="7209" spans="4:13" x14ac:dyDescent="0.2">
      <c r="D7209" s="2"/>
      <c r="E7209" s="2"/>
      <c r="K7209" s="5"/>
      <c r="M7209" s="9"/>
    </row>
    <row r="7210" spans="4:13" x14ac:dyDescent="0.2">
      <c r="D7210" s="2"/>
      <c r="E7210" s="2"/>
      <c r="K7210" s="5"/>
      <c r="M7210" s="9"/>
    </row>
    <row r="7211" spans="4:13" x14ac:dyDescent="0.2">
      <c r="D7211" s="2"/>
      <c r="E7211" s="2"/>
      <c r="K7211" s="5"/>
      <c r="M7211" s="9"/>
    </row>
    <row r="7212" spans="4:13" x14ac:dyDescent="0.2">
      <c r="D7212" s="2"/>
      <c r="E7212" s="2"/>
      <c r="K7212" s="5"/>
      <c r="M7212" s="9"/>
    </row>
    <row r="7213" spans="4:13" x14ac:dyDescent="0.2">
      <c r="D7213" s="2"/>
      <c r="E7213" s="2"/>
      <c r="K7213" s="5"/>
      <c r="M7213" s="9"/>
    </row>
    <row r="7214" spans="4:13" x14ac:dyDescent="0.2">
      <c r="D7214" s="2"/>
      <c r="E7214" s="2"/>
      <c r="K7214" s="5"/>
      <c r="M7214" s="9"/>
    </row>
    <row r="7215" spans="4:13" x14ac:dyDescent="0.2">
      <c r="D7215" s="2"/>
      <c r="E7215" s="2"/>
      <c r="K7215" s="5"/>
      <c r="M7215" s="9"/>
    </row>
    <row r="7216" spans="4:13" x14ac:dyDescent="0.2">
      <c r="D7216" s="2"/>
      <c r="E7216" s="2"/>
      <c r="K7216" s="5"/>
      <c r="M7216" s="9"/>
    </row>
    <row r="7217" spans="4:13" x14ac:dyDescent="0.2">
      <c r="D7217" s="2"/>
      <c r="E7217" s="2"/>
      <c r="K7217" s="5"/>
      <c r="M7217" s="9"/>
    </row>
    <row r="7218" spans="4:13" x14ac:dyDescent="0.2">
      <c r="D7218" s="2"/>
      <c r="E7218" s="2"/>
      <c r="K7218" s="5"/>
      <c r="M7218" s="9"/>
    </row>
    <row r="7219" spans="4:13" x14ac:dyDescent="0.2">
      <c r="D7219" s="2"/>
      <c r="E7219" s="2"/>
      <c r="K7219" s="5"/>
      <c r="M7219" s="9"/>
    </row>
    <row r="7220" spans="4:13" x14ac:dyDescent="0.2">
      <c r="D7220" s="2"/>
      <c r="E7220" s="2"/>
      <c r="K7220" s="5"/>
      <c r="M7220" s="9"/>
    </row>
    <row r="7221" spans="4:13" x14ac:dyDescent="0.2">
      <c r="D7221" s="2"/>
      <c r="E7221" s="2"/>
      <c r="K7221" s="5"/>
      <c r="M7221" s="9"/>
    </row>
    <row r="7222" spans="4:13" x14ac:dyDescent="0.2">
      <c r="D7222" s="2"/>
      <c r="E7222" s="2"/>
      <c r="K7222" s="5"/>
      <c r="M7222" s="9"/>
    </row>
    <row r="7223" spans="4:13" x14ac:dyDescent="0.2">
      <c r="D7223" s="2"/>
      <c r="E7223" s="2"/>
      <c r="K7223" s="5"/>
      <c r="M7223" s="9"/>
    </row>
    <row r="7224" spans="4:13" x14ac:dyDescent="0.2">
      <c r="D7224" s="2"/>
      <c r="E7224" s="2"/>
      <c r="K7224" s="5"/>
      <c r="M7224" s="9"/>
    </row>
    <row r="7225" spans="4:13" x14ac:dyDescent="0.2">
      <c r="D7225" s="2"/>
      <c r="E7225" s="2"/>
      <c r="K7225" s="5"/>
      <c r="M7225" s="9"/>
    </row>
    <row r="7226" spans="4:13" x14ac:dyDescent="0.2">
      <c r="D7226" s="2"/>
      <c r="E7226" s="2"/>
      <c r="K7226" s="5"/>
      <c r="M7226" s="9"/>
    </row>
    <row r="7227" spans="4:13" x14ac:dyDescent="0.2">
      <c r="D7227" s="2"/>
      <c r="E7227" s="2"/>
      <c r="K7227" s="5"/>
      <c r="M7227" s="9"/>
    </row>
    <row r="7228" spans="4:13" x14ac:dyDescent="0.2">
      <c r="D7228" s="2"/>
      <c r="E7228" s="2"/>
      <c r="K7228" s="5"/>
      <c r="M7228" s="9"/>
    </row>
    <row r="7229" spans="4:13" x14ac:dyDescent="0.2">
      <c r="D7229" s="2"/>
      <c r="E7229" s="2"/>
      <c r="K7229" s="5"/>
      <c r="M7229" s="9"/>
    </row>
    <row r="7230" spans="4:13" x14ac:dyDescent="0.2">
      <c r="D7230" s="2"/>
      <c r="E7230" s="2"/>
      <c r="K7230" s="5"/>
      <c r="M7230" s="9"/>
    </row>
    <row r="7231" spans="4:13" x14ac:dyDescent="0.2">
      <c r="D7231" s="2"/>
      <c r="E7231" s="2"/>
      <c r="K7231" s="5"/>
      <c r="M7231" s="9"/>
    </row>
    <row r="7232" spans="4:13" x14ac:dyDescent="0.2">
      <c r="D7232" s="2"/>
      <c r="E7232" s="2"/>
      <c r="K7232" s="5"/>
      <c r="M7232" s="9"/>
    </row>
    <row r="7233" spans="4:13" x14ac:dyDescent="0.2">
      <c r="D7233" s="2"/>
      <c r="E7233" s="2"/>
      <c r="K7233" s="5"/>
      <c r="M7233" s="9"/>
    </row>
    <row r="7234" spans="4:13" x14ac:dyDescent="0.2">
      <c r="D7234" s="2"/>
      <c r="E7234" s="2"/>
      <c r="K7234" s="5"/>
      <c r="M7234" s="9"/>
    </row>
    <row r="7235" spans="4:13" x14ac:dyDescent="0.2">
      <c r="D7235" s="2"/>
      <c r="E7235" s="2"/>
      <c r="K7235" s="5"/>
      <c r="M7235" s="9"/>
    </row>
    <row r="7236" spans="4:13" x14ac:dyDescent="0.2">
      <c r="D7236" s="2"/>
      <c r="E7236" s="2"/>
      <c r="K7236" s="5"/>
      <c r="M7236" s="9"/>
    </row>
    <row r="7237" spans="4:13" x14ac:dyDescent="0.2">
      <c r="D7237" s="2"/>
      <c r="E7237" s="2"/>
      <c r="K7237" s="5"/>
      <c r="M7237" s="9"/>
    </row>
    <row r="7238" spans="4:13" x14ac:dyDescent="0.2">
      <c r="D7238" s="2"/>
      <c r="E7238" s="2"/>
      <c r="K7238" s="5"/>
      <c r="M7238" s="9"/>
    </row>
    <row r="7239" spans="4:13" x14ac:dyDescent="0.2">
      <c r="D7239" s="2"/>
      <c r="E7239" s="2"/>
      <c r="K7239" s="5"/>
      <c r="M7239" s="9"/>
    </row>
    <row r="7240" spans="4:13" x14ac:dyDescent="0.2">
      <c r="D7240" s="2"/>
      <c r="E7240" s="2"/>
      <c r="K7240" s="5"/>
      <c r="M7240" s="9"/>
    </row>
    <row r="7241" spans="4:13" x14ac:dyDescent="0.2">
      <c r="D7241" s="2"/>
      <c r="E7241" s="2"/>
      <c r="K7241" s="5"/>
      <c r="M7241" s="9"/>
    </row>
    <row r="7242" spans="4:13" x14ac:dyDescent="0.2">
      <c r="D7242" s="2"/>
      <c r="E7242" s="2"/>
      <c r="K7242" s="5"/>
      <c r="M7242" s="9"/>
    </row>
    <row r="7243" spans="4:13" x14ac:dyDescent="0.2">
      <c r="D7243" s="2"/>
      <c r="E7243" s="2"/>
      <c r="K7243" s="5"/>
      <c r="M7243" s="9"/>
    </row>
    <row r="7244" spans="4:13" x14ac:dyDescent="0.2">
      <c r="D7244" s="2"/>
      <c r="E7244" s="2"/>
      <c r="K7244" s="5"/>
      <c r="M7244" s="9"/>
    </row>
    <row r="7245" spans="4:13" x14ac:dyDescent="0.2">
      <c r="D7245" s="2"/>
      <c r="E7245" s="2"/>
      <c r="K7245" s="5"/>
      <c r="M7245" s="9"/>
    </row>
    <row r="7246" spans="4:13" x14ac:dyDescent="0.2">
      <c r="D7246" s="2"/>
      <c r="E7246" s="2"/>
      <c r="K7246" s="5"/>
      <c r="M7246" s="9"/>
    </row>
    <row r="7247" spans="4:13" x14ac:dyDescent="0.2">
      <c r="D7247" s="2"/>
      <c r="E7247" s="2"/>
      <c r="K7247" s="5"/>
      <c r="M7247" s="9"/>
    </row>
    <row r="7248" spans="4:13" x14ac:dyDescent="0.2">
      <c r="D7248" s="2"/>
      <c r="E7248" s="2"/>
      <c r="K7248" s="5"/>
      <c r="M7248" s="9"/>
    </row>
    <row r="7249" spans="4:13" x14ac:dyDescent="0.2">
      <c r="D7249" s="2"/>
      <c r="E7249" s="2"/>
      <c r="K7249" s="5"/>
      <c r="M7249" s="9"/>
    </row>
    <row r="7250" spans="4:13" x14ac:dyDescent="0.2">
      <c r="D7250" s="2"/>
      <c r="E7250" s="2"/>
      <c r="K7250" s="5"/>
      <c r="M7250" s="9"/>
    </row>
    <row r="7251" spans="4:13" x14ac:dyDescent="0.2">
      <c r="D7251" s="2"/>
      <c r="E7251" s="2"/>
      <c r="K7251" s="5"/>
      <c r="M7251" s="9"/>
    </row>
    <row r="7252" spans="4:13" x14ac:dyDescent="0.2">
      <c r="D7252" s="2"/>
      <c r="E7252" s="2"/>
      <c r="K7252" s="5"/>
      <c r="M7252" s="9"/>
    </row>
    <row r="7253" spans="4:13" x14ac:dyDescent="0.2">
      <c r="D7253" s="2"/>
      <c r="E7253" s="2"/>
      <c r="K7253" s="5"/>
      <c r="M7253" s="9"/>
    </row>
    <row r="7254" spans="4:13" x14ac:dyDescent="0.2">
      <c r="D7254" s="2"/>
      <c r="E7254" s="2"/>
      <c r="K7254" s="5"/>
      <c r="M7254" s="9"/>
    </row>
    <row r="7255" spans="4:13" x14ac:dyDescent="0.2">
      <c r="D7255" s="2"/>
      <c r="E7255" s="2"/>
      <c r="K7255" s="5"/>
      <c r="M7255" s="9"/>
    </row>
    <row r="7256" spans="4:13" x14ac:dyDescent="0.2">
      <c r="D7256" s="2"/>
      <c r="E7256" s="2"/>
      <c r="K7256" s="5"/>
      <c r="M7256" s="9"/>
    </row>
    <row r="7257" spans="4:13" x14ac:dyDescent="0.2">
      <c r="D7257" s="2"/>
      <c r="E7257" s="2"/>
      <c r="K7257" s="5"/>
      <c r="M7257" s="9"/>
    </row>
    <row r="7258" spans="4:13" x14ac:dyDescent="0.2">
      <c r="D7258" s="2"/>
      <c r="E7258" s="2"/>
      <c r="K7258" s="5"/>
      <c r="M7258" s="9"/>
    </row>
    <row r="7259" spans="4:13" x14ac:dyDescent="0.2">
      <c r="D7259" s="2"/>
      <c r="E7259" s="2"/>
      <c r="K7259" s="5"/>
      <c r="M7259" s="9"/>
    </row>
    <row r="7260" spans="4:13" x14ac:dyDescent="0.2">
      <c r="D7260" s="2"/>
      <c r="E7260" s="2"/>
      <c r="K7260" s="5"/>
      <c r="M7260" s="9"/>
    </row>
    <row r="7261" spans="4:13" x14ac:dyDescent="0.2">
      <c r="D7261" s="2"/>
      <c r="E7261" s="2"/>
      <c r="K7261" s="5"/>
      <c r="M7261" s="9"/>
    </row>
    <row r="7262" spans="4:13" x14ac:dyDescent="0.2">
      <c r="D7262" s="2"/>
      <c r="E7262" s="2"/>
      <c r="K7262" s="5"/>
      <c r="M7262" s="9"/>
    </row>
    <row r="7263" spans="4:13" x14ac:dyDescent="0.2">
      <c r="D7263" s="2"/>
      <c r="E7263" s="2"/>
      <c r="K7263" s="5"/>
      <c r="M7263" s="9"/>
    </row>
    <row r="7264" spans="4:13" x14ac:dyDescent="0.2">
      <c r="D7264" s="2"/>
      <c r="E7264" s="2"/>
      <c r="K7264" s="5"/>
      <c r="M7264" s="9"/>
    </row>
    <row r="7265" spans="4:13" x14ac:dyDescent="0.2">
      <c r="D7265" s="2"/>
      <c r="E7265" s="2"/>
      <c r="K7265" s="5"/>
      <c r="M7265" s="9"/>
    </row>
    <row r="7266" spans="4:13" x14ac:dyDescent="0.2">
      <c r="D7266" s="2"/>
      <c r="E7266" s="2"/>
      <c r="K7266" s="5"/>
      <c r="M7266" s="9"/>
    </row>
    <row r="7267" spans="4:13" x14ac:dyDescent="0.2">
      <c r="D7267" s="2"/>
      <c r="E7267" s="2"/>
      <c r="K7267" s="5"/>
      <c r="M7267" s="9"/>
    </row>
    <row r="7268" spans="4:13" x14ac:dyDescent="0.2">
      <c r="D7268" s="2"/>
      <c r="E7268" s="2"/>
      <c r="K7268" s="5"/>
      <c r="M7268" s="9"/>
    </row>
    <row r="7269" spans="4:13" x14ac:dyDescent="0.2">
      <c r="D7269" s="2"/>
      <c r="E7269" s="2"/>
      <c r="K7269" s="5"/>
      <c r="M7269" s="9"/>
    </row>
    <row r="7270" spans="4:13" x14ac:dyDescent="0.2">
      <c r="D7270" s="2"/>
      <c r="E7270" s="2"/>
      <c r="K7270" s="5"/>
      <c r="M7270" s="9"/>
    </row>
    <row r="7271" spans="4:13" x14ac:dyDescent="0.2">
      <c r="D7271" s="2"/>
      <c r="E7271" s="2"/>
      <c r="K7271" s="5"/>
      <c r="M7271" s="9"/>
    </row>
    <row r="7272" spans="4:13" x14ac:dyDescent="0.2">
      <c r="D7272" s="2"/>
      <c r="E7272" s="2"/>
      <c r="K7272" s="5"/>
      <c r="M7272" s="9"/>
    </row>
    <row r="7273" spans="4:13" x14ac:dyDescent="0.2">
      <c r="D7273" s="2"/>
      <c r="E7273" s="2"/>
      <c r="K7273" s="5"/>
      <c r="M7273" s="9"/>
    </row>
    <row r="7274" spans="4:13" x14ac:dyDescent="0.2">
      <c r="D7274" s="2"/>
      <c r="E7274" s="2"/>
      <c r="K7274" s="5"/>
      <c r="M7274" s="9"/>
    </row>
    <row r="7275" spans="4:13" x14ac:dyDescent="0.2">
      <c r="D7275" s="2"/>
      <c r="E7275" s="2"/>
      <c r="K7275" s="5"/>
      <c r="M7275" s="9"/>
    </row>
    <row r="7276" spans="4:13" x14ac:dyDescent="0.2">
      <c r="D7276" s="2"/>
      <c r="E7276" s="2"/>
      <c r="K7276" s="5"/>
      <c r="M7276" s="9"/>
    </row>
    <row r="7277" spans="4:13" x14ac:dyDescent="0.2">
      <c r="D7277" s="2"/>
      <c r="E7277" s="2"/>
      <c r="K7277" s="5"/>
      <c r="M7277" s="9"/>
    </row>
    <row r="7278" spans="4:13" x14ac:dyDescent="0.2">
      <c r="D7278" s="2"/>
      <c r="E7278" s="2"/>
      <c r="K7278" s="5"/>
      <c r="M7278" s="9"/>
    </row>
    <row r="7279" spans="4:13" x14ac:dyDescent="0.2">
      <c r="D7279" s="2"/>
      <c r="E7279" s="2"/>
      <c r="K7279" s="5"/>
      <c r="M7279" s="9"/>
    </row>
    <row r="7280" spans="4:13" x14ac:dyDescent="0.2">
      <c r="D7280" s="2"/>
      <c r="E7280" s="2"/>
      <c r="K7280" s="5"/>
      <c r="M7280" s="9"/>
    </row>
    <row r="7281" spans="4:13" x14ac:dyDescent="0.2">
      <c r="D7281" s="2"/>
      <c r="E7281" s="2"/>
      <c r="K7281" s="5"/>
      <c r="M7281" s="9"/>
    </row>
    <row r="7282" spans="4:13" x14ac:dyDescent="0.2">
      <c r="D7282" s="2"/>
      <c r="E7282" s="2"/>
      <c r="K7282" s="5"/>
      <c r="M7282" s="9"/>
    </row>
    <row r="7283" spans="4:13" x14ac:dyDescent="0.2">
      <c r="D7283" s="2"/>
      <c r="E7283" s="2"/>
      <c r="K7283" s="5"/>
      <c r="M7283" s="9"/>
    </row>
    <row r="7284" spans="4:13" x14ac:dyDescent="0.2">
      <c r="D7284" s="2"/>
      <c r="E7284" s="2"/>
      <c r="K7284" s="5"/>
      <c r="M7284" s="9"/>
    </row>
    <row r="7285" spans="4:13" x14ac:dyDescent="0.2">
      <c r="D7285" s="2"/>
      <c r="E7285" s="2"/>
      <c r="K7285" s="5"/>
      <c r="M7285" s="9"/>
    </row>
    <row r="7286" spans="4:13" x14ac:dyDescent="0.2">
      <c r="D7286" s="2"/>
      <c r="E7286" s="2"/>
      <c r="K7286" s="5"/>
      <c r="M7286" s="9"/>
    </row>
    <row r="7287" spans="4:13" x14ac:dyDescent="0.2">
      <c r="D7287" s="2"/>
      <c r="E7287" s="2"/>
      <c r="K7287" s="5"/>
      <c r="M7287" s="9"/>
    </row>
    <row r="7288" spans="4:13" x14ac:dyDescent="0.2">
      <c r="D7288" s="2"/>
      <c r="E7288" s="2"/>
      <c r="K7288" s="5"/>
      <c r="M7288" s="9"/>
    </row>
    <row r="7289" spans="4:13" x14ac:dyDescent="0.2">
      <c r="D7289" s="2"/>
      <c r="E7289" s="2"/>
      <c r="K7289" s="5"/>
      <c r="M7289" s="9"/>
    </row>
    <row r="7290" spans="4:13" x14ac:dyDescent="0.2">
      <c r="D7290" s="2"/>
      <c r="E7290" s="2"/>
      <c r="K7290" s="5"/>
      <c r="M7290" s="9"/>
    </row>
    <row r="7291" spans="4:13" x14ac:dyDescent="0.2">
      <c r="D7291" s="2"/>
      <c r="E7291" s="2"/>
      <c r="K7291" s="5"/>
      <c r="M7291" s="9"/>
    </row>
    <row r="7292" spans="4:13" x14ac:dyDescent="0.2">
      <c r="D7292" s="2"/>
      <c r="E7292" s="2"/>
      <c r="K7292" s="5"/>
      <c r="M7292" s="9"/>
    </row>
    <row r="7293" spans="4:13" x14ac:dyDescent="0.2">
      <c r="D7293" s="2"/>
      <c r="E7293" s="2"/>
      <c r="K7293" s="5"/>
      <c r="M7293" s="9"/>
    </row>
    <row r="7294" spans="4:13" x14ac:dyDescent="0.2">
      <c r="D7294" s="2"/>
      <c r="E7294" s="2"/>
      <c r="K7294" s="5"/>
      <c r="M7294" s="9"/>
    </row>
    <row r="7295" spans="4:13" x14ac:dyDescent="0.2">
      <c r="D7295" s="2"/>
      <c r="E7295" s="2"/>
      <c r="K7295" s="5"/>
      <c r="M7295" s="9"/>
    </row>
    <row r="7296" spans="4:13" x14ac:dyDescent="0.2">
      <c r="D7296" s="2"/>
      <c r="E7296" s="2"/>
      <c r="K7296" s="5"/>
      <c r="M7296" s="9"/>
    </row>
    <row r="7297" spans="4:13" x14ac:dyDescent="0.2">
      <c r="D7297" s="2"/>
      <c r="E7297" s="2"/>
      <c r="K7297" s="5"/>
      <c r="M7297" s="9"/>
    </row>
    <row r="7298" spans="4:13" x14ac:dyDescent="0.2">
      <c r="D7298" s="2"/>
      <c r="E7298" s="2"/>
      <c r="K7298" s="5"/>
      <c r="M7298" s="9"/>
    </row>
    <row r="7299" spans="4:13" x14ac:dyDescent="0.2">
      <c r="D7299" s="2"/>
      <c r="E7299" s="2"/>
      <c r="K7299" s="5"/>
      <c r="M7299" s="9"/>
    </row>
    <row r="7300" spans="4:13" x14ac:dyDescent="0.2">
      <c r="D7300" s="2"/>
      <c r="E7300" s="2"/>
      <c r="K7300" s="5"/>
      <c r="M7300" s="9"/>
    </row>
    <row r="7301" spans="4:13" x14ac:dyDescent="0.2">
      <c r="D7301" s="2"/>
      <c r="E7301" s="2"/>
      <c r="K7301" s="5"/>
      <c r="M7301" s="9"/>
    </row>
    <row r="7302" spans="4:13" x14ac:dyDescent="0.2">
      <c r="D7302" s="2"/>
      <c r="E7302" s="2"/>
      <c r="K7302" s="5"/>
      <c r="M7302" s="9"/>
    </row>
    <row r="7303" spans="4:13" x14ac:dyDescent="0.2">
      <c r="D7303" s="2"/>
      <c r="E7303" s="2"/>
      <c r="K7303" s="5"/>
      <c r="M7303" s="9"/>
    </row>
    <row r="7304" spans="4:13" x14ac:dyDescent="0.2">
      <c r="D7304" s="2"/>
      <c r="E7304" s="2"/>
      <c r="K7304" s="5"/>
      <c r="M7304" s="9"/>
    </row>
    <row r="7305" spans="4:13" x14ac:dyDescent="0.2">
      <c r="D7305" s="2"/>
      <c r="E7305" s="2"/>
      <c r="K7305" s="5"/>
      <c r="M7305" s="9"/>
    </row>
    <row r="7306" spans="4:13" x14ac:dyDescent="0.2">
      <c r="D7306" s="2"/>
      <c r="E7306" s="2"/>
      <c r="K7306" s="5"/>
      <c r="M7306" s="9"/>
    </row>
    <row r="7307" spans="4:13" x14ac:dyDescent="0.2">
      <c r="D7307" s="2"/>
      <c r="E7307" s="2"/>
      <c r="K7307" s="5"/>
      <c r="M7307" s="9"/>
    </row>
    <row r="7308" spans="4:13" x14ac:dyDescent="0.2">
      <c r="D7308" s="2"/>
      <c r="E7308" s="2"/>
      <c r="K7308" s="5"/>
      <c r="M7308" s="9"/>
    </row>
    <row r="7309" spans="4:13" x14ac:dyDescent="0.2">
      <c r="D7309" s="2"/>
      <c r="E7309" s="2"/>
      <c r="K7309" s="5"/>
      <c r="M7309" s="9"/>
    </row>
    <row r="7310" spans="4:13" x14ac:dyDescent="0.2">
      <c r="D7310" s="2"/>
      <c r="E7310" s="2"/>
      <c r="K7310" s="5"/>
      <c r="M7310" s="9"/>
    </row>
    <row r="7311" spans="4:13" x14ac:dyDescent="0.2">
      <c r="D7311" s="2"/>
      <c r="E7311" s="2"/>
      <c r="K7311" s="5"/>
      <c r="M7311" s="9"/>
    </row>
    <row r="7312" spans="4:13" x14ac:dyDescent="0.2">
      <c r="D7312" s="2"/>
      <c r="E7312" s="2"/>
      <c r="K7312" s="5"/>
      <c r="M7312" s="9"/>
    </row>
    <row r="7313" spans="4:13" x14ac:dyDescent="0.2">
      <c r="D7313" s="2"/>
      <c r="E7313" s="2"/>
      <c r="K7313" s="5"/>
      <c r="M7313" s="9"/>
    </row>
    <row r="7314" spans="4:13" x14ac:dyDescent="0.2">
      <c r="D7314" s="2"/>
      <c r="E7314" s="2"/>
      <c r="K7314" s="5"/>
      <c r="M7314" s="9"/>
    </row>
    <row r="7315" spans="4:13" x14ac:dyDescent="0.2">
      <c r="D7315" s="2"/>
      <c r="E7315" s="2"/>
      <c r="K7315" s="5"/>
      <c r="M7315" s="9"/>
    </row>
    <row r="7316" spans="4:13" x14ac:dyDescent="0.2">
      <c r="D7316" s="2"/>
      <c r="E7316" s="2"/>
      <c r="K7316" s="5"/>
      <c r="M7316" s="9"/>
    </row>
    <row r="7317" spans="4:13" x14ac:dyDescent="0.2">
      <c r="D7317" s="2"/>
      <c r="E7317" s="2"/>
      <c r="K7317" s="5"/>
      <c r="M7317" s="9"/>
    </row>
    <row r="7318" spans="4:13" x14ac:dyDescent="0.2">
      <c r="D7318" s="2"/>
      <c r="E7318" s="2"/>
      <c r="K7318" s="5"/>
      <c r="M7318" s="9"/>
    </row>
    <row r="7319" spans="4:13" x14ac:dyDescent="0.2">
      <c r="D7319" s="2"/>
      <c r="E7319" s="2"/>
      <c r="K7319" s="5"/>
      <c r="M7319" s="9"/>
    </row>
    <row r="7320" spans="4:13" x14ac:dyDescent="0.2">
      <c r="D7320" s="2"/>
      <c r="E7320" s="2"/>
      <c r="K7320" s="5"/>
      <c r="M7320" s="9"/>
    </row>
    <row r="7321" spans="4:13" x14ac:dyDescent="0.2">
      <c r="D7321" s="2"/>
      <c r="E7321" s="2"/>
      <c r="K7321" s="5"/>
      <c r="M7321" s="9"/>
    </row>
    <row r="7322" spans="4:13" x14ac:dyDescent="0.2">
      <c r="D7322" s="2"/>
      <c r="E7322" s="2"/>
      <c r="K7322" s="5"/>
      <c r="M7322" s="9"/>
    </row>
    <row r="7323" spans="4:13" x14ac:dyDescent="0.2">
      <c r="D7323" s="2"/>
      <c r="E7323" s="2"/>
      <c r="K7323" s="5"/>
      <c r="M7323" s="9"/>
    </row>
    <row r="7324" spans="4:13" x14ac:dyDescent="0.2">
      <c r="D7324" s="2"/>
      <c r="E7324" s="2"/>
      <c r="K7324" s="5"/>
      <c r="M7324" s="9"/>
    </row>
    <row r="7325" spans="4:13" x14ac:dyDescent="0.2">
      <c r="D7325" s="2"/>
      <c r="E7325" s="2"/>
      <c r="K7325" s="5"/>
      <c r="M7325" s="9"/>
    </row>
    <row r="7326" spans="4:13" x14ac:dyDescent="0.2">
      <c r="D7326" s="2"/>
      <c r="E7326" s="2"/>
      <c r="K7326" s="5"/>
      <c r="M7326" s="9"/>
    </row>
    <row r="7327" spans="4:13" x14ac:dyDescent="0.2">
      <c r="D7327" s="2"/>
      <c r="E7327" s="2"/>
      <c r="K7327" s="5"/>
      <c r="M7327" s="9"/>
    </row>
    <row r="7328" spans="4:13" x14ac:dyDescent="0.2">
      <c r="D7328" s="2"/>
      <c r="E7328" s="2"/>
      <c r="K7328" s="5"/>
      <c r="M7328" s="9"/>
    </row>
    <row r="7329" spans="4:13" x14ac:dyDescent="0.2">
      <c r="D7329" s="2"/>
      <c r="E7329" s="2"/>
      <c r="K7329" s="5"/>
      <c r="M7329" s="9"/>
    </row>
    <row r="7330" spans="4:13" x14ac:dyDescent="0.2">
      <c r="D7330" s="2"/>
      <c r="E7330" s="2"/>
      <c r="K7330" s="5"/>
      <c r="M7330" s="9"/>
    </row>
    <row r="7331" spans="4:13" x14ac:dyDescent="0.2">
      <c r="D7331" s="2"/>
      <c r="E7331" s="2"/>
      <c r="K7331" s="5"/>
      <c r="M7331" s="9"/>
    </row>
    <row r="7332" spans="4:13" x14ac:dyDescent="0.2">
      <c r="D7332" s="2"/>
      <c r="E7332" s="2"/>
      <c r="K7332" s="5"/>
      <c r="M7332" s="9"/>
    </row>
    <row r="7333" spans="4:13" x14ac:dyDescent="0.2">
      <c r="D7333" s="2"/>
      <c r="E7333" s="2"/>
      <c r="K7333" s="5"/>
      <c r="M7333" s="9"/>
    </row>
    <row r="7334" spans="4:13" x14ac:dyDescent="0.2">
      <c r="D7334" s="2"/>
      <c r="E7334" s="2"/>
      <c r="K7334" s="5"/>
      <c r="M7334" s="9"/>
    </row>
    <row r="7335" spans="4:13" x14ac:dyDescent="0.2">
      <c r="D7335" s="2"/>
      <c r="E7335" s="2"/>
      <c r="K7335" s="5"/>
      <c r="M7335" s="9"/>
    </row>
    <row r="7336" spans="4:13" x14ac:dyDescent="0.2">
      <c r="D7336" s="2"/>
      <c r="E7336" s="2"/>
      <c r="K7336" s="5"/>
      <c r="M7336" s="9"/>
    </row>
    <row r="7337" spans="4:13" x14ac:dyDescent="0.2">
      <c r="D7337" s="2"/>
      <c r="E7337" s="2"/>
      <c r="K7337" s="5"/>
      <c r="M7337" s="9"/>
    </row>
    <row r="7338" spans="4:13" x14ac:dyDescent="0.2">
      <c r="D7338" s="2"/>
      <c r="E7338" s="2"/>
      <c r="K7338" s="5"/>
      <c r="M7338" s="9"/>
    </row>
    <row r="7339" spans="4:13" x14ac:dyDescent="0.2">
      <c r="D7339" s="2"/>
      <c r="E7339" s="2"/>
      <c r="K7339" s="5"/>
      <c r="M7339" s="9"/>
    </row>
    <row r="7340" spans="4:13" x14ac:dyDescent="0.2">
      <c r="D7340" s="2"/>
      <c r="E7340" s="2"/>
      <c r="K7340" s="5"/>
      <c r="M7340" s="9"/>
    </row>
    <row r="7341" spans="4:13" x14ac:dyDescent="0.2">
      <c r="D7341" s="2"/>
      <c r="E7341" s="2"/>
      <c r="K7341" s="5"/>
      <c r="M7341" s="9"/>
    </row>
    <row r="7342" spans="4:13" x14ac:dyDescent="0.2">
      <c r="D7342" s="2"/>
      <c r="E7342" s="2"/>
      <c r="K7342" s="5"/>
      <c r="M7342" s="9"/>
    </row>
    <row r="7343" spans="4:13" x14ac:dyDescent="0.2">
      <c r="D7343" s="2"/>
      <c r="E7343" s="2"/>
      <c r="K7343" s="5"/>
      <c r="M7343" s="9"/>
    </row>
    <row r="7344" spans="4:13" x14ac:dyDescent="0.2">
      <c r="D7344" s="2"/>
      <c r="E7344" s="2"/>
      <c r="K7344" s="5"/>
      <c r="M7344" s="9"/>
    </row>
    <row r="7345" spans="4:13" x14ac:dyDescent="0.2">
      <c r="D7345" s="2"/>
      <c r="E7345" s="2"/>
      <c r="K7345" s="5"/>
      <c r="M7345" s="9"/>
    </row>
    <row r="7346" spans="4:13" x14ac:dyDescent="0.2">
      <c r="D7346" s="2"/>
      <c r="E7346" s="2"/>
      <c r="K7346" s="5"/>
      <c r="M7346" s="9"/>
    </row>
    <row r="7347" spans="4:13" x14ac:dyDescent="0.2">
      <c r="D7347" s="2"/>
      <c r="E7347" s="2"/>
      <c r="K7347" s="5"/>
      <c r="M7347" s="9"/>
    </row>
    <row r="7348" spans="4:13" x14ac:dyDescent="0.2">
      <c r="D7348" s="2"/>
      <c r="E7348" s="2"/>
      <c r="K7348" s="5"/>
      <c r="M7348" s="9"/>
    </row>
    <row r="7349" spans="4:13" x14ac:dyDescent="0.2">
      <c r="D7349" s="2"/>
      <c r="E7349" s="2"/>
      <c r="K7349" s="5"/>
      <c r="M7349" s="9"/>
    </row>
    <row r="7350" spans="4:13" x14ac:dyDescent="0.2">
      <c r="D7350" s="2"/>
      <c r="E7350" s="2"/>
      <c r="K7350" s="5"/>
      <c r="M7350" s="9"/>
    </row>
    <row r="7351" spans="4:13" x14ac:dyDescent="0.2">
      <c r="D7351" s="2"/>
      <c r="E7351" s="2"/>
      <c r="K7351" s="5"/>
      <c r="M7351" s="9"/>
    </row>
    <row r="7352" spans="4:13" x14ac:dyDescent="0.2">
      <c r="D7352" s="2"/>
      <c r="E7352" s="2"/>
      <c r="K7352" s="5"/>
      <c r="M7352" s="9"/>
    </row>
    <row r="7353" spans="4:13" x14ac:dyDescent="0.2">
      <c r="D7353" s="2"/>
      <c r="E7353" s="2"/>
      <c r="K7353" s="5"/>
      <c r="M7353" s="9"/>
    </row>
    <row r="7354" spans="4:13" x14ac:dyDescent="0.2">
      <c r="D7354" s="2"/>
      <c r="E7354" s="2"/>
      <c r="K7354" s="5"/>
      <c r="M7354" s="9"/>
    </row>
    <row r="7355" spans="4:13" x14ac:dyDescent="0.2">
      <c r="D7355" s="2"/>
      <c r="E7355" s="2"/>
      <c r="K7355" s="5"/>
      <c r="M7355" s="9"/>
    </row>
    <row r="7356" spans="4:13" x14ac:dyDescent="0.2">
      <c r="D7356" s="2"/>
      <c r="E7356" s="2"/>
      <c r="K7356" s="5"/>
      <c r="M7356" s="9"/>
    </row>
    <row r="7357" spans="4:13" x14ac:dyDescent="0.2">
      <c r="D7357" s="2"/>
      <c r="E7357" s="2"/>
      <c r="K7357" s="5"/>
      <c r="M7357" s="9"/>
    </row>
    <row r="7358" spans="4:13" x14ac:dyDescent="0.2">
      <c r="D7358" s="2"/>
      <c r="E7358" s="2"/>
      <c r="K7358" s="5"/>
      <c r="M7358" s="9"/>
    </row>
    <row r="7359" spans="4:13" x14ac:dyDescent="0.2">
      <c r="D7359" s="2"/>
      <c r="E7359" s="2"/>
      <c r="K7359" s="5"/>
      <c r="M7359" s="9"/>
    </row>
    <row r="7360" spans="4:13" x14ac:dyDescent="0.2">
      <c r="D7360" s="2"/>
      <c r="E7360" s="2"/>
      <c r="K7360" s="5"/>
      <c r="M7360" s="9"/>
    </row>
    <row r="7361" spans="4:13" x14ac:dyDescent="0.2">
      <c r="D7361" s="2"/>
      <c r="E7361" s="2"/>
      <c r="K7361" s="5"/>
      <c r="M7361" s="9"/>
    </row>
    <row r="7362" spans="4:13" x14ac:dyDescent="0.2">
      <c r="D7362" s="2"/>
      <c r="E7362" s="2"/>
      <c r="K7362" s="5"/>
      <c r="M7362" s="9"/>
    </row>
    <row r="7363" spans="4:13" x14ac:dyDescent="0.2">
      <c r="D7363" s="2"/>
      <c r="E7363" s="2"/>
      <c r="K7363" s="5"/>
      <c r="M7363" s="9"/>
    </row>
    <row r="7364" spans="4:13" x14ac:dyDescent="0.2">
      <c r="D7364" s="2"/>
      <c r="E7364" s="2"/>
      <c r="K7364" s="5"/>
      <c r="M7364" s="9"/>
    </row>
    <row r="7365" spans="4:13" x14ac:dyDescent="0.2">
      <c r="D7365" s="2"/>
      <c r="E7365" s="2"/>
      <c r="K7365" s="5"/>
      <c r="M7365" s="9"/>
    </row>
    <row r="7366" spans="4:13" x14ac:dyDescent="0.2">
      <c r="D7366" s="2"/>
      <c r="E7366" s="2"/>
      <c r="K7366" s="5"/>
      <c r="M7366" s="9"/>
    </row>
    <row r="7367" spans="4:13" x14ac:dyDescent="0.2">
      <c r="D7367" s="2"/>
      <c r="E7367" s="2"/>
      <c r="K7367" s="5"/>
      <c r="M7367" s="9"/>
    </row>
    <row r="7368" spans="4:13" x14ac:dyDescent="0.2">
      <c r="D7368" s="2"/>
      <c r="E7368" s="2"/>
      <c r="K7368" s="5"/>
      <c r="M7368" s="9"/>
    </row>
    <row r="7369" spans="4:13" x14ac:dyDescent="0.2">
      <c r="D7369" s="2"/>
      <c r="E7369" s="2"/>
      <c r="K7369" s="5"/>
      <c r="M7369" s="9"/>
    </row>
    <row r="7370" spans="4:13" x14ac:dyDescent="0.2">
      <c r="D7370" s="2"/>
      <c r="E7370" s="2"/>
      <c r="K7370" s="5"/>
      <c r="M7370" s="9"/>
    </row>
    <row r="7371" spans="4:13" x14ac:dyDescent="0.2">
      <c r="D7371" s="2"/>
      <c r="E7371" s="2"/>
      <c r="K7371" s="5"/>
      <c r="M7371" s="9"/>
    </row>
    <row r="7372" spans="4:13" x14ac:dyDescent="0.2">
      <c r="D7372" s="2"/>
      <c r="E7372" s="2"/>
      <c r="K7372" s="5"/>
      <c r="M7372" s="9"/>
    </row>
    <row r="7373" spans="4:13" x14ac:dyDescent="0.2">
      <c r="D7373" s="2"/>
      <c r="E7373" s="2"/>
      <c r="K7373" s="5"/>
      <c r="M7373" s="9"/>
    </row>
    <row r="7374" spans="4:13" x14ac:dyDescent="0.2">
      <c r="D7374" s="2"/>
      <c r="E7374" s="2"/>
      <c r="K7374" s="5"/>
      <c r="M7374" s="9"/>
    </row>
    <row r="7375" spans="4:13" x14ac:dyDescent="0.2">
      <c r="D7375" s="2"/>
      <c r="E7375" s="2"/>
      <c r="K7375" s="5"/>
      <c r="M7375" s="9"/>
    </row>
    <row r="7376" spans="4:13" x14ac:dyDescent="0.2">
      <c r="D7376" s="2"/>
      <c r="E7376" s="2"/>
      <c r="K7376" s="5"/>
      <c r="M7376" s="9"/>
    </row>
    <row r="7377" spans="4:13" x14ac:dyDescent="0.2">
      <c r="D7377" s="2"/>
      <c r="E7377" s="2"/>
      <c r="K7377" s="5"/>
      <c r="M7377" s="9"/>
    </row>
    <row r="7378" spans="4:13" x14ac:dyDescent="0.2">
      <c r="D7378" s="2"/>
      <c r="E7378" s="2"/>
      <c r="K7378" s="5"/>
      <c r="M7378" s="9"/>
    </row>
    <row r="7379" spans="4:13" x14ac:dyDescent="0.2">
      <c r="D7379" s="2"/>
      <c r="E7379" s="2"/>
      <c r="K7379" s="5"/>
      <c r="M7379" s="9"/>
    </row>
    <row r="7380" spans="4:13" x14ac:dyDescent="0.2">
      <c r="D7380" s="2"/>
      <c r="E7380" s="2"/>
      <c r="K7380" s="5"/>
      <c r="M7380" s="9"/>
    </row>
    <row r="7381" spans="4:13" x14ac:dyDescent="0.2">
      <c r="D7381" s="2"/>
      <c r="E7381" s="2"/>
      <c r="K7381" s="5"/>
      <c r="M7381" s="9"/>
    </row>
    <row r="7382" spans="4:13" x14ac:dyDescent="0.2">
      <c r="D7382" s="2"/>
      <c r="E7382" s="2"/>
      <c r="K7382" s="5"/>
      <c r="M7382" s="9"/>
    </row>
    <row r="7383" spans="4:13" x14ac:dyDescent="0.2">
      <c r="D7383" s="2"/>
      <c r="E7383" s="2"/>
      <c r="K7383" s="5"/>
      <c r="M7383" s="9"/>
    </row>
    <row r="7384" spans="4:13" x14ac:dyDescent="0.2">
      <c r="D7384" s="2"/>
      <c r="E7384" s="2"/>
      <c r="K7384" s="5"/>
      <c r="M7384" s="9"/>
    </row>
    <row r="7385" spans="4:13" x14ac:dyDescent="0.2">
      <c r="D7385" s="2"/>
      <c r="E7385" s="2"/>
      <c r="K7385" s="5"/>
      <c r="M7385" s="9"/>
    </row>
    <row r="7386" spans="4:13" x14ac:dyDescent="0.2">
      <c r="D7386" s="2"/>
      <c r="E7386" s="2"/>
      <c r="K7386" s="5"/>
      <c r="M7386" s="9"/>
    </row>
    <row r="7387" spans="4:13" x14ac:dyDescent="0.2">
      <c r="D7387" s="2"/>
      <c r="E7387" s="2"/>
      <c r="K7387" s="5"/>
      <c r="M7387" s="9"/>
    </row>
    <row r="7388" spans="4:13" x14ac:dyDescent="0.2">
      <c r="D7388" s="2"/>
      <c r="E7388" s="2"/>
      <c r="K7388" s="5"/>
      <c r="M7388" s="9"/>
    </row>
    <row r="7389" spans="4:13" x14ac:dyDescent="0.2">
      <c r="D7389" s="2"/>
      <c r="E7389" s="2"/>
      <c r="K7389" s="5"/>
      <c r="M7389" s="9"/>
    </row>
    <row r="7390" spans="4:13" x14ac:dyDescent="0.2">
      <c r="D7390" s="2"/>
      <c r="E7390" s="2"/>
      <c r="K7390" s="5"/>
      <c r="M7390" s="9"/>
    </row>
    <row r="7391" spans="4:13" x14ac:dyDescent="0.2">
      <c r="D7391" s="2"/>
      <c r="E7391" s="2"/>
      <c r="K7391" s="5"/>
      <c r="M7391" s="9"/>
    </row>
    <row r="7392" spans="4:13" x14ac:dyDescent="0.2">
      <c r="D7392" s="2"/>
      <c r="E7392" s="2"/>
      <c r="K7392" s="5"/>
      <c r="M7392" s="9"/>
    </row>
    <row r="7393" spans="4:13" x14ac:dyDescent="0.2">
      <c r="D7393" s="2"/>
      <c r="E7393" s="2"/>
      <c r="K7393" s="5"/>
      <c r="M7393" s="9"/>
    </row>
    <row r="7394" spans="4:13" x14ac:dyDescent="0.2">
      <c r="D7394" s="2"/>
      <c r="E7394" s="2"/>
      <c r="K7394" s="5"/>
      <c r="M7394" s="9"/>
    </row>
    <row r="7395" spans="4:13" x14ac:dyDescent="0.2">
      <c r="D7395" s="2"/>
      <c r="E7395" s="2"/>
      <c r="K7395" s="5"/>
      <c r="M7395" s="9"/>
    </row>
    <row r="7396" spans="4:13" x14ac:dyDescent="0.2">
      <c r="D7396" s="2"/>
      <c r="E7396" s="2"/>
      <c r="K7396" s="5"/>
      <c r="M7396" s="9"/>
    </row>
    <row r="7397" spans="4:13" x14ac:dyDescent="0.2">
      <c r="D7397" s="2"/>
      <c r="E7397" s="2"/>
      <c r="K7397" s="5"/>
      <c r="M7397" s="9"/>
    </row>
    <row r="7398" spans="4:13" x14ac:dyDescent="0.2">
      <c r="D7398" s="2"/>
      <c r="E7398" s="2"/>
      <c r="K7398" s="5"/>
      <c r="M7398" s="9"/>
    </row>
    <row r="7399" spans="4:13" x14ac:dyDescent="0.2">
      <c r="D7399" s="2"/>
      <c r="E7399" s="2"/>
      <c r="K7399" s="5"/>
      <c r="M7399" s="9"/>
    </row>
    <row r="7400" spans="4:13" x14ac:dyDescent="0.2">
      <c r="D7400" s="2"/>
      <c r="E7400" s="2"/>
      <c r="K7400" s="5"/>
      <c r="M7400" s="9"/>
    </row>
    <row r="7401" spans="4:13" x14ac:dyDescent="0.2">
      <c r="D7401" s="2"/>
      <c r="E7401" s="2"/>
      <c r="K7401" s="5"/>
      <c r="M7401" s="9"/>
    </row>
    <row r="7402" spans="4:13" x14ac:dyDescent="0.2">
      <c r="D7402" s="2"/>
      <c r="E7402" s="2"/>
      <c r="K7402" s="5"/>
      <c r="M7402" s="9"/>
    </row>
    <row r="7403" spans="4:13" x14ac:dyDescent="0.2">
      <c r="D7403" s="2"/>
      <c r="E7403" s="2"/>
      <c r="K7403" s="5"/>
      <c r="M7403" s="9"/>
    </row>
    <row r="7404" spans="4:13" x14ac:dyDescent="0.2">
      <c r="D7404" s="2"/>
      <c r="E7404" s="2"/>
      <c r="K7404" s="5"/>
      <c r="M7404" s="9"/>
    </row>
    <row r="7405" spans="4:13" x14ac:dyDescent="0.2">
      <c r="D7405" s="2"/>
      <c r="E7405" s="2"/>
      <c r="K7405" s="5"/>
      <c r="M7405" s="9"/>
    </row>
    <row r="7406" spans="4:13" x14ac:dyDescent="0.2">
      <c r="D7406" s="2"/>
      <c r="E7406" s="2"/>
      <c r="K7406" s="5"/>
      <c r="M7406" s="9"/>
    </row>
    <row r="7407" spans="4:13" x14ac:dyDescent="0.2">
      <c r="D7407" s="2"/>
      <c r="E7407" s="2"/>
      <c r="K7407" s="5"/>
      <c r="M7407" s="9"/>
    </row>
    <row r="7408" spans="4:13" x14ac:dyDescent="0.2">
      <c r="D7408" s="2"/>
      <c r="E7408" s="2"/>
      <c r="K7408" s="5"/>
      <c r="M7408" s="9"/>
    </row>
    <row r="7409" spans="4:13" x14ac:dyDescent="0.2">
      <c r="D7409" s="2"/>
      <c r="E7409" s="2"/>
      <c r="K7409" s="5"/>
      <c r="M7409" s="9"/>
    </row>
    <row r="7410" spans="4:13" x14ac:dyDescent="0.2">
      <c r="D7410" s="2"/>
      <c r="E7410" s="2"/>
      <c r="K7410" s="5"/>
      <c r="M7410" s="9"/>
    </row>
    <row r="7411" spans="4:13" x14ac:dyDescent="0.2">
      <c r="D7411" s="2"/>
      <c r="E7411" s="2"/>
      <c r="K7411" s="5"/>
      <c r="M7411" s="9"/>
    </row>
    <row r="7412" spans="4:13" x14ac:dyDescent="0.2">
      <c r="D7412" s="2"/>
      <c r="E7412" s="2"/>
      <c r="K7412" s="5"/>
      <c r="M7412" s="9"/>
    </row>
    <row r="7413" spans="4:13" x14ac:dyDescent="0.2">
      <c r="D7413" s="2"/>
      <c r="E7413" s="2"/>
      <c r="K7413" s="5"/>
      <c r="M7413" s="9"/>
    </row>
    <row r="7414" spans="4:13" x14ac:dyDescent="0.2">
      <c r="D7414" s="2"/>
      <c r="E7414" s="2"/>
      <c r="K7414" s="5"/>
      <c r="M7414" s="9"/>
    </row>
    <row r="7415" spans="4:13" x14ac:dyDescent="0.2">
      <c r="D7415" s="2"/>
      <c r="E7415" s="2"/>
      <c r="K7415" s="5"/>
      <c r="M7415" s="9"/>
    </row>
    <row r="7416" spans="4:13" x14ac:dyDescent="0.2">
      <c r="D7416" s="2"/>
      <c r="E7416" s="2"/>
      <c r="K7416" s="5"/>
      <c r="M7416" s="9"/>
    </row>
    <row r="7417" spans="4:13" x14ac:dyDescent="0.2">
      <c r="D7417" s="2"/>
      <c r="E7417" s="2"/>
      <c r="K7417" s="5"/>
      <c r="M7417" s="9"/>
    </row>
    <row r="7418" spans="4:13" x14ac:dyDescent="0.2">
      <c r="D7418" s="2"/>
      <c r="E7418" s="2"/>
      <c r="K7418" s="5"/>
      <c r="M7418" s="9"/>
    </row>
    <row r="7419" spans="4:13" x14ac:dyDescent="0.2">
      <c r="D7419" s="2"/>
      <c r="E7419" s="2"/>
      <c r="K7419" s="5"/>
      <c r="M7419" s="9"/>
    </row>
    <row r="7420" spans="4:13" x14ac:dyDescent="0.2">
      <c r="D7420" s="2"/>
      <c r="E7420" s="2"/>
      <c r="K7420" s="5"/>
      <c r="M7420" s="9"/>
    </row>
    <row r="7421" spans="4:13" x14ac:dyDescent="0.2">
      <c r="D7421" s="2"/>
      <c r="E7421" s="2"/>
      <c r="K7421" s="5"/>
      <c r="M7421" s="9"/>
    </row>
    <row r="7422" spans="4:13" x14ac:dyDescent="0.2">
      <c r="D7422" s="2"/>
      <c r="E7422" s="2"/>
      <c r="K7422" s="5"/>
      <c r="M7422" s="9"/>
    </row>
    <row r="7423" spans="4:13" x14ac:dyDescent="0.2">
      <c r="D7423" s="2"/>
      <c r="E7423" s="2"/>
      <c r="K7423" s="5"/>
      <c r="M7423" s="9"/>
    </row>
    <row r="7424" spans="4:13" x14ac:dyDescent="0.2">
      <c r="D7424" s="2"/>
      <c r="E7424" s="2"/>
      <c r="K7424" s="5"/>
      <c r="M7424" s="9"/>
    </row>
    <row r="7425" spans="4:13" x14ac:dyDescent="0.2">
      <c r="D7425" s="2"/>
      <c r="E7425" s="2"/>
      <c r="K7425" s="5"/>
      <c r="M7425" s="9"/>
    </row>
    <row r="7426" spans="4:13" x14ac:dyDescent="0.2">
      <c r="D7426" s="2"/>
      <c r="E7426" s="2"/>
      <c r="K7426" s="5"/>
      <c r="M7426" s="9"/>
    </row>
    <row r="7427" spans="4:13" x14ac:dyDescent="0.2">
      <c r="D7427" s="2"/>
      <c r="E7427" s="2"/>
      <c r="K7427" s="5"/>
      <c r="M7427" s="9"/>
    </row>
    <row r="7428" spans="4:13" x14ac:dyDescent="0.2">
      <c r="D7428" s="2"/>
      <c r="E7428" s="2"/>
      <c r="K7428" s="5"/>
      <c r="M7428" s="9"/>
    </row>
    <row r="7429" spans="4:13" x14ac:dyDescent="0.2">
      <c r="D7429" s="2"/>
      <c r="E7429" s="2"/>
      <c r="K7429" s="5"/>
      <c r="M7429" s="9"/>
    </row>
    <row r="7430" spans="4:13" x14ac:dyDescent="0.2">
      <c r="D7430" s="2"/>
      <c r="E7430" s="2"/>
      <c r="K7430" s="5"/>
      <c r="M7430" s="9"/>
    </row>
    <row r="7431" spans="4:13" x14ac:dyDescent="0.2">
      <c r="D7431" s="2"/>
      <c r="E7431" s="2"/>
      <c r="K7431" s="5"/>
      <c r="M7431" s="9"/>
    </row>
    <row r="7432" spans="4:13" x14ac:dyDescent="0.2">
      <c r="D7432" s="2"/>
      <c r="E7432" s="2"/>
      <c r="K7432" s="5"/>
      <c r="M7432" s="9"/>
    </row>
    <row r="7433" spans="4:13" x14ac:dyDescent="0.2">
      <c r="D7433" s="2"/>
      <c r="E7433" s="2"/>
      <c r="K7433" s="5"/>
      <c r="M7433" s="9"/>
    </row>
    <row r="7434" spans="4:13" x14ac:dyDescent="0.2">
      <c r="D7434" s="2"/>
      <c r="E7434" s="2"/>
      <c r="K7434" s="5"/>
      <c r="M7434" s="9"/>
    </row>
    <row r="7435" spans="4:13" x14ac:dyDescent="0.2">
      <c r="D7435" s="2"/>
      <c r="E7435" s="2"/>
      <c r="K7435" s="5"/>
      <c r="M7435" s="9"/>
    </row>
    <row r="7436" spans="4:13" x14ac:dyDescent="0.2">
      <c r="D7436" s="2"/>
      <c r="E7436" s="2"/>
      <c r="K7436" s="5"/>
      <c r="M7436" s="9"/>
    </row>
    <row r="7437" spans="4:13" x14ac:dyDescent="0.2">
      <c r="D7437" s="2"/>
      <c r="E7437" s="2"/>
      <c r="K7437" s="5"/>
      <c r="M7437" s="9"/>
    </row>
    <row r="7438" spans="4:13" x14ac:dyDescent="0.2">
      <c r="D7438" s="2"/>
      <c r="E7438" s="2"/>
      <c r="K7438" s="5"/>
      <c r="M7438" s="9"/>
    </row>
    <row r="7439" spans="4:13" x14ac:dyDescent="0.2">
      <c r="D7439" s="2"/>
      <c r="E7439" s="2"/>
      <c r="K7439" s="5"/>
      <c r="M7439" s="9"/>
    </row>
    <row r="7440" spans="4:13" x14ac:dyDescent="0.2">
      <c r="D7440" s="2"/>
      <c r="E7440" s="2"/>
      <c r="K7440" s="5"/>
      <c r="M7440" s="9"/>
    </row>
    <row r="7441" spans="4:13" x14ac:dyDescent="0.2">
      <c r="D7441" s="2"/>
      <c r="E7441" s="2"/>
      <c r="K7441" s="5"/>
      <c r="M7441" s="9"/>
    </row>
    <row r="7442" spans="4:13" x14ac:dyDescent="0.2">
      <c r="D7442" s="2"/>
      <c r="E7442" s="2"/>
      <c r="K7442" s="5"/>
      <c r="M7442" s="9"/>
    </row>
    <row r="7443" spans="4:13" x14ac:dyDescent="0.2">
      <c r="D7443" s="2"/>
      <c r="E7443" s="2"/>
      <c r="K7443" s="5"/>
      <c r="M7443" s="9"/>
    </row>
    <row r="7444" spans="4:13" x14ac:dyDescent="0.2">
      <c r="D7444" s="2"/>
      <c r="E7444" s="2"/>
      <c r="K7444" s="5"/>
      <c r="M7444" s="9"/>
    </row>
    <row r="7445" spans="4:13" x14ac:dyDescent="0.2">
      <c r="D7445" s="2"/>
      <c r="E7445" s="2"/>
      <c r="K7445" s="5"/>
      <c r="M7445" s="9"/>
    </row>
    <row r="7446" spans="4:13" x14ac:dyDescent="0.2">
      <c r="D7446" s="2"/>
      <c r="E7446" s="2"/>
      <c r="K7446" s="5"/>
      <c r="M7446" s="9"/>
    </row>
    <row r="7447" spans="4:13" x14ac:dyDescent="0.2">
      <c r="D7447" s="2"/>
      <c r="E7447" s="2"/>
      <c r="K7447" s="5"/>
      <c r="M7447" s="9"/>
    </row>
    <row r="7448" spans="4:13" x14ac:dyDescent="0.2">
      <c r="D7448" s="2"/>
      <c r="E7448" s="2"/>
      <c r="K7448" s="5"/>
      <c r="M7448" s="9"/>
    </row>
    <row r="7449" spans="4:13" x14ac:dyDescent="0.2">
      <c r="D7449" s="2"/>
      <c r="E7449" s="2"/>
      <c r="K7449" s="5"/>
      <c r="M7449" s="9"/>
    </row>
    <row r="7450" spans="4:13" x14ac:dyDescent="0.2">
      <c r="D7450" s="2"/>
      <c r="E7450" s="2"/>
      <c r="K7450" s="5"/>
      <c r="M7450" s="9"/>
    </row>
    <row r="7451" spans="4:13" x14ac:dyDescent="0.2">
      <c r="D7451" s="2"/>
      <c r="E7451" s="2"/>
      <c r="K7451" s="5"/>
      <c r="M7451" s="9"/>
    </row>
    <row r="7452" spans="4:13" x14ac:dyDescent="0.2">
      <c r="D7452" s="2"/>
      <c r="E7452" s="2"/>
      <c r="K7452" s="5"/>
      <c r="M7452" s="9"/>
    </row>
    <row r="7453" spans="4:13" x14ac:dyDescent="0.2">
      <c r="D7453" s="2"/>
      <c r="E7453" s="2"/>
      <c r="K7453" s="5"/>
      <c r="M7453" s="9"/>
    </row>
    <row r="7454" spans="4:13" x14ac:dyDescent="0.2">
      <c r="D7454" s="2"/>
      <c r="E7454" s="2"/>
      <c r="K7454" s="5"/>
      <c r="M7454" s="9"/>
    </row>
    <row r="7455" spans="4:13" x14ac:dyDescent="0.2">
      <c r="D7455" s="2"/>
      <c r="E7455" s="2"/>
      <c r="K7455" s="5"/>
      <c r="M7455" s="9"/>
    </row>
    <row r="7456" spans="4:13" x14ac:dyDescent="0.2">
      <c r="D7456" s="2"/>
      <c r="E7456" s="2"/>
      <c r="K7456" s="5"/>
      <c r="M7456" s="9"/>
    </row>
    <row r="7457" spans="4:13" x14ac:dyDescent="0.2">
      <c r="D7457" s="2"/>
      <c r="E7457" s="2"/>
      <c r="K7457" s="5"/>
      <c r="M7457" s="9"/>
    </row>
    <row r="7458" spans="4:13" x14ac:dyDescent="0.2">
      <c r="D7458" s="2"/>
      <c r="E7458" s="2"/>
      <c r="K7458" s="5"/>
      <c r="M7458" s="9"/>
    </row>
    <row r="7459" spans="4:13" x14ac:dyDescent="0.2">
      <c r="D7459" s="2"/>
      <c r="E7459" s="2"/>
      <c r="K7459" s="5"/>
      <c r="M7459" s="9"/>
    </row>
    <row r="7460" spans="4:13" x14ac:dyDescent="0.2">
      <c r="D7460" s="2"/>
      <c r="E7460" s="2"/>
      <c r="K7460" s="5"/>
      <c r="M7460" s="9"/>
    </row>
    <row r="7461" spans="4:13" x14ac:dyDescent="0.2">
      <c r="D7461" s="2"/>
      <c r="E7461" s="2"/>
      <c r="K7461" s="5"/>
      <c r="M7461" s="9"/>
    </row>
    <row r="7462" spans="4:13" x14ac:dyDescent="0.2">
      <c r="D7462" s="2"/>
      <c r="E7462" s="2"/>
      <c r="K7462" s="5"/>
      <c r="M7462" s="9"/>
    </row>
    <row r="7463" spans="4:13" x14ac:dyDescent="0.2">
      <c r="D7463" s="2"/>
      <c r="E7463" s="2"/>
      <c r="K7463" s="5"/>
      <c r="M7463" s="9"/>
    </row>
    <row r="7464" spans="4:13" x14ac:dyDescent="0.2">
      <c r="D7464" s="2"/>
      <c r="E7464" s="2"/>
      <c r="K7464" s="5"/>
      <c r="M7464" s="9"/>
    </row>
    <row r="7465" spans="4:13" x14ac:dyDescent="0.2">
      <c r="D7465" s="2"/>
      <c r="E7465" s="2"/>
      <c r="K7465" s="5"/>
      <c r="M7465" s="9"/>
    </row>
    <row r="7466" spans="4:13" x14ac:dyDescent="0.2">
      <c r="D7466" s="2"/>
      <c r="E7466" s="2"/>
      <c r="K7466" s="5"/>
      <c r="M7466" s="9"/>
    </row>
    <row r="7467" spans="4:13" x14ac:dyDescent="0.2">
      <c r="D7467" s="2"/>
      <c r="E7467" s="2"/>
      <c r="K7467" s="5"/>
      <c r="M7467" s="9"/>
    </row>
    <row r="7468" spans="4:13" x14ac:dyDescent="0.2">
      <c r="D7468" s="2"/>
      <c r="E7468" s="2"/>
      <c r="K7468" s="5"/>
      <c r="M7468" s="9"/>
    </row>
    <row r="7469" spans="4:13" x14ac:dyDescent="0.2">
      <c r="D7469" s="2"/>
      <c r="E7469" s="2"/>
      <c r="K7469" s="5"/>
      <c r="M7469" s="9"/>
    </row>
    <row r="7470" spans="4:13" x14ac:dyDescent="0.2">
      <c r="D7470" s="2"/>
      <c r="E7470" s="2"/>
      <c r="K7470" s="5"/>
      <c r="M7470" s="9"/>
    </row>
    <row r="7471" spans="4:13" x14ac:dyDescent="0.2">
      <c r="D7471" s="2"/>
      <c r="E7471" s="2"/>
      <c r="K7471" s="5"/>
      <c r="M7471" s="9"/>
    </row>
    <row r="7472" spans="4:13" x14ac:dyDescent="0.2">
      <c r="D7472" s="2"/>
      <c r="E7472" s="2"/>
      <c r="K7472" s="5"/>
      <c r="M7472" s="9"/>
    </row>
    <row r="7473" spans="4:13" x14ac:dyDescent="0.2">
      <c r="D7473" s="2"/>
      <c r="E7473" s="2"/>
      <c r="K7473" s="5"/>
      <c r="M7473" s="9"/>
    </row>
    <row r="7474" spans="4:13" x14ac:dyDescent="0.2">
      <c r="D7474" s="2"/>
      <c r="E7474" s="2"/>
      <c r="K7474" s="5"/>
      <c r="M7474" s="9"/>
    </row>
    <row r="7475" spans="4:13" x14ac:dyDescent="0.2">
      <c r="D7475" s="2"/>
      <c r="E7475" s="2"/>
      <c r="K7475" s="5"/>
      <c r="M7475" s="9"/>
    </row>
    <row r="7476" spans="4:13" x14ac:dyDescent="0.2">
      <c r="D7476" s="2"/>
      <c r="E7476" s="2"/>
      <c r="K7476" s="5"/>
      <c r="M7476" s="9"/>
    </row>
    <row r="7477" spans="4:13" x14ac:dyDescent="0.2">
      <c r="D7477" s="2"/>
      <c r="E7477" s="2"/>
      <c r="K7477" s="5"/>
      <c r="M7477" s="9"/>
    </row>
    <row r="7478" spans="4:13" x14ac:dyDescent="0.2">
      <c r="D7478" s="2"/>
      <c r="E7478" s="2"/>
      <c r="K7478" s="5"/>
      <c r="M7478" s="9"/>
    </row>
    <row r="7479" spans="4:13" x14ac:dyDescent="0.2">
      <c r="D7479" s="2"/>
      <c r="E7479" s="2"/>
      <c r="K7479" s="5"/>
      <c r="M7479" s="9"/>
    </row>
    <row r="7480" spans="4:13" x14ac:dyDescent="0.2">
      <c r="D7480" s="2"/>
      <c r="E7480" s="2"/>
      <c r="K7480" s="5"/>
      <c r="M7480" s="9"/>
    </row>
    <row r="7481" spans="4:13" x14ac:dyDescent="0.2">
      <c r="D7481" s="2"/>
      <c r="E7481" s="2"/>
      <c r="K7481" s="5"/>
      <c r="M7481" s="9"/>
    </row>
    <row r="7482" spans="4:13" x14ac:dyDescent="0.2">
      <c r="D7482" s="2"/>
      <c r="E7482" s="2"/>
      <c r="K7482" s="5"/>
      <c r="M7482" s="9"/>
    </row>
    <row r="7483" spans="4:13" x14ac:dyDescent="0.2">
      <c r="D7483" s="2"/>
      <c r="E7483" s="2"/>
      <c r="K7483" s="5"/>
      <c r="M7483" s="9"/>
    </row>
    <row r="7484" spans="4:13" x14ac:dyDescent="0.2">
      <c r="D7484" s="2"/>
      <c r="E7484" s="2"/>
      <c r="K7484" s="5"/>
      <c r="M7484" s="9"/>
    </row>
    <row r="7485" spans="4:13" x14ac:dyDescent="0.2">
      <c r="D7485" s="2"/>
      <c r="E7485" s="2"/>
      <c r="K7485" s="5"/>
      <c r="M7485" s="9"/>
    </row>
    <row r="7486" spans="4:13" x14ac:dyDescent="0.2">
      <c r="D7486" s="2"/>
      <c r="E7486" s="2"/>
      <c r="K7486" s="5"/>
      <c r="M7486" s="9"/>
    </row>
    <row r="7487" spans="4:13" x14ac:dyDescent="0.2">
      <c r="D7487" s="2"/>
      <c r="E7487" s="2"/>
      <c r="K7487" s="5"/>
      <c r="M7487" s="9"/>
    </row>
    <row r="7488" spans="4:13" x14ac:dyDescent="0.2">
      <c r="D7488" s="2"/>
      <c r="E7488" s="2"/>
      <c r="K7488" s="5"/>
      <c r="M7488" s="9"/>
    </row>
    <row r="7489" spans="4:13" x14ac:dyDescent="0.2">
      <c r="D7489" s="2"/>
      <c r="E7489" s="2"/>
      <c r="K7489" s="5"/>
      <c r="M7489" s="9"/>
    </row>
    <row r="7490" spans="4:13" x14ac:dyDescent="0.2">
      <c r="D7490" s="2"/>
      <c r="E7490" s="2"/>
      <c r="K7490" s="5"/>
      <c r="M7490" s="9"/>
    </row>
    <row r="7491" spans="4:13" x14ac:dyDescent="0.2">
      <c r="D7491" s="2"/>
      <c r="E7491" s="2"/>
      <c r="K7491" s="5"/>
      <c r="M7491" s="9"/>
    </row>
    <row r="7492" spans="4:13" x14ac:dyDescent="0.2">
      <c r="D7492" s="2"/>
      <c r="E7492" s="2"/>
      <c r="K7492" s="5"/>
      <c r="M7492" s="9"/>
    </row>
    <row r="7493" spans="4:13" x14ac:dyDescent="0.2">
      <c r="D7493" s="2"/>
      <c r="E7493" s="2"/>
      <c r="K7493" s="5"/>
      <c r="M7493" s="9"/>
    </row>
    <row r="7494" spans="4:13" x14ac:dyDescent="0.2">
      <c r="D7494" s="2"/>
      <c r="E7494" s="2"/>
      <c r="K7494" s="5"/>
      <c r="M7494" s="9"/>
    </row>
    <row r="7495" spans="4:13" x14ac:dyDescent="0.2">
      <c r="D7495" s="2"/>
      <c r="E7495" s="2"/>
      <c r="K7495" s="5"/>
      <c r="M7495" s="9"/>
    </row>
    <row r="7496" spans="4:13" x14ac:dyDescent="0.2">
      <c r="D7496" s="2"/>
      <c r="E7496" s="2"/>
      <c r="K7496" s="5"/>
      <c r="M7496" s="9"/>
    </row>
    <row r="7497" spans="4:13" x14ac:dyDescent="0.2">
      <c r="D7497" s="2"/>
      <c r="E7497" s="2"/>
      <c r="K7497" s="5"/>
      <c r="M7497" s="9"/>
    </row>
    <row r="7498" spans="4:13" x14ac:dyDescent="0.2">
      <c r="D7498" s="2"/>
      <c r="E7498" s="2"/>
      <c r="K7498" s="5"/>
      <c r="M7498" s="9"/>
    </row>
    <row r="7499" spans="4:13" x14ac:dyDescent="0.2">
      <c r="D7499" s="2"/>
      <c r="E7499" s="2"/>
      <c r="K7499" s="5"/>
      <c r="M7499" s="9"/>
    </row>
    <row r="7500" spans="4:13" x14ac:dyDescent="0.2">
      <c r="D7500" s="2"/>
      <c r="E7500" s="2"/>
      <c r="K7500" s="5"/>
      <c r="M7500" s="9"/>
    </row>
    <row r="7501" spans="4:13" x14ac:dyDescent="0.2">
      <c r="D7501" s="2"/>
      <c r="E7501" s="2"/>
      <c r="K7501" s="5"/>
      <c r="M7501" s="9"/>
    </row>
    <row r="7502" spans="4:13" x14ac:dyDescent="0.2">
      <c r="D7502" s="2"/>
      <c r="E7502" s="2"/>
      <c r="K7502" s="5"/>
      <c r="M7502" s="9"/>
    </row>
    <row r="7503" spans="4:13" x14ac:dyDescent="0.2">
      <c r="D7503" s="2"/>
      <c r="E7503" s="2"/>
      <c r="K7503" s="5"/>
      <c r="M7503" s="9"/>
    </row>
    <row r="7504" spans="4:13" x14ac:dyDescent="0.2">
      <c r="D7504" s="2"/>
      <c r="E7504" s="2"/>
      <c r="K7504" s="5"/>
      <c r="M7504" s="9"/>
    </row>
    <row r="7505" spans="4:13" x14ac:dyDescent="0.2">
      <c r="D7505" s="2"/>
      <c r="E7505" s="2"/>
      <c r="K7505" s="5"/>
      <c r="M7505" s="9"/>
    </row>
    <row r="7506" spans="4:13" x14ac:dyDescent="0.2">
      <c r="D7506" s="2"/>
      <c r="E7506" s="2"/>
      <c r="K7506" s="5"/>
      <c r="M7506" s="9"/>
    </row>
    <row r="7507" spans="4:13" x14ac:dyDescent="0.2">
      <c r="D7507" s="2"/>
      <c r="E7507" s="2"/>
      <c r="K7507" s="5"/>
      <c r="M7507" s="9"/>
    </row>
    <row r="7508" spans="4:13" x14ac:dyDescent="0.2">
      <c r="D7508" s="2"/>
      <c r="E7508" s="2"/>
      <c r="K7508" s="5"/>
      <c r="M7508" s="9"/>
    </row>
    <row r="7509" spans="4:13" x14ac:dyDescent="0.2">
      <c r="D7509" s="2"/>
      <c r="E7509" s="2"/>
      <c r="K7509" s="5"/>
      <c r="M7509" s="9"/>
    </row>
    <row r="7510" spans="4:13" x14ac:dyDescent="0.2">
      <c r="D7510" s="2"/>
      <c r="E7510" s="2"/>
      <c r="K7510" s="5"/>
      <c r="M7510" s="9"/>
    </row>
    <row r="7511" spans="4:13" x14ac:dyDescent="0.2">
      <c r="D7511" s="2"/>
      <c r="E7511" s="2"/>
      <c r="K7511" s="5"/>
      <c r="M7511" s="9"/>
    </row>
    <row r="7512" spans="4:13" x14ac:dyDescent="0.2">
      <c r="D7512" s="2"/>
      <c r="E7512" s="2"/>
      <c r="K7512" s="5"/>
      <c r="M7512" s="9"/>
    </row>
    <row r="7513" spans="4:13" x14ac:dyDescent="0.2">
      <c r="D7513" s="2"/>
      <c r="E7513" s="2"/>
      <c r="K7513" s="5"/>
      <c r="M7513" s="9"/>
    </row>
    <row r="7514" spans="4:13" x14ac:dyDescent="0.2">
      <c r="D7514" s="2"/>
      <c r="E7514" s="2"/>
      <c r="K7514" s="5"/>
      <c r="M7514" s="9"/>
    </row>
    <row r="7515" spans="4:13" x14ac:dyDescent="0.2">
      <c r="D7515" s="2"/>
      <c r="E7515" s="2"/>
      <c r="K7515" s="5"/>
      <c r="M7515" s="9"/>
    </row>
    <row r="7516" spans="4:13" x14ac:dyDescent="0.2">
      <c r="D7516" s="2"/>
      <c r="E7516" s="2"/>
      <c r="K7516" s="5"/>
      <c r="M7516" s="9"/>
    </row>
    <row r="7517" spans="4:13" x14ac:dyDescent="0.2">
      <c r="D7517" s="2"/>
      <c r="E7517" s="2"/>
      <c r="K7517" s="5"/>
      <c r="M7517" s="9"/>
    </row>
    <row r="7518" spans="4:13" x14ac:dyDescent="0.2">
      <c r="D7518" s="2"/>
      <c r="E7518" s="2"/>
      <c r="K7518" s="5"/>
      <c r="M7518" s="9"/>
    </row>
    <row r="7519" spans="4:13" x14ac:dyDescent="0.2">
      <c r="D7519" s="2"/>
      <c r="E7519" s="2"/>
      <c r="K7519" s="5"/>
      <c r="M7519" s="9"/>
    </row>
    <row r="7520" spans="4:13" x14ac:dyDescent="0.2">
      <c r="D7520" s="2"/>
      <c r="E7520" s="2"/>
      <c r="K7520" s="5"/>
      <c r="M7520" s="9"/>
    </row>
    <row r="7521" spans="4:13" x14ac:dyDescent="0.2">
      <c r="D7521" s="2"/>
      <c r="E7521" s="2"/>
      <c r="K7521" s="5"/>
      <c r="M7521" s="9"/>
    </row>
    <row r="7522" spans="4:13" x14ac:dyDescent="0.2">
      <c r="D7522" s="2"/>
      <c r="E7522" s="2"/>
      <c r="K7522" s="5"/>
      <c r="M7522" s="9"/>
    </row>
    <row r="7523" spans="4:13" x14ac:dyDescent="0.2">
      <c r="D7523" s="2"/>
      <c r="E7523" s="2"/>
      <c r="K7523" s="5"/>
      <c r="M7523" s="9"/>
    </row>
    <row r="7524" spans="4:13" x14ac:dyDescent="0.2">
      <c r="D7524" s="2"/>
      <c r="E7524" s="2"/>
      <c r="K7524" s="5"/>
      <c r="M7524" s="9"/>
    </row>
    <row r="7525" spans="4:13" x14ac:dyDescent="0.2">
      <c r="D7525" s="2"/>
      <c r="E7525" s="2"/>
      <c r="K7525" s="5"/>
      <c r="M7525" s="9"/>
    </row>
    <row r="7526" spans="4:13" x14ac:dyDescent="0.2">
      <c r="D7526" s="2"/>
      <c r="E7526" s="2"/>
      <c r="K7526" s="5"/>
      <c r="M7526" s="9"/>
    </row>
    <row r="7527" spans="4:13" x14ac:dyDescent="0.2">
      <c r="D7527" s="2"/>
      <c r="E7527" s="2"/>
      <c r="K7527" s="5"/>
      <c r="M7527" s="9"/>
    </row>
    <row r="7528" spans="4:13" x14ac:dyDescent="0.2">
      <c r="D7528" s="2"/>
      <c r="E7528" s="2"/>
      <c r="K7528" s="5"/>
      <c r="M7528" s="9"/>
    </row>
    <row r="7529" spans="4:13" x14ac:dyDescent="0.2">
      <c r="D7529" s="2"/>
      <c r="E7529" s="2"/>
      <c r="K7529" s="5"/>
      <c r="M7529" s="9"/>
    </row>
    <row r="7530" spans="4:13" x14ac:dyDescent="0.2">
      <c r="D7530" s="2"/>
      <c r="E7530" s="2"/>
      <c r="K7530" s="5"/>
      <c r="M7530" s="9"/>
    </row>
    <row r="7531" spans="4:13" x14ac:dyDescent="0.2">
      <c r="D7531" s="2"/>
      <c r="E7531" s="2"/>
      <c r="K7531" s="5"/>
      <c r="M7531" s="9"/>
    </row>
    <row r="7532" spans="4:13" x14ac:dyDescent="0.2">
      <c r="D7532" s="2"/>
      <c r="E7532" s="2"/>
      <c r="K7532" s="5"/>
      <c r="M7532" s="9"/>
    </row>
    <row r="7533" spans="4:13" x14ac:dyDescent="0.2">
      <c r="D7533" s="2"/>
      <c r="E7533" s="2"/>
      <c r="K7533" s="5"/>
      <c r="M7533" s="9"/>
    </row>
    <row r="7534" spans="4:13" x14ac:dyDescent="0.2">
      <c r="D7534" s="2"/>
      <c r="E7534" s="2"/>
      <c r="K7534" s="5"/>
      <c r="M7534" s="9"/>
    </row>
    <row r="7535" spans="4:13" x14ac:dyDescent="0.2">
      <c r="D7535" s="2"/>
      <c r="E7535" s="2"/>
      <c r="K7535" s="5"/>
      <c r="M7535" s="9"/>
    </row>
    <row r="7536" spans="4:13" x14ac:dyDescent="0.2">
      <c r="D7536" s="2"/>
      <c r="E7536" s="2"/>
      <c r="K7536" s="5"/>
      <c r="M7536" s="9"/>
    </row>
    <row r="7537" spans="4:13" x14ac:dyDescent="0.2">
      <c r="D7537" s="2"/>
      <c r="E7537" s="2"/>
      <c r="K7537" s="5"/>
      <c r="M7537" s="9"/>
    </row>
    <row r="7538" spans="4:13" x14ac:dyDescent="0.2">
      <c r="D7538" s="2"/>
      <c r="E7538" s="2"/>
      <c r="K7538" s="5"/>
      <c r="M7538" s="9"/>
    </row>
    <row r="7539" spans="4:13" x14ac:dyDescent="0.2">
      <c r="D7539" s="2"/>
      <c r="E7539" s="2"/>
      <c r="K7539" s="5"/>
      <c r="M7539" s="9"/>
    </row>
    <row r="7540" spans="4:13" x14ac:dyDescent="0.2">
      <c r="D7540" s="2"/>
      <c r="E7540" s="2"/>
      <c r="K7540" s="5"/>
      <c r="M7540" s="9"/>
    </row>
    <row r="7541" spans="4:13" x14ac:dyDescent="0.2">
      <c r="D7541" s="2"/>
      <c r="E7541" s="2"/>
      <c r="K7541" s="5"/>
      <c r="M7541" s="9"/>
    </row>
    <row r="7542" spans="4:13" x14ac:dyDescent="0.2">
      <c r="D7542" s="2"/>
      <c r="E7542" s="2"/>
      <c r="K7542" s="5"/>
      <c r="M7542" s="9"/>
    </row>
    <row r="7543" spans="4:13" x14ac:dyDescent="0.2">
      <c r="D7543" s="2"/>
      <c r="E7543" s="2"/>
      <c r="K7543" s="5"/>
      <c r="M7543" s="9"/>
    </row>
    <row r="7544" spans="4:13" x14ac:dyDescent="0.2">
      <c r="D7544" s="2"/>
      <c r="E7544" s="2"/>
      <c r="K7544" s="5"/>
      <c r="M7544" s="9"/>
    </row>
    <row r="7545" spans="4:13" x14ac:dyDescent="0.2">
      <c r="D7545" s="2"/>
      <c r="E7545" s="2"/>
      <c r="K7545" s="5"/>
      <c r="M7545" s="9"/>
    </row>
    <row r="7546" spans="4:13" x14ac:dyDescent="0.2">
      <c r="D7546" s="2"/>
      <c r="E7546" s="2"/>
      <c r="K7546" s="5"/>
      <c r="M7546" s="9"/>
    </row>
    <row r="7547" spans="4:13" x14ac:dyDescent="0.2">
      <c r="D7547" s="2"/>
      <c r="E7547" s="2"/>
      <c r="K7547" s="5"/>
      <c r="M7547" s="9"/>
    </row>
    <row r="7548" spans="4:13" x14ac:dyDescent="0.2">
      <c r="D7548" s="2"/>
      <c r="E7548" s="2"/>
      <c r="K7548" s="5"/>
      <c r="M7548" s="9"/>
    </row>
    <row r="7549" spans="4:13" x14ac:dyDescent="0.2">
      <c r="D7549" s="2"/>
      <c r="E7549" s="2"/>
      <c r="K7549" s="5"/>
      <c r="M7549" s="9"/>
    </row>
    <row r="7550" spans="4:13" x14ac:dyDescent="0.2">
      <c r="D7550" s="2"/>
      <c r="E7550" s="2"/>
      <c r="K7550" s="5"/>
      <c r="M7550" s="9"/>
    </row>
    <row r="7551" spans="4:13" x14ac:dyDescent="0.2">
      <c r="D7551" s="2"/>
      <c r="E7551" s="2"/>
      <c r="K7551" s="5"/>
      <c r="M7551" s="9"/>
    </row>
    <row r="7552" spans="4:13" x14ac:dyDescent="0.2">
      <c r="D7552" s="2"/>
      <c r="E7552" s="2"/>
      <c r="K7552" s="5"/>
      <c r="M7552" s="9"/>
    </row>
    <row r="7553" spans="4:13" x14ac:dyDescent="0.2">
      <c r="D7553" s="2"/>
      <c r="E7553" s="2"/>
      <c r="K7553" s="5"/>
      <c r="M7553" s="9"/>
    </row>
    <row r="7554" spans="4:13" x14ac:dyDescent="0.2">
      <c r="D7554" s="2"/>
      <c r="E7554" s="2"/>
      <c r="K7554" s="5"/>
      <c r="M7554" s="9"/>
    </row>
    <row r="7555" spans="4:13" x14ac:dyDescent="0.2">
      <c r="D7555" s="2"/>
      <c r="E7555" s="2"/>
      <c r="K7555" s="5"/>
      <c r="M7555" s="9"/>
    </row>
    <row r="7556" spans="4:13" x14ac:dyDescent="0.2">
      <c r="D7556" s="2"/>
      <c r="E7556" s="2"/>
      <c r="K7556" s="5"/>
      <c r="M7556" s="9"/>
    </row>
    <row r="7557" spans="4:13" x14ac:dyDescent="0.2">
      <c r="D7557" s="2"/>
      <c r="E7557" s="2"/>
      <c r="K7557" s="5"/>
      <c r="M7557" s="9"/>
    </row>
    <row r="7558" spans="4:13" x14ac:dyDescent="0.2">
      <c r="D7558" s="2"/>
      <c r="E7558" s="2"/>
      <c r="K7558" s="5"/>
      <c r="M7558" s="9"/>
    </row>
    <row r="7559" spans="4:13" x14ac:dyDescent="0.2">
      <c r="D7559" s="2"/>
      <c r="E7559" s="2"/>
      <c r="K7559" s="5"/>
      <c r="M7559" s="9"/>
    </row>
    <row r="7560" spans="4:13" x14ac:dyDescent="0.2">
      <c r="D7560" s="2"/>
      <c r="E7560" s="2"/>
      <c r="K7560" s="5"/>
      <c r="M7560" s="9"/>
    </row>
    <row r="7561" spans="4:13" x14ac:dyDescent="0.2">
      <c r="D7561" s="2"/>
      <c r="E7561" s="2"/>
      <c r="K7561" s="5"/>
      <c r="M7561" s="9"/>
    </row>
    <row r="7562" spans="4:13" x14ac:dyDescent="0.2">
      <c r="D7562" s="2"/>
      <c r="E7562" s="2"/>
      <c r="K7562" s="5"/>
      <c r="M7562" s="9"/>
    </row>
    <row r="7563" spans="4:13" x14ac:dyDescent="0.2">
      <c r="D7563" s="2"/>
      <c r="E7563" s="2"/>
      <c r="K7563" s="5"/>
      <c r="M7563" s="9"/>
    </row>
    <row r="7564" spans="4:13" x14ac:dyDescent="0.2">
      <c r="D7564" s="2"/>
      <c r="E7564" s="2"/>
      <c r="K7564" s="5"/>
      <c r="M7564" s="9"/>
    </row>
    <row r="7565" spans="4:13" x14ac:dyDescent="0.2">
      <c r="D7565" s="2"/>
      <c r="E7565" s="2"/>
      <c r="K7565" s="5"/>
      <c r="M7565" s="9"/>
    </row>
    <row r="7566" spans="4:13" x14ac:dyDescent="0.2">
      <c r="D7566" s="2"/>
      <c r="E7566" s="2"/>
      <c r="K7566" s="5"/>
      <c r="M7566" s="9"/>
    </row>
    <row r="7567" spans="4:13" x14ac:dyDescent="0.2">
      <c r="D7567" s="2"/>
      <c r="E7567" s="2"/>
      <c r="K7567" s="5"/>
      <c r="M7567" s="9"/>
    </row>
    <row r="7568" spans="4:13" x14ac:dyDescent="0.2">
      <c r="D7568" s="2"/>
      <c r="E7568" s="2"/>
      <c r="K7568" s="5"/>
      <c r="M7568" s="9"/>
    </row>
    <row r="7569" spans="4:13" x14ac:dyDescent="0.2">
      <c r="D7569" s="2"/>
      <c r="E7569" s="2"/>
      <c r="K7569" s="5"/>
      <c r="M7569" s="9"/>
    </row>
    <row r="7570" spans="4:13" x14ac:dyDescent="0.2">
      <c r="D7570" s="2"/>
      <c r="E7570" s="2"/>
      <c r="K7570" s="5"/>
      <c r="M7570" s="9"/>
    </row>
    <row r="7571" spans="4:13" x14ac:dyDescent="0.2">
      <c r="D7571" s="2"/>
      <c r="E7571" s="2"/>
      <c r="K7571" s="5"/>
      <c r="M7571" s="9"/>
    </row>
    <row r="7572" spans="4:13" x14ac:dyDescent="0.2">
      <c r="D7572" s="2"/>
      <c r="E7572" s="2"/>
      <c r="K7572" s="5"/>
      <c r="M7572" s="9"/>
    </row>
    <row r="7573" spans="4:13" x14ac:dyDescent="0.2">
      <c r="D7573" s="2"/>
      <c r="E7573" s="2"/>
      <c r="K7573" s="5"/>
      <c r="M7573" s="9"/>
    </row>
    <row r="7574" spans="4:13" x14ac:dyDescent="0.2">
      <c r="D7574" s="2"/>
      <c r="E7574" s="2"/>
      <c r="K7574" s="5"/>
      <c r="M7574" s="9"/>
    </row>
    <row r="7575" spans="4:13" x14ac:dyDescent="0.2">
      <c r="D7575" s="2"/>
      <c r="E7575" s="2"/>
      <c r="K7575" s="5"/>
      <c r="M7575" s="9"/>
    </row>
    <row r="7576" spans="4:13" x14ac:dyDescent="0.2">
      <c r="D7576" s="2"/>
      <c r="E7576" s="2"/>
      <c r="K7576" s="5"/>
      <c r="M7576" s="9"/>
    </row>
    <row r="7577" spans="4:13" x14ac:dyDescent="0.2">
      <c r="D7577" s="2"/>
      <c r="E7577" s="2"/>
      <c r="K7577" s="5"/>
      <c r="M7577" s="9"/>
    </row>
    <row r="7578" spans="4:13" x14ac:dyDescent="0.2">
      <c r="D7578" s="2"/>
      <c r="E7578" s="2"/>
      <c r="K7578" s="5"/>
      <c r="M7578" s="9"/>
    </row>
    <row r="7579" spans="4:13" x14ac:dyDescent="0.2">
      <c r="D7579" s="2"/>
      <c r="E7579" s="2"/>
      <c r="K7579" s="5"/>
      <c r="M7579" s="9"/>
    </row>
    <row r="7580" spans="4:13" x14ac:dyDescent="0.2">
      <c r="D7580" s="2"/>
      <c r="E7580" s="2"/>
      <c r="K7580" s="5"/>
      <c r="M7580" s="9"/>
    </row>
    <row r="7581" spans="4:13" x14ac:dyDescent="0.2">
      <c r="D7581" s="2"/>
      <c r="E7581" s="2"/>
      <c r="K7581" s="5"/>
      <c r="M7581" s="9"/>
    </row>
    <row r="7582" spans="4:13" x14ac:dyDescent="0.2">
      <c r="D7582" s="2"/>
      <c r="E7582" s="2"/>
      <c r="K7582" s="5"/>
      <c r="M7582" s="9"/>
    </row>
    <row r="7583" spans="4:13" x14ac:dyDescent="0.2">
      <c r="D7583" s="2"/>
      <c r="E7583" s="2"/>
      <c r="K7583" s="5"/>
      <c r="M7583" s="9"/>
    </row>
    <row r="7584" spans="4:13" x14ac:dyDescent="0.2">
      <c r="D7584" s="2"/>
      <c r="E7584" s="2"/>
      <c r="K7584" s="5"/>
      <c r="M7584" s="9"/>
    </row>
    <row r="7585" spans="4:13" x14ac:dyDescent="0.2">
      <c r="D7585" s="2"/>
      <c r="E7585" s="2"/>
      <c r="K7585" s="5"/>
      <c r="M7585" s="9"/>
    </row>
    <row r="7586" spans="4:13" x14ac:dyDescent="0.2">
      <c r="D7586" s="2"/>
      <c r="E7586" s="2"/>
      <c r="K7586" s="5"/>
      <c r="M7586" s="9"/>
    </row>
    <row r="7587" spans="4:13" x14ac:dyDescent="0.2">
      <c r="D7587" s="2"/>
      <c r="E7587" s="2"/>
      <c r="K7587" s="5"/>
      <c r="M7587" s="9"/>
    </row>
    <row r="7588" spans="4:13" x14ac:dyDescent="0.2">
      <c r="D7588" s="2"/>
      <c r="E7588" s="2"/>
      <c r="K7588" s="5"/>
      <c r="M7588" s="9"/>
    </row>
    <row r="7589" spans="4:13" x14ac:dyDescent="0.2">
      <c r="D7589" s="2"/>
      <c r="E7589" s="2"/>
      <c r="K7589" s="5"/>
      <c r="M7589" s="9"/>
    </row>
    <row r="7590" spans="4:13" x14ac:dyDescent="0.2">
      <c r="D7590" s="2"/>
      <c r="E7590" s="2"/>
      <c r="K7590" s="5"/>
      <c r="M7590" s="9"/>
    </row>
    <row r="7591" spans="4:13" x14ac:dyDescent="0.2">
      <c r="D7591" s="2"/>
      <c r="E7591" s="2"/>
      <c r="K7591" s="5"/>
      <c r="M7591" s="9"/>
    </row>
    <row r="7592" spans="4:13" x14ac:dyDescent="0.2">
      <c r="D7592" s="2"/>
      <c r="E7592" s="2"/>
      <c r="K7592" s="5"/>
      <c r="M7592" s="9"/>
    </row>
    <row r="7593" spans="4:13" x14ac:dyDescent="0.2">
      <c r="D7593" s="2"/>
      <c r="E7593" s="2"/>
      <c r="K7593" s="5"/>
      <c r="M7593" s="9"/>
    </row>
    <row r="7594" spans="4:13" x14ac:dyDescent="0.2">
      <c r="D7594" s="2"/>
      <c r="E7594" s="2"/>
      <c r="K7594" s="5"/>
      <c r="M7594" s="9"/>
    </row>
    <row r="7595" spans="4:13" x14ac:dyDescent="0.2">
      <c r="D7595" s="2"/>
      <c r="E7595" s="2"/>
      <c r="K7595" s="5"/>
      <c r="M7595" s="9"/>
    </row>
    <row r="7596" spans="4:13" x14ac:dyDescent="0.2">
      <c r="D7596" s="2"/>
      <c r="E7596" s="2"/>
      <c r="K7596" s="5"/>
      <c r="M7596" s="9"/>
    </row>
    <row r="7597" spans="4:13" x14ac:dyDescent="0.2">
      <c r="D7597" s="2"/>
      <c r="E7597" s="2"/>
      <c r="K7597" s="5"/>
      <c r="M7597" s="9"/>
    </row>
    <row r="7598" spans="4:13" x14ac:dyDescent="0.2">
      <c r="D7598" s="2"/>
      <c r="E7598" s="2"/>
      <c r="K7598" s="5"/>
      <c r="M7598" s="9"/>
    </row>
    <row r="7599" spans="4:13" x14ac:dyDescent="0.2">
      <c r="D7599" s="2"/>
      <c r="E7599" s="2"/>
      <c r="K7599" s="5"/>
      <c r="M7599" s="9"/>
    </row>
    <row r="7600" spans="4:13" x14ac:dyDescent="0.2">
      <c r="D7600" s="2"/>
      <c r="E7600" s="2"/>
      <c r="K7600" s="5"/>
      <c r="M7600" s="9"/>
    </row>
    <row r="7601" spans="4:13" x14ac:dyDescent="0.2">
      <c r="D7601" s="2"/>
      <c r="E7601" s="2"/>
      <c r="K7601" s="5"/>
      <c r="M7601" s="9"/>
    </row>
    <row r="7602" spans="4:13" x14ac:dyDescent="0.2">
      <c r="D7602" s="2"/>
      <c r="E7602" s="2"/>
      <c r="K7602" s="5"/>
      <c r="M7602" s="9"/>
    </row>
    <row r="7603" spans="4:13" x14ac:dyDescent="0.2">
      <c r="D7603" s="2"/>
      <c r="E7603" s="2"/>
      <c r="K7603" s="5"/>
      <c r="M7603" s="9"/>
    </row>
    <row r="7604" spans="4:13" x14ac:dyDescent="0.2">
      <c r="D7604" s="2"/>
      <c r="E7604" s="2"/>
      <c r="K7604" s="5"/>
      <c r="M7604" s="9"/>
    </row>
    <row r="7605" spans="4:13" x14ac:dyDescent="0.2">
      <c r="D7605" s="2"/>
      <c r="E7605" s="2"/>
      <c r="K7605" s="5"/>
      <c r="M7605" s="9"/>
    </row>
    <row r="7606" spans="4:13" x14ac:dyDescent="0.2">
      <c r="D7606" s="2"/>
      <c r="E7606" s="2"/>
      <c r="K7606" s="5"/>
      <c r="M7606" s="9"/>
    </row>
    <row r="7607" spans="4:13" x14ac:dyDescent="0.2">
      <c r="D7607" s="2"/>
      <c r="E7607" s="2"/>
      <c r="K7607" s="5"/>
      <c r="M7607" s="9"/>
    </row>
    <row r="7608" spans="4:13" x14ac:dyDescent="0.2">
      <c r="D7608" s="2"/>
      <c r="E7608" s="2"/>
      <c r="K7608" s="5"/>
      <c r="M7608" s="9"/>
    </row>
    <row r="7609" spans="4:13" x14ac:dyDescent="0.2">
      <c r="D7609" s="2"/>
      <c r="E7609" s="2"/>
      <c r="K7609" s="5"/>
      <c r="M7609" s="9"/>
    </row>
    <row r="7610" spans="4:13" x14ac:dyDescent="0.2">
      <c r="D7610" s="2"/>
      <c r="E7610" s="2"/>
      <c r="K7610" s="5"/>
      <c r="M7610" s="9"/>
    </row>
    <row r="7611" spans="4:13" x14ac:dyDescent="0.2">
      <c r="D7611" s="2"/>
      <c r="E7611" s="2"/>
      <c r="K7611" s="5"/>
      <c r="M7611" s="9"/>
    </row>
    <row r="7612" spans="4:13" x14ac:dyDescent="0.2">
      <c r="D7612" s="2"/>
      <c r="E7612" s="2"/>
      <c r="K7612" s="5"/>
      <c r="M7612" s="9"/>
    </row>
    <row r="7613" spans="4:13" x14ac:dyDescent="0.2">
      <c r="D7613" s="2"/>
      <c r="E7613" s="2"/>
      <c r="K7613" s="5"/>
      <c r="M7613" s="9"/>
    </row>
    <row r="7614" spans="4:13" x14ac:dyDescent="0.2">
      <c r="D7614" s="2"/>
      <c r="E7614" s="2"/>
      <c r="K7614" s="5"/>
      <c r="M7614" s="9"/>
    </row>
    <row r="7615" spans="4:13" x14ac:dyDescent="0.2">
      <c r="D7615" s="2"/>
      <c r="E7615" s="2"/>
      <c r="K7615" s="5"/>
      <c r="M7615" s="9"/>
    </row>
    <row r="7616" spans="4:13" x14ac:dyDescent="0.2">
      <c r="D7616" s="2"/>
      <c r="E7616" s="2"/>
      <c r="K7616" s="5"/>
      <c r="M7616" s="9"/>
    </row>
    <row r="7617" spans="4:13" x14ac:dyDescent="0.2">
      <c r="D7617" s="2"/>
      <c r="E7617" s="2"/>
      <c r="K7617" s="5"/>
      <c r="M7617" s="9"/>
    </row>
    <row r="7618" spans="4:13" x14ac:dyDescent="0.2">
      <c r="D7618" s="2"/>
      <c r="E7618" s="2"/>
      <c r="K7618" s="5"/>
      <c r="M7618" s="9"/>
    </row>
    <row r="7619" spans="4:13" x14ac:dyDescent="0.2">
      <c r="D7619" s="2"/>
      <c r="E7619" s="2"/>
      <c r="K7619" s="5"/>
      <c r="M7619" s="9"/>
    </row>
    <row r="7620" spans="4:13" x14ac:dyDescent="0.2">
      <c r="D7620" s="2"/>
      <c r="E7620" s="2"/>
      <c r="K7620" s="5"/>
      <c r="M7620" s="9"/>
    </row>
    <row r="7621" spans="4:13" x14ac:dyDescent="0.2">
      <c r="D7621" s="2"/>
      <c r="E7621" s="2"/>
      <c r="K7621" s="5"/>
      <c r="M7621" s="9"/>
    </row>
    <row r="7622" spans="4:13" x14ac:dyDescent="0.2">
      <c r="D7622" s="2"/>
      <c r="E7622" s="2"/>
      <c r="K7622" s="5"/>
      <c r="M7622" s="9"/>
    </row>
    <row r="7623" spans="4:13" x14ac:dyDescent="0.2">
      <c r="D7623" s="2"/>
      <c r="E7623" s="2"/>
      <c r="K7623" s="5"/>
      <c r="M7623" s="9"/>
    </row>
    <row r="7624" spans="4:13" x14ac:dyDescent="0.2">
      <c r="D7624" s="2"/>
      <c r="E7624" s="2"/>
      <c r="K7624" s="5"/>
      <c r="M7624" s="9"/>
    </row>
    <row r="7625" spans="4:13" x14ac:dyDescent="0.2">
      <c r="D7625" s="2"/>
      <c r="E7625" s="2"/>
      <c r="K7625" s="5"/>
      <c r="M7625" s="9"/>
    </row>
    <row r="7626" spans="4:13" x14ac:dyDescent="0.2">
      <c r="D7626" s="2"/>
      <c r="E7626" s="2"/>
      <c r="K7626" s="5"/>
      <c r="M7626" s="9"/>
    </row>
    <row r="7627" spans="4:13" x14ac:dyDescent="0.2">
      <c r="D7627" s="2"/>
      <c r="E7627" s="2"/>
      <c r="K7627" s="5"/>
      <c r="M7627" s="9"/>
    </row>
    <row r="7628" spans="4:13" x14ac:dyDescent="0.2">
      <c r="D7628" s="2"/>
      <c r="E7628" s="2"/>
      <c r="K7628" s="5"/>
      <c r="M7628" s="9"/>
    </row>
    <row r="7629" spans="4:13" x14ac:dyDescent="0.2">
      <c r="D7629" s="2"/>
      <c r="E7629" s="2"/>
      <c r="K7629" s="5"/>
      <c r="M7629" s="9"/>
    </row>
    <row r="7630" spans="4:13" x14ac:dyDescent="0.2">
      <c r="D7630" s="2"/>
      <c r="E7630" s="2"/>
      <c r="K7630" s="5"/>
      <c r="M7630" s="9"/>
    </row>
    <row r="7631" spans="4:13" x14ac:dyDescent="0.2">
      <c r="D7631" s="2"/>
      <c r="E7631" s="2"/>
      <c r="K7631" s="5"/>
      <c r="M7631" s="9"/>
    </row>
    <row r="7632" spans="4:13" x14ac:dyDescent="0.2">
      <c r="D7632" s="2"/>
      <c r="E7632" s="2"/>
      <c r="K7632" s="5"/>
      <c r="M7632" s="9"/>
    </row>
    <row r="7633" spans="4:13" x14ac:dyDescent="0.2">
      <c r="D7633" s="2"/>
      <c r="E7633" s="2"/>
      <c r="K7633" s="5"/>
      <c r="M7633" s="9"/>
    </row>
    <row r="7634" spans="4:13" x14ac:dyDescent="0.2">
      <c r="D7634" s="2"/>
      <c r="E7634" s="2"/>
      <c r="K7634" s="5"/>
      <c r="M7634" s="9"/>
    </row>
    <row r="7635" spans="4:13" x14ac:dyDescent="0.2">
      <c r="D7635" s="2"/>
      <c r="E7635" s="2"/>
      <c r="K7635" s="5"/>
      <c r="M7635" s="9"/>
    </row>
    <row r="7636" spans="4:13" x14ac:dyDescent="0.2">
      <c r="D7636" s="2"/>
      <c r="E7636" s="2"/>
      <c r="K7636" s="5"/>
      <c r="M7636" s="9"/>
    </row>
    <row r="7637" spans="4:13" x14ac:dyDescent="0.2">
      <c r="D7637" s="2"/>
      <c r="E7637" s="2"/>
      <c r="K7637" s="5"/>
      <c r="M7637" s="9"/>
    </row>
    <row r="7638" spans="4:13" x14ac:dyDescent="0.2">
      <c r="D7638" s="2"/>
      <c r="E7638" s="2"/>
      <c r="K7638" s="5"/>
      <c r="M7638" s="9"/>
    </row>
    <row r="7639" spans="4:13" x14ac:dyDescent="0.2">
      <c r="D7639" s="2"/>
      <c r="E7639" s="2"/>
      <c r="K7639" s="5"/>
      <c r="M7639" s="9"/>
    </row>
    <row r="7640" spans="4:13" x14ac:dyDescent="0.2">
      <c r="D7640" s="2"/>
      <c r="E7640" s="2"/>
      <c r="K7640" s="5"/>
      <c r="M7640" s="9"/>
    </row>
    <row r="7641" spans="4:13" x14ac:dyDescent="0.2">
      <c r="D7641" s="2"/>
      <c r="E7641" s="2"/>
      <c r="K7641" s="5"/>
      <c r="M7641" s="9"/>
    </row>
    <row r="7642" spans="4:13" x14ac:dyDescent="0.2">
      <c r="D7642" s="2"/>
      <c r="E7642" s="2"/>
      <c r="K7642" s="5"/>
      <c r="M7642" s="9"/>
    </row>
    <row r="7643" spans="4:13" x14ac:dyDescent="0.2">
      <c r="D7643" s="2"/>
      <c r="E7643" s="2"/>
      <c r="K7643" s="5"/>
      <c r="M7643" s="9"/>
    </row>
    <row r="7644" spans="4:13" x14ac:dyDescent="0.2">
      <c r="D7644" s="2"/>
      <c r="E7644" s="2"/>
      <c r="K7644" s="5"/>
      <c r="M7644" s="9"/>
    </row>
    <row r="7645" spans="4:13" x14ac:dyDescent="0.2">
      <c r="D7645" s="2"/>
      <c r="E7645" s="2"/>
      <c r="K7645" s="5"/>
      <c r="M7645" s="9"/>
    </row>
    <row r="7646" spans="4:13" x14ac:dyDescent="0.2">
      <c r="D7646" s="2"/>
      <c r="E7646" s="2"/>
      <c r="K7646" s="5"/>
      <c r="M7646" s="9"/>
    </row>
    <row r="7647" spans="4:13" x14ac:dyDescent="0.2">
      <c r="D7647" s="2"/>
      <c r="E7647" s="2"/>
      <c r="K7647" s="5"/>
      <c r="M7647" s="9"/>
    </row>
    <row r="7648" spans="4:13" x14ac:dyDescent="0.2">
      <c r="D7648" s="2"/>
      <c r="E7648" s="2"/>
      <c r="K7648" s="5"/>
      <c r="M7648" s="9"/>
    </row>
    <row r="7649" spans="4:13" x14ac:dyDescent="0.2">
      <c r="D7649" s="2"/>
      <c r="E7649" s="2"/>
      <c r="K7649" s="5"/>
      <c r="M7649" s="9"/>
    </row>
    <row r="7650" spans="4:13" x14ac:dyDescent="0.2">
      <c r="D7650" s="2"/>
      <c r="E7650" s="2"/>
      <c r="K7650" s="5"/>
      <c r="M7650" s="9"/>
    </row>
    <row r="7651" spans="4:13" x14ac:dyDescent="0.2">
      <c r="D7651" s="2"/>
      <c r="E7651" s="2"/>
      <c r="K7651" s="5"/>
      <c r="M7651" s="9"/>
    </row>
    <row r="7652" spans="4:13" x14ac:dyDescent="0.2">
      <c r="D7652" s="2"/>
      <c r="E7652" s="2"/>
      <c r="K7652" s="5"/>
      <c r="M7652" s="9"/>
    </row>
    <row r="7653" spans="4:13" x14ac:dyDescent="0.2">
      <c r="D7653" s="2"/>
      <c r="E7653" s="2"/>
      <c r="K7653" s="5"/>
      <c r="M7653" s="9"/>
    </row>
    <row r="7654" spans="4:13" x14ac:dyDescent="0.2">
      <c r="D7654" s="2"/>
      <c r="E7654" s="2"/>
      <c r="K7654" s="5"/>
      <c r="M7654" s="9"/>
    </row>
    <row r="7655" spans="4:13" x14ac:dyDescent="0.2">
      <c r="D7655" s="2"/>
      <c r="E7655" s="2"/>
      <c r="K7655" s="5"/>
      <c r="M7655" s="9"/>
    </row>
    <row r="7656" spans="4:13" x14ac:dyDescent="0.2">
      <c r="D7656" s="2"/>
      <c r="E7656" s="2"/>
      <c r="K7656" s="5"/>
      <c r="M7656" s="9"/>
    </row>
    <row r="7657" spans="4:13" x14ac:dyDescent="0.2">
      <c r="D7657" s="2"/>
      <c r="E7657" s="2"/>
      <c r="K7657" s="5"/>
      <c r="M7657" s="9"/>
    </row>
    <row r="7658" spans="4:13" x14ac:dyDescent="0.2">
      <c r="D7658" s="2"/>
      <c r="E7658" s="2"/>
      <c r="K7658" s="5"/>
      <c r="M7658" s="9"/>
    </row>
    <row r="7659" spans="4:13" x14ac:dyDescent="0.2">
      <c r="D7659" s="2"/>
      <c r="E7659" s="2"/>
      <c r="K7659" s="5"/>
      <c r="M7659" s="9"/>
    </row>
    <row r="7660" spans="4:13" x14ac:dyDescent="0.2">
      <c r="D7660" s="2"/>
      <c r="E7660" s="2"/>
      <c r="K7660" s="5"/>
      <c r="M7660" s="9"/>
    </row>
    <row r="7661" spans="4:13" x14ac:dyDescent="0.2">
      <c r="D7661" s="2"/>
      <c r="E7661" s="2"/>
      <c r="K7661" s="5"/>
      <c r="M7661" s="9"/>
    </row>
    <row r="7662" spans="4:13" x14ac:dyDescent="0.2">
      <c r="D7662" s="2"/>
      <c r="E7662" s="2"/>
      <c r="K7662" s="5"/>
      <c r="M7662" s="9"/>
    </row>
    <row r="7663" spans="4:13" x14ac:dyDescent="0.2">
      <c r="D7663" s="2"/>
      <c r="E7663" s="2"/>
      <c r="K7663" s="5"/>
      <c r="M7663" s="9"/>
    </row>
    <row r="7664" spans="4:13" x14ac:dyDescent="0.2">
      <c r="D7664" s="2"/>
      <c r="E7664" s="2"/>
      <c r="K7664" s="5"/>
      <c r="M7664" s="9"/>
    </row>
    <row r="7665" spans="4:13" x14ac:dyDescent="0.2">
      <c r="D7665" s="2"/>
      <c r="E7665" s="2"/>
      <c r="K7665" s="5"/>
      <c r="M7665" s="9"/>
    </row>
    <row r="7666" spans="4:13" x14ac:dyDescent="0.2">
      <c r="D7666" s="2"/>
      <c r="E7666" s="2"/>
      <c r="K7666" s="5"/>
      <c r="M7666" s="9"/>
    </row>
    <row r="7667" spans="4:13" x14ac:dyDescent="0.2">
      <c r="D7667" s="2"/>
      <c r="E7667" s="2"/>
      <c r="K7667" s="5"/>
      <c r="M7667" s="9"/>
    </row>
    <row r="7668" spans="4:13" x14ac:dyDescent="0.2">
      <c r="D7668" s="2"/>
      <c r="E7668" s="2"/>
      <c r="K7668" s="5"/>
      <c r="M7668" s="9"/>
    </row>
    <row r="7669" spans="4:13" x14ac:dyDescent="0.2">
      <c r="D7669" s="2"/>
      <c r="E7669" s="2"/>
      <c r="K7669" s="5"/>
      <c r="M7669" s="9"/>
    </row>
    <row r="7670" spans="4:13" x14ac:dyDescent="0.2">
      <c r="D7670" s="2"/>
      <c r="E7670" s="2"/>
      <c r="K7670" s="5"/>
      <c r="M7670" s="9"/>
    </row>
    <row r="7671" spans="4:13" x14ac:dyDescent="0.2">
      <c r="D7671" s="2"/>
      <c r="E7671" s="2"/>
      <c r="K7671" s="5"/>
      <c r="M7671" s="9"/>
    </row>
    <row r="7672" spans="4:13" x14ac:dyDescent="0.2">
      <c r="D7672" s="2"/>
      <c r="E7672" s="2"/>
      <c r="K7672" s="5"/>
      <c r="M7672" s="9"/>
    </row>
    <row r="7673" spans="4:13" x14ac:dyDescent="0.2">
      <c r="D7673" s="2"/>
      <c r="E7673" s="2"/>
      <c r="K7673" s="5"/>
      <c r="M7673" s="9"/>
    </row>
    <row r="7674" spans="4:13" x14ac:dyDescent="0.2">
      <c r="D7674" s="2"/>
      <c r="E7674" s="2"/>
      <c r="K7674" s="5"/>
      <c r="M7674" s="9"/>
    </row>
    <row r="7675" spans="4:13" x14ac:dyDescent="0.2">
      <c r="D7675" s="2"/>
      <c r="E7675" s="2"/>
      <c r="K7675" s="5"/>
      <c r="M7675" s="9"/>
    </row>
    <row r="7676" spans="4:13" x14ac:dyDescent="0.2">
      <c r="D7676" s="2"/>
      <c r="E7676" s="2"/>
      <c r="K7676" s="5"/>
      <c r="M7676" s="9"/>
    </row>
    <row r="7677" spans="4:13" x14ac:dyDescent="0.2">
      <c r="D7677" s="2"/>
      <c r="E7677" s="2"/>
      <c r="K7677" s="5"/>
      <c r="M7677" s="9"/>
    </row>
    <row r="7678" spans="4:13" x14ac:dyDescent="0.2">
      <c r="D7678" s="2"/>
      <c r="E7678" s="2"/>
      <c r="K7678" s="5"/>
      <c r="M7678" s="9"/>
    </row>
    <row r="7679" spans="4:13" x14ac:dyDescent="0.2">
      <c r="D7679" s="2"/>
      <c r="E7679" s="2"/>
      <c r="K7679" s="5"/>
      <c r="M7679" s="9"/>
    </row>
    <row r="7680" spans="4:13" x14ac:dyDescent="0.2">
      <c r="D7680" s="2"/>
      <c r="E7680" s="2"/>
      <c r="K7680" s="5"/>
      <c r="M7680" s="9"/>
    </row>
    <row r="7681" spans="4:13" x14ac:dyDescent="0.2">
      <c r="D7681" s="2"/>
      <c r="E7681" s="2"/>
      <c r="K7681" s="5"/>
      <c r="M7681" s="9"/>
    </row>
    <row r="7682" spans="4:13" x14ac:dyDescent="0.2">
      <c r="D7682" s="2"/>
      <c r="E7682" s="2"/>
      <c r="K7682" s="5"/>
      <c r="M7682" s="9"/>
    </row>
    <row r="7683" spans="4:13" x14ac:dyDescent="0.2">
      <c r="D7683" s="2"/>
      <c r="E7683" s="2"/>
      <c r="K7683" s="5"/>
      <c r="M7683" s="9"/>
    </row>
    <row r="7684" spans="4:13" x14ac:dyDescent="0.2">
      <c r="D7684" s="2"/>
      <c r="E7684" s="2"/>
      <c r="K7684" s="5"/>
      <c r="M7684" s="9"/>
    </row>
    <row r="7685" spans="4:13" x14ac:dyDescent="0.2">
      <c r="D7685" s="2"/>
      <c r="E7685" s="2"/>
      <c r="K7685" s="5"/>
      <c r="M7685" s="9"/>
    </row>
    <row r="7686" spans="4:13" x14ac:dyDescent="0.2">
      <c r="D7686" s="2"/>
      <c r="E7686" s="2"/>
      <c r="K7686" s="5"/>
      <c r="M7686" s="9"/>
    </row>
    <row r="7687" spans="4:13" x14ac:dyDescent="0.2">
      <c r="D7687" s="2"/>
      <c r="E7687" s="2"/>
      <c r="K7687" s="5"/>
      <c r="M7687" s="9"/>
    </row>
    <row r="7688" spans="4:13" x14ac:dyDescent="0.2">
      <c r="D7688" s="2"/>
      <c r="E7688" s="2"/>
      <c r="K7688" s="5"/>
      <c r="M7688" s="9"/>
    </row>
    <row r="7689" spans="4:13" x14ac:dyDescent="0.2">
      <c r="D7689" s="2"/>
      <c r="E7689" s="2"/>
      <c r="K7689" s="5"/>
      <c r="M7689" s="9"/>
    </row>
    <row r="7690" spans="4:13" x14ac:dyDescent="0.2">
      <c r="D7690" s="2"/>
      <c r="E7690" s="2"/>
      <c r="K7690" s="5"/>
      <c r="M7690" s="9"/>
    </row>
    <row r="7691" spans="4:13" x14ac:dyDescent="0.2">
      <c r="D7691" s="2"/>
      <c r="E7691" s="2"/>
      <c r="K7691" s="5"/>
      <c r="M7691" s="9"/>
    </row>
    <row r="7692" spans="4:13" x14ac:dyDescent="0.2">
      <c r="D7692" s="2"/>
      <c r="E7692" s="2"/>
      <c r="K7692" s="5"/>
      <c r="M7692" s="9"/>
    </row>
    <row r="7693" spans="4:13" x14ac:dyDescent="0.2">
      <c r="D7693" s="2"/>
      <c r="E7693" s="2"/>
      <c r="K7693" s="5"/>
      <c r="M7693" s="9"/>
    </row>
    <row r="7694" spans="4:13" x14ac:dyDescent="0.2">
      <c r="D7694" s="2"/>
      <c r="E7694" s="2"/>
      <c r="K7694" s="5"/>
      <c r="M7694" s="9"/>
    </row>
    <row r="7695" spans="4:13" x14ac:dyDescent="0.2">
      <c r="D7695" s="2"/>
      <c r="E7695" s="2"/>
      <c r="K7695" s="5"/>
      <c r="M7695" s="9"/>
    </row>
    <row r="7696" spans="4:13" x14ac:dyDescent="0.2">
      <c r="D7696" s="2"/>
      <c r="E7696" s="2"/>
      <c r="K7696" s="5"/>
      <c r="M7696" s="9"/>
    </row>
    <row r="7697" spans="4:13" x14ac:dyDescent="0.2">
      <c r="D7697" s="2"/>
      <c r="E7697" s="2"/>
      <c r="K7697" s="5"/>
      <c r="M7697" s="9"/>
    </row>
    <row r="7698" spans="4:13" x14ac:dyDescent="0.2">
      <c r="D7698" s="2"/>
      <c r="E7698" s="2"/>
      <c r="K7698" s="5"/>
      <c r="M7698" s="9"/>
    </row>
    <row r="7699" spans="4:13" x14ac:dyDescent="0.2">
      <c r="D7699" s="2"/>
      <c r="E7699" s="2"/>
      <c r="K7699" s="5"/>
      <c r="M7699" s="9"/>
    </row>
    <row r="7700" spans="4:13" x14ac:dyDescent="0.2">
      <c r="D7700" s="2"/>
      <c r="E7700" s="2"/>
      <c r="K7700" s="5"/>
      <c r="M7700" s="9"/>
    </row>
    <row r="7701" spans="4:13" x14ac:dyDescent="0.2">
      <c r="D7701" s="2"/>
      <c r="E7701" s="2"/>
      <c r="K7701" s="5"/>
      <c r="M7701" s="9"/>
    </row>
    <row r="7702" spans="4:13" x14ac:dyDescent="0.2">
      <c r="D7702" s="2"/>
      <c r="E7702" s="2"/>
      <c r="K7702" s="5"/>
      <c r="M7702" s="9"/>
    </row>
    <row r="7703" spans="4:13" x14ac:dyDescent="0.2">
      <c r="D7703" s="2"/>
      <c r="E7703" s="2"/>
      <c r="K7703" s="5"/>
      <c r="M7703" s="9"/>
    </row>
    <row r="7704" spans="4:13" x14ac:dyDescent="0.2">
      <c r="D7704" s="2"/>
      <c r="E7704" s="2"/>
      <c r="K7704" s="5"/>
      <c r="M7704" s="9"/>
    </row>
    <row r="7705" spans="4:13" x14ac:dyDescent="0.2">
      <c r="D7705" s="2"/>
      <c r="E7705" s="2"/>
      <c r="K7705" s="5"/>
      <c r="M7705" s="9"/>
    </row>
    <row r="7706" spans="4:13" x14ac:dyDescent="0.2">
      <c r="D7706" s="2"/>
      <c r="E7706" s="2"/>
      <c r="K7706" s="5"/>
      <c r="M7706" s="9"/>
    </row>
    <row r="7707" spans="4:13" x14ac:dyDescent="0.2">
      <c r="D7707" s="2"/>
      <c r="E7707" s="2"/>
      <c r="K7707" s="5"/>
      <c r="M7707" s="9"/>
    </row>
    <row r="7708" spans="4:13" x14ac:dyDescent="0.2">
      <c r="D7708" s="2"/>
      <c r="E7708" s="2"/>
      <c r="K7708" s="5"/>
      <c r="M7708" s="9"/>
    </row>
    <row r="7709" spans="4:13" x14ac:dyDescent="0.2">
      <c r="D7709" s="2"/>
      <c r="E7709" s="2"/>
      <c r="K7709" s="5"/>
      <c r="M7709" s="9"/>
    </row>
    <row r="7710" spans="4:13" x14ac:dyDescent="0.2">
      <c r="D7710" s="2"/>
      <c r="E7710" s="2"/>
      <c r="K7710" s="5"/>
      <c r="M7710" s="9"/>
    </row>
    <row r="7711" spans="4:13" x14ac:dyDescent="0.2">
      <c r="D7711" s="2"/>
      <c r="E7711" s="2"/>
      <c r="K7711" s="5"/>
      <c r="M7711" s="9"/>
    </row>
    <row r="7712" spans="4:13" x14ac:dyDescent="0.2">
      <c r="D7712" s="2"/>
      <c r="E7712" s="2"/>
      <c r="K7712" s="5"/>
      <c r="M7712" s="9"/>
    </row>
    <row r="7713" spans="4:13" x14ac:dyDescent="0.2">
      <c r="D7713" s="2"/>
      <c r="E7713" s="2"/>
      <c r="K7713" s="5"/>
      <c r="M7713" s="9"/>
    </row>
    <row r="7714" spans="4:13" x14ac:dyDescent="0.2">
      <c r="D7714" s="2"/>
      <c r="E7714" s="2"/>
      <c r="K7714" s="5"/>
      <c r="M7714" s="9"/>
    </row>
    <row r="7715" spans="4:13" x14ac:dyDescent="0.2">
      <c r="D7715" s="2"/>
      <c r="E7715" s="2"/>
      <c r="K7715" s="5"/>
      <c r="M7715" s="9"/>
    </row>
    <row r="7716" spans="4:13" x14ac:dyDescent="0.2">
      <c r="D7716" s="2"/>
      <c r="E7716" s="2"/>
      <c r="K7716" s="5"/>
      <c r="M7716" s="9"/>
    </row>
    <row r="7717" spans="4:13" x14ac:dyDescent="0.2">
      <c r="D7717" s="2"/>
      <c r="E7717" s="2"/>
      <c r="K7717" s="5"/>
      <c r="M7717" s="9"/>
    </row>
    <row r="7718" spans="4:13" x14ac:dyDescent="0.2">
      <c r="D7718" s="2"/>
      <c r="E7718" s="2"/>
      <c r="K7718" s="5"/>
      <c r="M7718" s="9"/>
    </row>
    <row r="7719" spans="4:13" x14ac:dyDescent="0.2">
      <c r="D7719" s="2"/>
      <c r="E7719" s="2"/>
      <c r="K7719" s="5"/>
      <c r="M7719" s="9"/>
    </row>
    <row r="7720" spans="4:13" x14ac:dyDescent="0.2">
      <c r="D7720" s="2"/>
      <c r="E7720" s="2"/>
      <c r="K7720" s="5"/>
      <c r="M7720" s="9"/>
    </row>
    <row r="7721" spans="4:13" x14ac:dyDescent="0.2">
      <c r="D7721" s="2"/>
      <c r="E7721" s="2"/>
      <c r="K7721" s="5"/>
      <c r="M7721" s="9"/>
    </row>
    <row r="7722" spans="4:13" x14ac:dyDescent="0.2">
      <c r="D7722" s="2"/>
      <c r="E7722" s="2"/>
      <c r="K7722" s="5"/>
      <c r="M7722" s="9"/>
    </row>
    <row r="7723" spans="4:13" x14ac:dyDescent="0.2">
      <c r="D7723" s="2"/>
      <c r="E7723" s="2"/>
      <c r="K7723" s="5"/>
      <c r="M7723" s="9"/>
    </row>
    <row r="7724" spans="4:13" x14ac:dyDescent="0.2">
      <c r="D7724" s="2"/>
      <c r="E7724" s="2"/>
      <c r="K7724" s="5"/>
      <c r="M7724" s="9"/>
    </row>
    <row r="7725" spans="4:13" x14ac:dyDescent="0.2">
      <c r="D7725" s="2"/>
      <c r="E7725" s="2"/>
      <c r="K7725" s="5"/>
      <c r="M7725" s="9"/>
    </row>
    <row r="7726" spans="4:13" x14ac:dyDescent="0.2">
      <c r="D7726" s="2"/>
      <c r="E7726" s="2"/>
      <c r="K7726" s="5"/>
      <c r="M7726" s="9"/>
    </row>
    <row r="7727" spans="4:13" x14ac:dyDescent="0.2">
      <c r="D7727" s="2"/>
      <c r="E7727" s="2"/>
      <c r="K7727" s="5"/>
      <c r="M7727" s="9"/>
    </row>
    <row r="7728" spans="4:13" x14ac:dyDescent="0.2">
      <c r="D7728" s="2"/>
      <c r="E7728" s="2"/>
      <c r="K7728" s="5"/>
      <c r="M7728" s="9"/>
    </row>
    <row r="7729" spans="4:13" x14ac:dyDescent="0.2">
      <c r="D7729" s="2"/>
      <c r="E7729" s="2"/>
      <c r="K7729" s="5"/>
      <c r="M7729" s="9"/>
    </row>
    <row r="7730" spans="4:13" x14ac:dyDescent="0.2">
      <c r="D7730" s="2"/>
      <c r="E7730" s="2"/>
      <c r="K7730" s="5"/>
      <c r="M7730" s="9"/>
    </row>
    <row r="7731" spans="4:13" x14ac:dyDescent="0.2">
      <c r="D7731" s="2"/>
      <c r="E7731" s="2"/>
      <c r="K7731" s="5"/>
      <c r="M7731" s="9"/>
    </row>
    <row r="7732" spans="4:13" x14ac:dyDescent="0.2">
      <c r="D7732" s="2"/>
      <c r="E7732" s="2"/>
      <c r="K7732" s="5"/>
      <c r="M7732" s="9"/>
    </row>
    <row r="7733" spans="4:13" x14ac:dyDescent="0.2">
      <c r="D7733" s="2"/>
      <c r="E7733" s="2"/>
      <c r="K7733" s="5"/>
      <c r="M7733" s="9"/>
    </row>
    <row r="7734" spans="4:13" x14ac:dyDescent="0.2">
      <c r="D7734" s="2"/>
      <c r="E7734" s="2"/>
      <c r="K7734" s="5"/>
      <c r="M7734" s="9"/>
    </row>
    <row r="7735" spans="4:13" x14ac:dyDescent="0.2">
      <c r="D7735" s="2"/>
      <c r="E7735" s="2"/>
      <c r="K7735" s="5"/>
      <c r="M7735" s="9"/>
    </row>
    <row r="7736" spans="4:13" x14ac:dyDescent="0.2">
      <c r="D7736" s="2"/>
      <c r="E7736" s="2"/>
      <c r="K7736" s="5"/>
      <c r="M7736" s="9"/>
    </row>
    <row r="7737" spans="4:13" x14ac:dyDescent="0.2">
      <c r="D7737" s="2"/>
      <c r="E7737" s="2"/>
      <c r="K7737" s="5"/>
      <c r="M7737" s="9"/>
    </row>
    <row r="7738" spans="4:13" x14ac:dyDescent="0.2">
      <c r="D7738" s="2"/>
      <c r="E7738" s="2"/>
      <c r="K7738" s="5"/>
      <c r="M7738" s="9"/>
    </row>
    <row r="7739" spans="4:13" x14ac:dyDescent="0.2">
      <c r="D7739" s="2"/>
      <c r="E7739" s="2"/>
      <c r="K7739" s="5"/>
      <c r="M7739" s="9"/>
    </row>
    <row r="7740" spans="4:13" x14ac:dyDescent="0.2">
      <c r="D7740" s="2"/>
      <c r="E7740" s="2"/>
      <c r="K7740" s="5"/>
      <c r="M7740" s="9"/>
    </row>
    <row r="7741" spans="4:13" x14ac:dyDescent="0.2">
      <c r="D7741" s="2"/>
      <c r="E7741" s="2"/>
      <c r="K7741" s="5"/>
      <c r="M7741" s="9"/>
    </row>
    <row r="7742" spans="4:13" x14ac:dyDescent="0.2">
      <c r="D7742" s="2"/>
      <c r="E7742" s="2"/>
      <c r="K7742" s="5"/>
      <c r="M7742" s="9"/>
    </row>
    <row r="7743" spans="4:13" x14ac:dyDescent="0.2">
      <c r="D7743" s="2"/>
      <c r="E7743" s="2"/>
      <c r="K7743" s="5"/>
      <c r="M7743" s="9"/>
    </row>
    <row r="7744" spans="4:13" x14ac:dyDescent="0.2">
      <c r="D7744" s="2"/>
      <c r="E7744" s="2"/>
      <c r="K7744" s="5"/>
      <c r="M7744" s="9"/>
    </row>
    <row r="7745" spans="4:13" x14ac:dyDescent="0.2">
      <c r="D7745" s="2"/>
      <c r="E7745" s="2"/>
      <c r="K7745" s="5"/>
      <c r="M7745" s="9"/>
    </row>
    <row r="7746" spans="4:13" x14ac:dyDescent="0.2">
      <c r="D7746" s="2"/>
      <c r="E7746" s="2"/>
      <c r="K7746" s="5"/>
      <c r="M7746" s="9"/>
    </row>
    <row r="7747" spans="4:13" x14ac:dyDescent="0.2">
      <c r="D7747" s="2"/>
      <c r="E7747" s="2"/>
      <c r="K7747" s="5"/>
      <c r="M7747" s="9"/>
    </row>
    <row r="7748" spans="4:13" x14ac:dyDescent="0.2">
      <c r="D7748" s="2"/>
      <c r="E7748" s="2"/>
      <c r="K7748" s="5"/>
      <c r="M7748" s="9"/>
    </row>
    <row r="7749" spans="4:13" x14ac:dyDescent="0.2">
      <c r="D7749" s="2"/>
      <c r="E7749" s="2"/>
      <c r="K7749" s="5"/>
      <c r="M7749" s="9"/>
    </row>
    <row r="7750" spans="4:13" x14ac:dyDescent="0.2">
      <c r="D7750" s="2"/>
      <c r="E7750" s="2"/>
      <c r="K7750" s="5"/>
      <c r="M7750" s="9"/>
    </row>
    <row r="7751" spans="4:13" x14ac:dyDescent="0.2">
      <c r="D7751" s="2"/>
      <c r="E7751" s="2"/>
      <c r="K7751" s="5"/>
      <c r="M7751" s="9"/>
    </row>
    <row r="7752" spans="4:13" x14ac:dyDescent="0.2">
      <c r="D7752" s="2"/>
      <c r="E7752" s="2"/>
      <c r="K7752" s="5"/>
      <c r="M7752" s="9"/>
    </row>
    <row r="7753" spans="4:13" x14ac:dyDescent="0.2">
      <c r="D7753" s="2"/>
      <c r="E7753" s="2"/>
      <c r="K7753" s="5"/>
      <c r="M7753" s="9"/>
    </row>
    <row r="7754" spans="4:13" x14ac:dyDescent="0.2">
      <c r="D7754" s="2"/>
      <c r="E7754" s="2"/>
      <c r="K7754" s="5"/>
      <c r="M7754" s="9"/>
    </row>
    <row r="7755" spans="4:13" x14ac:dyDescent="0.2">
      <c r="D7755" s="2"/>
      <c r="E7755" s="2"/>
      <c r="K7755" s="5"/>
      <c r="M7755" s="9"/>
    </row>
    <row r="7756" spans="4:13" x14ac:dyDescent="0.2">
      <c r="D7756" s="2"/>
      <c r="E7756" s="2"/>
      <c r="K7756" s="5"/>
      <c r="M7756" s="9"/>
    </row>
    <row r="7757" spans="4:13" x14ac:dyDescent="0.2">
      <c r="D7757" s="2"/>
      <c r="E7757" s="2"/>
      <c r="K7757" s="5"/>
      <c r="M7757" s="9"/>
    </row>
    <row r="7758" spans="4:13" x14ac:dyDescent="0.2">
      <c r="D7758" s="2"/>
      <c r="E7758" s="2"/>
      <c r="K7758" s="5"/>
      <c r="M7758" s="9"/>
    </row>
    <row r="7759" spans="4:13" x14ac:dyDescent="0.2">
      <c r="D7759" s="2"/>
      <c r="E7759" s="2"/>
      <c r="K7759" s="5"/>
      <c r="M7759" s="9"/>
    </row>
    <row r="7760" spans="4:13" x14ac:dyDescent="0.2">
      <c r="D7760" s="2"/>
      <c r="E7760" s="2"/>
      <c r="K7760" s="5"/>
      <c r="M7760" s="9"/>
    </row>
    <row r="7761" spans="4:13" x14ac:dyDescent="0.2">
      <c r="D7761" s="2"/>
      <c r="E7761" s="2"/>
      <c r="K7761" s="5"/>
      <c r="M7761" s="9"/>
    </row>
    <row r="7762" spans="4:13" x14ac:dyDescent="0.2">
      <c r="D7762" s="2"/>
      <c r="E7762" s="2"/>
      <c r="K7762" s="5"/>
      <c r="M7762" s="9"/>
    </row>
    <row r="7763" spans="4:13" x14ac:dyDescent="0.2">
      <c r="D7763" s="2"/>
      <c r="E7763" s="2"/>
      <c r="K7763" s="5"/>
      <c r="M7763" s="9"/>
    </row>
    <row r="7764" spans="4:13" x14ac:dyDescent="0.2">
      <c r="D7764" s="2"/>
      <c r="E7764" s="2"/>
      <c r="K7764" s="5"/>
      <c r="M7764" s="9"/>
    </row>
    <row r="7765" spans="4:13" x14ac:dyDescent="0.2">
      <c r="D7765" s="2"/>
      <c r="E7765" s="2"/>
      <c r="K7765" s="5"/>
      <c r="M7765" s="9"/>
    </row>
    <row r="7766" spans="4:13" x14ac:dyDescent="0.2">
      <c r="D7766" s="2"/>
      <c r="E7766" s="2"/>
      <c r="K7766" s="5"/>
      <c r="M7766" s="9"/>
    </row>
    <row r="7767" spans="4:13" x14ac:dyDescent="0.2">
      <c r="D7767" s="2"/>
      <c r="E7767" s="2"/>
      <c r="K7767" s="5"/>
      <c r="M7767" s="9"/>
    </row>
    <row r="7768" spans="4:13" x14ac:dyDescent="0.2">
      <c r="D7768" s="2"/>
      <c r="E7768" s="2"/>
      <c r="K7768" s="5"/>
      <c r="M7768" s="9"/>
    </row>
    <row r="7769" spans="4:13" x14ac:dyDescent="0.2">
      <c r="D7769" s="2"/>
      <c r="E7769" s="2"/>
      <c r="K7769" s="5"/>
      <c r="M7769" s="9"/>
    </row>
    <row r="7770" spans="4:13" x14ac:dyDescent="0.2">
      <c r="D7770" s="2"/>
      <c r="E7770" s="2"/>
      <c r="K7770" s="5"/>
      <c r="M7770" s="9"/>
    </row>
    <row r="7771" spans="4:13" x14ac:dyDescent="0.2">
      <c r="D7771" s="2"/>
      <c r="E7771" s="2"/>
      <c r="K7771" s="5"/>
      <c r="M7771" s="9"/>
    </row>
    <row r="7772" spans="4:13" x14ac:dyDescent="0.2">
      <c r="D7772" s="2"/>
      <c r="E7772" s="2"/>
      <c r="K7772" s="5"/>
      <c r="M7772" s="9"/>
    </row>
    <row r="7773" spans="4:13" x14ac:dyDescent="0.2">
      <c r="D7773" s="2"/>
      <c r="E7773" s="2"/>
      <c r="K7773" s="5"/>
      <c r="M7773" s="9"/>
    </row>
    <row r="7774" spans="4:13" x14ac:dyDescent="0.2">
      <c r="D7774" s="2"/>
      <c r="E7774" s="2"/>
      <c r="K7774" s="5"/>
      <c r="M7774" s="9"/>
    </row>
    <row r="7775" spans="4:13" x14ac:dyDescent="0.2">
      <c r="D7775" s="2"/>
      <c r="E7775" s="2"/>
      <c r="K7775" s="5"/>
      <c r="M7775" s="9"/>
    </row>
    <row r="7776" spans="4:13" x14ac:dyDescent="0.2">
      <c r="D7776" s="2"/>
      <c r="E7776" s="2"/>
      <c r="K7776" s="5"/>
      <c r="M7776" s="9"/>
    </row>
    <row r="7777" spans="4:13" x14ac:dyDescent="0.2">
      <c r="D7777" s="2"/>
      <c r="E7777" s="2"/>
      <c r="K7777" s="5"/>
      <c r="M7777" s="9"/>
    </row>
    <row r="7778" spans="4:13" x14ac:dyDescent="0.2">
      <c r="D7778" s="2"/>
      <c r="E7778" s="2"/>
      <c r="K7778" s="5"/>
      <c r="M7778" s="9"/>
    </row>
    <row r="7779" spans="4:13" x14ac:dyDescent="0.2">
      <c r="D7779" s="2"/>
      <c r="E7779" s="2"/>
      <c r="K7779" s="5"/>
      <c r="M7779" s="9"/>
    </row>
    <row r="7780" spans="4:13" x14ac:dyDescent="0.2">
      <c r="D7780" s="2"/>
      <c r="E7780" s="2"/>
      <c r="K7780" s="5"/>
      <c r="M7780" s="9"/>
    </row>
    <row r="7781" spans="4:13" x14ac:dyDescent="0.2">
      <c r="D7781" s="2"/>
      <c r="E7781" s="2"/>
      <c r="K7781" s="5"/>
      <c r="M7781" s="9"/>
    </row>
    <row r="7782" spans="4:13" x14ac:dyDescent="0.2">
      <c r="D7782" s="2"/>
      <c r="E7782" s="2"/>
      <c r="K7782" s="5"/>
      <c r="M7782" s="9"/>
    </row>
    <row r="7783" spans="4:13" x14ac:dyDescent="0.2">
      <c r="D7783" s="2"/>
      <c r="E7783" s="2"/>
      <c r="K7783" s="5"/>
      <c r="M7783" s="9"/>
    </row>
    <row r="7784" spans="4:13" x14ac:dyDescent="0.2">
      <c r="D7784" s="2"/>
      <c r="E7784" s="2"/>
      <c r="K7784" s="5"/>
      <c r="M7784" s="9"/>
    </row>
    <row r="7785" spans="4:13" x14ac:dyDescent="0.2">
      <c r="D7785" s="2"/>
      <c r="E7785" s="2"/>
      <c r="K7785" s="5"/>
      <c r="M7785" s="9"/>
    </row>
    <row r="7786" spans="4:13" x14ac:dyDescent="0.2">
      <c r="D7786" s="2"/>
      <c r="E7786" s="2"/>
      <c r="K7786" s="5"/>
      <c r="M7786" s="9"/>
    </row>
    <row r="7787" spans="4:13" x14ac:dyDescent="0.2">
      <c r="D7787" s="2"/>
      <c r="E7787" s="2"/>
      <c r="K7787" s="5"/>
      <c r="M7787" s="9"/>
    </row>
    <row r="7788" spans="4:13" x14ac:dyDescent="0.2">
      <c r="D7788" s="2"/>
      <c r="E7788" s="2"/>
      <c r="K7788" s="5"/>
      <c r="M7788" s="9"/>
    </row>
    <row r="7789" spans="4:13" x14ac:dyDescent="0.2">
      <c r="D7789" s="2"/>
      <c r="E7789" s="2"/>
      <c r="K7789" s="5"/>
      <c r="M7789" s="9"/>
    </row>
    <row r="7790" spans="4:13" x14ac:dyDescent="0.2">
      <c r="D7790" s="2"/>
      <c r="E7790" s="2"/>
      <c r="K7790" s="5"/>
      <c r="M7790" s="9"/>
    </row>
    <row r="7791" spans="4:13" x14ac:dyDescent="0.2">
      <c r="D7791" s="2"/>
      <c r="E7791" s="2"/>
      <c r="K7791" s="5"/>
      <c r="M7791" s="9"/>
    </row>
    <row r="7792" spans="4:13" x14ac:dyDescent="0.2">
      <c r="D7792" s="2"/>
      <c r="E7792" s="2"/>
      <c r="K7792" s="5"/>
      <c r="M7792" s="9"/>
    </row>
    <row r="7793" spans="4:13" x14ac:dyDescent="0.2">
      <c r="D7793" s="2"/>
      <c r="E7793" s="2"/>
      <c r="K7793" s="5"/>
      <c r="M7793" s="9"/>
    </row>
    <row r="7794" spans="4:13" x14ac:dyDescent="0.2">
      <c r="D7794" s="2"/>
      <c r="E7794" s="2"/>
      <c r="K7794" s="5"/>
      <c r="M7794" s="9"/>
    </row>
    <row r="7795" spans="4:13" x14ac:dyDescent="0.2">
      <c r="D7795" s="2"/>
      <c r="E7795" s="2"/>
      <c r="K7795" s="5"/>
      <c r="M7795" s="9"/>
    </row>
    <row r="7796" spans="4:13" x14ac:dyDescent="0.2">
      <c r="D7796" s="2"/>
      <c r="E7796" s="2"/>
      <c r="K7796" s="5"/>
      <c r="M7796" s="9"/>
    </row>
    <row r="7797" spans="4:13" x14ac:dyDescent="0.2">
      <c r="D7797" s="2"/>
      <c r="E7797" s="2"/>
      <c r="K7797" s="5"/>
      <c r="M7797" s="9"/>
    </row>
    <row r="7798" spans="4:13" x14ac:dyDescent="0.2">
      <c r="D7798" s="2"/>
      <c r="E7798" s="2"/>
      <c r="K7798" s="5"/>
      <c r="M7798" s="9"/>
    </row>
    <row r="7799" spans="4:13" x14ac:dyDescent="0.2">
      <c r="D7799" s="2"/>
      <c r="E7799" s="2"/>
      <c r="K7799" s="5"/>
      <c r="M7799" s="9"/>
    </row>
    <row r="7800" spans="4:13" x14ac:dyDescent="0.2">
      <c r="D7800" s="2"/>
      <c r="E7800" s="2"/>
      <c r="K7800" s="5"/>
      <c r="M7800" s="9"/>
    </row>
    <row r="7801" spans="4:13" x14ac:dyDescent="0.2">
      <c r="D7801" s="2"/>
      <c r="E7801" s="2"/>
      <c r="K7801" s="5"/>
      <c r="M7801" s="9"/>
    </row>
    <row r="7802" spans="4:13" x14ac:dyDescent="0.2">
      <c r="D7802" s="2"/>
      <c r="E7802" s="2"/>
      <c r="K7802" s="5"/>
      <c r="M7802" s="9"/>
    </row>
    <row r="7803" spans="4:13" x14ac:dyDescent="0.2">
      <c r="D7803" s="2"/>
      <c r="E7803" s="2"/>
      <c r="K7803" s="5"/>
      <c r="M7803" s="9"/>
    </row>
    <row r="7804" spans="4:13" x14ac:dyDescent="0.2">
      <c r="D7804" s="2"/>
      <c r="E7804" s="2"/>
      <c r="K7804" s="5"/>
      <c r="M7804" s="9"/>
    </row>
    <row r="7805" spans="4:13" x14ac:dyDescent="0.2">
      <c r="D7805" s="2"/>
      <c r="E7805" s="2"/>
      <c r="K7805" s="5"/>
      <c r="M7805" s="9"/>
    </row>
    <row r="7806" spans="4:13" x14ac:dyDescent="0.2">
      <c r="D7806" s="2"/>
      <c r="E7806" s="2"/>
      <c r="K7806" s="5"/>
      <c r="M7806" s="9"/>
    </row>
    <row r="7807" spans="4:13" x14ac:dyDescent="0.2">
      <c r="D7807" s="2"/>
      <c r="E7807" s="2"/>
      <c r="K7807" s="5"/>
      <c r="M7807" s="9"/>
    </row>
    <row r="7808" spans="4:13" x14ac:dyDescent="0.2">
      <c r="D7808" s="2"/>
      <c r="E7808" s="2"/>
      <c r="K7808" s="5"/>
      <c r="M7808" s="9"/>
    </row>
    <row r="7809" spans="4:13" x14ac:dyDescent="0.2">
      <c r="D7809" s="2"/>
      <c r="E7809" s="2"/>
      <c r="K7809" s="5"/>
      <c r="M7809" s="9"/>
    </row>
    <row r="7810" spans="4:13" x14ac:dyDescent="0.2">
      <c r="D7810" s="2"/>
      <c r="E7810" s="2"/>
      <c r="K7810" s="5"/>
      <c r="M7810" s="9"/>
    </row>
    <row r="7811" spans="4:13" x14ac:dyDescent="0.2">
      <c r="D7811" s="2"/>
      <c r="E7811" s="2"/>
      <c r="K7811" s="5"/>
      <c r="M7811" s="9"/>
    </row>
    <row r="7812" spans="4:13" x14ac:dyDescent="0.2">
      <c r="D7812" s="2"/>
      <c r="E7812" s="2"/>
      <c r="K7812" s="5"/>
      <c r="M7812" s="9"/>
    </row>
    <row r="7813" spans="4:13" x14ac:dyDescent="0.2">
      <c r="D7813" s="2"/>
      <c r="E7813" s="2"/>
      <c r="K7813" s="5"/>
      <c r="M7813" s="9"/>
    </row>
    <row r="7814" spans="4:13" x14ac:dyDescent="0.2">
      <c r="D7814" s="2"/>
      <c r="E7814" s="2"/>
      <c r="K7814" s="5"/>
      <c r="M7814" s="9"/>
    </row>
    <row r="7815" spans="4:13" x14ac:dyDescent="0.2">
      <c r="D7815" s="2"/>
      <c r="E7815" s="2"/>
      <c r="K7815" s="5"/>
      <c r="M7815" s="9"/>
    </row>
    <row r="7816" spans="4:13" x14ac:dyDescent="0.2">
      <c r="D7816" s="2"/>
      <c r="E7816" s="2"/>
      <c r="K7816" s="5"/>
      <c r="M7816" s="9"/>
    </row>
    <row r="7817" spans="4:13" x14ac:dyDescent="0.2">
      <c r="D7817" s="2"/>
      <c r="E7817" s="2"/>
      <c r="K7817" s="5"/>
      <c r="M7817" s="9"/>
    </row>
    <row r="7818" spans="4:13" x14ac:dyDescent="0.2">
      <c r="D7818" s="2"/>
      <c r="E7818" s="2"/>
      <c r="K7818" s="5"/>
      <c r="M7818" s="9"/>
    </row>
    <row r="7819" spans="4:13" x14ac:dyDescent="0.2">
      <c r="D7819" s="2"/>
      <c r="E7819" s="2"/>
      <c r="K7819" s="5"/>
      <c r="M7819" s="9"/>
    </row>
    <row r="7820" spans="4:13" x14ac:dyDescent="0.2">
      <c r="D7820" s="2"/>
      <c r="E7820" s="2"/>
      <c r="K7820" s="5"/>
      <c r="M7820" s="9"/>
    </row>
    <row r="7821" spans="4:13" x14ac:dyDescent="0.2">
      <c r="D7821" s="2"/>
      <c r="E7821" s="2"/>
      <c r="K7821" s="5"/>
      <c r="M7821" s="9"/>
    </row>
    <row r="7822" spans="4:13" x14ac:dyDescent="0.2">
      <c r="D7822" s="2"/>
      <c r="E7822" s="2"/>
      <c r="K7822" s="5"/>
      <c r="M7822" s="9"/>
    </row>
    <row r="7823" spans="4:13" x14ac:dyDescent="0.2">
      <c r="D7823" s="2"/>
      <c r="E7823" s="2"/>
      <c r="K7823" s="5"/>
      <c r="M7823" s="9"/>
    </row>
    <row r="7824" spans="4:13" x14ac:dyDescent="0.2">
      <c r="D7824" s="2"/>
      <c r="E7824" s="2"/>
      <c r="K7824" s="5"/>
      <c r="M7824" s="9"/>
    </row>
    <row r="7825" spans="4:13" x14ac:dyDescent="0.2">
      <c r="D7825" s="2"/>
      <c r="E7825" s="2"/>
      <c r="K7825" s="5"/>
      <c r="M7825" s="9"/>
    </row>
    <row r="7826" spans="4:13" x14ac:dyDescent="0.2">
      <c r="D7826" s="2"/>
      <c r="E7826" s="2"/>
      <c r="K7826" s="5"/>
      <c r="M7826" s="9"/>
    </row>
    <row r="7827" spans="4:13" x14ac:dyDescent="0.2">
      <c r="D7827" s="2"/>
      <c r="E7827" s="2"/>
      <c r="K7827" s="5"/>
      <c r="M7827" s="9"/>
    </row>
    <row r="7828" spans="4:13" x14ac:dyDescent="0.2">
      <c r="D7828" s="2"/>
      <c r="E7828" s="2"/>
      <c r="K7828" s="5"/>
      <c r="M7828" s="9"/>
    </row>
    <row r="7829" spans="4:13" x14ac:dyDescent="0.2">
      <c r="D7829" s="2"/>
      <c r="E7829" s="2"/>
      <c r="K7829" s="5"/>
      <c r="M7829" s="9"/>
    </row>
    <row r="7830" spans="4:13" x14ac:dyDescent="0.2">
      <c r="D7830" s="2"/>
      <c r="E7830" s="2"/>
      <c r="K7830" s="5"/>
      <c r="M7830" s="9"/>
    </row>
    <row r="7831" spans="4:13" x14ac:dyDescent="0.2">
      <c r="D7831" s="2"/>
      <c r="E7831" s="2"/>
      <c r="K7831" s="5"/>
      <c r="M7831" s="9"/>
    </row>
    <row r="7832" spans="4:13" x14ac:dyDescent="0.2">
      <c r="D7832" s="2"/>
      <c r="E7832" s="2"/>
      <c r="K7832" s="5"/>
      <c r="M7832" s="9"/>
    </row>
    <row r="7833" spans="4:13" x14ac:dyDescent="0.2">
      <c r="D7833" s="2"/>
      <c r="E7833" s="2"/>
      <c r="K7833" s="5"/>
      <c r="M7833" s="9"/>
    </row>
    <row r="7834" spans="4:13" x14ac:dyDescent="0.2">
      <c r="D7834" s="2"/>
      <c r="E7834" s="2"/>
      <c r="K7834" s="5"/>
      <c r="M7834" s="9"/>
    </row>
    <row r="7835" spans="4:13" x14ac:dyDescent="0.2">
      <c r="D7835" s="2"/>
      <c r="E7835" s="2"/>
      <c r="K7835" s="5"/>
      <c r="M7835" s="9"/>
    </row>
    <row r="7836" spans="4:13" x14ac:dyDescent="0.2">
      <c r="D7836" s="2"/>
      <c r="E7836" s="2"/>
      <c r="K7836" s="5"/>
      <c r="M7836" s="9"/>
    </row>
    <row r="7837" spans="4:13" x14ac:dyDescent="0.2">
      <c r="D7837" s="2"/>
      <c r="E7837" s="2"/>
      <c r="K7837" s="5"/>
      <c r="M7837" s="9"/>
    </row>
    <row r="7838" spans="4:13" x14ac:dyDescent="0.2">
      <c r="D7838" s="2"/>
      <c r="E7838" s="2"/>
      <c r="K7838" s="5"/>
      <c r="M7838" s="9"/>
    </row>
    <row r="7839" spans="4:13" x14ac:dyDescent="0.2">
      <c r="D7839" s="2"/>
      <c r="E7839" s="2"/>
      <c r="K7839" s="5"/>
      <c r="M7839" s="9"/>
    </row>
    <row r="7840" spans="4:13" x14ac:dyDescent="0.2">
      <c r="D7840" s="2"/>
      <c r="E7840" s="2"/>
      <c r="K7840" s="5"/>
      <c r="M7840" s="9"/>
    </row>
    <row r="7841" spans="4:13" x14ac:dyDescent="0.2">
      <c r="D7841" s="2"/>
      <c r="E7841" s="2"/>
      <c r="K7841" s="5"/>
      <c r="M7841" s="9"/>
    </row>
    <row r="7842" spans="4:13" x14ac:dyDescent="0.2">
      <c r="D7842" s="2"/>
      <c r="E7842" s="2"/>
      <c r="K7842" s="5"/>
      <c r="M7842" s="9"/>
    </row>
    <row r="7843" spans="4:13" x14ac:dyDescent="0.2">
      <c r="D7843" s="2"/>
      <c r="E7843" s="2"/>
      <c r="K7843" s="5"/>
      <c r="M7843" s="9"/>
    </row>
    <row r="7844" spans="4:13" x14ac:dyDescent="0.2">
      <c r="D7844" s="2"/>
      <c r="E7844" s="2"/>
      <c r="K7844" s="5"/>
      <c r="M7844" s="9"/>
    </row>
    <row r="7845" spans="4:13" x14ac:dyDescent="0.2">
      <c r="D7845" s="2"/>
      <c r="E7845" s="2"/>
      <c r="K7845" s="5"/>
      <c r="M7845" s="9"/>
    </row>
    <row r="7846" spans="4:13" x14ac:dyDescent="0.2">
      <c r="D7846" s="2"/>
      <c r="E7846" s="2"/>
      <c r="K7846" s="5"/>
      <c r="M7846" s="9"/>
    </row>
    <row r="7847" spans="4:13" x14ac:dyDescent="0.2">
      <c r="D7847" s="2"/>
      <c r="E7847" s="2"/>
      <c r="K7847" s="5"/>
      <c r="M7847" s="9"/>
    </row>
    <row r="7848" spans="4:13" x14ac:dyDescent="0.2">
      <c r="D7848" s="2"/>
      <c r="E7848" s="2"/>
      <c r="K7848" s="5"/>
      <c r="M7848" s="9"/>
    </row>
    <row r="7849" spans="4:13" x14ac:dyDescent="0.2">
      <c r="D7849" s="2"/>
      <c r="E7849" s="2"/>
      <c r="K7849" s="5"/>
      <c r="M7849" s="9"/>
    </row>
    <row r="7850" spans="4:13" x14ac:dyDescent="0.2">
      <c r="D7850" s="2"/>
      <c r="E7850" s="2"/>
      <c r="K7850" s="5"/>
      <c r="M7850" s="9"/>
    </row>
    <row r="7851" spans="4:13" x14ac:dyDescent="0.2">
      <c r="D7851" s="2"/>
      <c r="E7851" s="2"/>
      <c r="K7851" s="5"/>
      <c r="M7851" s="9"/>
    </row>
    <row r="7852" spans="4:13" x14ac:dyDescent="0.2">
      <c r="D7852" s="2"/>
      <c r="E7852" s="2"/>
      <c r="K7852" s="5"/>
      <c r="M7852" s="9"/>
    </row>
    <row r="7853" spans="4:13" x14ac:dyDescent="0.2">
      <c r="D7853" s="2"/>
      <c r="E7853" s="2"/>
      <c r="K7853" s="5"/>
      <c r="M7853" s="9"/>
    </row>
    <row r="7854" spans="4:13" x14ac:dyDescent="0.2">
      <c r="D7854" s="2"/>
      <c r="E7854" s="2"/>
      <c r="K7854" s="5"/>
      <c r="M7854" s="9"/>
    </row>
    <row r="7855" spans="4:13" x14ac:dyDescent="0.2">
      <c r="D7855" s="2"/>
      <c r="E7855" s="2"/>
      <c r="K7855" s="5"/>
      <c r="M7855" s="9"/>
    </row>
    <row r="7856" spans="4:13" x14ac:dyDescent="0.2">
      <c r="D7856" s="2"/>
      <c r="E7856" s="2"/>
      <c r="K7856" s="5"/>
      <c r="M7856" s="9"/>
    </row>
    <row r="7857" spans="4:13" x14ac:dyDescent="0.2">
      <c r="D7857" s="2"/>
      <c r="E7857" s="2"/>
      <c r="K7857" s="5"/>
      <c r="M7857" s="9"/>
    </row>
    <row r="7858" spans="4:13" x14ac:dyDescent="0.2">
      <c r="D7858" s="2"/>
      <c r="E7858" s="2"/>
      <c r="K7858" s="5"/>
      <c r="M7858" s="9"/>
    </row>
    <row r="7859" spans="4:13" x14ac:dyDescent="0.2">
      <c r="D7859" s="2"/>
      <c r="E7859" s="2"/>
      <c r="K7859" s="5"/>
      <c r="M7859" s="9"/>
    </row>
    <row r="7860" spans="4:13" x14ac:dyDescent="0.2">
      <c r="D7860" s="2"/>
      <c r="E7860" s="2"/>
      <c r="K7860" s="5"/>
      <c r="M7860" s="9"/>
    </row>
    <row r="7861" spans="4:13" x14ac:dyDescent="0.2">
      <c r="D7861" s="2"/>
      <c r="E7861" s="2"/>
      <c r="K7861" s="5"/>
      <c r="M7861" s="9"/>
    </row>
    <row r="7862" spans="4:13" x14ac:dyDescent="0.2">
      <c r="D7862" s="2"/>
      <c r="E7862" s="2"/>
      <c r="K7862" s="5"/>
      <c r="M7862" s="9"/>
    </row>
    <row r="7863" spans="4:13" x14ac:dyDescent="0.2">
      <c r="D7863" s="2"/>
      <c r="E7863" s="2"/>
      <c r="K7863" s="5"/>
      <c r="M7863" s="9"/>
    </row>
    <row r="7864" spans="4:13" x14ac:dyDescent="0.2">
      <c r="D7864" s="2"/>
      <c r="E7864" s="2"/>
      <c r="K7864" s="5"/>
      <c r="M7864" s="9"/>
    </row>
    <row r="7865" spans="4:13" x14ac:dyDescent="0.2">
      <c r="D7865" s="2"/>
      <c r="E7865" s="2"/>
      <c r="K7865" s="5"/>
      <c r="M7865" s="9"/>
    </row>
    <row r="7866" spans="4:13" x14ac:dyDescent="0.2">
      <c r="D7866" s="2"/>
      <c r="E7866" s="2"/>
      <c r="K7866" s="5"/>
      <c r="M7866" s="9"/>
    </row>
    <row r="7867" spans="4:13" x14ac:dyDescent="0.2">
      <c r="D7867" s="2"/>
      <c r="E7867" s="2"/>
      <c r="K7867" s="5"/>
      <c r="M7867" s="9"/>
    </row>
    <row r="7868" spans="4:13" x14ac:dyDescent="0.2">
      <c r="D7868" s="2"/>
      <c r="E7868" s="2"/>
      <c r="K7868" s="5"/>
      <c r="M7868" s="9"/>
    </row>
    <row r="7869" spans="4:13" x14ac:dyDescent="0.2">
      <c r="D7869" s="2"/>
      <c r="E7869" s="2"/>
      <c r="K7869" s="5"/>
      <c r="M7869" s="9"/>
    </row>
    <row r="7870" spans="4:13" x14ac:dyDescent="0.2">
      <c r="D7870" s="2"/>
      <c r="E7870" s="2"/>
      <c r="K7870" s="5"/>
      <c r="M7870" s="9"/>
    </row>
    <row r="7871" spans="4:13" x14ac:dyDescent="0.2">
      <c r="D7871" s="2"/>
      <c r="E7871" s="2"/>
      <c r="K7871" s="5"/>
      <c r="M7871" s="9"/>
    </row>
    <row r="7872" spans="4:13" x14ac:dyDescent="0.2">
      <c r="D7872" s="2"/>
      <c r="E7872" s="2"/>
      <c r="K7872" s="5"/>
      <c r="M7872" s="9"/>
    </row>
    <row r="7873" spans="4:13" x14ac:dyDescent="0.2">
      <c r="D7873" s="2"/>
      <c r="E7873" s="2"/>
      <c r="K7873" s="5"/>
      <c r="M7873" s="9"/>
    </row>
    <row r="7874" spans="4:13" x14ac:dyDescent="0.2">
      <c r="D7874" s="2"/>
      <c r="E7874" s="2"/>
      <c r="K7874" s="5"/>
      <c r="M7874" s="9"/>
    </row>
    <row r="7875" spans="4:13" x14ac:dyDescent="0.2">
      <c r="D7875" s="2"/>
      <c r="E7875" s="2"/>
      <c r="K7875" s="5"/>
      <c r="M7875" s="9"/>
    </row>
    <row r="7876" spans="4:13" x14ac:dyDescent="0.2">
      <c r="D7876" s="2"/>
      <c r="E7876" s="2"/>
      <c r="K7876" s="5"/>
      <c r="M7876" s="9"/>
    </row>
    <row r="7877" spans="4:13" x14ac:dyDescent="0.2">
      <c r="D7877" s="2"/>
      <c r="E7877" s="2"/>
      <c r="K7877" s="5"/>
      <c r="M7877" s="9"/>
    </row>
    <row r="7878" spans="4:13" x14ac:dyDescent="0.2">
      <c r="D7878" s="2"/>
      <c r="E7878" s="2"/>
      <c r="K7878" s="5"/>
      <c r="M7878" s="9"/>
    </row>
    <row r="7879" spans="4:13" x14ac:dyDescent="0.2">
      <c r="D7879" s="2"/>
      <c r="E7879" s="2"/>
      <c r="K7879" s="5"/>
      <c r="M7879" s="9"/>
    </row>
    <row r="7880" spans="4:13" x14ac:dyDescent="0.2">
      <c r="D7880" s="2"/>
      <c r="E7880" s="2"/>
      <c r="K7880" s="5"/>
      <c r="M7880" s="9"/>
    </row>
    <row r="7881" spans="4:13" x14ac:dyDescent="0.2">
      <c r="D7881" s="2"/>
      <c r="E7881" s="2"/>
      <c r="K7881" s="5"/>
      <c r="M7881" s="9"/>
    </row>
    <row r="7882" spans="4:13" x14ac:dyDescent="0.2">
      <c r="D7882" s="2"/>
      <c r="E7882" s="2"/>
      <c r="K7882" s="5"/>
      <c r="M7882" s="9"/>
    </row>
    <row r="7883" spans="4:13" x14ac:dyDescent="0.2">
      <c r="D7883" s="2"/>
      <c r="E7883" s="2"/>
      <c r="K7883" s="5"/>
      <c r="M7883" s="9"/>
    </row>
    <row r="7884" spans="4:13" x14ac:dyDescent="0.2">
      <c r="D7884" s="2"/>
      <c r="E7884" s="2"/>
      <c r="K7884" s="5"/>
      <c r="M7884" s="9"/>
    </row>
    <row r="7885" spans="4:13" x14ac:dyDescent="0.2">
      <c r="D7885" s="2"/>
      <c r="E7885" s="2"/>
      <c r="K7885" s="5"/>
      <c r="M7885" s="9"/>
    </row>
    <row r="7886" spans="4:13" x14ac:dyDescent="0.2">
      <c r="D7886" s="2"/>
      <c r="E7886" s="2"/>
      <c r="K7886" s="5"/>
      <c r="M7886" s="9"/>
    </row>
    <row r="7887" spans="4:13" x14ac:dyDescent="0.2">
      <c r="D7887" s="2"/>
      <c r="E7887" s="2"/>
      <c r="K7887" s="5"/>
      <c r="M7887" s="9"/>
    </row>
    <row r="7888" spans="4:13" x14ac:dyDescent="0.2">
      <c r="D7888" s="2"/>
      <c r="E7888" s="2"/>
      <c r="K7888" s="5"/>
      <c r="M7888" s="9"/>
    </row>
    <row r="7889" spans="4:13" x14ac:dyDescent="0.2">
      <c r="D7889" s="2"/>
      <c r="E7889" s="2"/>
      <c r="K7889" s="5"/>
      <c r="M7889" s="9"/>
    </row>
    <row r="7890" spans="4:13" x14ac:dyDescent="0.2">
      <c r="D7890" s="2"/>
      <c r="E7890" s="2"/>
      <c r="K7890" s="5"/>
      <c r="M7890" s="9"/>
    </row>
    <row r="7891" spans="4:13" x14ac:dyDescent="0.2">
      <c r="D7891" s="2"/>
      <c r="E7891" s="2"/>
      <c r="K7891" s="5"/>
      <c r="M7891" s="9"/>
    </row>
    <row r="7892" spans="4:13" x14ac:dyDescent="0.2">
      <c r="D7892" s="2"/>
      <c r="E7892" s="2"/>
      <c r="K7892" s="5"/>
      <c r="M7892" s="9"/>
    </row>
    <row r="7893" spans="4:13" x14ac:dyDescent="0.2">
      <c r="D7893" s="2"/>
      <c r="E7893" s="2"/>
      <c r="K7893" s="5"/>
      <c r="M7893" s="9"/>
    </row>
    <row r="7894" spans="4:13" x14ac:dyDescent="0.2">
      <c r="D7894" s="2"/>
      <c r="E7894" s="2"/>
      <c r="K7894" s="5"/>
      <c r="M7894" s="9"/>
    </row>
    <row r="7895" spans="4:13" x14ac:dyDescent="0.2">
      <c r="D7895" s="2"/>
      <c r="E7895" s="2"/>
      <c r="K7895" s="5"/>
      <c r="M7895" s="9"/>
    </row>
    <row r="7896" spans="4:13" x14ac:dyDescent="0.2">
      <c r="D7896" s="2"/>
      <c r="E7896" s="2"/>
      <c r="K7896" s="5"/>
      <c r="M7896" s="9"/>
    </row>
    <row r="7897" spans="4:13" x14ac:dyDescent="0.2">
      <c r="D7897" s="2"/>
      <c r="E7897" s="2"/>
      <c r="K7897" s="5"/>
      <c r="M7897" s="9"/>
    </row>
    <row r="7898" spans="4:13" x14ac:dyDescent="0.2">
      <c r="D7898" s="2"/>
      <c r="E7898" s="2"/>
      <c r="K7898" s="5"/>
      <c r="M7898" s="9"/>
    </row>
    <row r="7899" spans="4:13" x14ac:dyDescent="0.2">
      <c r="D7899" s="2"/>
      <c r="E7899" s="2"/>
      <c r="K7899" s="5"/>
      <c r="M7899" s="9"/>
    </row>
    <row r="7900" spans="4:13" x14ac:dyDescent="0.2">
      <c r="D7900" s="2"/>
      <c r="E7900" s="2"/>
      <c r="K7900" s="5"/>
      <c r="M7900" s="9"/>
    </row>
    <row r="7901" spans="4:13" x14ac:dyDescent="0.2">
      <c r="D7901" s="2"/>
      <c r="E7901" s="2"/>
      <c r="K7901" s="5"/>
      <c r="M7901" s="9"/>
    </row>
    <row r="7902" spans="4:13" x14ac:dyDescent="0.2">
      <c r="D7902" s="2"/>
      <c r="E7902" s="2"/>
      <c r="K7902" s="5"/>
      <c r="M7902" s="9"/>
    </row>
    <row r="7903" spans="4:13" x14ac:dyDescent="0.2">
      <c r="D7903" s="2"/>
      <c r="E7903" s="2"/>
      <c r="K7903" s="5"/>
      <c r="M7903" s="9"/>
    </row>
    <row r="7904" spans="4:13" x14ac:dyDescent="0.2">
      <c r="D7904" s="2"/>
      <c r="E7904" s="2"/>
      <c r="K7904" s="5"/>
      <c r="M7904" s="9"/>
    </row>
    <row r="7905" spans="4:13" x14ac:dyDescent="0.2">
      <c r="D7905" s="2"/>
      <c r="E7905" s="2"/>
      <c r="K7905" s="5"/>
      <c r="M7905" s="9"/>
    </row>
    <row r="7906" spans="4:13" x14ac:dyDescent="0.2">
      <c r="D7906" s="2"/>
      <c r="E7906" s="2"/>
      <c r="K7906" s="5"/>
      <c r="M7906" s="9"/>
    </row>
    <row r="7907" spans="4:13" x14ac:dyDescent="0.2">
      <c r="D7907" s="2"/>
      <c r="E7907" s="2"/>
      <c r="K7907" s="5"/>
      <c r="M7907" s="9"/>
    </row>
    <row r="7908" spans="4:13" x14ac:dyDescent="0.2">
      <c r="D7908" s="2"/>
      <c r="E7908" s="2"/>
      <c r="K7908" s="5"/>
      <c r="M7908" s="9"/>
    </row>
    <row r="7909" spans="4:13" x14ac:dyDescent="0.2">
      <c r="D7909" s="2"/>
      <c r="E7909" s="2"/>
      <c r="K7909" s="5"/>
      <c r="M7909" s="9"/>
    </row>
    <row r="7910" spans="4:13" x14ac:dyDescent="0.2">
      <c r="D7910" s="2"/>
      <c r="E7910" s="2"/>
      <c r="K7910" s="5"/>
      <c r="M7910" s="9"/>
    </row>
    <row r="7911" spans="4:13" x14ac:dyDescent="0.2">
      <c r="D7911" s="2"/>
      <c r="E7911" s="2"/>
      <c r="K7911" s="5"/>
      <c r="M7911" s="9"/>
    </row>
    <row r="7912" spans="4:13" x14ac:dyDescent="0.2">
      <c r="D7912" s="2"/>
      <c r="E7912" s="2"/>
      <c r="K7912" s="5"/>
      <c r="M7912" s="9"/>
    </row>
    <row r="7913" spans="4:13" x14ac:dyDescent="0.2">
      <c r="D7913" s="2"/>
      <c r="E7913" s="2"/>
      <c r="K7913" s="5"/>
      <c r="M7913" s="9"/>
    </row>
    <row r="7914" spans="4:13" x14ac:dyDescent="0.2">
      <c r="D7914" s="2"/>
      <c r="E7914" s="2"/>
      <c r="K7914" s="5"/>
      <c r="M7914" s="9"/>
    </row>
    <row r="7915" spans="4:13" x14ac:dyDescent="0.2">
      <c r="D7915" s="2"/>
      <c r="E7915" s="2"/>
      <c r="K7915" s="5"/>
      <c r="M7915" s="9"/>
    </row>
    <row r="7916" spans="4:13" x14ac:dyDescent="0.2">
      <c r="D7916" s="2"/>
      <c r="E7916" s="2"/>
      <c r="K7916" s="5"/>
      <c r="M7916" s="9"/>
    </row>
    <row r="7917" spans="4:13" x14ac:dyDescent="0.2">
      <c r="D7917" s="2"/>
      <c r="E7917" s="2"/>
      <c r="K7917" s="5"/>
      <c r="M7917" s="9"/>
    </row>
    <row r="7918" spans="4:13" x14ac:dyDescent="0.2">
      <c r="D7918" s="2"/>
      <c r="E7918" s="2"/>
      <c r="K7918" s="5"/>
      <c r="M7918" s="9"/>
    </row>
    <row r="7919" spans="4:13" x14ac:dyDescent="0.2">
      <c r="D7919" s="2"/>
      <c r="E7919" s="2"/>
      <c r="K7919" s="5"/>
      <c r="M7919" s="9"/>
    </row>
    <row r="7920" spans="4:13" x14ac:dyDescent="0.2">
      <c r="D7920" s="2"/>
      <c r="E7920" s="2"/>
      <c r="K7920" s="5"/>
      <c r="M7920" s="9"/>
    </row>
    <row r="7921" spans="4:13" x14ac:dyDescent="0.2">
      <c r="D7921" s="2"/>
      <c r="E7921" s="2"/>
      <c r="K7921" s="5"/>
      <c r="M7921" s="9"/>
    </row>
    <row r="7922" spans="4:13" x14ac:dyDescent="0.2">
      <c r="D7922" s="2"/>
      <c r="E7922" s="2"/>
      <c r="K7922" s="5"/>
      <c r="M7922" s="9"/>
    </row>
    <row r="7923" spans="4:13" x14ac:dyDescent="0.2">
      <c r="D7923" s="2"/>
      <c r="E7923" s="2"/>
      <c r="K7923" s="5"/>
      <c r="M7923" s="9"/>
    </row>
    <row r="7924" spans="4:13" x14ac:dyDescent="0.2">
      <c r="D7924" s="2"/>
      <c r="E7924" s="2"/>
      <c r="K7924" s="5"/>
      <c r="M7924" s="9"/>
    </row>
    <row r="7925" spans="4:13" x14ac:dyDescent="0.2">
      <c r="D7925" s="2"/>
      <c r="E7925" s="2"/>
      <c r="K7925" s="5"/>
      <c r="M7925" s="9"/>
    </row>
    <row r="7926" spans="4:13" x14ac:dyDescent="0.2">
      <c r="D7926" s="2"/>
      <c r="E7926" s="2"/>
      <c r="K7926" s="5"/>
      <c r="M7926" s="9"/>
    </row>
    <row r="7927" spans="4:13" x14ac:dyDescent="0.2">
      <c r="D7927" s="2"/>
      <c r="E7927" s="2"/>
      <c r="K7927" s="5"/>
      <c r="M7927" s="9"/>
    </row>
    <row r="7928" spans="4:13" x14ac:dyDescent="0.2">
      <c r="D7928" s="2"/>
      <c r="E7928" s="2"/>
      <c r="K7928" s="5"/>
      <c r="M7928" s="9"/>
    </row>
    <row r="7929" spans="4:13" x14ac:dyDescent="0.2">
      <c r="D7929" s="2"/>
      <c r="E7929" s="2"/>
      <c r="K7929" s="5"/>
      <c r="M7929" s="9"/>
    </row>
    <row r="7930" spans="4:13" x14ac:dyDescent="0.2">
      <c r="D7930" s="2"/>
      <c r="E7930" s="2"/>
      <c r="K7930" s="5"/>
      <c r="M7930" s="9"/>
    </row>
    <row r="7931" spans="4:13" x14ac:dyDescent="0.2">
      <c r="D7931" s="2"/>
      <c r="E7931" s="2"/>
      <c r="K7931" s="5"/>
      <c r="M7931" s="9"/>
    </row>
    <row r="7932" spans="4:13" x14ac:dyDescent="0.2">
      <c r="D7932" s="2"/>
      <c r="E7932" s="2"/>
      <c r="K7932" s="5"/>
      <c r="M7932" s="9"/>
    </row>
    <row r="7933" spans="4:13" x14ac:dyDescent="0.2">
      <c r="D7933" s="2"/>
      <c r="E7933" s="2"/>
      <c r="K7933" s="5"/>
      <c r="M7933" s="9"/>
    </row>
    <row r="7934" spans="4:13" x14ac:dyDescent="0.2">
      <c r="D7934" s="2"/>
      <c r="E7934" s="2"/>
      <c r="K7934" s="5"/>
      <c r="M7934" s="9"/>
    </row>
    <row r="7935" spans="4:13" x14ac:dyDescent="0.2">
      <c r="D7935" s="2"/>
      <c r="E7935" s="2"/>
      <c r="K7935" s="5"/>
      <c r="M7935" s="9"/>
    </row>
    <row r="7936" spans="4:13" x14ac:dyDescent="0.2">
      <c r="D7936" s="2"/>
      <c r="E7936" s="2"/>
      <c r="K7936" s="5"/>
      <c r="M7936" s="9"/>
    </row>
    <row r="7937" spans="4:13" x14ac:dyDescent="0.2">
      <c r="D7937" s="2"/>
      <c r="E7937" s="2"/>
      <c r="K7937" s="5"/>
      <c r="M7937" s="9"/>
    </row>
    <row r="7938" spans="4:13" x14ac:dyDescent="0.2">
      <c r="D7938" s="2"/>
      <c r="E7938" s="2"/>
      <c r="K7938" s="5"/>
      <c r="M7938" s="9"/>
    </row>
    <row r="7939" spans="4:13" x14ac:dyDescent="0.2">
      <c r="D7939" s="2"/>
      <c r="E7939" s="2"/>
      <c r="K7939" s="5"/>
      <c r="M7939" s="9"/>
    </row>
    <row r="7940" spans="4:13" x14ac:dyDescent="0.2">
      <c r="D7940" s="2"/>
      <c r="E7940" s="2"/>
      <c r="K7940" s="5"/>
      <c r="M7940" s="9"/>
    </row>
    <row r="7941" spans="4:13" x14ac:dyDescent="0.2">
      <c r="D7941" s="2"/>
      <c r="E7941" s="2"/>
      <c r="K7941" s="5"/>
      <c r="M7941" s="9"/>
    </row>
    <row r="7942" spans="4:13" x14ac:dyDescent="0.2">
      <c r="D7942" s="2"/>
      <c r="E7942" s="2"/>
      <c r="K7942" s="5"/>
      <c r="M7942" s="9"/>
    </row>
    <row r="7943" spans="4:13" x14ac:dyDescent="0.2">
      <c r="D7943" s="2"/>
      <c r="E7943" s="2"/>
      <c r="K7943" s="5"/>
      <c r="M7943" s="9"/>
    </row>
    <row r="7944" spans="4:13" x14ac:dyDescent="0.2">
      <c r="D7944" s="2"/>
      <c r="E7944" s="2"/>
      <c r="K7944" s="5"/>
      <c r="M7944" s="9"/>
    </row>
    <row r="7945" spans="4:13" x14ac:dyDescent="0.2">
      <c r="D7945" s="2"/>
      <c r="E7945" s="2"/>
      <c r="K7945" s="5"/>
      <c r="M7945" s="9"/>
    </row>
    <row r="7946" spans="4:13" x14ac:dyDescent="0.2">
      <c r="D7946" s="2"/>
      <c r="E7946" s="2"/>
      <c r="K7946" s="5"/>
      <c r="M7946" s="9"/>
    </row>
    <row r="7947" spans="4:13" x14ac:dyDescent="0.2">
      <c r="D7947" s="2"/>
      <c r="E7947" s="2"/>
      <c r="K7947" s="5"/>
      <c r="M7947" s="9"/>
    </row>
    <row r="7948" spans="4:13" x14ac:dyDescent="0.2">
      <c r="D7948" s="2"/>
      <c r="E7948" s="2"/>
      <c r="K7948" s="5"/>
      <c r="M7948" s="9"/>
    </row>
    <row r="7949" spans="4:13" x14ac:dyDescent="0.2">
      <c r="D7949" s="2"/>
      <c r="E7949" s="2"/>
      <c r="K7949" s="5"/>
      <c r="M7949" s="9"/>
    </row>
    <row r="7950" spans="4:13" x14ac:dyDescent="0.2">
      <c r="D7950" s="2"/>
      <c r="E7950" s="2"/>
      <c r="K7950" s="5"/>
      <c r="M7950" s="9"/>
    </row>
    <row r="7951" spans="4:13" x14ac:dyDescent="0.2">
      <c r="D7951" s="2"/>
      <c r="E7951" s="2"/>
      <c r="K7951" s="5"/>
      <c r="M7951" s="9"/>
    </row>
    <row r="7952" spans="4:13" x14ac:dyDescent="0.2">
      <c r="D7952" s="2"/>
      <c r="E7952" s="2"/>
      <c r="K7952" s="5"/>
      <c r="M7952" s="9"/>
    </row>
    <row r="7953" spans="4:13" x14ac:dyDescent="0.2">
      <c r="D7953" s="2"/>
      <c r="E7953" s="2"/>
      <c r="K7953" s="5"/>
      <c r="M7953" s="9"/>
    </row>
    <row r="7954" spans="4:13" x14ac:dyDescent="0.2">
      <c r="D7954" s="2"/>
      <c r="E7954" s="2"/>
      <c r="K7954" s="5"/>
      <c r="M7954" s="9"/>
    </row>
    <row r="7955" spans="4:13" x14ac:dyDescent="0.2">
      <c r="D7955" s="2"/>
      <c r="E7955" s="2"/>
      <c r="K7955" s="5"/>
      <c r="M7955" s="9"/>
    </row>
    <row r="7956" spans="4:13" x14ac:dyDescent="0.2">
      <c r="D7956" s="2"/>
      <c r="E7956" s="2"/>
      <c r="K7956" s="5"/>
      <c r="M7956" s="9"/>
    </row>
    <row r="7957" spans="4:13" x14ac:dyDescent="0.2">
      <c r="D7957" s="2"/>
      <c r="E7957" s="2"/>
      <c r="K7957" s="5"/>
      <c r="M7957" s="9"/>
    </row>
    <row r="7958" spans="4:13" x14ac:dyDescent="0.2">
      <c r="D7958" s="2"/>
      <c r="E7958" s="2"/>
      <c r="K7958" s="5"/>
      <c r="M7958" s="9"/>
    </row>
    <row r="7959" spans="4:13" x14ac:dyDescent="0.2">
      <c r="D7959" s="2"/>
      <c r="E7959" s="2"/>
      <c r="K7959" s="5"/>
      <c r="M7959" s="9"/>
    </row>
    <row r="7960" spans="4:13" x14ac:dyDescent="0.2">
      <c r="D7960" s="2"/>
      <c r="E7960" s="2"/>
      <c r="K7960" s="5"/>
      <c r="M7960" s="9"/>
    </row>
    <row r="7961" spans="4:13" x14ac:dyDescent="0.2">
      <c r="D7961" s="2"/>
      <c r="E7961" s="2"/>
      <c r="K7961" s="5"/>
      <c r="M7961" s="9"/>
    </row>
    <row r="7962" spans="4:13" x14ac:dyDescent="0.2">
      <c r="D7962" s="2"/>
      <c r="E7962" s="2"/>
      <c r="K7962" s="5"/>
      <c r="M7962" s="9"/>
    </row>
    <row r="7963" spans="4:13" x14ac:dyDescent="0.2">
      <c r="D7963" s="2"/>
      <c r="E7963" s="2"/>
      <c r="K7963" s="5"/>
      <c r="M7963" s="9"/>
    </row>
    <row r="7964" spans="4:13" x14ac:dyDescent="0.2">
      <c r="D7964" s="2"/>
      <c r="E7964" s="2"/>
      <c r="K7964" s="5"/>
      <c r="M7964" s="9"/>
    </row>
    <row r="7965" spans="4:13" x14ac:dyDescent="0.2">
      <c r="D7965" s="2"/>
      <c r="E7965" s="2"/>
      <c r="K7965" s="5"/>
      <c r="M7965" s="9"/>
    </row>
    <row r="7966" spans="4:13" x14ac:dyDescent="0.2">
      <c r="D7966" s="2"/>
      <c r="E7966" s="2"/>
      <c r="K7966" s="5"/>
      <c r="M7966" s="9"/>
    </row>
    <row r="7967" spans="4:13" x14ac:dyDescent="0.2">
      <c r="D7967" s="2"/>
      <c r="E7967" s="2"/>
      <c r="K7967" s="5"/>
      <c r="M7967" s="9"/>
    </row>
    <row r="7968" spans="4:13" x14ac:dyDescent="0.2">
      <c r="D7968" s="2"/>
      <c r="E7968" s="2"/>
      <c r="K7968" s="5"/>
      <c r="M7968" s="9"/>
    </row>
    <row r="7969" spans="4:13" x14ac:dyDescent="0.2">
      <c r="D7969" s="2"/>
      <c r="E7969" s="2"/>
      <c r="K7969" s="5"/>
      <c r="M7969" s="9"/>
    </row>
    <row r="7970" spans="4:13" x14ac:dyDescent="0.2">
      <c r="D7970" s="2"/>
      <c r="E7970" s="2"/>
      <c r="K7970" s="5"/>
      <c r="M7970" s="9"/>
    </row>
    <row r="7971" spans="4:13" x14ac:dyDescent="0.2">
      <c r="D7971" s="2"/>
      <c r="E7971" s="2"/>
      <c r="K7971" s="5"/>
      <c r="M7971" s="9"/>
    </row>
    <row r="7972" spans="4:13" x14ac:dyDescent="0.2">
      <c r="D7972" s="2"/>
      <c r="E7972" s="2"/>
      <c r="K7972" s="5"/>
      <c r="M7972" s="9"/>
    </row>
    <row r="7973" spans="4:13" x14ac:dyDescent="0.2">
      <c r="D7973" s="2"/>
      <c r="E7973" s="2"/>
      <c r="K7973" s="5"/>
      <c r="M7973" s="9"/>
    </row>
    <row r="7974" spans="4:13" x14ac:dyDescent="0.2">
      <c r="D7974" s="2"/>
      <c r="E7974" s="2"/>
      <c r="K7974" s="5"/>
      <c r="M7974" s="9"/>
    </row>
    <row r="7975" spans="4:13" x14ac:dyDescent="0.2">
      <c r="D7975" s="2"/>
      <c r="E7975" s="2"/>
      <c r="K7975" s="5"/>
      <c r="M7975" s="9"/>
    </row>
    <row r="7976" spans="4:13" x14ac:dyDescent="0.2">
      <c r="D7976" s="2"/>
      <c r="E7976" s="2"/>
      <c r="K7976" s="5"/>
      <c r="M7976" s="9"/>
    </row>
    <row r="7977" spans="4:13" x14ac:dyDescent="0.2">
      <c r="D7977" s="2"/>
      <c r="E7977" s="2"/>
      <c r="K7977" s="5"/>
      <c r="M7977" s="9"/>
    </row>
    <row r="7978" spans="4:13" x14ac:dyDescent="0.2">
      <c r="D7978" s="2"/>
      <c r="E7978" s="2"/>
      <c r="K7978" s="5"/>
      <c r="M7978" s="9"/>
    </row>
    <row r="7979" spans="4:13" x14ac:dyDescent="0.2">
      <c r="D7979" s="2"/>
      <c r="E7979" s="2"/>
      <c r="K7979" s="5"/>
      <c r="M7979" s="9"/>
    </row>
    <row r="7980" spans="4:13" x14ac:dyDescent="0.2">
      <c r="D7980" s="2"/>
      <c r="E7980" s="2"/>
      <c r="K7980" s="5"/>
      <c r="M7980" s="9"/>
    </row>
    <row r="7981" spans="4:13" x14ac:dyDescent="0.2">
      <c r="D7981" s="2"/>
      <c r="E7981" s="2"/>
      <c r="K7981" s="5"/>
      <c r="M7981" s="9"/>
    </row>
    <row r="7982" spans="4:13" x14ac:dyDescent="0.2">
      <c r="D7982" s="2"/>
      <c r="E7982" s="2"/>
      <c r="K7982" s="5"/>
      <c r="M7982" s="9"/>
    </row>
    <row r="7983" spans="4:13" x14ac:dyDescent="0.2">
      <c r="D7983" s="2"/>
      <c r="E7983" s="2"/>
      <c r="K7983" s="5"/>
      <c r="M7983" s="9"/>
    </row>
    <row r="7984" spans="4:13" x14ac:dyDescent="0.2">
      <c r="D7984" s="2"/>
      <c r="E7984" s="2"/>
      <c r="K7984" s="5"/>
      <c r="M7984" s="9"/>
    </row>
    <row r="7985" spans="4:13" x14ac:dyDescent="0.2">
      <c r="D7985" s="2"/>
      <c r="E7985" s="2"/>
      <c r="K7985" s="5"/>
      <c r="M7985" s="9"/>
    </row>
    <row r="7986" spans="4:13" x14ac:dyDescent="0.2">
      <c r="D7986" s="2"/>
      <c r="E7986" s="2"/>
      <c r="K7986" s="5"/>
      <c r="M7986" s="9"/>
    </row>
    <row r="7987" spans="4:13" x14ac:dyDescent="0.2">
      <c r="D7987" s="2"/>
      <c r="E7987" s="2"/>
      <c r="K7987" s="5"/>
      <c r="M7987" s="9"/>
    </row>
    <row r="7988" spans="4:13" x14ac:dyDescent="0.2">
      <c r="D7988" s="2"/>
      <c r="E7988" s="2"/>
      <c r="K7988" s="5"/>
      <c r="M7988" s="9"/>
    </row>
    <row r="7989" spans="4:13" x14ac:dyDescent="0.2">
      <c r="D7989" s="2"/>
      <c r="E7989" s="2"/>
      <c r="K7989" s="5"/>
      <c r="M7989" s="9"/>
    </row>
    <row r="7990" spans="4:13" x14ac:dyDescent="0.2">
      <c r="D7990" s="2"/>
      <c r="E7990" s="2"/>
      <c r="K7990" s="5"/>
      <c r="M7990" s="9"/>
    </row>
    <row r="7991" spans="4:13" x14ac:dyDescent="0.2">
      <c r="D7991" s="2"/>
      <c r="E7991" s="2"/>
      <c r="K7991" s="5"/>
      <c r="M7991" s="9"/>
    </row>
    <row r="7992" spans="4:13" x14ac:dyDescent="0.2">
      <c r="D7992" s="2"/>
      <c r="E7992" s="2"/>
      <c r="K7992" s="5"/>
      <c r="M7992" s="9"/>
    </row>
    <row r="7993" spans="4:13" x14ac:dyDescent="0.2">
      <c r="D7993" s="2"/>
      <c r="E7993" s="2"/>
      <c r="K7993" s="5"/>
      <c r="M7993" s="9"/>
    </row>
    <row r="7994" spans="4:13" x14ac:dyDescent="0.2">
      <c r="D7994" s="2"/>
      <c r="E7994" s="2"/>
      <c r="K7994" s="5"/>
      <c r="M7994" s="9"/>
    </row>
    <row r="7995" spans="4:13" x14ac:dyDescent="0.2">
      <c r="D7995" s="2"/>
      <c r="E7995" s="2"/>
      <c r="K7995" s="5"/>
      <c r="M7995" s="9"/>
    </row>
    <row r="7996" spans="4:13" x14ac:dyDescent="0.2">
      <c r="D7996" s="2"/>
      <c r="E7996" s="2"/>
      <c r="K7996" s="5"/>
      <c r="M7996" s="9"/>
    </row>
    <row r="7997" spans="4:13" x14ac:dyDescent="0.2">
      <c r="D7997" s="2"/>
      <c r="E7997" s="2"/>
      <c r="K7997" s="5"/>
      <c r="M7997" s="9"/>
    </row>
    <row r="7998" spans="4:13" x14ac:dyDescent="0.2">
      <c r="D7998" s="2"/>
      <c r="E7998" s="2"/>
      <c r="K7998" s="5"/>
      <c r="M7998" s="9"/>
    </row>
    <row r="7999" spans="4:13" x14ac:dyDescent="0.2">
      <c r="D7999" s="2"/>
      <c r="E7999" s="2"/>
      <c r="K7999" s="5"/>
      <c r="M7999" s="9"/>
    </row>
    <row r="8000" spans="4:13" x14ac:dyDescent="0.2">
      <c r="D8000" s="2"/>
      <c r="E8000" s="2"/>
      <c r="K8000" s="5"/>
      <c r="M8000" s="9"/>
    </row>
    <row r="8001" spans="4:13" x14ac:dyDescent="0.2">
      <c r="D8001" s="2"/>
      <c r="E8001" s="2"/>
      <c r="K8001" s="5"/>
      <c r="M8001" s="9"/>
    </row>
    <row r="8002" spans="4:13" x14ac:dyDescent="0.2">
      <c r="D8002" s="2"/>
      <c r="E8002" s="2"/>
      <c r="K8002" s="5"/>
      <c r="M8002" s="9"/>
    </row>
    <row r="8003" spans="4:13" x14ac:dyDescent="0.2">
      <c r="D8003" s="2"/>
      <c r="E8003" s="2"/>
      <c r="K8003" s="5"/>
      <c r="M8003" s="9"/>
    </row>
    <row r="8004" spans="4:13" x14ac:dyDescent="0.2">
      <c r="D8004" s="2"/>
      <c r="E8004" s="2"/>
      <c r="K8004" s="5"/>
      <c r="M8004" s="9"/>
    </row>
    <row r="8005" spans="4:13" x14ac:dyDescent="0.2">
      <c r="D8005" s="2"/>
      <c r="E8005" s="2"/>
      <c r="K8005" s="5"/>
      <c r="M8005" s="9"/>
    </row>
    <row r="8006" spans="4:13" x14ac:dyDescent="0.2">
      <c r="D8006" s="2"/>
      <c r="E8006" s="2"/>
      <c r="K8006" s="5"/>
      <c r="M8006" s="9"/>
    </row>
    <row r="8007" spans="4:13" x14ac:dyDescent="0.2">
      <c r="D8007" s="2"/>
      <c r="E8007" s="2"/>
      <c r="K8007" s="5"/>
      <c r="M8007" s="9"/>
    </row>
    <row r="8008" spans="4:13" x14ac:dyDescent="0.2">
      <c r="D8008" s="2"/>
      <c r="E8008" s="2"/>
      <c r="K8008" s="5"/>
      <c r="M8008" s="9"/>
    </row>
    <row r="8009" spans="4:13" x14ac:dyDescent="0.2">
      <c r="D8009" s="2"/>
      <c r="E8009" s="2"/>
      <c r="K8009" s="5"/>
      <c r="M8009" s="9"/>
    </row>
    <row r="8010" spans="4:13" x14ac:dyDescent="0.2">
      <c r="D8010" s="2"/>
      <c r="E8010" s="2"/>
      <c r="K8010" s="5"/>
      <c r="M8010" s="9"/>
    </row>
    <row r="8011" spans="4:13" x14ac:dyDescent="0.2">
      <c r="D8011" s="2"/>
      <c r="E8011" s="2"/>
      <c r="K8011" s="5"/>
      <c r="M8011" s="9"/>
    </row>
    <row r="8012" spans="4:13" x14ac:dyDescent="0.2">
      <c r="D8012" s="2"/>
      <c r="E8012" s="2"/>
      <c r="K8012" s="5"/>
      <c r="M8012" s="9"/>
    </row>
    <row r="8013" spans="4:13" x14ac:dyDescent="0.2">
      <c r="D8013" s="2"/>
      <c r="E8013" s="2"/>
      <c r="K8013" s="5"/>
      <c r="M8013" s="9"/>
    </row>
    <row r="8014" spans="4:13" x14ac:dyDescent="0.2">
      <c r="D8014" s="2"/>
      <c r="E8014" s="2"/>
      <c r="K8014" s="5"/>
      <c r="M8014" s="9"/>
    </row>
    <row r="8015" spans="4:13" x14ac:dyDescent="0.2">
      <c r="D8015" s="2"/>
      <c r="E8015" s="2"/>
      <c r="K8015" s="5"/>
      <c r="M8015" s="9"/>
    </row>
    <row r="8016" spans="4:13" x14ac:dyDescent="0.2">
      <c r="D8016" s="2"/>
      <c r="E8016" s="2"/>
      <c r="K8016" s="5"/>
      <c r="M8016" s="9"/>
    </row>
    <row r="8017" spans="4:13" x14ac:dyDescent="0.2">
      <c r="D8017" s="2"/>
      <c r="E8017" s="2"/>
      <c r="K8017" s="5"/>
      <c r="M8017" s="9"/>
    </row>
    <row r="8018" spans="4:13" x14ac:dyDescent="0.2">
      <c r="D8018" s="2"/>
      <c r="E8018" s="2"/>
      <c r="K8018" s="5"/>
      <c r="M8018" s="9"/>
    </row>
    <row r="8019" spans="4:13" x14ac:dyDescent="0.2">
      <c r="D8019" s="2"/>
      <c r="E8019" s="2"/>
      <c r="K8019" s="5"/>
      <c r="M8019" s="9"/>
    </row>
    <row r="8020" spans="4:13" x14ac:dyDescent="0.2">
      <c r="D8020" s="2"/>
      <c r="E8020" s="2"/>
      <c r="K8020" s="5"/>
      <c r="M8020" s="9"/>
    </row>
    <row r="8021" spans="4:13" x14ac:dyDescent="0.2">
      <c r="D8021" s="2"/>
      <c r="E8021" s="2"/>
      <c r="K8021" s="5"/>
      <c r="M8021" s="9"/>
    </row>
    <row r="8022" spans="4:13" x14ac:dyDescent="0.2">
      <c r="D8022" s="2"/>
      <c r="E8022" s="2"/>
      <c r="K8022" s="5"/>
      <c r="M8022" s="9"/>
    </row>
    <row r="8023" spans="4:13" x14ac:dyDescent="0.2">
      <c r="D8023" s="2"/>
      <c r="E8023" s="2"/>
      <c r="K8023" s="5"/>
      <c r="M8023" s="9"/>
    </row>
    <row r="8024" spans="4:13" x14ac:dyDescent="0.2">
      <c r="D8024" s="2"/>
      <c r="E8024" s="2"/>
      <c r="K8024" s="5"/>
      <c r="M8024" s="9"/>
    </row>
    <row r="8025" spans="4:13" x14ac:dyDescent="0.2">
      <c r="D8025" s="2"/>
      <c r="E8025" s="2"/>
      <c r="K8025" s="5"/>
      <c r="M8025" s="9"/>
    </row>
    <row r="8026" spans="4:13" x14ac:dyDescent="0.2">
      <c r="D8026" s="2"/>
      <c r="E8026" s="2"/>
      <c r="K8026" s="5"/>
      <c r="M8026" s="9"/>
    </row>
    <row r="8027" spans="4:13" x14ac:dyDescent="0.2">
      <c r="D8027" s="2"/>
      <c r="E8027" s="2"/>
      <c r="K8027" s="5"/>
      <c r="M8027" s="9"/>
    </row>
    <row r="8028" spans="4:13" x14ac:dyDescent="0.2">
      <c r="D8028" s="2"/>
      <c r="E8028" s="2"/>
      <c r="K8028" s="5"/>
      <c r="M8028" s="9"/>
    </row>
    <row r="8029" spans="4:13" x14ac:dyDescent="0.2">
      <c r="D8029" s="2"/>
      <c r="E8029" s="2"/>
      <c r="K8029" s="5"/>
      <c r="M8029" s="9"/>
    </row>
    <row r="8030" spans="4:13" x14ac:dyDescent="0.2">
      <c r="D8030" s="2"/>
      <c r="E8030" s="2"/>
      <c r="K8030" s="5"/>
      <c r="M8030" s="9"/>
    </row>
    <row r="8031" spans="4:13" x14ac:dyDescent="0.2">
      <c r="D8031" s="2"/>
      <c r="E8031" s="2"/>
      <c r="K8031" s="5"/>
      <c r="M8031" s="9"/>
    </row>
    <row r="8032" spans="4:13" x14ac:dyDescent="0.2">
      <c r="D8032" s="2"/>
      <c r="E8032" s="2"/>
      <c r="K8032" s="5"/>
      <c r="M8032" s="9"/>
    </row>
    <row r="8033" spans="4:13" x14ac:dyDescent="0.2">
      <c r="D8033" s="2"/>
      <c r="E8033" s="2"/>
      <c r="K8033" s="5"/>
      <c r="M8033" s="9"/>
    </row>
    <row r="8034" spans="4:13" x14ac:dyDescent="0.2">
      <c r="D8034" s="2"/>
      <c r="E8034" s="2"/>
      <c r="K8034" s="5"/>
      <c r="M8034" s="9"/>
    </row>
    <row r="8035" spans="4:13" x14ac:dyDescent="0.2">
      <c r="D8035" s="2"/>
      <c r="E8035" s="2"/>
      <c r="K8035" s="5"/>
      <c r="M8035" s="9"/>
    </row>
    <row r="8036" spans="4:13" x14ac:dyDescent="0.2">
      <c r="D8036" s="2"/>
      <c r="E8036" s="2"/>
      <c r="K8036" s="5"/>
      <c r="M8036" s="9"/>
    </row>
    <row r="8037" spans="4:13" x14ac:dyDescent="0.2">
      <c r="D8037" s="2"/>
      <c r="E8037" s="2"/>
      <c r="K8037" s="5"/>
      <c r="M8037" s="9"/>
    </row>
    <row r="8038" spans="4:13" x14ac:dyDescent="0.2">
      <c r="D8038" s="2"/>
      <c r="E8038" s="2"/>
      <c r="K8038" s="5"/>
      <c r="M8038" s="9"/>
    </row>
    <row r="8039" spans="4:13" x14ac:dyDescent="0.2">
      <c r="D8039" s="2"/>
      <c r="E8039" s="2"/>
      <c r="K8039" s="5"/>
      <c r="M8039" s="9"/>
    </row>
    <row r="8040" spans="4:13" x14ac:dyDescent="0.2">
      <c r="D8040" s="2"/>
      <c r="E8040" s="2"/>
      <c r="K8040" s="5"/>
      <c r="M8040" s="9"/>
    </row>
    <row r="8041" spans="4:13" x14ac:dyDescent="0.2">
      <c r="D8041" s="2"/>
      <c r="E8041" s="2"/>
      <c r="K8041" s="5"/>
      <c r="M8041" s="9"/>
    </row>
    <row r="8042" spans="4:13" x14ac:dyDescent="0.2">
      <c r="D8042" s="2"/>
      <c r="E8042" s="2"/>
      <c r="K8042" s="5"/>
      <c r="M8042" s="9"/>
    </row>
    <row r="8043" spans="4:13" x14ac:dyDescent="0.2">
      <c r="D8043" s="2"/>
      <c r="E8043" s="2"/>
      <c r="K8043" s="5"/>
      <c r="M8043" s="9"/>
    </row>
    <row r="8044" spans="4:13" x14ac:dyDescent="0.2">
      <c r="D8044" s="2"/>
      <c r="E8044" s="2"/>
      <c r="K8044" s="5"/>
      <c r="M8044" s="9"/>
    </row>
    <row r="8045" spans="4:13" x14ac:dyDescent="0.2">
      <c r="D8045" s="2"/>
      <c r="E8045" s="2"/>
      <c r="K8045" s="5"/>
      <c r="M8045" s="9"/>
    </row>
    <row r="8046" spans="4:13" x14ac:dyDescent="0.2">
      <c r="D8046" s="2"/>
      <c r="E8046" s="2"/>
      <c r="K8046" s="5"/>
      <c r="M8046" s="9"/>
    </row>
    <row r="8047" spans="4:13" x14ac:dyDescent="0.2">
      <c r="D8047" s="2"/>
      <c r="E8047" s="2"/>
      <c r="K8047" s="5"/>
      <c r="M8047" s="9"/>
    </row>
    <row r="8048" spans="4:13" x14ac:dyDescent="0.2">
      <c r="D8048" s="2"/>
      <c r="E8048" s="2"/>
      <c r="K8048" s="5"/>
      <c r="M8048" s="9"/>
    </row>
    <row r="8049" spans="4:13" x14ac:dyDescent="0.2">
      <c r="D8049" s="2"/>
      <c r="E8049" s="2"/>
      <c r="K8049" s="5"/>
      <c r="M8049" s="9"/>
    </row>
    <row r="8050" spans="4:13" x14ac:dyDescent="0.2">
      <c r="D8050" s="2"/>
      <c r="E8050" s="2"/>
      <c r="K8050" s="5"/>
      <c r="M8050" s="9"/>
    </row>
    <row r="8051" spans="4:13" x14ac:dyDescent="0.2">
      <c r="D8051" s="2"/>
      <c r="E8051" s="2"/>
      <c r="K8051" s="5"/>
      <c r="M8051" s="9"/>
    </row>
    <row r="8052" spans="4:13" x14ac:dyDescent="0.2">
      <c r="D8052" s="2"/>
      <c r="E8052" s="2"/>
      <c r="K8052" s="5"/>
      <c r="M8052" s="9"/>
    </row>
    <row r="8053" spans="4:13" x14ac:dyDescent="0.2">
      <c r="D8053" s="2"/>
      <c r="E8053" s="2"/>
      <c r="K8053" s="5"/>
      <c r="M8053" s="9"/>
    </row>
    <row r="8054" spans="4:13" x14ac:dyDescent="0.2">
      <c r="D8054" s="2"/>
      <c r="E8054" s="2"/>
      <c r="K8054" s="5"/>
      <c r="M8054" s="9"/>
    </row>
    <row r="8055" spans="4:13" x14ac:dyDescent="0.2">
      <c r="D8055" s="2"/>
      <c r="E8055" s="2"/>
      <c r="K8055" s="5"/>
      <c r="M8055" s="9"/>
    </row>
    <row r="8056" spans="4:13" x14ac:dyDescent="0.2">
      <c r="D8056" s="2"/>
      <c r="E8056" s="2"/>
      <c r="K8056" s="5"/>
      <c r="M8056" s="9"/>
    </row>
    <row r="8057" spans="4:13" x14ac:dyDescent="0.2">
      <c r="D8057" s="2"/>
      <c r="E8057" s="2"/>
      <c r="K8057" s="5"/>
      <c r="M8057" s="9"/>
    </row>
    <row r="8058" spans="4:13" x14ac:dyDescent="0.2">
      <c r="D8058" s="2"/>
      <c r="E8058" s="2"/>
      <c r="K8058" s="5"/>
      <c r="M8058" s="9"/>
    </row>
    <row r="8059" spans="4:13" x14ac:dyDescent="0.2">
      <c r="D8059" s="2"/>
      <c r="E8059" s="2"/>
      <c r="K8059" s="5"/>
      <c r="M8059" s="9"/>
    </row>
    <row r="8060" spans="4:13" x14ac:dyDescent="0.2">
      <c r="D8060" s="2"/>
      <c r="E8060" s="2"/>
      <c r="K8060" s="5"/>
      <c r="M8060" s="9"/>
    </row>
    <row r="8061" spans="4:13" x14ac:dyDescent="0.2">
      <c r="D8061" s="2"/>
      <c r="E8061" s="2"/>
      <c r="K8061" s="5"/>
      <c r="M8061" s="9"/>
    </row>
    <row r="8062" spans="4:13" x14ac:dyDescent="0.2">
      <c r="D8062" s="2"/>
      <c r="E8062" s="2"/>
      <c r="K8062" s="5"/>
      <c r="M8062" s="9"/>
    </row>
    <row r="8063" spans="4:13" x14ac:dyDescent="0.2">
      <c r="D8063" s="2"/>
      <c r="E8063" s="2"/>
      <c r="K8063" s="5"/>
      <c r="M8063" s="9"/>
    </row>
    <row r="8064" spans="4:13" x14ac:dyDescent="0.2">
      <c r="D8064" s="2"/>
      <c r="E8064" s="2"/>
      <c r="K8064" s="5"/>
      <c r="M8064" s="9"/>
    </row>
    <row r="8065" spans="4:13" x14ac:dyDescent="0.2">
      <c r="D8065" s="2"/>
      <c r="E8065" s="2"/>
      <c r="K8065" s="5"/>
      <c r="M8065" s="9"/>
    </row>
    <row r="8066" spans="4:13" x14ac:dyDescent="0.2">
      <c r="D8066" s="2"/>
      <c r="E8066" s="2"/>
      <c r="K8066" s="5"/>
      <c r="M8066" s="9"/>
    </row>
    <row r="8067" spans="4:13" x14ac:dyDescent="0.2">
      <c r="D8067" s="2"/>
      <c r="E8067" s="2"/>
      <c r="K8067" s="5"/>
      <c r="M8067" s="9"/>
    </row>
    <row r="8068" spans="4:13" x14ac:dyDescent="0.2">
      <c r="D8068" s="2"/>
      <c r="E8068" s="2"/>
      <c r="K8068" s="5"/>
      <c r="M8068" s="9"/>
    </row>
    <row r="8069" spans="4:13" x14ac:dyDescent="0.2">
      <c r="D8069" s="2"/>
      <c r="E8069" s="2"/>
      <c r="K8069" s="5"/>
      <c r="M8069" s="9"/>
    </row>
    <row r="8070" spans="4:13" x14ac:dyDescent="0.2">
      <c r="D8070" s="2"/>
      <c r="E8070" s="2"/>
      <c r="K8070" s="5"/>
      <c r="M8070" s="9"/>
    </row>
    <row r="8071" spans="4:13" x14ac:dyDescent="0.2">
      <c r="D8071" s="2"/>
      <c r="E8071" s="2"/>
      <c r="K8071" s="5"/>
      <c r="M8071" s="9"/>
    </row>
    <row r="8072" spans="4:13" x14ac:dyDescent="0.2">
      <c r="D8072" s="2"/>
      <c r="E8072" s="2"/>
      <c r="K8072" s="5"/>
      <c r="M8072" s="9"/>
    </row>
    <row r="8073" spans="4:13" x14ac:dyDescent="0.2">
      <c r="D8073" s="2"/>
      <c r="E8073" s="2"/>
      <c r="K8073" s="5"/>
      <c r="M8073" s="9"/>
    </row>
    <row r="8074" spans="4:13" x14ac:dyDescent="0.2">
      <c r="D8074" s="2"/>
      <c r="E8074" s="2"/>
      <c r="K8074" s="5"/>
      <c r="M8074" s="9"/>
    </row>
    <row r="8075" spans="4:13" x14ac:dyDescent="0.2">
      <c r="D8075" s="2"/>
      <c r="E8075" s="2"/>
      <c r="K8075" s="5"/>
      <c r="M8075" s="9"/>
    </row>
    <row r="8076" spans="4:13" x14ac:dyDescent="0.2">
      <c r="D8076" s="2"/>
      <c r="E8076" s="2"/>
      <c r="K8076" s="5"/>
      <c r="M8076" s="9"/>
    </row>
    <row r="8077" spans="4:13" x14ac:dyDescent="0.2">
      <c r="D8077" s="2"/>
      <c r="E8077" s="2"/>
      <c r="K8077" s="5"/>
      <c r="M8077" s="9"/>
    </row>
    <row r="8078" spans="4:13" x14ac:dyDescent="0.2">
      <c r="D8078" s="2"/>
      <c r="E8078" s="2"/>
      <c r="K8078" s="5"/>
      <c r="M8078" s="9"/>
    </row>
    <row r="8079" spans="4:13" x14ac:dyDescent="0.2">
      <c r="D8079" s="2"/>
      <c r="E8079" s="2"/>
      <c r="K8079" s="5"/>
      <c r="M8079" s="9"/>
    </row>
    <row r="8080" spans="4:13" x14ac:dyDescent="0.2">
      <c r="D8080" s="2"/>
      <c r="E8080" s="2"/>
      <c r="K8080" s="5"/>
      <c r="M8080" s="9"/>
    </row>
    <row r="8081" spans="4:13" x14ac:dyDescent="0.2">
      <c r="D8081" s="2"/>
      <c r="E8081" s="2"/>
      <c r="K8081" s="5"/>
      <c r="M8081" s="9"/>
    </row>
    <row r="8082" spans="4:13" x14ac:dyDescent="0.2">
      <c r="D8082" s="2"/>
      <c r="E8082" s="2"/>
      <c r="K8082" s="5"/>
      <c r="M8082" s="9"/>
    </row>
    <row r="8083" spans="4:13" x14ac:dyDescent="0.2">
      <c r="D8083" s="2"/>
      <c r="E8083" s="2"/>
      <c r="K8083" s="5"/>
      <c r="M8083" s="9"/>
    </row>
    <row r="8084" spans="4:13" x14ac:dyDescent="0.2">
      <c r="D8084" s="2"/>
      <c r="E8084" s="2"/>
      <c r="K8084" s="5"/>
      <c r="M8084" s="9"/>
    </row>
    <row r="8085" spans="4:13" x14ac:dyDescent="0.2">
      <c r="D8085" s="2"/>
      <c r="E8085" s="2"/>
      <c r="K8085" s="5"/>
      <c r="M8085" s="9"/>
    </row>
    <row r="8086" spans="4:13" x14ac:dyDescent="0.2">
      <c r="D8086" s="2"/>
      <c r="E8086" s="2"/>
      <c r="K8086" s="5"/>
      <c r="M8086" s="9"/>
    </row>
    <row r="8087" spans="4:13" x14ac:dyDescent="0.2">
      <c r="D8087" s="2"/>
      <c r="E8087" s="2"/>
      <c r="K8087" s="5"/>
      <c r="M8087" s="9"/>
    </row>
    <row r="8088" spans="4:13" x14ac:dyDescent="0.2">
      <c r="D8088" s="2"/>
      <c r="E8088" s="2"/>
      <c r="K8088" s="5"/>
      <c r="M8088" s="9"/>
    </row>
    <row r="8089" spans="4:13" x14ac:dyDescent="0.2">
      <c r="D8089" s="2"/>
      <c r="E8089" s="2"/>
      <c r="K8089" s="5"/>
      <c r="M8089" s="9"/>
    </row>
    <row r="8090" spans="4:13" x14ac:dyDescent="0.2">
      <c r="D8090" s="2"/>
      <c r="E8090" s="2"/>
      <c r="K8090" s="5"/>
      <c r="M8090" s="9"/>
    </row>
    <row r="8091" spans="4:13" x14ac:dyDescent="0.2">
      <c r="D8091" s="2"/>
      <c r="E8091" s="2"/>
      <c r="K8091" s="5"/>
      <c r="M8091" s="9"/>
    </row>
    <row r="8092" spans="4:13" x14ac:dyDescent="0.2">
      <c r="D8092" s="2"/>
      <c r="E8092" s="2"/>
      <c r="K8092" s="5"/>
      <c r="M8092" s="9"/>
    </row>
    <row r="8093" spans="4:13" x14ac:dyDescent="0.2">
      <c r="D8093" s="2"/>
      <c r="E8093" s="2"/>
      <c r="K8093" s="5"/>
      <c r="M8093" s="9"/>
    </row>
    <row r="8094" spans="4:13" x14ac:dyDescent="0.2">
      <c r="D8094" s="2"/>
      <c r="E8094" s="2"/>
      <c r="K8094" s="5"/>
      <c r="M8094" s="9"/>
    </row>
    <row r="8095" spans="4:13" x14ac:dyDescent="0.2">
      <c r="D8095" s="2"/>
      <c r="E8095" s="2"/>
      <c r="K8095" s="5"/>
      <c r="M8095" s="9"/>
    </row>
    <row r="8096" spans="4:13" x14ac:dyDescent="0.2">
      <c r="D8096" s="2"/>
      <c r="E8096" s="2"/>
      <c r="K8096" s="5"/>
      <c r="M8096" s="9"/>
    </row>
    <row r="8097" spans="4:13" x14ac:dyDescent="0.2">
      <c r="D8097" s="2"/>
      <c r="E8097" s="2"/>
      <c r="K8097" s="5"/>
      <c r="M8097" s="9"/>
    </row>
    <row r="8098" spans="4:13" x14ac:dyDescent="0.2">
      <c r="D8098" s="2"/>
      <c r="E8098" s="2"/>
      <c r="K8098" s="5"/>
      <c r="M8098" s="9"/>
    </row>
    <row r="8099" spans="4:13" x14ac:dyDescent="0.2">
      <c r="D8099" s="2"/>
      <c r="E8099" s="2"/>
      <c r="K8099" s="5"/>
      <c r="M8099" s="9"/>
    </row>
    <row r="8100" spans="4:13" x14ac:dyDescent="0.2">
      <c r="D8100" s="2"/>
      <c r="E8100" s="2"/>
      <c r="K8100" s="5"/>
      <c r="M8100" s="9"/>
    </row>
    <row r="8101" spans="4:13" x14ac:dyDescent="0.2">
      <c r="D8101" s="2"/>
      <c r="E8101" s="2"/>
      <c r="K8101" s="5"/>
      <c r="M8101" s="9"/>
    </row>
    <row r="8102" spans="4:13" x14ac:dyDescent="0.2">
      <c r="D8102" s="2"/>
      <c r="E8102" s="2"/>
      <c r="K8102" s="5"/>
      <c r="M8102" s="9"/>
    </row>
    <row r="8103" spans="4:13" x14ac:dyDescent="0.2">
      <c r="D8103" s="2"/>
      <c r="E8103" s="2"/>
      <c r="K8103" s="5"/>
      <c r="M8103" s="9"/>
    </row>
    <row r="8104" spans="4:13" x14ac:dyDescent="0.2">
      <c r="D8104" s="2"/>
      <c r="E8104" s="2"/>
      <c r="K8104" s="5"/>
      <c r="M8104" s="9"/>
    </row>
    <row r="8105" spans="4:13" x14ac:dyDescent="0.2">
      <c r="D8105" s="2"/>
      <c r="E8105" s="2"/>
      <c r="K8105" s="5"/>
      <c r="M8105" s="9"/>
    </row>
    <row r="8106" spans="4:13" x14ac:dyDescent="0.2">
      <c r="D8106" s="2"/>
      <c r="E8106" s="2"/>
      <c r="K8106" s="5"/>
      <c r="M8106" s="9"/>
    </row>
    <row r="8107" spans="4:13" x14ac:dyDescent="0.2">
      <c r="D8107" s="2"/>
      <c r="E8107" s="2"/>
      <c r="K8107" s="5"/>
      <c r="M8107" s="9"/>
    </row>
    <row r="8108" spans="4:13" x14ac:dyDescent="0.2">
      <c r="D8108" s="2"/>
      <c r="E8108" s="2"/>
      <c r="K8108" s="5"/>
      <c r="M8108" s="9"/>
    </row>
    <row r="8109" spans="4:13" x14ac:dyDescent="0.2">
      <c r="D8109" s="2"/>
      <c r="E8109" s="2"/>
      <c r="K8109" s="5"/>
      <c r="M8109" s="9"/>
    </row>
    <row r="8110" spans="4:13" x14ac:dyDescent="0.2">
      <c r="D8110" s="2"/>
      <c r="E8110" s="2"/>
      <c r="K8110" s="5"/>
      <c r="M8110" s="9"/>
    </row>
    <row r="8111" spans="4:13" x14ac:dyDescent="0.2">
      <c r="D8111" s="2"/>
      <c r="E8111" s="2"/>
      <c r="K8111" s="5"/>
      <c r="M8111" s="9"/>
    </row>
    <row r="8112" spans="4:13" x14ac:dyDescent="0.2">
      <c r="D8112" s="2"/>
      <c r="E8112" s="2"/>
      <c r="K8112" s="5"/>
      <c r="M8112" s="9"/>
    </row>
    <row r="8113" spans="4:13" x14ac:dyDescent="0.2">
      <c r="D8113" s="2"/>
      <c r="E8113" s="2"/>
      <c r="K8113" s="5"/>
      <c r="M8113" s="9"/>
    </row>
    <row r="8114" spans="4:13" x14ac:dyDescent="0.2">
      <c r="D8114" s="2"/>
      <c r="E8114" s="2"/>
      <c r="K8114" s="5"/>
      <c r="M8114" s="9"/>
    </row>
    <row r="8115" spans="4:13" x14ac:dyDescent="0.2">
      <c r="D8115" s="2"/>
      <c r="E8115" s="2"/>
      <c r="K8115" s="5"/>
      <c r="M8115" s="9"/>
    </row>
    <row r="8116" spans="4:13" x14ac:dyDescent="0.2">
      <c r="D8116" s="2"/>
      <c r="E8116" s="2"/>
      <c r="K8116" s="5"/>
      <c r="M8116" s="9"/>
    </row>
    <row r="8117" spans="4:13" x14ac:dyDescent="0.2">
      <c r="D8117" s="2"/>
      <c r="E8117" s="2"/>
      <c r="K8117" s="5"/>
      <c r="M8117" s="9"/>
    </row>
    <row r="8118" spans="4:13" x14ac:dyDescent="0.2">
      <c r="D8118" s="2"/>
      <c r="E8118" s="2"/>
      <c r="K8118" s="5"/>
      <c r="M8118" s="9"/>
    </row>
    <row r="8119" spans="4:13" x14ac:dyDescent="0.2">
      <c r="D8119" s="2"/>
      <c r="E8119" s="2"/>
      <c r="K8119" s="5"/>
      <c r="M8119" s="9"/>
    </row>
    <row r="8120" spans="4:13" x14ac:dyDescent="0.2">
      <c r="D8120" s="2"/>
      <c r="E8120" s="2"/>
      <c r="K8120" s="5"/>
      <c r="M8120" s="9"/>
    </row>
    <row r="8121" spans="4:13" x14ac:dyDescent="0.2">
      <c r="D8121" s="2"/>
      <c r="E8121" s="2"/>
      <c r="K8121" s="5"/>
      <c r="M8121" s="9"/>
    </row>
    <row r="8122" spans="4:13" x14ac:dyDescent="0.2">
      <c r="D8122" s="2"/>
      <c r="E8122" s="2"/>
      <c r="K8122" s="5"/>
      <c r="M8122" s="9"/>
    </row>
    <row r="8123" spans="4:13" x14ac:dyDescent="0.2">
      <c r="D8123" s="2"/>
      <c r="E8123" s="2"/>
      <c r="K8123" s="5"/>
      <c r="M8123" s="9"/>
    </row>
    <row r="8124" spans="4:13" x14ac:dyDescent="0.2">
      <c r="D8124" s="2"/>
      <c r="E8124" s="2"/>
      <c r="K8124" s="5"/>
      <c r="M8124" s="9"/>
    </row>
    <row r="8125" spans="4:13" x14ac:dyDescent="0.2">
      <c r="D8125" s="2"/>
      <c r="E8125" s="2"/>
      <c r="K8125" s="5"/>
      <c r="M8125" s="9"/>
    </row>
    <row r="8126" spans="4:13" x14ac:dyDescent="0.2">
      <c r="D8126" s="2"/>
      <c r="E8126" s="2"/>
      <c r="K8126" s="5"/>
      <c r="M8126" s="9"/>
    </row>
    <row r="8127" spans="4:13" x14ac:dyDescent="0.2">
      <c r="D8127" s="2"/>
      <c r="E8127" s="2"/>
      <c r="K8127" s="5"/>
      <c r="M8127" s="9"/>
    </row>
    <row r="8128" spans="4:13" x14ac:dyDescent="0.2">
      <c r="D8128" s="2"/>
      <c r="E8128" s="2"/>
      <c r="K8128" s="5"/>
      <c r="M8128" s="9"/>
    </row>
    <row r="8129" spans="4:13" x14ac:dyDescent="0.2">
      <c r="D8129" s="2"/>
      <c r="E8129" s="2"/>
      <c r="K8129" s="5"/>
      <c r="M8129" s="9"/>
    </row>
    <row r="8130" spans="4:13" x14ac:dyDescent="0.2">
      <c r="D8130" s="2"/>
      <c r="E8130" s="2"/>
      <c r="K8130" s="5"/>
      <c r="M8130" s="9"/>
    </row>
    <row r="8131" spans="4:13" x14ac:dyDescent="0.2">
      <c r="D8131" s="2"/>
      <c r="E8131" s="2"/>
      <c r="K8131" s="5"/>
      <c r="M8131" s="9"/>
    </row>
    <row r="8132" spans="4:13" x14ac:dyDescent="0.2">
      <c r="D8132" s="2"/>
      <c r="E8132" s="2"/>
      <c r="K8132" s="5"/>
      <c r="M8132" s="9"/>
    </row>
    <row r="8133" spans="4:13" x14ac:dyDescent="0.2">
      <c r="D8133" s="2"/>
      <c r="E8133" s="2"/>
      <c r="K8133" s="5"/>
      <c r="M8133" s="9"/>
    </row>
    <row r="8134" spans="4:13" x14ac:dyDescent="0.2">
      <c r="D8134" s="2"/>
      <c r="E8134" s="2"/>
      <c r="K8134" s="5"/>
      <c r="M8134" s="9"/>
    </row>
    <row r="8135" spans="4:13" x14ac:dyDescent="0.2">
      <c r="D8135" s="2"/>
      <c r="E8135" s="2"/>
      <c r="K8135" s="5"/>
      <c r="M8135" s="9"/>
    </row>
    <row r="8136" spans="4:13" x14ac:dyDescent="0.2">
      <c r="D8136" s="2"/>
      <c r="E8136" s="2"/>
      <c r="K8136" s="5"/>
      <c r="M8136" s="9"/>
    </row>
    <row r="8137" spans="4:13" x14ac:dyDescent="0.2">
      <c r="D8137" s="2"/>
      <c r="E8137" s="2"/>
      <c r="K8137" s="5"/>
      <c r="M8137" s="9"/>
    </row>
    <row r="8138" spans="4:13" x14ac:dyDescent="0.2">
      <c r="D8138" s="2"/>
      <c r="E8138" s="2"/>
      <c r="K8138" s="5"/>
      <c r="M8138" s="9"/>
    </row>
    <row r="8139" spans="4:13" x14ac:dyDescent="0.2">
      <c r="D8139" s="2"/>
      <c r="E8139" s="2"/>
      <c r="K8139" s="5"/>
      <c r="M8139" s="9"/>
    </row>
    <row r="8140" spans="4:13" x14ac:dyDescent="0.2">
      <c r="D8140" s="2"/>
      <c r="E8140" s="2"/>
      <c r="K8140" s="5"/>
      <c r="M8140" s="9"/>
    </row>
    <row r="8141" spans="4:13" x14ac:dyDescent="0.2">
      <c r="D8141" s="2"/>
      <c r="E8141" s="2"/>
      <c r="K8141" s="5"/>
      <c r="M8141" s="9"/>
    </row>
    <row r="8142" spans="4:13" x14ac:dyDescent="0.2">
      <c r="D8142" s="2"/>
      <c r="E8142" s="2"/>
      <c r="K8142" s="5"/>
      <c r="M8142" s="9"/>
    </row>
    <row r="8143" spans="4:13" x14ac:dyDescent="0.2">
      <c r="D8143" s="2"/>
      <c r="E8143" s="2"/>
      <c r="K8143" s="5"/>
      <c r="M8143" s="9"/>
    </row>
    <row r="8144" spans="4:13" x14ac:dyDescent="0.2">
      <c r="D8144" s="2"/>
      <c r="E8144" s="2"/>
      <c r="K8144" s="5"/>
      <c r="M8144" s="9"/>
    </row>
    <row r="8145" spans="4:13" x14ac:dyDescent="0.2">
      <c r="D8145" s="2"/>
      <c r="E8145" s="2"/>
      <c r="K8145" s="5"/>
      <c r="M8145" s="9"/>
    </row>
    <row r="8146" spans="4:13" x14ac:dyDescent="0.2">
      <c r="D8146" s="2"/>
      <c r="E8146" s="2"/>
      <c r="K8146" s="5"/>
      <c r="M8146" s="9"/>
    </row>
    <row r="8147" spans="4:13" x14ac:dyDescent="0.2">
      <c r="D8147" s="2"/>
      <c r="E8147" s="2"/>
      <c r="K8147" s="5"/>
      <c r="M8147" s="9"/>
    </row>
    <row r="8148" spans="4:13" x14ac:dyDescent="0.2">
      <c r="D8148" s="2"/>
      <c r="E8148" s="2"/>
      <c r="K8148" s="5"/>
      <c r="M8148" s="9"/>
    </row>
    <row r="8149" spans="4:13" x14ac:dyDescent="0.2">
      <c r="D8149" s="2"/>
      <c r="E8149" s="2"/>
      <c r="K8149" s="5"/>
      <c r="M8149" s="9"/>
    </row>
    <row r="8150" spans="4:13" x14ac:dyDescent="0.2">
      <c r="D8150" s="2"/>
      <c r="E8150" s="2"/>
      <c r="K8150" s="5"/>
      <c r="M8150" s="9"/>
    </row>
    <row r="8151" spans="4:13" x14ac:dyDescent="0.2">
      <c r="D8151" s="2"/>
      <c r="E8151" s="2"/>
      <c r="K8151" s="5"/>
      <c r="M8151" s="9"/>
    </row>
    <row r="8152" spans="4:13" x14ac:dyDescent="0.2">
      <c r="D8152" s="2"/>
      <c r="E8152" s="2"/>
      <c r="K8152" s="5"/>
      <c r="M8152" s="9"/>
    </row>
    <row r="8153" spans="4:13" x14ac:dyDescent="0.2">
      <c r="D8153" s="2"/>
      <c r="E8153" s="2"/>
      <c r="K8153" s="5"/>
      <c r="M8153" s="9"/>
    </row>
    <row r="8154" spans="4:13" x14ac:dyDescent="0.2">
      <c r="D8154" s="2"/>
      <c r="E8154" s="2"/>
      <c r="K8154" s="5"/>
      <c r="M8154" s="9"/>
    </row>
    <row r="8155" spans="4:13" x14ac:dyDescent="0.2">
      <c r="D8155" s="2"/>
      <c r="E8155" s="2"/>
      <c r="K8155" s="5"/>
      <c r="M8155" s="9"/>
    </row>
    <row r="8156" spans="4:13" x14ac:dyDescent="0.2">
      <c r="D8156" s="2"/>
      <c r="E8156" s="2"/>
      <c r="K8156" s="5"/>
      <c r="M8156" s="9"/>
    </row>
    <row r="8157" spans="4:13" x14ac:dyDescent="0.2">
      <c r="D8157" s="2"/>
      <c r="E8157" s="2"/>
      <c r="K8157" s="5"/>
      <c r="M8157" s="9"/>
    </row>
    <row r="8158" spans="4:13" x14ac:dyDescent="0.2">
      <c r="D8158" s="2"/>
      <c r="E8158" s="2"/>
      <c r="K8158" s="5"/>
      <c r="M8158" s="9"/>
    </row>
    <row r="8159" spans="4:13" x14ac:dyDescent="0.2">
      <c r="D8159" s="2"/>
      <c r="E8159" s="2"/>
      <c r="K8159" s="5"/>
      <c r="M8159" s="9"/>
    </row>
    <row r="8160" spans="4:13" x14ac:dyDescent="0.2">
      <c r="D8160" s="2"/>
      <c r="E8160" s="2"/>
      <c r="K8160" s="5"/>
      <c r="M8160" s="9"/>
    </row>
    <row r="8161" spans="4:13" x14ac:dyDescent="0.2">
      <c r="D8161" s="2"/>
      <c r="E8161" s="2"/>
      <c r="K8161" s="5"/>
      <c r="M8161" s="9"/>
    </row>
    <row r="8162" spans="4:13" x14ac:dyDescent="0.2">
      <c r="D8162" s="2"/>
      <c r="E8162" s="2"/>
      <c r="K8162" s="5"/>
      <c r="M8162" s="9"/>
    </row>
    <row r="8163" spans="4:13" x14ac:dyDescent="0.2">
      <c r="D8163" s="2"/>
      <c r="E8163" s="2"/>
      <c r="K8163" s="5"/>
      <c r="M8163" s="9"/>
    </row>
    <row r="8164" spans="4:13" x14ac:dyDescent="0.2">
      <c r="D8164" s="2"/>
      <c r="E8164" s="2"/>
      <c r="K8164" s="5"/>
      <c r="M8164" s="9"/>
    </row>
    <row r="8165" spans="4:13" x14ac:dyDescent="0.2">
      <c r="D8165" s="2"/>
      <c r="E8165" s="2"/>
      <c r="K8165" s="5"/>
      <c r="M8165" s="9"/>
    </row>
    <row r="8166" spans="4:13" x14ac:dyDescent="0.2">
      <c r="D8166" s="2"/>
      <c r="E8166" s="2"/>
      <c r="K8166" s="5"/>
      <c r="M8166" s="9"/>
    </row>
    <row r="8167" spans="4:13" x14ac:dyDescent="0.2">
      <c r="D8167" s="2"/>
      <c r="E8167" s="2"/>
      <c r="K8167" s="5"/>
      <c r="M8167" s="9"/>
    </row>
    <row r="8168" spans="4:13" x14ac:dyDescent="0.2">
      <c r="D8168" s="2"/>
      <c r="E8168" s="2"/>
      <c r="K8168" s="5"/>
      <c r="M8168" s="9"/>
    </row>
    <row r="8169" spans="4:13" x14ac:dyDescent="0.2">
      <c r="D8169" s="2"/>
      <c r="E8169" s="2"/>
      <c r="K8169" s="5"/>
      <c r="M8169" s="9"/>
    </row>
    <row r="8170" spans="4:13" x14ac:dyDescent="0.2">
      <c r="D8170" s="2"/>
      <c r="E8170" s="2"/>
      <c r="K8170" s="5"/>
      <c r="M8170" s="9"/>
    </row>
    <row r="8171" spans="4:13" x14ac:dyDescent="0.2">
      <c r="D8171" s="2"/>
      <c r="E8171" s="2"/>
      <c r="K8171" s="5"/>
      <c r="M8171" s="9"/>
    </row>
    <row r="8172" spans="4:13" x14ac:dyDescent="0.2">
      <c r="D8172" s="2"/>
      <c r="E8172" s="2"/>
      <c r="K8172" s="5"/>
      <c r="M8172" s="9"/>
    </row>
    <row r="8173" spans="4:13" x14ac:dyDescent="0.2">
      <c r="D8173" s="2"/>
      <c r="E8173" s="2"/>
      <c r="K8173" s="5"/>
      <c r="M8173" s="9"/>
    </row>
    <row r="8174" spans="4:13" x14ac:dyDescent="0.2">
      <c r="D8174" s="2"/>
      <c r="E8174" s="2"/>
      <c r="K8174" s="5"/>
      <c r="M8174" s="9"/>
    </row>
    <row r="8175" spans="4:13" x14ac:dyDescent="0.2">
      <c r="D8175" s="2"/>
      <c r="E8175" s="2"/>
      <c r="K8175" s="5"/>
      <c r="M8175" s="9"/>
    </row>
    <row r="8176" spans="4:13" x14ac:dyDescent="0.2">
      <c r="D8176" s="2"/>
      <c r="E8176" s="2"/>
      <c r="K8176" s="5"/>
      <c r="M8176" s="9"/>
    </row>
    <row r="8177" spans="4:13" x14ac:dyDescent="0.2">
      <c r="D8177" s="2"/>
      <c r="E8177" s="2"/>
      <c r="K8177" s="5"/>
      <c r="M8177" s="9"/>
    </row>
    <row r="8178" spans="4:13" x14ac:dyDescent="0.2">
      <c r="D8178" s="2"/>
      <c r="E8178" s="2"/>
      <c r="K8178" s="5"/>
      <c r="M8178" s="9"/>
    </row>
    <row r="8179" spans="4:13" x14ac:dyDescent="0.2">
      <c r="D8179" s="2"/>
      <c r="E8179" s="2"/>
      <c r="K8179" s="5"/>
      <c r="M8179" s="9"/>
    </row>
    <row r="8180" spans="4:13" x14ac:dyDescent="0.2">
      <c r="D8180" s="2"/>
      <c r="E8180" s="2"/>
      <c r="K8180" s="5"/>
      <c r="M8180" s="9"/>
    </row>
    <row r="8181" spans="4:13" x14ac:dyDescent="0.2">
      <c r="D8181" s="2"/>
      <c r="E8181" s="2"/>
      <c r="K8181" s="5"/>
      <c r="M8181" s="9"/>
    </row>
    <row r="8182" spans="4:13" x14ac:dyDescent="0.2">
      <c r="D8182" s="2"/>
      <c r="E8182" s="2"/>
      <c r="K8182" s="5"/>
      <c r="M8182" s="9"/>
    </row>
    <row r="8183" spans="4:13" x14ac:dyDescent="0.2">
      <c r="D8183" s="2"/>
      <c r="E8183" s="2"/>
      <c r="K8183" s="5"/>
      <c r="M8183" s="9"/>
    </row>
    <row r="8184" spans="4:13" x14ac:dyDescent="0.2">
      <c r="D8184" s="2"/>
      <c r="E8184" s="2"/>
      <c r="K8184" s="5"/>
      <c r="M8184" s="9"/>
    </row>
    <row r="8185" spans="4:13" x14ac:dyDescent="0.2">
      <c r="D8185" s="2"/>
      <c r="E8185" s="2"/>
      <c r="K8185" s="5"/>
      <c r="M8185" s="9"/>
    </row>
    <row r="8186" spans="4:13" x14ac:dyDescent="0.2">
      <c r="D8186" s="2"/>
      <c r="E8186" s="2"/>
      <c r="K8186" s="5"/>
      <c r="M8186" s="9"/>
    </row>
    <row r="8187" spans="4:13" x14ac:dyDescent="0.2">
      <c r="D8187" s="2"/>
      <c r="E8187" s="2"/>
      <c r="K8187" s="5"/>
      <c r="M8187" s="9"/>
    </row>
    <row r="8188" spans="4:13" x14ac:dyDescent="0.2">
      <c r="D8188" s="2"/>
      <c r="E8188" s="2"/>
      <c r="K8188" s="5"/>
      <c r="M8188" s="9"/>
    </row>
    <row r="8189" spans="4:13" x14ac:dyDescent="0.2">
      <c r="D8189" s="2"/>
      <c r="E8189" s="2"/>
      <c r="K8189" s="5"/>
      <c r="M8189" s="9"/>
    </row>
    <row r="8190" spans="4:13" x14ac:dyDescent="0.2">
      <c r="D8190" s="2"/>
      <c r="E8190" s="2"/>
      <c r="K8190" s="5"/>
      <c r="M8190" s="9"/>
    </row>
    <row r="8191" spans="4:13" x14ac:dyDescent="0.2">
      <c r="D8191" s="2"/>
      <c r="E8191" s="2"/>
      <c r="K8191" s="5"/>
      <c r="M8191" s="9"/>
    </row>
    <row r="8192" spans="4:13" x14ac:dyDescent="0.2">
      <c r="D8192" s="2"/>
      <c r="E8192" s="2"/>
      <c r="K8192" s="5"/>
      <c r="M8192" s="9"/>
    </row>
    <row r="8193" spans="4:13" x14ac:dyDescent="0.2">
      <c r="D8193" s="2"/>
      <c r="E8193" s="2"/>
      <c r="K8193" s="5"/>
      <c r="M8193" s="9"/>
    </row>
    <row r="8194" spans="4:13" x14ac:dyDescent="0.2">
      <c r="D8194" s="2"/>
      <c r="E8194" s="2"/>
      <c r="K8194" s="5"/>
      <c r="M8194" s="9"/>
    </row>
    <row r="8195" spans="4:13" x14ac:dyDescent="0.2">
      <c r="D8195" s="2"/>
      <c r="E8195" s="2"/>
      <c r="K8195" s="5"/>
      <c r="M8195" s="9"/>
    </row>
    <row r="8196" spans="4:13" x14ac:dyDescent="0.2">
      <c r="D8196" s="2"/>
      <c r="E8196" s="2"/>
      <c r="K8196" s="5"/>
      <c r="M8196" s="9"/>
    </row>
    <row r="8197" spans="4:13" x14ac:dyDescent="0.2">
      <c r="D8197" s="2"/>
      <c r="E8197" s="2"/>
      <c r="K8197" s="5"/>
      <c r="M8197" s="9"/>
    </row>
    <row r="8198" spans="4:13" x14ac:dyDescent="0.2">
      <c r="D8198" s="2"/>
      <c r="E8198" s="2"/>
      <c r="K8198" s="5"/>
      <c r="M8198" s="9"/>
    </row>
    <row r="8199" spans="4:13" x14ac:dyDescent="0.2">
      <c r="D8199" s="2"/>
      <c r="E8199" s="2"/>
      <c r="K8199" s="5"/>
      <c r="M8199" s="9"/>
    </row>
    <row r="8200" spans="4:13" x14ac:dyDescent="0.2">
      <c r="D8200" s="2"/>
      <c r="E8200" s="2"/>
      <c r="K8200" s="5"/>
      <c r="M8200" s="9"/>
    </row>
    <row r="8201" spans="4:13" x14ac:dyDescent="0.2">
      <c r="D8201" s="2"/>
      <c r="E8201" s="2"/>
      <c r="K8201" s="5"/>
      <c r="M8201" s="9"/>
    </row>
    <row r="8202" spans="4:13" x14ac:dyDescent="0.2">
      <c r="D8202" s="2"/>
      <c r="E8202" s="2"/>
      <c r="K8202" s="5"/>
      <c r="M8202" s="9"/>
    </row>
    <row r="8203" spans="4:13" x14ac:dyDescent="0.2">
      <c r="D8203" s="2"/>
      <c r="E8203" s="2"/>
      <c r="K8203" s="5"/>
      <c r="M8203" s="9"/>
    </row>
    <row r="8204" spans="4:13" x14ac:dyDescent="0.2">
      <c r="D8204" s="2"/>
      <c r="E8204" s="2"/>
      <c r="K8204" s="5"/>
      <c r="M8204" s="9"/>
    </row>
    <row r="8205" spans="4:13" x14ac:dyDescent="0.2">
      <c r="D8205" s="2"/>
      <c r="E8205" s="2"/>
      <c r="K8205" s="5"/>
      <c r="M8205" s="9"/>
    </row>
    <row r="8206" spans="4:13" x14ac:dyDescent="0.2">
      <c r="D8206" s="2"/>
      <c r="E8206" s="2"/>
      <c r="K8206" s="5"/>
      <c r="M8206" s="9"/>
    </row>
    <row r="8207" spans="4:13" x14ac:dyDescent="0.2">
      <c r="D8207" s="2"/>
      <c r="E8207" s="2"/>
      <c r="K8207" s="5"/>
      <c r="M8207" s="9"/>
    </row>
    <row r="8208" spans="4:13" x14ac:dyDescent="0.2">
      <c r="D8208" s="2"/>
      <c r="E8208" s="2"/>
      <c r="K8208" s="5"/>
      <c r="M8208" s="9"/>
    </row>
    <row r="8209" spans="4:13" x14ac:dyDescent="0.2">
      <c r="D8209" s="2"/>
      <c r="E8209" s="2"/>
      <c r="K8209" s="5"/>
      <c r="M8209" s="9"/>
    </row>
    <row r="8210" spans="4:13" x14ac:dyDescent="0.2">
      <c r="D8210" s="2"/>
      <c r="E8210" s="2"/>
      <c r="K8210" s="5"/>
      <c r="M8210" s="9"/>
    </row>
    <row r="8211" spans="4:13" x14ac:dyDescent="0.2">
      <c r="D8211" s="2"/>
      <c r="E8211" s="2"/>
      <c r="K8211" s="5"/>
      <c r="M8211" s="9"/>
    </row>
    <row r="8212" spans="4:13" x14ac:dyDescent="0.2">
      <c r="D8212" s="2"/>
      <c r="E8212" s="2"/>
      <c r="K8212" s="5"/>
      <c r="M8212" s="9"/>
    </row>
    <row r="8213" spans="4:13" x14ac:dyDescent="0.2">
      <c r="D8213" s="2"/>
      <c r="E8213" s="2"/>
      <c r="K8213" s="5"/>
      <c r="M8213" s="9"/>
    </row>
    <row r="8214" spans="4:13" x14ac:dyDescent="0.2">
      <c r="D8214" s="2"/>
      <c r="E8214" s="2"/>
      <c r="K8214" s="5"/>
      <c r="M8214" s="9"/>
    </row>
    <row r="8215" spans="4:13" x14ac:dyDescent="0.2">
      <c r="D8215" s="2"/>
      <c r="E8215" s="2"/>
      <c r="K8215" s="5"/>
      <c r="M8215" s="9"/>
    </row>
    <row r="8216" spans="4:13" x14ac:dyDescent="0.2">
      <c r="D8216" s="2"/>
      <c r="E8216" s="2"/>
      <c r="K8216" s="5"/>
      <c r="M8216" s="9"/>
    </row>
    <row r="8217" spans="4:13" x14ac:dyDescent="0.2">
      <c r="D8217" s="2"/>
      <c r="E8217" s="2"/>
      <c r="K8217" s="5"/>
      <c r="M8217" s="9"/>
    </row>
    <row r="8218" spans="4:13" x14ac:dyDescent="0.2">
      <c r="D8218" s="2"/>
      <c r="E8218" s="2"/>
      <c r="K8218" s="5"/>
      <c r="M8218" s="9"/>
    </row>
    <row r="8219" spans="4:13" x14ac:dyDescent="0.2">
      <c r="D8219" s="2"/>
      <c r="E8219" s="2"/>
      <c r="K8219" s="5"/>
      <c r="M8219" s="9"/>
    </row>
    <row r="8220" spans="4:13" x14ac:dyDescent="0.2">
      <c r="D8220" s="2"/>
      <c r="E8220" s="2"/>
      <c r="K8220" s="5"/>
      <c r="M8220" s="9"/>
    </row>
    <row r="8221" spans="4:13" x14ac:dyDescent="0.2">
      <c r="D8221" s="2"/>
      <c r="E8221" s="2"/>
      <c r="K8221" s="5"/>
      <c r="M8221" s="9"/>
    </row>
    <row r="8222" spans="4:13" x14ac:dyDescent="0.2">
      <c r="D8222" s="2"/>
      <c r="E8222" s="2"/>
      <c r="K8222" s="5"/>
      <c r="M8222" s="9"/>
    </row>
    <row r="8223" spans="4:13" x14ac:dyDescent="0.2">
      <c r="D8223" s="2"/>
      <c r="E8223" s="2"/>
      <c r="K8223" s="5"/>
      <c r="M8223" s="9"/>
    </row>
    <row r="8224" spans="4:13" x14ac:dyDescent="0.2">
      <c r="D8224" s="2"/>
      <c r="E8224" s="2"/>
      <c r="K8224" s="5"/>
      <c r="M8224" s="9"/>
    </row>
    <row r="8225" spans="4:13" x14ac:dyDescent="0.2">
      <c r="D8225" s="2"/>
      <c r="E8225" s="2"/>
      <c r="K8225" s="5"/>
      <c r="M8225" s="9"/>
    </row>
    <row r="8226" spans="4:13" x14ac:dyDescent="0.2">
      <c r="D8226" s="2"/>
      <c r="E8226" s="2"/>
      <c r="K8226" s="5"/>
      <c r="M8226" s="9"/>
    </row>
    <row r="8227" spans="4:13" x14ac:dyDescent="0.2">
      <c r="D8227" s="2"/>
      <c r="E8227" s="2"/>
      <c r="K8227" s="5"/>
      <c r="M8227" s="9"/>
    </row>
    <row r="8228" spans="4:13" x14ac:dyDescent="0.2">
      <c r="D8228" s="2"/>
      <c r="E8228" s="2"/>
      <c r="K8228" s="5"/>
      <c r="M8228" s="9"/>
    </row>
    <row r="8229" spans="4:13" x14ac:dyDescent="0.2">
      <c r="D8229" s="2"/>
      <c r="E8229" s="2"/>
      <c r="K8229" s="5"/>
      <c r="M8229" s="9"/>
    </row>
    <row r="8230" spans="4:13" x14ac:dyDescent="0.2">
      <c r="D8230" s="2"/>
      <c r="E8230" s="2"/>
      <c r="K8230" s="5"/>
      <c r="M8230" s="9"/>
    </row>
    <row r="8231" spans="4:13" x14ac:dyDescent="0.2">
      <c r="D8231" s="2"/>
      <c r="E8231" s="2"/>
      <c r="K8231" s="5"/>
      <c r="M8231" s="9"/>
    </row>
    <row r="8232" spans="4:13" x14ac:dyDescent="0.2">
      <c r="D8232" s="2"/>
      <c r="E8232" s="2"/>
      <c r="K8232" s="5"/>
      <c r="M8232" s="9"/>
    </row>
    <row r="8233" spans="4:13" x14ac:dyDescent="0.2">
      <c r="D8233" s="2"/>
      <c r="E8233" s="2"/>
      <c r="K8233" s="5"/>
      <c r="M8233" s="9"/>
    </row>
    <row r="8234" spans="4:13" x14ac:dyDescent="0.2">
      <c r="D8234" s="2"/>
      <c r="E8234" s="2"/>
      <c r="K8234" s="5"/>
      <c r="M8234" s="9"/>
    </row>
    <row r="8235" spans="4:13" x14ac:dyDescent="0.2">
      <c r="D8235" s="2"/>
      <c r="E8235" s="2"/>
      <c r="K8235" s="5"/>
      <c r="M8235" s="9"/>
    </row>
    <row r="8236" spans="4:13" x14ac:dyDescent="0.2">
      <c r="D8236" s="2"/>
      <c r="E8236" s="2"/>
      <c r="K8236" s="5"/>
      <c r="M8236" s="9"/>
    </row>
    <row r="8237" spans="4:13" x14ac:dyDescent="0.2">
      <c r="D8237" s="2"/>
      <c r="E8237" s="2"/>
      <c r="K8237" s="5"/>
      <c r="M8237" s="9"/>
    </row>
    <row r="8238" spans="4:13" x14ac:dyDescent="0.2">
      <c r="D8238" s="2"/>
      <c r="E8238" s="2"/>
      <c r="K8238" s="5"/>
      <c r="M8238" s="9"/>
    </row>
    <row r="8239" spans="4:13" x14ac:dyDescent="0.2">
      <c r="D8239" s="2"/>
      <c r="E8239" s="2"/>
      <c r="K8239" s="5"/>
      <c r="M8239" s="9"/>
    </row>
    <row r="8240" spans="4:13" x14ac:dyDescent="0.2">
      <c r="D8240" s="2"/>
      <c r="E8240" s="2"/>
      <c r="K8240" s="5"/>
      <c r="M8240" s="9"/>
    </row>
    <row r="8241" spans="4:13" x14ac:dyDescent="0.2">
      <c r="D8241" s="2"/>
      <c r="E8241" s="2"/>
      <c r="K8241" s="5"/>
      <c r="M8241" s="9"/>
    </row>
    <row r="8242" spans="4:13" x14ac:dyDescent="0.2">
      <c r="D8242" s="2"/>
      <c r="E8242" s="2"/>
      <c r="K8242" s="5"/>
      <c r="M8242" s="9"/>
    </row>
    <row r="8243" spans="4:13" x14ac:dyDescent="0.2">
      <c r="D8243" s="2"/>
      <c r="E8243" s="2"/>
      <c r="K8243" s="5"/>
      <c r="M8243" s="9"/>
    </row>
    <row r="8244" spans="4:13" x14ac:dyDescent="0.2">
      <c r="D8244" s="2"/>
      <c r="E8244" s="2"/>
      <c r="K8244" s="5"/>
      <c r="M8244" s="9"/>
    </row>
    <row r="8245" spans="4:13" x14ac:dyDescent="0.2">
      <c r="D8245" s="2"/>
      <c r="E8245" s="2"/>
      <c r="K8245" s="5"/>
      <c r="M8245" s="9"/>
    </row>
    <row r="8246" spans="4:13" x14ac:dyDescent="0.2">
      <c r="D8246" s="2"/>
      <c r="E8246" s="2"/>
      <c r="K8246" s="5"/>
      <c r="M8246" s="9"/>
    </row>
    <row r="8247" spans="4:13" x14ac:dyDescent="0.2">
      <c r="D8247" s="2"/>
      <c r="E8247" s="2"/>
      <c r="K8247" s="5"/>
      <c r="M8247" s="9"/>
    </row>
    <row r="8248" spans="4:13" x14ac:dyDescent="0.2">
      <c r="D8248" s="2"/>
      <c r="E8248" s="2"/>
      <c r="K8248" s="5"/>
      <c r="M8248" s="9"/>
    </row>
    <row r="8249" spans="4:13" x14ac:dyDescent="0.2">
      <c r="D8249" s="2"/>
      <c r="E8249" s="2"/>
      <c r="K8249" s="5"/>
      <c r="M8249" s="9"/>
    </row>
    <row r="8250" spans="4:13" x14ac:dyDescent="0.2">
      <c r="D8250" s="2"/>
      <c r="E8250" s="2"/>
      <c r="K8250" s="5"/>
      <c r="M8250" s="9"/>
    </row>
    <row r="8251" spans="4:13" x14ac:dyDescent="0.2">
      <c r="D8251" s="2"/>
      <c r="E8251" s="2"/>
      <c r="K8251" s="5"/>
      <c r="M8251" s="9"/>
    </row>
    <row r="8252" spans="4:13" x14ac:dyDescent="0.2">
      <c r="D8252" s="2"/>
      <c r="E8252" s="2"/>
      <c r="K8252" s="5"/>
      <c r="M8252" s="9"/>
    </row>
    <row r="8253" spans="4:13" x14ac:dyDescent="0.2">
      <c r="D8253" s="2"/>
      <c r="E8253" s="2"/>
      <c r="K8253" s="5"/>
      <c r="M8253" s="9"/>
    </row>
    <row r="8254" spans="4:13" x14ac:dyDescent="0.2">
      <c r="D8254" s="2"/>
      <c r="E8254" s="2"/>
      <c r="K8254" s="5"/>
      <c r="M8254" s="9"/>
    </row>
    <row r="8255" spans="4:13" x14ac:dyDescent="0.2">
      <c r="D8255" s="2"/>
      <c r="E8255" s="2"/>
      <c r="K8255" s="5"/>
      <c r="M8255" s="9"/>
    </row>
    <row r="8256" spans="4:13" x14ac:dyDescent="0.2">
      <c r="D8256" s="2"/>
      <c r="E8256" s="2"/>
      <c r="K8256" s="5"/>
      <c r="M8256" s="9"/>
    </row>
    <row r="8257" spans="4:13" x14ac:dyDescent="0.2">
      <c r="D8257" s="2"/>
      <c r="E8257" s="2"/>
      <c r="K8257" s="5"/>
      <c r="M8257" s="9"/>
    </row>
    <row r="8258" spans="4:13" x14ac:dyDescent="0.2">
      <c r="D8258" s="2"/>
      <c r="E8258" s="2"/>
      <c r="K8258" s="5"/>
      <c r="M8258" s="9"/>
    </row>
    <row r="8259" spans="4:13" x14ac:dyDescent="0.2">
      <c r="D8259" s="2"/>
      <c r="E8259" s="2"/>
      <c r="K8259" s="5"/>
      <c r="M8259" s="9"/>
    </row>
    <row r="8260" spans="4:13" x14ac:dyDescent="0.2">
      <c r="D8260" s="2"/>
      <c r="E8260" s="2"/>
      <c r="K8260" s="5"/>
      <c r="M8260" s="9"/>
    </row>
    <row r="8261" spans="4:13" x14ac:dyDescent="0.2">
      <c r="D8261" s="2"/>
      <c r="E8261" s="2"/>
      <c r="K8261" s="5"/>
      <c r="M8261" s="9"/>
    </row>
    <row r="8262" spans="4:13" x14ac:dyDescent="0.2">
      <c r="D8262" s="2"/>
      <c r="E8262" s="2"/>
      <c r="K8262" s="5"/>
      <c r="M8262" s="9"/>
    </row>
    <row r="8263" spans="4:13" x14ac:dyDescent="0.2">
      <c r="D8263" s="2"/>
      <c r="E8263" s="2"/>
      <c r="K8263" s="5"/>
      <c r="M8263" s="9"/>
    </row>
    <row r="8264" spans="4:13" x14ac:dyDescent="0.2">
      <c r="D8264" s="2"/>
      <c r="E8264" s="2"/>
      <c r="K8264" s="5"/>
      <c r="M8264" s="9"/>
    </row>
    <row r="8265" spans="4:13" x14ac:dyDescent="0.2">
      <c r="D8265" s="2"/>
      <c r="E8265" s="2"/>
      <c r="K8265" s="5"/>
      <c r="M8265" s="9"/>
    </row>
    <row r="8266" spans="4:13" x14ac:dyDescent="0.2">
      <c r="D8266" s="2"/>
      <c r="E8266" s="2"/>
      <c r="K8266" s="5"/>
      <c r="M8266" s="9"/>
    </row>
    <row r="8267" spans="4:13" x14ac:dyDescent="0.2">
      <c r="D8267" s="2"/>
      <c r="E8267" s="2"/>
      <c r="K8267" s="5"/>
      <c r="M8267" s="9"/>
    </row>
    <row r="8268" spans="4:13" x14ac:dyDescent="0.2">
      <c r="D8268" s="2"/>
      <c r="E8268" s="2"/>
      <c r="K8268" s="5"/>
      <c r="M8268" s="9"/>
    </row>
    <row r="8269" spans="4:13" x14ac:dyDescent="0.2">
      <c r="D8269" s="2"/>
      <c r="E8269" s="2"/>
      <c r="K8269" s="5"/>
      <c r="M8269" s="9"/>
    </row>
    <row r="8270" spans="4:13" x14ac:dyDescent="0.2">
      <c r="D8270" s="2"/>
      <c r="E8270" s="2"/>
      <c r="K8270" s="5"/>
      <c r="M8270" s="9"/>
    </row>
    <row r="8271" spans="4:13" x14ac:dyDescent="0.2">
      <c r="D8271" s="2"/>
      <c r="E8271" s="2"/>
      <c r="K8271" s="5"/>
      <c r="M8271" s="9"/>
    </row>
    <row r="8272" spans="4:13" x14ac:dyDescent="0.2">
      <c r="D8272" s="2"/>
      <c r="E8272" s="2"/>
      <c r="K8272" s="5"/>
      <c r="M8272" s="9"/>
    </row>
    <row r="8273" spans="4:13" x14ac:dyDescent="0.2">
      <c r="D8273" s="2"/>
      <c r="E8273" s="2"/>
      <c r="K8273" s="5"/>
      <c r="M8273" s="9"/>
    </row>
    <row r="8274" spans="4:13" x14ac:dyDescent="0.2">
      <c r="D8274" s="2"/>
      <c r="E8274" s="2"/>
      <c r="K8274" s="5"/>
      <c r="M8274" s="9"/>
    </row>
    <row r="8275" spans="4:13" x14ac:dyDescent="0.2">
      <c r="D8275" s="2"/>
      <c r="E8275" s="2"/>
      <c r="K8275" s="5"/>
      <c r="M8275" s="9"/>
    </row>
    <row r="8276" spans="4:13" x14ac:dyDescent="0.2">
      <c r="D8276" s="2"/>
      <c r="E8276" s="2"/>
      <c r="K8276" s="5"/>
      <c r="M8276" s="9"/>
    </row>
    <row r="8277" spans="4:13" x14ac:dyDescent="0.2">
      <c r="D8277" s="2"/>
      <c r="E8277" s="2"/>
      <c r="K8277" s="5"/>
      <c r="M8277" s="9"/>
    </row>
    <row r="8278" spans="4:13" x14ac:dyDescent="0.2">
      <c r="D8278" s="2"/>
      <c r="E8278" s="2"/>
      <c r="K8278" s="5"/>
      <c r="M8278" s="9"/>
    </row>
    <row r="8279" spans="4:13" x14ac:dyDescent="0.2">
      <c r="D8279" s="2"/>
      <c r="E8279" s="2"/>
      <c r="K8279" s="5"/>
      <c r="M8279" s="9"/>
    </row>
    <row r="8280" spans="4:13" x14ac:dyDescent="0.2">
      <c r="D8280" s="2"/>
      <c r="E8280" s="2"/>
      <c r="K8280" s="5"/>
      <c r="M8280" s="9"/>
    </row>
    <row r="8281" spans="4:13" x14ac:dyDescent="0.2">
      <c r="D8281" s="2"/>
      <c r="E8281" s="2"/>
      <c r="K8281" s="5"/>
      <c r="M8281" s="9"/>
    </row>
    <row r="8282" spans="4:13" x14ac:dyDescent="0.2">
      <c r="D8282" s="2"/>
      <c r="E8282" s="2"/>
      <c r="K8282" s="5"/>
      <c r="M8282" s="9"/>
    </row>
    <row r="8283" spans="4:13" x14ac:dyDescent="0.2">
      <c r="D8283" s="2"/>
      <c r="E8283" s="2"/>
      <c r="K8283" s="5"/>
      <c r="M8283" s="9"/>
    </row>
    <row r="8284" spans="4:13" x14ac:dyDescent="0.2">
      <c r="D8284" s="2"/>
      <c r="E8284" s="2"/>
      <c r="K8284" s="5"/>
      <c r="M8284" s="9"/>
    </row>
    <row r="8285" spans="4:13" x14ac:dyDescent="0.2">
      <c r="D8285" s="2"/>
      <c r="E8285" s="2"/>
      <c r="K8285" s="5"/>
      <c r="M8285" s="9"/>
    </row>
    <row r="8286" spans="4:13" x14ac:dyDescent="0.2">
      <c r="D8286" s="2"/>
      <c r="E8286" s="2"/>
      <c r="K8286" s="5"/>
      <c r="M8286" s="9"/>
    </row>
    <row r="8287" spans="4:13" x14ac:dyDescent="0.2">
      <c r="D8287" s="2"/>
      <c r="E8287" s="2"/>
      <c r="K8287" s="5"/>
      <c r="M8287" s="9"/>
    </row>
    <row r="8288" spans="4:13" x14ac:dyDescent="0.2">
      <c r="D8288" s="2"/>
      <c r="E8288" s="2"/>
      <c r="K8288" s="5"/>
      <c r="M8288" s="9"/>
    </row>
    <row r="8289" spans="4:13" x14ac:dyDescent="0.2">
      <c r="D8289" s="2"/>
      <c r="E8289" s="2"/>
      <c r="K8289" s="5"/>
      <c r="M8289" s="9"/>
    </row>
    <row r="8290" spans="4:13" x14ac:dyDescent="0.2">
      <c r="D8290" s="2"/>
      <c r="E8290" s="2"/>
      <c r="K8290" s="5"/>
      <c r="M8290" s="9"/>
    </row>
    <row r="8291" spans="4:13" x14ac:dyDescent="0.2">
      <c r="D8291" s="2"/>
      <c r="E8291" s="2"/>
      <c r="K8291" s="5"/>
      <c r="M8291" s="9"/>
    </row>
    <row r="8292" spans="4:13" x14ac:dyDescent="0.2">
      <c r="D8292" s="2"/>
      <c r="E8292" s="2"/>
      <c r="K8292" s="5"/>
      <c r="M8292" s="9"/>
    </row>
    <row r="8293" spans="4:13" x14ac:dyDescent="0.2">
      <c r="D8293" s="2"/>
      <c r="E8293" s="2"/>
      <c r="K8293" s="5"/>
      <c r="M8293" s="9"/>
    </row>
    <row r="8294" spans="4:13" x14ac:dyDescent="0.2">
      <c r="D8294" s="2"/>
      <c r="E8294" s="2"/>
      <c r="K8294" s="5"/>
      <c r="M8294" s="9"/>
    </row>
    <row r="8295" spans="4:13" x14ac:dyDescent="0.2">
      <c r="D8295" s="2"/>
      <c r="E8295" s="2"/>
      <c r="K8295" s="5"/>
      <c r="M8295" s="9"/>
    </row>
    <row r="8296" spans="4:13" x14ac:dyDescent="0.2">
      <c r="D8296" s="2"/>
      <c r="E8296" s="2"/>
      <c r="K8296" s="5"/>
      <c r="M8296" s="9"/>
    </row>
    <row r="8297" spans="4:13" x14ac:dyDescent="0.2">
      <c r="D8297" s="2"/>
      <c r="E8297" s="2"/>
      <c r="K8297" s="5"/>
      <c r="M8297" s="9"/>
    </row>
    <row r="8298" spans="4:13" x14ac:dyDescent="0.2">
      <c r="D8298" s="2"/>
      <c r="E8298" s="2"/>
      <c r="K8298" s="5"/>
      <c r="M8298" s="9"/>
    </row>
    <row r="8299" spans="4:13" x14ac:dyDescent="0.2">
      <c r="D8299" s="2"/>
      <c r="E8299" s="2"/>
      <c r="K8299" s="5"/>
      <c r="M8299" s="9"/>
    </row>
    <row r="8300" spans="4:13" x14ac:dyDescent="0.2">
      <c r="D8300" s="2"/>
      <c r="E8300" s="2"/>
      <c r="K8300" s="5"/>
      <c r="M8300" s="9"/>
    </row>
    <row r="8301" spans="4:13" x14ac:dyDescent="0.2">
      <c r="D8301" s="2"/>
      <c r="E8301" s="2"/>
      <c r="K8301" s="5"/>
      <c r="M8301" s="9"/>
    </row>
    <row r="8302" spans="4:13" x14ac:dyDescent="0.2">
      <c r="D8302" s="2"/>
      <c r="E8302" s="2"/>
      <c r="K8302" s="5"/>
      <c r="M8302" s="9"/>
    </row>
    <row r="8303" spans="4:13" x14ac:dyDescent="0.2">
      <c r="D8303" s="2"/>
      <c r="E8303" s="2"/>
      <c r="K8303" s="5"/>
      <c r="M8303" s="9"/>
    </row>
    <row r="8304" spans="4:13" x14ac:dyDescent="0.2">
      <c r="D8304" s="2"/>
      <c r="E8304" s="2"/>
      <c r="K8304" s="5"/>
      <c r="M8304" s="9"/>
    </row>
    <row r="8305" spans="4:13" x14ac:dyDescent="0.2">
      <c r="D8305" s="2"/>
      <c r="E8305" s="2"/>
      <c r="K8305" s="5"/>
      <c r="M8305" s="9"/>
    </row>
    <row r="8306" spans="4:13" x14ac:dyDescent="0.2">
      <c r="D8306" s="2"/>
      <c r="E8306" s="2"/>
      <c r="K8306" s="5"/>
      <c r="M8306" s="9"/>
    </row>
    <row r="8307" spans="4:13" x14ac:dyDescent="0.2">
      <c r="D8307" s="2"/>
      <c r="E8307" s="2"/>
      <c r="K8307" s="5"/>
      <c r="M8307" s="9"/>
    </row>
    <row r="8308" spans="4:13" x14ac:dyDescent="0.2">
      <c r="D8308" s="2"/>
      <c r="E8308" s="2"/>
      <c r="K8308" s="5"/>
      <c r="M8308" s="9"/>
    </row>
    <row r="8309" spans="4:13" x14ac:dyDescent="0.2">
      <c r="D8309" s="2"/>
      <c r="E8309" s="2"/>
      <c r="K8309" s="5"/>
      <c r="M8309" s="9"/>
    </row>
    <row r="8310" spans="4:13" x14ac:dyDescent="0.2">
      <c r="D8310" s="2"/>
      <c r="E8310" s="2"/>
      <c r="K8310" s="5"/>
      <c r="M8310" s="9"/>
    </row>
    <row r="8311" spans="4:13" x14ac:dyDescent="0.2">
      <c r="D8311" s="2"/>
      <c r="E8311" s="2"/>
      <c r="K8311" s="5"/>
      <c r="M8311" s="9"/>
    </row>
    <row r="8312" spans="4:13" x14ac:dyDescent="0.2">
      <c r="D8312" s="2"/>
      <c r="E8312" s="2"/>
      <c r="K8312" s="5"/>
      <c r="M8312" s="9"/>
    </row>
    <row r="8313" spans="4:13" x14ac:dyDescent="0.2">
      <c r="D8313" s="2"/>
      <c r="E8313" s="2"/>
      <c r="K8313" s="5"/>
      <c r="M8313" s="9"/>
    </row>
    <row r="8314" spans="4:13" x14ac:dyDescent="0.2">
      <c r="D8314" s="2"/>
      <c r="E8314" s="2"/>
      <c r="K8314" s="5"/>
      <c r="M8314" s="9"/>
    </row>
    <row r="8315" spans="4:13" x14ac:dyDescent="0.2">
      <c r="D8315" s="2"/>
      <c r="E8315" s="2"/>
      <c r="K8315" s="5"/>
      <c r="M8315" s="9"/>
    </row>
    <row r="8316" spans="4:13" x14ac:dyDescent="0.2">
      <c r="D8316" s="2"/>
      <c r="E8316" s="2"/>
      <c r="K8316" s="5"/>
      <c r="M8316" s="9"/>
    </row>
    <row r="8317" spans="4:13" x14ac:dyDescent="0.2">
      <c r="D8317" s="2"/>
      <c r="E8317" s="2"/>
      <c r="K8317" s="5"/>
      <c r="M8317" s="9"/>
    </row>
    <row r="8318" spans="4:13" x14ac:dyDescent="0.2">
      <c r="D8318" s="2"/>
      <c r="E8318" s="2"/>
      <c r="K8318" s="5"/>
      <c r="M8318" s="9"/>
    </row>
    <row r="8319" spans="4:13" x14ac:dyDescent="0.2">
      <c r="D8319" s="2"/>
      <c r="E8319" s="2"/>
      <c r="K8319" s="5"/>
      <c r="M8319" s="9"/>
    </row>
    <row r="8320" spans="4:13" x14ac:dyDescent="0.2">
      <c r="D8320" s="2"/>
      <c r="E8320" s="2"/>
      <c r="K8320" s="5"/>
      <c r="M8320" s="9"/>
    </row>
    <row r="8321" spans="4:13" x14ac:dyDescent="0.2">
      <c r="D8321" s="2"/>
      <c r="E8321" s="2"/>
      <c r="K8321" s="5"/>
      <c r="M8321" s="9"/>
    </row>
    <row r="8322" spans="4:13" x14ac:dyDescent="0.2">
      <c r="D8322" s="2"/>
      <c r="E8322" s="2"/>
      <c r="K8322" s="5"/>
      <c r="M8322" s="9"/>
    </row>
    <row r="8323" spans="4:13" x14ac:dyDescent="0.2">
      <c r="D8323" s="2"/>
      <c r="E8323" s="2"/>
      <c r="K8323" s="5"/>
      <c r="M8323" s="9"/>
    </row>
    <row r="8324" spans="4:13" x14ac:dyDescent="0.2">
      <c r="D8324" s="2"/>
      <c r="E8324" s="2"/>
      <c r="K8324" s="5"/>
      <c r="M8324" s="9"/>
    </row>
    <row r="8325" spans="4:13" x14ac:dyDescent="0.2">
      <c r="D8325" s="2"/>
      <c r="E8325" s="2"/>
      <c r="K8325" s="5"/>
      <c r="M8325" s="9"/>
    </row>
    <row r="8326" spans="4:13" x14ac:dyDescent="0.2">
      <c r="D8326" s="2"/>
      <c r="E8326" s="2"/>
      <c r="K8326" s="5"/>
      <c r="M8326" s="9"/>
    </row>
    <row r="8327" spans="4:13" x14ac:dyDescent="0.2">
      <c r="D8327" s="2"/>
      <c r="E8327" s="2"/>
      <c r="K8327" s="5"/>
      <c r="M8327" s="9"/>
    </row>
    <row r="8328" spans="4:13" x14ac:dyDescent="0.2">
      <c r="D8328" s="2"/>
      <c r="E8328" s="2"/>
      <c r="K8328" s="5"/>
      <c r="M8328" s="9"/>
    </row>
    <row r="8329" spans="4:13" x14ac:dyDescent="0.2">
      <c r="D8329" s="2"/>
      <c r="E8329" s="2"/>
      <c r="K8329" s="5"/>
      <c r="M8329" s="9"/>
    </row>
    <row r="8330" spans="4:13" x14ac:dyDescent="0.2">
      <c r="D8330" s="2"/>
      <c r="E8330" s="2"/>
      <c r="K8330" s="5"/>
      <c r="M8330" s="9"/>
    </row>
    <row r="8331" spans="4:13" x14ac:dyDescent="0.2">
      <c r="D8331" s="2"/>
      <c r="E8331" s="2"/>
      <c r="K8331" s="5"/>
      <c r="M8331" s="9"/>
    </row>
    <row r="8332" spans="4:13" x14ac:dyDescent="0.2">
      <c r="D8332" s="2"/>
      <c r="E8332" s="2"/>
      <c r="K8332" s="5"/>
      <c r="M8332" s="9"/>
    </row>
    <row r="8333" spans="4:13" x14ac:dyDescent="0.2">
      <c r="D8333" s="2"/>
      <c r="E8333" s="2"/>
      <c r="K8333" s="5"/>
      <c r="M8333" s="9"/>
    </row>
    <row r="8334" spans="4:13" x14ac:dyDescent="0.2">
      <c r="D8334" s="2"/>
      <c r="E8334" s="2"/>
      <c r="K8334" s="5"/>
      <c r="M8334" s="9"/>
    </row>
    <row r="8335" spans="4:13" x14ac:dyDescent="0.2">
      <c r="D8335" s="2"/>
      <c r="E8335" s="2"/>
      <c r="K8335" s="5"/>
      <c r="M8335" s="9"/>
    </row>
    <row r="8336" spans="4:13" x14ac:dyDescent="0.2">
      <c r="D8336" s="2"/>
      <c r="E8336" s="2"/>
      <c r="K8336" s="5"/>
      <c r="M8336" s="9"/>
    </row>
    <row r="8337" spans="4:13" x14ac:dyDescent="0.2">
      <c r="D8337" s="2"/>
      <c r="E8337" s="2"/>
      <c r="K8337" s="5"/>
      <c r="M8337" s="9"/>
    </row>
    <row r="8338" spans="4:13" x14ac:dyDescent="0.2">
      <c r="D8338" s="2"/>
      <c r="E8338" s="2"/>
      <c r="K8338" s="5"/>
      <c r="M8338" s="9"/>
    </row>
    <row r="8339" spans="4:13" x14ac:dyDescent="0.2">
      <c r="D8339" s="2"/>
      <c r="E8339" s="2"/>
      <c r="K8339" s="5"/>
      <c r="M8339" s="9"/>
    </row>
    <row r="8340" spans="4:13" x14ac:dyDescent="0.2">
      <c r="D8340" s="2"/>
      <c r="E8340" s="2"/>
      <c r="K8340" s="5"/>
      <c r="M8340" s="9"/>
    </row>
    <row r="8341" spans="4:13" x14ac:dyDescent="0.2">
      <c r="D8341" s="2"/>
      <c r="E8341" s="2"/>
      <c r="K8341" s="5"/>
      <c r="M8341" s="9"/>
    </row>
    <row r="8342" spans="4:13" x14ac:dyDescent="0.2">
      <c r="D8342" s="2"/>
      <c r="E8342" s="2"/>
      <c r="K8342" s="5"/>
      <c r="M8342" s="9"/>
    </row>
    <row r="8343" spans="4:13" x14ac:dyDescent="0.2">
      <c r="D8343" s="2"/>
      <c r="E8343" s="2"/>
      <c r="K8343" s="5"/>
      <c r="M8343" s="9"/>
    </row>
    <row r="8344" spans="4:13" x14ac:dyDescent="0.2">
      <c r="D8344" s="2"/>
      <c r="E8344" s="2"/>
      <c r="K8344" s="5"/>
      <c r="M8344" s="9"/>
    </row>
    <row r="8345" spans="4:13" x14ac:dyDescent="0.2">
      <c r="D8345" s="2"/>
      <c r="E8345" s="2"/>
      <c r="K8345" s="5"/>
      <c r="M8345" s="9"/>
    </row>
    <row r="8346" spans="4:13" x14ac:dyDescent="0.2">
      <c r="D8346" s="2"/>
      <c r="E8346" s="2"/>
      <c r="K8346" s="5"/>
      <c r="M8346" s="9"/>
    </row>
    <row r="8347" spans="4:13" x14ac:dyDescent="0.2">
      <c r="D8347" s="2"/>
      <c r="E8347" s="2"/>
      <c r="K8347" s="5"/>
      <c r="M8347" s="9"/>
    </row>
    <row r="8348" spans="4:13" x14ac:dyDescent="0.2">
      <c r="D8348" s="2"/>
      <c r="E8348" s="2"/>
      <c r="K8348" s="5"/>
      <c r="M8348" s="9"/>
    </row>
    <row r="8349" spans="4:13" x14ac:dyDescent="0.2">
      <c r="D8349" s="2"/>
      <c r="E8349" s="2"/>
      <c r="K8349" s="5"/>
      <c r="M8349" s="9"/>
    </row>
    <row r="8350" spans="4:13" x14ac:dyDescent="0.2">
      <c r="D8350" s="2"/>
      <c r="E8350" s="2"/>
      <c r="K8350" s="5"/>
      <c r="M8350" s="9"/>
    </row>
    <row r="8351" spans="4:13" x14ac:dyDescent="0.2">
      <c r="D8351" s="2"/>
      <c r="E8351" s="2"/>
      <c r="K8351" s="5"/>
      <c r="M8351" s="9"/>
    </row>
    <row r="8352" spans="4:13" x14ac:dyDescent="0.2">
      <c r="D8352" s="2"/>
      <c r="E8352" s="2"/>
      <c r="K8352" s="5"/>
      <c r="M8352" s="9"/>
    </row>
    <row r="8353" spans="4:13" x14ac:dyDescent="0.2">
      <c r="D8353" s="2"/>
      <c r="E8353" s="2"/>
      <c r="K8353" s="5"/>
      <c r="M8353" s="9"/>
    </row>
    <row r="8354" spans="4:13" x14ac:dyDescent="0.2">
      <c r="D8354" s="2"/>
      <c r="E8354" s="2"/>
      <c r="K8354" s="5"/>
      <c r="M8354" s="9"/>
    </row>
    <row r="8355" spans="4:13" x14ac:dyDescent="0.2">
      <c r="D8355" s="2"/>
      <c r="E8355" s="2"/>
      <c r="K8355" s="5"/>
      <c r="M8355" s="9"/>
    </row>
    <row r="8356" spans="4:13" x14ac:dyDescent="0.2">
      <c r="D8356" s="2"/>
      <c r="E8356" s="2"/>
      <c r="K8356" s="5"/>
      <c r="M8356" s="9"/>
    </row>
    <row r="8357" spans="4:13" x14ac:dyDescent="0.2">
      <c r="D8357" s="2"/>
      <c r="E8357" s="2"/>
      <c r="K8357" s="5"/>
      <c r="M8357" s="9"/>
    </row>
    <row r="8358" spans="4:13" x14ac:dyDescent="0.2">
      <c r="D8358" s="2"/>
      <c r="E8358" s="2"/>
      <c r="K8358" s="5"/>
      <c r="M8358" s="9"/>
    </row>
    <row r="8359" spans="4:13" x14ac:dyDescent="0.2">
      <c r="D8359" s="2"/>
      <c r="E8359" s="2"/>
      <c r="K8359" s="5"/>
      <c r="M8359" s="9"/>
    </row>
    <row r="8360" spans="4:13" x14ac:dyDescent="0.2">
      <c r="D8360" s="2"/>
      <c r="E8360" s="2"/>
      <c r="K8360" s="5"/>
      <c r="M8360" s="9"/>
    </row>
    <row r="8361" spans="4:13" x14ac:dyDescent="0.2">
      <c r="D8361" s="2"/>
      <c r="E8361" s="2"/>
      <c r="K8361" s="5"/>
      <c r="M8361" s="9"/>
    </row>
    <row r="8362" spans="4:13" x14ac:dyDescent="0.2">
      <c r="D8362" s="2"/>
      <c r="E8362" s="2"/>
      <c r="K8362" s="5"/>
      <c r="M8362" s="9"/>
    </row>
    <row r="8363" spans="4:13" x14ac:dyDescent="0.2">
      <c r="D8363" s="2"/>
      <c r="E8363" s="2"/>
      <c r="K8363" s="5"/>
      <c r="M8363" s="9"/>
    </row>
    <row r="8364" spans="4:13" x14ac:dyDescent="0.2">
      <c r="D8364" s="2"/>
      <c r="E8364" s="2"/>
      <c r="K8364" s="5"/>
      <c r="M8364" s="9"/>
    </row>
    <row r="8365" spans="4:13" x14ac:dyDescent="0.2">
      <c r="D8365" s="2"/>
      <c r="E8365" s="2"/>
      <c r="K8365" s="5"/>
      <c r="M8365" s="9"/>
    </row>
    <row r="8366" spans="4:13" x14ac:dyDescent="0.2">
      <c r="D8366" s="2"/>
      <c r="E8366" s="2"/>
      <c r="K8366" s="5"/>
      <c r="M8366" s="9"/>
    </row>
    <row r="8367" spans="4:13" x14ac:dyDescent="0.2">
      <c r="D8367" s="2"/>
      <c r="E8367" s="2"/>
      <c r="K8367" s="5"/>
      <c r="M8367" s="9"/>
    </row>
    <row r="8368" spans="4:13" x14ac:dyDescent="0.2">
      <c r="D8368" s="2"/>
      <c r="E8368" s="2"/>
      <c r="K8368" s="5"/>
      <c r="M8368" s="9"/>
    </row>
    <row r="8369" spans="4:13" x14ac:dyDescent="0.2">
      <c r="D8369" s="2"/>
      <c r="E8369" s="2"/>
      <c r="K8369" s="5"/>
      <c r="M8369" s="9"/>
    </row>
    <row r="8370" spans="4:13" x14ac:dyDescent="0.2">
      <c r="D8370" s="2"/>
      <c r="E8370" s="2"/>
      <c r="K8370" s="5"/>
      <c r="M8370" s="9"/>
    </row>
    <row r="8371" spans="4:13" x14ac:dyDescent="0.2">
      <c r="D8371" s="2"/>
      <c r="E8371" s="2"/>
      <c r="K8371" s="5"/>
      <c r="M8371" s="9"/>
    </row>
    <row r="8372" spans="4:13" x14ac:dyDescent="0.2">
      <c r="D8372" s="2"/>
      <c r="E8372" s="2"/>
      <c r="K8372" s="5"/>
      <c r="M8372" s="9"/>
    </row>
    <row r="8373" spans="4:13" x14ac:dyDescent="0.2">
      <c r="D8373" s="2"/>
      <c r="E8373" s="2"/>
      <c r="K8373" s="5"/>
      <c r="M8373" s="9"/>
    </row>
    <row r="8374" spans="4:13" x14ac:dyDescent="0.2">
      <c r="D8374" s="2"/>
      <c r="E8374" s="2"/>
      <c r="K8374" s="5"/>
      <c r="M8374" s="9"/>
    </row>
    <row r="8375" spans="4:13" x14ac:dyDescent="0.2">
      <c r="D8375" s="2"/>
      <c r="E8375" s="2"/>
      <c r="K8375" s="5"/>
      <c r="M8375" s="9"/>
    </row>
    <row r="8376" spans="4:13" x14ac:dyDescent="0.2">
      <c r="D8376" s="2"/>
      <c r="E8376" s="2"/>
      <c r="K8376" s="5"/>
      <c r="M8376" s="9"/>
    </row>
    <row r="8377" spans="4:13" x14ac:dyDescent="0.2">
      <c r="D8377" s="2"/>
      <c r="E8377" s="2"/>
      <c r="K8377" s="5"/>
      <c r="M8377" s="9"/>
    </row>
    <row r="8378" spans="4:13" x14ac:dyDescent="0.2">
      <c r="D8378" s="2"/>
      <c r="E8378" s="2"/>
      <c r="K8378" s="5"/>
      <c r="M8378" s="9"/>
    </row>
    <row r="8379" spans="4:13" x14ac:dyDescent="0.2">
      <c r="D8379" s="2"/>
      <c r="E8379" s="2"/>
      <c r="K8379" s="5"/>
      <c r="M8379" s="9"/>
    </row>
    <row r="8380" spans="4:13" x14ac:dyDescent="0.2">
      <c r="D8380" s="2"/>
      <c r="E8380" s="2"/>
      <c r="K8380" s="5"/>
      <c r="M8380" s="9"/>
    </row>
    <row r="8381" spans="4:13" x14ac:dyDescent="0.2">
      <c r="D8381" s="2"/>
      <c r="E8381" s="2"/>
      <c r="K8381" s="5"/>
      <c r="M8381" s="9"/>
    </row>
    <row r="8382" spans="4:13" x14ac:dyDescent="0.2">
      <c r="D8382" s="2"/>
      <c r="E8382" s="2"/>
      <c r="K8382" s="5"/>
      <c r="M8382" s="9"/>
    </row>
    <row r="8383" spans="4:13" x14ac:dyDescent="0.2">
      <c r="D8383" s="2"/>
      <c r="E8383" s="2"/>
      <c r="K8383" s="5"/>
      <c r="M8383" s="9"/>
    </row>
    <row r="8384" spans="4:13" x14ac:dyDescent="0.2">
      <c r="D8384" s="2"/>
      <c r="E8384" s="2"/>
      <c r="K8384" s="5"/>
      <c r="M8384" s="9"/>
    </row>
    <row r="8385" spans="4:13" x14ac:dyDescent="0.2">
      <c r="D8385" s="2"/>
      <c r="E8385" s="2"/>
      <c r="K8385" s="5"/>
      <c r="M8385" s="9"/>
    </row>
    <row r="8386" spans="4:13" x14ac:dyDescent="0.2">
      <c r="D8386" s="2"/>
      <c r="E8386" s="2"/>
      <c r="K8386" s="5"/>
      <c r="M8386" s="9"/>
    </row>
    <row r="8387" spans="4:13" x14ac:dyDescent="0.2">
      <c r="D8387" s="2"/>
      <c r="E8387" s="2"/>
      <c r="K8387" s="5"/>
      <c r="M8387" s="9"/>
    </row>
    <row r="8388" spans="4:13" x14ac:dyDescent="0.2">
      <c r="D8388" s="2"/>
      <c r="E8388" s="2"/>
      <c r="K8388" s="5"/>
      <c r="M8388" s="9"/>
    </row>
    <row r="8389" spans="4:13" x14ac:dyDescent="0.2">
      <c r="D8389" s="2"/>
      <c r="E8389" s="2"/>
      <c r="K8389" s="5"/>
      <c r="M8389" s="9"/>
    </row>
    <row r="8390" spans="4:13" x14ac:dyDescent="0.2">
      <c r="D8390" s="2"/>
      <c r="E8390" s="2"/>
      <c r="K8390" s="5"/>
      <c r="M8390" s="9"/>
    </row>
    <row r="8391" spans="4:13" x14ac:dyDescent="0.2">
      <c r="D8391" s="2"/>
      <c r="E8391" s="2"/>
      <c r="K8391" s="5"/>
      <c r="M8391" s="9"/>
    </row>
    <row r="8392" spans="4:13" x14ac:dyDescent="0.2">
      <c r="D8392" s="2"/>
      <c r="E8392" s="2"/>
      <c r="K8392" s="5"/>
      <c r="M8392" s="9"/>
    </row>
    <row r="8393" spans="4:13" x14ac:dyDescent="0.2">
      <c r="D8393" s="2"/>
      <c r="E8393" s="2"/>
      <c r="K8393" s="5"/>
      <c r="M8393" s="9"/>
    </row>
    <row r="8394" spans="4:13" x14ac:dyDescent="0.2">
      <c r="D8394" s="2"/>
      <c r="E8394" s="2"/>
      <c r="K8394" s="5"/>
      <c r="M8394" s="9"/>
    </row>
    <row r="8395" spans="4:13" x14ac:dyDescent="0.2">
      <c r="D8395" s="2"/>
      <c r="E8395" s="2"/>
      <c r="K8395" s="5"/>
      <c r="M8395" s="9"/>
    </row>
    <row r="8396" spans="4:13" x14ac:dyDescent="0.2">
      <c r="D8396" s="2"/>
      <c r="E8396" s="2"/>
      <c r="K8396" s="5"/>
      <c r="M8396" s="9"/>
    </row>
    <row r="8397" spans="4:13" x14ac:dyDescent="0.2">
      <c r="D8397" s="2"/>
      <c r="E8397" s="2"/>
      <c r="K8397" s="5"/>
      <c r="M8397" s="9"/>
    </row>
    <row r="8398" spans="4:13" x14ac:dyDescent="0.2">
      <c r="D8398" s="2"/>
      <c r="E8398" s="2"/>
      <c r="K8398" s="5"/>
      <c r="M8398" s="9"/>
    </row>
    <row r="8399" spans="4:13" x14ac:dyDescent="0.2">
      <c r="D8399" s="2"/>
      <c r="E8399" s="2"/>
      <c r="K8399" s="5"/>
      <c r="M8399" s="9"/>
    </row>
    <row r="8400" spans="4:13" x14ac:dyDescent="0.2">
      <c r="D8400" s="2"/>
      <c r="E8400" s="2"/>
      <c r="K8400" s="5"/>
      <c r="M8400" s="9"/>
    </row>
    <row r="8401" spans="4:13" x14ac:dyDescent="0.2">
      <c r="D8401" s="2"/>
      <c r="E8401" s="2"/>
      <c r="K8401" s="5"/>
      <c r="M8401" s="9"/>
    </row>
    <row r="8402" spans="4:13" x14ac:dyDescent="0.2">
      <c r="D8402" s="2"/>
      <c r="E8402" s="2"/>
      <c r="K8402" s="5"/>
      <c r="M8402" s="9"/>
    </row>
    <row r="8403" spans="4:13" x14ac:dyDescent="0.2">
      <c r="D8403" s="2"/>
      <c r="E8403" s="2"/>
      <c r="K8403" s="5"/>
      <c r="M8403" s="9"/>
    </row>
    <row r="8404" spans="4:13" x14ac:dyDescent="0.2">
      <c r="D8404" s="2"/>
      <c r="E8404" s="2"/>
      <c r="K8404" s="5"/>
      <c r="M8404" s="9"/>
    </row>
    <row r="8405" spans="4:13" x14ac:dyDescent="0.2">
      <c r="D8405" s="2"/>
      <c r="E8405" s="2"/>
      <c r="K8405" s="5"/>
      <c r="M8405" s="9"/>
    </row>
    <row r="8406" spans="4:13" x14ac:dyDescent="0.2">
      <c r="D8406" s="2"/>
      <c r="E8406" s="2"/>
      <c r="K8406" s="5"/>
      <c r="M8406" s="9"/>
    </row>
    <row r="8407" spans="4:13" x14ac:dyDescent="0.2">
      <c r="D8407" s="2"/>
      <c r="E8407" s="2"/>
      <c r="K8407" s="5"/>
      <c r="M8407" s="9"/>
    </row>
    <row r="8408" spans="4:13" x14ac:dyDescent="0.2">
      <c r="D8408" s="2"/>
      <c r="E8408" s="2"/>
      <c r="K8408" s="5"/>
      <c r="M8408" s="9"/>
    </row>
    <row r="8409" spans="4:13" x14ac:dyDescent="0.2">
      <c r="D8409" s="2"/>
      <c r="E8409" s="2"/>
      <c r="K8409" s="5"/>
      <c r="M8409" s="9"/>
    </row>
    <row r="8410" spans="4:13" x14ac:dyDescent="0.2">
      <c r="D8410" s="2"/>
      <c r="E8410" s="2"/>
      <c r="K8410" s="5"/>
      <c r="M8410" s="9"/>
    </row>
    <row r="8411" spans="4:13" x14ac:dyDescent="0.2">
      <c r="D8411" s="2"/>
      <c r="E8411" s="2"/>
      <c r="K8411" s="5"/>
      <c r="M8411" s="9"/>
    </row>
    <row r="8412" spans="4:13" x14ac:dyDescent="0.2">
      <c r="D8412" s="2"/>
      <c r="E8412" s="2"/>
      <c r="K8412" s="5"/>
      <c r="M8412" s="9"/>
    </row>
    <row r="8413" spans="4:13" x14ac:dyDescent="0.2">
      <c r="D8413" s="2"/>
      <c r="E8413" s="2"/>
      <c r="K8413" s="5"/>
      <c r="M8413" s="9"/>
    </row>
    <row r="8414" spans="4:13" x14ac:dyDescent="0.2">
      <c r="D8414" s="2"/>
      <c r="E8414" s="2"/>
      <c r="K8414" s="5"/>
      <c r="M8414" s="9"/>
    </row>
    <row r="8415" spans="4:13" x14ac:dyDescent="0.2">
      <c r="D8415" s="2"/>
      <c r="E8415" s="2"/>
      <c r="K8415" s="5"/>
      <c r="M8415" s="9"/>
    </row>
    <row r="8416" spans="4:13" x14ac:dyDescent="0.2">
      <c r="D8416" s="2"/>
      <c r="E8416" s="2"/>
      <c r="K8416" s="5"/>
      <c r="M8416" s="9"/>
    </row>
    <row r="8417" spans="4:13" x14ac:dyDescent="0.2">
      <c r="D8417" s="2"/>
      <c r="E8417" s="2"/>
      <c r="K8417" s="5"/>
      <c r="M8417" s="9"/>
    </row>
    <row r="8418" spans="4:13" x14ac:dyDescent="0.2">
      <c r="D8418" s="2"/>
      <c r="E8418" s="2"/>
      <c r="K8418" s="5"/>
      <c r="M8418" s="9"/>
    </row>
    <row r="8419" spans="4:13" x14ac:dyDescent="0.2">
      <c r="D8419" s="2"/>
      <c r="E8419" s="2"/>
      <c r="K8419" s="5"/>
      <c r="M8419" s="9"/>
    </row>
    <row r="8420" spans="4:13" x14ac:dyDescent="0.2">
      <c r="D8420" s="2"/>
      <c r="E8420" s="2"/>
      <c r="K8420" s="5"/>
      <c r="M8420" s="9"/>
    </row>
    <row r="8421" spans="4:13" x14ac:dyDescent="0.2">
      <c r="D8421" s="2"/>
      <c r="E8421" s="2"/>
      <c r="K8421" s="5"/>
      <c r="M8421" s="9"/>
    </row>
    <row r="8422" spans="4:13" x14ac:dyDescent="0.2">
      <c r="D8422" s="2"/>
      <c r="E8422" s="2"/>
      <c r="K8422" s="5"/>
      <c r="M8422" s="9"/>
    </row>
    <row r="8423" spans="4:13" x14ac:dyDescent="0.2">
      <c r="D8423" s="2"/>
      <c r="E8423" s="2"/>
      <c r="K8423" s="5"/>
      <c r="M8423" s="9"/>
    </row>
    <row r="8424" spans="4:13" x14ac:dyDescent="0.2">
      <c r="D8424" s="2"/>
      <c r="E8424" s="2"/>
      <c r="K8424" s="5"/>
      <c r="M8424" s="9"/>
    </row>
    <row r="8425" spans="4:13" x14ac:dyDescent="0.2">
      <c r="D8425" s="2"/>
      <c r="E8425" s="2"/>
      <c r="K8425" s="5"/>
      <c r="M8425" s="9"/>
    </row>
    <row r="8426" spans="4:13" x14ac:dyDescent="0.2">
      <c r="D8426" s="2"/>
      <c r="E8426" s="2"/>
      <c r="K8426" s="5"/>
      <c r="M8426" s="9"/>
    </row>
    <row r="8427" spans="4:13" x14ac:dyDescent="0.2">
      <c r="D8427" s="2"/>
      <c r="E8427" s="2"/>
      <c r="K8427" s="5"/>
      <c r="M8427" s="9"/>
    </row>
    <row r="8428" spans="4:13" x14ac:dyDescent="0.2">
      <c r="D8428" s="2"/>
      <c r="E8428" s="2"/>
      <c r="K8428" s="5"/>
      <c r="M8428" s="9"/>
    </row>
    <row r="8429" spans="4:13" x14ac:dyDescent="0.2">
      <c r="D8429" s="2"/>
      <c r="E8429" s="2"/>
      <c r="K8429" s="5"/>
      <c r="M8429" s="9"/>
    </row>
    <row r="8430" spans="4:13" x14ac:dyDescent="0.2">
      <c r="D8430" s="2"/>
      <c r="E8430" s="2"/>
      <c r="K8430" s="5"/>
      <c r="M8430" s="9"/>
    </row>
    <row r="8431" spans="4:13" x14ac:dyDescent="0.2">
      <c r="D8431" s="2"/>
      <c r="E8431" s="2"/>
      <c r="K8431" s="5"/>
      <c r="M8431" s="9"/>
    </row>
    <row r="8432" spans="4:13" x14ac:dyDescent="0.2">
      <c r="D8432" s="2"/>
      <c r="E8432" s="2"/>
      <c r="K8432" s="5"/>
      <c r="M8432" s="9"/>
    </row>
    <row r="8433" spans="4:13" x14ac:dyDescent="0.2">
      <c r="D8433" s="2"/>
      <c r="E8433" s="2"/>
      <c r="K8433" s="5"/>
      <c r="M8433" s="9"/>
    </row>
    <row r="8434" spans="4:13" x14ac:dyDescent="0.2">
      <c r="D8434" s="2"/>
      <c r="E8434" s="2"/>
      <c r="K8434" s="5"/>
      <c r="M8434" s="9"/>
    </row>
    <row r="8435" spans="4:13" x14ac:dyDescent="0.2">
      <c r="D8435" s="2"/>
      <c r="E8435" s="2"/>
      <c r="K8435" s="5"/>
      <c r="M8435" s="9"/>
    </row>
    <row r="8436" spans="4:13" x14ac:dyDescent="0.2">
      <c r="D8436" s="2"/>
      <c r="E8436" s="2"/>
      <c r="K8436" s="5"/>
      <c r="M8436" s="9"/>
    </row>
    <row r="8437" spans="4:13" x14ac:dyDescent="0.2">
      <c r="D8437" s="2"/>
      <c r="E8437" s="2"/>
      <c r="K8437" s="5"/>
      <c r="M8437" s="9"/>
    </row>
    <row r="8438" spans="4:13" x14ac:dyDescent="0.2">
      <c r="D8438" s="2"/>
      <c r="E8438" s="2"/>
      <c r="K8438" s="5"/>
      <c r="M8438" s="9"/>
    </row>
    <row r="8439" spans="4:13" x14ac:dyDescent="0.2">
      <c r="D8439" s="2"/>
      <c r="E8439" s="2"/>
      <c r="K8439" s="5"/>
      <c r="M8439" s="9"/>
    </row>
    <row r="8440" spans="4:13" x14ac:dyDescent="0.2">
      <c r="D8440" s="2"/>
      <c r="E8440" s="2"/>
      <c r="K8440" s="5"/>
      <c r="M8440" s="9"/>
    </row>
    <row r="8441" spans="4:13" x14ac:dyDescent="0.2">
      <c r="D8441" s="2"/>
      <c r="E8441" s="2"/>
      <c r="K8441" s="5"/>
      <c r="M8441" s="9"/>
    </row>
    <row r="8442" spans="4:13" x14ac:dyDescent="0.2">
      <c r="D8442" s="2"/>
      <c r="E8442" s="2"/>
      <c r="K8442" s="5"/>
      <c r="M8442" s="9"/>
    </row>
    <row r="8443" spans="4:13" x14ac:dyDescent="0.2">
      <c r="D8443" s="2"/>
      <c r="E8443" s="2"/>
      <c r="K8443" s="5"/>
      <c r="M8443" s="9"/>
    </row>
    <row r="8444" spans="4:13" x14ac:dyDescent="0.2">
      <c r="D8444" s="2"/>
      <c r="E8444" s="2"/>
      <c r="K8444" s="5"/>
      <c r="M8444" s="9"/>
    </row>
    <row r="8445" spans="4:13" x14ac:dyDescent="0.2">
      <c r="D8445" s="2"/>
      <c r="E8445" s="2"/>
      <c r="K8445" s="5"/>
      <c r="M8445" s="9"/>
    </row>
    <row r="8446" spans="4:13" x14ac:dyDescent="0.2">
      <c r="D8446" s="2"/>
      <c r="E8446" s="2"/>
      <c r="K8446" s="5"/>
      <c r="M8446" s="9"/>
    </row>
    <row r="8447" spans="4:13" x14ac:dyDescent="0.2">
      <c r="D8447" s="2"/>
      <c r="E8447" s="2"/>
      <c r="K8447" s="5"/>
      <c r="M8447" s="9"/>
    </row>
    <row r="8448" spans="4:13" x14ac:dyDescent="0.2">
      <c r="D8448" s="2"/>
      <c r="E8448" s="2"/>
      <c r="K8448" s="5"/>
      <c r="M8448" s="9"/>
    </row>
    <row r="8449" spans="4:13" x14ac:dyDescent="0.2">
      <c r="D8449" s="2"/>
      <c r="E8449" s="2"/>
      <c r="K8449" s="5"/>
      <c r="M8449" s="9"/>
    </row>
    <row r="8450" spans="4:13" x14ac:dyDescent="0.2">
      <c r="D8450" s="2"/>
      <c r="E8450" s="2"/>
      <c r="K8450" s="5"/>
      <c r="M8450" s="9"/>
    </row>
    <row r="8451" spans="4:13" x14ac:dyDescent="0.2">
      <c r="D8451" s="2"/>
      <c r="E8451" s="2"/>
      <c r="K8451" s="5"/>
      <c r="M8451" s="9"/>
    </row>
    <row r="8452" spans="4:13" x14ac:dyDescent="0.2">
      <c r="D8452" s="2"/>
      <c r="E8452" s="2"/>
      <c r="K8452" s="5"/>
      <c r="M8452" s="9"/>
    </row>
    <row r="8453" spans="4:13" x14ac:dyDescent="0.2">
      <c r="D8453" s="2"/>
      <c r="E8453" s="2"/>
      <c r="K8453" s="5"/>
      <c r="M8453" s="9"/>
    </row>
    <row r="8454" spans="4:13" x14ac:dyDescent="0.2">
      <c r="D8454" s="2"/>
      <c r="E8454" s="2"/>
      <c r="K8454" s="5"/>
      <c r="M8454" s="9"/>
    </row>
    <row r="8455" spans="4:13" x14ac:dyDescent="0.2">
      <c r="D8455" s="2"/>
      <c r="E8455" s="2"/>
      <c r="K8455" s="5"/>
      <c r="M8455" s="9"/>
    </row>
    <row r="8456" spans="4:13" x14ac:dyDescent="0.2">
      <c r="D8456" s="2"/>
      <c r="E8456" s="2"/>
      <c r="K8456" s="5"/>
      <c r="M8456" s="9"/>
    </row>
    <row r="8457" spans="4:13" x14ac:dyDescent="0.2">
      <c r="D8457" s="2"/>
      <c r="E8457" s="2"/>
      <c r="K8457" s="5"/>
      <c r="M8457" s="9"/>
    </row>
    <row r="8458" spans="4:13" x14ac:dyDescent="0.2">
      <c r="D8458" s="2"/>
      <c r="E8458" s="2"/>
      <c r="K8458" s="5"/>
      <c r="M8458" s="9"/>
    </row>
    <row r="8459" spans="4:13" x14ac:dyDescent="0.2">
      <c r="D8459" s="2"/>
      <c r="E8459" s="2"/>
      <c r="K8459" s="5"/>
      <c r="M8459" s="9"/>
    </row>
    <row r="8460" spans="4:13" x14ac:dyDescent="0.2">
      <c r="D8460" s="2"/>
      <c r="E8460" s="2"/>
      <c r="K8460" s="5"/>
      <c r="M8460" s="9"/>
    </row>
    <row r="8461" spans="4:13" x14ac:dyDescent="0.2">
      <c r="D8461" s="2"/>
      <c r="E8461" s="2"/>
      <c r="K8461" s="5"/>
      <c r="M8461" s="9"/>
    </row>
    <row r="8462" spans="4:13" x14ac:dyDescent="0.2">
      <c r="D8462" s="2"/>
      <c r="E8462" s="2"/>
      <c r="K8462" s="5"/>
      <c r="M8462" s="9"/>
    </row>
    <row r="8463" spans="4:13" x14ac:dyDescent="0.2">
      <c r="D8463" s="2"/>
      <c r="E8463" s="2"/>
      <c r="K8463" s="5"/>
      <c r="M8463" s="9"/>
    </row>
    <row r="8464" spans="4:13" x14ac:dyDescent="0.2">
      <c r="D8464" s="2"/>
      <c r="E8464" s="2"/>
      <c r="K8464" s="5"/>
      <c r="M8464" s="9"/>
    </row>
    <row r="8465" spans="4:13" x14ac:dyDescent="0.2">
      <c r="D8465" s="2"/>
      <c r="E8465" s="2"/>
      <c r="K8465" s="5"/>
      <c r="M8465" s="9"/>
    </row>
    <row r="8466" spans="4:13" x14ac:dyDescent="0.2">
      <c r="D8466" s="2"/>
      <c r="E8466" s="2"/>
      <c r="K8466" s="5"/>
      <c r="M8466" s="9"/>
    </row>
    <row r="8467" spans="4:13" x14ac:dyDescent="0.2">
      <c r="D8467" s="2"/>
      <c r="E8467" s="2"/>
      <c r="K8467" s="5"/>
      <c r="M8467" s="9"/>
    </row>
    <row r="8468" spans="4:13" x14ac:dyDescent="0.2">
      <c r="D8468" s="2"/>
      <c r="E8468" s="2"/>
      <c r="K8468" s="5"/>
      <c r="M8468" s="9"/>
    </row>
    <row r="8469" spans="4:13" x14ac:dyDescent="0.2">
      <c r="D8469" s="2"/>
      <c r="E8469" s="2"/>
      <c r="K8469" s="5"/>
      <c r="M8469" s="9"/>
    </row>
    <row r="8470" spans="4:13" x14ac:dyDescent="0.2">
      <c r="D8470" s="2"/>
      <c r="E8470" s="2"/>
      <c r="K8470" s="5"/>
      <c r="M8470" s="9"/>
    </row>
    <row r="8471" spans="4:13" x14ac:dyDescent="0.2">
      <c r="D8471" s="2"/>
      <c r="E8471" s="2"/>
      <c r="K8471" s="5"/>
      <c r="M8471" s="9"/>
    </row>
    <row r="8472" spans="4:13" x14ac:dyDescent="0.2">
      <c r="D8472" s="2"/>
      <c r="E8472" s="2"/>
      <c r="K8472" s="5"/>
      <c r="M8472" s="9"/>
    </row>
    <row r="8473" spans="4:13" x14ac:dyDescent="0.2">
      <c r="D8473" s="2"/>
      <c r="E8473" s="2"/>
      <c r="K8473" s="5"/>
      <c r="M8473" s="9"/>
    </row>
    <row r="8474" spans="4:13" x14ac:dyDescent="0.2">
      <c r="D8474" s="2"/>
      <c r="E8474" s="2"/>
      <c r="K8474" s="5"/>
      <c r="M8474" s="9"/>
    </row>
    <row r="8475" spans="4:13" x14ac:dyDescent="0.2">
      <c r="D8475" s="2"/>
      <c r="E8475" s="2"/>
      <c r="K8475" s="5"/>
      <c r="M8475" s="9"/>
    </row>
    <row r="8476" spans="4:13" x14ac:dyDescent="0.2">
      <c r="D8476" s="2"/>
      <c r="E8476" s="2"/>
      <c r="K8476" s="5"/>
      <c r="M8476" s="9"/>
    </row>
    <row r="8477" spans="4:13" x14ac:dyDescent="0.2">
      <c r="D8477" s="2"/>
      <c r="E8477" s="2"/>
      <c r="K8477" s="5"/>
      <c r="M8477" s="9"/>
    </row>
    <row r="8478" spans="4:13" x14ac:dyDescent="0.2">
      <c r="D8478" s="2"/>
      <c r="E8478" s="2"/>
      <c r="K8478" s="5"/>
      <c r="M8478" s="9"/>
    </row>
    <row r="8479" spans="4:13" x14ac:dyDescent="0.2">
      <c r="D8479" s="2"/>
      <c r="E8479" s="2"/>
      <c r="K8479" s="5"/>
      <c r="M8479" s="9"/>
    </row>
    <row r="8480" spans="4:13" x14ac:dyDescent="0.2">
      <c r="D8480" s="2"/>
      <c r="E8480" s="2"/>
      <c r="K8480" s="5"/>
      <c r="M8480" s="9"/>
    </row>
    <row r="8481" spans="4:13" x14ac:dyDescent="0.2">
      <c r="D8481" s="2"/>
      <c r="E8481" s="2"/>
      <c r="K8481" s="5"/>
      <c r="M8481" s="9"/>
    </row>
    <row r="8482" spans="4:13" x14ac:dyDescent="0.2">
      <c r="D8482" s="2"/>
      <c r="E8482" s="2"/>
      <c r="K8482" s="5"/>
      <c r="M8482" s="9"/>
    </row>
    <row r="8483" spans="4:13" x14ac:dyDescent="0.2">
      <c r="D8483" s="2"/>
      <c r="E8483" s="2"/>
      <c r="K8483" s="5"/>
      <c r="M8483" s="9"/>
    </row>
    <row r="8484" spans="4:13" x14ac:dyDescent="0.2">
      <c r="D8484" s="2"/>
      <c r="E8484" s="2"/>
      <c r="K8484" s="5"/>
      <c r="M8484" s="9"/>
    </row>
    <row r="8485" spans="4:13" x14ac:dyDescent="0.2">
      <c r="D8485" s="2"/>
      <c r="E8485" s="2"/>
      <c r="K8485" s="5"/>
      <c r="M8485" s="9"/>
    </row>
    <row r="8486" spans="4:13" x14ac:dyDescent="0.2">
      <c r="D8486" s="2"/>
      <c r="E8486" s="2"/>
      <c r="K8486" s="5"/>
      <c r="M8486" s="9"/>
    </row>
    <row r="8487" spans="4:13" x14ac:dyDescent="0.2">
      <c r="D8487" s="2"/>
      <c r="E8487" s="2"/>
      <c r="K8487" s="5"/>
      <c r="M8487" s="9"/>
    </row>
    <row r="8488" spans="4:13" x14ac:dyDescent="0.2">
      <c r="D8488" s="2"/>
      <c r="E8488" s="2"/>
      <c r="K8488" s="5"/>
      <c r="M8488" s="9"/>
    </row>
    <row r="8489" spans="4:13" x14ac:dyDescent="0.2">
      <c r="D8489" s="2"/>
      <c r="E8489" s="2"/>
      <c r="K8489" s="5"/>
      <c r="M8489" s="9"/>
    </row>
    <row r="8490" spans="4:13" x14ac:dyDescent="0.2">
      <c r="D8490" s="2"/>
      <c r="E8490" s="2"/>
      <c r="K8490" s="5"/>
      <c r="M8490" s="9"/>
    </row>
    <row r="8491" spans="4:13" x14ac:dyDescent="0.2">
      <c r="D8491" s="2"/>
      <c r="E8491" s="2"/>
      <c r="K8491" s="5"/>
      <c r="M8491" s="9"/>
    </row>
    <row r="8492" spans="4:13" x14ac:dyDescent="0.2">
      <c r="D8492" s="2"/>
      <c r="E8492" s="2"/>
      <c r="K8492" s="5"/>
      <c r="M8492" s="9"/>
    </row>
    <row r="8493" spans="4:13" x14ac:dyDescent="0.2">
      <c r="D8493" s="2"/>
      <c r="E8493" s="2"/>
      <c r="K8493" s="5"/>
      <c r="M8493" s="9"/>
    </row>
    <row r="8494" spans="4:13" x14ac:dyDescent="0.2">
      <c r="D8494" s="2"/>
      <c r="E8494" s="2"/>
      <c r="K8494" s="5"/>
      <c r="M8494" s="9"/>
    </row>
    <row r="8495" spans="4:13" x14ac:dyDescent="0.2">
      <c r="D8495" s="2"/>
      <c r="E8495" s="2"/>
      <c r="K8495" s="5"/>
      <c r="M8495" s="9"/>
    </row>
    <row r="8496" spans="4:13" x14ac:dyDescent="0.2">
      <c r="D8496" s="2"/>
      <c r="E8496" s="2"/>
      <c r="K8496" s="5"/>
      <c r="M8496" s="9"/>
    </row>
    <row r="8497" spans="4:13" x14ac:dyDescent="0.2">
      <c r="D8497" s="2"/>
      <c r="E8497" s="2"/>
      <c r="K8497" s="5"/>
      <c r="M8497" s="9"/>
    </row>
    <row r="8498" spans="4:13" x14ac:dyDescent="0.2">
      <c r="D8498" s="2"/>
      <c r="E8498" s="2"/>
      <c r="K8498" s="5"/>
      <c r="M8498" s="9"/>
    </row>
    <row r="8499" spans="4:13" x14ac:dyDescent="0.2">
      <c r="D8499" s="2"/>
      <c r="E8499" s="2"/>
      <c r="K8499" s="5"/>
      <c r="M8499" s="9"/>
    </row>
    <row r="8500" spans="4:13" x14ac:dyDescent="0.2">
      <c r="D8500" s="2"/>
      <c r="E8500" s="2"/>
      <c r="K8500" s="5"/>
      <c r="M8500" s="9"/>
    </row>
    <row r="8501" spans="4:13" x14ac:dyDescent="0.2">
      <c r="D8501" s="2"/>
      <c r="E8501" s="2"/>
      <c r="K8501" s="5"/>
      <c r="M8501" s="9"/>
    </row>
    <row r="8502" spans="4:13" x14ac:dyDescent="0.2">
      <c r="D8502" s="2"/>
      <c r="E8502" s="2"/>
      <c r="K8502" s="5"/>
      <c r="M8502" s="9"/>
    </row>
    <row r="8503" spans="4:13" x14ac:dyDescent="0.2">
      <c r="D8503" s="2"/>
      <c r="E8503" s="2"/>
      <c r="K8503" s="5"/>
      <c r="M8503" s="9"/>
    </row>
    <row r="8504" spans="4:13" x14ac:dyDescent="0.2">
      <c r="D8504" s="2"/>
      <c r="E8504" s="2"/>
      <c r="K8504" s="5"/>
      <c r="M8504" s="9"/>
    </row>
    <row r="8505" spans="4:13" x14ac:dyDescent="0.2">
      <c r="D8505" s="2"/>
      <c r="E8505" s="2"/>
      <c r="K8505" s="5"/>
      <c r="M8505" s="9"/>
    </row>
    <row r="8506" spans="4:13" x14ac:dyDescent="0.2">
      <c r="D8506" s="2"/>
      <c r="E8506" s="2"/>
      <c r="K8506" s="5"/>
      <c r="M8506" s="9"/>
    </row>
    <row r="8507" spans="4:13" x14ac:dyDescent="0.2">
      <c r="D8507" s="2"/>
      <c r="E8507" s="2"/>
      <c r="K8507" s="5"/>
      <c r="M8507" s="9"/>
    </row>
    <row r="8508" spans="4:13" x14ac:dyDescent="0.2">
      <c r="D8508" s="2"/>
      <c r="E8508" s="2"/>
      <c r="K8508" s="5"/>
      <c r="M8508" s="9"/>
    </row>
    <row r="8509" spans="4:13" x14ac:dyDescent="0.2">
      <c r="D8509" s="2"/>
      <c r="E8509" s="2"/>
      <c r="K8509" s="5"/>
      <c r="M8509" s="9"/>
    </row>
    <row r="8510" spans="4:13" x14ac:dyDescent="0.2">
      <c r="D8510" s="2"/>
      <c r="E8510" s="2"/>
      <c r="K8510" s="5"/>
      <c r="M8510" s="9"/>
    </row>
    <row r="8511" spans="4:13" x14ac:dyDescent="0.2">
      <c r="D8511" s="2"/>
      <c r="E8511" s="2"/>
      <c r="K8511" s="5"/>
      <c r="M8511" s="9"/>
    </row>
    <row r="8512" spans="4:13" x14ac:dyDescent="0.2">
      <c r="D8512" s="2"/>
      <c r="E8512" s="2"/>
      <c r="K8512" s="5"/>
      <c r="M8512" s="9"/>
    </row>
    <row r="8513" spans="4:13" x14ac:dyDescent="0.2">
      <c r="D8513" s="2"/>
      <c r="E8513" s="2"/>
      <c r="K8513" s="5"/>
      <c r="M8513" s="9"/>
    </row>
    <row r="8514" spans="4:13" x14ac:dyDescent="0.2">
      <c r="D8514" s="2"/>
      <c r="E8514" s="2"/>
      <c r="K8514" s="5"/>
      <c r="M8514" s="9"/>
    </row>
    <row r="8515" spans="4:13" x14ac:dyDescent="0.2">
      <c r="D8515" s="2"/>
      <c r="E8515" s="2"/>
      <c r="K8515" s="5"/>
      <c r="M8515" s="9"/>
    </row>
    <row r="8516" spans="4:13" x14ac:dyDescent="0.2">
      <c r="D8516" s="2"/>
      <c r="E8516" s="2"/>
      <c r="K8516" s="5"/>
      <c r="M8516" s="9"/>
    </row>
    <row r="8517" spans="4:13" x14ac:dyDescent="0.2">
      <c r="D8517" s="2"/>
      <c r="E8517" s="2"/>
      <c r="K8517" s="5"/>
      <c r="M8517" s="9"/>
    </row>
    <row r="8518" spans="4:13" x14ac:dyDescent="0.2">
      <c r="D8518" s="2"/>
      <c r="E8518" s="2"/>
      <c r="K8518" s="5"/>
      <c r="M8518" s="9"/>
    </row>
    <row r="8519" spans="4:13" x14ac:dyDescent="0.2">
      <c r="D8519" s="2"/>
      <c r="E8519" s="2"/>
      <c r="K8519" s="5"/>
      <c r="M8519" s="9"/>
    </row>
    <row r="8520" spans="4:13" x14ac:dyDescent="0.2">
      <c r="D8520" s="2"/>
      <c r="E8520" s="2"/>
      <c r="K8520" s="5"/>
      <c r="M8520" s="9"/>
    </row>
    <row r="8521" spans="4:13" x14ac:dyDescent="0.2">
      <c r="D8521" s="2"/>
      <c r="E8521" s="2"/>
      <c r="K8521" s="5"/>
      <c r="M8521" s="9"/>
    </row>
    <row r="8522" spans="4:13" x14ac:dyDescent="0.2">
      <c r="D8522" s="2"/>
      <c r="E8522" s="2"/>
      <c r="K8522" s="5"/>
      <c r="M8522" s="9"/>
    </row>
    <row r="8523" spans="4:13" x14ac:dyDescent="0.2">
      <c r="D8523" s="2"/>
      <c r="E8523" s="2"/>
      <c r="K8523" s="5"/>
      <c r="M8523" s="9"/>
    </row>
    <row r="8524" spans="4:13" x14ac:dyDescent="0.2">
      <c r="D8524" s="2"/>
      <c r="E8524" s="2"/>
      <c r="K8524" s="5"/>
      <c r="M8524" s="9"/>
    </row>
    <row r="8525" spans="4:13" x14ac:dyDescent="0.2">
      <c r="D8525" s="2"/>
      <c r="E8525" s="2"/>
      <c r="K8525" s="5"/>
      <c r="M8525" s="9"/>
    </row>
    <row r="8526" spans="4:13" x14ac:dyDescent="0.2">
      <c r="D8526" s="2"/>
      <c r="E8526" s="2"/>
      <c r="K8526" s="5"/>
      <c r="M8526" s="9"/>
    </row>
    <row r="8527" spans="4:13" x14ac:dyDescent="0.2">
      <c r="D8527" s="2"/>
      <c r="E8527" s="2"/>
      <c r="K8527" s="5"/>
      <c r="M8527" s="9"/>
    </row>
    <row r="8528" spans="4:13" x14ac:dyDescent="0.2">
      <c r="D8528" s="2"/>
      <c r="E8528" s="2"/>
      <c r="K8528" s="5"/>
      <c r="M8528" s="9"/>
    </row>
    <row r="8529" spans="4:13" x14ac:dyDescent="0.2">
      <c r="D8529" s="2"/>
      <c r="E8529" s="2"/>
      <c r="K8529" s="5"/>
      <c r="M8529" s="9"/>
    </row>
    <row r="8530" spans="4:13" x14ac:dyDescent="0.2">
      <c r="D8530" s="2"/>
      <c r="E8530" s="2"/>
      <c r="K8530" s="5"/>
      <c r="M8530" s="9"/>
    </row>
    <row r="8531" spans="4:13" x14ac:dyDescent="0.2">
      <c r="D8531" s="2"/>
      <c r="E8531" s="2"/>
      <c r="K8531" s="5"/>
      <c r="M8531" s="9"/>
    </row>
    <row r="8532" spans="4:13" x14ac:dyDescent="0.2">
      <c r="D8532" s="2"/>
      <c r="E8532" s="2"/>
      <c r="K8532" s="5"/>
      <c r="M8532" s="9"/>
    </row>
    <row r="8533" spans="4:13" x14ac:dyDescent="0.2">
      <c r="D8533" s="2"/>
      <c r="E8533" s="2"/>
      <c r="K8533" s="5"/>
      <c r="M8533" s="9"/>
    </row>
    <row r="8534" spans="4:13" x14ac:dyDescent="0.2">
      <c r="D8534" s="2"/>
      <c r="E8534" s="2"/>
      <c r="K8534" s="5"/>
      <c r="M8534" s="9"/>
    </row>
    <row r="8535" spans="4:13" x14ac:dyDescent="0.2">
      <c r="D8535" s="2"/>
      <c r="E8535" s="2"/>
      <c r="K8535" s="5"/>
      <c r="M8535" s="9"/>
    </row>
    <row r="8536" spans="4:13" x14ac:dyDescent="0.2">
      <c r="D8536" s="2"/>
      <c r="E8536" s="2"/>
      <c r="K8536" s="5"/>
      <c r="M8536" s="9"/>
    </row>
    <row r="8537" spans="4:13" x14ac:dyDescent="0.2">
      <c r="D8537" s="2"/>
      <c r="E8537" s="2"/>
      <c r="K8537" s="5"/>
      <c r="M8537" s="9"/>
    </row>
    <row r="8538" spans="4:13" x14ac:dyDescent="0.2">
      <c r="D8538" s="2"/>
      <c r="E8538" s="2"/>
      <c r="K8538" s="5"/>
      <c r="M8538" s="9"/>
    </row>
    <row r="8539" spans="4:13" x14ac:dyDescent="0.2">
      <c r="D8539" s="2"/>
      <c r="E8539" s="2"/>
      <c r="K8539" s="5"/>
      <c r="M8539" s="9"/>
    </row>
    <row r="8540" spans="4:13" x14ac:dyDescent="0.2">
      <c r="D8540" s="2"/>
      <c r="E8540" s="2"/>
      <c r="K8540" s="5"/>
      <c r="M8540" s="9"/>
    </row>
    <row r="8541" spans="4:13" x14ac:dyDescent="0.2">
      <c r="D8541" s="2"/>
      <c r="E8541" s="2"/>
      <c r="K8541" s="5"/>
      <c r="M8541" s="9"/>
    </row>
    <row r="8542" spans="4:13" x14ac:dyDescent="0.2">
      <c r="D8542" s="2"/>
      <c r="E8542" s="2"/>
      <c r="K8542" s="5"/>
      <c r="M8542" s="9"/>
    </row>
    <row r="8543" spans="4:13" x14ac:dyDescent="0.2">
      <c r="D8543" s="2"/>
      <c r="E8543" s="2"/>
      <c r="K8543" s="5"/>
      <c r="M8543" s="9"/>
    </row>
    <row r="8544" spans="4:13" x14ac:dyDescent="0.2">
      <c r="D8544" s="2"/>
      <c r="E8544" s="2"/>
      <c r="K8544" s="5"/>
      <c r="M8544" s="9"/>
    </row>
    <row r="8545" spans="4:13" x14ac:dyDescent="0.2">
      <c r="D8545" s="2"/>
      <c r="E8545" s="2"/>
      <c r="K8545" s="5"/>
      <c r="M8545" s="9"/>
    </row>
    <row r="8546" spans="4:13" x14ac:dyDescent="0.2">
      <c r="D8546" s="2"/>
      <c r="E8546" s="2"/>
      <c r="K8546" s="5"/>
      <c r="M8546" s="9"/>
    </row>
    <row r="8547" spans="4:13" x14ac:dyDescent="0.2">
      <c r="D8547" s="2"/>
      <c r="E8547" s="2"/>
      <c r="K8547" s="5"/>
      <c r="M8547" s="9"/>
    </row>
    <row r="8548" spans="4:13" x14ac:dyDescent="0.2">
      <c r="D8548" s="2"/>
      <c r="E8548" s="2"/>
      <c r="K8548" s="5"/>
      <c r="M8548" s="9"/>
    </row>
    <row r="8549" spans="4:13" x14ac:dyDescent="0.2">
      <c r="D8549" s="2"/>
      <c r="E8549" s="2"/>
      <c r="K8549" s="5"/>
      <c r="M8549" s="9"/>
    </row>
    <row r="8550" spans="4:13" x14ac:dyDescent="0.2">
      <c r="D8550" s="2"/>
      <c r="E8550" s="2"/>
      <c r="K8550" s="5"/>
      <c r="M8550" s="9"/>
    </row>
    <row r="8551" spans="4:13" x14ac:dyDescent="0.2">
      <c r="D8551" s="2"/>
      <c r="E8551" s="2"/>
      <c r="K8551" s="5"/>
      <c r="M8551" s="9"/>
    </row>
    <row r="8552" spans="4:13" x14ac:dyDescent="0.2">
      <c r="D8552" s="2"/>
      <c r="E8552" s="2"/>
      <c r="K8552" s="5"/>
      <c r="M8552" s="9"/>
    </row>
    <row r="8553" spans="4:13" x14ac:dyDescent="0.2">
      <c r="D8553" s="2"/>
      <c r="E8553" s="2"/>
      <c r="K8553" s="5"/>
      <c r="M8553" s="9"/>
    </row>
    <row r="8554" spans="4:13" x14ac:dyDescent="0.2">
      <c r="D8554" s="2"/>
      <c r="E8554" s="2"/>
      <c r="K8554" s="5"/>
      <c r="M8554" s="9"/>
    </row>
    <row r="8555" spans="4:13" x14ac:dyDescent="0.2">
      <c r="D8555" s="2"/>
      <c r="E8555" s="2"/>
      <c r="K8555" s="5"/>
      <c r="M8555" s="9"/>
    </row>
    <row r="8556" spans="4:13" x14ac:dyDescent="0.2">
      <c r="D8556" s="2"/>
      <c r="E8556" s="2"/>
      <c r="K8556" s="5"/>
      <c r="M8556" s="9"/>
    </row>
    <row r="8557" spans="4:13" x14ac:dyDescent="0.2">
      <c r="D8557" s="2"/>
      <c r="E8557" s="2"/>
      <c r="K8557" s="5"/>
      <c r="M8557" s="9"/>
    </row>
    <row r="8558" spans="4:13" x14ac:dyDescent="0.2">
      <c r="D8558" s="2"/>
      <c r="E8558" s="2"/>
      <c r="K8558" s="5"/>
      <c r="M8558" s="9"/>
    </row>
    <row r="8559" spans="4:13" x14ac:dyDescent="0.2">
      <c r="D8559" s="2"/>
      <c r="E8559" s="2"/>
      <c r="K8559" s="5"/>
      <c r="M8559" s="9"/>
    </row>
    <row r="8560" spans="4:13" x14ac:dyDescent="0.2">
      <c r="D8560" s="2"/>
      <c r="E8560" s="2"/>
      <c r="K8560" s="5"/>
      <c r="M8560" s="9"/>
    </row>
    <row r="8561" spans="4:13" x14ac:dyDescent="0.2">
      <c r="D8561" s="2"/>
      <c r="E8561" s="2"/>
      <c r="K8561" s="5"/>
      <c r="M8561" s="9"/>
    </row>
    <row r="8562" spans="4:13" x14ac:dyDescent="0.2">
      <c r="D8562" s="2"/>
      <c r="E8562" s="2"/>
      <c r="K8562" s="5"/>
      <c r="M8562" s="9"/>
    </row>
    <row r="8563" spans="4:13" x14ac:dyDescent="0.2">
      <c r="D8563" s="2"/>
      <c r="E8563" s="2"/>
      <c r="K8563" s="5"/>
      <c r="M8563" s="9"/>
    </row>
    <row r="8564" spans="4:13" x14ac:dyDescent="0.2">
      <c r="D8564" s="2"/>
      <c r="E8564" s="2"/>
      <c r="K8564" s="5"/>
      <c r="M8564" s="9"/>
    </row>
    <row r="8565" spans="4:13" x14ac:dyDescent="0.2">
      <c r="D8565" s="2"/>
      <c r="E8565" s="2"/>
      <c r="K8565" s="5"/>
      <c r="M8565" s="9"/>
    </row>
    <row r="8566" spans="4:13" x14ac:dyDescent="0.2">
      <c r="D8566" s="2"/>
      <c r="E8566" s="2"/>
      <c r="K8566" s="5"/>
      <c r="M8566" s="9"/>
    </row>
    <row r="8567" spans="4:13" x14ac:dyDescent="0.2">
      <c r="D8567" s="2"/>
      <c r="E8567" s="2"/>
      <c r="K8567" s="5"/>
      <c r="M8567" s="9"/>
    </row>
    <row r="8568" spans="4:13" x14ac:dyDescent="0.2">
      <c r="D8568" s="2"/>
      <c r="E8568" s="2"/>
      <c r="K8568" s="5"/>
      <c r="M8568" s="9"/>
    </row>
    <row r="8569" spans="4:13" x14ac:dyDescent="0.2">
      <c r="D8569" s="2"/>
      <c r="E8569" s="2"/>
      <c r="K8569" s="5"/>
      <c r="M8569" s="9"/>
    </row>
    <row r="8570" spans="4:13" x14ac:dyDescent="0.2">
      <c r="D8570" s="2"/>
      <c r="E8570" s="2"/>
      <c r="K8570" s="5"/>
      <c r="M8570" s="9"/>
    </row>
    <row r="8571" spans="4:13" x14ac:dyDescent="0.2">
      <c r="D8571" s="2"/>
      <c r="E8571" s="2"/>
      <c r="K8571" s="5"/>
      <c r="M8571" s="9"/>
    </row>
    <row r="8572" spans="4:13" x14ac:dyDescent="0.2">
      <c r="D8572" s="2"/>
      <c r="E8572" s="2"/>
      <c r="K8572" s="5"/>
      <c r="M8572" s="9"/>
    </row>
    <row r="8573" spans="4:13" x14ac:dyDescent="0.2">
      <c r="D8573" s="2"/>
      <c r="E8573" s="2"/>
      <c r="K8573" s="5"/>
      <c r="M8573" s="9"/>
    </row>
    <row r="8574" spans="4:13" x14ac:dyDescent="0.2">
      <c r="D8574" s="2"/>
      <c r="E8574" s="2"/>
      <c r="K8574" s="5"/>
      <c r="M8574" s="9"/>
    </row>
    <row r="8575" spans="4:13" x14ac:dyDescent="0.2">
      <c r="D8575" s="2"/>
      <c r="E8575" s="2"/>
      <c r="K8575" s="5"/>
      <c r="M8575" s="9"/>
    </row>
    <row r="8576" spans="4:13" x14ac:dyDescent="0.2">
      <c r="D8576" s="2"/>
      <c r="E8576" s="2"/>
      <c r="K8576" s="5"/>
      <c r="M8576" s="9"/>
    </row>
    <row r="8577" spans="4:13" x14ac:dyDescent="0.2">
      <c r="D8577" s="2"/>
      <c r="E8577" s="2"/>
      <c r="K8577" s="5"/>
      <c r="M8577" s="9"/>
    </row>
    <row r="8578" spans="4:13" x14ac:dyDescent="0.2">
      <c r="D8578" s="2"/>
      <c r="E8578" s="2"/>
      <c r="K8578" s="5"/>
      <c r="M8578" s="9"/>
    </row>
    <row r="8579" spans="4:13" x14ac:dyDescent="0.2">
      <c r="D8579" s="2"/>
      <c r="E8579" s="2"/>
      <c r="K8579" s="5"/>
      <c r="M8579" s="9"/>
    </row>
    <row r="8580" spans="4:13" x14ac:dyDescent="0.2">
      <c r="D8580" s="2"/>
      <c r="E8580" s="2"/>
      <c r="K8580" s="5"/>
      <c r="M8580" s="9"/>
    </row>
    <row r="8581" spans="4:13" x14ac:dyDescent="0.2">
      <c r="D8581" s="2"/>
      <c r="E8581" s="2"/>
      <c r="K8581" s="5"/>
      <c r="M8581" s="9"/>
    </row>
    <row r="8582" spans="4:13" x14ac:dyDescent="0.2">
      <c r="D8582" s="2"/>
      <c r="E8582" s="2"/>
      <c r="K8582" s="5"/>
      <c r="M8582" s="9"/>
    </row>
    <row r="8583" spans="4:13" x14ac:dyDescent="0.2">
      <c r="D8583" s="2"/>
      <c r="E8583" s="2"/>
      <c r="K8583" s="5"/>
      <c r="M8583" s="9"/>
    </row>
    <row r="8584" spans="4:13" x14ac:dyDescent="0.2">
      <c r="D8584" s="2"/>
      <c r="E8584" s="2"/>
      <c r="K8584" s="5"/>
      <c r="M8584" s="9"/>
    </row>
    <row r="8585" spans="4:13" x14ac:dyDescent="0.2">
      <c r="D8585" s="2"/>
      <c r="E8585" s="2"/>
      <c r="K8585" s="5"/>
      <c r="M8585" s="9"/>
    </row>
    <row r="8586" spans="4:13" x14ac:dyDescent="0.2">
      <c r="D8586" s="2"/>
      <c r="E8586" s="2"/>
      <c r="K8586" s="5"/>
      <c r="M8586" s="9"/>
    </row>
    <row r="8587" spans="4:13" x14ac:dyDescent="0.2">
      <c r="D8587" s="2"/>
      <c r="E8587" s="2"/>
      <c r="K8587" s="5"/>
      <c r="M8587" s="9"/>
    </row>
    <row r="8588" spans="4:13" x14ac:dyDescent="0.2">
      <c r="D8588" s="2"/>
      <c r="E8588" s="2"/>
      <c r="K8588" s="5"/>
      <c r="M8588" s="9"/>
    </row>
    <row r="8589" spans="4:13" x14ac:dyDescent="0.2">
      <c r="D8589" s="2"/>
      <c r="E8589" s="2"/>
      <c r="K8589" s="5"/>
      <c r="M8589" s="9"/>
    </row>
    <row r="8590" spans="4:13" x14ac:dyDescent="0.2">
      <c r="D8590" s="2"/>
      <c r="E8590" s="2"/>
      <c r="K8590" s="5"/>
      <c r="M8590" s="9"/>
    </row>
    <row r="8591" spans="4:13" x14ac:dyDescent="0.2">
      <c r="D8591" s="2"/>
      <c r="E8591" s="2"/>
      <c r="K8591" s="5"/>
      <c r="M8591" s="9"/>
    </row>
    <row r="8592" spans="4:13" x14ac:dyDescent="0.2">
      <c r="D8592" s="2"/>
      <c r="E8592" s="2"/>
      <c r="K8592" s="5"/>
      <c r="M8592" s="9"/>
    </row>
    <row r="8593" spans="4:13" x14ac:dyDescent="0.2">
      <c r="D8593" s="2"/>
      <c r="E8593" s="2"/>
      <c r="K8593" s="5"/>
      <c r="M8593" s="9"/>
    </row>
    <row r="8594" spans="4:13" x14ac:dyDescent="0.2">
      <c r="D8594" s="2"/>
      <c r="E8594" s="2"/>
      <c r="K8594" s="5"/>
      <c r="M8594" s="9"/>
    </row>
    <row r="8595" spans="4:13" x14ac:dyDescent="0.2">
      <c r="D8595" s="2"/>
      <c r="E8595" s="2"/>
      <c r="K8595" s="5"/>
      <c r="M8595" s="9"/>
    </row>
    <row r="8596" spans="4:13" x14ac:dyDescent="0.2">
      <c r="D8596" s="2"/>
      <c r="E8596" s="2"/>
      <c r="K8596" s="5"/>
      <c r="M8596" s="9"/>
    </row>
    <row r="8597" spans="4:13" x14ac:dyDescent="0.2">
      <c r="D8597" s="2"/>
      <c r="E8597" s="2"/>
      <c r="K8597" s="5"/>
      <c r="M8597" s="9"/>
    </row>
    <row r="8598" spans="4:13" x14ac:dyDescent="0.2">
      <c r="D8598" s="2"/>
      <c r="E8598" s="2"/>
      <c r="K8598" s="5"/>
      <c r="M8598" s="9"/>
    </row>
    <row r="8599" spans="4:13" x14ac:dyDescent="0.2">
      <c r="D8599" s="2"/>
      <c r="E8599" s="2"/>
      <c r="K8599" s="5"/>
      <c r="M8599" s="9"/>
    </row>
    <row r="8600" spans="4:13" x14ac:dyDescent="0.2">
      <c r="D8600" s="2"/>
      <c r="E8600" s="2"/>
      <c r="K8600" s="5"/>
      <c r="M8600" s="9"/>
    </row>
    <row r="8601" spans="4:13" x14ac:dyDescent="0.2">
      <c r="D8601" s="2"/>
      <c r="E8601" s="2"/>
      <c r="K8601" s="5"/>
      <c r="M8601" s="9"/>
    </row>
    <row r="8602" spans="4:13" x14ac:dyDescent="0.2">
      <c r="D8602" s="2"/>
      <c r="E8602" s="2"/>
      <c r="K8602" s="5"/>
      <c r="M8602" s="9"/>
    </row>
    <row r="8603" spans="4:13" x14ac:dyDescent="0.2">
      <c r="D8603" s="2"/>
      <c r="E8603" s="2"/>
      <c r="K8603" s="5"/>
      <c r="M8603" s="9"/>
    </row>
    <row r="8604" spans="4:13" x14ac:dyDescent="0.2">
      <c r="D8604" s="2"/>
      <c r="E8604" s="2"/>
      <c r="K8604" s="5"/>
      <c r="M8604" s="9"/>
    </row>
    <row r="8605" spans="4:13" x14ac:dyDescent="0.2">
      <c r="D8605" s="2"/>
      <c r="E8605" s="2"/>
      <c r="K8605" s="5"/>
      <c r="M8605" s="9"/>
    </row>
    <row r="8606" spans="4:13" x14ac:dyDescent="0.2">
      <c r="D8606" s="2"/>
      <c r="E8606" s="2"/>
      <c r="K8606" s="5"/>
      <c r="M8606" s="9"/>
    </row>
    <row r="8607" spans="4:13" x14ac:dyDescent="0.2">
      <c r="D8607" s="2"/>
      <c r="E8607" s="2"/>
      <c r="K8607" s="5"/>
      <c r="M8607" s="9"/>
    </row>
    <row r="8608" spans="4:13" x14ac:dyDescent="0.2">
      <c r="D8608" s="2"/>
      <c r="E8608" s="2"/>
      <c r="K8608" s="5"/>
      <c r="M8608" s="9"/>
    </row>
    <row r="8609" spans="4:13" x14ac:dyDescent="0.2">
      <c r="D8609" s="2"/>
      <c r="E8609" s="2"/>
      <c r="K8609" s="5"/>
      <c r="M8609" s="9"/>
    </row>
    <row r="8610" spans="4:13" x14ac:dyDescent="0.2">
      <c r="D8610" s="2"/>
      <c r="E8610" s="2"/>
      <c r="K8610" s="5"/>
      <c r="M8610" s="9"/>
    </row>
    <row r="8611" spans="4:13" x14ac:dyDescent="0.2">
      <c r="D8611" s="2"/>
      <c r="E8611" s="2"/>
      <c r="K8611" s="5"/>
      <c r="M8611" s="9"/>
    </row>
    <row r="8612" spans="4:13" x14ac:dyDescent="0.2">
      <c r="D8612" s="2"/>
      <c r="E8612" s="2"/>
      <c r="K8612" s="5"/>
      <c r="M8612" s="9"/>
    </row>
    <row r="8613" spans="4:13" x14ac:dyDescent="0.2">
      <c r="D8613" s="2"/>
      <c r="E8613" s="2"/>
      <c r="K8613" s="5"/>
      <c r="M8613" s="9"/>
    </row>
    <row r="8614" spans="4:13" x14ac:dyDescent="0.2">
      <c r="D8614" s="2"/>
      <c r="E8614" s="2"/>
      <c r="K8614" s="5"/>
      <c r="M8614" s="9"/>
    </row>
    <row r="8615" spans="4:13" x14ac:dyDescent="0.2">
      <c r="D8615" s="2"/>
      <c r="E8615" s="2"/>
      <c r="K8615" s="5"/>
      <c r="M8615" s="9"/>
    </row>
    <row r="8616" spans="4:13" x14ac:dyDescent="0.2">
      <c r="D8616" s="2"/>
      <c r="E8616" s="2"/>
      <c r="K8616" s="5"/>
      <c r="M8616" s="9"/>
    </row>
    <row r="8617" spans="4:13" x14ac:dyDescent="0.2">
      <c r="D8617" s="2"/>
      <c r="E8617" s="2"/>
      <c r="K8617" s="5"/>
      <c r="M8617" s="9"/>
    </row>
    <row r="8618" spans="4:13" x14ac:dyDescent="0.2">
      <c r="D8618" s="2"/>
      <c r="E8618" s="2"/>
      <c r="K8618" s="5"/>
      <c r="M8618" s="9"/>
    </row>
    <row r="8619" spans="4:13" x14ac:dyDescent="0.2">
      <c r="D8619" s="2"/>
      <c r="E8619" s="2"/>
      <c r="K8619" s="5"/>
      <c r="M8619" s="9"/>
    </row>
    <row r="8620" spans="4:13" x14ac:dyDescent="0.2">
      <c r="D8620" s="2"/>
      <c r="E8620" s="2"/>
      <c r="K8620" s="5"/>
      <c r="M8620" s="9"/>
    </row>
    <row r="8621" spans="4:13" x14ac:dyDescent="0.2">
      <c r="D8621" s="2"/>
      <c r="E8621" s="2"/>
      <c r="K8621" s="5"/>
      <c r="M8621" s="9"/>
    </row>
    <row r="8622" spans="4:13" x14ac:dyDescent="0.2">
      <c r="D8622" s="2"/>
      <c r="E8622" s="2"/>
      <c r="K8622" s="5"/>
      <c r="M8622" s="9"/>
    </row>
    <row r="8623" spans="4:13" x14ac:dyDescent="0.2">
      <c r="D8623" s="2"/>
      <c r="E8623" s="2"/>
      <c r="K8623" s="5"/>
      <c r="M8623" s="9"/>
    </row>
    <row r="8624" spans="4:13" x14ac:dyDescent="0.2">
      <c r="D8624" s="2"/>
      <c r="E8624" s="2"/>
      <c r="K8624" s="5"/>
      <c r="M8624" s="9"/>
    </row>
    <row r="8625" spans="4:13" x14ac:dyDescent="0.2">
      <c r="D8625" s="2"/>
      <c r="E8625" s="2"/>
      <c r="K8625" s="5"/>
      <c r="M8625" s="9"/>
    </row>
    <row r="8626" spans="4:13" x14ac:dyDescent="0.2">
      <c r="D8626" s="2"/>
      <c r="E8626" s="2"/>
      <c r="K8626" s="5"/>
      <c r="M8626" s="9"/>
    </row>
    <row r="8627" spans="4:13" x14ac:dyDescent="0.2">
      <c r="D8627" s="2"/>
      <c r="E8627" s="2"/>
      <c r="K8627" s="5"/>
      <c r="M8627" s="9"/>
    </row>
    <row r="8628" spans="4:13" x14ac:dyDescent="0.2">
      <c r="D8628" s="2"/>
      <c r="E8628" s="2"/>
      <c r="K8628" s="5"/>
      <c r="M8628" s="9"/>
    </row>
    <row r="8629" spans="4:13" x14ac:dyDescent="0.2">
      <c r="D8629" s="2"/>
      <c r="E8629" s="2"/>
      <c r="K8629" s="5"/>
      <c r="M8629" s="9"/>
    </row>
    <row r="8630" spans="4:13" x14ac:dyDescent="0.2">
      <c r="D8630" s="2"/>
      <c r="E8630" s="2"/>
      <c r="K8630" s="5"/>
      <c r="M8630" s="9"/>
    </row>
    <row r="8631" spans="4:13" x14ac:dyDescent="0.2">
      <c r="D8631" s="2"/>
      <c r="E8631" s="2"/>
      <c r="K8631" s="5"/>
      <c r="M8631" s="9"/>
    </row>
    <row r="8632" spans="4:13" x14ac:dyDescent="0.2">
      <c r="D8632" s="2"/>
      <c r="E8632" s="2"/>
      <c r="K8632" s="5"/>
      <c r="M8632" s="9"/>
    </row>
    <row r="8633" spans="4:13" x14ac:dyDescent="0.2">
      <c r="D8633" s="2"/>
      <c r="E8633" s="2"/>
      <c r="K8633" s="5"/>
      <c r="M8633" s="9"/>
    </row>
    <row r="8634" spans="4:13" x14ac:dyDescent="0.2">
      <c r="D8634" s="2"/>
      <c r="E8634" s="2"/>
      <c r="K8634" s="5"/>
      <c r="M8634" s="9"/>
    </row>
    <row r="8635" spans="4:13" x14ac:dyDescent="0.2">
      <c r="D8635" s="2"/>
      <c r="E8635" s="2"/>
      <c r="K8635" s="5"/>
      <c r="M8635" s="9"/>
    </row>
    <row r="8636" spans="4:13" x14ac:dyDescent="0.2">
      <c r="D8636" s="2"/>
      <c r="E8636" s="2"/>
      <c r="K8636" s="5"/>
      <c r="M8636" s="9"/>
    </row>
    <row r="8637" spans="4:13" x14ac:dyDescent="0.2">
      <c r="D8637" s="2"/>
      <c r="E8637" s="2"/>
      <c r="K8637" s="5"/>
      <c r="M8637" s="9"/>
    </row>
    <row r="8638" spans="4:13" x14ac:dyDescent="0.2">
      <c r="D8638" s="2"/>
      <c r="E8638" s="2"/>
      <c r="K8638" s="5"/>
      <c r="M8638" s="9"/>
    </row>
    <row r="8639" spans="4:13" x14ac:dyDescent="0.2">
      <c r="D8639" s="2"/>
      <c r="E8639" s="2"/>
      <c r="K8639" s="5"/>
      <c r="M8639" s="9"/>
    </row>
    <row r="8640" spans="4:13" x14ac:dyDescent="0.2">
      <c r="D8640" s="2"/>
      <c r="E8640" s="2"/>
      <c r="K8640" s="5"/>
      <c r="M8640" s="9"/>
    </row>
    <row r="8641" spans="4:13" x14ac:dyDescent="0.2">
      <c r="D8641" s="2"/>
      <c r="E8641" s="2"/>
      <c r="K8641" s="5"/>
      <c r="M8641" s="9"/>
    </row>
    <row r="8642" spans="4:13" x14ac:dyDescent="0.2">
      <c r="D8642" s="2"/>
      <c r="E8642" s="2"/>
      <c r="K8642" s="5"/>
      <c r="M8642" s="9"/>
    </row>
    <row r="8643" spans="4:13" x14ac:dyDescent="0.2">
      <c r="D8643" s="2"/>
      <c r="E8643" s="2"/>
      <c r="K8643" s="5"/>
      <c r="M8643" s="9"/>
    </row>
    <row r="8644" spans="4:13" x14ac:dyDescent="0.2">
      <c r="D8644" s="2"/>
      <c r="E8644" s="2"/>
      <c r="K8644" s="5"/>
      <c r="M8644" s="9"/>
    </row>
    <row r="8645" spans="4:13" x14ac:dyDescent="0.2">
      <c r="D8645" s="2"/>
      <c r="E8645" s="2"/>
      <c r="K8645" s="5"/>
      <c r="M8645" s="9"/>
    </row>
    <row r="8646" spans="4:13" x14ac:dyDescent="0.2">
      <c r="D8646" s="2"/>
      <c r="E8646" s="2"/>
      <c r="K8646" s="5"/>
      <c r="M8646" s="9"/>
    </row>
    <row r="8647" spans="4:13" x14ac:dyDescent="0.2">
      <c r="D8647" s="2"/>
      <c r="E8647" s="2"/>
      <c r="K8647" s="5"/>
      <c r="M8647" s="9"/>
    </row>
    <row r="8648" spans="4:13" x14ac:dyDescent="0.2">
      <c r="D8648" s="2"/>
      <c r="E8648" s="2"/>
      <c r="K8648" s="5"/>
      <c r="M8648" s="9"/>
    </row>
    <row r="8649" spans="4:13" x14ac:dyDescent="0.2">
      <c r="D8649" s="2"/>
      <c r="E8649" s="2"/>
      <c r="K8649" s="5"/>
      <c r="M8649" s="9"/>
    </row>
    <row r="8650" spans="4:13" x14ac:dyDescent="0.2">
      <c r="D8650" s="2"/>
      <c r="E8650" s="2"/>
      <c r="K8650" s="5"/>
      <c r="M8650" s="9"/>
    </row>
    <row r="8651" spans="4:13" x14ac:dyDescent="0.2">
      <c r="D8651" s="2"/>
      <c r="E8651" s="2"/>
      <c r="K8651" s="5"/>
      <c r="M8651" s="9"/>
    </row>
    <row r="8652" spans="4:13" x14ac:dyDescent="0.2">
      <c r="D8652" s="2"/>
      <c r="E8652" s="2"/>
      <c r="K8652" s="5"/>
      <c r="M8652" s="9"/>
    </row>
    <row r="8653" spans="4:13" x14ac:dyDescent="0.2">
      <c r="D8653" s="2"/>
      <c r="E8653" s="2"/>
      <c r="K8653" s="5"/>
      <c r="M8653" s="9"/>
    </row>
    <row r="8654" spans="4:13" x14ac:dyDescent="0.2">
      <c r="D8654" s="2"/>
      <c r="E8654" s="2"/>
      <c r="K8654" s="5"/>
      <c r="M8654" s="9"/>
    </row>
    <row r="8655" spans="4:13" x14ac:dyDescent="0.2">
      <c r="D8655" s="2"/>
      <c r="E8655" s="2"/>
      <c r="K8655" s="5"/>
      <c r="M8655" s="9"/>
    </row>
    <row r="8656" spans="4:13" x14ac:dyDescent="0.2">
      <c r="D8656" s="2"/>
      <c r="E8656" s="2"/>
      <c r="K8656" s="5"/>
      <c r="M8656" s="9"/>
    </row>
    <row r="8657" spans="4:13" x14ac:dyDescent="0.2">
      <c r="D8657" s="2"/>
      <c r="E8657" s="2"/>
      <c r="K8657" s="5"/>
      <c r="M8657" s="9"/>
    </row>
    <row r="8658" spans="4:13" x14ac:dyDescent="0.2">
      <c r="D8658" s="2"/>
      <c r="E8658" s="2"/>
      <c r="K8658" s="5"/>
      <c r="M8658" s="9"/>
    </row>
    <row r="8659" spans="4:13" x14ac:dyDescent="0.2">
      <c r="D8659" s="2"/>
      <c r="E8659" s="2"/>
      <c r="K8659" s="5"/>
      <c r="M8659" s="9"/>
    </row>
    <row r="8660" spans="4:13" x14ac:dyDescent="0.2">
      <c r="D8660" s="2"/>
      <c r="E8660" s="2"/>
      <c r="K8660" s="5"/>
      <c r="M8660" s="9"/>
    </row>
    <row r="8661" spans="4:13" x14ac:dyDescent="0.2">
      <c r="D8661" s="2"/>
      <c r="E8661" s="2"/>
      <c r="K8661" s="5"/>
      <c r="M8661" s="9"/>
    </row>
    <row r="8662" spans="4:13" x14ac:dyDescent="0.2">
      <c r="D8662" s="2"/>
      <c r="E8662" s="2"/>
      <c r="K8662" s="5"/>
      <c r="M8662" s="9"/>
    </row>
    <row r="8663" spans="4:13" x14ac:dyDescent="0.2">
      <c r="D8663" s="2"/>
      <c r="E8663" s="2"/>
      <c r="K8663" s="5"/>
      <c r="M8663" s="9"/>
    </row>
    <row r="8664" spans="4:13" x14ac:dyDescent="0.2">
      <c r="D8664" s="2"/>
      <c r="E8664" s="2"/>
      <c r="K8664" s="5"/>
      <c r="M8664" s="9"/>
    </row>
    <row r="8665" spans="4:13" x14ac:dyDescent="0.2">
      <c r="D8665" s="2"/>
      <c r="E8665" s="2"/>
      <c r="K8665" s="5"/>
      <c r="M8665" s="9"/>
    </row>
    <row r="8666" spans="4:13" x14ac:dyDescent="0.2">
      <c r="D8666" s="2"/>
      <c r="E8666" s="2"/>
      <c r="K8666" s="5"/>
      <c r="M8666" s="9"/>
    </row>
    <row r="8667" spans="4:13" x14ac:dyDescent="0.2">
      <c r="D8667" s="2"/>
      <c r="E8667" s="2"/>
      <c r="K8667" s="5"/>
      <c r="M8667" s="9"/>
    </row>
    <row r="8668" spans="4:13" x14ac:dyDescent="0.2">
      <c r="D8668" s="2"/>
      <c r="E8668" s="2"/>
      <c r="K8668" s="5"/>
      <c r="M8668" s="9"/>
    </row>
    <row r="8669" spans="4:13" x14ac:dyDescent="0.2">
      <c r="D8669" s="2"/>
      <c r="E8669" s="2"/>
      <c r="K8669" s="5"/>
      <c r="M8669" s="9"/>
    </row>
    <row r="8670" spans="4:13" x14ac:dyDescent="0.2">
      <c r="D8670" s="2"/>
      <c r="E8670" s="2"/>
      <c r="K8670" s="5"/>
      <c r="M8670" s="9"/>
    </row>
    <row r="8671" spans="4:13" x14ac:dyDescent="0.2">
      <c r="D8671" s="2"/>
      <c r="E8671" s="2"/>
      <c r="K8671" s="5"/>
      <c r="M8671" s="9"/>
    </row>
    <row r="8672" spans="4:13" x14ac:dyDescent="0.2">
      <c r="D8672" s="2"/>
      <c r="E8672" s="2"/>
      <c r="K8672" s="5"/>
      <c r="M8672" s="9"/>
    </row>
    <row r="8673" spans="4:13" x14ac:dyDescent="0.2">
      <c r="D8673" s="2"/>
      <c r="E8673" s="2"/>
      <c r="K8673" s="5"/>
      <c r="M8673" s="9"/>
    </row>
    <row r="8674" spans="4:13" x14ac:dyDescent="0.2">
      <c r="D8674" s="2"/>
      <c r="E8674" s="2"/>
      <c r="K8674" s="5"/>
      <c r="M8674" s="9"/>
    </row>
    <row r="8675" spans="4:13" x14ac:dyDescent="0.2">
      <c r="D8675" s="2"/>
      <c r="E8675" s="2"/>
      <c r="K8675" s="5"/>
      <c r="M8675" s="9"/>
    </row>
    <row r="8676" spans="4:13" x14ac:dyDescent="0.2">
      <c r="D8676" s="2"/>
      <c r="E8676" s="2"/>
      <c r="K8676" s="5"/>
      <c r="M8676" s="9"/>
    </row>
    <row r="8677" spans="4:13" x14ac:dyDescent="0.2">
      <c r="D8677" s="2"/>
      <c r="E8677" s="2"/>
      <c r="K8677" s="5"/>
      <c r="M8677" s="9"/>
    </row>
    <row r="8678" spans="4:13" x14ac:dyDescent="0.2">
      <c r="D8678" s="2"/>
      <c r="E8678" s="2"/>
      <c r="K8678" s="5"/>
      <c r="M8678" s="9"/>
    </row>
    <row r="8679" spans="4:13" x14ac:dyDescent="0.2">
      <c r="D8679" s="2"/>
      <c r="E8679" s="2"/>
      <c r="K8679" s="5"/>
      <c r="M8679" s="9"/>
    </row>
    <row r="8680" spans="4:13" x14ac:dyDescent="0.2">
      <c r="D8680" s="2"/>
      <c r="E8680" s="2"/>
      <c r="K8680" s="5"/>
      <c r="M8680" s="9"/>
    </row>
    <row r="8681" spans="4:13" x14ac:dyDescent="0.2">
      <c r="D8681" s="2"/>
      <c r="E8681" s="2"/>
      <c r="K8681" s="5"/>
      <c r="M8681" s="9"/>
    </row>
    <row r="8682" spans="4:13" x14ac:dyDescent="0.2">
      <c r="D8682" s="2"/>
      <c r="E8682" s="2"/>
      <c r="K8682" s="5"/>
      <c r="M8682" s="9"/>
    </row>
    <row r="8683" spans="4:13" x14ac:dyDescent="0.2">
      <c r="D8683" s="2"/>
      <c r="E8683" s="2"/>
      <c r="K8683" s="5"/>
      <c r="M8683" s="9"/>
    </row>
    <row r="8684" spans="4:13" x14ac:dyDescent="0.2">
      <c r="D8684" s="2"/>
      <c r="E8684" s="2"/>
      <c r="K8684" s="5"/>
      <c r="M8684" s="9"/>
    </row>
    <row r="8685" spans="4:13" x14ac:dyDescent="0.2">
      <c r="D8685" s="2"/>
      <c r="E8685" s="2"/>
      <c r="K8685" s="5"/>
      <c r="M8685" s="9"/>
    </row>
    <row r="8686" spans="4:13" x14ac:dyDescent="0.2">
      <c r="D8686" s="2"/>
      <c r="E8686" s="2"/>
      <c r="K8686" s="5"/>
      <c r="M8686" s="9"/>
    </row>
    <row r="8687" spans="4:13" x14ac:dyDescent="0.2">
      <c r="D8687" s="2"/>
      <c r="E8687" s="2"/>
      <c r="K8687" s="5"/>
      <c r="M8687" s="9"/>
    </row>
    <row r="8688" spans="4:13" x14ac:dyDescent="0.2">
      <c r="D8688" s="2"/>
      <c r="E8688" s="2"/>
      <c r="K8688" s="5"/>
      <c r="M8688" s="9"/>
    </row>
    <row r="8689" spans="4:13" x14ac:dyDescent="0.2">
      <c r="D8689" s="2"/>
      <c r="E8689" s="2"/>
      <c r="K8689" s="5"/>
      <c r="M8689" s="9"/>
    </row>
    <row r="8690" spans="4:13" x14ac:dyDescent="0.2">
      <c r="D8690" s="2"/>
      <c r="E8690" s="2"/>
      <c r="K8690" s="5"/>
      <c r="M8690" s="9"/>
    </row>
    <row r="8691" spans="4:13" x14ac:dyDescent="0.2">
      <c r="D8691" s="2"/>
      <c r="E8691" s="2"/>
      <c r="K8691" s="5"/>
      <c r="M8691" s="9"/>
    </row>
    <row r="8692" spans="4:13" x14ac:dyDescent="0.2">
      <c r="D8692" s="2"/>
      <c r="E8692" s="2"/>
      <c r="K8692" s="5"/>
      <c r="M8692" s="9"/>
    </row>
    <row r="8693" spans="4:13" x14ac:dyDescent="0.2">
      <c r="D8693" s="2"/>
      <c r="E8693" s="2"/>
      <c r="K8693" s="5"/>
      <c r="M8693" s="9"/>
    </row>
    <row r="8694" spans="4:13" x14ac:dyDescent="0.2">
      <c r="D8694" s="2"/>
      <c r="E8694" s="2"/>
      <c r="K8694" s="5"/>
      <c r="M8694" s="9"/>
    </row>
    <row r="8695" spans="4:13" x14ac:dyDescent="0.2">
      <c r="D8695" s="2"/>
      <c r="E8695" s="2"/>
      <c r="K8695" s="5"/>
      <c r="M8695" s="9"/>
    </row>
    <row r="8696" spans="4:13" x14ac:dyDescent="0.2">
      <c r="D8696" s="2"/>
      <c r="E8696" s="2"/>
      <c r="K8696" s="5"/>
      <c r="M8696" s="9"/>
    </row>
    <row r="8697" spans="4:13" x14ac:dyDescent="0.2">
      <c r="D8697" s="2"/>
      <c r="E8697" s="2"/>
      <c r="K8697" s="5"/>
      <c r="M8697" s="9"/>
    </row>
    <row r="8698" spans="4:13" x14ac:dyDescent="0.2">
      <c r="D8698" s="2"/>
      <c r="E8698" s="2"/>
      <c r="K8698" s="5"/>
      <c r="M8698" s="9"/>
    </row>
    <row r="8699" spans="4:13" x14ac:dyDescent="0.2">
      <c r="D8699" s="2"/>
      <c r="E8699" s="2"/>
      <c r="K8699" s="5"/>
      <c r="M8699" s="9"/>
    </row>
    <row r="8700" spans="4:13" x14ac:dyDescent="0.2">
      <c r="D8700" s="2"/>
      <c r="E8700" s="2"/>
      <c r="K8700" s="5"/>
      <c r="M8700" s="9"/>
    </row>
    <row r="8701" spans="4:13" x14ac:dyDescent="0.2">
      <c r="D8701" s="2"/>
      <c r="E8701" s="2"/>
      <c r="K8701" s="5"/>
      <c r="M8701" s="9"/>
    </row>
    <row r="8702" spans="4:13" x14ac:dyDescent="0.2">
      <c r="D8702" s="2"/>
      <c r="E8702" s="2"/>
      <c r="K8702" s="5"/>
      <c r="M8702" s="9"/>
    </row>
    <row r="8703" spans="4:13" x14ac:dyDescent="0.2">
      <c r="D8703" s="2"/>
      <c r="E8703" s="2"/>
      <c r="K8703" s="5"/>
      <c r="M8703" s="9"/>
    </row>
    <row r="8704" spans="4:13" x14ac:dyDescent="0.2">
      <c r="D8704" s="2"/>
      <c r="E8704" s="2"/>
      <c r="K8704" s="5"/>
      <c r="M8704" s="9"/>
    </row>
    <row r="8705" spans="4:13" x14ac:dyDescent="0.2">
      <c r="D8705" s="2"/>
      <c r="E8705" s="2"/>
      <c r="K8705" s="5"/>
      <c r="M8705" s="9"/>
    </row>
    <row r="8706" spans="4:13" x14ac:dyDescent="0.2">
      <c r="D8706" s="2"/>
      <c r="E8706" s="2"/>
      <c r="K8706" s="5"/>
      <c r="M8706" s="9"/>
    </row>
    <row r="8707" spans="4:13" x14ac:dyDescent="0.2">
      <c r="D8707" s="2"/>
      <c r="E8707" s="2"/>
      <c r="K8707" s="5"/>
      <c r="M8707" s="9"/>
    </row>
    <row r="8708" spans="4:13" x14ac:dyDescent="0.2">
      <c r="D8708" s="2"/>
      <c r="E8708" s="2"/>
      <c r="K8708" s="5"/>
      <c r="M8708" s="9"/>
    </row>
    <row r="8709" spans="4:13" x14ac:dyDescent="0.2">
      <c r="D8709" s="2"/>
      <c r="E8709" s="2"/>
      <c r="K8709" s="5"/>
      <c r="M8709" s="9"/>
    </row>
    <row r="8710" spans="4:13" x14ac:dyDescent="0.2">
      <c r="D8710" s="2"/>
      <c r="E8710" s="2"/>
      <c r="K8710" s="5"/>
      <c r="M8710" s="9"/>
    </row>
    <row r="8711" spans="4:13" x14ac:dyDescent="0.2">
      <c r="D8711" s="2"/>
      <c r="E8711" s="2"/>
      <c r="K8711" s="5"/>
      <c r="M8711" s="9"/>
    </row>
    <row r="8712" spans="4:13" x14ac:dyDescent="0.2">
      <c r="D8712" s="2"/>
      <c r="E8712" s="2"/>
      <c r="K8712" s="5"/>
      <c r="M8712" s="9"/>
    </row>
    <row r="8713" spans="4:13" x14ac:dyDescent="0.2">
      <c r="D8713" s="2"/>
      <c r="E8713" s="2"/>
      <c r="K8713" s="5"/>
      <c r="M8713" s="9"/>
    </row>
    <row r="8714" spans="4:13" x14ac:dyDescent="0.2">
      <c r="D8714" s="2"/>
      <c r="E8714" s="2"/>
      <c r="K8714" s="5"/>
      <c r="M8714" s="9"/>
    </row>
    <row r="8715" spans="4:13" x14ac:dyDescent="0.2">
      <c r="D8715" s="2"/>
      <c r="E8715" s="2"/>
      <c r="K8715" s="5"/>
      <c r="M8715" s="9"/>
    </row>
    <row r="8716" spans="4:13" x14ac:dyDescent="0.2">
      <c r="D8716" s="2"/>
      <c r="E8716" s="2"/>
      <c r="K8716" s="5"/>
      <c r="M8716" s="9"/>
    </row>
    <row r="8717" spans="4:13" x14ac:dyDescent="0.2">
      <c r="D8717" s="2"/>
      <c r="E8717" s="2"/>
      <c r="K8717" s="5"/>
      <c r="M8717" s="9"/>
    </row>
    <row r="8718" spans="4:13" x14ac:dyDescent="0.2">
      <c r="D8718" s="2"/>
      <c r="E8718" s="2"/>
      <c r="K8718" s="5"/>
      <c r="M8718" s="9"/>
    </row>
    <row r="8719" spans="4:13" x14ac:dyDescent="0.2">
      <c r="D8719" s="2"/>
      <c r="E8719" s="2"/>
      <c r="K8719" s="5"/>
      <c r="M8719" s="9"/>
    </row>
    <row r="8720" spans="4:13" x14ac:dyDescent="0.2">
      <c r="D8720" s="2"/>
      <c r="E8720" s="2"/>
      <c r="K8720" s="5"/>
      <c r="M8720" s="9"/>
    </row>
    <row r="8721" spans="4:13" x14ac:dyDescent="0.2">
      <c r="D8721" s="2"/>
      <c r="E8721" s="2"/>
      <c r="K8721" s="5"/>
      <c r="M8721" s="9"/>
    </row>
    <row r="8722" spans="4:13" x14ac:dyDescent="0.2">
      <c r="D8722" s="2"/>
      <c r="E8722" s="2"/>
      <c r="K8722" s="5"/>
      <c r="M8722" s="9"/>
    </row>
    <row r="8723" spans="4:13" x14ac:dyDescent="0.2">
      <c r="D8723" s="2"/>
      <c r="E8723" s="2"/>
      <c r="K8723" s="5"/>
      <c r="M8723" s="9"/>
    </row>
    <row r="8724" spans="4:13" x14ac:dyDescent="0.2">
      <c r="D8724" s="2"/>
      <c r="E8724" s="2"/>
      <c r="K8724" s="5"/>
      <c r="M8724" s="9"/>
    </row>
    <row r="8725" spans="4:13" x14ac:dyDescent="0.2">
      <c r="D8725" s="2"/>
      <c r="E8725" s="2"/>
      <c r="K8725" s="5"/>
      <c r="M8725" s="9"/>
    </row>
    <row r="8726" spans="4:13" x14ac:dyDescent="0.2">
      <c r="D8726" s="2"/>
      <c r="E8726" s="2"/>
      <c r="K8726" s="5"/>
      <c r="M8726" s="9"/>
    </row>
    <row r="8727" spans="4:13" x14ac:dyDescent="0.2">
      <c r="D8727" s="2"/>
      <c r="E8727" s="2"/>
      <c r="K8727" s="5"/>
      <c r="M8727" s="9"/>
    </row>
    <row r="8728" spans="4:13" x14ac:dyDescent="0.2">
      <c r="D8728" s="2"/>
      <c r="E8728" s="2"/>
      <c r="K8728" s="5"/>
      <c r="M8728" s="9"/>
    </row>
    <row r="8729" spans="4:13" x14ac:dyDescent="0.2">
      <c r="D8729" s="2"/>
      <c r="E8729" s="2"/>
      <c r="K8729" s="5"/>
      <c r="M8729" s="9"/>
    </row>
    <row r="8730" spans="4:13" x14ac:dyDescent="0.2">
      <c r="D8730" s="2"/>
      <c r="E8730" s="2"/>
      <c r="K8730" s="5"/>
      <c r="M8730" s="9"/>
    </row>
    <row r="8731" spans="4:13" x14ac:dyDescent="0.2">
      <c r="D8731" s="2"/>
      <c r="E8731" s="2"/>
      <c r="K8731" s="5"/>
      <c r="M8731" s="9"/>
    </row>
    <row r="8732" spans="4:13" x14ac:dyDescent="0.2">
      <c r="D8732" s="2"/>
      <c r="E8732" s="2"/>
      <c r="K8732" s="5"/>
      <c r="M8732" s="9"/>
    </row>
    <row r="8733" spans="4:13" x14ac:dyDescent="0.2">
      <c r="D8733" s="2"/>
      <c r="E8733" s="2"/>
      <c r="K8733" s="5"/>
      <c r="M8733" s="9"/>
    </row>
    <row r="8734" spans="4:13" x14ac:dyDescent="0.2">
      <c r="D8734" s="2"/>
      <c r="E8734" s="2"/>
      <c r="K8734" s="5"/>
      <c r="M8734" s="9"/>
    </row>
    <row r="8735" spans="4:13" x14ac:dyDescent="0.2">
      <c r="D8735" s="2"/>
      <c r="E8735" s="2"/>
      <c r="K8735" s="5"/>
      <c r="M8735" s="9"/>
    </row>
    <row r="8736" spans="4:13" x14ac:dyDescent="0.2">
      <c r="D8736" s="2"/>
      <c r="E8736" s="2"/>
      <c r="K8736" s="5"/>
      <c r="M8736" s="9"/>
    </row>
    <row r="8737" spans="4:13" x14ac:dyDescent="0.2">
      <c r="D8737" s="2"/>
      <c r="E8737" s="2"/>
      <c r="K8737" s="5"/>
      <c r="M8737" s="9"/>
    </row>
    <row r="8738" spans="4:13" x14ac:dyDescent="0.2">
      <c r="D8738" s="2"/>
      <c r="E8738" s="2"/>
      <c r="K8738" s="5"/>
      <c r="M8738" s="9"/>
    </row>
    <row r="8739" spans="4:13" x14ac:dyDescent="0.2">
      <c r="D8739" s="2"/>
      <c r="E8739" s="2"/>
      <c r="K8739" s="5"/>
      <c r="M8739" s="9"/>
    </row>
    <row r="8740" spans="4:13" x14ac:dyDescent="0.2">
      <c r="D8740" s="2"/>
      <c r="E8740" s="2"/>
      <c r="K8740" s="5"/>
      <c r="M8740" s="9"/>
    </row>
    <row r="8741" spans="4:13" x14ac:dyDescent="0.2">
      <c r="D8741" s="2"/>
      <c r="E8741" s="2"/>
      <c r="K8741" s="5"/>
      <c r="M8741" s="9"/>
    </row>
    <row r="8742" spans="4:13" x14ac:dyDescent="0.2">
      <c r="D8742" s="2"/>
      <c r="E8742" s="2"/>
      <c r="K8742" s="5"/>
      <c r="M8742" s="9"/>
    </row>
    <row r="8743" spans="4:13" x14ac:dyDescent="0.2">
      <c r="D8743" s="2"/>
      <c r="E8743" s="2"/>
      <c r="K8743" s="5"/>
      <c r="M8743" s="9"/>
    </row>
    <row r="8744" spans="4:13" x14ac:dyDescent="0.2">
      <c r="D8744" s="2"/>
      <c r="E8744" s="2"/>
      <c r="K8744" s="5"/>
      <c r="M8744" s="9"/>
    </row>
    <row r="8745" spans="4:13" x14ac:dyDescent="0.2">
      <c r="D8745" s="2"/>
      <c r="E8745" s="2"/>
      <c r="K8745" s="5"/>
      <c r="M8745" s="9"/>
    </row>
    <row r="8746" spans="4:13" x14ac:dyDescent="0.2">
      <c r="D8746" s="2"/>
      <c r="E8746" s="2"/>
      <c r="K8746" s="5"/>
      <c r="M8746" s="9"/>
    </row>
    <row r="8747" spans="4:13" x14ac:dyDescent="0.2">
      <c r="D8747" s="2"/>
      <c r="E8747" s="2"/>
      <c r="K8747" s="5"/>
      <c r="M8747" s="9"/>
    </row>
    <row r="8748" spans="4:13" x14ac:dyDescent="0.2">
      <c r="D8748" s="2"/>
      <c r="E8748" s="2"/>
      <c r="K8748" s="5"/>
      <c r="M8748" s="9"/>
    </row>
    <row r="8749" spans="4:13" x14ac:dyDescent="0.2">
      <c r="D8749" s="2"/>
      <c r="E8749" s="2"/>
      <c r="K8749" s="5"/>
      <c r="M8749" s="9"/>
    </row>
    <row r="8750" spans="4:13" x14ac:dyDescent="0.2">
      <c r="D8750" s="2"/>
      <c r="E8750" s="2"/>
      <c r="K8750" s="5"/>
      <c r="M8750" s="9"/>
    </row>
    <row r="8751" spans="4:13" x14ac:dyDescent="0.2">
      <c r="D8751" s="2"/>
      <c r="E8751" s="2"/>
      <c r="K8751" s="5"/>
      <c r="M8751" s="9"/>
    </row>
    <row r="8752" spans="4:13" x14ac:dyDescent="0.2">
      <c r="D8752" s="2"/>
      <c r="E8752" s="2"/>
      <c r="K8752" s="5"/>
      <c r="M8752" s="9"/>
    </row>
    <row r="8753" spans="4:13" x14ac:dyDescent="0.2">
      <c r="D8753" s="2"/>
      <c r="E8753" s="2"/>
      <c r="K8753" s="5"/>
      <c r="M8753" s="9"/>
    </row>
    <row r="8754" spans="4:13" x14ac:dyDescent="0.2">
      <c r="D8754" s="2"/>
      <c r="E8754" s="2"/>
      <c r="K8754" s="5"/>
      <c r="M8754" s="9"/>
    </row>
    <row r="8755" spans="4:13" x14ac:dyDescent="0.2">
      <c r="D8755" s="2"/>
      <c r="E8755" s="2"/>
      <c r="K8755" s="5"/>
      <c r="M8755" s="9"/>
    </row>
    <row r="8756" spans="4:13" x14ac:dyDescent="0.2">
      <c r="D8756" s="2"/>
      <c r="E8756" s="2"/>
      <c r="K8756" s="5"/>
      <c r="M8756" s="9"/>
    </row>
    <row r="8757" spans="4:13" x14ac:dyDescent="0.2">
      <c r="D8757" s="2"/>
      <c r="E8757" s="2"/>
      <c r="K8757" s="5"/>
      <c r="M8757" s="9"/>
    </row>
    <row r="8758" spans="4:13" x14ac:dyDescent="0.2">
      <c r="D8758" s="2"/>
      <c r="E8758" s="2"/>
      <c r="K8758" s="5"/>
      <c r="M8758" s="9"/>
    </row>
    <row r="8759" spans="4:13" x14ac:dyDescent="0.2">
      <c r="D8759" s="2"/>
      <c r="E8759" s="2"/>
      <c r="K8759" s="5"/>
      <c r="M8759" s="9"/>
    </row>
    <row r="8760" spans="4:13" x14ac:dyDescent="0.2">
      <c r="D8760" s="2"/>
      <c r="E8760" s="2"/>
      <c r="K8760" s="5"/>
      <c r="M8760" s="9"/>
    </row>
    <row r="8761" spans="4:13" x14ac:dyDescent="0.2">
      <c r="D8761" s="2"/>
      <c r="E8761" s="2"/>
      <c r="K8761" s="5"/>
      <c r="M8761" s="9"/>
    </row>
    <row r="8762" spans="4:13" x14ac:dyDescent="0.2">
      <c r="D8762" s="2"/>
      <c r="E8762" s="2"/>
      <c r="K8762" s="5"/>
      <c r="M8762" s="9"/>
    </row>
    <row r="8763" spans="4:13" x14ac:dyDescent="0.2">
      <c r="D8763" s="2"/>
      <c r="E8763" s="2"/>
      <c r="K8763" s="5"/>
      <c r="M8763" s="9"/>
    </row>
    <row r="8764" spans="4:13" x14ac:dyDescent="0.2">
      <c r="D8764" s="2"/>
      <c r="E8764" s="2"/>
      <c r="K8764" s="5"/>
      <c r="M8764" s="9"/>
    </row>
    <row r="8765" spans="4:13" x14ac:dyDescent="0.2">
      <c r="D8765" s="2"/>
      <c r="E8765" s="2"/>
      <c r="K8765" s="5"/>
      <c r="M8765" s="9"/>
    </row>
    <row r="8766" spans="4:13" x14ac:dyDescent="0.2">
      <c r="D8766" s="2"/>
      <c r="E8766" s="2"/>
      <c r="K8766" s="5"/>
      <c r="M8766" s="9"/>
    </row>
    <row r="8767" spans="4:13" x14ac:dyDescent="0.2">
      <c r="D8767" s="2"/>
      <c r="E8767" s="2"/>
      <c r="K8767" s="5"/>
      <c r="M8767" s="9"/>
    </row>
    <row r="8768" spans="4:13" x14ac:dyDescent="0.2">
      <c r="D8768" s="2"/>
      <c r="E8768" s="2"/>
      <c r="K8768" s="5"/>
      <c r="M8768" s="9"/>
    </row>
    <row r="8769" spans="4:13" x14ac:dyDescent="0.2">
      <c r="D8769" s="2"/>
      <c r="E8769" s="2"/>
      <c r="K8769" s="5"/>
      <c r="M8769" s="9"/>
    </row>
    <row r="8770" spans="4:13" x14ac:dyDescent="0.2">
      <c r="D8770" s="2"/>
      <c r="E8770" s="2"/>
      <c r="K8770" s="5"/>
      <c r="M8770" s="9"/>
    </row>
    <row r="8771" spans="4:13" x14ac:dyDescent="0.2">
      <c r="D8771" s="2"/>
      <c r="E8771" s="2"/>
      <c r="K8771" s="5"/>
      <c r="M8771" s="9"/>
    </row>
    <row r="8772" spans="4:13" x14ac:dyDescent="0.2">
      <c r="D8772" s="2"/>
      <c r="E8772" s="2"/>
      <c r="K8772" s="5"/>
      <c r="M8772" s="9"/>
    </row>
    <row r="8773" spans="4:13" x14ac:dyDescent="0.2">
      <c r="D8773" s="2"/>
      <c r="E8773" s="2"/>
      <c r="K8773" s="5"/>
      <c r="M8773" s="9"/>
    </row>
    <row r="8774" spans="4:13" x14ac:dyDescent="0.2">
      <c r="D8774" s="2"/>
      <c r="E8774" s="2"/>
      <c r="K8774" s="5"/>
      <c r="M8774" s="9"/>
    </row>
    <row r="8775" spans="4:13" x14ac:dyDescent="0.2">
      <c r="D8775" s="2"/>
      <c r="E8775" s="2"/>
      <c r="K8775" s="5"/>
      <c r="M8775" s="9"/>
    </row>
    <row r="8776" spans="4:13" x14ac:dyDescent="0.2">
      <c r="D8776" s="2"/>
      <c r="E8776" s="2"/>
      <c r="K8776" s="5"/>
      <c r="M8776" s="9"/>
    </row>
    <row r="8777" spans="4:13" x14ac:dyDescent="0.2">
      <c r="D8777" s="2"/>
      <c r="E8777" s="2"/>
      <c r="K8777" s="5"/>
      <c r="M8777" s="9"/>
    </row>
    <row r="8778" spans="4:13" x14ac:dyDescent="0.2">
      <c r="D8778" s="2"/>
      <c r="E8778" s="2"/>
      <c r="K8778" s="5"/>
      <c r="M8778" s="9"/>
    </row>
    <row r="8779" spans="4:13" x14ac:dyDescent="0.2">
      <c r="D8779" s="2"/>
      <c r="E8779" s="2"/>
      <c r="K8779" s="5"/>
      <c r="M8779" s="9"/>
    </row>
    <row r="8780" spans="4:13" x14ac:dyDescent="0.2">
      <c r="D8780" s="2"/>
      <c r="E8780" s="2"/>
      <c r="K8780" s="5"/>
      <c r="M8780" s="9"/>
    </row>
    <row r="8781" spans="4:13" x14ac:dyDescent="0.2">
      <c r="D8781" s="2"/>
      <c r="E8781" s="2"/>
      <c r="K8781" s="5"/>
      <c r="M8781" s="9"/>
    </row>
    <row r="8782" spans="4:13" x14ac:dyDescent="0.2">
      <c r="D8782" s="2"/>
      <c r="E8782" s="2"/>
      <c r="K8782" s="5"/>
      <c r="M8782" s="9"/>
    </row>
    <row r="8783" spans="4:13" x14ac:dyDescent="0.2">
      <c r="D8783" s="2"/>
      <c r="E8783" s="2"/>
      <c r="K8783" s="5"/>
      <c r="M8783" s="9"/>
    </row>
    <row r="8784" spans="4:13" x14ac:dyDescent="0.2">
      <c r="D8784" s="2"/>
      <c r="E8784" s="2"/>
      <c r="K8784" s="5"/>
      <c r="M8784" s="9"/>
    </row>
    <row r="8785" spans="4:13" x14ac:dyDescent="0.2">
      <c r="D8785" s="2"/>
      <c r="E8785" s="2"/>
      <c r="K8785" s="5"/>
      <c r="M8785" s="9"/>
    </row>
    <row r="8786" spans="4:13" x14ac:dyDescent="0.2">
      <c r="D8786" s="2"/>
      <c r="E8786" s="2"/>
      <c r="K8786" s="5"/>
      <c r="M8786" s="9"/>
    </row>
    <row r="8787" spans="4:13" x14ac:dyDescent="0.2">
      <c r="D8787" s="2"/>
      <c r="E8787" s="2"/>
      <c r="K8787" s="5"/>
      <c r="M8787" s="9"/>
    </row>
    <row r="8788" spans="4:13" x14ac:dyDescent="0.2">
      <c r="D8788" s="2"/>
      <c r="E8788" s="2"/>
      <c r="K8788" s="5"/>
      <c r="M8788" s="9"/>
    </row>
    <row r="8789" spans="4:13" x14ac:dyDescent="0.2">
      <c r="D8789" s="2"/>
      <c r="E8789" s="2"/>
      <c r="K8789" s="5"/>
      <c r="M8789" s="9"/>
    </row>
    <row r="8790" spans="4:13" x14ac:dyDescent="0.2">
      <c r="D8790" s="2"/>
      <c r="E8790" s="2"/>
      <c r="K8790" s="5"/>
      <c r="M8790" s="9"/>
    </row>
    <row r="8791" spans="4:13" x14ac:dyDescent="0.2">
      <c r="D8791" s="2"/>
      <c r="E8791" s="2"/>
      <c r="K8791" s="5"/>
      <c r="M8791" s="9"/>
    </row>
    <row r="8792" spans="4:13" x14ac:dyDescent="0.2">
      <c r="D8792" s="2"/>
      <c r="E8792" s="2"/>
      <c r="K8792" s="5"/>
      <c r="M8792" s="9"/>
    </row>
    <row r="8793" spans="4:13" x14ac:dyDescent="0.2">
      <c r="D8793" s="2"/>
      <c r="E8793" s="2"/>
      <c r="K8793" s="5"/>
      <c r="M8793" s="9"/>
    </row>
    <row r="8794" spans="4:13" x14ac:dyDescent="0.2">
      <c r="D8794" s="2"/>
      <c r="E8794" s="2"/>
      <c r="K8794" s="5"/>
      <c r="M8794" s="9"/>
    </row>
    <row r="8795" spans="4:13" x14ac:dyDescent="0.2">
      <c r="D8795" s="2"/>
      <c r="E8795" s="2"/>
      <c r="K8795" s="5"/>
      <c r="M8795" s="9"/>
    </row>
    <row r="8796" spans="4:13" x14ac:dyDescent="0.2">
      <c r="D8796" s="2"/>
      <c r="E8796" s="2"/>
      <c r="K8796" s="5"/>
      <c r="M8796" s="9"/>
    </row>
    <row r="8797" spans="4:13" x14ac:dyDescent="0.2">
      <c r="D8797" s="2"/>
      <c r="E8797" s="2"/>
      <c r="K8797" s="5"/>
      <c r="M8797" s="9"/>
    </row>
    <row r="8798" spans="4:13" x14ac:dyDescent="0.2">
      <c r="D8798" s="2"/>
      <c r="E8798" s="2"/>
      <c r="K8798" s="5"/>
      <c r="M8798" s="9"/>
    </row>
    <row r="8799" spans="4:13" x14ac:dyDescent="0.2">
      <c r="D8799" s="2"/>
      <c r="E8799" s="2"/>
      <c r="K8799" s="5"/>
      <c r="M8799" s="9"/>
    </row>
    <row r="8800" spans="4:13" x14ac:dyDescent="0.2">
      <c r="D8800" s="2"/>
      <c r="E8800" s="2"/>
      <c r="K8800" s="5"/>
      <c r="M8800" s="9"/>
    </row>
    <row r="8801" spans="4:13" x14ac:dyDescent="0.2">
      <c r="D8801" s="2"/>
      <c r="E8801" s="2"/>
      <c r="K8801" s="5"/>
      <c r="M8801" s="9"/>
    </row>
    <row r="8802" spans="4:13" x14ac:dyDescent="0.2">
      <c r="D8802" s="2"/>
      <c r="E8802" s="2"/>
      <c r="K8802" s="5"/>
      <c r="M8802" s="9"/>
    </row>
    <row r="8803" spans="4:13" x14ac:dyDescent="0.2">
      <c r="D8803" s="2"/>
      <c r="E8803" s="2"/>
      <c r="K8803" s="5"/>
      <c r="M8803" s="9"/>
    </row>
    <row r="8804" spans="4:13" x14ac:dyDescent="0.2">
      <c r="D8804" s="2"/>
      <c r="E8804" s="2"/>
      <c r="K8804" s="5"/>
      <c r="M8804" s="9"/>
    </row>
    <row r="8805" spans="4:13" x14ac:dyDescent="0.2">
      <c r="D8805" s="2"/>
      <c r="E8805" s="2"/>
      <c r="K8805" s="5"/>
      <c r="M8805" s="9"/>
    </row>
    <row r="8806" spans="4:13" x14ac:dyDescent="0.2">
      <c r="D8806" s="2"/>
      <c r="E8806" s="2"/>
      <c r="K8806" s="5"/>
      <c r="M8806" s="9"/>
    </row>
    <row r="8807" spans="4:13" x14ac:dyDescent="0.2">
      <c r="D8807" s="2"/>
      <c r="E8807" s="2"/>
      <c r="K8807" s="5"/>
      <c r="M8807" s="9"/>
    </row>
    <row r="8808" spans="4:13" x14ac:dyDescent="0.2">
      <c r="D8808" s="2"/>
      <c r="E8808" s="2"/>
      <c r="K8808" s="5"/>
      <c r="M8808" s="9"/>
    </row>
    <row r="8809" spans="4:13" x14ac:dyDescent="0.2">
      <c r="D8809" s="2"/>
      <c r="E8809" s="2"/>
      <c r="K8809" s="5"/>
      <c r="M8809" s="9"/>
    </row>
    <row r="8810" spans="4:13" x14ac:dyDescent="0.2">
      <c r="D8810" s="2"/>
      <c r="E8810" s="2"/>
      <c r="K8810" s="5"/>
      <c r="M8810" s="9"/>
    </row>
    <row r="8811" spans="4:13" x14ac:dyDescent="0.2">
      <c r="D8811" s="2"/>
      <c r="E8811" s="2"/>
      <c r="K8811" s="5"/>
      <c r="M8811" s="9"/>
    </row>
    <row r="8812" spans="4:13" x14ac:dyDescent="0.2">
      <c r="D8812" s="2"/>
      <c r="E8812" s="2"/>
      <c r="K8812" s="5"/>
      <c r="M8812" s="9"/>
    </row>
    <row r="8813" spans="4:13" x14ac:dyDescent="0.2">
      <c r="D8813" s="2"/>
      <c r="E8813" s="2"/>
      <c r="K8813" s="5"/>
      <c r="M8813" s="9"/>
    </row>
    <row r="8814" spans="4:13" x14ac:dyDescent="0.2">
      <c r="D8814" s="2"/>
      <c r="E8814" s="2"/>
      <c r="K8814" s="5"/>
      <c r="M8814" s="9"/>
    </row>
    <row r="8815" spans="4:13" x14ac:dyDescent="0.2">
      <c r="D8815" s="2"/>
      <c r="E8815" s="2"/>
      <c r="K8815" s="5"/>
      <c r="M8815" s="9"/>
    </row>
    <row r="8816" spans="4:13" x14ac:dyDescent="0.2">
      <c r="D8816" s="2"/>
      <c r="E8816" s="2"/>
      <c r="K8816" s="5"/>
      <c r="M8816" s="9"/>
    </row>
    <row r="8817" spans="4:13" x14ac:dyDescent="0.2">
      <c r="D8817" s="2"/>
      <c r="E8817" s="2"/>
      <c r="K8817" s="5"/>
      <c r="M8817" s="9"/>
    </row>
    <row r="8818" spans="4:13" x14ac:dyDescent="0.2">
      <c r="D8818" s="2"/>
      <c r="E8818" s="2"/>
      <c r="K8818" s="5"/>
      <c r="M8818" s="9"/>
    </row>
    <row r="8819" spans="4:13" x14ac:dyDescent="0.2">
      <c r="D8819" s="2"/>
      <c r="E8819" s="2"/>
      <c r="K8819" s="5"/>
      <c r="M8819" s="9"/>
    </row>
    <row r="8820" spans="4:13" x14ac:dyDescent="0.2">
      <c r="D8820" s="2"/>
      <c r="E8820" s="2"/>
      <c r="K8820" s="5"/>
      <c r="M8820" s="9"/>
    </row>
    <row r="8821" spans="4:13" x14ac:dyDescent="0.2">
      <c r="D8821" s="2"/>
      <c r="E8821" s="2"/>
      <c r="K8821" s="5"/>
      <c r="M8821" s="9"/>
    </row>
    <row r="8822" spans="4:13" x14ac:dyDescent="0.2">
      <c r="D8822" s="2"/>
      <c r="E8822" s="2"/>
      <c r="K8822" s="5"/>
      <c r="M8822" s="9"/>
    </row>
    <row r="8823" spans="4:13" x14ac:dyDescent="0.2">
      <c r="D8823" s="2"/>
      <c r="E8823" s="2"/>
      <c r="K8823" s="5"/>
      <c r="M8823" s="9"/>
    </row>
    <row r="8824" spans="4:13" x14ac:dyDescent="0.2">
      <c r="D8824" s="2"/>
      <c r="E8824" s="2"/>
      <c r="K8824" s="5"/>
      <c r="M8824" s="9"/>
    </row>
    <row r="8825" spans="4:13" x14ac:dyDescent="0.2">
      <c r="D8825" s="2"/>
      <c r="E8825" s="2"/>
      <c r="K8825" s="5"/>
      <c r="M8825" s="9"/>
    </row>
    <row r="8826" spans="4:13" x14ac:dyDescent="0.2">
      <c r="D8826" s="2"/>
      <c r="E8826" s="2"/>
      <c r="K8826" s="5"/>
      <c r="M8826" s="9"/>
    </row>
    <row r="8827" spans="4:13" x14ac:dyDescent="0.2">
      <c r="D8827" s="2"/>
      <c r="E8827" s="2"/>
      <c r="K8827" s="5"/>
      <c r="M8827" s="9"/>
    </row>
    <row r="8828" spans="4:13" x14ac:dyDescent="0.2">
      <c r="D8828" s="2"/>
      <c r="E8828" s="2"/>
      <c r="K8828" s="5"/>
      <c r="M8828" s="9"/>
    </row>
    <row r="8829" spans="4:13" x14ac:dyDescent="0.2">
      <c r="D8829" s="2"/>
      <c r="E8829" s="2"/>
      <c r="K8829" s="5"/>
      <c r="M8829" s="9"/>
    </row>
    <row r="8830" spans="4:13" x14ac:dyDescent="0.2">
      <c r="D8830" s="2"/>
      <c r="E8830" s="2"/>
      <c r="K8830" s="5"/>
      <c r="M8830" s="9"/>
    </row>
    <row r="8831" spans="4:13" x14ac:dyDescent="0.2">
      <c r="D8831" s="2"/>
      <c r="E8831" s="2"/>
      <c r="K8831" s="5"/>
      <c r="M8831" s="9"/>
    </row>
    <row r="8832" spans="4:13" x14ac:dyDescent="0.2">
      <c r="D8832" s="2"/>
      <c r="E8832" s="2"/>
      <c r="K8832" s="5"/>
      <c r="M8832" s="9"/>
    </row>
    <row r="8833" spans="4:13" x14ac:dyDescent="0.2">
      <c r="D8833" s="2"/>
      <c r="E8833" s="2"/>
      <c r="K8833" s="5"/>
      <c r="M8833" s="9"/>
    </row>
    <row r="8834" spans="4:13" x14ac:dyDescent="0.2">
      <c r="D8834" s="2"/>
      <c r="E8834" s="2"/>
      <c r="K8834" s="5"/>
      <c r="M8834" s="9"/>
    </row>
    <row r="8835" spans="4:13" x14ac:dyDescent="0.2">
      <c r="D8835" s="2"/>
      <c r="E8835" s="2"/>
      <c r="K8835" s="5"/>
      <c r="M8835" s="9"/>
    </row>
    <row r="8836" spans="4:13" x14ac:dyDescent="0.2">
      <c r="D8836" s="2"/>
      <c r="E8836" s="2"/>
      <c r="K8836" s="5"/>
      <c r="M8836" s="9"/>
    </row>
    <row r="8837" spans="4:13" x14ac:dyDescent="0.2">
      <c r="D8837" s="2"/>
      <c r="E8837" s="2"/>
      <c r="K8837" s="5"/>
      <c r="M8837" s="9"/>
    </row>
    <row r="8838" spans="4:13" x14ac:dyDescent="0.2">
      <c r="D8838" s="2"/>
      <c r="E8838" s="2"/>
      <c r="K8838" s="5"/>
      <c r="M8838" s="9"/>
    </row>
    <row r="8839" spans="4:13" x14ac:dyDescent="0.2">
      <c r="D8839" s="2"/>
      <c r="E8839" s="2"/>
      <c r="K8839" s="5"/>
      <c r="M8839" s="9"/>
    </row>
    <row r="8840" spans="4:13" x14ac:dyDescent="0.2">
      <c r="D8840" s="2"/>
      <c r="E8840" s="2"/>
      <c r="K8840" s="5"/>
      <c r="M8840" s="9"/>
    </row>
    <row r="8841" spans="4:13" x14ac:dyDescent="0.2">
      <c r="D8841" s="2"/>
      <c r="E8841" s="2"/>
      <c r="K8841" s="5"/>
      <c r="M8841" s="9"/>
    </row>
    <row r="8842" spans="4:13" x14ac:dyDescent="0.2">
      <c r="D8842" s="2"/>
      <c r="E8842" s="2"/>
      <c r="K8842" s="5"/>
      <c r="M8842" s="9"/>
    </row>
    <row r="8843" spans="4:13" x14ac:dyDescent="0.2">
      <c r="D8843" s="2"/>
      <c r="E8843" s="2"/>
      <c r="K8843" s="5"/>
      <c r="M8843" s="9"/>
    </row>
    <row r="8844" spans="4:13" x14ac:dyDescent="0.2">
      <c r="D8844" s="2"/>
      <c r="E8844" s="2"/>
      <c r="K8844" s="5"/>
      <c r="M8844" s="9"/>
    </row>
    <row r="8845" spans="4:13" x14ac:dyDescent="0.2">
      <c r="D8845" s="2"/>
      <c r="E8845" s="2"/>
      <c r="K8845" s="5"/>
      <c r="M8845" s="9"/>
    </row>
    <row r="8846" spans="4:13" x14ac:dyDescent="0.2">
      <c r="D8846" s="2"/>
      <c r="E8846" s="2"/>
      <c r="K8846" s="5"/>
      <c r="M8846" s="9"/>
    </row>
    <row r="8847" spans="4:13" x14ac:dyDescent="0.2">
      <c r="D8847" s="2"/>
      <c r="E8847" s="2"/>
      <c r="K8847" s="5"/>
      <c r="M8847" s="9"/>
    </row>
    <row r="8848" spans="4:13" x14ac:dyDescent="0.2">
      <c r="D8848" s="2"/>
      <c r="E8848" s="2"/>
      <c r="K8848" s="5"/>
      <c r="M8848" s="9"/>
    </row>
    <row r="8849" spans="4:13" x14ac:dyDescent="0.2">
      <c r="D8849" s="2"/>
      <c r="E8849" s="2"/>
      <c r="K8849" s="5"/>
      <c r="M8849" s="9"/>
    </row>
    <row r="8850" spans="4:13" x14ac:dyDescent="0.2">
      <c r="D8850" s="2"/>
      <c r="E8850" s="2"/>
      <c r="K8850" s="5"/>
      <c r="M8850" s="9"/>
    </row>
    <row r="8851" spans="4:13" x14ac:dyDescent="0.2">
      <c r="D8851" s="2"/>
      <c r="E8851" s="2"/>
      <c r="K8851" s="5"/>
      <c r="M8851" s="9"/>
    </row>
    <row r="8852" spans="4:13" x14ac:dyDescent="0.2">
      <c r="D8852" s="2"/>
      <c r="E8852" s="2"/>
      <c r="K8852" s="5"/>
      <c r="M8852" s="9"/>
    </row>
    <row r="8853" spans="4:13" x14ac:dyDescent="0.2">
      <c r="D8853" s="2"/>
      <c r="E8853" s="2"/>
      <c r="K8853" s="5"/>
      <c r="M8853" s="9"/>
    </row>
    <row r="8854" spans="4:13" x14ac:dyDescent="0.2">
      <c r="D8854" s="2"/>
      <c r="E8854" s="2"/>
      <c r="K8854" s="5"/>
      <c r="M8854" s="9"/>
    </row>
    <row r="8855" spans="4:13" x14ac:dyDescent="0.2">
      <c r="D8855" s="2"/>
      <c r="E8855" s="2"/>
      <c r="K8855" s="5"/>
      <c r="M8855" s="9"/>
    </row>
    <row r="8856" spans="4:13" x14ac:dyDescent="0.2">
      <c r="D8856" s="2"/>
      <c r="E8856" s="2"/>
      <c r="K8856" s="5"/>
      <c r="M8856" s="9"/>
    </row>
    <row r="8857" spans="4:13" x14ac:dyDescent="0.2">
      <c r="D8857" s="2"/>
      <c r="E8857" s="2"/>
      <c r="K8857" s="5"/>
      <c r="M8857" s="9"/>
    </row>
    <row r="8858" spans="4:13" x14ac:dyDescent="0.2">
      <c r="D8858" s="2"/>
      <c r="E8858" s="2"/>
      <c r="K8858" s="5"/>
      <c r="M8858" s="9"/>
    </row>
    <row r="8859" spans="4:13" x14ac:dyDescent="0.2">
      <c r="D8859" s="2"/>
      <c r="E8859" s="2"/>
      <c r="K8859" s="5"/>
      <c r="M8859" s="9"/>
    </row>
    <row r="8860" spans="4:13" x14ac:dyDescent="0.2">
      <c r="D8860" s="2"/>
      <c r="E8860" s="2"/>
      <c r="K8860" s="5"/>
      <c r="M8860" s="9"/>
    </row>
    <row r="8861" spans="4:13" x14ac:dyDescent="0.2">
      <c r="D8861" s="2"/>
      <c r="E8861" s="2"/>
      <c r="K8861" s="5"/>
      <c r="M8861" s="9"/>
    </row>
    <row r="8862" spans="4:13" x14ac:dyDescent="0.2">
      <c r="D8862" s="2"/>
      <c r="E8862" s="2"/>
      <c r="K8862" s="5"/>
      <c r="M8862" s="9"/>
    </row>
    <row r="8863" spans="4:13" x14ac:dyDescent="0.2">
      <c r="D8863" s="2"/>
      <c r="E8863" s="2"/>
      <c r="K8863" s="5"/>
      <c r="M8863" s="9"/>
    </row>
    <row r="8864" spans="4:13" x14ac:dyDescent="0.2">
      <c r="D8864" s="2"/>
      <c r="E8864" s="2"/>
      <c r="K8864" s="5"/>
      <c r="M8864" s="9"/>
    </row>
    <row r="8865" spans="4:13" x14ac:dyDescent="0.2">
      <c r="D8865" s="2"/>
      <c r="E8865" s="2"/>
      <c r="K8865" s="5"/>
      <c r="M8865" s="9"/>
    </row>
    <row r="8866" spans="4:13" x14ac:dyDescent="0.2">
      <c r="D8866" s="2"/>
      <c r="E8866" s="2"/>
      <c r="K8866" s="5"/>
      <c r="M8866" s="9"/>
    </row>
    <row r="8867" spans="4:13" x14ac:dyDescent="0.2">
      <c r="D8867" s="2"/>
      <c r="E8867" s="2"/>
      <c r="K8867" s="5"/>
      <c r="M8867" s="9"/>
    </row>
    <row r="8868" spans="4:13" x14ac:dyDescent="0.2">
      <c r="D8868" s="2"/>
      <c r="E8868" s="2"/>
      <c r="K8868" s="5"/>
      <c r="M8868" s="9"/>
    </row>
    <row r="8869" spans="4:13" x14ac:dyDescent="0.2">
      <c r="D8869" s="2"/>
      <c r="E8869" s="2"/>
      <c r="K8869" s="5"/>
      <c r="M8869" s="9"/>
    </row>
    <row r="8870" spans="4:13" x14ac:dyDescent="0.2">
      <c r="D8870" s="2"/>
      <c r="E8870" s="2"/>
      <c r="K8870" s="5"/>
      <c r="M8870" s="9"/>
    </row>
    <row r="8871" spans="4:13" x14ac:dyDescent="0.2">
      <c r="D8871" s="2"/>
      <c r="E8871" s="2"/>
      <c r="K8871" s="5"/>
      <c r="M8871" s="9"/>
    </row>
    <row r="8872" spans="4:13" x14ac:dyDescent="0.2">
      <c r="D8872" s="2"/>
      <c r="E8872" s="2"/>
      <c r="K8872" s="5"/>
      <c r="M8872" s="9"/>
    </row>
    <row r="8873" spans="4:13" x14ac:dyDescent="0.2">
      <c r="D8873" s="2"/>
      <c r="E8873" s="2"/>
      <c r="K8873" s="5"/>
      <c r="M8873" s="9"/>
    </row>
    <row r="8874" spans="4:13" x14ac:dyDescent="0.2">
      <c r="D8874" s="2"/>
      <c r="E8874" s="2"/>
      <c r="K8874" s="5"/>
      <c r="M8874" s="9"/>
    </row>
    <row r="8875" spans="4:13" x14ac:dyDescent="0.2">
      <c r="D8875" s="2"/>
      <c r="E8875" s="2"/>
      <c r="K8875" s="5"/>
      <c r="M8875" s="9"/>
    </row>
    <row r="8876" spans="4:13" x14ac:dyDescent="0.2">
      <c r="D8876" s="2"/>
      <c r="E8876" s="2"/>
      <c r="K8876" s="5"/>
      <c r="M8876" s="9"/>
    </row>
    <row r="8877" spans="4:13" x14ac:dyDescent="0.2">
      <c r="D8877" s="2"/>
      <c r="E8877" s="2"/>
      <c r="K8877" s="5"/>
      <c r="M8877" s="9"/>
    </row>
    <row r="8878" spans="4:13" x14ac:dyDescent="0.2">
      <c r="D8878" s="2"/>
      <c r="E8878" s="2"/>
      <c r="K8878" s="5"/>
      <c r="M8878" s="9"/>
    </row>
    <row r="8879" spans="4:13" x14ac:dyDescent="0.2">
      <c r="D8879" s="2"/>
      <c r="E8879" s="2"/>
      <c r="K8879" s="5"/>
      <c r="M8879" s="9"/>
    </row>
    <row r="8880" spans="4:13" x14ac:dyDescent="0.2">
      <c r="D8880" s="2"/>
      <c r="E8880" s="2"/>
      <c r="K8880" s="5"/>
      <c r="M8880" s="9"/>
    </row>
    <row r="8881" spans="4:13" x14ac:dyDescent="0.2">
      <c r="D8881" s="2"/>
      <c r="E8881" s="2"/>
      <c r="K8881" s="5"/>
      <c r="M8881" s="9"/>
    </row>
    <row r="8882" spans="4:13" x14ac:dyDescent="0.2">
      <c r="D8882" s="2"/>
      <c r="E8882" s="2"/>
      <c r="K8882" s="5"/>
      <c r="M8882" s="9"/>
    </row>
    <row r="8883" spans="4:13" x14ac:dyDescent="0.2">
      <c r="D8883" s="2"/>
      <c r="E8883" s="2"/>
      <c r="K8883" s="5"/>
      <c r="M8883" s="9"/>
    </row>
    <row r="8884" spans="4:13" x14ac:dyDescent="0.2">
      <c r="D8884" s="2"/>
      <c r="E8884" s="2"/>
      <c r="K8884" s="5"/>
      <c r="M8884" s="9"/>
    </row>
    <row r="8885" spans="4:13" x14ac:dyDescent="0.2">
      <c r="D8885" s="2"/>
      <c r="E8885" s="2"/>
      <c r="K8885" s="5"/>
      <c r="M8885" s="9"/>
    </row>
    <row r="8886" spans="4:13" x14ac:dyDescent="0.2">
      <c r="D8886" s="2"/>
      <c r="E8886" s="2"/>
      <c r="K8886" s="5"/>
      <c r="M8886" s="9"/>
    </row>
    <row r="8887" spans="4:13" x14ac:dyDescent="0.2">
      <c r="D8887" s="2"/>
      <c r="E8887" s="2"/>
      <c r="K8887" s="5"/>
      <c r="M8887" s="9"/>
    </row>
    <row r="8888" spans="4:13" x14ac:dyDescent="0.2">
      <c r="D8888" s="2"/>
      <c r="E8888" s="2"/>
      <c r="K8888" s="5"/>
      <c r="M8888" s="9"/>
    </row>
    <row r="8889" spans="4:13" x14ac:dyDescent="0.2">
      <c r="D8889" s="2"/>
      <c r="E8889" s="2"/>
      <c r="K8889" s="5"/>
      <c r="M8889" s="9"/>
    </row>
    <row r="8890" spans="4:13" x14ac:dyDescent="0.2">
      <c r="D8890" s="2"/>
      <c r="E8890" s="2"/>
      <c r="K8890" s="5"/>
      <c r="M8890" s="9"/>
    </row>
    <row r="8891" spans="4:13" x14ac:dyDescent="0.2">
      <c r="D8891" s="2"/>
      <c r="E8891" s="2"/>
      <c r="K8891" s="5"/>
      <c r="M8891" s="9"/>
    </row>
    <row r="8892" spans="4:13" x14ac:dyDescent="0.2">
      <c r="D8892" s="2"/>
      <c r="E8892" s="2"/>
      <c r="K8892" s="5"/>
      <c r="M8892" s="9"/>
    </row>
    <row r="8893" spans="4:13" x14ac:dyDescent="0.2">
      <c r="D8893" s="2"/>
      <c r="E8893" s="2"/>
      <c r="K8893" s="5"/>
      <c r="M8893" s="9"/>
    </row>
    <row r="8894" spans="4:13" x14ac:dyDescent="0.2">
      <c r="D8894" s="2"/>
      <c r="E8894" s="2"/>
      <c r="K8894" s="5"/>
      <c r="M8894" s="9"/>
    </row>
    <row r="8895" spans="4:13" x14ac:dyDescent="0.2">
      <c r="D8895" s="2"/>
      <c r="E8895" s="2"/>
      <c r="K8895" s="5"/>
      <c r="M8895" s="9"/>
    </row>
    <row r="8896" spans="4:13" x14ac:dyDescent="0.2">
      <c r="D8896" s="2"/>
      <c r="E8896" s="2"/>
      <c r="K8896" s="5"/>
      <c r="M8896" s="9"/>
    </row>
    <row r="8897" spans="4:13" x14ac:dyDescent="0.2">
      <c r="D8897" s="2"/>
      <c r="E8897" s="2"/>
      <c r="K8897" s="5"/>
      <c r="M8897" s="9"/>
    </row>
    <row r="8898" spans="4:13" x14ac:dyDescent="0.2">
      <c r="D8898" s="2"/>
      <c r="E8898" s="2"/>
      <c r="K8898" s="5"/>
      <c r="M8898" s="9"/>
    </row>
    <row r="8899" spans="4:13" x14ac:dyDescent="0.2">
      <c r="D8899" s="2"/>
      <c r="E8899" s="2"/>
      <c r="K8899" s="5"/>
      <c r="M8899" s="9"/>
    </row>
    <row r="8900" spans="4:13" x14ac:dyDescent="0.2">
      <c r="D8900" s="2"/>
      <c r="E8900" s="2"/>
      <c r="K8900" s="5"/>
      <c r="M8900" s="9"/>
    </row>
    <row r="8901" spans="4:13" x14ac:dyDescent="0.2">
      <c r="D8901" s="2"/>
      <c r="E8901" s="2"/>
      <c r="K8901" s="5"/>
      <c r="M8901" s="9"/>
    </row>
    <row r="8902" spans="4:13" x14ac:dyDescent="0.2">
      <c r="D8902" s="2"/>
      <c r="E8902" s="2"/>
      <c r="K8902" s="5"/>
      <c r="M8902" s="9"/>
    </row>
    <row r="8903" spans="4:13" x14ac:dyDescent="0.2">
      <c r="D8903" s="2"/>
      <c r="E8903" s="2"/>
      <c r="K8903" s="5"/>
      <c r="M8903" s="9"/>
    </row>
    <row r="8904" spans="4:13" x14ac:dyDescent="0.2">
      <c r="D8904" s="2"/>
      <c r="E8904" s="2"/>
      <c r="K8904" s="5"/>
      <c r="M8904" s="9"/>
    </row>
    <row r="8905" spans="4:13" x14ac:dyDescent="0.2">
      <c r="D8905" s="2"/>
      <c r="E8905" s="2"/>
      <c r="K8905" s="5"/>
      <c r="M8905" s="9"/>
    </row>
    <row r="8906" spans="4:13" x14ac:dyDescent="0.2">
      <c r="D8906" s="2"/>
      <c r="E8906" s="2"/>
      <c r="K8906" s="5"/>
      <c r="M8906" s="9"/>
    </row>
    <row r="8907" spans="4:13" x14ac:dyDescent="0.2">
      <c r="D8907" s="2"/>
      <c r="E8907" s="2"/>
      <c r="K8907" s="5"/>
      <c r="M8907" s="9"/>
    </row>
    <row r="8908" spans="4:13" x14ac:dyDescent="0.2">
      <c r="D8908" s="2"/>
      <c r="E8908" s="2"/>
      <c r="K8908" s="5"/>
      <c r="M8908" s="9"/>
    </row>
    <row r="8909" spans="4:13" x14ac:dyDescent="0.2">
      <c r="D8909" s="2"/>
      <c r="E8909" s="2"/>
      <c r="K8909" s="5"/>
      <c r="M8909" s="9"/>
    </row>
    <row r="8910" spans="4:13" x14ac:dyDescent="0.2">
      <c r="D8910" s="2"/>
      <c r="E8910" s="2"/>
      <c r="K8910" s="5"/>
      <c r="M8910" s="9"/>
    </row>
    <row r="8911" spans="4:13" x14ac:dyDescent="0.2">
      <c r="D8911" s="2"/>
      <c r="E8911" s="2"/>
      <c r="K8911" s="5"/>
      <c r="M8911" s="9"/>
    </row>
    <row r="8912" spans="4:13" x14ac:dyDescent="0.2">
      <c r="D8912" s="2"/>
      <c r="E8912" s="2"/>
      <c r="K8912" s="5"/>
      <c r="M8912" s="9"/>
    </row>
    <row r="8913" spans="4:13" x14ac:dyDescent="0.2">
      <c r="D8913" s="2"/>
      <c r="E8913" s="2"/>
      <c r="K8913" s="5"/>
      <c r="M8913" s="9"/>
    </row>
    <row r="8914" spans="4:13" x14ac:dyDescent="0.2">
      <c r="D8914" s="2"/>
      <c r="E8914" s="2"/>
      <c r="K8914" s="5"/>
      <c r="M8914" s="9"/>
    </row>
    <row r="8915" spans="4:13" x14ac:dyDescent="0.2">
      <c r="D8915" s="2"/>
      <c r="E8915" s="2"/>
      <c r="K8915" s="5"/>
      <c r="M8915" s="9"/>
    </row>
    <row r="8916" spans="4:13" x14ac:dyDescent="0.2">
      <c r="D8916" s="2"/>
      <c r="E8916" s="2"/>
      <c r="K8916" s="5"/>
      <c r="M8916" s="9"/>
    </row>
    <row r="8917" spans="4:13" x14ac:dyDescent="0.2">
      <c r="D8917" s="2"/>
      <c r="E8917" s="2"/>
      <c r="K8917" s="5"/>
      <c r="M8917" s="9"/>
    </row>
    <row r="8918" spans="4:13" x14ac:dyDescent="0.2">
      <c r="D8918" s="2"/>
      <c r="E8918" s="2"/>
      <c r="K8918" s="5"/>
      <c r="M8918" s="9"/>
    </row>
    <row r="8919" spans="4:13" x14ac:dyDescent="0.2">
      <c r="D8919" s="2"/>
      <c r="E8919" s="2"/>
      <c r="K8919" s="5"/>
      <c r="M8919" s="9"/>
    </row>
    <row r="8920" spans="4:13" x14ac:dyDescent="0.2">
      <c r="D8920" s="2"/>
      <c r="E8920" s="2"/>
      <c r="K8920" s="5"/>
      <c r="M8920" s="9"/>
    </row>
    <row r="8921" spans="4:13" x14ac:dyDescent="0.2">
      <c r="D8921" s="2"/>
      <c r="E8921" s="2"/>
      <c r="K8921" s="5"/>
      <c r="M8921" s="9"/>
    </row>
    <row r="8922" spans="4:13" x14ac:dyDescent="0.2">
      <c r="D8922" s="2"/>
      <c r="E8922" s="2"/>
      <c r="K8922" s="5"/>
      <c r="M8922" s="9"/>
    </row>
    <row r="8923" spans="4:13" x14ac:dyDescent="0.2">
      <c r="D8923" s="2"/>
      <c r="E8923" s="2"/>
      <c r="K8923" s="5"/>
      <c r="M8923" s="9"/>
    </row>
    <row r="8924" spans="4:13" x14ac:dyDescent="0.2">
      <c r="D8924" s="2"/>
      <c r="E8924" s="2"/>
      <c r="K8924" s="5"/>
      <c r="M8924" s="9"/>
    </row>
    <row r="8925" spans="4:13" x14ac:dyDescent="0.2">
      <c r="D8925" s="2"/>
      <c r="E8925" s="2"/>
      <c r="K8925" s="5"/>
      <c r="M8925" s="9"/>
    </row>
    <row r="8926" spans="4:13" x14ac:dyDescent="0.2">
      <c r="D8926" s="2"/>
      <c r="E8926" s="2"/>
      <c r="K8926" s="5"/>
      <c r="M8926" s="9"/>
    </row>
    <row r="8927" spans="4:13" x14ac:dyDescent="0.2">
      <c r="D8927" s="2"/>
      <c r="E8927" s="2"/>
      <c r="K8927" s="5"/>
      <c r="M8927" s="9"/>
    </row>
    <row r="8928" spans="4:13" x14ac:dyDescent="0.2">
      <c r="D8928" s="2"/>
      <c r="E8928" s="2"/>
      <c r="K8928" s="5"/>
      <c r="M8928" s="9"/>
    </row>
    <row r="8929" spans="4:13" x14ac:dyDescent="0.2">
      <c r="D8929" s="2"/>
      <c r="E8929" s="2"/>
      <c r="K8929" s="5"/>
      <c r="M8929" s="9"/>
    </row>
    <row r="8930" spans="4:13" x14ac:dyDescent="0.2">
      <c r="D8930" s="2"/>
      <c r="E8930" s="2"/>
      <c r="K8930" s="5"/>
      <c r="M8930" s="9"/>
    </row>
    <row r="8931" spans="4:13" x14ac:dyDescent="0.2">
      <c r="D8931" s="2"/>
      <c r="E8931" s="2"/>
      <c r="K8931" s="5"/>
      <c r="M8931" s="9"/>
    </row>
    <row r="8932" spans="4:13" x14ac:dyDescent="0.2">
      <c r="D8932" s="2"/>
      <c r="E8932" s="2"/>
      <c r="K8932" s="5"/>
      <c r="M8932" s="9"/>
    </row>
    <row r="8933" spans="4:13" x14ac:dyDescent="0.2">
      <c r="D8933" s="2"/>
      <c r="E8933" s="2"/>
      <c r="K8933" s="5"/>
      <c r="M8933" s="9"/>
    </row>
    <row r="8934" spans="4:13" x14ac:dyDescent="0.2">
      <c r="D8934" s="2"/>
      <c r="E8934" s="2"/>
      <c r="K8934" s="5"/>
      <c r="M8934" s="9"/>
    </row>
    <row r="8935" spans="4:13" x14ac:dyDescent="0.2">
      <c r="D8935" s="2"/>
      <c r="E8935" s="2"/>
      <c r="K8935" s="5"/>
      <c r="M8935" s="9"/>
    </row>
    <row r="8936" spans="4:13" x14ac:dyDescent="0.2">
      <c r="D8936" s="2"/>
      <c r="E8936" s="2"/>
      <c r="K8936" s="5"/>
      <c r="M8936" s="9"/>
    </row>
    <row r="8937" spans="4:13" x14ac:dyDescent="0.2">
      <c r="D8937" s="2"/>
      <c r="E8937" s="2"/>
      <c r="K8937" s="5"/>
      <c r="M8937" s="9"/>
    </row>
    <row r="8938" spans="4:13" x14ac:dyDescent="0.2">
      <c r="D8938" s="2"/>
      <c r="E8938" s="2"/>
      <c r="K8938" s="5"/>
      <c r="M8938" s="9"/>
    </row>
    <row r="8939" spans="4:13" x14ac:dyDescent="0.2">
      <c r="D8939" s="2"/>
      <c r="E8939" s="2"/>
      <c r="K8939" s="5"/>
      <c r="M8939" s="9"/>
    </row>
    <row r="8940" spans="4:13" x14ac:dyDescent="0.2">
      <c r="D8940" s="2"/>
      <c r="E8940" s="2"/>
      <c r="K8940" s="5"/>
      <c r="M8940" s="9"/>
    </row>
    <row r="8941" spans="4:13" x14ac:dyDescent="0.2">
      <c r="D8941" s="2"/>
      <c r="E8941" s="2"/>
      <c r="K8941" s="5"/>
      <c r="M8941" s="9"/>
    </row>
    <row r="8942" spans="4:13" x14ac:dyDescent="0.2">
      <c r="D8942" s="2"/>
      <c r="E8942" s="2"/>
      <c r="K8942" s="5"/>
      <c r="M8942" s="9"/>
    </row>
    <row r="8943" spans="4:13" x14ac:dyDescent="0.2">
      <c r="D8943" s="2"/>
      <c r="E8943" s="2"/>
      <c r="K8943" s="5"/>
      <c r="M8943" s="9"/>
    </row>
    <row r="8944" spans="4:13" x14ac:dyDescent="0.2">
      <c r="D8944" s="2"/>
      <c r="E8944" s="2"/>
      <c r="K8944" s="5"/>
      <c r="M8944" s="9"/>
    </row>
    <row r="8945" spans="4:13" x14ac:dyDescent="0.2">
      <c r="D8945" s="2"/>
      <c r="E8945" s="2"/>
      <c r="K8945" s="5"/>
      <c r="M8945" s="9"/>
    </row>
    <row r="8946" spans="4:13" x14ac:dyDescent="0.2">
      <c r="D8946" s="2"/>
      <c r="E8946" s="2"/>
      <c r="K8946" s="5"/>
      <c r="M8946" s="9"/>
    </row>
    <row r="8947" spans="4:13" x14ac:dyDescent="0.2">
      <c r="D8947" s="2"/>
      <c r="E8947" s="2"/>
      <c r="K8947" s="5"/>
      <c r="M8947" s="9"/>
    </row>
    <row r="8948" spans="4:13" x14ac:dyDescent="0.2">
      <c r="D8948" s="2"/>
      <c r="E8948" s="2"/>
      <c r="K8948" s="5"/>
      <c r="M8948" s="9"/>
    </row>
    <row r="8949" spans="4:13" x14ac:dyDescent="0.2">
      <c r="D8949" s="2"/>
      <c r="E8949" s="2"/>
      <c r="K8949" s="5"/>
      <c r="M8949" s="9"/>
    </row>
    <row r="8950" spans="4:13" x14ac:dyDescent="0.2">
      <c r="D8950" s="2"/>
      <c r="E8950" s="2"/>
      <c r="K8950" s="5"/>
      <c r="M8950" s="9"/>
    </row>
    <row r="8951" spans="4:13" x14ac:dyDescent="0.2">
      <c r="D8951" s="2"/>
      <c r="E8951" s="2"/>
      <c r="K8951" s="5"/>
      <c r="M8951" s="9"/>
    </row>
    <row r="8952" spans="4:13" x14ac:dyDescent="0.2">
      <c r="D8952" s="2"/>
      <c r="E8952" s="2"/>
      <c r="K8952" s="5"/>
      <c r="M8952" s="9"/>
    </row>
    <row r="8953" spans="4:13" x14ac:dyDescent="0.2">
      <c r="D8953" s="2"/>
      <c r="E8953" s="2"/>
      <c r="K8953" s="5"/>
      <c r="M8953" s="9"/>
    </row>
    <row r="8954" spans="4:13" x14ac:dyDescent="0.2">
      <c r="D8954" s="2"/>
      <c r="E8954" s="2"/>
      <c r="K8954" s="5"/>
      <c r="M8954" s="9"/>
    </row>
    <row r="8955" spans="4:13" x14ac:dyDescent="0.2">
      <c r="D8955" s="2"/>
      <c r="E8955" s="2"/>
      <c r="K8955" s="5"/>
      <c r="M8955" s="9"/>
    </row>
    <row r="8956" spans="4:13" x14ac:dyDescent="0.2">
      <c r="D8956" s="2"/>
      <c r="E8956" s="2"/>
      <c r="K8956" s="5"/>
      <c r="M8956" s="9"/>
    </row>
    <row r="8957" spans="4:13" x14ac:dyDescent="0.2">
      <c r="D8957" s="2"/>
      <c r="E8957" s="2"/>
      <c r="K8957" s="5"/>
      <c r="M8957" s="9"/>
    </row>
    <row r="8958" spans="4:13" x14ac:dyDescent="0.2">
      <c r="D8958" s="2"/>
      <c r="E8958" s="2"/>
      <c r="K8958" s="5"/>
      <c r="M8958" s="9"/>
    </row>
    <row r="8959" spans="4:13" x14ac:dyDescent="0.2">
      <c r="D8959" s="2"/>
      <c r="E8959" s="2"/>
      <c r="K8959" s="5"/>
      <c r="M8959" s="9"/>
    </row>
    <row r="8960" spans="4:13" x14ac:dyDescent="0.2">
      <c r="D8960" s="2"/>
      <c r="E8960" s="2"/>
      <c r="K8960" s="5"/>
      <c r="M8960" s="9"/>
    </row>
    <row r="8961" spans="4:13" x14ac:dyDescent="0.2">
      <c r="D8961" s="2"/>
      <c r="E8961" s="2"/>
      <c r="K8961" s="5"/>
      <c r="M8961" s="9"/>
    </row>
    <row r="8962" spans="4:13" x14ac:dyDescent="0.2">
      <c r="D8962" s="2"/>
      <c r="E8962" s="2"/>
      <c r="K8962" s="5"/>
      <c r="M8962" s="9"/>
    </row>
    <row r="8963" spans="4:13" x14ac:dyDescent="0.2">
      <c r="D8963" s="2"/>
      <c r="E8963" s="2"/>
      <c r="K8963" s="5"/>
      <c r="M8963" s="9"/>
    </row>
    <row r="8964" spans="4:13" x14ac:dyDescent="0.2">
      <c r="D8964" s="2"/>
      <c r="E8964" s="2"/>
      <c r="K8964" s="5"/>
      <c r="M8964" s="9"/>
    </row>
    <row r="8965" spans="4:13" x14ac:dyDescent="0.2">
      <c r="D8965" s="2"/>
      <c r="E8965" s="2"/>
      <c r="K8965" s="5"/>
      <c r="M8965" s="9"/>
    </row>
    <row r="8966" spans="4:13" x14ac:dyDescent="0.2">
      <c r="D8966" s="2"/>
      <c r="E8966" s="2"/>
      <c r="K8966" s="5"/>
      <c r="M8966" s="9"/>
    </row>
    <row r="8967" spans="4:13" x14ac:dyDescent="0.2">
      <c r="D8967" s="2"/>
      <c r="E8967" s="2"/>
      <c r="K8967" s="5"/>
      <c r="M8967" s="9"/>
    </row>
    <row r="8968" spans="4:13" x14ac:dyDescent="0.2">
      <c r="D8968" s="2"/>
      <c r="E8968" s="2"/>
      <c r="K8968" s="5"/>
      <c r="M8968" s="9"/>
    </row>
    <row r="8969" spans="4:13" x14ac:dyDescent="0.2">
      <c r="D8969" s="2"/>
      <c r="E8969" s="2"/>
      <c r="K8969" s="5"/>
      <c r="M8969" s="9"/>
    </row>
    <row r="8970" spans="4:13" x14ac:dyDescent="0.2">
      <c r="D8970" s="2"/>
      <c r="E8970" s="2"/>
      <c r="K8970" s="5"/>
      <c r="M8970" s="9"/>
    </row>
    <row r="8971" spans="4:13" x14ac:dyDescent="0.2">
      <c r="D8971" s="2"/>
      <c r="E8971" s="2"/>
      <c r="K8971" s="5"/>
      <c r="M8971" s="9"/>
    </row>
    <row r="8972" spans="4:13" x14ac:dyDescent="0.2">
      <c r="D8972" s="2"/>
      <c r="E8972" s="2"/>
      <c r="K8972" s="5"/>
      <c r="M8972" s="9"/>
    </row>
    <row r="8973" spans="4:13" x14ac:dyDescent="0.2">
      <c r="D8973" s="2"/>
      <c r="E8973" s="2"/>
      <c r="K8973" s="5"/>
      <c r="M8973" s="9"/>
    </row>
    <row r="8974" spans="4:13" x14ac:dyDescent="0.2">
      <c r="D8974" s="2"/>
      <c r="E8974" s="2"/>
      <c r="K8974" s="5"/>
      <c r="M8974" s="9"/>
    </row>
    <row r="8975" spans="4:13" x14ac:dyDescent="0.2">
      <c r="D8975" s="2"/>
      <c r="E8975" s="2"/>
      <c r="K8975" s="5"/>
      <c r="M8975" s="9"/>
    </row>
    <row r="8976" spans="4:13" x14ac:dyDescent="0.2">
      <c r="D8976" s="2"/>
      <c r="E8976" s="2"/>
      <c r="K8976" s="5"/>
      <c r="M8976" s="9"/>
    </row>
    <row r="8977" spans="4:13" x14ac:dyDescent="0.2">
      <c r="D8977" s="2"/>
      <c r="E8977" s="2"/>
      <c r="K8977" s="5"/>
      <c r="M8977" s="9"/>
    </row>
    <row r="8978" spans="4:13" x14ac:dyDescent="0.2">
      <c r="D8978" s="2"/>
      <c r="E8978" s="2"/>
      <c r="K8978" s="5"/>
      <c r="M8978" s="9"/>
    </row>
    <row r="8979" spans="4:13" x14ac:dyDescent="0.2">
      <c r="D8979" s="2"/>
      <c r="E8979" s="2"/>
      <c r="K8979" s="5"/>
      <c r="M8979" s="9"/>
    </row>
    <row r="8980" spans="4:13" x14ac:dyDescent="0.2">
      <c r="D8980" s="2"/>
      <c r="E8980" s="2"/>
      <c r="K8980" s="5"/>
      <c r="M8980" s="9"/>
    </row>
    <row r="8981" spans="4:13" x14ac:dyDescent="0.2">
      <c r="D8981" s="2"/>
      <c r="E8981" s="2"/>
      <c r="K8981" s="5"/>
      <c r="M8981" s="9"/>
    </row>
    <row r="8982" spans="4:13" x14ac:dyDescent="0.2">
      <c r="D8982" s="2"/>
      <c r="E8982" s="2"/>
      <c r="K8982" s="5"/>
      <c r="M8982" s="9"/>
    </row>
    <row r="8983" spans="4:13" x14ac:dyDescent="0.2">
      <c r="D8983" s="2"/>
      <c r="E8983" s="2"/>
      <c r="K8983" s="5"/>
      <c r="M8983" s="9"/>
    </row>
    <row r="8984" spans="4:13" x14ac:dyDescent="0.2">
      <c r="D8984" s="2"/>
      <c r="E8984" s="2"/>
      <c r="K8984" s="5"/>
      <c r="M8984" s="9"/>
    </row>
    <row r="8985" spans="4:13" x14ac:dyDescent="0.2">
      <c r="D8985" s="2"/>
      <c r="E8985" s="2"/>
      <c r="K8985" s="5"/>
      <c r="M8985" s="9"/>
    </row>
    <row r="8986" spans="4:13" x14ac:dyDescent="0.2">
      <c r="D8986" s="2"/>
      <c r="E8986" s="2"/>
      <c r="K8986" s="5"/>
      <c r="M8986" s="9"/>
    </row>
    <row r="8987" spans="4:13" x14ac:dyDescent="0.2">
      <c r="D8987" s="2"/>
      <c r="E8987" s="2"/>
      <c r="K8987" s="5"/>
      <c r="M8987" s="9"/>
    </row>
    <row r="8988" spans="4:13" x14ac:dyDescent="0.2">
      <c r="D8988" s="2"/>
      <c r="E8988" s="2"/>
      <c r="K8988" s="5"/>
      <c r="M8988" s="9"/>
    </row>
    <row r="8989" spans="4:13" x14ac:dyDescent="0.2">
      <c r="D8989" s="2"/>
      <c r="E8989" s="2"/>
      <c r="K8989" s="5"/>
      <c r="M8989" s="9"/>
    </row>
    <row r="8990" spans="4:13" x14ac:dyDescent="0.2">
      <c r="D8990" s="2"/>
      <c r="E8990" s="2"/>
      <c r="K8990" s="5"/>
      <c r="M8990" s="9"/>
    </row>
    <row r="8991" spans="4:13" x14ac:dyDescent="0.2">
      <c r="D8991" s="2"/>
      <c r="E8991" s="2"/>
      <c r="K8991" s="5"/>
      <c r="M8991" s="9"/>
    </row>
    <row r="8992" spans="4:13" x14ac:dyDescent="0.2">
      <c r="D8992" s="2"/>
      <c r="E8992" s="2"/>
      <c r="K8992" s="5"/>
      <c r="M8992" s="9"/>
    </row>
    <row r="8993" spans="4:13" x14ac:dyDescent="0.2">
      <c r="D8993" s="2"/>
      <c r="E8993" s="2"/>
      <c r="K8993" s="5"/>
      <c r="M8993" s="9"/>
    </row>
    <row r="8994" spans="4:13" x14ac:dyDescent="0.2">
      <c r="D8994" s="2"/>
      <c r="E8994" s="2"/>
      <c r="K8994" s="5"/>
      <c r="M8994" s="9"/>
    </row>
    <row r="8995" spans="4:13" x14ac:dyDescent="0.2">
      <c r="D8995" s="2"/>
      <c r="E8995" s="2"/>
      <c r="K8995" s="5"/>
      <c r="M8995" s="9"/>
    </row>
    <row r="8996" spans="4:13" x14ac:dyDescent="0.2">
      <c r="D8996" s="2"/>
      <c r="E8996" s="2"/>
      <c r="K8996" s="5"/>
      <c r="M8996" s="9"/>
    </row>
    <row r="8997" spans="4:13" x14ac:dyDescent="0.2">
      <c r="D8997" s="2"/>
      <c r="E8997" s="2"/>
      <c r="K8997" s="5"/>
      <c r="M8997" s="9"/>
    </row>
    <row r="8998" spans="4:13" x14ac:dyDescent="0.2">
      <c r="D8998" s="2"/>
      <c r="E8998" s="2"/>
      <c r="K8998" s="5"/>
      <c r="M8998" s="9"/>
    </row>
    <row r="8999" spans="4:13" x14ac:dyDescent="0.2">
      <c r="D8999" s="2"/>
      <c r="E8999" s="2"/>
      <c r="K8999" s="5"/>
      <c r="M8999" s="9"/>
    </row>
    <row r="9000" spans="4:13" x14ac:dyDescent="0.2">
      <c r="D9000" s="2"/>
      <c r="E9000" s="2"/>
      <c r="K9000" s="5"/>
      <c r="M9000" s="9"/>
    </row>
    <row r="9001" spans="4:13" x14ac:dyDescent="0.2">
      <c r="D9001" s="2"/>
      <c r="E9001" s="2"/>
      <c r="K9001" s="5"/>
      <c r="M9001" s="9"/>
    </row>
    <row r="9002" spans="4:13" x14ac:dyDescent="0.2">
      <c r="D9002" s="2"/>
      <c r="E9002" s="2"/>
      <c r="K9002" s="5"/>
      <c r="M9002" s="9"/>
    </row>
    <row r="9003" spans="4:13" x14ac:dyDescent="0.2">
      <c r="D9003" s="2"/>
      <c r="E9003" s="2"/>
      <c r="K9003" s="5"/>
      <c r="M9003" s="9"/>
    </row>
    <row r="9004" spans="4:13" x14ac:dyDescent="0.2">
      <c r="D9004" s="2"/>
      <c r="E9004" s="2"/>
      <c r="K9004" s="5"/>
      <c r="M9004" s="9"/>
    </row>
    <row r="9005" spans="4:13" x14ac:dyDescent="0.2">
      <c r="D9005" s="2"/>
      <c r="E9005" s="2"/>
      <c r="K9005" s="5"/>
      <c r="M9005" s="9"/>
    </row>
    <row r="9006" spans="4:13" x14ac:dyDescent="0.2">
      <c r="D9006" s="2"/>
      <c r="E9006" s="2"/>
      <c r="K9006" s="5"/>
      <c r="M9006" s="9"/>
    </row>
    <row r="9007" spans="4:13" x14ac:dyDescent="0.2">
      <c r="D9007" s="2"/>
      <c r="E9007" s="2"/>
      <c r="K9007" s="5"/>
      <c r="M9007" s="9"/>
    </row>
    <row r="9008" spans="4:13" x14ac:dyDescent="0.2">
      <c r="D9008" s="2"/>
      <c r="E9008" s="2"/>
      <c r="K9008" s="5"/>
      <c r="M9008" s="9"/>
    </row>
    <row r="9009" spans="4:13" x14ac:dyDescent="0.2">
      <c r="D9009" s="2"/>
      <c r="E9009" s="2"/>
      <c r="K9009" s="5"/>
      <c r="M9009" s="9"/>
    </row>
    <row r="9010" spans="4:13" x14ac:dyDescent="0.2">
      <c r="D9010" s="2"/>
      <c r="E9010" s="2"/>
      <c r="K9010" s="5"/>
      <c r="M9010" s="9"/>
    </row>
    <row r="9011" spans="4:13" x14ac:dyDescent="0.2">
      <c r="D9011" s="2"/>
      <c r="E9011" s="2"/>
      <c r="K9011" s="5"/>
      <c r="M9011" s="9"/>
    </row>
    <row r="9012" spans="4:13" x14ac:dyDescent="0.2">
      <c r="D9012" s="2"/>
      <c r="E9012" s="2"/>
      <c r="K9012" s="5"/>
      <c r="M9012" s="9"/>
    </row>
    <row r="9013" spans="4:13" x14ac:dyDescent="0.2">
      <c r="D9013" s="2"/>
      <c r="E9013" s="2"/>
      <c r="K9013" s="5"/>
      <c r="M9013" s="9"/>
    </row>
    <row r="9014" spans="4:13" x14ac:dyDescent="0.2">
      <c r="D9014" s="2"/>
      <c r="E9014" s="2"/>
      <c r="K9014" s="5"/>
      <c r="M9014" s="9"/>
    </row>
    <row r="9015" spans="4:13" x14ac:dyDescent="0.2">
      <c r="D9015" s="2"/>
      <c r="E9015" s="2"/>
      <c r="K9015" s="5"/>
      <c r="M9015" s="9"/>
    </row>
    <row r="9016" spans="4:13" x14ac:dyDescent="0.2">
      <c r="D9016" s="2"/>
      <c r="E9016" s="2"/>
      <c r="K9016" s="5"/>
      <c r="M9016" s="9"/>
    </row>
    <row r="9017" spans="4:13" x14ac:dyDescent="0.2">
      <c r="D9017" s="2"/>
      <c r="E9017" s="2"/>
      <c r="K9017" s="5"/>
      <c r="M9017" s="9"/>
    </row>
    <row r="9018" spans="4:13" x14ac:dyDescent="0.2">
      <c r="D9018" s="2"/>
      <c r="E9018" s="2"/>
      <c r="K9018" s="5"/>
      <c r="M9018" s="9"/>
    </row>
    <row r="9019" spans="4:13" x14ac:dyDescent="0.2">
      <c r="D9019" s="2"/>
      <c r="E9019" s="2"/>
      <c r="K9019" s="5"/>
      <c r="M9019" s="9"/>
    </row>
    <row r="9020" spans="4:13" x14ac:dyDescent="0.2">
      <c r="D9020" s="2"/>
      <c r="E9020" s="2"/>
      <c r="K9020" s="5"/>
      <c r="M9020" s="9"/>
    </row>
    <row r="9021" spans="4:13" x14ac:dyDescent="0.2">
      <c r="D9021" s="2"/>
      <c r="E9021" s="2"/>
      <c r="K9021" s="5"/>
      <c r="M9021" s="9"/>
    </row>
    <row r="9022" spans="4:13" x14ac:dyDescent="0.2">
      <c r="D9022" s="2"/>
      <c r="E9022" s="2"/>
      <c r="K9022" s="5"/>
      <c r="M9022" s="9"/>
    </row>
    <row r="9023" spans="4:13" x14ac:dyDescent="0.2">
      <c r="D9023" s="2"/>
      <c r="E9023" s="2"/>
      <c r="K9023" s="5"/>
      <c r="M9023" s="9"/>
    </row>
    <row r="9024" spans="4:13" x14ac:dyDescent="0.2">
      <c r="D9024" s="2"/>
      <c r="E9024" s="2"/>
      <c r="K9024" s="5"/>
      <c r="M9024" s="9"/>
    </row>
    <row r="9025" spans="4:13" x14ac:dyDescent="0.2">
      <c r="D9025" s="2"/>
      <c r="E9025" s="2"/>
      <c r="K9025" s="5"/>
      <c r="M9025" s="9"/>
    </row>
    <row r="9026" spans="4:13" x14ac:dyDescent="0.2">
      <c r="D9026" s="2"/>
      <c r="E9026" s="2"/>
      <c r="K9026" s="5"/>
      <c r="M9026" s="9"/>
    </row>
    <row r="9027" spans="4:13" x14ac:dyDescent="0.2">
      <c r="D9027" s="2"/>
      <c r="E9027" s="2"/>
      <c r="K9027" s="5"/>
      <c r="M9027" s="9"/>
    </row>
    <row r="9028" spans="4:13" x14ac:dyDescent="0.2">
      <c r="D9028" s="2"/>
      <c r="E9028" s="2"/>
      <c r="K9028" s="5"/>
      <c r="M9028" s="9"/>
    </row>
    <row r="9029" spans="4:13" x14ac:dyDescent="0.2">
      <c r="D9029" s="2"/>
      <c r="E9029" s="2"/>
      <c r="K9029" s="5"/>
      <c r="M9029" s="9"/>
    </row>
    <row r="9030" spans="4:13" x14ac:dyDescent="0.2">
      <c r="D9030" s="2"/>
      <c r="E9030" s="2"/>
      <c r="K9030" s="5"/>
      <c r="M9030" s="9"/>
    </row>
    <row r="9031" spans="4:13" x14ac:dyDescent="0.2">
      <c r="D9031" s="2"/>
      <c r="E9031" s="2"/>
      <c r="K9031" s="5"/>
      <c r="M9031" s="9"/>
    </row>
    <row r="9032" spans="4:13" x14ac:dyDescent="0.2">
      <c r="D9032" s="2"/>
      <c r="E9032" s="2"/>
      <c r="K9032" s="5"/>
      <c r="M9032" s="9"/>
    </row>
    <row r="9033" spans="4:13" x14ac:dyDescent="0.2">
      <c r="D9033" s="2"/>
      <c r="E9033" s="2"/>
      <c r="K9033" s="5"/>
      <c r="M9033" s="9"/>
    </row>
    <row r="9034" spans="4:13" x14ac:dyDescent="0.2">
      <c r="D9034" s="2"/>
      <c r="E9034" s="2"/>
      <c r="K9034" s="5"/>
      <c r="M9034" s="9"/>
    </row>
    <row r="9035" spans="4:13" x14ac:dyDescent="0.2">
      <c r="D9035" s="2"/>
      <c r="E9035" s="2"/>
      <c r="K9035" s="5"/>
      <c r="M9035" s="9"/>
    </row>
    <row r="9036" spans="4:13" x14ac:dyDescent="0.2">
      <c r="D9036" s="2"/>
      <c r="E9036" s="2"/>
      <c r="K9036" s="5"/>
      <c r="M9036" s="9"/>
    </row>
    <row r="9037" spans="4:13" x14ac:dyDescent="0.2">
      <c r="D9037" s="2"/>
      <c r="E9037" s="2"/>
      <c r="K9037" s="5"/>
      <c r="M9037" s="9"/>
    </row>
    <row r="9038" spans="4:13" x14ac:dyDescent="0.2">
      <c r="D9038" s="2"/>
      <c r="E9038" s="2"/>
      <c r="K9038" s="5"/>
      <c r="M9038" s="9"/>
    </row>
    <row r="9039" spans="4:13" x14ac:dyDescent="0.2">
      <c r="D9039" s="2"/>
      <c r="E9039" s="2"/>
      <c r="K9039" s="5"/>
      <c r="M9039" s="9"/>
    </row>
    <row r="9040" spans="4:13" x14ac:dyDescent="0.2">
      <c r="D9040" s="2"/>
      <c r="E9040" s="2"/>
      <c r="K9040" s="5"/>
      <c r="M9040" s="9"/>
    </row>
    <row r="9041" spans="4:13" x14ac:dyDescent="0.2">
      <c r="D9041" s="2"/>
      <c r="E9041" s="2"/>
      <c r="K9041" s="5"/>
      <c r="M9041" s="9"/>
    </row>
    <row r="9042" spans="4:13" x14ac:dyDescent="0.2">
      <c r="D9042" s="2"/>
      <c r="E9042" s="2"/>
      <c r="K9042" s="5"/>
      <c r="M9042" s="9"/>
    </row>
    <row r="9043" spans="4:13" x14ac:dyDescent="0.2">
      <c r="D9043" s="2"/>
      <c r="E9043" s="2"/>
      <c r="K9043" s="5"/>
      <c r="M9043" s="9"/>
    </row>
    <row r="9044" spans="4:13" x14ac:dyDescent="0.2">
      <c r="D9044" s="2"/>
      <c r="E9044" s="2"/>
      <c r="K9044" s="5"/>
      <c r="M9044" s="9"/>
    </row>
    <row r="9045" spans="4:13" x14ac:dyDescent="0.2">
      <c r="D9045" s="2"/>
      <c r="E9045" s="2"/>
      <c r="K9045" s="5"/>
      <c r="M9045" s="9"/>
    </row>
    <row r="9046" spans="4:13" x14ac:dyDescent="0.2">
      <c r="D9046" s="2"/>
      <c r="E9046" s="2"/>
      <c r="K9046" s="5"/>
      <c r="M9046" s="9"/>
    </row>
    <row r="9047" spans="4:13" x14ac:dyDescent="0.2">
      <c r="D9047" s="2"/>
      <c r="E9047" s="2"/>
      <c r="K9047" s="5"/>
      <c r="M9047" s="9"/>
    </row>
    <row r="9048" spans="4:13" x14ac:dyDescent="0.2">
      <c r="D9048" s="2"/>
      <c r="E9048" s="2"/>
      <c r="K9048" s="5"/>
      <c r="M9048" s="9"/>
    </row>
    <row r="9049" spans="4:13" x14ac:dyDescent="0.2">
      <c r="D9049" s="2"/>
      <c r="E9049" s="2"/>
      <c r="K9049" s="5"/>
      <c r="M9049" s="9"/>
    </row>
    <row r="9050" spans="4:13" x14ac:dyDescent="0.2">
      <c r="D9050" s="2"/>
      <c r="E9050" s="2"/>
      <c r="K9050" s="5"/>
      <c r="M9050" s="9"/>
    </row>
    <row r="9051" spans="4:13" x14ac:dyDescent="0.2">
      <c r="D9051" s="2"/>
      <c r="E9051" s="2"/>
      <c r="K9051" s="5"/>
      <c r="M9051" s="9"/>
    </row>
    <row r="9052" spans="4:13" x14ac:dyDescent="0.2">
      <c r="D9052" s="2"/>
      <c r="E9052" s="2"/>
      <c r="K9052" s="5"/>
      <c r="M9052" s="9"/>
    </row>
    <row r="9053" spans="4:13" x14ac:dyDescent="0.2">
      <c r="D9053" s="2"/>
      <c r="E9053" s="2"/>
      <c r="K9053" s="5"/>
      <c r="M9053" s="9"/>
    </row>
    <row r="9054" spans="4:13" x14ac:dyDescent="0.2">
      <c r="D9054" s="2"/>
      <c r="E9054" s="2"/>
      <c r="K9054" s="5"/>
      <c r="M9054" s="9"/>
    </row>
    <row r="9055" spans="4:13" x14ac:dyDescent="0.2">
      <c r="D9055" s="2"/>
      <c r="E9055" s="2"/>
      <c r="K9055" s="5"/>
      <c r="M9055" s="9"/>
    </row>
    <row r="9056" spans="4:13" x14ac:dyDescent="0.2">
      <c r="D9056" s="2"/>
      <c r="E9056" s="2"/>
      <c r="K9056" s="5"/>
      <c r="M9056" s="9"/>
    </row>
    <row r="9057" spans="4:13" x14ac:dyDescent="0.2">
      <c r="D9057" s="2"/>
      <c r="E9057" s="2"/>
      <c r="K9057" s="5"/>
      <c r="M9057" s="9"/>
    </row>
    <row r="9058" spans="4:13" x14ac:dyDescent="0.2">
      <c r="D9058" s="2"/>
      <c r="E9058" s="2"/>
      <c r="K9058" s="5"/>
      <c r="M9058" s="9"/>
    </row>
    <row r="9059" spans="4:13" x14ac:dyDescent="0.2">
      <c r="D9059" s="2"/>
      <c r="E9059" s="2"/>
      <c r="K9059" s="5"/>
      <c r="M9059" s="9"/>
    </row>
    <row r="9060" spans="4:13" x14ac:dyDescent="0.2">
      <c r="D9060" s="2"/>
      <c r="E9060" s="2"/>
      <c r="K9060" s="5"/>
      <c r="M9060" s="9"/>
    </row>
    <row r="9061" spans="4:13" x14ac:dyDescent="0.2">
      <c r="D9061" s="2"/>
      <c r="E9061" s="2"/>
      <c r="K9061" s="5"/>
      <c r="M9061" s="9"/>
    </row>
    <row r="9062" spans="4:13" x14ac:dyDescent="0.2">
      <c r="D9062" s="2"/>
      <c r="E9062" s="2"/>
      <c r="K9062" s="5"/>
      <c r="M9062" s="9"/>
    </row>
    <row r="9063" spans="4:13" x14ac:dyDescent="0.2">
      <c r="D9063" s="2"/>
      <c r="E9063" s="2"/>
      <c r="K9063" s="5"/>
      <c r="M9063" s="9"/>
    </row>
    <row r="9064" spans="4:13" x14ac:dyDescent="0.2">
      <c r="D9064" s="2"/>
      <c r="E9064" s="2"/>
      <c r="K9064" s="5"/>
      <c r="M9064" s="9"/>
    </row>
    <row r="9065" spans="4:13" x14ac:dyDescent="0.2">
      <c r="D9065" s="2"/>
      <c r="E9065" s="2"/>
      <c r="K9065" s="5"/>
      <c r="M9065" s="9"/>
    </row>
    <row r="9066" spans="4:13" x14ac:dyDescent="0.2">
      <c r="D9066" s="2"/>
      <c r="E9066" s="2"/>
      <c r="K9066" s="5"/>
      <c r="M9066" s="9"/>
    </row>
    <row r="9067" spans="4:13" x14ac:dyDescent="0.2">
      <c r="D9067" s="2"/>
      <c r="E9067" s="2"/>
      <c r="K9067" s="5"/>
      <c r="M9067" s="9"/>
    </row>
    <row r="9068" spans="4:13" x14ac:dyDescent="0.2">
      <c r="D9068" s="2"/>
      <c r="E9068" s="2"/>
      <c r="K9068" s="5"/>
      <c r="M9068" s="9"/>
    </row>
    <row r="9069" spans="4:13" x14ac:dyDescent="0.2">
      <c r="D9069" s="2"/>
      <c r="E9069" s="2"/>
      <c r="K9069" s="5"/>
      <c r="M9069" s="9"/>
    </row>
    <row r="9070" spans="4:13" x14ac:dyDescent="0.2">
      <c r="D9070" s="2"/>
      <c r="E9070" s="2"/>
      <c r="K9070" s="5"/>
      <c r="M9070" s="9"/>
    </row>
    <row r="9071" spans="4:13" x14ac:dyDescent="0.2">
      <c r="D9071" s="2"/>
      <c r="E9071" s="2"/>
      <c r="K9071" s="5"/>
      <c r="M9071" s="9"/>
    </row>
    <row r="9072" spans="4:13" x14ac:dyDescent="0.2">
      <c r="D9072" s="2"/>
      <c r="E9072" s="2"/>
      <c r="K9072" s="5"/>
      <c r="M9072" s="9"/>
    </row>
    <row r="9073" spans="4:13" x14ac:dyDescent="0.2">
      <c r="D9073" s="2"/>
      <c r="E9073" s="2"/>
      <c r="K9073" s="5"/>
      <c r="M9073" s="9"/>
    </row>
    <row r="9074" spans="4:13" x14ac:dyDescent="0.2">
      <c r="D9074" s="2"/>
      <c r="E9074" s="2"/>
      <c r="K9074" s="5"/>
      <c r="M9074" s="9"/>
    </row>
    <row r="9075" spans="4:13" x14ac:dyDescent="0.2">
      <c r="D9075" s="2"/>
      <c r="E9075" s="2"/>
      <c r="K9075" s="5"/>
      <c r="M9075" s="9"/>
    </row>
    <row r="9076" spans="4:13" x14ac:dyDescent="0.2">
      <c r="D9076" s="2"/>
      <c r="E9076" s="2"/>
      <c r="K9076" s="5"/>
      <c r="M9076" s="9"/>
    </row>
    <row r="9077" spans="4:13" x14ac:dyDescent="0.2">
      <c r="D9077" s="2"/>
      <c r="E9077" s="2"/>
      <c r="K9077" s="5"/>
      <c r="M9077" s="9"/>
    </row>
    <row r="9078" spans="4:13" x14ac:dyDescent="0.2">
      <c r="D9078" s="2"/>
      <c r="E9078" s="2"/>
      <c r="K9078" s="5"/>
      <c r="M9078" s="9"/>
    </row>
    <row r="9079" spans="4:13" x14ac:dyDescent="0.2">
      <c r="D9079" s="2"/>
      <c r="E9079" s="2"/>
      <c r="K9079" s="5"/>
      <c r="M9079" s="9"/>
    </row>
    <row r="9080" spans="4:13" x14ac:dyDescent="0.2">
      <c r="D9080" s="2"/>
      <c r="E9080" s="2"/>
      <c r="K9080" s="5"/>
      <c r="M9080" s="9"/>
    </row>
    <row r="9081" spans="4:13" x14ac:dyDescent="0.2">
      <c r="D9081" s="2"/>
      <c r="E9081" s="2"/>
      <c r="K9081" s="5"/>
      <c r="M9081" s="9"/>
    </row>
    <row r="9082" spans="4:13" x14ac:dyDescent="0.2">
      <c r="D9082" s="2"/>
      <c r="E9082" s="2"/>
      <c r="K9082" s="5"/>
      <c r="M9082" s="9"/>
    </row>
    <row r="9083" spans="4:13" x14ac:dyDescent="0.2">
      <c r="D9083" s="2"/>
      <c r="E9083" s="2"/>
      <c r="K9083" s="5"/>
      <c r="M9083" s="9"/>
    </row>
    <row r="9084" spans="4:13" x14ac:dyDescent="0.2">
      <c r="D9084" s="2"/>
      <c r="E9084" s="2"/>
      <c r="K9084" s="5"/>
      <c r="M9084" s="9"/>
    </row>
    <row r="9085" spans="4:13" x14ac:dyDescent="0.2">
      <c r="D9085" s="2"/>
      <c r="E9085" s="2"/>
      <c r="K9085" s="5"/>
      <c r="M9085" s="9"/>
    </row>
    <row r="9086" spans="4:13" x14ac:dyDescent="0.2">
      <c r="D9086" s="2"/>
      <c r="E9086" s="2"/>
      <c r="K9086" s="5"/>
      <c r="M9086" s="9"/>
    </row>
    <row r="9087" spans="4:13" x14ac:dyDescent="0.2">
      <c r="D9087" s="2"/>
      <c r="E9087" s="2"/>
      <c r="K9087" s="5"/>
      <c r="M9087" s="9"/>
    </row>
    <row r="9088" spans="4:13" x14ac:dyDescent="0.2">
      <c r="D9088" s="2"/>
      <c r="E9088" s="2"/>
      <c r="K9088" s="5"/>
      <c r="M9088" s="9"/>
    </row>
    <row r="9089" spans="4:13" x14ac:dyDescent="0.2">
      <c r="D9089" s="2"/>
      <c r="E9089" s="2"/>
      <c r="K9089" s="5"/>
      <c r="M9089" s="9"/>
    </row>
    <row r="9090" spans="4:13" x14ac:dyDescent="0.2">
      <c r="D9090" s="2"/>
      <c r="E9090" s="2"/>
      <c r="K9090" s="5"/>
      <c r="M9090" s="9"/>
    </row>
    <row r="9091" spans="4:13" x14ac:dyDescent="0.2">
      <c r="D9091" s="2"/>
      <c r="E9091" s="2"/>
      <c r="K9091" s="5"/>
      <c r="M9091" s="9"/>
    </row>
    <row r="9092" spans="4:13" x14ac:dyDescent="0.2">
      <c r="D9092" s="2"/>
      <c r="E9092" s="2"/>
      <c r="K9092" s="5"/>
      <c r="M9092" s="9"/>
    </row>
    <row r="9093" spans="4:13" x14ac:dyDescent="0.2">
      <c r="D9093" s="2"/>
      <c r="E9093" s="2"/>
      <c r="K9093" s="5"/>
      <c r="M9093" s="9"/>
    </row>
    <row r="9094" spans="4:13" x14ac:dyDescent="0.2">
      <c r="D9094" s="2"/>
      <c r="E9094" s="2"/>
      <c r="K9094" s="5"/>
      <c r="M9094" s="9"/>
    </row>
    <row r="9095" spans="4:13" x14ac:dyDescent="0.2">
      <c r="D9095" s="2"/>
      <c r="E9095" s="2"/>
      <c r="K9095" s="5"/>
      <c r="M9095" s="9"/>
    </row>
    <row r="9096" spans="4:13" x14ac:dyDescent="0.2">
      <c r="D9096" s="2"/>
      <c r="E9096" s="2"/>
      <c r="K9096" s="5"/>
      <c r="M9096" s="9"/>
    </row>
    <row r="9097" spans="4:13" x14ac:dyDescent="0.2">
      <c r="D9097" s="2"/>
      <c r="E9097" s="2"/>
      <c r="K9097" s="5"/>
      <c r="M9097" s="9"/>
    </row>
    <row r="9098" spans="4:13" x14ac:dyDescent="0.2">
      <c r="D9098" s="2"/>
      <c r="E9098" s="2"/>
      <c r="K9098" s="5"/>
      <c r="M9098" s="9"/>
    </row>
    <row r="9099" spans="4:13" x14ac:dyDescent="0.2">
      <c r="D9099" s="2"/>
      <c r="E9099" s="2"/>
      <c r="K9099" s="5"/>
      <c r="M9099" s="9"/>
    </row>
    <row r="9100" spans="4:13" x14ac:dyDescent="0.2">
      <c r="D9100" s="2"/>
      <c r="E9100" s="2"/>
      <c r="K9100" s="5"/>
      <c r="M9100" s="9"/>
    </row>
    <row r="9101" spans="4:13" x14ac:dyDescent="0.2">
      <c r="D9101" s="2"/>
      <c r="E9101" s="2"/>
      <c r="K9101" s="5"/>
      <c r="M9101" s="9"/>
    </row>
    <row r="9102" spans="4:13" x14ac:dyDescent="0.2">
      <c r="D9102" s="2"/>
      <c r="E9102" s="2"/>
      <c r="K9102" s="5"/>
      <c r="M9102" s="9"/>
    </row>
    <row r="9103" spans="4:13" x14ac:dyDescent="0.2">
      <c r="D9103" s="2"/>
      <c r="E9103" s="2"/>
      <c r="K9103" s="5"/>
      <c r="M9103" s="9"/>
    </row>
    <row r="9104" spans="4:13" x14ac:dyDescent="0.2">
      <c r="D9104" s="2"/>
      <c r="E9104" s="2"/>
      <c r="K9104" s="5"/>
      <c r="M9104" s="9"/>
    </row>
    <row r="9105" spans="4:13" x14ac:dyDescent="0.2">
      <c r="D9105" s="2"/>
      <c r="E9105" s="2"/>
      <c r="K9105" s="5"/>
      <c r="M9105" s="9"/>
    </row>
    <row r="9106" spans="4:13" x14ac:dyDescent="0.2">
      <c r="D9106" s="2"/>
      <c r="E9106" s="2"/>
      <c r="K9106" s="5"/>
      <c r="M9106" s="9"/>
    </row>
    <row r="9107" spans="4:13" x14ac:dyDescent="0.2">
      <c r="D9107" s="2"/>
      <c r="E9107" s="2"/>
      <c r="K9107" s="5"/>
      <c r="M9107" s="9"/>
    </row>
    <row r="9108" spans="4:13" x14ac:dyDescent="0.2">
      <c r="D9108" s="2"/>
      <c r="E9108" s="2"/>
      <c r="K9108" s="5"/>
      <c r="M9108" s="9"/>
    </row>
    <row r="9109" spans="4:13" x14ac:dyDescent="0.2">
      <c r="D9109" s="2"/>
      <c r="E9109" s="2"/>
      <c r="K9109" s="5"/>
      <c r="M9109" s="9"/>
    </row>
    <row r="9110" spans="4:13" x14ac:dyDescent="0.2">
      <c r="D9110" s="2"/>
      <c r="E9110" s="2"/>
      <c r="K9110" s="5"/>
      <c r="M9110" s="9"/>
    </row>
    <row r="9111" spans="4:13" x14ac:dyDescent="0.2">
      <c r="D9111" s="2"/>
      <c r="E9111" s="2"/>
      <c r="K9111" s="5"/>
      <c r="M9111" s="9"/>
    </row>
    <row r="9112" spans="4:13" x14ac:dyDescent="0.2">
      <c r="D9112" s="2"/>
      <c r="E9112" s="2"/>
      <c r="K9112" s="5"/>
      <c r="M9112" s="9"/>
    </row>
    <row r="9113" spans="4:13" x14ac:dyDescent="0.2">
      <c r="D9113" s="2"/>
      <c r="E9113" s="2"/>
      <c r="K9113" s="5"/>
      <c r="M9113" s="9"/>
    </row>
    <row r="9114" spans="4:13" x14ac:dyDescent="0.2">
      <c r="D9114" s="2"/>
      <c r="E9114" s="2"/>
      <c r="K9114" s="5"/>
      <c r="M9114" s="9"/>
    </row>
    <row r="9115" spans="4:13" x14ac:dyDescent="0.2">
      <c r="D9115" s="2"/>
      <c r="E9115" s="2"/>
      <c r="K9115" s="5"/>
      <c r="M9115" s="9"/>
    </row>
    <row r="9116" spans="4:13" x14ac:dyDescent="0.2">
      <c r="D9116" s="2"/>
      <c r="E9116" s="2"/>
      <c r="K9116" s="5"/>
      <c r="M9116" s="9"/>
    </row>
    <row r="9117" spans="4:13" x14ac:dyDescent="0.2">
      <c r="D9117" s="2"/>
      <c r="E9117" s="2"/>
      <c r="K9117" s="5"/>
      <c r="M9117" s="9"/>
    </row>
    <row r="9118" spans="4:13" x14ac:dyDescent="0.2">
      <c r="D9118" s="2"/>
      <c r="E9118" s="2"/>
      <c r="K9118" s="5"/>
      <c r="M9118" s="9"/>
    </row>
    <row r="9119" spans="4:13" x14ac:dyDescent="0.2">
      <c r="D9119" s="2"/>
      <c r="E9119" s="2"/>
      <c r="K9119" s="5"/>
      <c r="M9119" s="9"/>
    </row>
    <row r="9120" spans="4:13" x14ac:dyDescent="0.2">
      <c r="D9120" s="2"/>
      <c r="E9120" s="2"/>
      <c r="K9120" s="5"/>
      <c r="M9120" s="9"/>
    </row>
    <row r="9121" spans="4:13" x14ac:dyDescent="0.2">
      <c r="D9121" s="2"/>
      <c r="E9121" s="2"/>
      <c r="K9121" s="5"/>
      <c r="M9121" s="9"/>
    </row>
    <row r="9122" spans="4:13" x14ac:dyDescent="0.2">
      <c r="D9122" s="2"/>
      <c r="E9122" s="2"/>
      <c r="K9122" s="5"/>
      <c r="M9122" s="9"/>
    </row>
    <row r="9123" spans="4:13" x14ac:dyDescent="0.2">
      <c r="D9123" s="2"/>
      <c r="E9123" s="2"/>
      <c r="K9123" s="5"/>
      <c r="M9123" s="9"/>
    </row>
    <row r="9124" spans="4:13" x14ac:dyDescent="0.2">
      <c r="D9124" s="2"/>
      <c r="E9124" s="2"/>
      <c r="K9124" s="5"/>
      <c r="M9124" s="9"/>
    </row>
    <row r="9125" spans="4:13" x14ac:dyDescent="0.2">
      <c r="D9125" s="2"/>
      <c r="E9125" s="2"/>
      <c r="K9125" s="5"/>
      <c r="M9125" s="9"/>
    </row>
    <row r="9126" spans="4:13" x14ac:dyDescent="0.2">
      <c r="D9126" s="2"/>
      <c r="E9126" s="2"/>
      <c r="K9126" s="5"/>
      <c r="M9126" s="9"/>
    </row>
    <row r="9127" spans="4:13" x14ac:dyDescent="0.2">
      <c r="D9127" s="2"/>
      <c r="E9127" s="2"/>
      <c r="K9127" s="5"/>
      <c r="M9127" s="9"/>
    </row>
    <row r="9128" spans="4:13" x14ac:dyDescent="0.2">
      <c r="D9128" s="2"/>
      <c r="E9128" s="2"/>
      <c r="K9128" s="5"/>
      <c r="M9128" s="9"/>
    </row>
    <row r="9129" spans="4:13" x14ac:dyDescent="0.2">
      <c r="D9129" s="2"/>
      <c r="E9129" s="2"/>
      <c r="K9129" s="5"/>
      <c r="M9129" s="9"/>
    </row>
    <row r="9130" spans="4:13" x14ac:dyDescent="0.2">
      <c r="D9130" s="2"/>
      <c r="E9130" s="2"/>
      <c r="K9130" s="5"/>
      <c r="M9130" s="9"/>
    </row>
    <row r="9131" spans="4:13" x14ac:dyDescent="0.2">
      <c r="D9131" s="2"/>
      <c r="E9131" s="2"/>
      <c r="K9131" s="5"/>
      <c r="M9131" s="9"/>
    </row>
    <row r="9132" spans="4:13" x14ac:dyDescent="0.2">
      <c r="D9132" s="2"/>
      <c r="E9132" s="2"/>
      <c r="K9132" s="5"/>
      <c r="M9132" s="9"/>
    </row>
    <row r="9133" spans="4:13" x14ac:dyDescent="0.2">
      <c r="D9133" s="2"/>
      <c r="E9133" s="2"/>
      <c r="K9133" s="5"/>
      <c r="M9133" s="9"/>
    </row>
    <row r="9134" spans="4:13" x14ac:dyDescent="0.2">
      <c r="D9134" s="2"/>
      <c r="E9134" s="2"/>
      <c r="K9134" s="5"/>
      <c r="M9134" s="9"/>
    </row>
    <row r="9135" spans="4:13" x14ac:dyDescent="0.2">
      <c r="D9135" s="2"/>
      <c r="E9135" s="2"/>
      <c r="K9135" s="5"/>
      <c r="M9135" s="9"/>
    </row>
    <row r="9136" spans="4:13" x14ac:dyDescent="0.2">
      <c r="D9136" s="2"/>
      <c r="E9136" s="2"/>
      <c r="K9136" s="5"/>
      <c r="M9136" s="9"/>
    </row>
    <row r="9137" spans="4:13" x14ac:dyDescent="0.2">
      <c r="D9137" s="2"/>
      <c r="E9137" s="2"/>
      <c r="K9137" s="5"/>
      <c r="M9137" s="9"/>
    </row>
    <row r="9138" spans="4:13" x14ac:dyDescent="0.2">
      <c r="D9138" s="2"/>
      <c r="E9138" s="2"/>
      <c r="K9138" s="5"/>
      <c r="M9138" s="9"/>
    </row>
    <row r="9139" spans="4:13" x14ac:dyDescent="0.2">
      <c r="D9139" s="2"/>
      <c r="E9139" s="2"/>
      <c r="K9139" s="5"/>
      <c r="M9139" s="9"/>
    </row>
    <row r="9140" spans="4:13" x14ac:dyDescent="0.2">
      <c r="D9140" s="2"/>
      <c r="E9140" s="2"/>
      <c r="K9140" s="5"/>
      <c r="M9140" s="9"/>
    </row>
    <row r="9141" spans="4:13" x14ac:dyDescent="0.2">
      <c r="D9141" s="2"/>
      <c r="E9141" s="2"/>
      <c r="K9141" s="5"/>
      <c r="M9141" s="9"/>
    </row>
    <row r="9142" spans="4:13" x14ac:dyDescent="0.2">
      <c r="D9142" s="2"/>
      <c r="E9142" s="2"/>
      <c r="K9142" s="5"/>
      <c r="M9142" s="9"/>
    </row>
    <row r="9143" spans="4:13" x14ac:dyDescent="0.2">
      <c r="D9143" s="2"/>
      <c r="E9143" s="2"/>
      <c r="K9143" s="5"/>
      <c r="M9143" s="9"/>
    </row>
    <row r="9144" spans="4:13" x14ac:dyDescent="0.2">
      <c r="D9144" s="2"/>
      <c r="E9144" s="2"/>
      <c r="K9144" s="5"/>
      <c r="M9144" s="9"/>
    </row>
    <row r="9145" spans="4:13" x14ac:dyDescent="0.2">
      <c r="D9145" s="2"/>
      <c r="E9145" s="2"/>
      <c r="K9145" s="5"/>
      <c r="M9145" s="9"/>
    </row>
    <row r="9146" spans="4:13" x14ac:dyDescent="0.2">
      <c r="D9146" s="2"/>
      <c r="E9146" s="2"/>
      <c r="K9146" s="5"/>
      <c r="M9146" s="9"/>
    </row>
    <row r="9147" spans="4:13" x14ac:dyDescent="0.2">
      <c r="D9147" s="2"/>
      <c r="E9147" s="2"/>
      <c r="K9147" s="5"/>
      <c r="M9147" s="9"/>
    </row>
    <row r="9148" spans="4:13" x14ac:dyDescent="0.2">
      <c r="D9148" s="2"/>
      <c r="E9148" s="2"/>
      <c r="K9148" s="5"/>
      <c r="M9148" s="9"/>
    </row>
    <row r="9149" spans="4:13" x14ac:dyDescent="0.2">
      <c r="D9149" s="2"/>
      <c r="E9149" s="2"/>
      <c r="K9149" s="5"/>
      <c r="M9149" s="9"/>
    </row>
    <row r="9150" spans="4:13" x14ac:dyDescent="0.2">
      <c r="D9150" s="2"/>
      <c r="E9150" s="2"/>
      <c r="K9150" s="5"/>
      <c r="M9150" s="9"/>
    </row>
    <row r="9151" spans="4:13" x14ac:dyDescent="0.2">
      <c r="D9151" s="2"/>
      <c r="E9151" s="2"/>
      <c r="K9151" s="5"/>
      <c r="M9151" s="9"/>
    </row>
    <row r="9152" spans="4:13" x14ac:dyDescent="0.2">
      <c r="D9152" s="2"/>
      <c r="E9152" s="2"/>
      <c r="K9152" s="5"/>
      <c r="M9152" s="9"/>
    </row>
    <row r="9153" spans="4:13" x14ac:dyDescent="0.2">
      <c r="D9153" s="2"/>
      <c r="E9153" s="2"/>
      <c r="K9153" s="5"/>
      <c r="M9153" s="9"/>
    </row>
    <row r="9154" spans="4:13" x14ac:dyDescent="0.2">
      <c r="D9154" s="2"/>
      <c r="E9154" s="2"/>
      <c r="K9154" s="5"/>
      <c r="M9154" s="9"/>
    </row>
    <row r="9155" spans="4:13" x14ac:dyDescent="0.2">
      <c r="D9155" s="2"/>
      <c r="E9155" s="2"/>
      <c r="K9155" s="5"/>
      <c r="M9155" s="9"/>
    </row>
    <row r="9156" spans="4:13" x14ac:dyDescent="0.2">
      <c r="D9156" s="2"/>
      <c r="E9156" s="2"/>
      <c r="K9156" s="5"/>
      <c r="M9156" s="9"/>
    </row>
    <row r="9157" spans="4:13" x14ac:dyDescent="0.2">
      <c r="D9157" s="2"/>
      <c r="E9157" s="2"/>
      <c r="K9157" s="5"/>
      <c r="M9157" s="9"/>
    </row>
    <row r="9158" spans="4:13" x14ac:dyDescent="0.2">
      <c r="D9158" s="2"/>
      <c r="E9158" s="2"/>
      <c r="K9158" s="5"/>
      <c r="M9158" s="9"/>
    </row>
    <row r="9159" spans="4:13" x14ac:dyDescent="0.2">
      <c r="D9159" s="2"/>
      <c r="E9159" s="2"/>
      <c r="K9159" s="5"/>
      <c r="M9159" s="9"/>
    </row>
    <row r="9160" spans="4:13" x14ac:dyDescent="0.2">
      <c r="D9160" s="2"/>
      <c r="E9160" s="2"/>
      <c r="K9160" s="5"/>
      <c r="M9160" s="9"/>
    </row>
    <row r="9161" spans="4:13" x14ac:dyDescent="0.2">
      <c r="D9161" s="2"/>
      <c r="E9161" s="2"/>
      <c r="K9161" s="5"/>
      <c r="M9161" s="9"/>
    </row>
    <row r="9162" spans="4:13" x14ac:dyDescent="0.2">
      <c r="D9162" s="2"/>
      <c r="E9162" s="2"/>
      <c r="K9162" s="5"/>
      <c r="M9162" s="9"/>
    </row>
    <row r="9163" spans="4:13" x14ac:dyDescent="0.2">
      <c r="D9163" s="2"/>
      <c r="E9163" s="2"/>
      <c r="K9163" s="5"/>
      <c r="M9163" s="9"/>
    </row>
    <row r="9164" spans="4:13" x14ac:dyDescent="0.2">
      <c r="D9164" s="2"/>
      <c r="E9164" s="2"/>
      <c r="K9164" s="5"/>
      <c r="M9164" s="9"/>
    </row>
    <row r="9165" spans="4:13" x14ac:dyDescent="0.2">
      <c r="D9165" s="2"/>
      <c r="E9165" s="2"/>
      <c r="K9165" s="5"/>
      <c r="M9165" s="9"/>
    </row>
    <row r="9166" spans="4:13" x14ac:dyDescent="0.2">
      <c r="D9166" s="2"/>
      <c r="E9166" s="2"/>
      <c r="K9166" s="5"/>
      <c r="M9166" s="9"/>
    </row>
    <row r="9167" spans="4:13" x14ac:dyDescent="0.2">
      <c r="D9167" s="2"/>
      <c r="E9167" s="2"/>
      <c r="K9167" s="5"/>
      <c r="M9167" s="9"/>
    </row>
    <row r="9168" spans="4:13" x14ac:dyDescent="0.2">
      <c r="D9168" s="2"/>
      <c r="E9168" s="2"/>
      <c r="K9168" s="5"/>
      <c r="M9168" s="9"/>
    </row>
    <row r="9169" spans="4:13" x14ac:dyDescent="0.2">
      <c r="D9169" s="2"/>
      <c r="E9169" s="2"/>
      <c r="K9169" s="5"/>
      <c r="M9169" s="9"/>
    </row>
    <row r="9170" spans="4:13" x14ac:dyDescent="0.2">
      <c r="D9170" s="2"/>
      <c r="E9170" s="2"/>
      <c r="K9170" s="5"/>
      <c r="M9170" s="9"/>
    </row>
    <row r="9171" spans="4:13" x14ac:dyDescent="0.2">
      <c r="D9171" s="2"/>
      <c r="E9171" s="2"/>
      <c r="K9171" s="5"/>
      <c r="M9171" s="9"/>
    </row>
    <row r="9172" spans="4:13" x14ac:dyDescent="0.2">
      <c r="D9172" s="2"/>
      <c r="E9172" s="2"/>
      <c r="K9172" s="5"/>
      <c r="M9172" s="9"/>
    </row>
    <row r="9173" spans="4:13" x14ac:dyDescent="0.2">
      <c r="D9173" s="2"/>
      <c r="E9173" s="2"/>
      <c r="K9173" s="5"/>
      <c r="M9173" s="9"/>
    </row>
    <row r="9174" spans="4:13" x14ac:dyDescent="0.2">
      <c r="D9174" s="2"/>
      <c r="E9174" s="2"/>
      <c r="K9174" s="5"/>
      <c r="M9174" s="9"/>
    </row>
    <row r="9175" spans="4:13" x14ac:dyDescent="0.2">
      <c r="D9175" s="2"/>
      <c r="E9175" s="2"/>
      <c r="K9175" s="5"/>
      <c r="M9175" s="9"/>
    </row>
    <row r="9176" spans="4:13" x14ac:dyDescent="0.2">
      <c r="D9176" s="2"/>
      <c r="E9176" s="2"/>
      <c r="K9176" s="5"/>
      <c r="M9176" s="9"/>
    </row>
    <row r="9177" spans="4:13" x14ac:dyDescent="0.2">
      <c r="D9177" s="2"/>
      <c r="E9177" s="2"/>
      <c r="K9177" s="5"/>
      <c r="M9177" s="9"/>
    </row>
    <row r="9178" spans="4:13" x14ac:dyDescent="0.2">
      <c r="D9178" s="2"/>
      <c r="E9178" s="2"/>
      <c r="K9178" s="5"/>
      <c r="M9178" s="9"/>
    </row>
    <row r="9179" spans="4:13" x14ac:dyDescent="0.2">
      <c r="D9179" s="2"/>
      <c r="E9179" s="2"/>
      <c r="K9179" s="5"/>
      <c r="M9179" s="9"/>
    </row>
    <row r="9180" spans="4:13" x14ac:dyDescent="0.2">
      <c r="D9180" s="2"/>
      <c r="E9180" s="2"/>
      <c r="K9180" s="5"/>
      <c r="M9180" s="9"/>
    </row>
    <row r="9181" spans="4:13" x14ac:dyDescent="0.2">
      <c r="D9181" s="2"/>
      <c r="E9181" s="2"/>
      <c r="K9181" s="5"/>
      <c r="M9181" s="9"/>
    </row>
    <row r="9182" spans="4:13" x14ac:dyDescent="0.2">
      <c r="D9182" s="2"/>
      <c r="E9182" s="2"/>
      <c r="K9182" s="5"/>
      <c r="M9182" s="9"/>
    </row>
    <row r="9183" spans="4:13" x14ac:dyDescent="0.2">
      <c r="D9183" s="2"/>
      <c r="E9183" s="2"/>
      <c r="K9183" s="5"/>
      <c r="M9183" s="9"/>
    </row>
    <row r="9184" spans="4:13" x14ac:dyDescent="0.2">
      <c r="D9184" s="2"/>
      <c r="E9184" s="2"/>
      <c r="K9184" s="5"/>
      <c r="M9184" s="9"/>
    </row>
    <row r="9185" spans="4:13" x14ac:dyDescent="0.2">
      <c r="D9185" s="2"/>
      <c r="E9185" s="2"/>
      <c r="K9185" s="5"/>
      <c r="M9185" s="9"/>
    </row>
    <row r="9186" spans="4:13" x14ac:dyDescent="0.2">
      <c r="D9186" s="2"/>
      <c r="E9186" s="2"/>
      <c r="K9186" s="5"/>
      <c r="M9186" s="9"/>
    </row>
    <row r="9187" spans="4:13" x14ac:dyDescent="0.2">
      <c r="D9187" s="2"/>
      <c r="E9187" s="2"/>
      <c r="K9187" s="5"/>
      <c r="M9187" s="9"/>
    </row>
    <row r="9188" spans="4:13" x14ac:dyDescent="0.2">
      <c r="D9188" s="2"/>
      <c r="E9188" s="2"/>
      <c r="K9188" s="5"/>
      <c r="M9188" s="9"/>
    </row>
    <row r="9189" spans="4:13" x14ac:dyDescent="0.2">
      <c r="D9189" s="2"/>
      <c r="E9189" s="2"/>
      <c r="K9189" s="5"/>
      <c r="M9189" s="9"/>
    </row>
    <row r="9190" spans="4:13" x14ac:dyDescent="0.2">
      <c r="D9190" s="2"/>
      <c r="E9190" s="2"/>
      <c r="K9190" s="5"/>
      <c r="M9190" s="9"/>
    </row>
    <row r="9191" spans="4:13" x14ac:dyDescent="0.2">
      <c r="D9191" s="2"/>
      <c r="E9191" s="2"/>
      <c r="K9191" s="5"/>
      <c r="M9191" s="9"/>
    </row>
    <row r="9192" spans="4:13" x14ac:dyDescent="0.2">
      <c r="D9192" s="2"/>
      <c r="E9192" s="2"/>
      <c r="K9192" s="5"/>
      <c r="M9192" s="9"/>
    </row>
    <row r="9193" spans="4:13" x14ac:dyDescent="0.2">
      <c r="D9193" s="2"/>
      <c r="E9193" s="2"/>
      <c r="K9193" s="5"/>
      <c r="M9193" s="9"/>
    </row>
    <row r="9194" spans="4:13" x14ac:dyDescent="0.2">
      <c r="D9194" s="2"/>
      <c r="E9194" s="2"/>
      <c r="K9194" s="5"/>
      <c r="M9194" s="9"/>
    </row>
    <row r="9195" spans="4:13" x14ac:dyDescent="0.2">
      <c r="D9195" s="2"/>
      <c r="E9195" s="2"/>
      <c r="K9195" s="5"/>
      <c r="M9195" s="9"/>
    </row>
    <row r="9196" spans="4:13" x14ac:dyDescent="0.2">
      <c r="D9196" s="2"/>
      <c r="E9196" s="2"/>
      <c r="K9196" s="5"/>
      <c r="M9196" s="9"/>
    </row>
    <row r="9197" spans="4:13" x14ac:dyDescent="0.2">
      <c r="D9197" s="2"/>
      <c r="E9197" s="2"/>
      <c r="K9197" s="5"/>
      <c r="M9197" s="9"/>
    </row>
    <row r="9198" spans="4:13" x14ac:dyDescent="0.2">
      <c r="D9198" s="2"/>
      <c r="E9198" s="2"/>
      <c r="K9198" s="5"/>
      <c r="M9198" s="9"/>
    </row>
    <row r="9199" spans="4:13" x14ac:dyDescent="0.2">
      <c r="D9199" s="2"/>
      <c r="E9199" s="2"/>
      <c r="K9199" s="5"/>
      <c r="M9199" s="9"/>
    </row>
    <row r="9200" spans="4:13" x14ac:dyDescent="0.2">
      <c r="D9200" s="2"/>
      <c r="E9200" s="2"/>
      <c r="K9200" s="5"/>
      <c r="M9200" s="9"/>
    </row>
    <row r="9201" spans="4:13" x14ac:dyDescent="0.2">
      <c r="D9201" s="2"/>
      <c r="E9201" s="2"/>
      <c r="K9201" s="5"/>
      <c r="M9201" s="9"/>
    </row>
    <row r="9202" spans="4:13" x14ac:dyDescent="0.2">
      <c r="D9202" s="2"/>
      <c r="E9202" s="2"/>
      <c r="K9202" s="5"/>
      <c r="M9202" s="9"/>
    </row>
    <row r="9203" spans="4:13" x14ac:dyDescent="0.2">
      <c r="D9203" s="2"/>
      <c r="E9203" s="2"/>
      <c r="K9203" s="5"/>
      <c r="M9203" s="9"/>
    </row>
    <row r="9204" spans="4:13" x14ac:dyDescent="0.2">
      <c r="D9204" s="2"/>
      <c r="E9204" s="2"/>
      <c r="K9204" s="5"/>
      <c r="M9204" s="9"/>
    </row>
    <row r="9205" spans="4:13" x14ac:dyDescent="0.2">
      <c r="D9205" s="2"/>
      <c r="E9205" s="2"/>
      <c r="K9205" s="5"/>
      <c r="M9205" s="9"/>
    </row>
    <row r="9206" spans="4:13" x14ac:dyDescent="0.2">
      <c r="D9206" s="2"/>
      <c r="E9206" s="2"/>
      <c r="K9206" s="5"/>
      <c r="M9206" s="9"/>
    </row>
    <row r="9207" spans="4:13" x14ac:dyDescent="0.2">
      <c r="D9207" s="2"/>
      <c r="E9207" s="2"/>
      <c r="K9207" s="5"/>
      <c r="M9207" s="9"/>
    </row>
    <row r="9208" spans="4:13" x14ac:dyDescent="0.2">
      <c r="D9208" s="2"/>
      <c r="E9208" s="2"/>
      <c r="K9208" s="5"/>
      <c r="M9208" s="9"/>
    </row>
    <row r="9209" spans="4:13" x14ac:dyDescent="0.2">
      <c r="D9209" s="2"/>
      <c r="E9209" s="2"/>
      <c r="K9209" s="5"/>
      <c r="M9209" s="9"/>
    </row>
    <row r="9210" spans="4:13" x14ac:dyDescent="0.2">
      <c r="D9210" s="2"/>
      <c r="E9210" s="2"/>
      <c r="K9210" s="5"/>
      <c r="M9210" s="9"/>
    </row>
    <row r="9211" spans="4:13" x14ac:dyDescent="0.2">
      <c r="D9211" s="2"/>
      <c r="E9211" s="2"/>
      <c r="K9211" s="5"/>
      <c r="M9211" s="9"/>
    </row>
    <row r="9212" spans="4:13" x14ac:dyDescent="0.2">
      <c r="D9212" s="2"/>
      <c r="E9212" s="2"/>
      <c r="K9212" s="5"/>
      <c r="M9212" s="9"/>
    </row>
    <row r="9213" spans="4:13" x14ac:dyDescent="0.2">
      <c r="D9213" s="2"/>
      <c r="E9213" s="2"/>
      <c r="K9213" s="5"/>
      <c r="M9213" s="9"/>
    </row>
    <row r="9214" spans="4:13" x14ac:dyDescent="0.2">
      <c r="D9214" s="2"/>
      <c r="E9214" s="2"/>
      <c r="K9214" s="5"/>
      <c r="M9214" s="9"/>
    </row>
    <row r="9215" spans="4:13" x14ac:dyDescent="0.2">
      <c r="D9215" s="2"/>
      <c r="E9215" s="2"/>
      <c r="K9215" s="5"/>
      <c r="M9215" s="9"/>
    </row>
    <row r="9216" spans="4:13" x14ac:dyDescent="0.2">
      <c r="D9216" s="2"/>
      <c r="E9216" s="2"/>
      <c r="K9216" s="5"/>
      <c r="M9216" s="9"/>
    </row>
    <row r="9217" spans="4:13" x14ac:dyDescent="0.2">
      <c r="D9217" s="2"/>
      <c r="E9217" s="2"/>
      <c r="K9217" s="5"/>
      <c r="M9217" s="9"/>
    </row>
    <row r="9218" spans="4:13" x14ac:dyDescent="0.2">
      <c r="D9218" s="2"/>
      <c r="E9218" s="2"/>
      <c r="K9218" s="5"/>
      <c r="M9218" s="9"/>
    </row>
    <row r="9219" spans="4:13" x14ac:dyDescent="0.2">
      <c r="D9219" s="2"/>
      <c r="E9219" s="2"/>
      <c r="K9219" s="5"/>
      <c r="M9219" s="9"/>
    </row>
    <row r="9220" spans="4:13" x14ac:dyDescent="0.2">
      <c r="D9220" s="2"/>
      <c r="E9220" s="2"/>
      <c r="K9220" s="5"/>
      <c r="M9220" s="9"/>
    </row>
    <row r="9221" spans="4:13" x14ac:dyDescent="0.2">
      <c r="D9221" s="2"/>
      <c r="E9221" s="2"/>
      <c r="K9221" s="5"/>
      <c r="M9221" s="9"/>
    </row>
    <row r="9222" spans="4:13" x14ac:dyDescent="0.2">
      <c r="D9222" s="2"/>
      <c r="E9222" s="2"/>
      <c r="K9222" s="5"/>
      <c r="M9222" s="9"/>
    </row>
    <row r="9223" spans="4:13" x14ac:dyDescent="0.2">
      <c r="D9223" s="2"/>
      <c r="E9223" s="2"/>
      <c r="K9223" s="5"/>
      <c r="M9223" s="9"/>
    </row>
    <row r="9224" spans="4:13" x14ac:dyDescent="0.2">
      <c r="D9224" s="2"/>
      <c r="E9224" s="2"/>
      <c r="K9224" s="5"/>
      <c r="M9224" s="9"/>
    </row>
    <row r="9225" spans="4:13" x14ac:dyDescent="0.2">
      <c r="D9225" s="2"/>
      <c r="E9225" s="2"/>
      <c r="K9225" s="5"/>
      <c r="M9225" s="9"/>
    </row>
    <row r="9226" spans="4:13" x14ac:dyDescent="0.2">
      <c r="D9226" s="2"/>
      <c r="E9226" s="2"/>
      <c r="K9226" s="5"/>
      <c r="M9226" s="9"/>
    </row>
    <row r="9227" spans="4:13" x14ac:dyDescent="0.2">
      <c r="D9227" s="2"/>
      <c r="E9227" s="2"/>
      <c r="K9227" s="5"/>
      <c r="M9227" s="9"/>
    </row>
    <row r="9228" spans="4:13" x14ac:dyDescent="0.2">
      <c r="D9228" s="2"/>
      <c r="E9228" s="2"/>
      <c r="K9228" s="5"/>
      <c r="M9228" s="9"/>
    </row>
    <row r="9229" spans="4:13" x14ac:dyDescent="0.2">
      <c r="D9229" s="2"/>
      <c r="E9229" s="2"/>
      <c r="K9229" s="5"/>
      <c r="M9229" s="9"/>
    </row>
    <row r="9230" spans="4:13" x14ac:dyDescent="0.2">
      <c r="D9230" s="2"/>
      <c r="E9230" s="2"/>
      <c r="K9230" s="5"/>
      <c r="M9230" s="9"/>
    </row>
    <row r="9231" spans="4:13" x14ac:dyDescent="0.2">
      <c r="D9231" s="2"/>
      <c r="E9231" s="2"/>
      <c r="K9231" s="5"/>
      <c r="M9231" s="9"/>
    </row>
    <row r="9232" spans="4:13" x14ac:dyDescent="0.2">
      <c r="D9232" s="2"/>
      <c r="E9232" s="2"/>
      <c r="K9232" s="5"/>
      <c r="M9232" s="9"/>
    </row>
    <row r="9233" spans="4:13" x14ac:dyDescent="0.2">
      <c r="D9233" s="2"/>
      <c r="E9233" s="2"/>
      <c r="K9233" s="5"/>
      <c r="M9233" s="9"/>
    </row>
    <row r="9234" spans="4:13" x14ac:dyDescent="0.2">
      <c r="D9234" s="2"/>
      <c r="E9234" s="2"/>
      <c r="K9234" s="5"/>
      <c r="M9234" s="9"/>
    </row>
    <row r="9235" spans="4:13" x14ac:dyDescent="0.2">
      <c r="D9235" s="2"/>
      <c r="E9235" s="2"/>
      <c r="K9235" s="5"/>
      <c r="M9235" s="9"/>
    </row>
    <row r="9236" spans="4:13" x14ac:dyDescent="0.2">
      <c r="D9236" s="2"/>
      <c r="E9236" s="2"/>
      <c r="K9236" s="5"/>
      <c r="M9236" s="9"/>
    </row>
    <row r="9237" spans="4:13" x14ac:dyDescent="0.2">
      <c r="D9237" s="2"/>
      <c r="E9237" s="2"/>
      <c r="K9237" s="5"/>
      <c r="M9237" s="9"/>
    </row>
    <row r="9238" spans="4:13" x14ac:dyDescent="0.2">
      <c r="D9238" s="2"/>
      <c r="E9238" s="2"/>
      <c r="K9238" s="5"/>
      <c r="M9238" s="9"/>
    </row>
    <row r="9239" spans="4:13" x14ac:dyDescent="0.2">
      <c r="D9239" s="2"/>
      <c r="E9239" s="2"/>
      <c r="K9239" s="5"/>
      <c r="M9239" s="9"/>
    </row>
    <row r="9240" spans="4:13" x14ac:dyDescent="0.2">
      <c r="D9240" s="2"/>
      <c r="E9240" s="2"/>
      <c r="K9240" s="5"/>
      <c r="M9240" s="9"/>
    </row>
    <row r="9241" spans="4:13" x14ac:dyDescent="0.2">
      <c r="D9241" s="2"/>
      <c r="E9241" s="2"/>
      <c r="K9241" s="5"/>
      <c r="M9241" s="9"/>
    </row>
    <row r="9242" spans="4:13" x14ac:dyDescent="0.2">
      <c r="D9242" s="2"/>
      <c r="E9242" s="2"/>
      <c r="K9242" s="5"/>
      <c r="M9242" s="9"/>
    </row>
    <row r="9243" spans="4:13" x14ac:dyDescent="0.2">
      <c r="D9243" s="2"/>
      <c r="E9243" s="2"/>
      <c r="K9243" s="5"/>
      <c r="M9243" s="9"/>
    </row>
    <row r="9244" spans="4:13" x14ac:dyDescent="0.2">
      <c r="D9244" s="2"/>
      <c r="E9244" s="2"/>
      <c r="K9244" s="5"/>
      <c r="M9244" s="9"/>
    </row>
    <row r="9245" spans="4:13" x14ac:dyDescent="0.2">
      <c r="D9245" s="2"/>
      <c r="E9245" s="2"/>
      <c r="K9245" s="5"/>
      <c r="M9245" s="9"/>
    </row>
    <row r="9246" spans="4:13" x14ac:dyDescent="0.2">
      <c r="D9246" s="2"/>
      <c r="E9246" s="2"/>
      <c r="K9246" s="5"/>
      <c r="M9246" s="9"/>
    </row>
    <row r="9247" spans="4:13" x14ac:dyDescent="0.2">
      <c r="D9247" s="2"/>
      <c r="E9247" s="2"/>
      <c r="K9247" s="5"/>
      <c r="M9247" s="9"/>
    </row>
    <row r="9248" spans="4:13" x14ac:dyDescent="0.2">
      <c r="D9248" s="2"/>
      <c r="E9248" s="2"/>
      <c r="K9248" s="5"/>
      <c r="M9248" s="9"/>
    </row>
    <row r="9249" spans="4:13" x14ac:dyDescent="0.2">
      <c r="D9249" s="2"/>
      <c r="E9249" s="2"/>
      <c r="K9249" s="5"/>
      <c r="M9249" s="9"/>
    </row>
    <row r="9250" spans="4:13" x14ac:dyDescent="0.2">
      <c r="D9250" s="2"/>
      <c r="E9250" s="2"/>
      <c r="K9250" s="5"/>
      <c r="M9250" s="9"/>
    </row>
    <row r="9251" spans="4:13" x14ac:dyDescent="0.2">
      <c r="D9251" s="2"/>
      <c r="E9251" s="2"/>
      <c r="K9251" s="5"/>
      <c r="M9251" s="9"/>
    </row>
    <row r="9252" spans="4:13" x14ac:dyDescent="0.2">
      <c r="D9252" s="2"/>
      <c r="E9252" s="2"/>
      <c r="K9252" s="5"/>
      <c r="M9252" s="9"/>
    </row>
    <row r="9253" spans="4:13" x14ac:dyDescent="0.2">
      <c r="D9253" s="2"/>
      <c r="E9253" s="2"/>
      <c r="K9253" s="5"/>
      <c r="M9253" s="9"/>
    </row>
    <row r="9254" spans="4:13" x14ac:dyDescent="0.2">
      <c r="D9254" s="2"/>
      <c r="E9254" s="2"/>
      <c r="K9254" s="5"/>
      <c r="M9254" s="9"/>
    </row>
    <row r="9255" spans="4:13" x14ac:dyDescent="0.2">
      <c r="D9255" s="2"/>
      <c r="E9255" s="2"/>
      <c r="K9255" s="5"/>
      <c r="M9255" s="9"/>
    </row>
    <row r="9256" spans="4:13" x14ac:dyDescent="0.2">
      <c r="D9256" s="2"/>
      <c r="E9256" s="2"/>
      <c r="K9256" s="5"/>
      <c r="M9256" s="9"/>
    </row>
    <row r="9257" spans="4:13" x14ac:dyDescent="0.2">
      <c r="D9257" s="2"/>
      <c r="E9257" s="2"/>
      <c r="K9257" s="5"/>
      <c r="M9257" s="9"/>
    </row>
    <row r="9258" spans="4:13" x14ac:dyDescent="0.2">
      <c r="D9258" s="2"/>
      <c r="E9258" s="2"/>
      <c r="K9258" s="5"/>
      <c r="M9258" s="9"/>
    </row>
    <row r="9259" spans="4:13" x14ac:dyDescent="0.2">
      <c r="D9259" s="2"/>
      <c r="E9259" s="2"/>
      <c r="K9259" s="5"/>
      <c r="M9259" s="9"/>
    </row>
    <row r="9260" spans="4:13" x14ac:dyDescent="0.2">
      <c r="D9260" s="2"/>
      <c r="E9260" s="2"/>
      <c r="K9260" s="5"/>
      <c r="M9260" s="9"/>
    </row>
    <row r="9261" spans="4:13" x14ac:dyDescent="0.2">
      <c r="D9261" s="2"/>
      <c r="E9261" s="2"/>
      <c r="K9261" s="5"/>
      <c r="M9261" s="9"/>
    </row>
    <row r="9262" spans="4:13" x14ac:dyDescent="0.2">
      <c r="D9262" s="2"/>
      <c r="E9262" s="2"/>
      <c r="K9262" s="5"/>
      <c r="M9262" s="9"/>
    </row>
    <row r="9263" spans="4:13" x14ac:dyDescent="0.2">
      <c r="D9263" s="2"/>
      <c r="E9263" s="2"/>
      <c r="K9263" s="5"/>
      <c r="M9263" s="9"/>
    </row>
    <row r="9264" spans="4:13" x14ac:dyDescent="0.2">
      <c r="D9264" s="2"/>
      <c r="E9264" s="2"/>
      <c r="K9264" s="5"/>
      <c r="M9264" s="9"/>
    </row>
    <row r="9265" spans="4:13" x14ac:dyDescent="0.2">
      <c r="D9265" s="2"/>
      <c r="E9265" s="2"/>
      <c r="K9265" s="5"/>
      <c r="M9265" s="9"/>
    </row>
    <row r="9266" spans="4:13" x14ac:dyDescent="0.2">
      <c r="D9266" s="2"/>
      <c r="E9266" s="2"/>
      <c r="K9266" s="5"/>
      <c r="M9266" s="9"/>
    </row>
    <row r="9267" spans="4:13" x14ac:dyDescent="0.2">
      <c r="D9267" s="2"/>
      <c r="E9267" s="2"/>
      <c r="K9267" s="5"/>
      <c r="M9267" s="9"/>
    </row>
    <row r="9268" spans="4:13" x14ac:dyDescent="0.2">
      <c r="D9268" s="2"/>
      <c r="E9268" s="2"/>
      <c r="K9268" s="5"/>
      <c r="M9268" s="9"/>
    </row>
    <row r="9269" spans="4:13" x14ac:dyDescent="0.2">
      <c r="D9269" s="2"/>
      <c r="E9269" s="2"/>
      <c r="K9269" s="5"/>
      <c r="M9269" s="9"/>
    </row>
    <row r="9270" spans="4:13" x14ac:dyDescent="0.2">
      <c r="D9270" s="2"/>
      <c r="E9270" s="2"/>
      <c r="K9270" s="5"/>
      <c r="M9270" s="9"/>
    </row>
    <row r="9271" spans="4:13" x14ac:dyDescent="0.2">
      <c r="D9271" s="2"/>
      <c r="E9271" s="2"/>
      <c r="K9271" s="5"/>
      <c r="M9271" s="9"/>
    </row>
    <row r="9272" spans="4:13" x14ac:dyDescent="0.2">
      <c r="D9272" s="2"/>
      <c r="E9272" s="2"/>
      <c r="K9272" s="5"/>
      <c r="M9272" s="9"/>
    </row>
    <row r="9273" spans="4:13" x14ac:dyDescent="0.2">
      <c r="D9273" s="2"/>
      <c r="E9273" s="2"/>
      <c r="K9273" s="5"/>
      <c r="M9273" s="9"/>
    </row>
    <row r="9274" spans="4:13" x14ac:dyDescent="0.2">
      <c r="D9274" s="2"/>
      <c r="E9274" s="2"/>
      <c r="K9274" s="5"/>
      <c r="M9274" s="9"/>
    </row>
    <row r="9275" spans="4:13" x14ac:dyDescent="0.2">
      <c r="D9275" s="2"/>
      <c r="E9275" s="2"/>
      <c r="K9275" s="5"/>
      <c r="M9275" s="9"/>
    </row>
    <row r="9276" spans="4:13" x14ac:dyDescent="0.2">
      <c r="D9276" s="2"/>
      <c r="E9276" s="2"/>
      <c r="K9276" s="5"/>
      <c r="M9276" s="9"/>
    </row>
    <row r="9277" spans="4:13" x14ac:dyDescent="0.2">
      <c r="D9277" s="2"/>
      <c r="E9277" s="2"/>
      <c r="K9277" s="5"/>
      <c r="M9277" s="9"/>
    </row>
    <row r="9278" spans="4:13" x14ac:dyDescent="0.2">
      <c r="D9278" s="2"/>
      <c r="E9278" s="2"/>
      <c r="K9278" s="5"/>
      <c r="M9278" s="9"/>
    </row>
    <row r="9279" spans="4:13" x14ac:dyDescent="0.2">
      <c r="D9279" s="2"/>
      <c r="E9279" s="2"/>
      <c r="K9279" s="5"/>
      <c r="M9279" s="9"/>
    </row>
    <row r="9280" spans="4:13" x14ac:dyDescent="0.2">
      <c r="D9280" s="2"/>
      <c r="E9280" s="2"/>
      <c r="K9280" s="5"/>
      <c r="M9280" s="9"/>
    </row>
    <row r="9281" spans="4:13" x14ac:dyDescent="0.2">
      <c r="D9281" s="2"/>
      <c r="E9281" s="2"/>
      <c r="K9281" s="5"/>
      <c r="M9281" s="9"/>
    </row>
    <row r="9282" spans="4:13" x14ac:dyDescent="0.2">
      <c r="D9282" s="2"/>
      <c r="E9282" s="2"/>
      <c r="K9282" s="5"/>
      <c r="M9282" s="9"/>
    </row>
    <row r="9283" spans="4:13" x14ac:dyDescent="0.2">
      <c r="D9283" s="2"/>
      <c r="E9283" s="2"/>
      <c r="K9283" s="5"/>
      <c r="M9283" s="9"/>
    </row>
    <row r="9284" spans="4:13" x14ac:dyDescent="0.2">
      <c r="D9284" s="2"/>
      <c r="E9284" s="2"/>
      <c r="K9284" s="5"/>
      <c r="M9284" s="9"/>
    </row>
    <row r="9285" spans="4:13" x14ac:dyDescent="0.2">
      <c r="D9285" s="2"/>
      <c r="E9285" s="2"/>
      <c r="K9285" s="5"/>
      <c r="M9285" s="9"/>
    </row>
    <row r="9286" spans="4:13" x14ac:dyDescent="0.2">
      <c r="D9286" s="2"/>
      <c r="E9286" s="2"/>
      <c r="K9286" s="5"/>
      <c r="M9286" s="9"/>
    </row>
    <row r="9287" spans="4:13" x14ac:dyDescent="0.2">
      <c r="D9287" s="2"/>
      <c r="E9287" s="2"/>
      <c r="K9287" s="5"/>
      <c r="M9287" s="9"/>
    </row>
    <row r="9288" spans="4:13" x14ac:dyDescent="0.2">
      <c r="D9288" s="2"/>
      <c r="E9288" s="2"/>
      <c r="K9288" s="5"/>
      <c r="M9288" s="9"/>
    </row>
    <row r="9289" spans="4:13" x14ac:dyDescent="0.2">
      <c r="D9289" s="2"/>
      <c r="E9289" s="2"/>
      <c r="K9289" s="5"/>
      <c r="M9289" s="9"/>
    </row>
    <row r="9290" spans="4:13" x14ac:dyDescent="0.2">
      <c r="D9290" s="2"/>
      <c r="E9290" s="2"/>
      <c r="K9290" s="5"/>
      <c r="M9290" s="9"/>
    </row>
    <row r="9291" spans="4:13" x14ac:dyDescent="0.2">
      <c r="D9291" s="2"/>
      <c r="E9291" s="2"/>
      <c r="K9291" s="5"/>
      <c r="M9291" s="9"/>
    </row>
    <row r="9292" spans="4:13" x14ac:dyDescent="0.2">
      <c r="D9292" s="2"/>
      <c r="E9292" s="2"/>
      <c r="K9292" s="5"/>
      <c r="M9292" s="9"/>
    </row>
    <row r="9293" spans="4:13" x14ac:dyDescent="0.2">
      <c r="D9293" s="2"/>
      <c r="E9293" s="2"/>
      <c r="K9293" s="5"/>
      <c r="M9293" s="9"/>
    </row>
    <row r="9294" spans="4:13" x14ac:dyDescent="0.2">
      <c r="D9294" s="2"/>
      <c r="E9294" s="2"/>
      <c r="K9294" s="5"/>
      <c r="M9294" s="9"/>
    </row>
    <row r="9295" spans="4:13" x14ac:dyDescent="0.2">
      <c r="D9295" s="2"/>
      <c r="E9295" s="2"/>
      <c r="K9295" s="5"/>
      <c r="M9295" s="9"/>
    </row>
    <row r="9296" spans="4:13" x14ac:dyDescent="0.2">
      <c r="D9296" s="2"/>
      <c r="E9296" s="2"/>
      <c r="K9296" s="5"/>
      <c r="M9296" s="9"/>
    </row>
    <row r="9297" spans="4:13" x14ac:dyDescent="0.2">
      <c r="D9297" s="2"/>
      <c r="E9297" s="2"/>
      <c r="K9297" s="5"/>
      <c r="M9297" s="9"/>
    </row>
    <row r="9298" spans="4:13" x14ac:dyDescent="0.2">
      <c r="D9298" s="2"/>
      <c r="E9298" s="2"/>
      <c r="K9298" s="5"/>
      <c r="M9298" s="9"/>
    </row>
    <row r="9299" spans="4:13" x14ac:dyDescent="0.2">
      <c r="D9299" s="2"/>
      <c r="E9299" s="2"/>
      <c r="K9299" s="5"/>
      <c r="M9299" s="9"/>
    </row>
    <row r="9300" spans="4:13" x14ac:dyDescent="0.2">
      <c r="D9300" s="2"/>
      <c r="E9300" s="2"/>
      <c r="K9300" s="5"/>
      <c r="M9300" s="9"/>
    </row>
    <row r="9301" spans="4:13" x14ac:dyDescent="0.2">
      <c r="D9301" s="2"/>
      <c r="E9301" s="2"/>
      <c r="K9301" s="5"/>
      <c r="M9301" s="9"/>
    </row>
    <row r="9302" spans="4:13" x14ac:dyDescent="0.2">
      <c r="D9302" s="2"/>
      <c r="E9302" s="2"/>
      <c r="K9302" s="5"/>
      <c r="M9302" s="9"/>
    </row>
    <row r="9303" spans="4:13" x14ac:dyDescent="0.2">
      <c r="D9303" s="2"/>
      <c r="E9303" s="2"/>
      <c r="K9303" s="5"/>
      <c r="M9303" s="9"/>
    </row>
    <row r="9304" spans="4:13" x14ac:dyDescent="0.2">
      <c r="D9304" s="2"/>
      <c r="E9304" s="2"/>
      <c r="K9304" s="5"/>
      <c r="M9304" s="9"/>
    </row>
    <row r="9305" spans="4:13" x14ac:dyDescent="0.2">
      <c r="D9305" s="2"/>
      <c r="E9305" s="2"/>
      <c r="K9305" s="5"/>
      <c r="M9305" s="9"/>
    </row>
    <row r="9306" spans="4:13" x14ac:dyDescent="0.2">
      <c r="D9306" s="2"/>
      <c r="E9306" s="2"/>
      <c r="K9306" s="5"/>
      <c r="M9306" s="9"/>
    </row>
    <row r="9307" spans="4:13" x14ac:dyDescent="0.2">
      <c r="D9307" s="2"/>
      <c r="E9307" s="2"/>
      <c r="K9307" s="5"/>
      <c r="M9307" s="9"/>
    </row>
    <row r="9308" spans="4:13" x14ac:dyDescent="0.2">
      <c r="D9308" s="2"/>
      <c r="E9308" s="2"/>
      <c r="K9308" s="5"/>
      <c r="M9308" s="9"/>
    </row>
    <row r="9309" spans="4:13" x14ac:dyDescent="0.2">
      <c r="D9309" s="2"/>
      <c r="E9309" s="2"/>
      <c r="K9309" s="5"/>
      <c r="M9309" s="9"/>
    </row>
    <row r="9310" spans="4:13" x14ac:dyDescent="0.2">
      <c r="D9310" s="2"/>
      <c r="E9310" s="2"/>
      <c r="K9310" s="5"/>
      <c r="M9310" s="9"/>
    </row>
    <row r="9311" spans="4:13" x14ac:dyDescent="0.2">
      <c r="D9311" s="2"/>
      <c r="E9311" s="2"/>
      <c r="K9311" s="5"/>
      <c r="M9311" s="9"/>
    </row>
    <row r="9312" spans="4:13" x14ac:dyDescent="0.2">
      <c r="D9312" s="2"/>
      <c r="E9312" s="2"/>
      <c r="K9312" s="5"/>
      <c r="M9312" s="9"/>
    </row>
    <row r="9313" spans="4:13" x14ac:dyDescent="0.2">
      <c r="D9313" s="2"/>
      <c r="E9313" s="2"/>
      <c r="K9313" s="5"/>
      <c r="M9313" s="9"/>
    </row>
    <row r="9314" spans="4:13" x14ac:dyDescent="0.2">
      <c r="D9314" s="2"/>
      <c r="E9314" s="2"/>
      <c r="K9314" s="5"/>
      <c r="M9314" s="9"/>
    </row>
    <row r="9315" spans="4:13" x14ac:dyDescent="0.2">
      <c r="D9315" s="2"/>
      <c r="E9315" s="2"/>
      <c r="K9315" s="5"/>
      <c r="M9315" s="9"/>
    </row>
    <row r="9316" spans="4:13" x14ac:dyDescent="0.2">
      <c r="D9316" s="2"/>
      <c r="E9316" s="2"/>
      <c r="K9316" s="5"/>
      <c r="M9316" s="9"/>
    </row>
    <row r="9317" spans="4:13" x14ac:dyDescent="0.2">
      <c r="D9317" s="2"/>
      <c r="E9317" s="2"/>
      <c r="K9317" s="5"/>
      <c r="M9317" s="9"/>
    </row>
    <row r="9318" spans="4:13" x14ac:dyDescent="0.2">
      <c r="D9318" s="2"/>
      <c r="E9318" s="2"/>
      <c r="K9318" s="5"/>
      <c r="M9318" s="9"/>
    </row>
    <row r="9319" spans="4:13" x14ac:dyDescent="0.2">
      <c r="D9319" s="2"/>
      <c r="E9319" s="2"/>
      <c r="K9319" s="5"/>
      <c r="M9319" s="9"/>
    </row>
    <row r="9320" spans="4:13" x14ac:dyDescent="0.2">
      <c r="D9320" s="2"/>
      <c r="E9320" s="2"/>
      <c r="K9320" s="5"/>
      <c r="M9320" s="9"/>
    </row>
    <row r="9321" spans="4:13" x14ac:dyDescent="0.2">
      <c r="D9321" s="2"/>
      <c r="E9321" s="2"/>
      <c r="K9321" s="5"/>
      <c r="M9321" s="9"/>
    </row>
    <row r="9322" spans="4:13" x14ac:dyDescent="0.2">
      <c r="D9322" s="2"/>
      <c r="E9322" s="2"/>
      <c r="K9322" s="5"/>
      <c r="M9322" s="9"/>
    </row>
    <row r="9323" spans="4:13" x14ac:dyDescent="0.2">
      <c r="D9323" s="2"/>
      <c r="E9323" s="2"/>
      <c r="K9323" s="5"/>
      <c r="M9323" s="9"/>
    </row>
    <row r="9324" spans="4:13" x14ac:dyDescent="0.2">
      <c r="D9324" s="2"/>
      <c r="E9324" s="2"/>
      <c r="K9324" s="5"/>
      <c r="M9324" s="9"/>
    </row>
    <row r="9325" spans="4:13" x14ac:dyDescent="0.2">
      <c r="D9325" s="2"/>
      <c r="E9325" s="2"/>
      <c r="K9325" s="5"/>
      <c r="M9325" s="9"/>
    </row>
    <row r="9326" spans="4:13" x14ac:dyDescent="0.2">
      <c r="D9326" s="2"/>
      <c r="E9326" s="2"/>
      <c r="K9326" s="5"/>
      <c r="M9326" s="9"/>
    </row>
    <row r="9327" spans="4:13" x14ac:dyDescent="0.2">
      <c r="D9327" s="2"/>
      <c r="E9327" s="2"/>
      <c r="K9327" s="5"/>
      <c r="M9327" s="9"/>
    </row>
    <row r="9328" spans="4:13" x14ac:dyDescent="0.2">
      <c r="D9328" s="2"/>
      <c r="E9328" s="2"/>
      <c r="K9328" s="5"/>
      <c r="M9328" s="9"/>
    </row>
    <row r="9329" spans="4:13" x14ac:dyDescent="0.2">
      <c r="D9329" s="2"/>
      <c r="E9329" s="2"/>
      <c r="K9329" s="5"/>
      <c r="M9329" s="9"/>
    </row>
    <row r="9330" spans="4:13" x14ac:dyDescent="0.2">
      <c r="D9330" s="2"/>
      <c r="E9330" s="2"/>
      <c r="K9330" s="5"/>
      <c r="M9330" s="9"/>
    </row>
    <row r="9331" spans="4:13" x14ac:dyDescent="0.2">
      <c r="D9331" s="2"/>
      <c r="E9331" s="2"/>
      <c r="K9331" s="5"/>
      <c r="M9331" s="9"/>
    </row>
    <row r="9332" spans="4:13" x14ac:dyDescent="0.2">
      <c r="D9332" s="2"/>
      <c r="E9332" s="2"/>
      <c r="K9332" s="5"/>
      <c r="M9332" s="9"/>
    </row>
    <row r="9333" spans="4:13" x14ac:dyDescent="0.2">
      <c r="D9333" s="2"/>
      <c r="E9333" s="2"/>
      <c r="K9333" s="5"/>
      <c r="M9333" s="9"/>
    </row>
    <row r="9334" spans="4:13" x14ac:dyDescent="0.2">
      <c r="D9334" s="2"/>
      <c r="E9334" s="2"/>
      <c r="K9334" s="5"/>
      <c r="M9334" s="9"/>
    </row>
    <row r="9335" spans="4:13" x14ac:dyDescent="0.2">
      <c r="D9335" s="2"/>
      <c r="E9335" s="2"/>
      <c r="K9335" s="5"/>
      <c r="M9335" s="9"/>
    </row>
    <row r="9336" spans="4:13" x14ac:dyDescent="0.2">
      <c r="D9336" s="2"/>
      <c r="E9336" s="2"/>
      <c r="K9336" s="5"/>
      <c r="M9336" s="9"/>
    </row>
    <row r="9337" spans="4:13" x14ac:dyDescent="0.2">
      <c r="D9337" s="2"/>
      <c r="E9337" s="2"/>
      <c r="K9337" s="5"/>
      <c r="M9337" s="9"/>
    </row>
    <row r="9338" spans="4:13" x14ac:dyDescent="0.2">
      <c r="D9338" s="2"/>
      <c r="E9338" s="2"/>
      <c r="K9338" s="5"/>
      <c r="M9338" s="9"/>
    </row>
    <row r="9339" spans="4:13" x14ac:dyDescent="0.2">
      <c r="D9339" s="2"/>
      <c r="E9339" s="2"/>
      <c r="K9339" s="5"/>
      <c r="M9339" s="9"/>
    </row>
    <row r="9340" spans="4:13" x14ac:dyDescent="0.2">
      <c r="D9340" s="2"/>
      <c r="E9340" s="2"/>
      <c r="K9340" s="5"/>
      <c r="M9340" s="9"/>
    </row>
    <row r="9341" spans="4:13" x14ac:dyDescent="0.2">
      <c r="D9341" s="2"/>
      <c r="E9341" s="2"/>
      <c r="K9341" s="5"/>
      <c r="M9341" s="9"/>
    </row>
    <row r="9342" spans="4:13" x14ac:dyDescent="0.2">
      <c r="D9342" s="2"/>
      <c r="E9342" s="2"/>
      <c r="K9342" s="5"/>
      <c r="M9342" s="9"/>
    </row>
    <row r="9343" spans="4:13" x14ac:dyDescent="0.2">
      <c r="D9343" s="2"/>
      <c r="E9343" s="2"/>
      <c r="K9343" s="5"/>
      <c r="M9343" s="9"/>
    </row>
    <row r="9344" spans="4:13" x14ac:dyDescent="0.2">
      <c r="D9344" s="2"/>
      <c r="E9344" s="2"/>
      <c r="K9344" s="5"/>
      <c r="M9344" s="9"/>
    </row>
    <row r="9345" spans="4:13" x14ac:dyDescent="0.2">
      <c r="D9345" s="2"/>
      <c r="E9345" s="2"/>
      <c r="K9345" s="5"/>
      <c r="M9345" s="9"/>
    </row>
    <row r="9346" spans="4:13" x14ac:dyDescent="0.2">
      <c r="D9346" s="2"/>
      <c r="E9346" s="2"/>
      <c r="K9346" s="5"/>
      <c r="M9346" s="9"/>
    </row>
    <row r="9347" spans="4:13" x14ac:dyDescent="0.2">
      <c r="D9347" s="2"/>
      <c r="E9347" s="2"/>
      <c r="K9347" s="5"/>
      <c r="M9347" s="9"/>
    </row>
    <row r="9348" spans="4:13" x14ac:dyDescent="0.2">
      <c r="D9348" s="2"/>
      <c r="E9348" s="2"/>
      <c r="K9348" s="5"/>
      <c r="M9348" s="9"/>
    </row>
    <row r="9349" spans="4:13" x14ac:dyDescent="0.2">
      <c r="D9349" s="2"/>
      <c r="E9349" s="2"/>
      <c r="K9349" s="5"/>
      <c r="M9349" s="9"/>
    </row>
    <row r="9350" spans="4:13" x14ac:dyDescent="0.2">
      <c r="D9350" s="2"/>
      <c r="E9350" s="2"/>
      <c r="K9350" s="5"/>
      <c r="M9350" s="9"/>
    </row>
    <row r="9351" spans="4:13" x14ac:dyDescent="0.2">
      <c r="D9351" s="2"/>
      <c r="E9351" s="2"/>
      <c r="K9351" s="5"/>
      <c r="M9351" s="9"/>
    </row>
    <row r="9352" spans="4:13" x14ac:dyDescent="0.2">
      <c r="D9352" s="2"/>
      <c r="E9352" s="2"/>
      <c r="K9352" s="5"/>
      <c r="M9352" s="9"/>
    </row>
    <row r="9353" spans="4:13" x14ac:dyDescent="0.2">
      <c r="D9353" s="2"/>
      <c r="E9353" s="2"/>
      <c r="K9353" s="5"/>
      <c r="M9353" s="9"/>
    </row>
    <row r="9354" spans="4:13" x14ac:dyDescent="0.2">
      <c r="D9354" s="2"/>
      <c r="E9354" s="2"/>
      <c r="K9354" s="5"/>
      <c r="M9354" s="9"/>
    </row>
    <row r="9355" spans="4:13" x14ac:dyDescent="0.2">
      <c r="D9355" s="2"/>
      <c r="E9355" s="2"/>
      <c r="K9355" s="5"/>
      <c r="M9355" s="9"/>
    </row>
    <row r="9356" spans="4:13" x14ac:dyDescent="0.2">
      <c r="D9356" s="2"/>
      <c r="E9356" s="2"/>
      <c r="K9356" s="5"/>
      <c r="M9356" s="9"/>
    </row>
    <row r="9357" spans="4:13" x14ac:dyDescent="0.2">
      <c r="D9357" s="2"/>
      <c r="E9357" s="2"/>
      <c r="K9357" s="5"/>
      <c r="M9357" s="9"/>
    </row>
    <row r="9358" spans="4:13" x14ac:dyDescent="0.2">
      <c r="D9358" s="2"/>
      <c r="E9358" s="2"/>
      <c r="K9358" s="5"/>
      <c r="M9358" s="9"/>
    </row>
    <row r="9359" spans="4:13" x14ac:dyDescent="0.2">
      <c r="D9359" s="2"/>
      <c r="E9359" s="2"/>
      <c r="K9359" s="5"/>
      <c r="M9359" s="9"/>
    </row>
    <row r="9360" spans="4:13" x14ac:dyDescent="0.2">
      <c r="D9360" s="2"/>
      <c r="E9360" s="2"/>
      <c r="K9360" s="5"/>
      <c r="M9360" s="9"/>
    </row>
    <row r="9361" spans="4:13" x14ac:dyDescent="0.2">
      <c r="D9361" s="2"/>
      <c r="E9361" s="2"/>
      <c r="K9361" s="5"/>
      <c r="M9361" s="9"/>
    </row>
    <row r="9362" spans="4:13" x14ac:dyDescent="0.2">
      <c r="D9362" s="2"/>
      <c r="E9362" s="2"/>
      <c r="K9362" s="5"/>
      <c r="M9362" s="9"/>
    </row>
    <row r="9363" spans="4:13" x14ac:dyDescent="0.2">
      <c r="D9363" s="2"/>
      <c r="E9363" s="2"/>
      <c r="K9363" s="5"/>
      <c r="M9363" s="9"/>
    </row>
    <row r="9364" spans="4:13" x14ac:dyDescent="0.2">
      <c r="D9364" s="2"/>
      <c r="E9364" s="2"/>
      <c r="K9364" s="5"/>
      <c r="M9364" s="9"/>
    </row>
    <row r="9365" spans="4:13" x14ac:dyDescent="0.2">
      <c r="D9365" s="2"/>
      <c r="E9365" s="2"/>
      <c r="K9365" s="5"/>
      <c r="M9365" s="9"/>
    </row>
    <row r="9366" spans="4:13" x14ac:dyDescent="0.2">
      <c r="D9366" s="2"/>
      <c r="E9366" s="2"/>
      <c r="K9366" s="5"/>
      <c r="M9366" s="9"/>
    </row>
    <row r="9367" spans="4:13" x14ac:dyDescent="0.2">
      <c r="D9367" s="2"/>
      <c r="E9367" s="2"/>
      <c r="K9367" s="5"/>
      <c r="M9367" s="9"/>
    </row>
    <row r="9368" spans="4:13" x14ac:dyDescent="0.2">
      <c r="D9368" s="2"/>
      <c r="E9368" s="2"/>
      <c r="K9368" s="5"/>
      <c r="M9368" s="9"/>
    </row>
    <row r="9369" spans="4:13" x14ac:dyDescent="0.2">
      <c r="D9369" s="2"/>
      <c r="E9369" s="2"/>
      <c r="K9369" s="5"/>
      <c r="M9369" s="9"/>
    </row>
    <row r="9370" spans="4:13" x14ac:dyDescent="0.2">
      <c r="D9370" s="2"/>
      <c r="E9370" s="2"/>
      <c r="K9370" s="5"/>
      <c r="M9370" s="9"/>
    </row>
    <row r="9371" spans="4:13" x14ac:dyDescent="0.2">
      <c r="D9371" s="2"/>
      <c r="E9371" s="2"/>
      <c r="K9371" s="5"/>
      <c r="M9371" s="9"/>
    </row>
    <row r="9372" spans="4:13" x14ac:dyDescent="0.2">
      <c r="D9372" s="2"/>
      <c r="E9372" s="2"/>
      <c r="K9372" s="5"/>
      <c r="M9372" s="9"/>
    </row>
    <row r="9373" spans="4:13" x14ac:dyDescent="0.2">
      <c r="D9373" s="2"/>
      <c r="E9373" s="2"/>
      <c r="K9373" s="5"/>
      <c r="M9373" s="9"/>
    </row>
    <row r="9374" spans="4:13" x14ac:dyDescent="0.2">
      <c r="D9374" s="2"/>
      <c r="E9374" s="2"/>
      <c r="K9374" s="5"/>
      <c r="M9374" s="9"/>
    </row>
    <row r="9375" spans="4:13" x14ac:dyDescent="0.2">
      <c r="D9375" s="2"/>
      <c r="E9375" s="2"/>
      <c r="K9375" s="5"/>
      <c r="M9375" s="9"/>
    </row>
    <row r="9376" spans="4:13" x14ac:dyDescent="0.2">
      <c r="D9376" s="2"/>
      <c r="E9376" s="2"/>
      <c r="K9376" s="5"/>
      <c r="M9376" s="9"/>
    </row>
    <row r="9377" spans="4:13" x14ac:dyDescent="0.2">
      <c r="D9377" s="2"/>
      <c r="E9377" s="2"/>
      <c r="K9377" s="5"/>
      <c r="M9377" s="9"/>
    </row>
    <row r="9378" spans="4:13" x14ac:dyDescent="0.2">
      <c r="D9378" s="2"/>
      <c r="E9378" s="2"/>
      <c r="K9378" s="5"/>
      <c r="M9378" s="9"/>
    </row>
    <row r="9379" spans="4:13" x14ac:dyDescent="0.2">
      <c r="D9379" s="2"/>
      <c r="E9379" s="2"/>
      <c r="K9379" s="5"/>
      <c r="M9379" s="9"/>
    </row>
    <row r="9380" spans="4:13" x14ac:dyDescent="0.2">
      <c r="D9380" s="2"/>
      <c r="E9380" s="2"/>
      <c r="K9380" s="5"/>
      <c r="M9380" s="9"/>
    </row>
    <row r="9381" spans="4:13" x14ac:dyDescent="0.2">
      <c r="D9381" s="2"/>
      <c r="E9381" s="2"/>
      <c r="K9381" s="5"/>
      <c r="M9381" s="9"/>
    </row>
    <row r="9382" spans="4:13" x14ac:dyDescent="0.2">
      <c r="D9382" s="2"/>
      <c r="E9382" s="2"/>
      <c r="K9382" s="5"/>
      <c r="M9382" s="9"/>
    </row>
    <row r="9383" spans="4:13" x14ac:dyDescent="0.2">
      <c r="D9383" s="2"/>
      <c r="E9383" s="2"/>
      <c r="K9383" s="5"/>
      <c r="M9383" s="9"/>
    </row>
    <row r="9384" spans="4:13" x14ac:dyDescent="0.2">
      <c r="D9384" s="2"/>
      <c r="E9384" s="2"/>
      <c r="K9384" s="5"/>
      <c r="M9384" s="9"/>
    </row>
    <row r="9385" spans="4:13" x14ac:dyDescent="0.2">
      <c r="D9385" s="2"/>
      <c r="E9385" s="2"/>
      <c r="K9385" s="5"/>
      <c r="M9385" s="9"/>
    </row>
    <row r="9386" spans="4:13" x14ac:dyDescent="0.2">
      <c r="D9386" s="2"/>
      <c r="E9386" s="2"/>
      <c r="K9386" s="5"/>
      <c r="M9386" s="9"/>
    </row>
    <row r="9387" spans="4:13" x14ac:dyDescent="0.2">
      <c r="D9387" s="2"/>
      <c r="E9387" s="2"/>
      <c r="K9387" s="5"/>
      <c r="M9387" s="9"/>
    </row>
    <row r="9388" spans="4:13" x14ac:dyDescent="0.2">
      <c r="D9388" s="2"/>
      <c r="E9388" s="2"/>
      <c r="K9388" s="5"/>
      <c r="M9388" s="9"/>
    </row>
    <row r="9389" spans="4:13" x14ac:dyDescent="0.2">
      <c r="D9389" s="2"/>
      <c r="E9389" s="2"/>
      <c r="K9389" s="5"/>
      <c r="M9389" s="9"/>
    </row>
    <row r="9390" spans="4:13" x14ac:dyDescent="0.2">
      <c r="D9390" s="2"/>
      <c r="E9390" s="2"/>
      <c r="K9390" s="5"/>
      <c r="M9390" s="9"/>
    </row>
    <row r="9391" spans="4:13" x14ac:dyDescent="0.2">
      <c r="D9391" s="2"/>
      <c r="E9391" s="2"/>
      <c r="K9391" s="5"/>
      <c r="M9391" s="9"/>
    </row>
    <row r="9392" spans="4:13" x14ac:dyDescent="0.2">
      <c r="D9392" s="2"/>
      <c r="E9392" s="2"/>
      <c r="K9392" s="5"/>
      <c r="M9392" s="9"/>
    </row>
    <row r="9393" spans="4:13" x14ac:dyDescent="0.2">
      <c r="D9393" s="2"/>
      <c r="E9393" s="2"/>
      <c r="K9393" s="5"/>
      <c r="M9393" s="9"/>
    </row>
    <row r="9394" spans="4:13" x14ac:dyDescent="0.2">
      <c r="D9394" s="2"/>
      <c r="E9394" s="2"/>
      <c r="K9394" s="5"/>
      <c r="M9394" s="9"/>
    </row>
    <row r="9395" spans="4:13" x14ac:dyDescent="0.2">
      <c r="D9395" s="2"/>
      <c r="E9395" s="2"/>
      <c r="K9395" s="5"/>
      <c r="M9395" s="9"/>
    </row>
    <row r="9396" spans="4:13" x14ac:dyDescent="0.2">
      <c r="D9396" s="2"/>
      <c r="E9396" s="2"/>
      <c r="K9396" s="5"/>
      <c r="M9396" s="9"/>
    </row>
    <row r="9397" spans="4:13" x14ac:dyDescent="0.2">
      <c r="D9397" s="2"/>
      <c r="E9397" s="2"/>
      <c r="K9397" s="5"/>
      <c r="M9397" s="9"/>
    </row>
    <row r="9398" spans="4:13" x14ac:dyDescent="0.2">
      <c r="D9398" s="2"/>
      <c r="E9398" s="2"/>
      <c r="K9398" s="5"/>
      <c r="M9398" s="9"/>
    </row>
    <row r="9399" spans="4:13" x14ac:dyDescent="0.2">
      <c r="D9399" s="2"/>
      <c r="E9399" s="2"/>
      <c r="K9399" s="5"/>
      <c r="M9399" s="9"/>
    </row>
    <row r="9400" spans="4:13" x14ac:dyDescent="0.2">
      <c r="D9400" s="2"/>
      <c r="E9400" s="2"/>
      <c r="K9400" s="5"/>
      <c r="M9400" s="9"/>
    </row>
    <row r="9401" spans="4:13" x14ac:dyDescent="0.2">
      <c r="D9401" s="2"/>
      <c r="E9401" s="2"/>
      <c r="K9401" s="5"/>
      <c r="M9401" s="9"/>
    </row>
    <row r="9402" spans="4:13" x14ac:dyDescent="0.2">
      <c r="D9402" s="2"/>
      <c r="E9402" s="2"/>
      <c r="K9402" s="5"/>
      <c r="M9402" s="9"/>
    </row>
    <row r="9403" spans="4:13" x14ac:dyDescent="0.2">
      <c r="D9403" s="2"/>
      <c r="E9403" s="2"/>
      <c r="K9403" s="5"/>
      <c r="M9403" s="9"/>
    </row>
    <row r="9404" spans="4:13" x14ac:dyDescent="0.2">
      <c r="D9404" s="2"/>
      <c r="E9404" s="2"/>
      <c r="K9404" s="5"/>
      <c r="M9404" s="9"/>
    </row>
    <row r="9405" spans="4:13" x14ac:dyDescent="0.2">
      <c r="D9405" s="2"/>
      <c r="E9405" s="2"/>
      <c r="K9405" s="5"/>
      <c r="M9405" s="9"/>
    </row>
    <row r="9406" spans="4:13" x14ac:dyDescent="0.2">
      <c r="D9406" s="2"/>
      <c r="E9406" s="2"/>
      <c r="K9406" s="5"/>
      <c r="M9406" s="9"/>
    </row>
    <row r="9407" spans="4:13" x14ac:dyDescent="0.2">
      <c r="D9407" s="2"/>
      <c r="E9407" s="2"/>
      <c r="K9407" s="5"/>
      <c r="M9407" s="9"/>
    </row>
    <row r="9408" spans="4:13" x14ac:dyDescent="0.2">
      <c r="D9408" s="2"/>
      <c r="E9408" s="2"/>
      <c r="K9408" s="5"/>
      <c r="M9408" s="9"/>
    </row>
    <row r="9409" spans="4:13" x14ac:dyDescent="0.2">
      <c r="D9409" s="2"/>
      <c r="E9409" s="2"/>
      <c r="K9409" s="5"/>
      <c r="M9409" s="9"/>
    </row>
    <row r="9410" spans="4:13" x14ac:dyDescent="0.2">
      <c r="D9410" s="2"/>
      <c r="E9410" s="2"/>
      <c r="K9410" s="5"/>
      <c r="M9410" s="9"/>
    </row>
    <row r="9411" spans="4:13" x14ac:dyDescent="0.2">
      <c r="D9411" s="2"/>
      <c r="E9411" s="2"/>
      <c r="K9411" s="5"/>
      <c r="M9411" s="9"/>
    </row>
    <row r="9412" spans="4:13" x14ac:dyDescent="0.2">
      <c r="D9412" s="2"/>
      <c r="E9412" s="2"/>
      <c r="K9412" s="5"/>
      <c r="M9412" s="9"/>
    </row>
    <row r="9413" spans="4:13" x14ac:dyDescent="0.2">
      <c r="D9413" s="2"/>
      <c r="E9413" s="2"/>
      <c r="K9413" s="5"/>
      <c r="M9413" s="9"/>
    </row>
    <row r="9414" spans="4:13" x14ac:dyDescent="0.2">
      <c r="D9414" s="2"/>
      <c r="E9414" s="2"/>
      <c r="K9414" s="5"/>
      <c r="M9414" s="9"/>
    </row>
    <row r="9415" spans="4:13" x14ac:dyDescent="0.2">
      <c r="D9415" s="2"/>
      <c r="E9415" s="2"/>
      <c r="K9415" s="5"/>
      <c r="M9415" s="9"/>
    </row>
    <row r="9416" spans="4:13" x14ac:dyDescent="0.2">
      <c r="D9416" s="2"/>
      <c r="E9416" s="2"/>
      <c r="K9416" s="5"/>
      <c r="M9416" s="9"/>
    </row>
    <row r="9417" spans="4:13" x14ac:dyDescent="0.2">
      <c r="D9417" s="2"/>
      <c r="E9417" s="2"/>
      <c r="K9417" s="5"/>
      <c r="M9417" s="9"/>
    </row>
    <row r="9418" spans="4:13" x14ac:dyDescent="0.2">
      <c r="D9418" s="2"/>
      <c r="E9418" s="2"/>
      <c r="K9418" s="5"/>
      <c r="M9418" s="9"/>
    </row>
    <row r="9419" spans="4:13" x14ac:dyDescent="0.2">
      <c r="D9419" s="2"/>
      <c r="E9419" s="2"/>
      <c r="K9419" s="5"/>
      <c r="M9419" s="9"/>
    </row>
    <row r="9420" spans="4:13" x14ac:dyDescent="0.2">
      <c r="D9420" s="2"/>
      <c r="E9420" s="2"/>
      <c r="K9420" s="5"/>
      <c r="M9420" s="9"/>
    </row>
    <row r="9421" spans="4:13" x14ac:dyDescent="0.2">
      <c r="D9421" s="2"/>
      <c r="E9421" s="2"/>
      <c r="K9421" s="5"/>
      <c r="M9421" s="9"/>
    </row>
    <row r="9422" spans="4:13" x14ac:dyDescent="0.2">
      <c r="D9422" s="2"/>
      <c r="E9422" s="2"/>
      <c r="K9422" s="5"/>
      <c r="M9422" s="9"/>
    </row>
    <row r="9423" spans="4:13" x14ac:dyDescent="0.2">
      <c r="D9423" s="2"/>
      <c r="E9423" s="2"/>
      <c r="K9423" s="5"/>
      <c r="M9423" s="9"/>
    </row>
    <row r="9424" spans="4:13" x14ac:dyDescent="0.2">
      <c r="D9424" s="2"/>
      <c r="E9424" s="2"/>
      <c r="K9424" s="5"/>
      <c r="M9424" s="9"/>
    </row>
    <row r="9425" spans="4:13" x14ac:dyDescent="0.2">
      <c r="D9425" s="2"/>
      <c r="E9425" s="2"/>
      <c r="K9425" s="5"/>
      <c r="M9425" s="9"/>
    </row>
    <row r="9426" spans="4:13" x14ac:dyDescent="0.2">
      <c r="D9426" s="2"/>
      <c r="E9426" s="2"/>
      <c r="K9426" s="5"/>
      <c r="M9426" s="9"/>
    </row>
    <row r="9427" spans="4:13" x14ac:dyDescent="0.2">
      <c r="D9427" s="2"/>
      <c r="E9427" s="2"/>
      <c r="K9427" s="5"/>
      <c r="M9427" s="9"/>
    </row>
    <row r="9428" spans="4:13" x14ac:dyDescent="0.2">
      <c r="D9428" s="2"/>
      <c r="E9428" s="2"/>
      <c r="K9428" s="5"/>
      <c r="M9428" s="9"/>
    </row>
    <row r="9429" spans="4:13" x14ac:dyDescent="0.2">
      <c r="D9429" s="2"/>
      <c r="E9429" s="2"/>
      <c r="K9429" s="5"/>
      <c r="M9429" s="9"/>
    </row>
    <row r="9430" spans="4:13" x14ac:dyDescent="0.2">
      <c r="D9430" s="2"/>
      <c r="E9430" s="2"/>
      <c r="K9430" s="5"/>
      <c r="M9430" s="9"/>
    </row>
    <row r="9431" spans="4:13" x14ac:dyDescent="0.2">
      <c r="D9431" s="2"/>
      <c r="E9431" s="2"/>
      <c r="K9431" s="5"/>
      <c r="M9431" s="9"/>
    </row>
    <row r="9432" spans="4:13" x14ac:dyDescent="0.2">
      <c r="D9432" s="2"/>
      <c r="E9432" s="2"/>
      <c r="K9432" s="5"/>
      <c r="M9432" s="9"/>
    </row>
    <row r="9433" spans="4:13" x14ac:dyDescent="0.2">
      <c r="D9433" s="2"/>
      <c r="E9433" s="2"/>
      <c r="K9433" s="5"/>
      <c r="M9433" s="9"/>
    </row>
    <row r="9434" spans="4:13" x14ac:dyDescent="0.2">
      <c r="D9434" s="2"/>
      <c r="E9434" s="2"/>
      <c r="K9434" s="5"/>
      <c r="M9434" s="9"/>
    </row>
    <row r="9435" spans="4:13" x14ac:dyDescent="0.2">
      <c r="D9435" s="2"/>
      <c r="E9435" s="2"/>
      <c r="K9435" s="5"/>
      <c r="M9435" s="9"/>
    </row>
    <row r="9436" spans="4:13" x14ac:dyDescent="0.2">
      <c r="D9436" s="2"/>
      <c r="E9436" s="2"/>
      <c r="K9436" s="5"/>
      <c r="M9436" s="9"/>
    </row>
    <row r="9437" spans="4:13" x14ac:dyDescent="0.2">
      <c r="D9437" s="2"/>
      <c r="E9437" s="2"/>
      <c r="K9437" s="5"/>
      <c r="M9437" s="9"/>
    </row>
    <row r="9438" spans="4:13" x14ac:dyDescent="0.2">
      <c r="D9438" s="2"/>
      <c r="E9438" s="2"/>
      <c r="K9438" s="5"/>
      <c r="M9438" s="9"/>
    </row>
    <row r="9439" spans="4:13" x14ac:dyDescent="0.2">
      <c r="D9439" s="2"/>
      <c r="E9439" s="2"/>
      <c r="K9439" s="5"/>
      <c r="M9439" s="9"/>
    </row>
    <row r="9440" spans="4:13" x14ac:dyDescent="0.2">
      <c r="D9440" s="2"/>
      <c r="E9440" s="2"/>
      <c r="K9440" s="5"/>
      <c r="M9440" s="9"/>
    </row>
    <row r="9441" spans="4:13" x14ac:dyDescent="0.2">
      <c r="D9441" s="2"/>
      <c r="E9441" s="2"/>
      <c r="K9441" s="5"/>
      <c r="M9441" s="9"/>
    </row>
    <row r="9442" spans="4:13" x14ac:dyDescent="0.2">
      <c r="D9442" s="2"/>
      <c r="E9442" s="2"/>
      <c r="K9442" s="5"/>
      <c r="M9442" s="9"/>
    </row>
    <row r="9443" spans="4:13" x14ac:dyDescent="0.2">
      <c r="D9443" s="2"/>
      <c r="E9443" s="2"/>
      <c r="K9443" s="5"/>
      <c r="M9443" s="9"/>
    </row>
    <row r="9444" spans="4:13" x14ac:dyDescent="0.2">
      <c r="D9444" s="2"/>
      <c r="E9444" s="2"/>
      <c r="K9444" s="5"/>
      <c r="M9444" s="9"/>
    </row>
    <row r="9445" spans="4:13" x14ac:dyDescent="0.2">
      <c r="D9445" s="2"/>
      <c r="E9445" s="2"/>
      <c r="K9445" s="5"/>
      <c r="M9445" s="9"/>
    </row>
    <row r="9446" spans="4:13" x14ac:dyDescent="0.2">
      <c r="D9446" s="2"/>
      <c r="E9446" s="2"/>
      <c r="K9446" s="5"/>
      <c r="M9446" s="9"/>
    </row>
    <row r="9447" spans="4:13" x14ac:dyDescent="0.2">
      <c r="D9447" s="2"/>
      <c r="E9447" s="2"/>
      <c r="K9447" s="5"/>
      <c r="M9447" s="9"/>
    </row>
    <row r="9448" spans="4:13" x14ac:dyDescent="0.2">
      <c r="D9448" s="2"/>
      <c r="E9448" s="2"/>
      <c r="K9448" s="5"/>
      <c r="M9448" s="9"/>
    </row>
    <row r="9449" spans="4:13" x14ac:dyDescent="0.2">
      <c r="D9449" s="2"/>
      <c r="E9449" s="2"/>
      <c r="K9449" s="5"/>
      <c r="M9449" s="9"/>
    </row>
    <row r="9450" spans="4:13" x14ac:dyDescent="0.2">
      <c r="D9450" s="2"/>
      <c r="E9450" s="2"/>
      <c r="K9450" s="5"/>
      <c r="M9450" s="9"/>
    </row>
    <row r="9451" spans="4:13" x14ac:dyDescent="0.2">
      <c r="D9451" s="2"/>
      <c r="E9451" s="2"/>
      <c r="K9451" s="5"/>
      <c r="M9451" s="9"/>
    </row>
    <row r="9452" spans="4:13" x14ac:dyDescent="0.2">
      <c r="D9452" s="2"/>
      <c r="E9452" s="2"/>
      <c r="K9452" s="5"/>
      <c r="M9452" s="9"/>
    </row>
    <row r="9453" spans="4:13" x14ac:dyDescent="0.2">
      <c r="D9453" s="2"/>
      <c r="E9453" s="2"/>
      <c r="K9453" s="5"/>
      <c r="M9453" s="9"/>
    </row>
    <row r="9454" spans="4:13" x14ac:dyDescent="0.2">
      <c r="D9454" s="2"/>
      <c r="E9454" s="2"/>
      <c r="K9454" s="5"/>
      <c r="M9454" s="9"/>
    </row>
    <row r="9455" spans="4:13" x14ac:dyDescent="0.2">
      <c r="D9455" s="2"/>
      <c r="E9455" s="2"/>
      <c r="K9455" s="5"/>
      <c r="M9455" s="9"/>
    </row>
    <row r="9456" spans="4:13" x14ac:dyDescent="0.2">
      <c r="D9456" s="2"/>
      <c r="E9456" s="2"/>
      <c r="K9456" s="5"/>
      <c r="M9456" s="9"/>
    </row>
    <row r="9457" spans="4:13" x14ac:dyDescent="0.2">
      <c r="D9457" s="2"/>
      <c r="E9457" s="2"/>
      <c r="K9457" s="5"/>
      <c r="M9457" s="9"/>
    </row>
    <row r="9458" spans="4:13" x14ac:dyDescent="0.2">
      <c r="D9458" s="2"/>
      <c r="E9458" s="2"/>
      <c r="K9458" s="5"/>
      <c r="M9458" s="9"/>
    </row>
    <row r="9459" spans="4:13" x14ac:dyDescent="0.2">
      <c r="D9459" s="2"/>
      <c r="E9459" s="2"/>
      <c r="K9459" s="5"/>
      <c r="M9459" s="9"/>
    </row>
    <row r="9460" spans="4:13" x14ac:dyDescent="0.2">
      <c r="D9460" s="2"/>
      <c r="E9460" s="2"/>
      <c r="K9460" s="5"/>
      <c r="M9460" s="9"/>
    </row>
    <row r="9461" spans="4:13" x14ac:dyDescent="0.2">
      <c r="D9461" s="2"/>
      <c r="E9461" s="2"/>
      <c r="K9461" s="5"/>
      <c r="M9461" s="9"/>
    </row>
    <row r="9462" spans="4:13" x14ac:dyDescent="0.2">
      <c r="D9462" s="2"/>
      <c r="E9462" s="2"/>
      <c r="K9462" s="5"/>
      <c r="M9462" s="9"/>
    </row>
    <row r="9463" spans="4:13" x14ac:dyDescent="0.2">
      <c r="D9463" s="2"/>
      <c r="E9463" s="2"/>
      <c r="K9463" s="5"/>
      <c r="M9463" s="9"/>
    </row>
    <row r="9464" spans="4:13" x14ac:dyDescent="0.2">
      <c r="D9464" s="2"/>
      <c r="E9464" s="2"/>
      <c r="K9464" s="5"/>
      <c r="M9464" s="9"/>
    </row>
    <row r="9465" spans="4:13" x14ac:dyDescent="0.2">
      <c r="D9465" s="2"/>
      <c r="E9465" s="2"/>
      <c r="K9465" s="5"/>
      <c r="M9465" s="9"/>
    </row>
    <row r="9466" spans="4:13" x14ac:dyDescent="0.2">
      <c r="D9466" s="2"/>
      <c r="E9466" s="2"/>
      <c r="K9466" s="5"/>
      <c r="M9466" s="9"/>
    </row>
    <row r="9467" spans="4:13" x14ac:dyDescent="0.2">
      <c r="D9467" s="2"/>
      <c r="E9467" s="2"/>
      <c r="K9467" s="5"/>
      <c r="M9467" s="9"/>
    </row>
    <row r="9468" spans="4:13" x14ac:dyDescent="0.2">
      <c r="D9468" s="2"/>
      <c r="E9468" s="2"/>
      <c r="K9468" s="5"/>
      <c r="M9468" s="9"/>
    </row>
    <row r="9469" spans="4:13" x14ac:dyDescent="0.2">
      <c r="D9469" s="2"/>
      <c r="E9469" s="2"/>
      <c r="K9469" s="5"/>
      <c r="M9469" s="9"/>
    </row>
    <row r="9470" spans="4:13" x14ac:dyDescent="0.2">
      <c r="D9470" s="2"/>
      <c r="E9470" s="2"/>
      <c r="K9470" s="5"/>
      <c r="M9470" s="9"/>
    </row>
    <row r="9471" spans="4:13" x14ac:dyDescent="0.2">
      <c r="D9471" s="2"/>
      <c r="E9471" s="2"/>
      <c r="K9471" s="5"/>
      <c r="M9471" s="9"/>
    </row>
    <row r="9472" spans="4:13" x14ac:dyDescent="0.2">
      <c r="D9472" s="2"/>
      <c r="E9472" s="2"/>
      <c r="K9472" s="5"/>
      <c r="M9472" s="9"/>
    </row>
    <row r="9473" spans="4:13" x14ac:dyDescent="0.2">
      <c r="D9473" s="2"/>
      <c r="E9473" s="2"/>
      <c r="K9473" s="5"/>
      <c r="M9473" s="9"/>
    </row>
    <row r="9474" spans="4:13" x14ac:dyDescent="0.2">
      <c r="D9474" s="2"/>
      <c r="E9474" s="2"/>
      <c r="K9474" s="5"/>
      <c r="M9474" s="9"/>
    </row>
    <row r="9475" spans="4:13" x14ac:dyDescent="0.2">
      <c r="D9475" s="2"/>
      <c r="E9475" s="2"/>
      <c r="K9475" s="5"/>
      <c r="M9475" s="9"/>
    </row>
    <row r="9476" spans="4:13" x14ac:dyDescent="0.2">
      <c r="D9476" s="2"/>
      <c r="E9476" s="2"/>
      <c r="K9476" s="5"/>
      <c r="M9476" s="9"/>
    </row>
    <row r="9477" spans="4:13" x14ac:dyDescent="0.2">
      <c r="D9477" s="2"/>
      <c r="E9477" s="2"/>
      <c r="K9477" s="5"/>
      <c r="M9477" s="9"/>
    </row>
    <row r="9478" spans="4:13" x14ac:dyDescent="0.2">
      <c r="D9478" s="2"/>
      <c r="E9478" s="2"/>
      <c r="K9478" s="5"/>
      <c r="M9478" s="9"/>
    </row>
    <row r="9479" spans="4:13" x14ac:dyDescent="0.2">
      <c r="D9479" s="2"/>
      <c r="E9479" s="2"/>
      <c r="K9479" s="5"/>
      <c r="M9479" s="9"/>
    </row>
    <row r="9480" spans="4:13" x14ac:dyDescent="0.2">
      <c r="D9480" s="2"/>
      <c r="E9480" s="2"/>
      <c r="K9480" s="5"/>
      <c r="M9480" s="9"/>
    </row>
    <row r="9481" spans="4:13" x14ac:dyDescent="0.2">
      <c r="D9481" s="2"/>
      <c r="E9481" s="2"/>
      <c r="K9481" s="5"/>
      <c r="M9481" s="9"/>
    </row>
    <row r="9482" spans="4:13" x14ac:dyDescent="0.2">
      <c r="D9482" s="2"/>
      <c r="E9482" s="2"/>
      <c r="K9482" s="5"/>
      <c r="M9482" s="9"/>
    </row>
    <row r="9483" spans="4:13" x14ac:dyDescent="0.2">
      <c r="D9483" s="2"/>
      <c r="E9483" s="2"/>
      <c r="K9483" s="5"/>
      <c r="M9483" s="9"/>
    </row>
    <row r="9484" spans="4:13" x14ac:dyDescent="0.2">
      <c r="D9484" s="2"/>
      <c r="E9484" s="2"/>
      <c r="K9484" s="5"/>
      <c r="M9484" s="9"/>
    </row>
    <row r="9485" spans="4:13" x14ac:dyDescent="0.2">
      <c r="D9485" s="2"/>
      <c r="E9485" s="2"/>
      <c r="K9485" s="5"/>
      <c r="M9485" s="9"/>
    </row>
    <row r="9486" spans="4:13" x14ac:dyDescent="0.2">
      <c r="D9486" s="2"/>
      <c r="E9486" s="2"/>
      <c r="K9486" s="5"/>
      <c r="M9486" s="9"/>
    </row>
    <row r="9487" spans="4:13" x14ac:dyDescent="0.2">
      <c r="D9487" s="2"/>
      <c r="E9487" s="2"/>
      <c r="K9487" s="5"/>
      <c r="M9487" s="9"/>
    </row>
    <row r="9488" spans="4:13" x14ac:dyDescent="0.2">
      <c r="D9488" s="2"/>
      <c r="E9488" s="2"/>
      <c r="K9488" s="5"/>
      <c r="M9488" s="9"/>
    </row>
    <row r="9489" spans="4:13" x14ac:dyDescent="0.2">
      <c r="D9489" s="2"/>
      <c r="E9489" s="2"/>
      <c r="K9489" s="5"/>
      <c r="M9489" s="9"/>
    </row>
    <row r="9490" spans="4:13" x14ac:dyDescent="0.2">
      <c r="D9490" s="2"/>
      <c r="E9490" s="2"/>
      <c r="K9490" s="5"/>
      <c r="M9490" s="9"/>
    </row>
    <row r="9491" spans="4:13" x14ac:dyDescent="0.2">
      <c r="D9491" s="2"/>
      <c r="E9491" s="2"/>
      <c r="K9491" s="5"/>
      <c r="M9491" s="9"/>
    </row>
    <row r="9492" spans="4:13" x14ac:dyDescent="0.2">
      <c r="D9492" s="2"/>
      <c r="E9492" s="2"/>
      <c r="K9492" s="5"/>
      <c r="M9492" s="9"/>
    </row>
    <row r="9493" spans="4:13" x14ac:dyDescent="0.2">
      <c r="D9493" s="2"/>
      <c r="E9493" s="2"/>
      <c r="K9493" s="5"/>
      <c r="M9493" s="9"/>
    </row>
    <row r="9494" spans="4:13" x14ac:dyDescent="0.2">
      <c r="D9494" s="2"/>
      <c r="E9494" s="2"/>
      <c r="K9494" s="5"/>
      <c r="M9494" s="9"/>
    </row>
    <row r="9495" spans="4:13" x14ac:dyDescent="0.2">
      <c r="D9495" s="2"/>
      <c r="E9495" s="2"/>
      <c r="K9495" s="5"/>
      <c r="M9495" s="9"/>
    </row>
    <row r="9496" spans="4:13" x14ac:dyDescent="0.2">
      <c r="D9496" s="2"/>
      <c r="E9496" s="2"/>
      <c r="K9496" s="5"/>
      <c r="M9496" s="9"/>
    </row>
    <row r="9497" spans="4:13" x14ac:dyDescent="0.2">
      <c r="D9497" s="2"/>
      <c r="E9497" s="2"/>
      <c r="K9497" s="5"/>
      <c r="M9497" s="9"/>
    </row>
    <row r="9498" spans="4:13" x14ac:dyDescent="0.2">
      <c r="D9498" s="2"/>
      <c r="E9498" s="2"/>
      <c r="K9498" s="5"/>
      <c r="M9498" s="9"/>
    </row>
    <row r="9499" spans="4:13" x14ac:dyDescent="0.2">
      <c r="D9499" s="2"/>
      <c r="E9499" s="2"/>
      <c r="K9499" s="5"/>
      <c r="M9499" s="9"/>
    </row>
    <row r="9500" spans="4:13" x14ac:dyDescent="0.2">
      <c r="D9500" s="2"/>
      <c r="E9500" s="2"/>
      <c r="K9500" s="5"/>
      <c r="M9500" s="9"/>
    </row>
    <row r="9501" spans="4:13" x14ac:dyDescent="0.2">
      <c r="D9501" s="2"/>
      <c r="E9501" s="2"/>
      <c r="K9501" s="5"/>
      <c r="M9501" s="9"/>
    </row>
    <row r="9502" spans="4:13" x14ac:dyDescent="0.2">
      <c r="D9502" s="2"/>
      <c r="E9502" s="2"/>
      <c r="K9502" s="5"/>
      <c r="M9502" s="9"/>
    </row>
    <row r="9503" spans="4:13" x14ac:dyDescent="0.2">
      <c r="D9503" s="2"/>
      <c r="E9503" s="2"/>
      <c r="K9503" s="5"/>
      <c r="M9503" s="9"/>
    </row>
    <row r="9504" spans="4:13" x14ac:dyDescent="0.2">
      <c r="D9504" s="2"/>
      <c r="E9504" s="2"/>
      <c r="K9504" s="5"/>
      <c r="M9504" s="9"/>
    </row>
    <row r="9505" spans="4:13" x14ac:dyDescent="0.2">
      <c r="D9505" s="2"/>
      <c r="E9505" s="2"/>
      <c r="K9505" s="5"/>
      <c r="M9505" s="9"/>
    </row>
    <row r="9506" spans="4:13" x14ac:dyDescent="0.2">
      <c r="D9506" s="2"/>
      <c r="E9506" s="2"/>
      <c r="K9506" s="5"/>
      <c r="M9506" s="9"/>
    </row>
    <row r="9507" spans="4:13" x14ac:dyDescent="0.2">
      <c r="D9507" s="2"/>
      <c r="E9507" s="2"/>
      <c r="K9507" s="5"/>
      <c r="M9507" s="9"/>
    </row>
    <row r="9508" spans="4:13" x14ac:dyDescent="0.2">
      <c r="D9508" s="2"/>
      <c r="E9508" s="2"/>
      <c r="K9508" s="5"/>
      <c r="M9508" s="9"/>
    </row>
    <row r="9509" spans="4:13" x14ac:dyDescent="0.2">
      <c r="D9509" s="2"/>
      <c r="E9509" s="2"/>
      <c r="K9509" s="5"/>
      <c r="M9509" s="9"/>
    </row>
    <row r="9510" spans="4:13" x14ac:dyDescent="0.2">
      <c r="D9510" s="2"/>
      <c r="E9510" s="2"/>
      <c r="K9510" s="5"/>
      <c r="M9510" s="9"/>
    </row>
    <row r="9511" spans="4:13" x14ac:dyDescent="0.2">
      <c r="D9511" s="2"/>
      <c r="E9511" s="2"/>
      <c r="K9511" s="5"/>
      <c r="M9511" s="9"/>
    </row>
    <row r="9512" spans="4:13" x14ac:dyDescent="0.2">
      <c r="D9512" s="2"/>
      <c r="E9512" s="2"/>
      <c r="K9512" s="5"/>
      <c r="M9512" s="9"/>
    </row>
    <row r="9513" spans="4:13" x14ac:dyDescent="0.2">
      <c r="D9513" s="2"/>
      <c r="E9513" s="2"/>
      <c r="K9513" s="5"/>
      <c r="M9513" s="9"/>
    </row>
    <row r="9514" spans="4:13" x14ac:dyDescent="0.2">
      <c r="D9514" s="2"/>
      <c r="E9514" s="2"/>
      <c r="K9514" s="5"/>
      <c r="M9514" s="9"/>
    </row>
    <row r="9515" spans="4:13" x14ac:dyDescent="0.2">
      <c r="D9515" s="2"/>
      <c r="E9515" s="2"/>
      <c r="K9515" s="5"/>
      <c r="M9515" s="9"/>
    </row>
    <row r="9516" spans="4:13" x14ac:dyDescent="0.2">
      <c r="D9516" s="2"/>
      <c r="E9516" s="2"/>
      <c r="K9516" s="5"/>
      <c r="M9516" s="9"/>
    </row>
    <row r="9517" spans="4:13" x14ac:dyDescent="0.2">
      <c r="D9517" s="2"/>
      <c r="E9517" s="2"/>
      <c r="K9517" s="5"/>
      <c r="M9517" s="9"/>
    </row>
    <row r="9518" spans="4:13" x14ac:dyDescent="0.2">
      <c r="D9518" s="2"/>
      <c r="E9518" s="2"/>
      <c r="K9518" s="5"/>
      <c r="M9518" s="9"/>
    </row>
    <row r="9519" spans="4:13" x14ac:dyDescent="0.2">
      <c r="D9519" s="2"/>
      <c r="E9519" s="2"/>
      <c r="K9519" s="5"/>
      <c r="M9519" s="9"/>
    </row>
    <row r="9520" spans="4:13" x14ac:dyDescent="0.2">
      <c r="D9520" s="2"/>
      <c r="E9520" s="2"/>
      <c r="K9520" s="5"/>
      <c r="M9520" s="9"/>
    </row>
    <row r="9521" spans="4:13" x14ac:dyDescent="0.2">
      <c r="D9521" s="2"/>
      <c r="E9521" s="2"/>
      <c r="K9521" s="5"/>
      <c r="M9521" s="9"/>
    </row>
    <row r="9522" spans="4:13" x14ac:dyDescent="0.2">
      <c r="D9522" s="2"/>
      <c r="E9522" s="2"/>
      <c r="K9522" s="5"/>
      <c r="M9522" s="9"/>
    </row>
    <row r="9523" spans="4:13" x14ac:dyDescent="0.2">
      <c r="D9523" s="2"/>
      <c r="E9523" s="2"/>
      <c r="K9523" s="5"/>
      <c r="M9523" s="9"/>
    </row>
    <row r="9524" spans="4:13" x14ac:dyDescent="0.2">
      <c r="D9524" s="2"/>
      <c r="E9524" s="2"/>
      <c r="K9524" s="5"/>
      <c r="M9524" s="9"/>
    </row>
    <row r="9525" spans="4:13" x14ac:dyDescent="0.2">
      <c r="D9525" s="2"/>
      <c r="E9525" s="2"/>
      <c r="K9525" s="5"/>
      <c r="M9525" s="9"/>
    </row>
    <row r="9526" spans="4:13" x14ac:dyDescent="0.2">
      <c r="D9526" s="2"/>
      <c r="E9526" s="2"/>
      <c r="K9526" s="5"/>
      <c r="M9526" s="9"/>
    </row>
    <row r="9527" spans="4:13" x14ac:dyDescent="0.2">
      <c r="D9527" s="2"/>
      <c r="E9527" s="2"/>
      <c r="K9527" s="5"/>
      <c r="M9527" s="9"/>
    </row>
    <row r="9528" spans="4:13" x14ac:dyDescent="0.2">
      <c r="D9528" s="2"/>
      <c r="E9528" s="2"/>
      <c r="K9528" s="5"/>
      <c r="M9528" s="9"/>
    </row>
    <row r="9529" spans="4:13" x14ac:dyDescent="0.2">
      <c r="D9529" s="2"/>
      <c r="E9529" s="2"/>
      <c r="K9529" s="5"/>
      <c r="M9529" s="9"/>
    </row>
    <row r="9530" spans="4:13" x14ac:dyDescent="0.2">
      <c r="D9530" s="2"/>
      <c r="E9530" s="2"/>
      <c r="K9530" s="5"/>
      <c r="M9530" s="9"/>
    </row>
    <row r="9531" spans="4:13" x14ac:dyDescent="0.2">
      <c r="D9531" s="2"/>
      <c r="E9531" s="2"/>
      <c r="K9531" s="5"/>
      <c r="M9531" s="9"/>
    </row>
    <row r="9532" spans="4:13" x14ac:dyDescent="0.2">
      <c r="D9532" s="2"/>
      <c r="E9532" s="2"/>
      <c r="K9532" s="5"/>
      <c r="M9532" s="9"/>
    </row>
    <row r="9533" spans="4:13" x14ac:dyDescent="0.2">
      <c r="D9533" s="2"/>
      <c r="E9533" s="2"/>
      <c r="K9533" s="5"/>
      <c r="M9533" s="9"/>
    </row>
    <row r="9534" spans="4:13" x14ac:dyDescent="0.2">
      <c r="D9534" s="2"/>
      <c r="E9534" s="2"/>
      <c r="K9534" s="5"/>
      <c r="M9534" s="9"/>
    </row>
    <row r="9535" spans="4:13" x14ac:dyDescent="0.2">
      <c r="D9535" s="2"/>
      <c r="E9535" s="2"/>
      <c r="K9535" s="5"/>
      <c r="M9535" s="9"/>
    </row>
    <row r="9536" spans="4:13" x14ac:dyDescent="0.2">
      <c r="D9536" s="2"/>
      <c r="E9536" s="2"/>
      <c r="K9536" s="5"/>
      <c r="M9536" s="9"/>
    </row>
    <row r="9537" spans="4:13" x14ac:dyDescent="0.2">
      <c r="D9537" s="2"/>
      <c r="E9537" s="2"/>
      <c r="K9537" s="5"/>
      <c r="M9537" s="9"/>
    </row>
    <row r="9538" spans="4:13" x14ac:dyDescent="0.2">
      <c r="D9538" s="2"/>
      <c r="E9538" s="2"/>
      <c r="K9538" s="5"/>
      <c r="M9538" s="9"/>
    </row>
    <row r="9539" spans="4:13" x14ac:dyDescent="0.2">
      <c r="D9539" s="2"/>
      <c r="E9539" s="2"/>
      <c r="K9539" s="5"/>
      <c r="M9539" s="9"/>
    </row>
    <row r="9540" spans="4:13" x14ac:dyDescent="0.2">
      <c r="D9540" s="2"/>
      <c r="E9540" s="2"/>
      <c r="K9540" s="5"/>
      <c r="M9540" s="9"/>
    </row>
    <row r="9541" spans="4:13" x14ac:dyDescent="0.2">
      <c r="D9541" s="2"/>
      <c r="E9541" s="2"/>
      <c r="K9541" s="5"/>
      <c r="M9541" s="9"/>
    </row>
    <row r="9542" spans="4:13" x14ac:dyDescent="0.2">
      <c r="D9542" s="2"/>
      <c r="E9542" s="2"/>
      <c r="K9542" s="5"/>
      <c r="M9542" s="9"/>
    </row>
    <row r="9543" spans="4:13" x14ac:dyDescent="0.2">
      <c r="D9543" s="2"/>
      <c r="E9543" s="2"/>
      <c r="K9543" s="5"/>
      <c r="M9543" s="9"/>
    </row>
    <row r="9544" spans="4:13" x14ac:dyDescent="0.2">
      <c r="D9544" s="2"/>
      <c r="E9544" s="2"/>
      <c r="K9544" s="5"/>
      <c r="M9544" s="9"/>
    </row>
    <row r="9545" spans="4:13" x14ac:dyDescent="0.2">
      <c r="D9545" s="2"/>
      <c r="E9545" s="2"/>
      <c r="K9545" s="5"/>
      <c r="M9545" s="9"/>
    </row>
    <row r="9546" spans="4:13" x14ac:dyDescent="0.2">
      <c r="D9546" s="2"/>
      <c r="E9546" s="2"/>
      <c r="K9546" s="5"/>
      <c r="M9546" s="9"/>
    </row>
    <row r="9547" spans="4:13" x14ac:dyDescent="0.2">
      <c r="D9547" s="2"/>
      <c r="E9547" s="2"/>
      <c r="K9547" s="5"/>
      <c r="M9547" s="9"/>
    </row>
    <row r="9548" spans="4:13" x14ac:dyDescent="0.2">
      <c r="D9548" s="2"/>
      <c r="E9548" s="2"/>
      <c r="K9548" s="5"/>
      <c r="M9548" s="9"/>
    </row>
    <row r="9549" spans="4:13" x14ac:dyDescent="0.2">
      <c r="D9549" s="2"/>
      <c r="E9549" s="2"/>
      <c r="K9549" s="5"/>
      <c r="M9549" s="9"/>
    </row>
    <row r="9550" spans="4:13" x14ac:dyDescent="0.2">
      <c r="D9550" s="2"/>
      <c r="E9550" s="2"/>
      <c r="K9550" s="5"/>
      <c r="M9550" s="9"/>
    </row>
    <row r="9551" spans="4:13" x14ac:dyDescent="0.2">
      <c r="D9551" s="2"/>
      <c r="E9551" s="2"/>
      <c r="K9551" s="5"/>
      <c r="M9551" s="9"/>
    </row>
    <row r="9552" spans="4:13" x14ac:dyDescent="0.2">
      <c r="D9552" s="2"/>
      <c r="E9552" s="2"/>
      <c r="K9552" s="5"/>
      <c r="M9552" s="9"/>
    </row>
    <row r="9553" spans="4:13" x14ac:dyDescent="0.2">
      <c r="D9553" s="2"/>
      <c r="E9553" s="2"/>
      <c r="K9553" s="5"/>
      <c r="M9553" s="9"/>
    </row>
    <row r="9554" spans="4:13" x14ac:dyDescent="0.2">
      <c r="D9554" s="2"/>
      <c r="E9554" s="2"/>
      <c r="K9554" s="5"/>
      <c r="M9554" s="9"/>
    </row>
    <row r="9555" spans="4:13" x14ac:dyDescent="0.2">
      <c r="D9555" s="2"/>
      <c r="E9555" s="2"/>
      <c r="K9555" s="5"/>
      <c r="M9555" s="9"/>
    </row>
    <row r="9556" spans="4:13" x14ac:dyDescent="0.2">
      <c r="D9556" s="2"/>
      <c r="E9556" s="2"/>
      <c r="K9556" s="5"/>
      <c r="M9556" s="9"/>
    </row>
    <row r="9557" spans="4:13" x14ac:dyDescent="0.2">
      <c r="D9557" s="2"/>
      <c r="E9557" s="2"/>
      <c r="K9557" s="5"/>
      <c r="M9557" s="9"/>
    </row>
    <row r="9558" spans="4:13" x14ac:dyDescent="0.2">
      <c r="D9558" s="2"/>
      <c r="E9558" s="2"/>
      <c r="K9558" s="5"/>
      <c r="M9558" s="9"/>
    </row>
    <row r="9559" spans="4:13" x14ac:dyDescent="0.2">
      <c r="D9559" s="2"/>
      <c r="E9559" s="2"/>
      <c r="K9559" s="5"/>
      <c r="M9559" s="9"/>
    </row>
    <row r="9560" spans="4:13" x14ac:dyDescent="0.2">
      <c r="D9560" s="2"/>
      <c r="E9560" s="2"/>
      <c r="K9560" s="5"/>
      <c r="M9560" s="9"/>
    </row>
    <row r="9561" spans="4:13" x14ac:dyDescent="0.2">
      <c r="D9561" s="2"/>
      <c r="E9561" s="2"/>
      <c r="K9561" s="5"/>
      <c r="M9561" s="9"/>
    </row>
    <row r="9562" spans="4:13" x14ac:dyDescent="0.2">
      <c r="D9562" s="2"/>
      <c r="E9562" s="2"/>
      <c r="K9562" s="5"/>
      <c r="M9562" s="9"/>
    </row>
    <row r="9563" spans="4:13" x14ac:dyDescent="0.2">
      <c r="D9563" s="2"/>
      <c r="E9563" s="2"/>
      <c r="K9563" s="5"/>
      <c r="M9563" s="9"/>
    </row>
    <row r="9564" spans="4:13" x14ac:dyDescent="0.2">
      <c r="D9564" s="2"/>
      <c r="E9564" s="2"/>
      <c r="K9564" s="5"/>
      <c r="M9564" s="9"/>
    </row>
    <row r="9565" spans="4:13" x14ac:dyDescent="0.2">
      <c r="D9565" s="2"/>
      <c r="E9565" s="2"/>
      <c r="K9565" s="5"/>
      <c r="M9565" s="9"/>
    </row>
    <row r="9566" spans="4:13" x14ac:dyDescent="0.2">
      <c r="D9566" s="2"/>
      <c r="E9566" s="2"/>
      <c r="K9566" s="5"/>
      <c r="M9566" s="9"/>
    </row>
    <row r="9567" spans="4:13" x14ac:dyDescent="0.2">
      <c r="D9567" s="2"/>
      <c r="E9567" s="2"/>
      <c r="K9567" s="5"/>
      <c r="M9567" s="9"/>
    </row>
    <row r="9568" spans="4:13" x14ac:dyDescent="0.2">
      <c r="D9568" s="2"/>
      <c r="E9568" s="2"/>
      <c r="K9568" s="5"/>
      <c r="M9568" s="9"/>
    </row>
    <row r="9569" spans="4:13" x14ac:dyDescent="0.2">
      <c r="D9569" s="2"/>
      <c r="E9569" s="2"/>
      <c r="K9569" s="5"/>
      <c r="M9569" s="9"/>
    </row>
    <row r="9570" spans="4:13" x14ac:dyDescent="0.2">
      <c r="D9570" s="2"/>
      <c r="E9570" s="2"/>
      <c r="K9570" s="5"/>
      <c r="M9570" s="9"/>
    </row>
    <row r="9571" spans="4:13" x14ac:dyDescent="0.2">
      <c r="D9571" s="2"/>
      <c r="E9571" s="2"/>
      <c r="K9571" s="5"/>
      <c r="M9571" s="9"/>
    </row>
    <row r="9572" spans="4:13" x14ac:dyDescent="0.2">
      <c r="D9572" s="2"/>
      <c r="E9572" s="2"/>
      <c r="K9572" s="5"/>
      <c r="M9572" s="9"/>
    </row>
    <row r="9573" spans="4:13" x14ac:dyDescent="0.2">
      <c r="D9573" s="2"/>
      <c r="E9573" s="2"/>
      <c r="K9573" s="5"/>
      <c r="M9573" s="9"/>
    </row>
    <row r="9574" spans="4:13" x14ac:dyDescent="0.2">
      <c r="D9574" s="2"/>
      <c r="E9574" s="2"/>
      <c r="K9574" s="5"/>
      <c r="M9574" s="9"/>
    </row>
    <row r="9575" spans="4:13" x14ac:dyDescent="0.2">
      <c r="D9575" s="2"/>
      <c r="E9575" s="2"/>
      <c r="K9575" s="5"/>
      <c r="M9575" s="9"/>
    </row>
    <row r="9576" spans="4:13" x14ac:dyDescent="0.2">
      <c r="D9576" s="2"/>
      <c r="E9576" s="2"/>
      <c r="K9576" s="5"/>
      <c r="M9576" s="9"/>
    </row>
    <row r="9577" spans="4:13" x14ac:dyDescent="0.2">
      <c r="D9577" s="2"/>
      <c r="E9577" s="2"/>
      <c r="K9577" s="5"/>
      <c r="M9577" s="9"/>
    </row>
    <row r="9578" spans="4:13" x14ac:dyDescent="0.2">
      <c r="D9578" s="2"/>
      <c r="E9578" s="2"/>
      <c r="K9578" s="5"/>
      <c r="M9578" s="9"/>
    </row>
    <row r="9579" spans="4:13" x14ac:dyDescent="0.2">
      <c r="D9579" s="2"/>
      <c r="E9579" s="2"/>
      <c r="K9579" s="5"/>
      <c r="M9579" s="9"/>
    </row>
    <row r="9580" spans="4:13" x14ac:dyDescent="0.2">
      <c r="D9580" s="2"/>
      <c r="E9580" s="2"/>
      <c r="K9580" s="5"/>
      <c r="M9580" s="9"/>
    </row>
    <row r="9581" spans="4:13" x14ac:dyDescent="0.2">
      <c r="D9581" s="2"/>
      <c r="E9581" s="2"/>
      <c r="K9581" s="5"/>
      <c r="M9581" s="9"/>
    </row>
    <row r="9582" spans="4:13" x14ac:dyDescent="0.2">
      <c r="D9582" s="2"/>
      <c r="E9582" s="2"/>
      <c r="K9582" s="5"/>
      <c r="M9582" s="9"/>
    </row>
    <row r="9583" spans="4:13" x14ac:dyDescent="0.2">
      <c r="D9583" s="2"/>
      <c r="E9583" s="2"/>
      <c r="K9583" s="5"/>
      <c r="M9583" s="9"/>
    </row>
    <row r="9584" spans="4:13" x14ac:dyDescent="0.2">
      <c r="D9584" s="2"/>
      <c r="E9584" s="2"/>
      <c r="K9584" s="5"/>
      <c r="M9584" s="9"/>
    </row>
    <row r="9585" spans="4:13" x14ac:dyDescent="0.2">
      <c r="D9585" s="2"/>
      <c r="E9585" s="2"/>
      <c r="K9585" s="5"/>
      <c r="M9585" s="9"/>
    </row>
    <row r="9586" spans="4:13" x14ac:dyDescent="0.2">
      <c r="D9586" s="2"/>
      <c r="E9586" s="2"/>
      <c r="K9586" s="5"/>
      <c r="M9586" s="9"/>
    </row>
    <row r="9587" spans="4:13" x14ac:dyDescent="0.2">
      <c r="D9587" s="2"/>
      <c r="E9587" s="2"/>
      <c r="K9587" s="5"/>
      <c r="M9587" s="9"/>
    </row>
    <row r="9588" spans="4:13" x14ac:dyDescent="0.2">
      <c r="D9588" s="2"/>
      <c r="E9588" s="2"/>
      <c r="K9588" s="5"/>
      <c r="M9588" s="9"/>
    </row>
    <row r="9589" spans="4:13" x14ac:dyDescent="0.2">
      <c r="D9589" s="2"/>
      <c r="E9589" s="2"/>
      <c r="K9589" s="5"/>
      <c r="M9589" s="9"/>
    </row>
    <row r="9590" spans="4:13" x14ac:dyDescent="0.2">
      <c r="D9590" s="2"/>
      <c r="E9590" s="2"/>
      <c r="K9590" s="5"/>
      <c r="M9590" s="9"/>
    </row>
    <row r="9591" spans="4:13" x14ac:dyDescent="0.2">
      <c r="D9591" s="2"/>
      <c r="E9591" s="2"/>
      <c r="K9591" s="5"/>
      <c r="M9591" s="9"/>
    </row>
    <row r="9592" spans="4:13" x14ac:dyDescent="0.2">
      <c r="D9592" s="2"/>
      <c r="E9592" s="2"/>
      <c r="K9592" s="5"/>
      <c r="M9592" s="9"/>
    </row>
    <row r="9593" spans="4:13" x14ac:dyDescent="0.2">
      <c r="D9593" s="2"/>
      <c r="E9593" s="2"/>
      <c r="K9593" s="5"/>
      <c r="M9593" s="9"/>
    </row>
    <row r="9594" spans="4:13" x14ac:dyDescent="0.2">
      <c r="D9594" s="2"/>
      <c r="E9594" s="2"/>
      <c r="K9594" s="5"/>
      <c r="M9594" s="9"/>
    </row>
    <row r="9595" spans="4:13" x14ac:dyDescent="0.2">
      <c r="D9595" s="2"/>
      <c r="E9595" s="2"/>
      <c r="K9595" s="5"/>
      <c r="M9595" s="9"/>
    </row>
    <row r="9596" spans="4:13" x14ac:dyDescent="0.2">
      <c r="D9596" s="2"/>
      <c r="E9596" s="2"/>
      <c r="K9596" s="5"/>
      <c r="M9596" s="9"/>
    </row>
    <row r="9597" spans="4:13" x14ac:dyDescent="0.2">
      <c r="D9597" s="2"/>
      <c r="E9597" s="2"/>
      <c r="K9597" s="5"/>
      <c r="M9597" s="9"/>
    </row>
    <row r="9598" spans="4:13" x14ac:dyDescent="0.2">
      <c r="D9598" s="2"/>
      <c r="E9598" s="2"/>
      <c r="K9598" s="5"/>
      <c r="M9598" s="9"/>
    </row>
    <row r="9599" spans="4:13" x14ac:dyDescent="0.2">
      <c r="D9599" s="2"/>
      <c r="E9599" s="2"/>
      <c r="K9599" s="5"/>
      <c r="M9599" s="9"/>
    </row>
    <row r="9600" spans="4:13" x14ac:dyDescent="0.2">
      <c r="D9600" s="2"/>
      <c r="E9600" s="2"/>
      <c r="K9600" s="5"/>
      <c r="M9600" s="9"/>
    </row>
    <row r="9601" spans="4:13" x14ac:dyDescent="0.2">
      <c r="D9601" s="2"/>
      <c r="E9601" s="2"/>
      <c r="K9601" s="5"/>
      <c r="M9601" s="9"/>
    </row>
    <row r="9602" spans="4:13" x14ac:dyDescent="0.2">
      <c r="D9602" s="2"/>
      <c r="E9602" s="2"/>
      <c r="K9602" s="5"/>
      <c r="M9602" s="9"/>
    </row>
    <row r="9603" spans="4:13" x14ac:dyDescent="0.2">
      <c r="D9603" s="2"/>
      <c r="E9603" s="2"/>
      <c r="K9603" s="5"/>
      <c r="M9603" s="9"/>
    </row>
    <row r="9604" spans="4:13" x14ac:dyDescent="0.2">
      <c r="D9604" s="2"/>
      <c r="E9604" s="2"/>
      <c r="K9604" s="5"/>
      <c r="M9604" s="9"/>
    </row>
    <row r="9605" spans="4:13" x14ac:dyDescent="0.2">
      <c r="D9605" s="2"/>
      <c r="E9605" s="2"/>
      <c r="K9605" s="5"/>
      <c r="M9605" s="9"/>
    </row>
    <row r="9606" spans="4:13" x14ac:dyDescent="0.2">
      <c r="D9606" s="2"/>
      <c r="E9606" s="2"/>
      <c r="K9606" s="5"/>
      <c r="M9606" s="9"/>
    </row>
    <row r="9607" spans="4:13" x14ac:dyDescent="0.2">
      <c r="D9607" s="2"/>
      <c r="E9607" s="2"/>
      <c r="K9607" s="5"/>
      <c r="M9607" s="9"/>
    </row>
    <row r="9608" spans="4:13" x14ac:dyDescent="0.2">
      <c r="D9608" s="2"/>
      <c r="E9608" s="2"/>
      <c r="K9608" s="5"/>
      <c r="M9608" s="9"/>
    </row>
    <row r="9609" spans="4:13" x14ac:dyDescent="0.2">
      <c r="D9609" s="2"/>
      <c r="E9609" s="2"/>
      <c r="K9609" s="5"/>
      <c r="M9609" s="9"/>
    </row>
    <row r="9610" spans="4:13" x14ac:dyDescent="0.2">
      <c r="D9610" s="2"/>
      <c r="E9610" s="2"/>
      <c r="K9610" s="5"/>
      <c r="M9610" s="9"/>
    </row>
    <row r="9611" spans="4:13" x14ac:dyDescent="0.2">
      <c r="D9611" s="2"/>
      <c r="E9611" s="2"/>
      <c r="K9611" s="5"/>
      <c r="M9611" s="9"/>
    </row>
    <row r="9612" spans="4:13" x14ac:dyDescent="0.2">
      <c r="D9612" s="2"/>
      <c r="E9612" s="2"/>
      <c r="K9612" s="5"/>
      <c r="M9612" s="9"/>
    </row>
    <row r="9613" spans="4:13" x14ac:dyDescent="0.2">
      <c r="D9613" s="2"/>
      <c r="E9613" s="2"/>
      <c r="K9613" s="5"/>
      <c r="M9613" s="9"/>
    </row>
    <row r="9614" spans="4:13" x14ac:dyDescent="0.2">
      <c r="D9614" s="2"/>
      <c r="E9614" s="2"/>
      <c r="K9614" s="5"/>
      <c r="M9614" s="9"/>
    </row>
    <row r="9615" spans="4:13" x14ac:dyDescent="0.2">
      <c r="D9615" s="2"/>
      <c r="E9615" s="2"/>
      <c r="K9615" s="5"/>
      <c r="M9615" s="9"/>
    </row>
    <row r="9616" spans="4:13" x14ac:dyDescent="0.2">
      <c r="D9616" s="2"/>
      <c r="E9616" s="2"/>
      <c r="K9616" s="5"/>
      <c r="M9616" s="9"/>
    </row>
    <row r="9617" spans="4:13" x14ac:dyDescent="0.2">
      <c r="D9617" s="2"/>
      <c r="E9617" s="2"/>
      <c r="K9617" s="5"/>
      <c r="M9617" s="9"/>
    </row>
    <row r="9618" spans="4:13" x14ac:dyDescent="0.2">
      <c r="D9618" s="2"/>
      <c r="E9618" s="2"/>
      <c r="K9618" s="5"/>
      <c r="M9618" s="9"/>
    </row>
    <row r="9619" spans="4:13" x14ac:dyDescent="0.2">
      <c r="D9619" s="2"/>
      <c r="E9619" s="2"/>
      <c r="K9619" s="5"/>
      <c r="M9619" s="9"/>
    </row>
    <row r="9620" spans="4:13" x14ac:dyDescent="0.2">
      <c r="D9620" s="2"/>
      <c r="E9620" s="2"/>
      <c r="K9620" s="5"/>
      <c r="M9620" s="9"/>
    </row>
    <row r="9621" spans="4:13" x14ac:dyDescent="0.2">
      <c r="D9621" s="2"/>
      <c r="E9621" s="2"/>
      <c r="K9621" s="5"/>
      <c r="M9621" s="9"/>
    </row>
    <row r="9622" spans="4:13" x14ac:dyDescent="0.2">
      <c r="D9622" s="2"/>
      <c r="E9622" s="2"/>
      <c r="K9622" s="5"/>
      <c r="M9622" s="9"/>
    </row>
    <row r="9623" spans="4:13" x14ac:dyDescent="0.2">
      <c r="D9623" s="2"/>
      <c r="E9623" s="2"/>
      <c r="K9623" s="5"/>
      <c r="M9623" s="9"/>
    </row>
    <row r="9624" spans="4:13" x14ac:dyDescent="0.2">
      <c r="D9624" s="2"/>
      <c r="E9624" s="2"/>
      <c r="K9624" s="5"/>
      <c r="M9624" s="9"/>
    </row>
    <row r="9625" spans="4:13" x14ac:dyDescent="0.2">
      <c r="D9625" s="2"/>
      <c r="E9625" s="2"/>
      <c r="K9625" s="5"/>
      <c r="M9625" s="9"/>
    </row>
    <row r="9626" spans="4:13" x14ac:dyDescent="0.2">
      <c r="D9626" s="2"/>
      <c r="E9626" s="2"/>
      <c r="K9626" s="5"/>
      <c r="M9626" s="9"/>
    </row>
    <row r="9627" spans="4:13" x14ac:dyDescent="0.2">
      <c r="D9627" s="2"/>
      <c r="E9627" s="2"/>
      <c r="K9627" s="5"/>
      <c r="M9627" s="9"/>
    </row>
    <row r="9628" spans="4:13" x14ac:dyDescent="0.2">
      <c r="D9628" s="2"/>
      <c r="E9628" s="2"/>
      <c r="K9628" s="5"/>
      <c r="M9628" s="9"/>
    </row>
    <row r="9629" spans="4:13" x14ac:dyDescent="0.2">
      <c r="D9629" s="2"/>
      <c r="E9629" s="2"/>
      <c r="K9629" s="5"/>
      <c r="M9629" s="9"/>
    </row>
    <row r="9630" spans="4:13" x14ac:dyDescent="0.2">
      <c r="D9630" s="2"/>
      <c r="E9630" s="2"/>
      <c r="K9630" s="5"/>
      <c r="M9630" s="9"/>
    </row>
    <row r="9631" spans="4:13" x14ac:dyDescent="0.2">
      <c r="D9631" s="2"/>
      <c r="E9631" s="2"/>
      <c r="K9631" s="5"/>
      <c r="M9631" s="9"/>
    </row>
    <row r="9632" spans="4:13" x14ac:dyDescent="0.2">
      <c r="D9632" s="2"/>
      <c r="E9632" s="2"/>
      <c r="K9632" s="5"/>
      <c r="M9632" s="9"/>
    </row>
    <row r="9633" spans="4:13" x14ac:dyDescent="0.2">
      <c r="D9633" s="2"/>
      <c r="E9633" s="2"/>
      <c r="K9633" s="5"/>
      <c r="M9633" s="9"/>
    </row>
    <row r="9634" spans="4:13" x14ac:dyDescent="0.2">
      <c r="D9634" s="2"/>
      <c r="E9634" s="2"/>
      <c r="K9634" s="5"/>
      <c r="M9634" s="9"/>
    </row>
    <row r="9635" spans="4:13" x14ac:dyDescent="0.2">
      <c r="D9635" s="2"/>
      <c r="E9635" s="2"/>
      <c r="K9635" s="5"/>
      <c r="M9635" s="9"/>
    </row>
    <row r="9636" spans="4:13" x14ac:dyDescent="0.2">
      <c r="D9636" s="2"/>
      <c r="E9636" s="2"/>
      <c r="K9636" s="5"/>
      <c r="M9636" s="9"/>
    </row>
    <row r="9637" spans="4:13" x14ac:dyDescent="0.2">
      <c r="D9637" s="2"/>
      <c r="E9637" s="2"/>
      <c r="K9637" s="5"/>
      <c r="M9637" s="9"/>
    </row>
    <row r="9638" spans="4:13" x14ac:dyDescent="0.2">
      <c r="D9638" s="2"/>
      <c r="E9638" s="2"/>
      <c r="K9638" s="5"/>
      <c r="M9638" s="9"/>
    </row>
    <row r="9639" spans="4:13" x14ac:dyDescent="0.2">
      <c r="D9639" s="2"/>
      <c r="E9639" s="2"/>
      <c r="K9639" s="5"/>
      <c r="M9639" s="9"/>
    </row>
    <row r="9640" spans="4:13" x14ac:dyDescent="0.2">
      <c r="D9640" s="2"/>
      <c r="E9640" s="2"/>
      <c r="K9640" s="5"/>
      <c r="M9640" s="9"/>
    </row>
    <row r="9641" spans="4:13" x14ac:dyDescent="0.2">
      <c r="D9641" s="2"/>
      <c r="E9641" s="2"/>
      <c r="K9641" s="5"/>
      <c r="M9641" s="9"/>
    </row>
    <row r="9642" spans="4:13" x14ac:dyDescent="0.2">
      <c r="D9642" s="2"/>
      <c r="E9642" s="2"/>
      <c r="K9642" s="5"/>
      <c r="M9642" s="9"/>
    </row>
    <row r="9643" spans="4:13" x14ac:dyDescent="0.2">
      <c r="D9643" s="2"/>
      <c r="E9643" s="2"/>
      <c r="K9643" s="5"/>
      <c r="M9643" s="9"/>
    </row>
    <row r="9644" spans="4:13" x14ac:dyDescent="0.2">
      <c r="D9644" s="2"/>
      <c r="E9644" s="2"/>
      <c r="K9644" s="5"/>
      <c r="M9644" s="9"/>
    </row>
    <row r="9645" spans="4:13" x14ac:dyDescent="0.2">
      <c r="D9645" s="2"/>
      <c r="E9645" s="2"/>
      <c r="K9645" s="5"/>
      <c r="M9645" s="9"/>
    </row>
    <row r="9646" spans="4:13" x14ac:dyDescent="0.2">
      <c r="D9646" s="2"/>
      <c r="E9646" s="2"/>
      <c r="K9646" s="5"/>
      <c r="M9646" s="9"/>
    </row>
    <row r="9647" spans="4:13" x14ac:dyDescent="0.2">
      <c r="D9647" s="2"/>
      <c r="E9647" s="2"/>
      <c r="K9647" s="5"/>
      <c r="M9647" s="9"/>
    </row>
    <row r="9648" spans="4:13" x14ac:dyDescent="0.2">
      <c r="D9648" s="2"/>
      <c r="E9648" s="2"/>
      <c r="K9648" s="5"/>
      <c r="M9648" s="9"/>
    </row>
    <row r="9649" spans="4:13" x14ac:dyDescent="0.2">
      <c r="D9649" s="2"/>
      <c r="E9649" s="2"/>
      <c r="K9649" s="5"/>
      <c r="M9649" s="9"/>
    </row>
    <row r="9650" spans="4:13" x14ac:dyDescent="0.2">
      <c r="D9650" s="2"/>
      <c r="E9650" s="2"/>
      <c r="K9650" s="5"/>
      <c r="M9650" s="9"/>
    </row>
    <row r="9651" spans="4:13" x14ac:dyDescent="0.2">
      <c r="D9651" s="2"/>
      <c r="E9651" s="2"/>
      <c r="K9651" s="5"/>
      <c r="M9651" s="9"/>
    </row>
    <row r="9652" spans="4:13" x14ac:dyDescent="0.2">
      <c r="D9652" s="2"/>
      <c r="E9652" s="2"/>
      <c r="K9652" s="5"/>
      <c r="M9652" s="9"/>
    </row>
    <row r="9653" spans="4:13" x14ac:dyDescent="0.2">
      <c r="D9653" s="2"/>
      <c r="E9653" s="2"/>
      <c r="K9653" s="5"/>
      <c r="M9653" s="9"/>
    </row>
    <row r="9654" spans="4:13" x14ac:dyDescent="0.2">
      <c r="D9654" s="2"/>
      <c r="E9654" s="2"/>
      <c r="K9654" s="5"/>
      <c r="M9654" s="9"/>
    </row>
    <row r="9655" spans="4:13" x14ac:dyDescent="0.2">
      <c r="D9655" s="2"/>
      <c r="E9655" s="2"/>
      <c r="K9655" s="5"/>
      <c r="M9655" s="9"/>
    </row>
    <row r="9656" spans="4:13" x14ac:dyDescent="0.2">
      <c r="D9656" s="2"/>
      <c r="E9656" s="2"/>
      <c r="K9656" s="5"/>
      <c r="M9656" s="9"/>
    </row>
    <row r="9657" spans="4:13" x14ac:dyDescent="0.2">
      <c r="D9657" s="2"/>
      <c r="E9657" s="2"/>
      <c r="K9657" s="5"/>
      <c r="M9657" s="9"/>
    </row>
    <row r="9658" spans="4:13" x14ac:dyDescent="0.2">
      <c r="D9658" s="2"/>
      <c r="E9658" s="2"/>
      <c r="K9658" s="5"/>
      <c r="M9658" s="9"/>
    </row>
    <row r="9659" spans="4:13" x14ac:dyDescent="0.2">
      <c r="D9659" s="2"/>
      <c r="E9659" s="2"/>
      <c r="K9659" s="5"/>
      <c r="M9659" s="9"/>
    </row>
    <row r="9660" spans="4:13" x14ac:dyDescent="0.2">
      <c r="D9660" s="2"/>
      <c r="E9660" s="2"/>
      <c r="K9660" s="5"/>
      <c r="M9660" s="9"/>
    </row>
    <row r="9661" spans="4:13" x14ac:dyDescent="0.2">
      <c r="D9661" s="2"/>
      <c r="E9661" s="2"/>
      <c r="K9661" s="5"/>
      <c r="M9661" s="9"/>
    </row>
    <row r="9662" spans="4:13" x14ac:dyDescent="0.2">
      <c r="D9662" s="2"/>
      <c r="E9662" s="2"/>
      <c r="K9662" s="5"/>
      <c r="M9662" s="9"/>
    </row>
    <row r="9663" spans="4:13" x14ac:dyDescent="0.2">
      <c r="D9663" s="2"/>
      <c r="E9663" s="2"/>
      <c r="K9663" s="5"/>
      <c r="M9663" s="9"/>
    </row>
    <row r="9664" spans="4:13" x14ac:dyDescent="0.2">
      <c r="D9664" s="2"/>
      <c r="E9664" s="2"/>
      <c r="K9664" s="5"/>
      <c r="M9664" s="9"/>
    </row>
    <row r="9665" spans="4:13" x14ac:dyDescent="0.2">
      <c r="D9665" s="2"/>
      <c r="E9665" s="2"/>
      <c r="K9665" s="5"/>
      <c r="M9665" s="9"/>
    </row>
    <row r="9666" spans="4:13" x14ac:dyDescent="0.2">
      <c r="D9666" s="2"/>
      <c r="E9666" s="2"/>
      <c r="K9666" s="5"/>
      <c r="M9666" s="9"/>
    </row>
    <row r="9667" spans="4:13" x14ac:dyDescent="0.2">
      <c r="D9667" s="2"/>
      <c r="E9667" s="2"/>
      <c r="K9667" s="5"/>
      <c r="M9667" s="9"/>
    </row>
    <row r="9668" spans="4:13" x14ac:dyDescent="0.2">
      <c r="D9668" s="2"/>
      <c r="E9668" s="2"/>
      <c r="K9668" s="5"/>
      <c r="M9668" s="9"/>
    </row>
    <row r="9669" spans="4:13" x14ac:dyDescent="0.2">
      <c r="D9669" s="2"/>
      <c r="E9669" s="2"/>
      <c r="K9669" s="5"/>
      <c r="M9669" s="9"/>
    </row>
    <row r="9670" spans="4:13" x14ac:dyDescent="0.2">
      <c r="D9670" s="2"/>
      <c r="E9670" s="2"/>
      <c r="K9670" s="5"/>
      <c r="M9670" s="9"/>
    </row>
    <row r="9671" spans="4:13" x14ac:dyDescent="0.2">
      <c r="D9671" s="2"/>
      <c r="E9671" s="2"/>
      <c r="K9671" s="5"/>
      <c r="M9671" s="9"/>
    </row>
    <row r="9672" spans="4:13" x14ac:dyDescent="0.2">
      <c r="D9672" s="2"/>
      <c r="E9672" s="2"/>
      <c r="K9672" s="5"/>
      <c r="M9672" s="9"/>
    </row>
    <row r="9673" spans="4:13" x14ac:dyDescent="0.2">
      <c r="D9673" s="2"/>
      <c r="E9673" s="2"/>
      <c r="K9673" s="5"/>
      <c r="M9673" s="9"/>
    </row>
    <row r="9674" spans="4:13" x14ac:dyDescent="0.2">
      <c r="D9674" s="2"/>
      <c r="E9674" s="2"/>
      <c r="K9674" s="5"/>
      <c r="M9674" s="9"/>
    </row>
    <row r="9675" spans="4:13" x14ac:dyDescent="0.2">
      <c r="D9675" s="2"/>
      <c r="E9675" s="2"/>
      <c r="K9675" s="5"/>
      <c r="M9675" s="9"/>
    </row>
    <row r="9676" spans="4:13" x14ac:dyDescent="0.2">
      <c r="D9676" s="2"/>
      <c r="E9676" s="2"/>
      <c r="K9676" s="5"/>
      <c r="M9676" s="9"/>
    </row>
    <row r="9677" spans="4:13" x14ac:dyDescent="0.2">
      <c r="D9677" s="2"/>
      <c r="E9677" s="2"/>
      <c r="K9677" s="5"/>
      <c r="M9677" s="9"/>
    </row>
    <row r="9678" spans="4:13" x14ac:dyDescent="0.2">
      <c r="D9678" s="2"/>
      <c r="E9678" s="2"/>
      <c r="K9678" s="5"/>
      <c r="M9678" s="9"/>
    </row>
    <row r="9679" spans="4:13" x14ac:dyDescent="0.2">
      <c r="D9679" s="2"/>
      <c r="E9679" s="2"/>
      <c r="K9679" s="5"/>
      <c r="M9679" s="9"/>
    </row>
    <row r="9680" spans="4:13" x14ac:dyDescent="0.2">
      <c r="D9680" s="2"/>
      <c r="E9680" s="2"/>
      <c r="K9680" s="5"/>
      <c r="M9680" s="9"/>
    </row>
    <row r="9681" spans="4:13" x14ac:dyDescent="0.2">
      <c r="D9681" s="2"/>
      <c r="E9681" s="2"/>
      <c r="K9681" s="5"/>
      <c r="M9681" s="9"/>
    </row>
    <row r="9682" spans="4:13" x14ac:dyDescent="0.2">
      <c r="D9682" s="2"/>
      <c r="E9682" s="2"/>
      <c r="K9682" s="5"/>
      <c r="M9682" s="9"/>
    </row>
    <row r="9683" spans="4:13" x14ac:dyDescent="0.2">
      <c r="D9683" s="2"/>
      <c r="E9683" s="2"/>
      <c r="K9683" s="5"/>
      <c r="M9683" s="9"/>
    </row>
    <row r="9684" spans="4:13" x14ac:dyDescent="0.2">
      <c r="D9684" s="2"/>
      <c r="E9684" s="2"/>
      <c r="K9684" s="5"/>
      <c r="M9684" s="9"/>
    </row>
    <row r="9685" spans="4:13" x14ac:dyDescent="0.2">
      <c r="D9685" s="2"/>
      <c r="E9685" s="2"/>
      <c r="K9685" s="5"/>
      <c r="M9685" s="9"/>
    </row>
    <row r="9686" spans="4:13" x14ac:dyDescent="0.2">
      <c r="D9686" s="2"/>
      <c r="E9686" s="2"/>
      <c r="K9686" s="5"/>
      <c r="M9686" s="9"/>
    </row>
    <row r="9687" spans="4:13" x14ac:dyDescent="0.2">
      <c r="D9687" s="2"/>
      <c r="E9687" s="2"/>
      <c r="K9687" s="5"/>
      <c r="M9687" s="9"/>
    </row>
    <row r="9688" spans="4:13" x14ac:dyDescent="0.2">
      <c r="D9688" s="2"/>
      <c r="E9688" s="2"/>
      <c r="K9688" s="5"/>
      <c r="M9688" s="9"/>
    </row>
    <row r="9689" spans="4:13" x14ac:dyDescent="0.2">
      <c r="D9689" s="2"/>
      <c r="E9689" s="2"/>
      <c r="K9689" s="5"/>
      <c r="M9689" s="9"/>
    </row>
    <row r="9690" spans="4:13" x14ac:dyDescent="0.2">
      <c r="D9690" s="2"/>
      <c r="E9690" s="2"/>
      <c r="K9690" s="5"/>
      <c r="M9690" s="9"/>
    </row>
    <row r="9691" spans="4:13" x14ac:dyDescent="0.2">
      <c r="D9691" s="2"/>
      <c r="E9691" s="2"/>
      <c r="K9691" s="5"/>
      <c r="M9691" s="9"/>
    </row>
    <row r="9692" spans="4:13" x14ac:dyDescent="0.2">
      <c r="D9692" s="2"/>
      <c r="E9692" s="2"/>
      <c r="K9692" s="5"/>
      <c r="M9692" s="9"/>
    </row>
    <row r="9693" spans="4:13" x14ac:dyDescent="0.2">
      <c r="D9693" s="2"/>
      <c r="E9693" s="2"/>
      <c r="K9693" s="5"/>
      <c r="M9693" s="9"/>
    </row>
    <row r="9694" spans="4:13" x14ac:dyDescent="0.2">
      <c r="D9694" s="2"/>
      <c r="E9694" s="2"/>
      <c r="K9694" s="5"/>
      <c r="M9694" s="9"/>
    </row>
    <row r="9695" spans="4:13" x14ac:dyDescent="0.2">
      <c r="D9695" s="2"/>
      <c r="E9695" s="2"/>
      <c r="K9695" s="5"/>
      <c r="M9695" s="9"/>
    </row>
    <row r="9696" spans="4:13" x14ac:dyDescent="0.2">
      <c r="D9696" s="2"/>
      <c r="E9696" s="2"/>
      <c r="K9696" s="5"/>
      <c r="M9696" s="9"/>
    </row>
    <row r="9697" spans="4:13" x14ac:dyDescent="0.2">
      <c r="D9697" s="2"/>
      <c r="E9697" s="2"/>
      <c r="K9697" s="5"/>
      <c r="M9697" s="9"/>
    </row>
    <row r="9698" spans="4:13" x14ac:dyDescent="0.2">
      <c r="D9698" s="2"/>
      <c r="E9698" s="2"/>
      <c r="K9698" s="5"/>
      <c r="M9698" s="9"/>
    </row>
    <row r="9699" spans="4:13" x14ac:dyDescent="0.2">
      <c r="D9699" s="2"/>
      <c r="E9699" s="2"/>
      <c r="K9699" s="5"/>
      <c r="M9699" s="9"/>
    </row>
    <row r="9700" spans="4:13" x14ac:dyDescent="0.2">
      <c r="D9700" s="2"/>
      <c r="E9700" s="2"/>
      <c r="K9700" s="5"/>
      <c r="M9700" s="9"/>
    </row>
    <row r="9701" spans="4:13" x14ac:dyDescent="0.2">
      <c r="D9701" s="2"/>
      <c r="E9701" s="2"/>
      <c r="K9701" s="5"/>
      <c r="M9701" s="9"/>
    </row>
    <row r="9702" spans="4:13" x14ac:dyDescent="0.2">
      <c r="D9702" s="2"/>
      <c r="E9702" s="2"/>
      <c r="K9702" s="5"/>
      <c r="M9702" s="9"/>
    </row>
    <row r="9703" spans="4:13" x14ac:dyDescent="0.2">
      <c r="D9703" s="2"/>
      <c r="E9703" s="2"/>
      <c r="K9703" s="5"/>
      <c r="M9703" s="9"/>
    </row>
    <row r="9704" spans="4:13" x14ac:dyDescent="0.2">
      <c r="D9704" s="2"/>
      <c r="E9704" s="2"/>
      <c r="K9704" s="5"/>
      <c r="M9704" s="9"/>
    </row>
    <row r="9705" spans="4:13" x14ac:dyDescent="0.2">
      <c r="D9705" s="2"/>
      <c r="E9705" s="2"/>
      <c r="K9705" s="5"/>
      <c r="M9705" s="9"/>
    </row>
    <row r="9706" spans="4:13" x14ac:dyDescent="0.2">
      <c r="D9706" s="2"/>
      <c r="E9706" s="2"/>
      <c r="K9706" s="5"/>
      <c r="M9706" s="9"/>
    </row>
    <row r="9707" spans="4:13" x14ac:dyDescent="0.2">
      <c r="D9707" s="2"/>
      <c r="E9707" s="2"/>
      <c r="K9707" s="5"/>
      <c r="M9707" s="9"/>
    </row>
    <row r="9708" spans="4:13" x14ac:dyDescent="0.2">
      <c r="D9708" s="2"/>
      <c r="E9708" s="2"/>
      <c r="K9708" s="5"/>
      <c r="M9708" s="9"/>
    </row>
    <row r="9709" spans="4:13" x14ac:dyDescent="0.2">
      <c r="D9709" s="2"/>
      <c r="E9709" s="2"/>
      <c r="K9709" s="5"/>
      <c r="M9709" s="9"/>
    </row>
    <row r="9710" spans="4:13" x14ac:dyDescent="0.2">
      <c r="D9710" s="2"/>
      <c r="E9710" s="2"/>
      <c r="K9710" s="5"/>
      <c r="M9710" s="9"/>
    </row>
    <row r="9711" spans="4:13" x14ac:dyDescent="0.2">
      <c r="D9711" s="2"/>
      <c r="E9711" s="2"/>
      <c r="K9711" s="5"/>
      <c r="M9711" s="9"/>
    </row>
    <row r="9712" spans="4:13" x14ac:dyDescent="0.2">
      <c r="D9712" s="2"/>
      <c r="E9712" s="2"/>
      <c r="K9712" s="5"/>
      <c r="M9712" s="9"/>
    </row>
    <row r="9713" spans="4:13" x14ac:dyDescent="0.2">
      <c r="D9713" s="2"/>
      <c r="E9713" s="2"/>
      <c r="K9713" s="5"/>
      <c r="M9713" s="9"/>
    </row>
    <row r="9714" spans="4:13" x14ac:dyDescent="0.2">
      <c r="D9714" s="2"/>
      <c r="E9714" s="2"/>
      <c r="K9714" s="5"/>
      <c r="M9714" s="9"/>
    </row>
    <row r="9715" spans="4:13" x14ac:dyDescent="0.2">
      <c r="D9715" s="2"/>
      <c r="E9715" s="2"/>
      <c r="K9715" s="5"/>
      <c r="M9715" s="9"/>
    </row>
    <row r="9716" spans="4:13" x14ac:dyDescent="0.2">
      <c r="D9716" s="2"/>
      <c r="E9716" s="2"/>
      <c r="K9716" s="5"/>
      <c r="M9716" s="9"/>
    </row>
    <row r="9717" spans="4:13" x14ac:dyDescent="0.2">
      <c r="D9717" s="2"/>
      <c r="E9717" s="2"/>
      <c r="K9717" s="5"/>
      <c r="M9717" s="9"/>
    </row>
    <row r="9718" spans="4:13" x14ac:dyDescent="0.2">
      <c r="D9718" s="2"/>
      <c r="E9718" s="2"/>
      <c r="K9718" s="5"/>
      <c r="M9718" s="9"/>
    </row>
    <row r="9719" spans="4:13" x14ac:dyDescent="0.2">
      <c r="D9719" s="2"/>
      <c r="E9719" s="2"/>
      <c r="K9719" s="5"/>
      <c r="M9719" s="9"/>
    </row>
    <row r="9720" spans="4:13" x14ac:dyDescent="0.2">
      <c r="D9720" s="2"/>
      <c r="E9720" s="2"/>
      <c r="K9720" s="5"/>
      <c r="M9720" s="9"/>
    </row>
    <row r="9721" spans="4:13" x14ac:dyDescent="0.2">
      <c r="D9721" s="2"/>
      <c r="E9721" s="2"/>
      <c r="K9721" s="5"/>
      <c r="M9721" s="9"/>
    </row>
    <row r="9722" spans="4:13" x14ac:dyDescent="0.2">
      <c r="D9722" s="2"/>
      <c r="E9722" s="2"/>
      <c r="K9722" s="5"/>
      <c r="M9722" s="9"/>
    </row>
    <row r="9723" spans="4:13" x14ac:dyDescent="0.2">
      <c r="D9723" s="2"/>
      <c r="E9723" s="2"/>
      <c r="K9723" s="5"/>
      <c r="M9723" s="9"/>
    </row>
    <row r="9724" spans="4:13" x14ac:dyDescent="0.2">
      <c r="D9724" s="2"/>
      <c r="E9724" s="2"/>
      <c r="K9724" s="5"/>
      <c r="M9724" s="9"/>
    </row>
    <row r="9725" spans="4:13" x14ac:dyDescent="0.2">
      <c r="D9725" s="2"/>
      <c r="E9725" s="2"/>
      <c r="K9725" s="5"/>
      <c r="M9725" s="9"/>
    </row>
    <row r="9726" spans="4:13" x14ac:dyDescent="0.2">
      <c r="D9726" s="2"/>
      <c r="E9726" s="2"/>
      <c r="K9726" s="5"/>
      <c r="M9726" s="9"/>
    </row>
    <row r="9727" spans="4:13" x14ac:dyDescent="0.2">
      <c r="D9727" s="2"/>
      <c r="E9727" s="2"/>
      <c r="K9727" s="5"/>
      <c r="M9727" s="9"/>
    </row>
    <row r="9728" spans="4:13" x14ac:dyDescent="0.2">
      <c r="D9728" s="2"/>
      <c r="E9728" s="2"/>
      <c r="K9728" s="5"/>
      <c r="M9728" s="9"/>
    </row>
    <row r="9729" spans="4:13" x14ac:dyDescent="0.2">
      <c r="D9729" s="2"/>
      <c r="E9729" s="2"/>
      <c r="K9729" s="5"/>
      <c r="M9729" s="9"/>
    </row>
    <row r="9730" spans="4:13" x14ac:dyDescent="0.2">
      <c r="D9730" s="2"/>
      <c r="E9730" s="2"/>
      <c r="K9730" s="5"/>
      <c r="M9730" s="9"/>
    </row>
    <row r="9731" spans="4:13" x14ac:dyDescent="0.2">
      <c r="D9731" s="2"/>
      <c r="E9731" s="2"/>
      <c r="K9731" s="5"/>
      <c r="M9731" s="9"/>
    </row>
    <row r="9732" spans="4:13" x14ac:dyDescent="0.2">
      <c r="D9732" s="2"/>
      <c r="E9732" s="2"/>
      <c r="K9732" s="5"/>
      <c r="M9732" s="9"/>
    </row>
    <row r="9733" spans="4:13" x14ac:dyDescent="0.2">
      <c r="D9733" s="2"/>
      <c r="E9733" s="2"/>
      <c r="K9733" s="5"/>
      <c r="M9733" s="9"/>
    </row>
    <row r="9734" spans="4:13" x14ac:dyDescent="0.2">
      <c r="D9734" s="2"/>
      <c r="E9734" s="2"/>
      <c r="K9734" s="5"/>
      <c r="M9734" s="9"/>
    </row>
    <row r="9735" spans="4:13" x14ac:dyDescent="0.2">
      <c r="D9735" s="2"/>
      <c r="E9735" s="2"/>
      <c r="K9735" s="5"/>
      <c r="M9735" s="9"/>
    </row>
    <row r="9736" spans="4:13" x14ac:dyDescent="0.2">
      <c r="D9736" s="2"/>
      <c r="E9736" s="2"/>
      <c r="K9736" s="5"/>
      <c r="M9736" s="9"/>
    </row>
    <row r="9737" spans="4:13" x14ac:dyDescent="0.2">
      <c r="D9737" s="2"/>
      <c r="E9737" s="2"/>
      <c r="K9737" s="5"/>
      <c r="M9737" s="9"/>
    </row>
    <row r="9738" spans="4:13" x14ac:dyDescent="0.2">
      <c r="D9738" s="2"/>
      <c r="E9738" s="2"/>
      <c r="K9738" s="5"/>
      <c r="M9738" s="9"/>
    </row>
    <row r="9739" spans="4:13" x14ac:dyDescent="0.2">
      <c r="D9739" s="2"/>
      <c r="E9739" s="2"/>
      <c r="K9739" s="5"/>
      <c r="M9739" s="9"/>
    </row>
    <row r="9740" spans="4:13" x14ac:dyDescent="0.2">
      <c r="D9740" s="2"/>
      <c r="E9740" s="2"/>
      <c r="K9740" s="5"/>
      <c r="M9740" s="9"/>
    </row>
    <row r="9741" spans="4:13" x14ac:dyDescent="0.2">
      <c r="D9741" s="2"/>
      <c r="E9741" s="2"/>
      <c r="K9741" s="5"/>
      <c r="M9741" s="9"/>
    </row>
    <row r="9742" spans="4:13" x14ac:dyDescent="0.2">
      <c r="D9742" s="2"/>
      <c r="E9742" s="2"/>
      <c r="K9742" s="5"/>
      <c r="M9742" s="9"/>
    </row>
    <row r="9743" spans="4:13" x14ac:dyDescent="0.2">
      <c r="D9743" s="2"/>
      <c r="E9743" s="2"/>
      <c r="K9743" s="5"/>
      <c r="M9743" s="9"/>
    </row>
    <row r="9744" spans="4:13" x14ac:dyDescent="0.2">
      <c r="D9744" s="2"/>
      <c r="E9744" s="2"/>
      <c r="K9744" s="5"/>
      <c r="M9744" s="9"/>
    </row>
    <row r="9745" spans="4:13" x14ac:dyDescent="0.2">
      <c r="D9745" s="2"/>
      <c r="E9745" s="2"/>
      <c r="K9745" s="5"/>
      <c r="M9745" s="9"/>
    </row>
    <row r="9746" spans="4:13" x14ac:dyDescent="0.2">
      <c r="D9746" s="2"/>
      <c r="E9746" s="2"/>
      <c r="K9746" s="5"/>
      <c r="M9746" s="9"/>
    </row>
    <row r="9747" spans="4:13" x14ac:dyDescent="0.2">
      <c r="D9747" s="2"/>
      <c r="E9747" s="2"/>
      <c r="K9747" s="5"/>
      <c r="M9747" s="9"/>
    </row>
    <row r="9748" spans="4:13" x14ac:dyDescent="0.2">
      <c r="D9748" s="2"/>
      <c r="E9748" s="2"/>
      <c r="K9748" s="5"/>
      <c r="M9748" s="9"/>
    </row>
    <row r="9749" spans="4:13" x14ac:dyDescent="0.2">
      <c r="D9749" s="2"/>
      <c r="E9749" s="2"/>
      <c r="K9749" s="5"/>
      <c r="M9749" s="9"/>
    </row>
    <row r="9750" spans="4:13" x14ac:dyDescent="0.2">
      <c r="D9750" s="2"/>
      <c r="E9750" s="2"/>
      <c r="K9750" s="5"/>
      <c r="M9750" s="9"/>
    </row>
    <row r="9751" spans="4:13" x14ac:dyDescent="0.2">
      <c r="D9751" s="2"/>
      <c r="E9751" s="2"/>
      <c r="K9751" s="5"/>
      <c r="M9751" s="9"/>
    </row>
    <row r="9752" spans="4:13" x14ac:dyDescent="0.2">
      <c r="D9752" s="2"/>
      <c r="E9752" s="2"/>
      <c r="K9752" s="5"/>
      <c r="M9752" s="9"/>
    </row>
    <row r="9753" spans="4:13" x14ac:dyDescent="0.2">
      <c r="D9753" s="2"/>
      <c r="E9753" s="2"/>
      <c r="K9753" s="5"/>
      <c r="M9753" s="9"/>
    </row>
    <row r="9754" spans="4:13" x14ac:dyDescent="0.2">
      <c r="D9754" s="2"/>
      <c r="E9754" s="2"/>
      <c r="K9754" s="5"/>
      <c r="M9754" s="9"/>
    </row>
    <row r="9755" spans="4:13" x14ac:dyDescent="0.2">
      <c r="D9755" s="2"/>
      <c r="E9755" s="2"/>
      <c r="K9755" s="5"/>
      <c r="M9755" s="9"/>
    </row>
    <row r="9756" spans="4:13" x14ac:dyDescent="0.2">
      <c r="D9756" s="2"/>
      <c r="E9756" s="2"/>
      <c r="K9756" s="5"/>
      <c r="M9756" s="9"/>
    </row>
    <row r="9757" spans="4:13" x14ac:dyDescent="0.2">
      <c r="D9757" s="2"/>
      <c r="E9757" s="2"/>
      <c r="K9757" s="5"/>
      <c r="M9757" s="9"/>
    </row>
    <row r="9758" spans="4:13" x14ac:dyDescent="0.2">
      <c r="D9758" s="2"/>
      <c r="E9758" s="2"/>
      <c r="K9758" s="5"/>
      <c r="M9758" s="9"/>
    </row>
    <row r="9759" spans="4:13" x14ac:dyDescent="0.2">
      <c r="D9759" s="2"/>
      <c r="E9759" s="2"/>
      <c r="K9759" s="5"/>
      <c r="M9759" s="9"/>
    </row>
    <row r="9760" spans="4:13" x14ac:dyDescent="0.2">
      <c r="D9760" s="2"/>
      <c r="E9760" s="2"/>
      <c r="K9760" s="5"/>
      <c r="M9760" s="9"/>
    </row>
    <row r="9761" spans="4:13" x14ac:dyDescent="0.2">
      <c r="D9761" s="2"/>
      <c r="E9761" s="2"/>
      <c r="K9761" s="5"/>
      <c r="M9761" s="9"/>
    </row>
    <row r="9762" spans="4:13" x14ac:dyDescent="0.2">
      <c r="D9762" s="2"/>
      <c r="E9762" s="2"/>
      <c r="K9762" s="5"/>
      <c r="M9762" s="9"/>
    </row>
    <row r="9763" spans="4:13" x14ac:dyDescent="0.2">
      <c r="D9763" s="2"/>
      <c r="E9763" s="2"/>
      <c r="K9763" s="5"/>
      <c r="M9763" s="9"/>
    </row>
    <row r="9764" spans="4:13" x14ac:dyDescent="0.2">
      <c r="D9764" s="2"/>
      <c r="E9764" s="2"/>
      <c r="K9764" s="5"/>
      <c r="M9764" s="9"/>
    </row>
    <row r="9765" spans="4:13" x14ac:dyDescent="0.2">
      <c r="D9765" s="2"/>
      <c r="E9765" s="2"/>
      <c r="K9765" s="5"/>
      <c r="M9765" s="9"/>
    </row>
    <row r="9766" spans="4:13" x14ac:dyDescent="0.2">
      <c r="D9766" s="2"/>
      <c r="E9766" s="2"/>
      <c r="K9766" s="5"/>
      <c r="M9766" s="9"/>
    </row>
    <row r="9767" spans="4:13" x14ac:dyDescent="0.2">
      <c r="D9767" s="2"/>
      <c r="E9767" s="2"/>
      <c r="K9767" s="5"/>
      <c r="M9767" s="9"/>
    </row>
    <row r="9768" spans="4:13" x14ac:dyDescent="0.2">
      <c r="D9768" s="2"/>
      <c r="E9768" s="2"/>
      <c r="K9768" s="5"/>
      <c r="M9768" s="9"/>
    </row>
    <row r="9769" spans="4:13" x14ac:dyDescent="0.2">
      <c r="D9769" s="2"/>
      <c r="E9769" s="2"/>
      <c r="K9769" s="5"/>
      <c r="M9769" s="9"/>
    </row>
    <row r="9770" spans="4:13" x14ac:dyDescent="0.2">
      <c r="D9770" s="2"/>
      <c r="E9770" s="2"/>
      <c r="K9770" s="5"/>
      <c r="M9770" s="9"/>
    </row>
    <row r="9771" spans="4:13" x14ac:dyDescent="0.2">
      <c r="D9771" s="2"/>
      <c r="E9771" s="2"/>
      <c r="K9771" s="5"/>
      <c r="M9771" s="9"/>
    </row>
    <row r="9772" spans="4:13" x14ac:dyDescent="0.2">
      <c r="D9772" s="2"/>
      <c r="E9772" s="2"/>
      <c r="K9772" s="5"/>
      <c r="M9772" s="9"/>
    </row>
    <row r="9773" spans="4:13" x14ac:dyDescent="0.2">
      <c r="D9773" s="2"/>
      <c r="E9773" s="2"/>
      <c r="K9773" s="5"/>
      <c r="M9773" s="9"/>
    </row>
    <row r="9774" spans="4:13" x14ac:dyDescent="0.2">
      <c r="D9774" s="2"/>
      <c r="E9774" s="2"/>
      <c r="K9774" s="5"/>
      <c r="M9774" s="9"/>
    </row>
    <row r="9775" spans="4:13" x14ac:dyDescent="0.2">
      <c r="D9775" s="2"/>
      <c r="E9775" s="2"/>
      <c r="K9775" s="5"/>
      <c r="M9775" s="9"/>
    </row>
    <row r="9776" spans="4:13" x14ac:dyDescent="0.2">
      <c r="D9776" s="2"/>
      <c r="E9776" s="2"/>
      <c r="K9776" s="5"/>
      <c r="M9776" s="9"/>
    </row>
    <row r="9777" spans="4:13" x14ac:dyDescent="0.2">
      <c r="D9777" s="2"/>
      <c r="E9777" s="2"/>
      <c r="K9777" s="5"/>
      <c r="M9777" s="9"/>
    </row>
    <row r="9778" spans="4:13" x14ac:dyDescent="0.2">
      <c r="D9778" s="2"/>
      <c r="E9778" s="2"/>
      <c r="K9778" s="5"/>
      <c r="M9778" s="9"/>
    </row>
    <row r="9779" spans="4:13" x14ac:dyDescent="0.2">
      <c r="D9779" s="2"/>
      <c r="E9779" s="2"/>
      <c r="K9779" s="5"/>
      <c r="M9779" s="9"/>
    </row>
    <row r="9780" spans="4:13" x14ac:dyDescent="0.2">
      <c r="D9780" s="2"/>
      <c r="E9780" s="2"/>
      <c r="K9780" s="5"/>
      <c r="M9780" s="9"/>
    </row>
    <row r="9781" spans="4:13" x14ac:dyDescent="0.2">
      <c r="D9781" s="2"/>
      <c r="E9781" s="2"/>
      <c r="K9781" s="5"/>
      <c r="M9781" s="9"/>
    </row>
    <row r="9782" spans="4:13" x14ac:dyDescent="0.2">
      <c r="D9782" s="2"/>
      <c r="E9782" s="2"/>
      <c r="K9782" s="5"/>
      <c r="M9782" s="9"/>
    </row>
    <row r="9783" spans="4:13" x14ac:dyDescent="0.2">
      <c r="D9783" s="2"/>
      <c r="E9783" s="2"/>
      <c r="K9783" s="5"/>
      <c r="M9783" s="9"/>
    </row>
    <row r="9784" spans="4:13" x14ac:dyDescent="0.2">
      <c r="D9784" s="2"/>
      <c r="E9784" s="2"/>
      <c r="K9784" s="5"/>
      <c r="M9784" s="9"/>
    </row>
    <row r="9785" spans="4:13" x14ac:dyDescent="0.2">
      <c r="D9785" s="2"/>
      <c r="E9785" s="2"/>
      <c r="K9785" s="5"/>
      <c r="M9785" s="9"/>
    </row>
    <row r="9786" spans="4:13" x14ac:dyDescent="0.2">
      <c r="D9786" s="2"/>
      <c r="E9786" s="2"/>
      <c r="K9786" s="5"/>
      <c r="M9786" s="9"/>
    </row>
    <row r="9787" spans="4:13" x14ac:dyDescent="0.2">
      <c r="D9787" s="2"/>
      <c r="E9787" s="2"/>
      <c r="K9787" s="5"/>
      <c r="M9787" s="9"/>
    </row>
    <row r="9788" spans="4:13" x14ac:dyDescent="0.2">
      <c r="D9788" s="2"/>
      <c r="E9788" s="2"/>
      <c r="K9788" s="5"/>
      <c r="M9788" s="9"/>
    </row>
    <row r="9789" spans="4:13" x14ac:dyDescent="0.2">
      <c r="D9789" s="2"/>
      <c r="E9789" s="2"/>
      <c r="K9789" s="5"/>
      <c r="M9789" s="9"/>
    </row>
    <row r="9790" spans="4:13" x14ac:dyDescent="0.2">
      <c r="D9790" s="2"/>
      <c r="E9790" s="2"/>
      <c r="K9790" s="5"/>
      <c r="M9790" s="9"/>
    </row>
    <row r="9791" spans="4:13" x14ac:dyDescent="0.2">
      <c r="D9791" s="2"/>
      <c r="E9791" s="2"/>
      <c r="K9791" s="5"/>
      <c r="M9791" s="9"/>
    </row>
    <row r="9792" spans="4:13" x14ac:dyDescent="0.2">
      <c r="D9792" s="2"/>
      <c r="E9792" s="2"/>
      <c r="K9792" s="5"/>
      <c r="M9792" s="9"/>
    </row>
    <row r="9793" spans="4:13" x14ac:dyDescent="0.2">
      <c r="D9793" s="2"/>
      <c r="E9793" s="2"/>
      <c r="K9793" s="5"/>
      <c r="M9793" s="9"/>
    </row>
    <row r="9794" spans="4:13" x14ac:dyDescent="0.2">
      <c r="D9794" s="2"/>
      <c r="E9794" s="2"/>
      <c r="K9794" s="5"/>
      <c r="M9794" s="9"/>
    </row>
    <row r="9795" spans="4:13" x14ac:dyDescent="0.2">
      <c r="D9795" s="2"/>
      <c r="E9795" s="2"/>
      <c r="K9795" s="5"/>
      <c r="M9795" s="9"/>
    </row>
    <row r="9796" spans="4:13" x14ac:dyDescent="0.2">
      <c r="D9796" s="2"/>
      <c r="E9796" s="2"/>
      <c r="K9796" s="5"/>
      <c r="M9796" s="9"/>
    </row>
    <row r="9797" spans="4:13" x14ac:dyDescent="0.2">
      <c r="D9797" s="2"/>
      <c r="E9797" s="2"/>
      <c r="K9797" s="5"/>
      <c r="M9797" s="9"/>
    </row>
    <row r="9798" spans="4:13" x14ac:dyDescent="0.2">
      <c r="D9798" s="2"/>
      <c r="E9798" s="2"/>
      <c r="K9798" s="5"/>
      <c r="M9798" s="9"/>
    </row>
    <row r="9799" spans="4:13" x14ac:dyDescent="0.2">
      <c r="D9799" s="2"/>
      <c r="E9799" s="2"/>
      <c r="K9799" s="5"/>
      <c r="M9799" s="9"/>
    </row>
    <row r="9800" spans="4:13" x14ac:dyDescent="0.2">
      <c r="D9800" s="2"/>
      <c r="E9800" s="2"/>
      <c r="K9800" s="5"/>
      <c r="M9800" s="9"/>
    </row>
    <row r="9801" spans="4:13" x14ac:dyDescent="0.2">
      <c r="D9801" s="2"/>
      <c r="E9801" s="2"/>
      <c r="K9801" s="5"/>
      <c r="M9801" s="9"/>
    </row>
    <row r="9802" spans="4:13" x14ac:dyDescent="0.2">
      <c r="D9802" s="2"/>
      <c r="E9802" s="2"/>
      <c r="K9802" s="5"/>
      <c r="M9802" s="9"/>
    </row>
    <row r="9803" spans="4:13" x14ac:dyDescent="0.2">
      <c r="D9803" s="2"/>
      <c r="E9803" s="2"/>
      <c r="K9803" s="5"/>
      <c r="M9803" s="9"/>
    </row>
    <row r="9804" spans="4:13" x14ac:dyDescent="0.2">
      <c r="D9804" s="2"/>
      <c r="E9804" s="2"/>
      <c r="K9804" s="5"/>
      <c r="M9804" s="9"/>
    </row>
    <row r="9805" spans="4:13" x14ac:dyDescent="0.2">
      <c r="D9805" s="2"/>
      <c r="E9805" s="2"/>
      <c r="K9805" s="5"/>
      <c r="M9805" s="9"/>
    </row>
    <row r="9806" spans="4:13" x14ac:dyDescent="0.2">
      <c r="D9806" s="2"/>
      <c r="E9806" s="2"/>
      <c r="K9806" s="5"/>
      <c r="M9806" s="9"/>
    </row>
    <row r="9807" spans="4:13" x14ac:dyDescent="0.2">
      <c r="D9807" s="2"/>
      <c r="E9807" s="2"/>
      <c r="K9807" s="5"/>
      <c r="M9807" s="9"/>
    </row>
    <row r="9808" spans="4:13" x14ac:dyDescent="0.2">
      <c r="D9808" s="2"/>
      <c r="E9808" s="2"/>
      <c r="K9808" s="5"/>
      <c r="M9808" s="9"/>
    </row>
    <row r="9809" spans="4:13" x14ac:dyDescent="0.2">
      <c r="D9809" s="2"/>
      <c r="E9809" s="2"/>
      <c r="K9809" s="5"/>
      <c r="M9809" s="9"/>
    </row>
    <row r="9810" spans="4:13" x14ac:dyDescent="0.2">
      <c r="D9810" s="2"/>
      <c r="E9810" s="2"/>
      <c r="K9810" s="5"/>
      <c r="M9810" s="9"/>
    </row>
    <row r="9811" spans="4:13" x14ac:dyDescent="0.2">
      <c r="D9811" s="2"/>
      <c r="E9811" s="2"/>
      <c r="K9811" s="5"/>
      <c r="M9811" s="9"/>
    </row>
    <row r="9812" spans="4:13" x14ac:dyDescent="0.2">
      <c r="D9812" s="2"/>
      <c r="E9812" s="2"/>
      <c r="K9812" s="5"/>
      <c r="M9812" s="9"/>
    </row>
    <row r="9813" spans="4:13" x14ac:dyDescent="0.2">
      <c r="D9813" s="2"/>
      <c r="E9813" s="2"/>
      <c r="K9813" s="5"/>
      <c r="M9813" s="9"/>
    </row>
    <row r="9814" spans="4:13" x14ac:dyDescent="0.2">
      <c r="D9814" s="2"/>
      <c r="E9814" s="2"/>
      <c r="K9814" s="5"/>
      <c r="M9814" s="9"/>
    </row>
    <row r="9815" spans="4:13" x14ac:dyDescent="0.2">
      <c r="D9815" s="2"/>
      <c r="E9815" s="2"/>
      <c r="K9815" s="5"/>
      <c r="M9815" s="9"/>
    </row>
    <row r="9816" spans="4:13" x14ac:dyDescent="0.2">
      <c r="D9816" s="2"/>
      <c r="E9816" s="2"/>
      <c r="K9816" s="5"/>
      <c r="M9816" s="9"/>
    </row>
    <row r="9817" spans="4:13" x14ac:dyDescent="0.2">
      <c r="D9817" s="2"/>
      <c r="E9817" s="2"/>
      <c r="K9817" s="5"/>
      <c r="M9817" s="9"/>
    </row>
    <row r="9818" spans="4:13" x14ac:dyDescent="0.2">
      <c r="D9818" s="2"/>
      <c r="E9818" s="2"/>
      <c r="K9818" s="5"/>
      <c r="M9818" s="9"/>
    </row>
    <row r="9819" spans="4:13" x14ac:dyDescent="0.2">
      <c r="D9819" s="2"/>
      <c r="E9819" s="2"/>
      <c r="K9819" s="5"/>
      <c r="M9819" s="9"/>
    </row>
    <row r="9820" spans="4:13" x14ac:dyDescent="0.2">
      <c r="D9820" s="2"/>
      <c r="E9820" s="2"/>
      <c r="K9820" s="5"/>
      <c r="M9820" s="9"/>
    </row>
    <row r="9821" spans="4:13" x14ac:dyDescent="0.2">
      <c r="D9821" s="2"/>
      <c r="E9821" s="2"/>
      <c r="K9821" s="5"/>
      <c r="M9821" s="9"/>
    </row>
    <row r="9822" spans="4:13" x14ac:dyDescent="0.2">
      <c r="D9822" s="2"/>
      <c r="E9822" s="2"/>
      <c r="K9822" s="5"/>
      <c r="M9822" s="9"/>
    </row>
    <row r="9823" spans="4:13" x14ac:dyDescent="0.2">
      <c r="D9823" s="2"/>
      <c r="E9823" s="2"/>
      <c r="K9823" s="5"/>
      <c r="M9823" s="9"/>
    </row>
    <row r="9824" spans="4:13" x14ac:dyDescent="0.2">
      <c r="D9824" s="2"/>
      <c r="E9824" s="2"/>
      <c r="K9824" s="5"/>
      <c r="M9824" s="9"/>
    </row>
    <row r="9825" spans="4:13" x14ac:dyDescent="0.2">
      <c r="D9825" s="2"/>
      <c r="E9825" s="2"/>
      <c r="K9825" s="5"/>
      <c r="M9825" s="9"/>
    </row>
    <row r="9826" spans="4:13" x14ac:dyDescent="0.2">
      <c r="D9826" s="2"/>
      <c r="E9826" s="2"/>
      <c r="K9826" s="5"/>
      <c r="M9826" s="9"/>
    </row>
    <row r="9827" spans="4:13" x14ac:dyDescent="0.2">
      <c r="D9827" s="2"/>
      <c r="E9827" s="2"/>
      <c r="K9827" s="5"/>
      <c r="M9827" s="9"/>
    </row>
    <row r="9828" spans="4:13" x14ac:dyDescent="0.2">
      <c r="D9828" s="2"/>
      <c r="E9828" s="2"/>
      <c r="K9828" s="5"/>
      <c r="M9828" s="9"/>
    </row>
    <row r="9829" spans="4:13" x14ac:dyDescent="0.2">
      <c r="D9829" s="2"/>
      <c r="E9829" s="2"/>
      <c r="K9829" s="5"/>
      <c r="M9829" s="9"/>
    </row>
    <row r="9830" spans="4:13" x14ac:dyDescent="0.2">
      <c r="D9830" s="2"/>
      <c r="E9830" s="2"/>
      <c r="K9830" s="5"/>
      <c r="M9830" s="9"/>
    </row>
    <row r="9831" spans="4:13" x14ac:dyDescent="0.2">
      <c r="D9831" s="2"/>
      <c r="E9831" s="2"/>
      <c r="K9831" s="5"/>
      <c r="M9831" s="9"/>
    </row>
    <row r="9832" spans="4:13" x14ac:dyDescent="0.2">
      <c r="D9832" s="2"/>
      <c r="E9832" s="2"/>
      <c r="K9832" s="5"/>
      <c r="M9832" s="9"/>
    </row>
    <row r="9833" spans="4:13" x14ac:dyDescent="0.2">
      <c r="D9833" s="2"/>
      <c r="E9833" s="2"/>
      <c r="K9833" s="5"/>
      <c r="M9833" s="9"/>
    </row>
    <row r="9834" spans="4:13" x14ac:dyDescent="0.2">
      <c r="D9834" s="2"/>
      <c r="E9834" s="2"/>
      <c r="K9834" s="5"/>
      <c r="M9834" s="9"/>
    </row>
    <row r="9835" spans="4:13" x14ac:dyDescent="0.2">
      <c r="D9835" s="2"/>
      <c r="E9835" s="2"/>
      <c r="K9835" s="5"/>
      <c r="M9835" s="9"/>
    </row>
    <row r="9836" spans="4:13" x14ac:dyDescent="0.2">
      <c r="D9836" s="2"/>
      <c r="E9836" s="2"/>
      <c r="K9836" s="5"/>
      <c r="M9836" s="9"/>
    </row>
    <row r="9837" spans="4:13" x14ac:dyDescent="0.2">
      <c r="D9837" s="2"/>
      <c r="E9837" s="2"/>
      <c r="K9837" s="5"/>
      <c r="M9837" s="9"/>
    </row>
    <row r="9838" spans="4:13" x14ac:dyDescent="0.2">
      <c r="D9838" s="2"/>
      <c r="E9838" s="2"/>
      <c r="K9838" s="5"/>
      <c r="M9838" s="9"/>
    </row>
    <row r="9839" spans="4:13" x14ac:dyDescent="0.2">
      <c r="D9839" s="2"/>
      <c r="E9839" s="2"/>
      <c r="K9839" s="5"/>
      <c r="M9839" s="9"/>
    </row>
    <row r="9840" spans="4:13" x14ac:dyDescent="0.2">
      <c r="D9840" s="2"/>
      <c r="E9840" s="2"/>
      <c r="K9840" s="5"/>
      <c r="M9840" s="9"/>
    </row>
    <row r="9841" spans="4:13" x14ac:dyDescent="0.2">
      <c r="D9841" s="2"/>
      <c r="E9841" s="2"/>
      <c r="K9841" s="5"/>
      <c r="M9841" s="9"/>
    </row>
    <row r="9842" spans="4:13" x14ac:dyDescent="0.2">
      <c r="D9842" s="2"/>
      <c r="E9842" s="2"/>
      <c r="K9842" s="5"/>
      <c r="M9842" s="9"/>
    </row>
    <row r="9843" spans="4:13" x14ac:dyDescent="0.2">
      <c r="D9843" s="2"/>
      <c r="E9843" s="2"/>
      <c r="K9843" s="5"/>
      <c r="M9843" s="9"/>
    </row>
    <row r="9844" spans="4:13" x14ac:dyDescent="0.2">
      <c r="D9844" s="2"/>
      <c r="E9844" s="2"/>
      <c r="K9844" s="5"/>
      <c r="M9844" s="9"/>
    </row>
    <row r="9845" spans="4:13" x14ac:dyDescent="0.2">
      <c r="D9845" s="2"/>
      <c r="E9845" s="2"/>
      <c r="K9845" s="5"/>
      <c r="M9845" s="9"/>
    </row>
    <row r="9846" spans="4:13" x14ac:dyDescent="0.2">
      <c r="D9846" s="2"/>
      <c r="E9846" s="2"/>
      <c r="K9846" s="5"/>
      <c r="M9846" s="9"/>
    </row>
    <row r="9847" spans="4:13" x14ac:dyDescent="0.2">
      <c r="D9847" s="2"/>
      <c r="E9847" s="2"/>
      <c r="K9847" s="5"/>
      <c r="M9847" s="9"/>
    </row>
    <row r="9848" spans="4:13" x14ac:dyDescent="0.2">
      <c r="D9848" s="2"/>
      <c r="E9848" s="2"/>
      <c r="K9848" s="5"/>
      <c r="M9848" s="9"/>
    </row>
    <row r="9849" spans="4:13" x14ac:dyDescent="0.2">
      <c r="D9849" s="2"/>
      <c r="E9849" s="2"/>
      <c r="K9849" s="5"/>
      <c r="M9849" s="9"/>
    </row>
    <row r="9850" spans="4:13" x14ac:dyDescent="0.2">
      <c r="D9850" s="2"/>
      <c r="E9850" s="2"/>
      <c r="K9850" s="5"/>
      <c r="M9850" s="9"/>
    </row>
    <row r="9851" spans="4:13" x14ac:dyDescent="0.2">
      <c r="D9851" s="2"/>
      <c r="E9851" s="2"/>
      <c r="K9851" s="5"/>
      <c r="M9851" s="9"/>
    </row>
    <row r="9852" spans="4:13" x14ac:dyDescent="0.2">
      <c r="D9852" s="2"/>
      <c r="E9852" s="2"/>
      <c r="K9852" s="5"/>
      <c r="M9852" s="9"/>
    </row>
    <row r="9853" spans="4:13" x14ac:dyDescent="0.2">
      <c r="D9853" s="2"/>
      <c r="E9853" s="2"/>
      <c r="K9853" s="5"/>
      <c r="M9853" s="9"/>
    </row>
    <row r="9854" spans="4:13" x14ac:dyDescent="0.2">
      <c r="D9854" s="2"/>
      <c r="E9854" s="2"/>
      <c r="K9854" s="5"/>
      <c r="M9854" s="9"/>
    </row>
    <row r="9855" spans="4:13" x14ac:dyDescent="0.2">
      <c r="D9855" s="2"/>
      <c r="E9855" s="2"/>
      <c r="K9855" s="5"/>
      <c r="M9855" s="9"/>
    </row>
    <row r="9856" spans="4:13" x14ac:dyDescent="0.2">
      <c r="D9856" s="2"/>
      <c r="E9856" s="2"/>
      <c r="K9856" s="5"/>
      <c r="M9856" s="9"/>
    </row>
    <row r="9857" spans="4:13" x14ac:dyDescent="0.2">
      <c r="D9857" s="2"/>
      <c r="E9857" s="2"/>
      <c r="K9857" s="5"/>
      <c r="M9857" s="9"/>
    </row>
    <row r="9858" spans="4:13" x14ac:dyDescent="0.2">
      <c r="D9858" s="2"/>
      <c r="E9858" s="2"/>
      <c r="K9858" s="5"/>
      <c r="M9858" s="9"/>
    </row>
    <row r="9859" spans="4:13" x14ac:dyDescent="0.2">
      <c r="D9859" s="2"/>
      <c r="E9859" s="2"/>
      <c r="K9859" s="5"/>
      <c r="M9859" s="9"/>
    </row>
    <row r="9860" spans="4:13" x14ac:dyDescent="0.2">
      <c r="D9860" s="2"/>
      <c r="E9860" s="2"/>
      <c r="K9860" s="5"/>
      <c r="M9860" s="9"/>
    </row>
    <row r="9861" spans="4:13" x14ac:dyDescent="0.2">
      <c r="D9861" s="2"/>
      <c r="E9861" s="2"/>
      <c r="K9861" s="5"/>
      <c r="M9861" s="9"/>
    </row>
    <row r="9862" spans="4:13" x14ac:dyDescent="0.2">
      <c r="D9862" s="2"/>
      <c r="E9862" s="2"/>
      <c r="K9862" s="5"/>
      <c r="M9862" s="9"/>
    </row>
    <row r="9863" spans="4:13" x14ac:dyDescent="0.2">
      <c r="D9863" s="2"/>
      <c r="E9863" s="2"/>
      <c r="K9863" s="5"/>
      <c r="M9863" s="9"/>
    </row>
    <row r="9864" spans="4:13" x14ac:dyDescent="0.2">
      <c r="D9864" s="2"/>
      <c r="E9864" s="2"/>
      <c r="K9864" s="5"/>
      <c r="M9864" s="9"/>
    </row>
    <row r="9865" spans="4:13" x14ac:dyDescent="0.2">
      <c r="D9865" s="2"/>
      <c r="E9865" s="2"/>
      <c r="K9865" s="5"/>
      <c r="M9865" s="9"/>
    </row>
    <row r="9866" spans="4:13" x14ac:dyDescent="0.2">
      <c r="D9866" s="2"/>
      <c r="E9866" s="2"/>
      <c r="K9866" s="5"/>
      <c r="M9866" s="9"/>
    </row>
    <row r="9867" spans="4:13" x14ac:dyDescent="0.2">
      <c r="D9867" s="2"/>
      <c r="E9867" s="2"/>
      <c r="K9867" s="5"/>
      <c r="M9867" s="9"/>
    </row>
    <row r="9868" spans="4:13" x14ac:dyDescent="0.2">
      <c r="D9868" s="2"/>
      <c r="E9868" s="2"/>
      <c r="K9868" s="5"/>
      <c r="M9868" s="9"/>
    </row>
    <row r="9869" spans="4:13" x14ac:dyDescent="0.2">
      <c r="D9869" s="2"/>
      <c r="E9869" s="2"/>
      <c r="K9869" s="5"/>
      <c r="M9869" s="9"/>
    </row>
    <row r="9870" spans="4:13" x14ac:dyDescent="0.2">
      <c r="D9870" s="2"/>
      <c r="E9870" s="2"/>
      <c r="K9870" s="5"/>
      <c r="M9870" s="9"/>
    </row>
    <row r="9871" spans="4:13" x14ac:dyDescent="0.2">
      <c r="D9871" s="2"/>
      <c r="E9871" s="2"/>
      <c r="K9871" s="5"/>
      <c r="M9871" s="9"/>
    </row>
    <row r="9872" spans="4:13" x14ac:dyDescent="0.2">
      <c r="D9872" s="2"/>
      <c r="E9872" s="2"/>
      <c r="K9872" s="5"/>
      <c r="M9872" s="9"/>
    </row>
    <row r="9873" spans="4:13" x14ac:dyDescent="0.2">
      <c r="D9873" s="2"/>
      <c r="E9873" s="2"/>
      <c r="K9873" s="5"/>
      <c r="M9873" s="9"/>
    </row>
    <row r="9874" spans="4:13" x14ac:dyDescent="0.2">
      <c r="D9874" s="2"/>
      <c r="E9874" s="2"/>
      <c r="K9874" s="5"/>
      <c r="M9874" s="9"/>
    </row>
    <row r="9875" spans="4:13" x14ac:dyDescent="0.2">
      <c r="D9875" s="2"/>
      <c r="E9875" s="2"/>
      <c r="K9875" s="5"/>
      <c r="M9875" s="9"/>
    </row>
    <row r="9876" spans="4:13" x14ac:dyDescent="0.2">
      <c r="D9876" s="2"/>
      <c r="E9876" s="2"/>
      <c r="K9876" s="5"/>
      <c r="M9876" s="9"/>
    </row>
    <row r="9877" spans="4:13" x14ac:dyDescent="0.2">
      <c r="D9877" s="2"/>
      <c r="E9877" s="2"/>
      <c r="K9877" s="5"/>
      <c r="M9877" s="9"/>
    </row>
    <row r="9878" spans="4:13" x14ac:dyDescent="0.2">
      <c r="D9878" s="2"/>
      <c r="E9878" s="2"/>
      <c r="K9878" s="5"/>
      <c r="M9878" s="9"/>
    </row>
    <row r="9879" spans="4:13" x14ac:dyDescent="0.2">
      <c r="D9879" s="2"/>
      <c r="E9879" s="2"/>
      <c r="K9879" s="5"/>
      <c r="M9879" s="9"/>
    </row>
    <row r="9880" spans="4:13" x14ac:dyDescent="0.2">
      <c r="D9880" s="2"/>
      <c r="E9880" s="2"/>
      <c r="K9880" s="5"/>
      <c r="M9880" s="9"/>
    </row>
    <row r="9881" spans="4:13" x14ac:dyDescent="0.2">
      <c r="D9881" s="2"/>
      <c r="E9881" s="2"/>
      <c r="K9881" s="5"/>
      <c r="M9881" s="9"/>
    </row>
    <row r="9882" spans="4:13" x14ac:dyDescent="0.2">
      <c r="D9882" s="2"/>
      <c r="E9882" s="2"/>
      <c r="K9882" s="5"/>
      <c r="M9882" s="9"/>
    </row>
    <row r="9883" spans="4:13" x14ac:dyDescent="0.2">
      <c r="D9883" s="2"/>
      <c r="E9883" s="2"/>
      <c r="K9883" s="5"/>
      <c r="M9883" s="9"/>
    </row>
    <row r="9884" spans="4:13" x14ac:dyDescent="0.2">
      <c r="D9884" s="2"/>
      <c r="E9884" s="2"/>
      <c r="K9884" s="5"/>
      <c r="M9884" s="9"/>
    </row>
    <row r="9885" spans="4:13" x14ac:dyDescent="0.2">
      <c r="D9885" s="2"/>
      <c r="E9885" s="2"/>
      <c r="K9885" s="5"/>
      <c r="M9885" s="9"/>
    </row>
    <row r="9886" spans="4:13" x14ac:dyDescent="0.2">
      <c r="D9886" s="2"/>
      <c r="E9886" s="2"/>
      <c r="K9886" s="5"/>
      <c r="M9886" s="9"/>
    </row>
    <row r="9887" spans="4:13" x14ac:dyDescent="0.2">
      <c r="D9887" s="2"/>
      <c r="E9887" s="2"/>
      <c r="K9887" s="5"/>
      <c r="M9887" s="9"/>
    </row>
    <row r="9888" spans="4:13" x14ac:dyDescent="0.2">
      <c r="D9888" s="2"/>
      <c r="E9888" s="2"/>
      <c r="K9888" s="5"/>
      <c r="M9888" s="9"/>
    </row>
    <row r="9889" spans="4:13" x14ac:dyDescent="0.2">
      <c r="D9889" s="2"/>
      <c r="E9889" s="2"/>
      <c r="K9889" s="5"/>
      <c r="M9889" s="9"/>
    </row>
    <row r="9890" spans="4:13" x14ac:dyDescent="0.2">
      <c r="D9890" s="2"/>
      <c r="E9890" s="2"/>
      <c r="K9890" s="5"/>
      <c r="M9890" s="9"/>
    </row>
    <row r="9891" spans="4:13" x14ac:dyDescent="0.2">
      <c r="D9891" s="2"/>
      <c r="E9891" s="2"/>
      <c r="K9891" s="5"/>
      <c r="M9891" s="9"/>
    </row>
    <row r="9892" spans="4:13" x14ac:dyDescent="0.2">
      <c r="D9892" s="2"/>
      <c r="E9892" s="2"/>
      <c r="K9892" s="5"/>
      <c r="M9892" s="9"/>
    </row>
    <row r="9893" spans="4:13" x14ac:dyDescent="0.2">
      <c r="D9893" s="2"/>
      <c r="E9893" s="2"/>
      <c r="K9893" s="5"/>
      <c r="M9893" s="9"/>
    </row>
    <row r="9894" spans="4:13" x14ac:dyDescent="0.2">
      <c r="D9894" s="2"/>
      <c r="E9894" s="2"/>
      <c r="K9894" s="5"/>
      <c r="M9894" s="9"/>
    </row>
    <row r="9895" spans="4:13" x14ac:dyDescent="0.2">
      <c r="D9895" s="2"/>
      <c r="E9895" s="2"/>
      <c r="K9895" s="5"/>
      <c r="M9895" s="9"/>
    </row>
    <row r="9896" spans="4:13" x14ac:dyDescent="0.2">
      <c r="D9896" s="2"/>
      <c r="E9896" s="2"/>
      <c r="K9896" s="5"/>
      <c r="M9896" s="9"/>
    </row>
    <row r="9897" spans="4:13" x14ac:dyDescent="0.2">
      <c r="D9897" s="2"/>
      <c r="E9897" s="2"/>
      <c r="K9897" s="5"/>
      <c r="M9897" s="9"/>
    </row>
    <row r="9898" spans="4:13" x14ac:dyDescent="0.2">
      <c r="D9898" s="2"/>
      <c r="E9898" s="2"/>
      <c r="K9898" s="5"/>
      <c r="M9898" s="9"/>
    </row>
    <row r="9899" spans="4:13" x14ac:dyDescent="0.2">
      <c r="D9899" s="2"/>
      <c r="E9899" s="2"/>
      <c r="K9899" s="5"/>
      <c r="M9899" s="9"/>
    </row>
    <row r="9900" spans="4:13" x14ac:dyDescent="0.2">
      <c r="D9900" s="2"/>
      <c r="E9900" s="2"/>
      <c r="K9900" s="5"/>
      <c r="M9900" s="9"/>
    </row>
    <row r="9901" spans="4:13" x14ac:dyDescent="0.2">
      <c r="D9901" s="2"/>
      <c r="E9901" s="2"/>
      <c r="K9901" s="5"/>
      <c r="M9901" s="9"/>
    </row>
    <row r="9902" spans="4:13" x14ac:dyDescent="0.2">
      <c r="D9902" s="2"/>
      <c r="E9902" s="2"/>
      <c r="K9902" s="5"/>
      <c r="M9902" s="9"/>
    </row>
    <row r="9903" spans="4:13" x14ac:dyDescent="0.2">
      <c r="D9903" s="2"/>
      <c r="E9903" s="2"/>
      <c r="K9903" s="5"/>
      <c r="M9903" s="9"/>
    </row>
    <row r="9904" spans="4:13" x14ac:dyDescent="0.2">
      <c r="D9904" s="2"/>
      <c r="E9904" s="2"/>
      <c r="K9904" s="5"/>
      <c r="M9904" s="9"/>
    </row>
    <row r="9905" spans="4:13" x14ac:dyDescent="0.2">
      <c r="D9905" s="2"/>
      <c r="E9905" s="2"/>
      <c r="K9905" s="5"/>
      <c r="M9905" s="9"/>
    </row>
    <row r="9906" spans="4:13" x14ac:dyDescent="0.2">
      <c r="D9906" s="2"/>
      <c r="E9906" s="2"/>
      <c r="K9906" s="5"/>
      <c r="M9906" s="9"/>
    </row>
    <row r="9907" spans="4:13" x14ac:dyDescent="0.2">
      <c r="D9907" s="2"/>
      <c r="E9907" s="2"/>
      <c r="K9907" s="5"/>
      <c r="M9907" s="9"/>
    </row>
    <row r="9908" spans="4:13" x14ac:dyDescent="0.2">
      <c r="D9908" s="2"/>
      <c r="E9908" s="2"/>
      <c r="K9908" s="5"/>
      <c r="M9908" s="9"/>
    </row>
    <row r="9909" spans="4:13" x14ac:dyDescent="0.2">
      <c r="D9909" s="2"/>
      <c r="E9909" s="2"/>
      <c r="K9909" s="5"/>
      <c r="M9909" s="9"/>
    </row>
    <row r="9910" spans="4:13" x14ac:dyDescent="0.2">
      <c r="D9910" s="2"/>
      <c r="E9910" s="2"/>
      <c r="K9910" s="5"/>
      <c r="M9910" s="9"/>
    </row>
    <row r="9911" spans="4:13" x14ac:dyDescent="0.2">
      <c r="D9911" s="2"/>
      <c r="E9911" s="2"/>
      <c r="K9911" s="5"/>
      <c r="M9911" s="9"/>
    </row>
    <row r="9912" spans="4:13" x14ac:dyDescent="0.2">
      <c r="D9912" s="2"/>
      <c r="E9912" s="2"/>
      <c r="K9912" s="5"/>
      <c r="M9912" s="9"/>
    </row>
    <row r="9913" spans="4:13" x14ac:dyDescent="0.2">
      <c r="D9913" s="2"/>
      <c r="E9913" s="2"/>
      <c r="K9913" s="5"/>
      <c r="M9913" s="9"/>
    </row>
    <row r="9914" spans="4:13" x14ac:dyDescent="0.2">
      <c r="D9914" s="2"/>
      <c r="E9914" s="2"/>
      <c r="K9914" s="5"/>
      <c r="M9914" s="9"/>
    </row>
    <row r="9915" spans="4:13" x14ac:dyDescent="0.2">
      <c r="D9915" s="2"/>
      <c r="E9915" s="2"/>
      <c r="K9915" s="5"/>
      <c r="M9915" s="9"/>
    </row>
    <row r="9916" spans="4:13" x14ac:dyDescent="0.2">
      <c r="D9916" s="2"/>
      <c r="E9916" s="2"/>
      <c r="K9916" s="5"/>
      <c r="M9916" s="9"/>
    </row>
    <row r="9917" spans="4:13" x14ac:dyDescent="0.2">
      <c r="D9917" s="2"/>
      <c r="E9917" s="2"/>
      <c r="K9917" s="5"/>
      <c r="M9917" s="9"/>
    </row>
    <row r="9918" spans="4:13" x14ac:dyDescent="0.2">
      <c r="D9918" s="2"/>
      <c r="E9918" s="2"/>
      <c r="K9918" s="5"/>
      <c r="M9918" s="9"/>
    </row>
    <row r="9919" spans="4:13" x14ac:dyDescent="0.2">
      <c r="D9919" s="2"/>
      <c r="E9919" s="2"/>
      <c r="K9919" s="5"/>
      <c r="M9919" s="9"/>
    </row>
    <row r="9920" spans="4:13" x14ac:dyDescent="0.2">
      <c r="D9920" s="2"/>
      <c r="E9920" s="2"/>
      <c r="K9920" s="5"/>
      <c r="M9920" s="9"/>
    </row>
    <row r="9921" spans="4:13" x14ac:dyDescent="0.2">
      <c r="D9921" s="2"/>
      <c r="E9921" s="2"/>
      <c r="K9921" s="5"/>
      <c r="M9921" s="9"/>
    </row>
    <row r="9922" spans="4:13" x14ac:dyDescent="0.2">
      <c r="D9922" s="2"/>
      <c r="E9922" s="2"/>
      <c r="K9922" s="5"/>
      <c r="M9922" s="9"/>
    </row>
    <row r="9923" spans="4:13" x14ac:dyDescent="0.2">
      <c r="D9923" s="2"/>
      <c r="E9923" s="2"/>
      <c r="K9923" s="5"/>
      <c r="M9923" s="9"/>
    </row>
    <row r="9924" spans="4:13" x14ac:dyDescent="0.2">
      <c r="D9924" s="2"/>
      <c r="E9924" s="2"/>
      <c r="K9924" s="5"/>
      <c r="M9924" s="9"/>
    </row>
    <row r="9925" spans="4:13" x14ac:dyDescent="0.2">
      <c r="D9925" s="2"/>
      <c r="E9925" s="2"/>
      <c r="K9925" s="5"/>
      <c r="M9925" s="9"/>
    </row>
    <row r="9926" spans="4:13" x14ac:dyDescent="0.2">
      <c r="D9926" s="2"/>
      <c r="E9926" s="2"/>
      <c r="K9926" s="5"/>
      <c r="M9926" s="9"/>
    </row>
    <row r="9927" spans="4:13" x14ac:dyDescent="0.2">
      <c r="D9927" s="2"/>
      <c r="E9927" s="2"/>
      <c r="K9927" s="5"/>
      <c r="M9927" s="9"/>
    </row>
    <row r="9928" spans="4:13" x14ac:dyDescent="0.2">
      <c r="D9928" s="2"/>
      <c r="E9928" s="2"/>
      <c r="K9928" s="5"/>
      <c r="M9928" s="9"/>
    </row>
    <row r="9929" spans="4:13" x14ac:dyDescent="0.2">
      <c r="D9929" s="2"/>
      <c r="E9929" s="2"/>
      <c r="K9929" s="5"/>
      <c r="M9929" s="9"/>
    </row>
    <row r="9930" spans="4:13" x14ac:dyDescent="0.2">
      <c r="D9930" s="2"/>
      <c r="E9930" s="2"/>
      <c r="K9930" s="5"/>
      <c r="M9930" s="9"/>
    </row>
    <row r="9931" spans="4:13" x14ac:dyDescent="0.2">
      <c r="D9931" s="2"/>
      <c r="E9931" s="2"/>
      <c r="K9931" s="5"/>
      <c r="M9931" s="9"/>
    </row>
    <row r="9932" spans="4:13" x14ac:dyDescent="0.2">
      <c r="D9932" s="2"/>
      <c r="E9932" s="2"/>
      <c r="K9932" s="5"/>
      <c r="M9932" s="9"/>
    </row>
    <row r="9933" spans="4:13" x14ac:dyDescent="0.2">
      <c r="D9933" s="2"/>
      <c r="E9933" s="2"/>
      <c r="K9933" s="5"/>
      <c r="M9933" s="9"/>
    </row>
    <row r="9934" spans="4:13" x14ac:dyDescent="0.2">
      <c r="D9934" s="2"/>
      <c r="E9934" s="2"/>
      <c r="K9934" s="5"/>
      <c r="M9934" s="9"/>
    </row>
    <row r="9935" spans="4:13" x14ac:dyDescent="0.2">
      <c r="D9935" s="2"/>
      <c r="E9935" s="2"/>
      <c r="K9935" s="5"/>
      <c r="M9935" s="9"/>
    </row>
    <row r="9936" spans="4:13" x14ac:dyDescent="0.2">
      <c r="D9936" s="2"/>
      <c r="E9936" s="2"/>
      <c r="K9936" s="5"/>
      <c r="M9936" s="9"/>
    </row>
    <row r="9937" spans="4:13" x14ac:dyDescent="0.2">
      <c r="D9937" s="2"/>
      <c r="E9937" s="2"/>
      <c r="K9937" s="5"/>
      <c r="M9937" s="9"/>
    </row>
    <row r="9938" spans="4:13" x14ac:dyDescent="0.2">
      <c r="D9938" s="2"/>
      <c r="E9938" s="2"/>
      <c r="K9938" s="5"/>
      <c r="M9938" s="9"/>
    </row>
    <row r="9939" spans="4:13" x14ac:dyDescent="0.2">
      <c r="D9939" s="2"/>
      <c r="E9939" s="2"/>
      <c r="K9939" s="5"/>
      <c r="M9939" s="9"/>
    </row>
    <row r="9940" spans="4:13" x14ac:dyDescent="0.2">
      <c r="D9940" s="2"/>
      <c r="E9940" s="2"/>
      <c r="K9940" s="5"/>
      <c r="M9940" s="9"/>
    </row>
    <row r="9941" spans="4:13" x14ac:dyDescent="0.2">
      <c r="D9941" s="2"/>
      <c r="E9941" s="2"/>
      <c r="K9941" s="5"/>
      <c r="M9941" s="9"/>
    </row>
    <row r="9942" spans="4:13" x14ac:dyDescent="0.2">
      <c r="D9942" s="2"/>
      <c r="E9942" s="2"/>
      <c r="K9942" s="5"/>
      <c r="M9942" s="9"/>
    </row>
    <row r="9943" spans="4:13" x14ac:dyDescent="0.2">
      <c r="D9943" s="2"/>
      <c r="E9943" s="2"/>
      <c r="K9943" s="5"/>
      <c r="M9943" s="9"/>
    </row>
    <row r="9944" spans="4:13" x14ac:dyDescent="0.2">
      <c r="D9944" s="2"/>
      <c r="E9944" s="2"/>
      <c r="K9944" s="5"/>
      <c r="M9944" s="9"/>
    </row>
    <row r="9945" spans="4:13" x14ac:dyDescent="0.2">
      <c r="D9945" s="2"/>
      <c r="E9945" s="2"/>
      <c r="K9945" s="5"/>
      <c r="M9945" s="9"/>
    </row>
    <row r="9946" spans="4:13" x14ac:dyDescent="0.2">
      <c r="D9946" s="2"/>
      <c r="E9946" s="2"/>
      <c r="K9946" s="5"/>
      <c r="M9946" s="9"/>
    </row>
    <row r="9947" spans="4:13" x14ac:dyDescent="0.2">
      <c r="D9947" s="2"/>
      <c r="E9947" s="2"/>
      <c r="K9947" s="5"/>
      <c r="M9947" s="9"/>
    </row>
    <row r="9948" spans="4:13" x14ac:dyDescent="0.2">
      <c r="D9948" s="2"/>
      <c r="E9948" s="2"/>
      <c r="K9948" s="5"/>
      <c r="M9948" s="9"/>
    </row>
    <row r="9949" spans="4:13" x14ac:dyDescent="0.2">
      <c r="D9949" s="2"/>
      <c r="E9949" s="2"/>
      <c r="K9949" s="5"/>
      <c r="M9949" s="9"/>
    </row>
    <row r="9950" spans="4:13" x14ac:dyDescent="0.2">
      <c r="D9950" s="2"/>
      <c r="E9950" s="2"/>
      <c r="K9950" s="5"/>
      <c r="M9950" s="9"/>
    </row>
    <row r="9951" spans="4:13" x14ac:dyDescent="0.2">
      <c r="D9951" s="2"/>
      <c r="E9951" s="2"/>
      <c r="K9951" s="5"/>
      <c r="M9951" s="9"/>
    </row>
    <row r="9952" spans="4:13" x14ac:dyDescent="0.2">
      <c r="D9952" s="2"/>
      <c r="E9952" s="2"/>
      <c r="K9952" s="5"/>
      <c r="M9952" s="9"/>
    </row>
    <row r="9953" spans="4:13" x14ac:dyDescent="0.2">
      <c r="D9953" s="2"/>
      <c r="E9953" s="2"/>
      <c r="K9953" s="5"/>
      <c r="M9953" s="9"/>
    </row>
    <row r="9954" spans="4:13" x14ac:dyDescent="0.2">
      <c r="D9954" s="2"/>
      <c r="E9954" s="2"/>
      <c r="K9954" s="5"/>
      <c r="M9954" s="9"/>
    </row>
    <row r="9955" spans="4:13" x14ac:dyDescent="0.2">
      <c r="D9955" s="2"/>
      <c r="E9955" s="2"/>
      <c r="K9955" s="5"/>
      <c r="M9955" s="9"/>
    </row>
    <row r="9956" spans="4:13" x14ac:dyDescent="0.2">
      <c r="D9956" s="2"/>
      <c r="E9956" s="2"/>
      <c r="K9956" s="5"/>
      <c r="M9956" s="9"/>
    </row>
    <row r="9957" spans="4:13" x14ac:dyDescent="0.2">
      <c r="D9957" s="2"/>
      <c r="E9957" s="2"/>
      <c r="K9957" s="5"/>
      <c r="M9957" s="9"/>
    </row>
    <row r="9958" spans="4:13" x14ac:dyDescent="0.2">
      <c r="D9958" s="2"/>
      <c r="E9958" s="2"/>
      <c r="K9958" s="5"/>
      <c r="M9958" s="9"/>
    </row>
    <row r="9959" spans="4:13" x14ac:dyDescent="0.2">
      <c r="D9959" s="2"/>
      <c r="E9959" s="2"/>
      <c r="K9959" s="5"/>
      <c r="M9959" s="9"/>
    </row>
    <row r="9960" spans="4:13" x14ac:dyDescent="0.2">
      <c r="D9960" s="2"/>
      <c r="E9960" s="2"/>
      <c r="K9960" s="5"/>
      <c r="M9960" s="9"/>
    </row>
    <row r="9961" spans="4:13" x14ac:dyDescent="0.2">
      <c r="D9961" s="2"/>
      <c r="E9961" s="2"/>
      <c r="K9961" s="5"/>
      <c r="M9961" s="9"/>
    </row>
    <row r="9962" spans="4:13" x14ac:dyDescent="0.2">
      <c r="D9962" s="2"/>
      <c r="E9962" s="2"/>
      <c r="K9962" s="5"/>
      <c r="M9962" s="9"/>
    </row>
    <row r="9963" spans="4:13" x14ac:dyDescent="0.2">
      <c r="D9963" s="2"/>
      <c r="E9963" s="2"/>
      <c r="K9963" s="5"/>
      <c r="M9963" s="9"/>
    </row>
    <row r="9964" spans="4:13" x14ac:dyDescent="0.2">
      <c r="D9964" s="2"/>
      <c r="E9964" s="2"/>
      <c r="K9964" s="5"/>
      <c r="M9964" s="9"/>
    </row>
    <row r="9965" spans="4:13" x14ac:dyDescent="0.2">
      <c r="D9965" s="2"/>
      <c r="E9965" s="2"/>
      <c r="K9965" s="5"/>
      <c r="M9965" s="9"/>
    </row>
    <row r="9966" spans="4:13" x14ac:dyDescent="0.2">
      <c r="D9966" s="2"/>
      <c r="E9966" s="2"/>
      <c r="K9966" s="5"/>
      <c r="M9966" s="9"/>
    </row>
    <row r="9967" spans="4:13" x14ac:dyDescent="0.2">
      <c r="D9967" s="2"/>
      <c r="E9967" s="2"/>
      <c r="K9967" s="5"/>
      <c r="M9967" s="9"/>
    </row>
    <row r="9968" spans="4:13" x14ac:dyDescent="0.2">
      <c r="D9968" s="2"/>
      <c r="E9968" s="2"/>
      <c r="K9968" s="5"/>
      <c r="M9968" s="9"/>
    </row>
    <row r="9969" spans="4:13" x14ac:dyDescent="0.2">
      <c r="D9969" s="2"/>
      <c r="E9969" s="2"/>
      <c r="K9969" s="5"/>
      <c r="M9969" s="9"/>
    </row>
    <row r="9970" spans="4:13" x14ac:dyDescent="0.2">
      <c r="D9970" s="2"/>
      <c r="E9970" s="2"/>
      <c r="K9970" s="5"/>
      <c r="M9970" s="9"/>
    </row>
    <row r="9971" spans="4:13" x14ac:dyDescent="0.2">
      <c r="D9971" s="2"/>
      <c r="E9971" s="2"/>
      <c r="K9971" s="5"/>
      <c r="M9971" s="9"/>
    </row>
    <row r="9972" spans="4:13" x14ac:dyDescent="0.2">
      <c r="D9972" s="2"/>
      <c r="E9972" s="2"/>
      <c r="K9972" s="5"/>
      <c r="M9972" s="9"/>
    </row>
    <row r="9973" spans="4:13" x14ac:dyDescent="0.2">
      <c r="D9973" s="2"/>
      <c r="E9973" s="2"/>
      <c r="K9973" s="5"/>
      <c r="M9973" s="9"/>
    </row>
    <row r="9974" spans="4:13" x14ac:dyDescent="0.2">
      <c r="D9974" s="2"/>
      <c r="E9974" s="2"/>
      <c r="K9974" s="5"/>
      <c r="M9974" s="9"/>
    </row>
    <row r="9975" spans="4:13" x14ac:dyDescent="0.2">
      <c r="D9975" s="2"/>
      <c r="E9975" s="2"/>
      <c r="K9975" s="5"/>
      <c r="M9975" s="9"/>
    </row>
    <row r="9976" spans="4:13" x14ac:dyDescent="0.2">
      <c r="D9976" s="2"/>
      <c r="E9976" s="2"/>
      <c r="K9976" s="5"/>
      <c r="M9976" s="9"/>
    </row>
    <row r="9977" spans="4:13" x14ac:dyDescent="0.2">
      <c r="D9977" s="2"/>
      <c r="E9977" s="2"/>
      <c r="K9977" s="5"/>
      <c r="M9977" s="9"/>
    </row>
    <row r="9978" spans="4:13" x14ac:dyDescent="0.2">
      <c r="D9978" s="2"/>
      <c r="E9978" s="2"/>
      <c r="K9978" s="5"/>
      <c r="M9978" s="9"/>
    </row>
    <row r="9979" spans="4:13" x14ac:dyDescent="0.2">
      <c r="D9979" s="2"/>
      <c r="E9979" s="2"/>
      <c r="K9979" s="5"/>
      <c r="M9979" s="9"/>
    </row>
    <row r="9980" spans="4:13" x14ac:dyDescent="0.2">
      <c r="D9980" s="2"/>
      <c r="E9980" s="2"/>
      <c r="K9980" s="5"/>
      <c r="M9980" s="9"/>
    </row>
    <row r="9981" spans="4:13" x14ac:dyDescent="0.2">
      <c r="D9981" s="2"/>
      <c r="E9981" s="2"/>
      <c r="K9981" s="5"/>
      <c r="M9981" s="9"/>
    </row>
    <row r="9982" spans="4:13" x14ac:dyDescent="0.2">
      <c r="D9982" s="2"/>
      <c r="E9982" s="2"/>
      <c r="K9982" s="5"/>
      <c r="M9982" s="9"/>
    </row>
    <row r="9983" spans="4:13" x14ac:dyDescent="0.2">
      <c r="D9983" s="2"/>
      <c r="E9983" s="2"/>
      <c r="K9983" s="5"/>
      <c r="M9983" s="9"/>
    </row>
    <row r="9984" spans="4:13" x14ac:dyDescent="0.2">
      <c r="D9984" s="2"/>
      <c r="E9984" s="2"/>
      <c r="K9984" s="5"/>
      <c r="M9984" s="9"/>
    </row>
    <row r="9985" spans="4:13" x14ac:dyDescent="0.2">
      <c r="D9985" s="2"/>
      <c r="E9985" s="2"/>
      <c r="K9985" s="5"/>
      <c r="M9985" s="9"/>
    </row>
    <row r="9986" spans="4:13" x14ac:dyDescent="0.2">
      <c r="D9986" s="2"/>
      <c r="E9986" s="2"/>
      <c r="K9986" s="5"/>
      <c r="M9986" s="9"/>
    </row>
    <row r="9987" spans="4:13" x14ac:dyDescent="0.2">
      <c r="D9987" s="2"/>
      <c r="E9987" s="2"/>
      <c r="K9987" s="5"/>
      <c r="M9987" s="9"/>
    </row>
    <row r="9988" spans="4:13" x14ac:dyDescent="0.2">
      <c r="D9988" s="2"/>
      <c r="E9988" s="2"/>
      <c r="K9988" s="5"/>
      <c r="M9988" s="9"/>
    </row>
    <row r="9989" spans="4:13" x14ac:dyDescent="0.2">
      <c r="D9989" s="2"/>
      <c r="E9989" s="2"/>
      <c r="K9989" s="5"/>
      <c r="M9989" s="9"/>
    </row>
    <row r="9990" spans="4:13" x14ac:dyDescent="0.2">
      <c r="D9990" s="2"/>
      <c r="E9990" s="2"/>
      <c r="K9990" s="5"/>
      <c r="M9990" s="9"/>
    </row>
    <row r="9991" spans="4:13" x14ac:dyDescent="0.2">
      <c r="D9991" s="2"/>
      <c r="E9991" s="2"/>
      <c r="K9991" s="5"/>
      <c r="M9991" s="9"/>
    </row>
    <row r="9992" spans="4:13" x14ac:dyDescent="0.2">
      <c r="D9992" s="2"/>
      <c r="E9992" s="2"/>
      <c r="K9992" s="5"/>
      <c r="M9992" s="9"/>
    </row>
    <row r="9993" spans="4:13" x14ac:dyDescent="0.2">
      <c r="D9993" s="2"/>
      <c r="E9993" s="2"/>
      <c r="K9993" s="5"/>
      <c r="M9993" s="9"/>
    </row>
    <row r="9994" spans="4:13" x14ac:dyDescent="0.2">
      <c r="D9994" s="2"/>
      <c r="E9994" s="2"/>
      <c r="K9994" s="5"/>
      <c r="M9994" s="9"/>
    </row>
    <row r="9995" spans="4:13" x14ac:dyDescent="0.2">
      <c r="D9995" s="2"/>
      <c r="E9995" s="2"/>
      <c r="K9995" s="5"/>
      <c r="M9995" s="9"/>
    </row>
    <row r="9996" spans="4:13" x14ac:dyDescent="0.2">
      <c r="D9996" s="2"/>
      <c r="E9996" s="2"/>
      <c r="K9996" s="5"/>
      <c r="M9996" s="9"/>
    </row>
    <row r="9997" spans="4:13" x14ac:dyDescent="0.2">
      <c r="D9997" s="2"/>
      <c r="E9997" s="2"/>
      <c r="K9997" s="5"/>
      <c r="M9997" s="9"/>
    </row>
    <row r="9998" spans="4:13" x14ac:dyDescent="0.2">
      <c r="D9998" s="2"/>
      <c r="E9998" s="2"/>
      <c r="K9998" s="5"/>
      <c r="M9998" s="9"/>
    </row>
    <row r="9999" spans="4:13" x14ac:dyDescent="0.2">
      <c r="D9999" s="2"/>
      <c r="E9999" s="2"/>
      <c r="K9999" s="5"/>
      <c r="M9999" s="9"/>
    </row>
    <row r="10000" spans="4:13" x14ac:dyDescent="0.2">
      <c r="D10000" s="2"/>
      <c r="E10000" s="2"/>
      <c r="K10000" s="5"/>
      <c r="M10000" s="9"/>
    </row>
    <row r="10001" spans="4:13" x14ac:dyDescent="0.2">
      <c r="D10001" s="2"/>
      <c r="E10001" s="2"/>
      <c r="K10001" s="5"/>
      <c r="M10001" s="9"/>
    </row>
  </sheetData>
  <mergeCells count="2">
    <mergeCell ref="A1:M1"/>
    <mergeCell ref="A2:M2"/>
  </mergeCells>
  <dataValidations count="6">
    <dataValidation type="list" allowBlank="1" showInputMessage="1" showErrorMessage="1" sqref="B5:B10001" xr:uid="{652BB87A-EE6C-654F-A8C0-412C3D4592D4}">
      <formula1>rng_Clientes</formula1>
    </dataValidation>
    <dataValidation type="list" allowBlank="1" showInputMessage="1" showErrorMessage="1" sqref="C5:C10001" xr:uid="{A9AA8D4E-8074-0A42-A42F-06F15B0EBB38}">
      <formula1>rng_Vendedores</formula1>
    </dataValidation>
    <dataValidation type="list" allowBlank="1" showInputMessage="1" showErrorMessage="1" sqref="F5:F10001" xr:uid="{B09D6788-0994-CB4A-8C2D-8201C36D9684}">
      <formula1>"Agendada,Realizada,No Asistió,Cancelada,Reagendada"</formula1>
    </dataValidation>
    <dataValidation type="whole" allowBlank="1" showInputMessage="1" showErrorMessage="1" sqref="H5:H10001" xr:uid="{C2F833A7-03A6-E347-A5BE-95BAE1E8B498}">
      <formula1>0</formula1>
      <formula2>5</formula2>
    </dataValidation>
    <dataValidation type="list" allowBlank="1" showInputMessage="1" showErrorMessage="1" sqref="J5:J10001" xr:uid="{23331AB0-5765-6D4C-AECC-165CC23FFA7C}">
      <formula1>"Sí,No,Pendiente"</formula1>
    </dataValidation>
    <dataValidation type="list" allowBlank="1" showInputMessage="1" showErrorMessage="1" sqref="L5:L10001" xr:uid="{D88691F7-238B-7E40-B280-F23AA35BFF8A}">
      <formula1>rng_Stands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59F24-2684-5C4C-A17A-E4F00EE167CF}">
  <sheetPr codeName="Hoja15">
    <tabColor rgb="FF1F3864"/>
  </sheetPr>
  <dimension ref="B2:N50"/>
  <sheetViews>
    <sheetView workbookViewId="0">
      <pane ySplit="4" topLeftCell="A5" activePane="bottomLeft" state="frozen"/>
      <selection pane="bottomLeft" activeCell="G18" sqref="G18"/>
    </sheetView>
  </sheetViews>
  <sheetFormatPr baseColWidth="10" defaultRowHeight="16" x14ac:dyDescent="0.2"/>
  <cols>
    <col min="1" max="1" width="2.5" customWidth="1"/>
    <col min="2" max="14" width="17.5" customWidth="1"/>
  </cols>
  <sheetData>
    <row r="2" spans="2:14" ht="26" customHeight="1" x14ac:dyDescent="0.2">
      <c r="B2" s="57" t="s">
        <v>439</v>
      </c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</row>
    <row r="3" spans="2:14" ht="26" customHeight="1" x14ac:dyDescent="0.2"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</row>
    <row r="4" spans="2:14" x14ac:dyDescent="0.2">
      <c r="B4" s="58" t="s">
        <v>440</v>
      </c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</row>
    <row r="6" spans="2:14" ht="24" customHeight="1" x14ac:dyDescent="0.2">
      <c r="B6" s="59" t="s">
        <v>441</v>
      </c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</row>
    <row r="8" spans="2:14" ht="22" customHeight="1" x14ac:dyDescent="0.2">
      <c r="B8" s="130" t="s">
        <v>365</v>
      </c>
      <c r="C8" s="55"/>
      <c r="D8" s="132" t="s">
        <v>8</v>
      </c>
      <c r="E8" s="55"/>
      <c r="F8" s="133" t="s">
        <v>366</v>
      </c>
      <c r="G8" s="55"/>
      <c r="H8" s="134" t="s">
        <v>442</v>
      </c>
      <c r="I8" s="55"/>
      <c r="J8" s="136" t="s">
        <v>443</v>
      </c>
      <c r="K8" s="55"/>
      <c r="L8" s="128" t="s">
        <v>444</v>
      </c>
      <c r="M8" s="55"/>
    </row>
    <row r="9" spans="2:14" ht="22" customHeight="1" x14ac:dyDescent="0.2">
      <c r="B9" s="131">
        <f>COUNTA(tblClientes[ID_CLIENTE])</f>
        <v>1</v>
      </c>
      <c r="C9" s="55"/>
      <c r="D9" s="131">
        <f>COUNTIF(tblClientes[ASISTIO_DEMO],"Si")</f>
        <v>1</v>
      </c>
      <c r="E9" s="55"/>
      <c r="F9" s="131">
        <f>COUNTIF(tblClientes[RESULTADO_CIERRE],"Vendido")</f>
        <v>0</v>
      </c>
      <c r="G9" s="55"/>
      <c r="H9" s="135">
        <f>SUMIF(tblClientes[RESULTADO_CIERRE],"Vendido",tblClientes[MONTO_VENDIDO_COP])+SUMIF(tblReferidos[RESULTADO_CIERRE],"Vendido",tblReferidos[MONTO_VENDIDO_COP])</f>
        <v>0</v>
      </c>
      <c r="I9" s="55"/>
      <c r="J9" s="131">
        <f>COUNTIFS(tblReferidos[FASE_REFERIDO],"&lt;&gt;6-Descartado")</f>
        <v>11</v>
      </c>
      <c r="K9" s="55"/>
      <c r="L9" s="129">
        <f>IFERROR(COUNTIF(tblClientes[RESULTADO_CIERRE],"Vendido")/COUNTIF(tblClientes[ASISTIO_DEMO],"Si"),0)</f>
        <v>0</v>
      </c>
      <c r="M9" s="55"/>
    </row>
    <row r="10" spans="2:14" ht="22" customHeight="1" x14ac:dyDescent="0.2"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</row>
    <row r="12" spans="2:14" ht="24" customHeight="1" x14ac:dyDescent="0.2">
      <c r="B12" s="97" t="s">
        <v>445</v>
      </c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</row>
    <row r="14" spans="2:14" x14ac:dyDescent="0.2">
      <c r="B14" s="10" t="s">
        <v>367</v>
      </c>
      <c r="C14" s="10" t="s">
        <v>446</v>
      </c>
      <c r="D14" s="10" t="s">
        <v>447</v>
      </c>
      <c r="E14" s="10" t="s">
        <v>448</v>
      </c>
    </row>
    <row r="15" spans="2:14" x14ac:dyDescent="0.2">
      <c r="B15" s="24" t="s">
        <v>393</v>
      </c>
      <c r="C15" s="6">
        <f>COUNTIF(tblClientes[FASE_ACTUAL],"1-Captura")</f>
        <v>0</v>
      </c>
      <c r="D15" s="44">
        <f>IFERROR(C15/COUNTA(tblClientes[ID_CLIENTE]),0)</f>
        <v>0</v>
      </c>
      <c r="E15" s="6" t="s">
        <v>368</v>
      </c>
    </row>
    <row r="16" spans="2:14" x14ac:dyDescent="0.2">
      <c r="B16" s="24" t="s">
        <v>413</v>
      </c>
      <c r="C16" s="6">
        <f>COUNTIF(tblClientes[FASE_ACTUAL],"2-Telemarketing")</f>
        <v>0</v>
      </c>
      <c r="D16" s="44">
        <f>IFERROR(C16/COUNTA(tblClientes[ID_CLIENTE]),0)</f>
        <v>0</v>
      </c>
      <c r="E16" s="44">
        <f>IFERROR(C16/C15,0)</f>
        <v>0</v>
      </c>
    </row>
    <row r="17" spans="2:14" x14ac:dyDescent="0.2">
      <c r="B17" s="24" t="s">
        <v>414</v>
      </c>
      <c r="C17" s="6">
        <f>COUNTIF(tblClientes[FASE_ACTUAL],"3-Demo Agendada")</f>
        <v>0</v>
      </c>
      <c r="D17" s="44">
        <f>IFERROR(C17/COUNTA(tblClientes[ID_CLIENTE]),0)</f>
        <v>0</v>
      </c>
      <c r="E17" s="44">
        <f>IFERROR(C17/C16,0)</f>
        <v>0</v>
      </c>
    </row>
    <row r="18" spans="2:14" x14ac:dyDescent="0.2">
      <c r="B18" s="24" t="s">
        <v>415</v>
      </c>
      <c r="C18" s="6">
        <f>COUNTIF(tblClientes[FASE_ACTUAL],"4-Demo Realizada")</f>
        <v>1</v>
      </c>
      <c r="D18" s="44">
        <f>IFERROR(C18/COUNTA(tblClientes[ID_CLIENTE]),0)</f>
        <v>1</v>
      </c>
      <c r="E18" s="44">
        <f>IFERROR(C18/C17,0)</f>
        <v>0</v>
      </c>
    </row>
    <row r="19" spans="2:14" x14ac:dyDescent="0.2">
      <c r="B19" s="24" t="s">
        <v>416</v>
      </c>
      <c r="C19" s="6">
        <f>COUNTIF(tblClientes[FASE_ACTUAL],"5-Cierre")</f>
        <v>0</v>
      </c>
      <c r="D19" s="44">
        <f>IFERROR(C19/COUNTA(tblClientes[ID_CLIENTE]),0)</f>
        <v>0</v>
      </c>
      <c r="E19" s="44">
        <f>IFERROR(C19/C18,0)</f>
        <v>0</v>
      </c>
    </row>
    <row r="20" spans="2:14" x14ac:dyDescent="0.2">
      <c r="B20" s="8" t="s">
        <v>449</v>
      </c>
      <c r="C20" s="10">
        <f>SUM(C15:C19)</f>
        <v>1</v>
      </c>
      <c r="D20" s="55"/>
      <c r="E20" s="55"/>
    </row>
    <row r="22" spans="2:14" ht="24" customHeight="1" x14ac:dyDescent="0.2">
      <c r="B22" s="103" t="s">
        <v>450</v>
      </c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</row>
    <row r="24" spans="2:14" ht="32" customHeight="1" x14ac:dyDescent="0.2">
      <c r="B24" s="45" t="s">
        <v>369</v>
      </c>
      <c r="C24" s="45" t="s">
        <v>451</v>
      </c>
      <c r="D24" s="45" t="s">
        <v>370</v>
      </c>
      <c r="E24" s="45" t="s">
        <v>452</v>
      </c>
      <c r="F24" s="45" t="s">
        <v>453</v>
      </c>
      <c r="G24" s="45" t="s">
        <v>454</v>
      </c>
      <c r="H24" s="45" t="s">
        <v>455</v>
      </c>
      <c r="I24" s="45" t="s">
        <v>456</v>
      </c>
    </row>
    <row r="25" spans="2:14" x14ac:dyDescent="0.2">
      <c r="B25" s="1" t="s">
        <v>328</v>
      </c>
      <c r="C25" s="6">
        <f>COUNTIFS(tblClientes[CODIGO_VENDEDOR_DEMO],"V-001",tblClientes[ASISTIO_DEMO],"Si")</f>
        <v>0</v>
      </c>
      <c r="D25" s="6">
        <f>COUNTIFS(tblClientes[CODIGO_VENDEDOR_DEMO],"V-001",tblClientes[RESULTADO_CIERRE],"Vendido")</f>
        <v>0</v>
      </c>
      <c r="E25" s="44">
        <f>IFERROR(D25/C25,0)</f>
        <v>0</v>
      </c>
      <c r="F25" s="46">
        <f>SUMIFS(tblClientes[MONTO_VENDIDO_COP],tblClientes[CODIGO_VENDEDOR_DEMO],"V-001",tblClientes[RESULTADO_CIERRE],"Vendido")</f>
        <v>0</v>
      </c>
      <c r="G25" s="6">
        <f>COUNTIFS(tblReferidos[CODIGO_VENDEDOR_ASIGNADO],"V-001")</f>
        <v>0</v>
      </c>
      <c r="H25" s="47">
        <f ca="1">IFERROR(COUNTIFS(tblClientes[CODIGO_VENDEDOR_DEMO],"V-001",tblClientes[ASISTIO_DEMO],"Si",tblClientes[FECHA_DEMO_REALIZADA],"&gt;="&amp;TODAY()-7)/4,0)</f>
        <v>0</v>
      </c>
      <c r="I25" s="47">
        <f ca="1">IFERROR(COUNTIFS(tblReferidos[CODIGO_VENDEDOR_ASIGNADO],"V-001",tblReferidos[FECHA_REGISTRO],"&gt;="&amp;TODAY()-7)/40,0)</f>
        <v>0</v>
      </c>
    </row>
    <row r="26" spans="2:14" x14ac:dyDescent="0.2">
      <c r="B26" s="1" t="s">
        <v>373</v>
      </c>
      <c r="C26" s="6">
        <f>COUNTIFS(tblClientes[CODIGO_VENDEDOR_DEMO],"V-002",tblClientes[ASISTIO_DEMO],"Si")</f>
        <v>1</v>
      </c>
      <c r="D26" s="6">
        <f>COUNTIFS(tblClientes[CODIGO_VENDEDOR_DEMO],"V-002",tblClientes[RESULTADO_CIERRE],"Vendido")</f>
        <v>0</v>
      </c>
      <c r="E26" s="44">
        <f>IFERROR(D26/C26,0)</f>
        <v>0</v>
      </c>
      <c r="F26" s="46">
        <f>SUMIFS(tblClientes[MONTO_VENDIDO_COP],tblClientes[CODIGO_VENDEDOR_DEMO],"V-002",tblClientes[RESULTADO_CIERRE],"Vendido")</f>
        <v>0</v>
      </c>
      <c r="G26" s="6">
        <f>COUNTIFS(tblReferidos[CODIGO_VENDEDOR_ASIGNADO],"V-002")</f>
        <v>0</v>
      </c>
      <c r="H26" s="47">
        <f ca="1">IFERROR(COUNTIFS(tblClientes[CODIGO_VENDEDOR_DEMO],"V-002",tblClientes[ASISTIO_DEMO],"Si",tblClientes[FECHA_DEMO_REALIZADA],"&gt;="&amp;TODAY()-7)/4,0)</f>
        <v>0.25</v>
      </c>
      <c r="I26" s="47">
        <f ca="1">IFERROR(COUNTIFS(tblReferidos[CODIGO_VENDEDOR_ASIGNADO],"V-002",tblReferidos[FECHA_REGISTRO],"&gt;="&amp;TODAY()-7)/40,0)</f>
        <v>0</v>
      </c>
    </row>
    <row r="27" spans="2:14" x14ac:dyDescent="0.2">
      <c r="B27" s="1" t="s">
        <v>374</v>
      </c>
      <c r="C27" s="6">
        <f>COUNTIFS(tblClientes[CODIGO_VENDEDOR_DEMO],"V-003",tblClientes[ASISTIO_DEMO],"Si")</f>
        <v>0</v>
      </c>
      <c r="D27" s="6">
        <f>COUNTIFS(tblClientes[CODIGO_VENDEDOR_DEMO],"V-003",tblClientes[RESULTADO_CIERRE],"Vendido")</f>
        <v>0</v>
      </c>
      <c r="E27" s="44">
        <f>IFERROR(D27/C27,0)</f>
        <v>0</v>
      </c>
      <c r="F27" s="46">
        <f>SUMIFS(tblClientes[MONTO_VENDIDO_COP],tblClientes[CODIGO_VENDEDOR_DEMO],"V-003",tblClientes[RESULTADO_CIERRE],"Vendido")</f>
        <v>0</v>
      </c>
      <c r="G27" s="6">
        <f>COUNTIFS(tblReferidos[CODIGO_VENDEDOR_ASIGNADO],"V-003")</f>
        <v>0</v>
      </c>
      <c r="H27" s="47">
        <f ca="1">IFERROR(COUNTIFS(tblClientes[CODIGO_VENDEDOR_DEMO],"V-003",tblClientes[ASISTIO_DEMO],"Si",tblClientes[FECHA_DEMO_REALIZADA],"&gt;="&amp;TODAY()-7)/4,0)</f>
        <v>0</v>
      </c>
      <c r="I27" s="47">
        <f ca="1">IFERROR(COUNTIFS(tblReferidos[CODIGO_VENDEDOR_ASIGNADO],"V-003",tblReferidos[FECHA_REGISTRO],"&gt;="&amp;TODAY()-7)/40,0)</f>
        <v>0</v>
      </c>
    </row>
    <row r="28" spans="2:14" x14ac:dyDescent="0.2">
      <c r="B28" s="1" t="s">
        <v>375</v>
      </c>
      <c r="C28" s="6">
        <f>COUNTIFS(tblClientes[CODIGO_VENDEDOR_DEMO],"V-004",tblClientes[ASISTIO_DEMO],"Si")</f>
        <v>0</v>
      </c>
      <c r="D28" s="6">
        <f>COUNTIFS(tblClientes[CODIGO_VENDEDOR_DEMO],"V-004",tblClientes[RESULTADO_CIERRE],"Vendido")</f>
        <v>0</v>
      </c>
      <c r="E28" s="44">
        <f>IFERROR(D28/C28,0)</f>
        <v>0</v>
      </c>
      <c r="F28" s="46">
        <f>SUMIFS(tblClientes[MONTO_VENDIDO_COP],tblClientes[CODIGO_VENDEDOR_DEMO],"V-004",tblClientes[RESULTADO_CIERRE],"Vendido")</f>
        <v>0</v>
      </c>
      <c r="G28" s="6">
        <f>COUNTIFS(tblReferidos[CODIGO_VENDEDOR_ASIGNADO],"V-004")</f>
        <v>0</v>
      </c>
      <c r="H28" s="47">
        <f ca="1">IFERROR(COUNTIFS(tblClientes[CODIGO_VENDEDOR_DEMO],"V-004",tblClientes[ASISTIO_DEMO],"Si",tblClientes[FECHA_DEMO_REALIZADA],"&gt;="&amp;TODAY()-7)/4,0)</f>
        <v>0</v>
      </c>
      <c r="I28" s="47">
        <f ca="1">IFERROR(COUNTIFS(tblReferidos[CODIGO_VENDEDOR_ASIGNADO],"V-004",tblReferidos[FECHA_REGISTRO],"&gt;="&amp;TODAY()-7)/40,0)</f>
        <v>0</v>
      </c>
    </row>
    <row r="29" spans="2:14" x14ac:dyDescent="0.2">
      <c r="B29" s="1" t="s">
        <v>376</v>
      </c>
      <c r="C29" s="6">
        <f>COUNTIFS(tblClientes[CODIGO_VENDEDOR_DEMO],"V-005",tblClientes[ASISTIO_DEMO],"Si")</f>
        <v>0</v>
      </c>
      <c r="D29" s="6">
        <f>COUNTIFS(tblClientes[CODIGO_VENDEDOR_DEMO],"V-005",tblClientes[RESULTADO_CIERRE],"Vendido")</f>
        <v>0</v>
      </c>
      <c r="E29" s="44">
        <f>IFERROR(D29/C29,0)</f>
        <v>0</v>
      </c>
      <c r="F29" s="46">
        <f>SUMIFS(tblClientes[MONTO_VENDIDO_COP],tblClientes[CODIGO_VENDEDOR_DEMO],"V-005",tblClientes[RESULTADO_CIERRE],"Vendido")</f>
        <v>0</v>
      </c>
      <c r="G29" s="6">
        <f>COUNTIFS(tblReferidos[CODIGO_VENDEDOR_ASIGNADO],"V-005")</f>
        <v>0</v>
      </c>
      <c r="H29" s="47">
        <f ca="1">IFERROR(COUNTIFS(tblClientes[CODIGO_VENDEDOR_DEMO],"V-005",tblClientes[ASISTIO_DEMO],"Si",tblClientes[FECHA_DEMO_REALIZADA],"&gt;="&amp;TODAY()-7)/4,0)</f>
        <v>0</v>
      </c>
      <c r="I29" s="47">
        <f ca="1">IFERROR(COUNTIFS(tblReferidos[CODIGO_VENDEDOR_ASIGNADO],"V-005",tblReferidos[FECHA_REGISTRO],"&gt;="&amp;TODAY()-7)/40,0)</f>
        <v>0</v>
      </c>
    </row>
    <row r="31" spans="2:14" ht="24" customHeight="1" x14ac:dyDescent="0.2">
      <c r="B31" s="105" t="s">
        <v>457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</row>
    <row r="32" spans="2:14" ht="24" customHeight="1" x14ac:dyDescent="0.2"/>
    <row r="33" spans="2:14" x14ac:dyDescent="0.2">
      <c r="B33" s="10" t="s">
        <v>377</v>
      </c>
      <c r="C33" s="10" t="s">
        <v>446</v>
      </c>
      <c r="D33" s="10" t="s">
        <v>458</v>
      </c>
      <c r="E33" s="10" t="s">
        <v>459</v>
      </c>
      <c r="F33" s="10" t="s">
        <v>371</v>
      </c>
    </row>
    <row r="34" spans="2:14" x14ac:dyDescent="0.2">
      <c r="B34" s="1" t="s">
        <v>310</v>
      </c>
      <c r="C34" s="6">
        <f>COUNTIF(tblClientes[FUENTE_ORIGEN],"Stand físico")</f>
        <v>0</v>
      </c>
      <c r="D34" s="6">
        <f>COUNTIFS(tblClientes[FUENTE_ORIGEN],"Stand físico",tblClientes[RESULTADO_CIERRE],"Vendido")</f>
        <v>0</v>
      </c>
      <c r="E34" s="44">
        <f t="shared" ref="E34:E41" si="0">IFERROR(D34/C34,0)</f>
        <v>0</v>
      </c>
      <c r="F34" s="46">
        <f>SUMIFS(tblClientes[MONTO_VENDIDO_COP],tblClientes[FUENTE_ORIGEN],"Stand físico",tblClientes[RESULTADO_CIERRE],"Vendido")</f>
        <v>0</v>
      </c>
    </row>
    <row r="35" spans="2:14" x14ac:dyDescent="0.2">
      <c r="B35" s="1" t="s">
        <v>3</v>
      </c>
      <c r="C35" s="6">
        <f>COUNTIF(tblClientes[FUENTE_ORIGEN],"Referido")</f>
        <v>0</v>
      </c>
      <c r="D35" s="6">
        <f>COUNTIFS(tblClientes[FUENTE_ORIGEN],"Referido",tblClientes[RESULTADO_CIERRE],"Vendido")</f>
        <v>0</v>
      </c>
      <c r="E35" s="44">
        <f t="shared" si="0"/>
        <v>0</v>
      </c>
      <c r="F35" s="46">
        <f>SUMIFS(tblClientes[MONTO_VENDIDO_COP],tblClientes[FUENTE_ORIGEN],"Referido",tblClientes[RESULTADO_CIERRE],"Vendido")</f>
        <v>0</v>
      </c>
    </row>
    <row r="36" spans="2:14" x14ac:dyDescent="0.2">
      <c r="B36" s="1" t="s">
        <v>2</v>
      </c>
      <c r="C36" s="6">
        <f>COUNTIF(tblClientes[FUENTE_ORIGEN],"Redes Sociales")</f>
        <v>0</v>
      </c>
      <c r="D36" s="6">
        <f>COUNTIFS(tblClientes[FUENTE_ORIGEN],"Redes Sociales",tblClientes[RESULTADO_CIERRE],"Vendido")</f>
        <v>0</v>
      </c>
      <c r="E36" s="44">
        <f t="shared" si="0"/>
        <v>0</v>
      </c>
      <c r="F36" s="46">
        <f>SUMIFS(tblClientes[MONTO_VENDIDO_COP],tblClientes[FUENTE_ORIGEN],"Redes Sociales",tblClientes[RESULTADO_CIERRE],"Vendido")</f>
        <v>0</v>
      </c>
    </row>
    <row r="37" spans="2:14" x14ac:dyDescent="0.2">
      <c r="B37" s="1" t="s">
        <v>311</v>
      </c>
      <c r="C37" s="6">
        <f>COUNTIF(tblClientes[FUENTE_ORIGEN],"Llamada en frío")</f>
        <v>0</v>
      </c>
      <c r="D37" s="6">
        <f>COUNTIFS(tblClientes[FUENTE_ORIGEN],"Llamada en frío",tblClientes[RESULTADO_CIERRE],"Vendido")</f>
        <v>0</v>
      </c>
      <c r="E37" s="44">
        <f t="shared" si="0"/>
        <v>0</v>
      </c>
      <c r="F37" s="46">
        <f>SUMIFS(tblClientes[MONTO_VENDIDO_COP],tblClientes[FUENTE_ORIGEN],"Llamada en frío",tblClientes[RESULTADO_CIERRE],"Vendido")</f>
        <v>0</v>
      </c>
    </row>
    <row r="38" spans="2:14" x14ac:dyDescent="0.2">
      <c r="B38" s="1" t="s">
        <v>4</v>
      </c>
      <c r="C38" s="6">
        <f>COUNTIF(tblClientes[FUENTE_ORIGEN],"Evento")</f>
        <v>0</v>
      </c>
      <c r="D38" s="6">
        <f>COUNTIFS(tblClientes[FUENTE_ORIGEN],"Evento",tblClientes[RESULTADO_CIERRE],"Vendido")</f>
        <v>0</v>
      </c>
      <c r="E38" s="44">
        <f t="shared" si="0"/>
        <v>0</v>
      </c>
      <c r="F38" s="46">
        <f>SUMIFS(tblClientes[MONTO_VENDIDO_COP],tblClientes[FUENTE_ORIGEN],"Evento",tblClientes[RESULTADO_CIERRE],"Vendido")</f>
        <v>0</v>
      </c>
    </row>
    <row r="39" spans="2:14" x14ac:dyDescent="0.2">
      <c r="B39" s="1" t="s">
        <v>312</v>
      </c>
      <c r="C39" s="6">
        <f>COUNTIF(tblClientes[FUENTE_ORIGEN],"Página Web")</f>
        <v>0</v>
      </c>
      <c r="D39" s="6">
        <f>COUNTIFS(tblClientes[FUENTE_ORIGEN],"Página Web",tblClientes[RESULTADO_CIERRE],"Vendido")</f>
        <v>0</v>
      </c>
      <c r="E39" s="44">
        <f t="shared" si="0"/>
        <v>0</v>
      </c>
      <c r="F39" s="46">
        <f>SUMIFS(tblClientes[MONTO_VENDIDO_COP],tblClientes[FUENTE_ORIGEN],"Página Web",tblClientes[RESULTADO_CIERRE],"Vendido")</f>
        <v>0</v>
      </c>
    </row>
    <row r="40" spans="2:14" x14ac:dyDescent="0.2">
      <c r="B40" s="1" t="s">
        <v>313</v>
      </c>
      <c r="C40" s="6">
        <f>COUNTIF(tblClientes[FUENTE_ORIGEN],"WhatsApp")</f>
        <v>0</v>
      </c>
      <c r="D40" s="6">
        <f>COUNTIFS(tblClientes[FUENTE_ORIGEN],"WhatsApp",tblClientes[RESULTADO_CIERRE],"Vendido")</f>
        <v>0</v>
      </c>
      <c r="E40" s="44">
        <f t="shared" si="0"/>
        <v>0</v>
      </c>
      <c r="F40" s="46">
        <f>SUMIFS(tblClientes[MONTO_VENDIDO_COP],tblClientes[FUENTE_ORIGEN],"WhatsApp",tblClientes[RESULTADO_CIERRE],"Vendido")</f>
        <v>0</v>
      </c>
    </row>
    <row r="41" spans="2:14" x14ac:dyDescent="0.2">
      <c r="B41" s="1" t="s">
        <v>5</v>
      </c>
      <c r="C41" s="6">
        <f>COUNTIF(tblClientes[FUENTE_ORIGEN],"Otro")</f>
        <v>0</v>
      </c>
      <c r="D41" s="6">
        <f>COUNTIFS(tblClientes[FUENTE_ORIGEN],"Otro",tblClientes[RESULTADO_CIERRE],"Vendido")</f>
        <v>0</v>
      </c>
      <c r="E41" s="44">
        <f t="shared" si="0"/>
        <v>0</v>
      </c>
      <c r="F41" s="46">
        <f>SUMIFS(tblClientes[MONTO_VENDIDO_COP],tblClientes[FUENTE_ORIGEN],"Otro",tblClientes[RESULTADO_CIERRE],"Vendido")</f>
        <v>0</v>
      </c>
    </row>
    <row r="44" spans="2:14" ht="24" customHeight="1" x14ac:dyDescent="0.2">
      <c r="B44" s="86" t="s">
        <v>460</v>
      </c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</row>
    <row r="46" spans="2:14" x14ac:dyDescent="0.2">
      <c r="B46" s="127" t="s">
        <v>461</v>
      </c>
      <c r="C46" s="55"/>
      <c r="D46" s="55"/>
      <c r="E46" s="55"/>
      <c r="F46" s="55"/>
      <c r="H46" s="120" t="s">
        <v>372</v>
      </c>
      <c r="I46" s="55"/>
      <c r="J46" s="55"/>
      <c r="K46" s="55"/>
      <c r="L46" s="55"/>
    </row>
    <row r="47" spans="2:14" ht="22" customHeight="1" x14ac:dyDescent="0.2">
      <c r="B47" s="124" t="s">
        <v>462</v>
      </c>
      <c r="C47" s="55"/>
      <c r="D47" s="55"/>
      <c r="E47" s="126">
        <f>COUNTA(tblTelemarketing[ID_INTENTO])</f>
        <v>0</v>
      </c>
      <c r="F47" s="55"/>
      <c r="H47" s="124" t="s">
        <v>466</v>
      </c>
      <c r="I47" s="55"/>
      <c r="J47" s="55"/>
      <c r="K47" s="126">
        <f>COUNTA(tblReferidos[ID_REFERIDO])</f>
        <v>11</v>
      </c>
      <c r="L47" s="55"/>
    </row>
    <row r="48" spans="2:14" x14ac:dyDescent="0.2">
      <c r="B48" s="124" t="s">
        <v>463</v>
      </c>
      <c r="C48" s="55"/>
      <c r="D48" s="55"/>
      <c r="E48" s="126">
        <f>COUNTIF(tblTelemarketing[RESULTADO],"Contesto - Agendo demo")</f>
        <v>0</v>
      </c>
      <c r="F48" s="55"/>
      <c r="H48" s="124" t="s">
        <v>467</v>
      </c>
      <c r="I48" s="55"/>
      <c r="J48" s="55"/>
      <c r="K48" s="126">
        <f>COUNTIF(tblReferidos[RESULTADO_CIERRE],"Vendido")</f>
        <v>0</v>
      </c>
      <c r="L48" s="55"/>
    </row>
    <row r="49" spans="2:12" x14ac:dyDescent="0.2">
      <c r="B49" s="124" t="s">
        <v>464</v>
      </c>
      <c r="C49" s="55"/>
      <c r="D49" s="55"/>
      <c r="E49" s="123">
        <f>IFERROR(COUNTIF(tblTelemarketing[RESULTADO],"Contesto - Agendo demo")/COUNTA(tblTelemarketing[ID_INTENTO]),0)</f>
        <v>0</v>
      </c>
      <c r="F49" s="55"/>
      <c r="H49" s="124" t="s">
        <v>468</v>
      </c>
      <c r="I49" s="55"/>
      <c r="J49" s="55"/>
      <c r="K49" s="123">
        <f>IFERROR(COUNTIF(tblReferidos[RESULTADO_CIERRE],"Vendido")/COUNTA(tblReferidos[ID_REFERIDO]),0)</f>
        <v>0</v>
      </c>
      <c r="L49" s="55"/>
    </row>
    <row r="50" spans="2:12" x14ac:dyDescent="0.2">
      <c r="B50" s="124" t="s">
        <v>465</v>
      </c>
      <c r="C50" s="124"/>
      <c r="D50" s="124"/>
      <c r="E50" s="126">
        <f>COUNTIF(tblTelemarketing[RESULTADO],"No contesta")</f>
        <v>0</v>
      </c>
      <c r="F50" s="55"/>
      <c r="H50" s="124" t="s">
        <v>469</v>
      </c>
      <c r="I50" s="124"/>
      <c r="J50" s="124"/>
      <c r="K50" s="125">
        <f>SUMIF(tblReferidos[RESULTADO_CIERRE],"Vendido",tblReferidos[MONTO_VENDIDO_COP])</f>
        <v>0</v>
      </c>
      <c r="L50" s="55"/>
    </row>
  </sheetData>
  <mergeCells count="38">
    <mergeCell ref="B22:N22"/>
    <mergeCell ref="B31:N31"/>
    <mergeCell ref="B8:C8"/>
    <mergeCell ref="B9:C10"/>
    <mergeCell ref="D8:E8"/>
    <mergeCell ref="D9:E10"/>
    <mergeCell ref="F8:G8"/>
    <mergeCell ref="F9:G10"/>
    <mergeCell ref="H8:I8"/>
    <mergeCell ref="B12:N12"/>
    <mergeCell ref="D20:E20"/>
    <mergeCell ref="H9:I10"/>
    <mergeCell ref="J8:K8"/>
    <mergeCell ref="J9:K10"/>
    <mergeCell ref="B2:N3"/>
    <mergeCell ref="B4:N4"/>
    <mergeCell ref="B6:N6"/>
    <mergeCell ref="L8:M8"/>
    <mergeCell ref="L9:M10"/>
    <mergeCell ref="B44:N44"/>
    <mergeCell ref="B46:F46"/>
    <mergeCell ref="B47:D47"/>
    <mergeCell ref="E47:F47"/>
    <mergeCell ref="B48:D48"/>
    <mergeCell ref="E48:F48"/>
    <mergeCell ref="H46:L46"/>
    <mergeCell ref="H47:J47"/>
    <mergeCell ref="K47:L47"/>
    <mergeCell ref="H48:J48"/>
    <mergeCell ref="K48:L48"/>
    <mergeCell ref="K49:L49"/>
    <mergeCell ref="H50:J50"/>
    <mergeCell ref="K50:L50"/>
    <mergeCell ref="B49:D49"/>
    <mergeCell ref="E49:F49"/>
    <mergeCell ref="B50:D50"/>
    <mergeCell ref="E50:F50"/>
    <mergeCell ref="H49:J49"/>
  </mergeCells>
  <conditionalFormatting sqref="H25:I29">
    <cfRule type="colorScale" priority="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9AE6D-C90D-334E-81F3-E3E06FE412B0}">
  <sheetPr codeName="Hoja3">
    <tabColor rgb="FF2E75B6"/>
  </sheetPr>
  <dimension ref="A1:AL1006"/>
  <sheetViews>
    <sheetView workbookViewId="0">
      <pane ySplit="6" topLeftCell="A7" activePane="bottomLeft" state="frozen"/>
      <selection pane="bottomLeft" activeCell="E16" sqref="E16"/>
    </sheetView>
  </sheetViews>
  <sheetFormatPr baseColWidth="10" defaultRowHeight="16" x14ac:dyDescent="0.2"/>
  <cols>
    <col min="1" max="38" width="16.6640625" customWidth="1"/>
  </cols>
  <sheetData>
    <row r="1" spans="1:38" ht="28" customHeight="1" x14ac:dyDescent="0.25">
      <c r="A1" s="138" t="s">
        <v>486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</row>
    <row r="2" spans="1:38" x14ac:dyDescent="0.2">
      <c r="A2" s="58" t="s">
        <v>487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</row>
    <row r="4" spans="1:38" x14ac:dyDescent="0.2">
      <c r="A4" s="110" t="s">
        <v>488</v>
      </c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O4" s="103" t="s">
        <v>492</v>
      </c>
      <c r="P4" s="103"/>
      <c r="Q4" s="103"/>
      <c r="R4" s="103"/>
      <c r="S4" s="103"/>
      <c r="T4" s="103"/>
      <c r="U4" s="103"/>
      <c r="V4" s="103"/>
      <c r="X4" s="97" t="s">
        <v>495</v>
      </c>
      <c r="Y4" s="97"/>
      <c r="Z4" s="97"/>
      <c r="AA4" s="97"/>
      <c r="AB4" s="97"/>
      <c r="AC4" s="97"/>
      <c r="AD4" s="97"/>
      <c r="AF4" s="137" t="s">
        <v>496</v>
      </c>
      <c r="AG4" s="137"/>
      <c r="AH4" s="137"/>
      <c r="AI4" s="137"/>
      <c r="AJ4" s="137"/>
      <c r="AK4" s="137"/>
      <c r="AL4" s="137"/>
    </row>
    <row r="6" spans="1:38" x14ac:dyDescent="0.2">
      <c r="A6" s="49" t="s">
        <v>335</v>
      </c>
      <c r="B6" s="49" t="s">
        <v>336</v>
      </c>
      <c r="C6" s="49" t="s">
        <v>323</v>
      </c>
      <c r="D6" s="49" t="s">
        <v>337</v>
      </c>
      <c r="E6" s="49" t="s">
        <v>343</v>
      </c>
      <c r="F6" s="49" t="s">
        <v>369</v>
      </c>
      <c r="G6" s="49" t="s">
        <v>386</v>
      </c>
      <c r="H6" s="49" t="s">
        <v>489</v>
      </c>
      <c r="I6" s="49" t="s">
        <v>387</v>
      </c>
      <c r="J6" s="49" t="s">
        <v>340</v>
      </c>
      <c r="K6" s="49" t="s">
        <v>490</v>
      </c>
      <c r="L6" s="49" t="s">
        <v>342</v>
      </c>
      <c r="M6" s="49" t="s">
        <v>491</v>
      </c>
      <c r="O6" s="50" t="s">
        <v>347</v>
      </c>
      <c r="P6" s="50" t="s">
        <v>493</v>
      </c>
      <c r="Q6" s="50" t="s">
        <v>420</v>
      </c>
      <c r="R6" s="50" t="s">
        <v>323</v>
      </c>
      <c r="S6" s="50" t="s">
        <v>367</v>
      </c>
      <c r="T6" s="50" t="s">
        <v>423</v>
      </c>
      <c r="U6" s="50" t="s">
        <v>490</v>
      </c>
      <c r="V6" s="50" t="s">
        <v>494</v>
      </c>
      <c r="X6" s="48" t="s">
        <v>353</v>
      </c>
      <c r="Y6" s="48" t="s">
        <v>335</v>
      </c>
      <c r="Z6" s="48" t="s">
        <v>369</v>
      </c>
      <c r="AA6" s="48" t="s">
        <v>354</v>
      </c>
      <c r="AB6" s="48" t="s">
        <v>355</v>
      </c>
      <c r="AC6" s="48" t="s">
        <v>423</v>
      </c>
      <c r="AD6" s="48" t="s">
        <v>489</v>
      </c>
      <c r="AF6" s="51" t="s">
        <v>419</v>
      </c>
      <c r="AG6" s="51" t="s">
        <v>335</v>
      </c>
      <c r="AH6" s="51" t="s">
        <v>420</v>
      </c>
      <c r="AI6" s="51" t="s">
        <v>421</v>
      </c>
      <c r="AJ6" s="51" t="s">
        <v>422</v>
      </c>
      <c r="AK6" s="51" t="s">
        <v>423</v>
      </c>
      <c r="AL6" s="51" t="s">
        <v>497</v>
      </c>
    </row>
    <row r="7" spans="1:38" x14ac:dyDescent="0.2">
      <c r="B7" s="2"/>
      <c r="K7" s="5"/>
      <c r="L7" s="2"/>
      <c r="O7" t="str">
        <f>IFERROR(Referidos!A5,"")</f>
        <v>RF-2026-00001</v>
      </c>
      <c r="P7" t="str">
        <f>IFERROR(Referidos!B5,"")</f>
        <v>CL-2026-00001</v>
      </c>
      <c r="Q7" s="2" t="str">
        <f>IFERROR(Referidos!C5,"")</f>
        <v>2026-05-22T20:55:37.837Z</v>
      </c>
      <c r="R7" t="str">
        <f>IFERROR(Referidos!D5,"")</f>
        <v>Ejemplo: Pedro Gomez</v>
      </c>
      <c r="S7" t="str">
        <f>IFERROR(Referidos!J5,"")</f>
        <v>1-Recibido</v>
      </c>
      <c r="T7" t="str">
        <f>IFERROR(Referidos!N5,"")</f>
        <v>Pendiente</v>
      </c>
      <c r="U7" s="5">
        <f>IFERROR(Referidos!P5,"")</f>
        <v>0</v>
      </c>
      <c r="V7">
        <f>IFERROR(Referidos!S5,"")</f>
        <v>0</v>
      </c>
      <c r="X7" t="str">
        <f>IFERROR(Demos!A5,"")</f>
        <v>DM-2026-00001</v>
      </c>
      <c r="Y7" t="str">
        <f>IFERROR(Demos!B5,"")</f>
        <v>CL-2026-00001</v>
      </c>
      <c r="Z7" t="str">
        <f>IFERROR(Demos!C5,"")</f>
        <v>V-001</v>
      </c>
      <c r="AA7" s="2" t="str">
        <f>IFERROR(Demos!D5,"")</f>
        <v>2026-05-22T20:10:53.774Z</v>
      </c>
      <c r="AB7" s="2">
        <f>IFERROR(Demos!E5,"")</f>
        <v>0</v>
      </c>
      <c r="AC7">
        <f>IFERROR(Demos!G5,"")</f>
        <v>0</v>
      </c>
      <c r="AD7">
        <f>IFERROR(Demos!H5,"")</f>
        <v>0</v>
      </c>
      <c r="AF7">
        <f>IFERROR(Telemarketing!A5,"")</f>
        <v>0</v>
      </c>
      <c r="AG7">
        <f>IFERROR(Telemarketing!B5,"")</f>
        <v>0</v>
      </c>
      <c r="AH7" s="2">
        <f>IFERROR(Telemarketing!C5,"")</f>
        <v>0</v>
      </c>
      <c r="AI7" s="42">
        <f>IFERROR(Telemarketing!D5,"")</f>
        <v>0</v>
      </c>
      <c r="AJ7">
        <f>IFERROR(Telemarketing!E5,"")</f>
        <v>0</v>
      </c>
      <c r="AK7">
        <f>IFERROR(Telemarketing!F5,"")</f>
        <v>0</v>
      </c>
      <c r="AL7">
        <f>IFERROR(Telemarketing!G5,"")</f>
        <v>0</v>
      </c>
    </row>
    <row r="8" spans="1:38" x14ac:dyDescent="0.2">
      <c r="B8" s="2"/>
      <c r="K8" s="5"/>
      <c r="L8" s="2"/>
      <c r="O8" t="str">
        <f>IFERROR(Referidos!#REF!,"")</f>
        <v/>
      </c>
      <c r="P8" t="str">
        <f>IFERROR(Referidos!#REF!,"")</f>
        <v/>
      </c>
      <c r="Q8" s="2" t="str">
        <f>IFERROR(Referidos!#REF!,"")</f>
        <v/>
      </c>
      <c r="R8" t="str">
        <f>IFERROR(Referidos!#REF!,"")</f>
        <v/>
      </c>
      <c r="S8" t="str">
        <f>IFERROR(Referidos!#REF!,"")</f>
        <v/>
      </c>
      <c r="T8" t="str">
        <f>IFERROR(Referidos!#REF!,"")</f>
        <v/>
      </c>
      <c r="U8" s="5" t="str">
        <f>IFERROR(Referidos!#REF!,"")</f>
        <v/>
      </c>
      <c r="V8" t="str">
        <f>IFERROR(Referidos!#REF!,"")</f>
        <v/>
      </c>
      <c r="X8" t="str">
        <f>IFERROR(Demos!A6,"")</f>
        <v>DM-2026-00002</v>
      </c>
      <c r="Y8" t="str">
        <f>IFERROR(Demos!B6,"")</f>
        <v>CL-2026-00004</v>
      </c>
      <c r="Z8" t="str">
        <f>IFERROR(Demos!C6,"")</f>
        <v>V-002</v>
      </c>
      <c r="AA8" s="2">
        <f>IFERROR(Demos!D6,"")</f>
        <v>46167</v>
      </c>
      <c r="AB8" s="2">
        <f>IFERROR(Demos!E6,"")</f>
        <v>46167</v>
      </c>
      <c r="AC8" t="str">
        <f>IFERROR(Demos!G6,"")</f>
        <v>Realizada</v>
      </c>
      <c r="AD8">
        <f>IFERROR(Demos!H6,"")</f>
        <v>4</v>
      </c>
      <c r="AF8" t="str">
        <f>IFERROR(Telemarketing!#REF!,"")</f>
        <v/>
      </c>
      <c r="AG8" t="str">
        <f>IFERROR(Telemarketing!#REF!,"")</f>
        <v/>
      </c>
      <c r="AH8" s="2" t="str">
        <f>IFERROR(Telemarketing!#REF!,"")</f>
        <v/>
      </c>
      <c r="AI8" s="42" t="str">
        <f>IFERROR(Telemarketing!#REF!,"")</f>
        <v/>
      </c>
      <c r="AJ8" t="str">
        <f>IFERROR(Telemarketing!#REF!,"")</f>
        <v/>
      </c>
      <c r="AK8" t="str">
        <f>IFERROR(Telemarketing!#REF!,"")</f>
        <v/>
      </c>
      <c r="AL8" t="str">
        <f>IFERROR(Telemarketing!#REF!,"")</f>
        <v/>
      </c>
    </row>
    <row r="9" spans="1:38" x14ac:dyDescent="0.2">
      <c r="B9" s="2"/>
      <c r="K9" s="5"/>
      <c r="L9" s="2"/>
      <c r="O9" t="str">
        <f>IFERROR(Referidos!#REF!,"")</f>
        <v/>
      </c>
      <c r="P9" t="str">
        <f>IFERROR(Referidos!#REF!,"")</f>
        <v/>
      </c>
      <c r="Q9" s="2" t="str">
        <f>IFERROR(Referidos!#REF!,"")</f>
        <v/>
      </c>
      <c r="R9" t="str">
        <f>IFERROR(Referidos!#REF!,"")</f>
        <v/>
      </c>
      <c r="S9" t="str">
        <f>IFERROR(Referidos!#REF!,"")</f>
        <v/>
      </c>
      <c r="T9" t="str">
        <f>IFERROR(Referidos!#REF!,"")</f>
        <v/>
      </c>
      <c r="U9" s="5" t="str">
        <f>IFERROR(Referidos!#REF!,"")</f>
        <v/>
      </c>
      <c r="V9" t="str">
        <f>IFERROR(Referidos!#REF!,"")</f>
        <v/>
      </c>
      <c r="X9">
        <f>IFERROR(Demos!A7,"")</f>
        <v>0</v>
      </c>
      <c r="Y9">
        <f>IFERROR(Demos!B7,"")</f>
        <v>0</v>
      </c>
      <c r="Z9">
        <f>IFERROR(Demos!C7,"")</f>
        <v>0</v>
      </c>
      <c r="AA9" s="2">
        <f>IFERROR(Demos!D7,"")</f>
        <v>0</v>
      </c>
      <c r="AB9" s="2">
        <f>IFERROR(Demos!E7,"")</f>
        <v>0</v>
      </c>
      <c r="AC9">
        <f>IFERROR(Demos!G7,"")</f>
        <v>0</v>
      </c>
      <c r="AD9">
        <f>IFERROR(Demos!H7,"")</f>
        <v>0</v>
      </c>
      <c r="AF9" t="str">
        <f>IFERROR(Telemarketing!#REF!,"")</f>
        <v/>
      </c>
      <c r="AG9" t="str">
        <f>IFERROR(Telemarketing!#REF!,"")</f>
        <v/>
      </c>
      <c r="AH9" s="2" t="str">
        <f>IFERROR(Telemarketing!#REF!,"")</f>
        <v/>
      </c>
      <c r="AI9" s="42" t="str">
        <f>IFERROR(Telemarketing!#REF!,"")</f>
        <v/>
      </c>
      <c r="AJ9" t="str">
        <f>IFERROR(Telemarketing!#REF!,"")</f>
        <v/>
      </c>
      <c r="AK9" t="str">
        <f>IFERROR(Telemarketing!#REF!,"")</f>
        <v/>
      </c>
      <c r="AL9" t="str">
        <f>IFERROR(Telemarketing!#REF!,"")</f>
        <v/>
      </c>
    </row>
    <row r="10" spans="1:38" x14ac:dyDescent="0.2">
      <c r="B10" s="2"/>
      <c r="K10" s="5"/>
      <c r="L10" s="2"/>
      <c r="O10" t="str">
        <f>IFERROR(Referidos!#REF!,"")</f>
        <v/>
      </c>
      <c r="P10" t="str">
        <f>IFERROR(Referidos!#REF!,"")</f>
        <v/>
      </c>
      <c r="Q10" s="2" t="str">
        <f>IFERROR(Referidos!#REF!,"")</f>
        <v/>
      </c>
      <c r="R10" t="str">
        <f>IFERROR(Referidos!#REF!,"")</f>
        <v/>
      </c>
      <c r="S10" t="str">
        <f>IFERROR(Referidos!#REF!,"")</f>
        <v/>
      </c>
      <c r="T10" t="str">
        <f>IFERROR(Referidos!#REF!,"")</f>
        <v/>
      </c>
      <c r="U10" s="5" t="str">
        <f>IFERROR(Referidos!#REF!,"")</f>
        <v/>
      </c>
      <c r="V10" t="str">
        <f>IFERROR(Referidos!#REF!,"")</f>
        <v/>
      </c>
      <c r="X10">
        <f>IFERROR(Demos!A8,"")</f>
        <v>0</v>
      </c>
      <c r="Y10">
        <f>IFERROR(Demos!B8,"")</f>
        <v>0</v>
      </c>
      <c r="Z10">
        <f>IFERROR(Demos!C8,"")</f>
        <v>0</v>
      </c>
      <c r="AA10" s="2">
        <f>IFERROR(Demos!D8,"")</f>
        <v>0</v>
      </c>
      <c r="AB10" s="2">
        <f>IFERROR(Demos!E8,"")</f>
        <v>0</v>
      </c>
      <c r="AC10">
        <f>IFERROR(Demos!G8,"")</f>
        <v>0</v>
      </c>
      <c r="AD10">
        <f>IFERROR(Demos!H8,"")</f>
        <v>0</v>
      </c>
      <c r="AF10" t="str">
        <f>IFERROR(Telemarketing!#REF!,"")</f>
        <v/>
      </c>
      <c r="AG10" t="str">
        <f>IFERROR(Telemarketing!#REF!,"")</f>
        <v/>
      </c>
      <c r="AH10" s="2" t="str">
        <f>IFERROR(Telemarketing!#REF!,"")</f>
        <v/>
      </c>
      <c r="AI10" s="42" t="str">
        <f>IFERROR(Telemarketing!#REF!,"")</f>
        <v/>
      </c>
      <c r="AJ10" t="str">
        <f>IFERROR(Telemarketing!#REF!,"")</f>
        <v/>
      </c>
      <c r="AK10" t="str">
        <f>IFERROR(Telemarketing!#REF!,"")</f>
        <v/>
      </c>
      <c r="AL10" t="str">
        <f>IFERROR(Telemarketing!#REF!,"")</f>
        <v/>
      </c>
    </row>
    <row r="11" spans="1:38" x14ac:dyDescent="0.2">
      <c r="B11" s="2"/>
      <c r="K11" s="5"/>
      <c r="L11" s="2"/>
      <c r="O11" t="str">
        <f>IFERROR(Referidos!#REF!,"")</f>
        <v/>
      </c>
      <c r="P11" t="str">
        <f>IFERROR(Referidos!#REF!,"")</f>
        <v/>
      </c>
      <c r="Q11" s="2" t="str">
        <f>IFERROR(Referidos!#REF!,"")</f>
        <v/>
      </c>
      <c r="R11" t="str">
        <f>IFERROR(Referidos!#REF!,"")</f>
        <v/>
      </c>
      <c r="S11" t="str">
        <f>IFERROR(Referidos!#REF!,"")</f>
        <v/>
      </c>
      <c r="T11" t="str">
        <f>IFERROR(Referidos!#REF!,"")</f>
        <v/>
      </c>
      <c r="U11" s="5" t="str">
        <f>IFERROR(Referidos!#REF!,"")</f>
        <v/>
      </c>
      <c r="V11" t="str">
        <f>IFERROR(Referidos!#REF!,"")</f>
        <v/>
      </c>
      <c r="X11">
        <f>IFERROR(Demos!A9,"")</f>
        <v>0</v>
      </c>
      <c r="Y11">
        <f>IFERROR(Demos!B9,"")</f>
        <v>0</v>
      </c>
      <c r="Z11">
        <f>IFERROR(Demos!C9,"")</f>
        <v>0</v>
      </c>
      <c r="AA11" s="2">
        <f>IFERROR(Demos!D9,"")</f>
        <v>0</v>
      </c>
      <c r="AB11" s="2">
        <f>IFERROR(Demos!E9,"")</f>
        <v>0</v>
      </c>
      <c r="AC11">
        <f>IFERROR(Demos!G9,"")</f>
        <v>0</v>
      </c>
      <c r="AD11">
        <f>IFERROR(Demos!H9,"")</f>
        <v>0</v>
      </c>
      <c r="AF11">
        <f>IFERROR(Telemarketing!A6,"")</f>
        <v>0</v>
      </c>
      <c r="AG11">
        <f>IFERROR(Telemarketing!B6,"")</f>
        <v>0</v>
      </c>
      <c r="AH11" s="2">
        <f>IFERROR(Telemarketing!C6,"")</f>
        <v>0</v>
      </c>
      <c r="AI11" s="42">
        <f>IFERROR(Telemarketing!D6,"")</f>
        <v>0</v>
      </c>
      <c r="AJ11">
        <f>IFERROR(Telemarketing!E6,"")</f>
        <v>0</v>
      </c>
      <c r="AK11">
        <f>IFERROR(Telemarketing!F6,"")</f>
        <v>0</v>
      </c>
      <c r="AL11">
        <f>IFERROR(Telemarketing!G6,"")</f>
        <v>0</v>
      </c>
    </row>
    <row r="12" spans="1:38" x14ac:dyDescent="0.2">
      <c r="B12" s="2"/>
      <c r="K12" s="5"/>
      <c r="L12" s="2"/>
      <c r="O12" t="str">
        <f>IFERROR(Referidos!#REF!,"")</f>
        <v/>
      </c>
      <c r="P12" t="str">
        <f>IFERROR(Referidos!#REF!,"")</f>
        <v/>
      </c>
      <c r="Q12" s="2" t="str">
        <f>IFERROR(Referidos!#REF!,"")</f>
        <v/>
      </c>
      <c r="R12" t="str">
        <f>IFERROR(Referidos!#REF!,"")</f>
        <v/>
      </c>
      <c r="S12" t="str">
        <f>IFERROR(Referidos!#REF!,"")</f>
        <v/>
      </c>
      <c r="T12" t="str">
        <f>IFERROR(Referidos!#REF!,"")</f>
        <v/>
      </c>
      <c r="U12" s="5" t="str">
        <f>IFERROR(Referidos!#REF!,"")</f>
        <v/>
      </c>
      <c r="V12" t="str">
        <f>IFERROR(Referidos!#REF!,"")</f>
        <v/>
      </c>
      <c r="X12">
        <f>IFERROR(Demos!A10,"")</f>
        <v>0</v>
      </c>
      <c r="Y12">
        <f>IFERROR(Demos!B10,"")</f>
        <v>0</v>
      </c>
      <c r="Z12">
        <f>IFERROR(Demos!C10,"")</f>
        <v>0</v>
      </c>
      <c r="AA12" s="2">
        <f>IFERROR(Demos!D10,"")</f>
        <v>0</v>
      </c>
      <c r="AB12" s="2">
        <f>IFERROR(Demos!E10,"")</f>
        <v>0</v>
      </c>
      <c r="AC12">
        <f>IFERROR(Demos!G10,"")</f>
        <v>0</v>
      </c>
      <c r="AD12">
        <f>IFERROR(Demos!H10,"")</f>
        <v>0</v>
      </c>
      <c r="AF12">
        <f>IFERROR(Telemarketing!A7,"")</f>
        <v>0</v>
      </c>
      <c r="AG12">
        <f>IFERROR(Telemarketing!B7,"")</f>
        <v>0</v>
      </c>
      <c r="AH12" s="2">
        <f>IFERROR(Telemarketing!C7,"")</f>
        <v>0</v>
      </c>
      <c r="AI12" s="42">
        <f>IFERROR(Telemarketing!D7,"")</f>
        <v>0</v>
      </c>
      <c r="AJ12">
        <f>IFERROR(Telemarketing!E7,"")</f>
        <v>0</v>
      </c>
      <c r="AK12">
        <f>IFERROR(Telemarketing!F7,"")</f>
        <v>0</v>
      </c>
      <c r="AL12">
        <f>IFERROR(Telemarketing!G7,"")</f>
        <v>0</v>
      </c>
    </row>
    <row r="13" spans="1:38" x14ac:dyDescent="0.2">
      <c r="B13" s="2"/>
      <c r="K13" s="5"/>
      <c r="L13" s="2"/>
      <c r="O13" t="str">
        <f>IFERROR(Referidos!#REF!,"")</f>
        <v/>
      </c>
      <c r="P13" t="str">
        <f>IFERROR(Referidos!#REF!,"")</f>
        <v/>
      </c>
      <c r="Q13" s="2" t="str">
        <f>IFERROR(Referidos!#REF!,"")</f>
        <v/>
      </c>
      <c r="R13" t="str">
        <f>IFERROR(Referidos!#REF!,"")</f>
        <v/>
      </c>
      <c r="S13" t="str">
        <f>IFERROR(Referidos!#REF!,"")</f>
        <v/>
      </c>
      <c r="T13" t="str">
        <f>IFERROR(Referidos!#REF!,"")</f>
        <v/>
      </c>
      <c r="U13" s="5" t="str">
        <f>IFERROR(Referidos!#REF!,"")</f>
        <v/>
      </c>
      <c r="V13" t="str">
        <f>IFERROR(Referidos!#REF!,"")</f>
        <v/>
      </c>
      <c r="X13">
        <f>IFERROR(Demos!A11,"")</f>
        <v>0</v>
      </c>
      <c r="Y13">
        <f>IFERROR(Demos!B11,"")</f>
        <v>0</v>
      </c>
      <c r="Z13">
        <f>IFERROR(Demos!C11,"")</f>
        <v>0</v>
      </c>
      <c r="AA13" s="2">
        <f>IFERROR(Demos!D11,"")</f>
        <v>0</v>
      </c>
      <c r="AB13" s="2">
        <f>IFERROR(Demos!E11,"")</f>
        <v>0</v>
      </c>
      <c r="AC13">
        <f>IFERROR(Demos!G11,"")</f>
        <v>0</v>
      </c>
      <c r="AD13">
        <f>IFERROR(Demos!H11,"")</f>
        <v>0</v>
      </c>
      <c r="AF13">
        <f>IFERROR(Telemarketing!A8,"")</f>
        <v>0</v>
      </c>
      <c r="AG13">
        <f>IFERROR(Telemarketing!B8,"")</f>
        <v>0</v>
      </c>
      <c r="AH13" s="2">
        <f>IFERROR(Telemarketing!C8,"")</f>
        <v>0</v>
      </c>
      <c r="AI13" s="42">
        <f>IFERROR(Telemarketing!D8,"")</f>
        <v>0</v>
      </c>
      <c r="AJ13">
        <f>IFERROR(Telemarketing!E8,"")</f>
        <v>0</v>
      </c>
      <c r="AK13">
        <f>IFERROR(Telemarketing!F8,"")</f>
        <v>0</v>
      </c>
      <c r="AL13">
        <f>IFERROR(Telemarketing!G8,"")</f>
        <v>0</v>
      </c>
    </row>
    <row r="14" spans="1:38" x14ac:dyDescent="0.2">
      <c r="B14" s="2"/>
      <c r="K14" s="5"/>
      <c r="L14" s="2"/>
      <c r="O14" t="str">
        <f>IFERROR(Referidos!#REF!,"")</f>
        <v/>
      </c>
      <c r="P14" t="str">
        <f>IFERROR(Referidos!#REF!,"")</f>
        <v/>
      </c>
      <c r="Q14" s="2" t="str">
        <f>IFERROR(Referidos!#REF!,"")</f>
        <v/>
      </c>
      <c r="R14" t="str">
        <f>IFERROR(Referidos!#REF!,"")</f>
        <v/>
      </c>
      <c r="S14" t="str">
        <f>IFERROR(Referidos!#REF!,"")</f>
        <v/>
      </c>
      <c r="T14" t="str">
        <f>IFERROR(Referidos!#REF!,"")</f>
        <v/>
      </c>
      <c r="U14" s="5" t="str">
        <f>IFERROR(Referidos!#REF!,"")</f>
        <v/>
      </c>
      <c r="V14" t="str">
        <f>IFERROR(Referidos!#REF!,"")</f>
        <v/>
      </c>
      <c r="X14">
        <f>IFERROR(Demos!A12,"")</f>
        <v>0</v>
      </c>
      <c r="Y14">
        <f>IFERROR(Demos!B12,"")</f>
        <v>0</v>
      </c>
      <c r="Z14">
        <f>IFERROR(Demos!C12,"")</f>
        <v>0</v>
      </c>
      <c r="AA14" s="2">
        <f>IFERROR(Demos!D12,"")</f>
        <v>0</v>
      </c>
      <c r="AB14" s="2">
        <f>IFERROR(Demos!E12,"")</f>
        <v>0</v>
      </c>
      <c r="AC14">
        <f>IFERROR(Demos!G12,"")</f>
        <v>0</v>
      </c>
      <c r="AD14">
        <f>IFERROR(Demos!H12,"")</f>
        <v>0</v>
      </c>
      <c r="AF14">
        <f>IFERROR(Telemarketing!A9,"")</f>
        <v>0</v>
      </c>
      <c r="AG14">
        <f>IFERROR(Telemarketing!B9,"")</f>
        <v>0</v>
      </c>
      <c r="AH14" s="2">
        <f>IFERROR(Telemarketing!C9,"")</f>
        <v>0</v>
      </c>
      <c r="AI14" s="42">
        <f>IFERROR(Telemarketing!D9,"")</f>
        <v>0</v>
      </c>
      <c r="AJ14">
        <f>IFERROR(Telemarketing!E9,"")</f>
        <v>0</v>
      </c>
      <c r="AK14">
        <f>IFERROR(Telemarketing!F9,"")</f>
        <v>0</v>
      </c>
      <c r="AL14">
        <f>IFERROR(Telemarketing!G9,"")</f>
        <v>0</v>
      </c>
    </row>
    <row r="15" spans="1:38" x14ac:dyDescent="0.2">
      <c r="B15" s="2"/>
      <c r="K15" s="5"/>
      <c r="L15" s="2"/>
      <c r="O15" t="str">
        <f>IFERROR(Referidos!#REF!,"")</f>
        <v/>
      </c>
      <c r="P15" t="str">
        <f>IFERROR(Referidos!#REF!,"")</f>
        <v/>
      </c>
      <c r="Q15" s="2" t="str">
        <f>IFERROR(Referidos!#REF!,"")</f>
        <v/>
      </c>
      <c r="R15" t="str">
        <f>IFERROR(Referidos!#REF!,"")</f>
        <v/>
      </c>
      <c r="S15" t="str">
        <f>IFERROR(Referidos!#REF!,"")</f>
        <v/>
      </c>
      <c r="T15" t="str">
        <f>IFERROR(Referidos!#REF!,"")</f>
        <v/>
      </c>
      <c r="U15" s="5" t="str">
        <f>IFERROR(Referidos!#REF!,"")</f>
        <v/>
      </c>
      <c r="V15" t="str">
        <f>IFERROR(Referidos!#REF!,"")</f>
        <v/>
      </c>
      <c r="X15">
        <f>IFERROR(Demos!A13,"")</f>
        <v>0</v>
      </c>
      <c r="Y15">
        <f>IFERROR(Demos!B13,"")</f>
        <v>0</v>
      </c>
      <c r="Z15">
        <f>IFERROR(Demos!C13,"")</f>
        <v>0</v>
      </c>
      <c r="AA15" s="2">
        <f>IFERROR(Demos!D13,"")</f>
        <v>0</v>
      </c>
      <c r="AB15" s="2">
        <f>IFERROR(Demos!E13,"")</f>
        <v>0</v>
      </c>
      <c r="AC15">
        <f>IFERROR(Demos!G13,"")</f>
        <v>0</v>
      </c>
      <c r="AD15">
        <f>IFERROR(Demos!H13,"")</f>
        <v>0</v>
      </c>
      <c r="AF15">
        <f>IFERROR(Telemarketing!A10,"")</f>
        <v>0</v>
      </c>
      <c r="AG15">
        <f>IFERROR(Telemarketing!B10,"")</f>
        <v>0</v>
      </c>
      <c r="AH15" s="2">
        <f>IFERROR(Telemarketing!C10,"")</f>
        <v>0</v>
      </c>
      <c r="AI15" s="42">
        <f>IFERROR(Telemarketing!D10,"")</f>
        <v>0</v>
      </c>
      <c r="AJ15">
        <f>IFERROR(Telemarketing!E10,"")</f>
        <v>0</v>
      </c>
      <c r="AK15">
        <f>IFERROR(Telemarketing!F10,"")</f>
        <v>0</v>
      </c>
      <c r="AL15">
        <f>IFERROR(Telemarketing!G10,"")</f>
        <v>0</v>
      </c>
    </row>
    <row r="16" spans="1:38" x14ac:dyDescent="0.2">
      <c r="B16" s="2"/>
      <c r="K16" s="5"/>
      <c r="L16" s="2"/>
      <c r="O16">
        <f>IFERROR(Referidos!A16,"")</f>
        <v>0</v>
      </c>
      <c r="P16">
        <f>IFERROR(Referidos!B16,"")</f>
        <v>0</v>
      </c>
      <c r="Q16" s="2">
        <f>IFERROR(Referidos!C16,"")</f>
        <v>0</v>
      </c>
      <c r="R16">
        <f>IFERROR(Referidos!D16,"")</f>
        <v>0</v>
      </c>
      <c r="S16">
        <f>IFERROR(Referidos!J16,"")</f>
        <v>0</v>
      </c>
      <c r="T16">
        <f>IFERROR(Referidos!N16,"")</f>
        <v>0</v>
      </c>
      <c r="U16" s="5">
        <f>IFERROR(Referidos!P16,"")</f>
        <v>0</v>
      </c>
      <c r="V16">
        <f>IFERROR(Referidos!S16,"")</f>
        <v>0</v>
      </c>
      <c r="X16">
        <f>IFERROR(Demos!A14,"")</f>
        <v>0</v>
      </c>
      <c r="Y16">
        <f>IFERROR(Demos!B14,"")</f>
        <v>0</v>
      </c>
      <c r="Z16">
        <f>IFERROR(Demos!C14,"")</f>
        <v>0</v>
      </c>
      <c r="AA16" s="2">
        <f>IFERROR(Demos!D14,"")</f>
        <v>0</v>
      </c>
      <c r="AB16" s="2">
        <f>IFERROR(Demos!E14,"")</f>
        <v>0</v>
      </c>
      <c r="AC16">
        <f>IFERROR(Demos!G14,"")</f>
        <v>0</v>
      </c>
      <c r="AD16">
        <f>IFERROR(Demos!H14,"")</f>
        <v>0</v>
      </c>
      <c r="AF16">
        <f>IFERROR(Telemarketing!A11,"")</f>
        <v>0</v>
      </c>
      <c r="AG16">
        <f>IFERROR(Telemarketing!B11,"")</f>
        <v>0</v>
      </c>
      <c r="AH16" s="2">
        <f>IFERROR(Telemarketing!C11,"")</f>
        <v>0</v>
      </c>
      <c r="AI16" s="42">
        <f>IFERROR(Telemarketing!D11,"")</f>
        <v>0</v>
      </c>
      <c r="AJ16">
        <f>IFERROR(Telemarketing!E11,"")</f>
        <v>0</v>
      </c>
      <c r="AK16">
        <f>IFERROR(Telemarketing!F11,"")</f>
        <v>0</v>
      </c>
      <c r="AL16">
        <f>IFERROR(Telemarketing!G11,"")</f>
        <v>0</v>
      </c>
    </row>
    <row r="17" spans="2:38" x14ac:dyDescent="0.2">
      <c r="B17" s="2"/>
      <c r="K17" s="5"/>
      <c r="L17" s="2"/>
      <c r="O17">
        <f>IFERROR(Referidos!A17,"")</f>
        <v>0</v>
      </c>
      <c r="P17">
        <f>IFERROR(Referidos!B17,"")</f>
        <v>0</v>
      </c>
      <c r="Q17" s="2">
        <f>IFERROR(Referidos!C17,"")</f>
        <v>0</v>
      </c>
      <c r="R17">
        <f>IFERROR(Referidos!D17,"")</f>
        <v>0</v>
      </c>
      <c r="S17">
        <f>IFERROR(Referidos!J17,"")</f>
        <v>0</v>
      </c>
      <c r="T17">
        <f>IFERROR(Referidos!N17,"")</f>
        <v>0</v>
      </c>
      <c r="U17" s="5">
        <f>IFERROR(Referidos!P17,"")</f>
        <v>0</v>
      </c>
      <c r="V17">
        <f>IFERROR(Referidos!S17,"")</f>
        <v>0</v>
      </c>
      <c r="X17">
        <f>IFERROR(Demos!A15,"")</f>
        <v>0</v>
      </c>
      <c r="Y17">
        <f>IFERROR(Demos!B15,"")</f>
        <v>0</v>
      </c>
      <c r="Z17">
        <f>IFERROR(Demos!C15,"")</f>
        <v>0</v>
      </c>
      <c r="AA17" s="2">
        <f>IFERROR(Demos!D15,"")</f>
        <v>0</v>
      </c>
      <c r="AB17" s="2">
        <f>IFERROR(Demos!E15,"")</f>
        <v>0</v>
      </c>
      <c r="AC17">
        <f>IFERROR(Demos!G15,"")</f>
        <v>0</v>
      </c>
      <c r="AD17">
        <f>IFERROR(Demos!H15,"")</f>
        <v>0</v>
      </c>
      <c r="AF17">
        <f>IFERROR(Telemarketing!A12,"")</f>
        <v>0</v>
      </c>
      <c r="AG17">
        <f>IFERROR(Telemarketing!B12,"")</f>
        <v>0</v>
      </c>
      <c r="AH17" s="2">
        <f>IFERROR(Telemarketing!C12,"")</f>
        <v>0</v>
      </c>
      <c r="AI17" s="42">
        <f>IFERROR(Telemarketing!D12,"")</f>
        <v>0</v>
      </c>
      <c r="AJ17">
        <f>IFERROR(Telemarketing!E12,"")</f>
        <v>0</v>
      </c>
      <c r="AK17">
        <f>IFERROR(Telemarketing!F12,"")</f>
        <v>0</v>
      </c>
      <c r="AL17">
        <f>IFERROR(Telemarketing!G12,"")</f>
        <v>0</v>
      </c>
    </row>
    <row r="18" spans="2:38" x14ac:dyDescent="0.2">
      <c r="B18" s="2"/>
      <c r="K18" s="5"/>
      <c r="L18" s="2"/>
      <c r="O18">
        <f>IFERROR(Referidos!A18,"")</f>
        <v>0</v>
      </c>
      <c r="P18">
        <f>IFERROR(Referidos!B18,"")</f>
        <v>0</v>
      </c>
      <c r="Q18" s="2">
        <f>IFERROR(Referidos!C18,"")</f>
        <v>0</v>
      </c>
      <c r="R18">
        <f>IFERROR(Referidos!D18,"")</f>
        <v>0</v>
      </c>
      <c r="S18">
        <f>IFERROR(Referidos!J18,"")</f>
        <v>0</v>
      </c>
      <c r="T18">
        <f>IFERROR(Referidos!N18,"")</f>
        <v>0</v>
      </c>
      <c r="U18" s="5">
        <f>IFERROR(Referidos!P18,"")</f>
        <v>0</v>
      </c>
      <c r="V18">
        <f>IFERROR(Referidos!S18,"")</f>
        <v>0</v>
      </c>
      <c r="X18">
        <f>IFERROR(Demos!A16,"")</f>
        <v>0</v>
      </c>
      <c r="Y18">
        <f>IFERROR(Demos!B16,"")</f>
        <v>0</v>
      </c>
      <c r="Z18">
        <f>IFERROR(Demos!C16,"")</f>
        <v>0</v>
      </c>
      <c r="AA18" s="2">
        <f>IFERROR(Demos!D16,"")</f>
        <v>0</v>
      </c>
      <c r="AB18" s="2">
        <f>IFERROR(Demos!E16,"")</f>
        <v>0</v>
      </c>
      <c r="AC18">
        <f>IFERROR(Demos!G16,"")</f>
        <v>0</v>
      </c>
      <c r="AD18">
        <f>IFERROR(Demos!H16,"")</f>
        <v>0</v>
      </c>
      <c r="AF18">
        <f>IFERROR(Telemarketing!A13,"")</f>
        <v>0</v>
      </c>
      <c r="AG18">
        <f>IFERROR(Telemarketing!B13,"")</f>
        <v>0</v>
      </c>
      <c r="AH18" s="2">
        <f>IFERROR(Telemarketing!C13,"")</f>
        <v>0</v>
      </c>
      <c r="AI18" s="42">
        <f>IFERROR(Telemarketing!D13,"")</f>
        <v>0</v>
      </c>
      <c r="AJ18">
        <f>IFERROR(Telemarketing!E13,"")</f>
        <v>0</v>
      </c>
      <c r="AK18">
        <f>IFERROR(Telemarketing!F13,"")</f>
        <v>0</v>
      </c>
      <c r="AL18">
        <f>IFERROR(Telemarketing!G13,"")</f>
        <v>0</v>
      </c>
    </row>
    <row r="19" spans="2:38" x14ac:dyDescent="0.2">
      <c r="B19" s="2"/>
      <c r="K19" s="5"/>
      <c r="L19" s="2"/>
      <c r="O19">
        <f>IFERROR(Referidos!A19,"")</f>
        <v>0</v>
      </c>
      <c r="P19">
        <f>IFERROR(Referidos!B19,"")</f>
        <v>0</v>
      </c>
      <c r="Q19" s="2">
        <f>IFERROR(Referidos!C19,"")</f>
        <v>0</v>
      </c>
      <c r="R19">
        <f>IFERROR(Referidos!D19,"")</f>
        <v>0</v>
      </c>
      <c r="S19">
        <f>IFERROR(Referidos!J19,"")</f>
        <v>0</v>
      </c>
      <c r="T19">
        <f>IFERROR(Referidos!N19,"")</f>
        <v>0</v>
      </c>
      <c r="U19" s="5">
        <f>IFERROR(Referidos!P19,"")</f>
        <v>0</v>
      </c>
      <c r="V19">
        <f>IFERROR(Referidos!S19,"")</f>
        <v>0</v>
      </c>
      <c r="X19">
        <f>IFERROR(Demos!A17,"")</f>
        <v>0</v>
      </c>
      <c r="Y19">
        <f>IFERROR(Demos!B17,"")</f>
        <v>0</v>
      </c>
      <c r="Z19">
        <f>IFERROR(Demos!C17,"")</f>
        <v>0</v>
      </c>
      <c r="AA19" s="2">
        <f>IFERROR(Demos!D17,"")</f>
        <v>0</v>
      </c>
      <c r="AB19" s="2">
        <f>IFERROR(Demos!E17,"")</f>
        <v>0</v>
      </c>
      <c r="AC19">
        <f>IFERROR(Demos!G17,"")</f>
        <v>0</v>
      </c>
      <c r="AD19">
        <f>IFERROR(Demos!H17,"")</f>
        <v>0</v>
      </c>
      <c r="AF19">
        <f>IFERROR(Telemarketing!A14,"")</f>
        <v>0</v>
      </c>
      <c r="AG19">
        <f>IFERROR(Telemarketing!B14,"")</f>
        <v>0</v>
      </c>
      <c r="AH19" s="2">
        <f>IFERROR(Telemarketing!C14,"")</f>
        <v>0</v>
      </c>
      <c r="AI19" s="42">
        <f>IFERROR(Telemarketing!D14,"")</f>
        <v>0</v>
      </c>
      <c r="AJ19">
        <f>IFERROR(Telemarketing!E14,"")</f>
        <v>0</v>
      </c>
      <c r="AK19">
        <f>IFERROR(Telemarketing!F14,"")</f>
        <v>0</v>
      </c>
      <c r="AL19">
        <f>IFERROR(Telemarketing!G14,"")</f>
        <v>0</v>
      </c>
    </row>
    <row r="20" spans="2:38" x14ac:dyDescent="0.2">
      <c r="B20" s="2"/>
      <c r="K20" s="5"/>
      <c r="L20" s="2"/>
      <c r="O20">
        <f>IFERROR(Referidos!A20,"")</f>
        <v>0</v>
      </c>
      <c r="P20">
        <f>IFERROR(Referidos!B20,"")</f>
        <v>0</v>
      </c>
      <c r="Q20" s="2">
        <f>IFERROR(Referidos!C20,"")</f>
        <v>0</v>
      </c>
      <c r="R20">
        <f>IFERROR(Referidos!D20,"")</f>
        <v>0</v>
      </c>
      <c r="S20">
        <f>IFERROR(Referidos!J20,"")</f>
        <v>0</v>
      </c>
      <c r="T20">
        <f>IFERROR(Referidos!N20,"")</f>
        <v>0</v>
      </c>
      <c r="U20" s="5">
        <f>IFERROR(Referidos!P20,"")</f>
        <v>0</v>
      </c>
      <c r="V20">
        <f>IFERROR(Referidos!S20,"")</f>
        <v>0</v>
      </c>
      <c r="X20">
        <f>IFERROR(Demos!A18,"")</f>
        <v>0</v>
      </c>
      <c r="Y20">
        <f>IFERROR(Demos!B18,"")</f>
        <v>0</v>
      </c>
      <c r="Z20">
        <f>IFERROR(Demos!C18,"")</f>
        <v>0</v>
      </c>
      <c r="AA20" s="2">
        <f>IFERROR(Demos!D18,"")</f>
        <v>0</v>
      </c>
      <c r="AB20" s="2">
        <f>IFERROR(Demos!E18,"")</f>
        <v>0</v>
      </c>
      <c r="AC20">
        <f>IFERROR(Demos!G18,"")</f>
        <v>0</v>
      </c>
      <c r="AD20">
        <f>IFERROR(Demos!H18,"")</f>
        <v>0</v>
      </c>
      <c r="AF20">
        <f>IFERROR(Telemarketing!A15,"")</f>
        <v>0</v>
      </c>
      <c r="AG20">
        <f>IFERROR(Telemarketing!B15,"")</f>
        <v>0</v>
      </c>
      <c r="AH20" s="2">
        <f>IFERROR(Telemarketing!C15,"")</f>
        <v>0</v>
      </c>
      <c r="AI20" s="42">
        <f>IFERROR(Telemarketing!D15,"")</f>
        <v>0</v>
      </c>
      <c r="AJ20">
        <f>IFERROR(Telemarketing!E15,"")</f>
        <v>0</v>
      </c>
      <c r="AK20">
        <f>IFERROR(Telemarketing!F15,"")</f>
        <v>0</v>
      </c>
      <c r="AL20">
        <f>IFERROR(Telemarketing!G15,"")</f>
        <v>0</v>
      </c>
    </row>
    <row r="21" spans="2:38" x14ac:dyDescent="0.2">
      <c r="B21" s="2"/>
      <c r="K21" s="5"/>
      <c r="L21" s="2"/>
      <c r="O21">
        <f>IFERROR(Referidos!A21,"")</f>
        <v>0</v>
      </c>
      <c r="P21">
        <f>IFERROR(Referidos!B21,"")</f>
        <v>0</v>
      </c>
      <c r="Q21" s="2">
        <f>IFERROR(Referidos!C21,"")</f>
        <v>0</v>
      </c>
      <c r="R21">
        <f>IFERROR(Referidos!D21,"")</f>
        <v>0</v>
      </c>
      <c r="S21">
        <f>IFERROR(Referidos!J21,"")</f>
        <v>0</v>
      </c>
      <c r="T21">
        <f>IFERROR(Referidos!N21,"")</f>
        <v>0</v>
      </c>
      <c r="U21" s="5">
        <f>IFERROR(Referidos!P21,"")</f>
        <v>0</v>
      </c>
      <c r="V21">
        <f>IFERROR(Referidos!S21,"")</f>
        <v>0</v>
      </c>
      <c r="X21">
        <f>IFERROR(Demos!A19,"")</f>
        <v>0</v>
      </c>
      <c r="Y21">
        <f>IFERROR(Demos!B19,"")</f>
        <v>0</v>
      </c>
      <c r="Z21">
        <f>IFERROR(Demos!C19,"")</f>
        <v>0</v>
      </c>
      <c r="AA21" s="2">
        <f>IFERROR(Demos!D19,"")</f>
        <v>0</v>
      </c>
      <c r="AB21" s="2">
        <f>IFERROR(Demos!E19,"")</f>
        <v>0</v>
      </c>
      <c r="AC21">
        <f>IFERROR(Demos!G19,"")</f>
        <v>0</v>
      </c>
      <c r="AD21">
        <f>IFERROR(Demos!H19,"")</f>
        <v>0</v>
      </c>
      <c r="AF21">
        <f>IFERROR(Telemarketing!A16,"")</f>
        <v>0</v>
      </c>
      <c r="AG21">
        <f>IFERROR(Telemarketing!B16,"")</f>
        <v>0</v>
      </c>
      <c r="AH21" s="2">
        <f>IFERROR(Telemarketing!C16,"")</f>
        <v>0</v>
      </c>
      <c r="AI21" s="42">
        <f>IFERROR(Telemarketing!D16,"")</f>
        <v>0</v>
      </c>
      <c r="AJ21">
        <f>IFERROR(Telemarketing!E16,"")</f>
        <v>0</v>
      </c>
      <c r="AK21">
        <f>IFERROR(Telemarketing!F16,"")</f>
        <v>0</v>
      </c>
      <c r="AL21">
        <f>IFERROR(Telemarketing!G16,"")</f>
        <v>0</v>
      </c>
    </row>
    <row r="22" spans="2:38" x14ac:dyDescent="0.2">
      <c r="B22" s="2"/>
      <c r="K22" s="5"/>
      <c r="L22" s="2"/>
      <c r="O22">
        <f>IFERROR(Referidos!A22,"")</f>
        <v>0</v>
      </c>
      <c r="P22">
        <f>IFERROR(Referidos!B22,"")</f>
        <v>0</v>
      </c>
      <c r="Q22" s="2">
        <f>IFERROR(Referidos!C22,"")</f>
        <v>0</v>
      </c>
      <c r="R22">
        <f>IFERROR(Referidos!D22,"")</f>
        <v>0</v>
      </c>
      <c r="S22">
        <f>IFERROR(Referidos!J22,"")</f>
        <v>0</v>
      </c>
      <c r="T22">
        <f>IFERROR(Referidos!N22,"")</f>
        <v>0</v>
      </c>
      <c r="U22" s="5">
        <f>IFERROR(Referidos!P22,"")</f>
        <v>0</v>
      </c>
      <c r="V22">
        <f>IFERROR(Referidos!S22,"")</f>
        <v>0</v>
      </c>
      <c r="X22">
        <f>IFERROR(Demos!A20,"")</f>
        <v>0</v>
      </c>
      <c r="Y22">
        <f>IFERROR(Demos!B20,"")</f>
        <v>0</v>
      </c>
      <c r="Z22">
        <f>IFERROR(Demos!C20,"")</f>
        <v>0</v>
      </c>
      <c r="AA22" s="2">
        <f>IFERROR(Demos!D20,"")</f>
        <v>0</v>
      </c>
      <c r="AB22" s="2">
        <f>IFERROR(Demos!E20,"")</f>
        <v>0</v>
      </c>
      <c r="AC22">
        <f>IFERROR(Demos!G20,"")</f>
        <v>0</v>
      </c>
      <c r="AD22">
        <f>IFERROR(Demos!H20,"")</f>
        <v>0</v>
      </c>
      <c r="AF22">
        <f>IFERROR(Telemarketing!A17,"")</f>
        <v>0</v>
      </c>
      <c r="AG22">
        <f>IFERROR(Telemarketing!B17,"")</f>
        <v>0</v>
      </c>
      <c r="AH22" s="2">
        <f>IFERROR(Telemarketing!C17,"")</f>
        <v>0</v>
      </c>
      <c r="AI22" s="42">
        <f>IFERROR(Telemarketing!D17,"")</f>
        <v>0</v>
      </c>
      <c r="AJ22">
        <f>IFERROR(Telemarketing!E17,"")</f>
        <v>0</v>
      </c>
      <c r="AK22">
        <f>IFERROR(Telemarketing!F17,"")</f>
        <v>0</v>
      </c>
      <c r="AL22">
        <f>IFERROR(Telemarketing!G17,"")</f>
        <v>0</v>
      </c>
    </row>
    <row r="23" spans="2:38" x14ac:dyDescent="0.2">
      <c r="B23" s="2"/>
      <c r="K23" s="5"/>
      <c r="L23" s="2"/>
      <c r="O23">
        <f>IFERROR(Referidos!A23,"")</f>
        <v>0</v>
      </c>
      <c r="P23">
        <f>IFERROR(Referidos!B23,"")</f>
        <v>0</v>
      </c>
      <c r="Q23" s="2">
        <f>IFERROR(Referidos!C23,"")</f>
        <v>0</v>
      </c>
      <c r="R23">
        <f>IFERROR(Referidos!D23,"")</f>
        <v>0</v>
      </c>
      <c r="S23">
        <f>IFERROR(Referidos!J23,"")</f>
        <v>0</v>
      </c>
      <c r="T23">
        <f>IFERROR(Referidos!N23,"")</f>
        <v>0</v>
      </c>
      <c r="U23" s="5">
        <f>IFERROR(Referidos!P23,"")</f>
        <v>0</v>
      </c>
      <c r="V23">
        <f>IFERROR(Referidos!S23,"")</f>
        <v>0</v>
      </c>
      <c r="X23">
        <f>IFERROR(Demos!A21,"")</f>
        <v>0</v>
      </c>
      <c r="Y23">
        <f>IFERROR(Demos!B21,"")</f>
        <v>0</v>
      </c>
      <c r="Z23">
        <f>IFERROR(Demos!C21,"")</f>
        <v>0</v>
      </c>
      <c r="AA23" s="2">
        <f>IFERROR(Demos!D21,"")</f>
        <v>0</v>
      </c>
      <c r="AB23" s="2">
        <f>IFERROR(Demos!E21,"")</f>
        <v>0</v>
      </c>
      <c r="AC23">
        <f>IFERROR(Demos!G21,"")</f>
        <v>0</v>
      </c>
      <c r="AD23">
        <f>IFERROR(Demos!H21,"")</f>
        <v>0</v>
      </c>
      <c r="AF23">
        <f>IFERROR(Telemarketing!A18,"")</f>
        <v>0</v>
      </c>
      <c r="AG23">
        <f>IFERROR(Telemarketing!B18,"")</f>
        <v>0</v>
      </c>
      <c r="AH23" s="2">
        <f>IFERROR(Telemarketing!C18,"")</f>
        <v>0</v>
      </c>
      <c r="AI23" s="42">
        <f>IFERROR(Telemarketing!D18,"")</f>
        <v>0</v>
      </c>
      <c r="AJ23">
        <f>IFERROR(Telemarketing!E18,"")</f>
        <v>0</v>
      </c>
      <c r="AK23">
        <f>IFERROR(Telemarketing!F18,"")</f>
        <v>0</v>
      </c>
      <c r="AL23">
        <f>IFERROR(Telemarketing!G18,"")</f>
        <v>0</v>
      </c>
    </row>
    <row r="24" spans="2:38" x14ac:dyDescent="0.2">
      <c r="B24" s="2"/>
      <c r="K24" s="5"/>
      <c r="L24" s="2"/>
      <c r="O24">
        <f>IFERROR(Referidos!A24,"")</f>
        <v>0</v>
      </c>
      <c r="P24">
        <f>IFERROR(Referidos!B24,"")</f>
        <v>0</v>
      </c>
      <c r="Q24" s="2">
        <f>IFERROR(Referidos!C24,"")</f>
        <v>0</v>
      </c>
      <c r="R24">
        <f>IFERROR(Referidos!D24,"")</f>
        <v>0</v>
      </c>
      <c r="S24">
        <f>IFERROR(Referidos!J24,"")</f>
        <v>0</v>
      </c>
      <c r="T24">
        <f>IFERROR(Referidos!N24,"")</f>
        <v>0</v>
      </c>
      <c r="U24" s="5">
        <f>IFERROR(Referidos!P24,"")</f>
        <v>0</v>
      </c>
      <c r="V24">
        <f>IFERROR(Referidos!S24,"")</f>
        <v>0</v>
      </c>
      <c r="X24">
        <f>IFERROR(Demos!A22,"")</f>
        <v>0</v>
      </c>
      <c r="Y24">
        <f>IFERROR(Demos!B22,"")</f>
        <v>0</v>
      </c>
      <c r="Z24">
        <f>IFERROR(Demos!C22,"")</f>
        <v>0</v>
      </c>
      <c r="AA24" s="2">
        <f>IFERROR(Demos!D22,"")</f>
        <v>0</v>
      </c>
      <c r="AB24" s="2">
        <f>IFERROR(Demos!E22,"")</f>
        <v>0</v>
      </c>
      <c r="AC24">
        <f>IFERROR(Demos!G22,"")</f>
        <v>0</v>
      </c>
      <c r="AD24">
        <f>IFERROR(Demos!H22,"")</f>
        <v>0</v>
      </c>
      <c r="AF24">
        <f>IFERROR(Telemarketing!A19,"")</f>
        <v>0</v>
      </c>
      <c r="AG24">
        <f>IFERROR(Telemarketing!B19,"")</f>
        <v>0</v>
      </c>
      <c r="AH24" s="2">
        <f>IFERROR(Telemarketing!C19,"")</f>
        <v>0</v>
      </c>
      <c r="AI24" s="42">
        <f>IFERROR(Telemarketing!D19,"")</f>
        <v>0</v>
      </c>
      <c r="AJ24">
        <f>IFERROR(Telemarketing!E19,"")</f>
        <v>0</v>
      </c>
      <c r="AK24">
        <f>IFERROR(Telemarketing!F19,"")</f>
        <v>0</v>
      </c>
      <c r="AL24">
        <f>IFERROR(Telemarketing!G19,"")</f>
        <v>0</v>
      </c>
    </row>
    <row r="25" spans="2:38" x14ac:dyDescent="0.2">
      <c r="B25" s="2"/>
      <c r="K25" s="5"/>
      <c r="L25" s="2"/>
      <c r="O25">
        <f>IFERROR(Referidos!A25,"")</f>
        <v>0</v>
      </c>
      <c r="P25">
        <f>IFERROR(Referidos!B25,"")</f>
        <v>0</v>
      </c>
      <c r="Q25" s="2">
        <f>IFERROR(Referidos!C25,"")</f>
        <v>0</v>
      </c>
      <c r="R25">
        <f>IFERROR(Referidos!D25,"")</f>
        <v>0</v>
      </c>
      <c r="S25">
        <f>IFERROR(Referidos!J25,"")</f>
        <v>0</v>
      </c>
      <c r="T25">
        <f>IFERROR(Referidos!N25,"")</f>
        <v>0</v>
      </c>
      <c r="U25" s="5">
        <f>IFERROR(Referidos!P25,"")</f>
        <v>0</v>
      </c>
      <c r="V25">
        <f>IFERROR(Referidos!S25,"")</f>
        <v>0</v>
      </c>
      <c r="X25">
        <f>IFERROR(Demos!A23,"")</f>
        <v>0</v>
      </c>
      <c r="Y25">
        <f>IFERROR(Demos!B23,"")</f>
        <v>0</v>
      </c>
      <c r="Z25">
        <f>IFERROR(Demos!C23,"")</f>
        <v>0</v>
      </c>
      <c r="AA25" s="2">
        <f>IFERROR(Demos!D23,"")</f>
        <v>0</v>
      </c>
      <c r="AB25" s="2">
        <f>IFERROR(Demos!E23,"")</f>
        <v>0</v>
      </c>
      <c r="AC25">
        <f>IFERROR(Demos!G23,"")</f>
        <v>0</v>
      </c>
      <c r="AD25">
        <f>IFERROR(Demos!H23,"")</f>
        <v>0</v>
      </c>
      <c r="AF25">
        <f>IFERROR(Telemarketing!A20,"")</f>
        <v>0</v>
      </c>
      <c r="AG25">
        <f>IFERROR(Telemarketing!B20,"")</f>
        <v>0</v>
      </c>
      <c r="AH25" s="2">
        <f>IFERROR(Telemarketing!C20,"")</f>
        <v>0</v>
      </c>
      <c r="AI25" s="42">
        <f>IFERROR(Telemarketing!D20,"")</f>
        <v>0</v>
      </c>
      <c r="AJ25">
        <f>IFERROR(Telemarketing!E20,"")</f>
        <v>0</v>
      </c>
      <c r="AK25">
        <f>IFERROR(Telemarketing!F20,"")</f>
        <v>0</v>
      </c>
      <c r="AL25">
        <f>IFERROR(Telemarketing!G20,"")</f>
        <v>0</v>
      </c>
    </row>
    <row r="26" spans="2:38" x14ac:dyDescent="0.2">
      <c r="B26" s="2"/>
      <c r="K26" s="5"/>
      <c r="L26" s="2"/>
      <c r="O26">
        <f>IFERROR(Referidos!A26,"")</f>
        <v>0</v>
      </c>
      <c r="P26">
        <f>IFERROR(Referidos!B26,"")</f>
        <v>0</v>
      </c>
      <c r="Q26" s="2">
        <f>IFERROR(Referidos!C26,"")</f>
        <v>0</v>
      </c>
      <c r="R26">
        <f>IFERROR(Referidos!D26,"")</f>
        <v>0</v>
      </c>
      <c r="S26">
        <f>IFERROR(Referidos!J26,"")</f>
        <v>0</v>
      </c>
      <c r="T26">
        <f>IFERROR(Referidos!N26,"")</f>
        <v>0</v>
      </c>
      <c r="U26" s="5">
        <f>IFERROR(Referidos!P26,"")</f>
        <v>0</v>
      </c>
      <c r="V26">
        <f>IFERROR(Referidos!S26,"")</f>
        <v>0</v>
      </c>
      <c r="X26">
        <f>IFERROR(Demos!A24,"")</f>
        <v>0</v>
      </c>
      <c r="Y26">
        <f>IFERROR(Demos!B24,"")</f>
        <v>0</v>
      </c>
      <c r="Z26">
        <f>IFERROR(Demos!C24,"")</f>
        <v>0</v>
      </c>
      <c r="AA26" s="2">
        <f>IFERROR(Demos!D24,"")</f>
        <v>0</v>
      </c>
      <c r="AB26" s="2">
        <f>IFERROR(Demos!E24,"")</f>
        <v>0</v>
      </c>
      <c r="AC26">
        <f>IFERROR(Demos!G24,"")</f>
        <v>0</v>
      </c>
      <c r="AD26">
        <f>IFERROR(Demos!H24,"")</f>
        <v>0</v>
      </c>
      <c r="AF26">
        <f>IFERROR(Telemarketing!A21,"")</f>
        <v>0</v>
      </c>
      <c r="AG26">
        <f>IFERROR(Telemarketing!B21,"")</f>
        <v>0</v>
      </c>
      <c r="AH26" s="2">
        <f>IFERROR(Telemarketing!C21,"")</f>
        <v>0</v>
      </c>
      <c r="AI26" s="42">
        <f>IFERROR(Telemarketing!D21,"")</f>
        <v>0</v>
      </c>
      <c r="AJ26">
        <f>IFERROR(Telemarketing!E21,"")</f>
        <v>0</v>
      </c>
      <c r="AK26">
        <f>IFERROR(Telemarketing!F21,"")</f>
        <v>0</v>
      </c>
      <c r="AL26">
        <f>IFERROR(Telemarketing!G21,"")</f>
        <v>0</v>
      </c>
    </row>
    <row r="27" spans="2:38" x14ac:dyDescent="0.2">
      <c r="B27" s="2"/>
      <c r="K27" s="5"/>
      <c r="L27" s="2"/>
      <c r="O27">
        <f>IFERROR(Referidos!A27,"")</f>
        <v>0</v>
      </c>
      <c r="P27">
        <f>IFERROR(Referidos!B27,"")</f>
        <v>0</v>
      </c>
      <c r="Q27" s="2">
        <f>IFERROR(Referidos!C27,"")</f>
        <v>0</v>
      </c>
      <c r="R27">
        <f>IFERROR(Referidos!D27,"")</f>
        <v>0</v>
      </c>
      <c r="S27">
        <f>IFERROR(Referidos!J27,"")</f>
        <v>0</v>
      </c>
      <c r="T27">
        <f>IFERROR(Referidos!N27,"")</f>
        <v>0</v>
      </c>
      <c r="U27" s="5">
        <f>IFERROR(Referidos!P27,"")</f>
        <v>0</v>
      </c>
      <c r="V27">
        <f>IFERROR(Referidos!S27,"")</f>
        <v>0</v>
      </c>
      <c r="X27">
        <f>IFERROR(Demos!A25,"")</f>
        <v>0</v>
      </c>
      <c r="Y27">
        <f>IFERROR(Demos!B25,"")</f>
        <v>0</v>
      </c>
      <c r="Z27">
        <f>IFERROR(Demos!C25,"")</f>
        <v>0</v>
      </c>
      <c r="AA27" s="2">
        <f>IFERROR(Demos!D25,"")</f>
        <v>0</v>
      </c>
      <c r="AB27" s="2">
        <f>IFERROR(Demos!E25,"")</f>
        <v>0</v>
      </c>
      <c r="AC27">
        <f>IFERROR(Demos!G25,"")</f>
        <v>0</v>
      </c>
      <c r="AD27">
        <f>IFERROR(Demos!H25,"")</f>
        <v>0</v>
      </c>
      <c r="AF27">
        <f>IFERROR(Telemarketing!A22,"")</f>
        <v>0</v>
      </c>
      <c r="AG27">
        <f>IFERROR(Telemarketing!B22,"")</f>
        <v>0</v>
      </c>
      <c r="AH27" s="2">
        <f>IFERROR(Telemarketing!C22,"")</f>
        <v>0</v>
      </c>
      <c r="AI27" s="42">
        <f>IFERROR(Telemarketing!D22,"")</f>
        <v>0</v>
      </c>
      <c r="AJ27">
        <f>IFERROR(Telemarketing!E22,"")</f>
        <v>0</v>
      </c>
      <c r="AK27">
        <f>IFERROR(Telemarketing!F22,"")</f>
        <v>0</v>
      </c>
      <c r="AL27">
        <f>IFERROR(Telemarketing!G22,"")</f>
        <v>0</v>
      </c>
    </row>
    <row r="28" spans="2:38" x14ac:dyDescent="0.2">
      <c r="B28" s="2"/>
      <c r="K28" s="5"/>
      <c r="L28" s="2"/>
      <c r="O28">
        <f>IFERROR(Referidos!A28,"")</f>
        <v>0</v>
      </c>
      <c r="P28">
        <f>IFERROR(Referidos!B28,"")</f>
        <v>0</v>
      </c>
      <c r="Q28" s="2">
        <f>IFERROR(Referidos!C28,"")</f>
        <v>0</v>
      </c>
      <c r="R28">
        <f>IFERROR(Referidos!D28,"")</f>
        <v>0</v>
      </c>
      <c r="S28">
        <f>IFERROR(Referidos!J28,"")</f>
        <v>0</v>
      </c>
      <c r="T28">
        <f>IFERROR(Referidos!N28,"")</f>
        <v>0</v>
      </c>
      <c r="U28" s="5">
        <f>IFERROR(Referidos!P28,"")</f>
        <v>0</v>
      </c>
      <c r="V28">
        <f>IFERROR(Referidos!S28,"")</f>
        <v>0</v>
      </c>
      <c r="X28">
        <f>IFERROR(Demos!A26,"")</f>
        <v>0</v>
      </c>
      <c r="Y28">
        <f>IFERROR(Demos!B26,"")</f>
        <v>0</v>
      </c>
      <c r="Z28">
        <f>IFERROR(Demos!C26,"")</f>
        <v>0</v>
      </c>
      <c r="AA28" s="2">
        <f>IFERROR(Demos!D26,"")</f>
        <v>0</v>
      </c>
      <c r="AB28" s="2">
        <f>IFERROR(Demos!E26,"")</f>
        <v>0</v>
      </c>
      <c r="AC28">
        <f>IFERROR(Demos!G26,"")</f>
        <v>0</v>
      </c>
      <c r="AD28">
        <f>IFERROR(Demos!H26,"")</f>
        <v>0</v>
      </c>
      <c r="AF28">
        <f>IFERROR(Telemarketing!A23,"")</f>
        <v>0</v>
      </c>
      <c r="AG28">
        <f>IFERROR(Telemarketing!B23,"")</f>
        <v>0</v>
      </c>
      <c r="AH28" s="2">
        <f>IFERROR(Telemarketing!C23,"")</f>
        <v>0</v>
      </c>
      <c r="AI28" s="42">
        <f>IFERROR(Telemarketing!D23,"")</f>
        <v>0</v>
      </c>
      <c r="AJ28">
        <f>IFERROR(Telemarketing!E23,"")</f>
        <v>0</v>
      </c>
      <c r="AK28">
        <f>IFERROR(Telemarketing!F23,"")</f>
        <v>0</v>
      </c>
      <c r="AL28">
        <f>IFERROR(Telemarketing!G23,"")</f>
        <v>0</v>
      </c>
    </row>
    <row r="29" spans="2:38" x14ac:dyDescent="0.2">
      <c r="B29" s="2"/>
      <c r="K29" s="5"/>
      <c r="L29" s="2"/>
      <c r="O29">
        <f>IFERROR(Referidos!A29,"")</f>
        <v>0</v>
      </c>
      <c r="P29">
        <f>IFERROR(Referidos!B29,"")</f>
        <v>0</v>
      </c>
      <c r="Q29" s="2">
        <f>IFERROR(Referidos!C29,"")</f>
        <v>0</v>
      </c>
      <c r="R29">
        <f>IFERROR(Referidos!D29,"")</f>
        <v>0</v>
      </c>
      <c r="S29">
        <f>IFERROR(Referidos!J29,"")</f>
        <v>0</v>
      </c>
      <c r="T29">
        <f>IFERROR(Referidos!N29,"")</f>
        <v>0</v>
      </c>
      <c r="U29" s="5">
        <f>IFERROR(Referidos!P29,"")</f>
        <v>0</v>
      </c>
      <c r="V29">
        <f>IFERROR(Referidos!S29,"")</f>
        <v>0</v>
      </c>
      <c r="X29">
        <f>IFERROR(Demos!A27,"")</f>
        <v>0</v>
      </c>
      <c r="Y29">
        <f>IFERROR(Demos!B27,"")</f>
        <v>0</v>
      </c>
      <c r="Z29">
        <f>IFERROR(Demos!C27,"")</f>
        <v>0</v>
      </c>
      <c r="AA29" s="2">
        <f>IFERROR(Demos!D27,"")</f>
        <v>0</v>
      </c>
      <c r="AB29" s="2">
        <f>IFERROR(Demos!E27,"")</f>
        <v>0</v>
      </c>
      <c r="AC29">
        <f>IFERROR(Demos!G27,"")</f>
        <v>0</v>
      </c>
      <c r="AD29">
        <f>IFERROR(Demos!H27,"")</f>
        <v>0</v>
      </c>
      <c r="AF29">
        <f>IFERROR(Telemarketing!A24,"")</f>
        <v>0</v>
      </c>
      <c r="AG29">
        <f>IFERROR(Telemarketing!B24,"")</f>
        <v>0</v>
      </c>
      <c r="AH29" s="2">
        <f>IFERROR(Telemarketing!C24,"")</f>
        <v>0</v>
      </c>
      <c r="AI29" s="42">
        <f>IFERROR(Telemarketing!D24,"")</f>
        <v>0</v>
      </c>
      <c r="AJ29">
        <f>IFERROR(Telemarketing!E24,"")</f>
        <v>0</v>
      </c>
      <c r="AK29">
        <f>IFERROR(Telemarketing!F24,"")</f>
        <v>0</v>
      </c>
      <c r="AL29">
        <f>IFERROR(Telemarketing!G24,"")</f>
        <v>0</v>
      </c>
    </row>
    <row r="30" spans="2:38" x14ac:dyDescent="0.2">
      <c r="B30" s="2"/>
      <c r="K30" s="5"/>
      <c r="L30" s="2"/>
      <c r="O30">
        <f>IFERROR(Referidos!A30,"")</f>
        <v>0</v>
      </c>
      <c r="P30">
        <f>IFERROR(Referidos!B30,"")</f>
        <v>0</v>
      </c>
      <c r="Q30" s="2">
        <f>IFERROR(Referidos!C30,"")</f>
        <v>0</v>
      </c>
      <c r="R30">
        <f>IFERROR(Referidos!D30,"")</f>
        <v>0</v>
      </c>
      <c r="S30">
        <f>IFERROR(Referidos!J30,"")</f>
        <v>0</v>
      </c>
      <c r="T30">
        <f>IFERROR(Referidos!N30,"")</f>
        <v>0</v>
      </c>
      <c r="U30" s="5">
        <f>IFERROR(Referidos!P30,"")</f>
        <v>0</v>
      </c>
      <c r="V30">
        <f>IFERROR(Referidos!S30,"")</f>
        <v>0</v>
      </c>
      <c r="X30">
        <f>IFERROR(Demos!A28,"")</f>
        <v>0</v>
      </c>
      <c r="Y30">
        <f>IFERROR(Demos!B28,"")</f>
        <v>0</v>
      </c>
      <c r="Z30">
        <f>IFERROR(Demos!C28,"")</f>
        <v>0</v>
      </c>
      <c r="AA30" s="2">
        <f>IFERROR(Demos!D28,"")</f>
        <v>0</v>
      </c>
      <c r="AB30" s="2">
        <f>IFERROR(Demos!E28,"")</f>
        <v>0</v>
      </c>
      <c r="AC30">
        <f>IFERROR(Demos!G28,"")</f>
        <v>0</v>
      </c>
      <c r="AD30">
        <f>IFERROR(Demos!H28,"")</f>
        <v>0</v>
      </c>
      <c r="AF30">
        <f>IFERROR(Telemarketing!A25,"")</f>
        <v>0</v>
      </c>
      <c r="AG30">
        <f>IFERROR(Telemarketing!B25,"")</f>
        <v>0</v>
      </c>
      <c r="AH30" s="2">
        <f>IFERROR(Telemarketing!C25,"")</f>
        <v>0</v>
      </c>
      <c r="AI30" s="42">
        <f>IFERROR(Telemarketing!D25,"")</f>
        <v>0</v>
      </c>
      <c r="AJ30">
        <f>IFERROR(Telemarketing!E25,"")</f>
        <v>0</v>
      </c>
      <c r="AK30">
        <f>IFERROR(Telemarketing!F25,"")</f>
        <v>0</v>
      </c>
      <c r="AL30">
        <f>IFERROR(Telemarketing!G25,"")</f>
        <v>0</v>
      </c>
    </row>
    <row r="31" spans="2:38" x14ac:dyDescent="0.2">
      <c r="B31" s="2"/>
      <c r="K31" s="5"/>
      <c r="L31" s="2"/>
      <c r="O31">
        <f>IFERROR(Referidos!A31,"")</f>
        <v>0</v>
      </c>
      <c r="P31">
        <f>IFERROR(Referidos!B31,"")</f>
        <v>0</v>
      </c>
      <c r="Q31" s="2">
        <f>IFERROR(Referidos!C31,"")</f>
        <v>0</v>
      </c>
      <c r="R31">
        <f>IFERROR(Referidos!D31,"")</f>
        <v>0</v>
      </c>
      <c r="S31">
        <f>IFERROR(Referidos!J31,"")</f>
        <v>0</v>
      </c>
      <c r="T31">
        <f>IFERROR(Referidos!N31,"")</f>
        <v>0</v>
      </c>
      <c r="U31" s="5">
        <f>IFERROR(Referidos!P31,"")</f>
        <v>0</v>
      </c>
      <c r="V31">
        <f>IFERROR(Referidos!S31,"")</f>
        <v>0</v>
      </c>
      <c r="X31">
        <f>IFERROR(Demos!A29,"")</f>
        <v>0</v>
      </c>
      <c r="Y31">
        <f>IFERROR(Demos!B29,"")</f>
        <v>0</v>
      </c>
      <c r="Z31">
        <f>IFERROR(Demos!C29,"")</f>
        <v>0</v>
      </c>
      <c r="AA31" s="2">
        <f>IFERROR(Demos!D29,"")</f>
        <v>0</v>
      </c>
      <c r="AB31" s="2">
        <f>IFERROR(Demos!E29,"")</f>
        <v>0</v>
      </c>
      <c r="AC31">
        <f>IFERROR(Demos!G29,"")</f>
        <v>0</v>
      </c>
      <c r="AD31">
        <f>IFERROR(Demos!H29,"")</f>
        <v>0</v>
      </c>
      <c r="AF31">
        <f>IFERROR(Telemarketing!A26,"")</f>
        <v>0</v>
      </c>
      <c r="AG31">
        <f>IFERROR(Telemarketing!B26,"")</f>
        <v>0</v>
      </c>
      <c r="AH31" s="2">
        <f>IFERROR(Telemarketing!C26,"")</f>
        <v>0</v>
      </c>
      <c r="AI31" s="42">
        <f>IFERROR(Telemarketing!D26,"")</f>
        <v>0</v>
      </c>
      <c r="AJ31">
        <f>IFERROR(Telemarketing!E26,"")</f>
        <v>0</v>
      </c>
      <c r="AK31">
        <f>IFERROR(Telemarketing!F26,"")</f>
        <v>0</v>
      </c>
      <c r="AL31">
        <f>IFERROR(Telemarketing!G26,"")</f>
        <v>0</v>
      </c>
    </row>
    <row r="32" spans="2:38" x14ac:dyDescent="0.2">
      <c r="B32" s="2"/>
      <c r="K32" s="5"/>
      <c r="L32" s="2"/>
      <c r="O32">
        <f>IFERROR(Referidos!A32,"")</f>
        <v>0</v>
      </c>
      <c r="P32">
        <f>IFERROR(Referidos!B32,"")</f>
        <v>0</v>
      </c>
      <c r="Q32" s="2">
        <f>IFERROR(Referidos!C32,"")</f>
        <v>0</v>
      </c>
      <c r="R32">
        <f>IFERROR(Referidos!D32,"")</f>
        <v>0</v>
      </c>
      <c r="S32">
        <f>IFERROR(Referidos!J32,"")</f>
        <v>0</v>
      </c>
      <c r="T32">
        <f>IFERROR(Referidos!N32,"")</f>
        <v>0</v>
      </c>
      <c r="U32" s="5">
        <f>IFERROR(Referidos!P32,"")</f>
        <v>0</v>
      </c>
      <c r="V32">
        <f>IFERROR(Referidos!S32,"")</f>
        <v>0</v>
      </c>
      <c r="X32">
        <f>IFERROR(Demos!A30,"")</f>
        <v>0</v>
      </c>
      <c r="Y32">
        <f>IFERROR(Demos!B30,"")</f>
        <v>0</v>
      </c>
      <c r="Z32">
        <f>IFERROR(Demos!C30,"")</f>
        <v>0</v>
      </c>
      <c r="AA32" s="2">
        <f>IFERROR(Demos!D30,"")</f>
        <v>0</v>
      </c>
      <c r="AB32" s="2">
        <f>IFERROR(Demos!E30,"")</f>
        <v>0</v>
      </c>
      <c r="AC32">
        <f>IFERROR(Demos!G30,"")</f>
        <v>0</v>
      </c>
      <c r="AD32">
        <f>IFERROR(Demos!H30,"")</f>
        <v>0</v>
      </c>
      <c r="AF32">
        <f>IFERROR(Telemarketing!A27,"")</f>
        <v>0</v>
      </c>
      <c r="AG32">
        <f>IFERROR(Telemarketing!B27,"")</f>
        <v>0</v>
      </c>
      <c r="AH32" s="2">
        <f>IFERROR(Telemarketing!C27,"")</f>
        <v>0</v>
      </c>
      <c r="AI32" s="42">
        <f>IFERROR(Telemarketing!D27,"")</f>
        <v>0</v>
      </c>
      <c r="AJ32">
        <f>IFERROR(Telemarketing!E27,"")</f>
        <v>0</v>
      </c>
      <c r="AK32">
        <f>IFERROR(Telemarketing!F27,"")</f>
        <v>0</v>
      </c>
      <c r="AL32">
        <f>IFERROR(Telemarketing!G27,"")</f>
        <v>0</v>
      </c>
    </row>
    <row r="33" spans="2:38" x14ac:dyDescent="0.2">
      <c r="B33" s="2"/>
      <c r="K33" s="5"/>
      <c r="L33" s="2"/>
      <c r="O33">
        <f>IFERROR(Referidos!A33,"")</f>
        <v>0</v>
      </c>
      <c r="P33">
        <f>IFERROR(Referidos!B33,"")</f>
        <v>0</v>
      </c>
      <c r="Q33" s="2">
        <f>IFERROR(Referidos!C33,"")</f>
        <v>0</v>
      </c>
      <c r="R33">
        <f>IFERROR(Referidos!D33,"")</f>
        <v>0</v>
      </c>
      <c r="S33">
        <f>IFERROR(Referidos!J33,"")</f>
        <v>0</v>
      </c>
      <c r="T33">
        <f>IFERROR(Referidos!N33,"")</f>
        <v>0</v>
      </c>
      <c r="U33" s="5">
        <f>IFERROR(Referidos!P33,"")</f>
        <v>0</v>
      </c>
      <c r="V33">
        <f>IFERROR(Referidos!S33,"")</f>
        <v>0</v>
      </c>
      <c r="X33">
        <f>IFERROR(Demos!A31,"")</f>
        <v>0</v>
      </c>
      <c r="Y33">
        <f>IFERROR(Demos!B31,"")</f>
        <v>0</v>
      </c>
      <c r="Z33">
        <f>IFERROR(Demos!C31,"")</f>
        <v>0</v>
      </c>
      <c r="AA33" s="2">
        <f>IFERROR(Demos!D31,"")</f>
        <v>0</v>
      </c>
      <c r="AB33" s="2">
        <f>IFERROR(Demos!E31,"")</f>
        <v>0</v>
      </c>
      <c r="AC33">
        <f>IFERROR(Demos!G31,"")</f>
        <v>0</v>
      </c>
      <c r="AD33">
        <f>IFERROR(Demos!H31,"")</f>
        <v>0</v>
      </c>
      <c r="AF33">
        <f>IFERROR(Telemarketing!A28,"")</f>
        <v>0</v>
      </c>
      <c r="AG33">
        <f>IFERROR(Telemarketing!B28,"")</f>
        <v>0</v>
      </c>
      <c r="AH33" s="2">
        <f>IFERROR(Telemarketing!C28,"")</f>
        <v>0</v>
      </c>
      <c r="AI33" s="42">
        <f>IFERROR(Telemarketing!D28,"")</f>
        <v>0</v>
      </c>
      <c r="AJ33">
        <f>IFERROR(Telemarketing!E28,"")</f>
        <v>0</v>
      </c>
      <c r="AK33">
        <f>IFERROR(Telemarketing!F28,"")</f>
        <v>0</v>
      </c>
      <c r="AL33">
        <f>IFERROR(Telemarketing!G28,"")</f>
        <v>0</v>
      </c>
    </row>
    <row r="34" spans="2:38" x14ac:dyDescent="0.2">
      <c r="B34" s="2"/>
      <c r="K34" s="5"/>
      <c r="L34" s="2"/>
      <c r="O34">
        <f>IFERROR(Referidos!A34,"")</f>
        <v>0</v>
      </c>
      <c r="P34">
        <f>IFERROR(Referidos!B34,"")</f>
        <v>0</v>
      </c>
      <c r="Q34" s="2">
        <f>IFERROR(Referidos!C34,"")</f>
        <v>0</v>
      </c>
      <c r="R34">
        <f>IFERROR(Referidos!D34,"")</f>
        <v>0</v>
      </c>
      <c r="S34">
        <f>IFERROR(Referidos!J34,"")</f>
        <v>0</v>
      </c>
      <c r="T34">
        <f>IFERROR(Referidos!N34,"")</f>
        <v>0</v>
      </c>
      <c r="U34" s="5">
        <f>IFERROR(Referidos!P34,"")</f>
        <v>0</v>
      </c>
      <c r="V34">
        <f>IFERROR(Referidos!S34,"")</f>
        <v>0</v>
      </c>
      <c r="X34">
        <f>IFERROR(Demos!A32,"")</f>
        <v>0</v>
      </c>
      <c r="Y34">
        <f>IFERROR(Demos!B32,"")</f>
        <v>0</v>
      </c>
      <c r="Z34">
        <f>IFERROR(Demos!C32,"")</f>
        <v>0</v>
      </c>
      <c r="AA34" s="2">
        <f>IFERROR(Demos!D32,"")</f>
        <v>0</v>
      </c>
      <c r="AB34" s="2">
        <f>IFERROR(Demos!E32,"")</f>
        <v>0</v>
      </c>
      <c r="AC34">
        <f>IFERROR(Demos!G32,"")</f>
        <v>0</v>
      </c>
      <c r="AD34">
        <f>IFERROR(Demos!H32,"")</f>
        <v>0</v>
      </c>
      <c r="AF34">
        <f>IFERROR(Telemarketing!A29,"")</f>
        <v>0</v>
      </c>
      <c r="AG34">
        <f>IFERROR(Telemarketing!B29,"")</f>
        <v>0</v>
      </c>
      <c r="AH34" s="2">
        <f>IFERROR(Telemarketing!C29,"")</f>
        <v>0</v>
      </c>
      <c r="AI34" s="42">
        <f>IFERROR(Telemarketing!D29,"")</f>
        <v>0</v>
      </c>
      <c r="AJ34">
        <f>IFERROR(Telemarketing!E29,"")</f>
        <v>0</v>
      </c>
      <c r="AK34">
        <f>IFERROR(Telemarketing!F29,"")</f>
        <v>0</v>
      </c>
      <c r="AL34">
        <f>IFERROR(Telemarketing!G29,"")</f>
        <v>0</v>
      </c>
    </row>
    <row r="35" spans="2:38" x14ac:dyDescent="0.2">
      <c r="B35" s="2"/>
      <c r="K35" s="5"/>
      <c r="L35" s="2"/>
      <c r="O35">
        <f>IFERROR(Referidos!A35,"")</f>
        <v>0</v>
      </c>
      <c r="P35">
        <f>IFERROR(Referidos!B35,"")</f>
        <v>0</v>
      </c>
      <c r="Q35" s="2">
        <f>IFERROR(Referidos!C35,"")</f>
        <v>0</v>
      </c>
      <c r="R35">
        <f>IFERROR(Referidos!D35,"")</f>
        <v>0</v>
      </c>
      <c r="S35">
        <f>IFERROR(Referidos!J35,"")</f>
        <v>0</v>
      </c>
      <c r="T35">
        <f>IFERROR(Referidos!N35,"")</f>
        <v>0</v>
      </c>
      <c r="U35" s="5">
        <f>IFERROR(Referidos!P35,"")</f>
        <v>0</v>
      </c>
      <c r="V35">
        <f>IFERROR(Referidos!S35,"")</f>
        <v>0</v>
      </c>
      <c r="X35">
        <f>IFERROR(Demos!A33,"")</f>
        <v>0</v>
      </c>
      <c r="Y35">
        <f>IFERROR(Demos!B33,"")</f>
        <v>0</v>
      </c>
      <c r="Z35">
        <f>IFERROR(Demos!C33,"")</f>
        <v>0</v>
      </c>
      <c r="AA35" s="2">
        <f>IFERROR(Demos!D33,"")</f>
        <v>0</v>
      </c>
      <c r="AB35" s="2">
        <f>IFERROR(Demos!E33,"")</f>
        <v>0</v>
      </c>
      <c r="AC35">
        <f>IFERROR(Demos!G33,"")</f>
        <v>0</v>
      </c>
      <c r="AD35">
        <f>IFERROR(Demos!H33,"")</f>
        <v>0</v>
      </c>
      <c r="AF35">
        <f>IFERROR(Telemarketing!A30,"")</f>
        <v>0</v>
      </c>
      <c r="AG35">
        <f>IFERROR(Telemarketing!B30,"")</f>
        <v>0</v>
      </c>
      <c r="AH35" s="2">
        <f>IFERROR(Telemarketing!C30,"")</f>
        <v>0</v>
      </c>
      <c r="AI35" s="42">
        <f>IFERROR(Telemarketing!D30,"")</f>
        <v>0</v>
      </c>
      <c r="AJ35">
        <f>IFERROR(Telemarketing!E30,"")</f>
        <v>0</v>
      </c>
      <c r="AK35">
        <f>IFERROR(Telemarketing!F30,"")</f>
        <v>0</v>
      </c>
      <c r="AL35">
        <f>IFERROR(Telemarketing!G30,"")</f>
        <v>0</v>
      </c>
    </row>
    <row r="36" spans="2:38" x14ac:dyDescent="0.2">
      <c r="B36" s="2"/>
      <c r="K36" s="5"/>
      <c r="L36" s="2"/>
      <c r="O36">
        <f>IFERROR(Referidos!A36,"")</f>
        <v>0</v>
      </c>
      <c r="P36">
        <f>IFERROR(Referidos!B36,"")</f>
        <v>0</v>
      </c>
      <c r="Q36" s="2">
        <f>IFERROR(Referidos!C36,"")</f>
        <v>0</v>
      </c>
      <c r="R36">
        <f>IFERROR(Referidos!D36,"")</f>
        <v>0</v>
      </c>
      <c r="S36">
        <f>IFERROR(Referidos!J36,"")</f>
        <v>0</v>
      </c>
      <c r="T36">
        <f>IFERROR(Referidos!N36,"")</f>
        <v>0</v>
      </c>
      <c r="U36" s="5">
        <f>IFERROR(Referidos!P36,"")</f>
        <v>0</v>
      </c>
      <c r="V36">
        <f>IFERROR(Referidos!S36,"")</f>
        <v>0</v>
      </c>
      <c r="X36">
        <f>IFERROR(Demos!A34,"")</f>
        <v>0</v>
      </c>
      <c r="Y36">
        <f>IFERROR(Demos!B34,"")</f>
        <v>0</v>
      </c>
      <c r="Z36">
        <f>IFERROR(Demos!C34,"")</f>
        <v>0</v>
      </c>
      <c r="AA36" s="2">
        <f>IFERROR(Demos!D34,"")</f>
        <v>0</v>
      </c>
      <c r="AB36" s="2">
        <f>IFERROR(Demos!E34,"")</f>
        <v>0</v>
      </c>
      <c r="AC36">
        <f>IFERROR(Demos!G34,"")</f>
        <v>0</v>
      </c>
      <c r="AD36">
        <f>IFERROR(Demos!H34,"")</f>
        <v>0</v>
      </c>
      <c r="AF36">
        <f>IFERROR(Telemarketing!A31,"")</f>
        <v>0</v>
      </c>
      <c r="AG36">
        <f>IFERROR(Telemarketing!B31,"")</f>
        <v>0</v>
      </c>
      <c r="AH36" s="2">
        <f>IFERROR(Telemarketing!C31,"")</f>
        <v>0</v>
      </c>
      <c r="AI36" s="42">
        <f>IFERROR(Telemarketing!D31,"")</f>
        <v>0</v>
      </c>
      <c r="AJ36">
        <f>IFERROR(Telemarketing!E31,"")</f>
        <v>0</v>
      </c>
      <c r="AK36">
        <f>IFERROR(Telemarketing!F31,"")</f>
        <v>0</v>
      </c>
      <c r="AL36">
        <f>IFERROR(Telemarketing!G31,"")</f>
        <v>0</v>
      </c>
    </row>
    <row r="37" spans="2:38" x14ac:dyDescent="0.2">
      <c r="B37" s="2"/>
      <c r="K37" s="5"/>
      <c r="L37" s="2"/>
      <c r="O37">
        <f>IFERROR(Referidos!A37,"")</f>
        <v>0</v>
      </c>
      <c r="P37">
        <f>IFERROR(Referidos!B37,"")</f>
        <v>0</v>
      </c>
      <c r="Q37" s="2">
        <f>IFERROR(Referidos!C37,"")</f>
        <v>0</v>
      </c>
      <c r="R37">
        <f>IFERROR(Referidos!D37,"")</f>
        <v>0</v>
      </c>
      <c r="S37">
        <f>IFERROR(Referidos!J37,"")</f>
        <v>0</v>
      </c>
      <c r="T37">
        <f>IFERROR(Referidos!N37,"")</f>
        <v>0</v>
      </c>
      <c r="U37" s="5">
        <f>IFERROR(Referidos!P37,"")</f>
        <v>0</v>
      </c>
      <c r="V37">
        <f>IFERROR(Referidos!S37,"")</f>
        <v>0</v>
      </c>
      <c r="X37">
        <f>IFERROR(Demos!A35,"")</f>
        <v>0</v>
      </c>
      <c r="Y37">
        <f>IFERROR(Demos!B35,"")</f>
        <v>0</v>
      </c>
      <c r="Z37">
        <f>IFERROR(Demos!C35,"")</f>
        <v>0</v>
      </c>
      <c r="AA37" s="2">
        <f>IFERROR(Demos!D35,"")</f>
        <v>0</v>
      </c>
      <c r="AB37" s="2">
        <f>IFERROR(Demos!E35,"")</f>
        <v>0</v>
      </c>
      <c r="AC37">
        <f>IFERROR(Demos!G35,"")</f>
        <v>0</v>
      </c>
      <c r="AD37">
        <f>IFERROR(Demos!H35,"")</f>
        <v>0</v>
      </c>
      <c r="AF37">
        <f>IFERROR(Telemarketing!A32,"")</f>
        <v>0</v>
      </c>
      <c r="AG37">
        <f>IFERROR(Telemarketing!B32,"")</f>
        <v>0</v>
      </c>
      <c r="AH37" s="2">
        <f>IFERROR(Telemarketing!C32,"")</f>
        <v>0</v>
      </c>
      <c r="AI37" s="42">
        <f>IFERROR(Telemarketing!D32,"")</f>
        <v>0</v>
      </c>
      <c r="AJ37">
        <f>IFERROR(Telemarketing!E32,"")</f>
        <v>0</v>
      </c>
      <c r="AK37">
        <f>IFERROR(Telemarketing!F32,"")</f>
        <v>0</v>
      </c>
      <c r="AL37">
        <f>IFERROR(Telemarketing!G32,"")</f>
        <v>0</v>
      </c>
    </row>
    <row r="38" spans="2:38" x14ac:dyDescent="0.2">
      <c r="B38" s="2"/>
      <c r="K38" s="5"/>
      <c r="L38" s="2"/>
      <c r="O38">
        <f>IFERROR(Referidos!A38,"")</f>
        <v>0</v>
      </c>
      <c r="P38">
        <f>IFERROR(Referidos!B38,"")</f>
        <v>0</v>
      </c>
      <c r="Q38" s="2">
        <f>IFERROR(Referidos!C38,"")</f>
        <v>0</v>
      </c>
      <c r="R38">
        <f>IFERROR(Referidos!D38,"")</f>
        <v>0</v>
      </c>
      <c r="S38">
        <f>IFERROR(Referidos!J38,"")</f>
        <v>0</v>
      </c>
      <c r="T38">
        <f>IFERROR(Referidos!N38,"")</f>
        <v>0</v>
      </c>
      <c r="U38" s="5">
        <f>IFERROR(Referidos!P38,"")</f>
        <v>0</v>
      </c>
      <c r="V38">
        <f>IFERROR(Referidos!S38,"")</f>
        <v>0</v>
      </c>
      <c r="X38">
        <f>IFERROR(Demos!A36,"")</f>
        <v>0</v>
      </c>
      <c r="Y38">
        <f>IFERROR(Demos!B36,"")</f>
        <v>0</v>
      </c>
      <c r="Z38">
        <f>IFERROR(Demos!C36,"")</f>
        <v>0</v>
      </c>
      <c r="AA38" s="2">
        <f>IFERROR(Demos!D36,"")</f>
        <v>0</v>
      </c>
      <c r="AB38" s="2">
        <f>IFERROR(Demos!E36,"")</f>
        <v>0</v>
      </c>
      <c r="AC38">
        <f>IFERROR(Demos!G36,"")</f>
        <v>0</v>
      </c>
      <c r="AD38">
        <f>IFERROR(Demos!H36,"")</f>
        <v>0</v>
      </c>
      <c r="AF38">
        <f>IFERROR(Telemarketing!A33,"")</f>
        <v>0</v>
      </c>
      <c r="AG38">
        <f>IFERROR(Telemarketing!B33,"")</f>
        <v>0</v>
      </c>
      <c r="AH38" s="2">
        <f>IFERROR(Telemarketing!C33,"")</f>
        <v>0</v>
      </c>
      <c r="AI38" s="42">
        <f>IFERROR(Telemarketing!D33,"")</f>
        <v>0</v>
      </c>
      <c r="AJ38">
        <f>IFERROR(Telemarketing!E33,"")</f>
        <v>0</v>
      </c>
      <c r="AK38">
        <f>IFERROR(Telemarketing!F33,"")</f>
        <v>0</v>
      </c>
      <c r="AL38">
        <f>IFERROR(Telemarketing!G33,"")</f>
        <v>0</v>
      </c>
    </row>
    <row r="39" spans="2:38" x14ac:dyDescent="0.2">
      <c r="B39" s="2"/>
      <c r="K39" s="5"/>
      <c r="L39" s="2"/>
      <c r="O39">
        <f>IFERROR(Referidos!A39,"")</f>
        <v>0</v>
      </c>
      <c r="P39">
        <f>IFERROR(Referidos!B39,"")</f>
        <v>0</v>
      </c>
      <c r="Q39" s="2">
        <f>IFERROR(Referidos!C39,"")</f>
        <v>0</v>
      </c>
      <c r="R39">
        <f>IFERROR(Referidos!D39,"")</f>
        <v>0</v>
      </c>
      <c r="S39">
        <f>IFERROR(Referidos!J39,"")</f>
        <v>0</v>
      </c>
      <c r="T39">
        <f>IFERROR(Referidos!N39,"")</f>
        <v>0</v>
      </c>
      <c r="U39" s="5">
        <f>IFERROR(Referidos!P39,"")</f>
        <v>0</v>
      </c>
      <c r="V39">
        <f>IFERROR(Referidos!S39,"")</f>
        <v>0</v>
      </c>
      <c r="X39">
        <f>IFERROR(Demos!A37,"")</f>
        <v>0</v>
      </c>
      <c r="Y39">
        <f>IFERROR(Demos!B37,"")</f>
        <v>0</v>
      </c>
      <c r="Z39">
        <f>IFERROR(Demos!C37,"")</f>
        <v>0</v>
      </c>
      <c r="AA39" s="2">
        <f>IFERROR(Demos!D37,"")</f>
        <v>0</v>
      </c>
      <c r="AB39" s="2">
        <f>IFERROR(Demos!E37,"")</f>
        <v>0</v>
      </c>
      <c r="AC39">
        <f>IFERROR(Demos!G37,"")</f>
        <v>0</v>
      </c>
      <c r="AD39">
        <f>IFERROR(Demos!H37,"")</f>
        <v>0</v>
      </c>
      <c r="AF39">
        <f>IFERROR(Telemarketing!A34,"")</f>
        <v>0</v>
      </c>
      <c r="AG39">
        <f>IFERROR(Telemarketing!B34,"")</f>
        <v>0</v>
      </c>
      <c r="AH39" s="2">
        <f>IFERROR(Telemarketing!C34,"")</f>
        <v>0</v>
      </c>
      <c r="AI39" s="42">
        <f>IFERROR(Telemarketing!D34,"")</f>
        <v>0</v>
      </c>
      <c r="AJ39">
        <f>IFERROR(Telemarketing!E34,"")</f>
        <v>0</v>
      </c>
      <c r="AK39">
        <f>IFERROR(Telemarketing!F34,"")</f>
        <v>0</v>
      </c>
      <c r="AL39">
        <f>IFERROR(Telemarketing!G34,"")</f>
        <v>0</v>
      </c>
    </row>
    <row r="40" spans="2:38" x14ac:dyDescent="0.2">
      <c r="B40" s="2"/>
      <c r="K40" s="5"/>
      <c r="L40" s="2"/>
      <c r="O40">
        <f>IFERROR(Referidos!A40,"")</f>
        <v>0</v>
      </c>
      <c r="P40">
        <f>IFERROR(Referidos!B40,"")</f>
        <v>0</v>
      </c>
      <c r="Q40" s="2">
        <f>IFERROR(Referidos!C40,"")</f>
        <v>0</v>
      </c>
      <c r="R40">
        <f>IFERROR(Referidos!D40,"")</f>
        <v>0</v>
      </c>
      <c r="S40">
        <f>IFERROR(Referidos!J40,"")</f>
        <v>0</v>
      </c>
      <c r="T40">
        <f>IFERROR(Referidos!N40,"")</f>
        <v>0</v>
      </c>
      <c r="U40" s="5">
        <f>IFERROR(Referidos!P40,"")</f>
        <v>0</v>
      </c>
      <c r="V40">
        <f>IFERROR(Referidos!S40,"")</f>
        <v>0</v>
      </c>
      <c r="X40">
        <f>IFERROR(Demos!A38,"")</f>
        <v>0</v>
      </c>
      <c r="Y40">
        <f>IFERROR(Demos!B38,"")</f>
        <v>0</v>
      </c>
      <c r="Z40">
        <f>IFERROR(Demos!C38,"")</f>
        <v>0</v>
      </c>
      <c r="AA40" s="2">
        <f>IFERROR(Demos!D38,"")</f>
        <v>0</v>
      </c>
      <c r="AB40" s="2">
        <f>IFERROR(Demos!E38,"")</f>
        <v>0</v>
      </c>
      <c r="AC40">
        <f>IFERROR(Demos!G38,"")</f>
        <v>0</v>
      </c>
      <c r="AD40">
        <f>IFERROR(Demos!H38,"")</f>
        <v>0</v>
      </c>
      <c r="AF40">
        <f>IFERROR(Telemarketing!A35,"")</f>
        <v>0</v>
      </c>
      <c r="AG40">
        <f>IFERROR(Telemarketing!B35,"")</f>
        <v>0</v>
      </c>
      <c r="AH40" s="2">
        <f>IFERROR(Telemarketing!C35,"")</f>
        <v>0</v>
      </c>
      <c r="AI40" s="42">
        <f>IFERROR(Telemarketing!D35,"")</f>
        <v>0</v>
      </c>
      <c r="AJ40">
        <f>IFERROR(Telemarketing!E35,"")</f>
        <v>0</v>
      </c>
      <c r="AK40">
        <f>IFERROR(Telemarketing!F35,"")</f>
        <v>0</v>
      </c>
      <c r="AL40">
        <f>IFERROR(Telemarketing!G35,"")</f>
        <v>0</v>
      </c>
    </row>
    <row r="41" spans="2:38" x14ac:dyDescent="0.2">
      <c r="B41" s="2"/>
      <c r="K41" s="5"/>
      <c r="L41" s="2"/>
      <c r="O41">
        <f>IFERROR(Referidos!A41,"")</f>
        <v>0</v>
      </c>
      <c r="P41">
        <f>IFERROR(Referidos!B41,"")</f>
        <v>0</v>
      </c>
      <c r="Q41" s="2">
        <f>IFERROR(Referidos!C41,"")</f>
        <v>0</v>
      </c>
      <c r="R41">
        <f>IFERROR(Referidos!D41,"")</f>
        <v>0</v>
      </c>
      <c r="S41">
        <f>IFERROR(Referidos!J41,"")</f>
        <v>0</v>
      </c>
      <c r="T41">
        <f>IFERROR(Referidos!N41,"")</f>
        <v>0</v>
      </c>
      <c r="U41" s="5">
        <f>IFERROR(Referidos!P41,"")</f>
        <v>0</v>
      </c>
      <c r="V41">
        <f>IFERROR(Referidos!S41,"")</f>
        <v>0</v>
      </c>
      <c r="X41">
        <f>IFERROR(Demos!A39,"")</f>
        <v>0</v>
      </c>
      <c r="Y41">
        <f>IFERROR(Demos!B39,"")</f>
        <v>0</v>
      </c>
      <c r="Z41">
        <f>IFERROR(Demos!C39,"")</f>
        <v>0</v>
      </c>
      <c r="AA41" s="2">
        <f>IFERROR(Demos!D39,"")</f>
        <v>0</v>
      </c>
      <c r="AB41" s="2">
        <f>IFERROR(Demos!E39,"")</f>
        <v>0</v>
      </c>
      <c r="AC41">
        <f>IFERROR(Demos!G39,"")</f>
        <v>0</v>
      </c>
      <c r="AD41">
        <f>IFERROR(Demos!H39,"")</f>
        <v>0</v>
      </c>
      <c r="AF41">
        <f>IFERROR(Telemarketing!A36,"")</f>
        <v>0</v>
      </c>
      <c r="AG41">
        <f>IFERROR(Telemarketing!B36,"")</f>
        <v>0</v>
      </c>
      <c r="AH41" s="2">
        <f>IFERROR(Telemarketing!C36,"")</f>
        <v>0</v>
      </c>
      <c r="AI41" s="42">
        <f>IFERROR(Telemarketing!D36,"")</f>
        <v>0</v>
      </c>
      <c r="AJ41">
        <f>IFERROR(Telemarketing!E36,"")</f>
        <v>0</v>
      </c>
      <c r="AK41">
        <f>IFERROR(Telemarketing!F36,"")</f>
        <v>0</v>
      </c>
      <c r="AL41">
        <f>IFERROR(Telemarketing!G36,"")</f>
        <v>0</v>
      </c>
    </row>
    <row r="42" spans="2:38" x14ac:dyDescent="0.2">
      <c r="B42" s="2"/>
      <c r="K42" s="5"/>
      <c r="L42" s="2"/>
      <c r="O42">
        <f>IFERROR(Referidos!A42,"")</f>
        <v>0</v>
      </c>
      <c r="P42">
        <f>IFERROR(Referidos!B42,"")</f>
        <v>0</v>
      </c>
      <c r="Q42" s="2">
        <f>IFERROR(Referidos!C42,"")</f>
        <v>0</v>
      </c>
      <c r="R42">
        <f>IFERROR(Referidos!D42,"")</f>
        <v>0</v>
      </c>
      <c r="S42">
        <f>IFERROR(Referidos!J42,"")</f>
        <v>0</v>
      </c>
      <c r="T42">
        <f>IFERROR(Referidos!N42,"")</f>
        <v>0</v>
      </c>
      <c r="U42" s="5">
        <f>IFERROR(Referidos!P42,"")</f>
        <v>0</v>
      </c>
      <c r="V42">
        <f>IFERROR(Referidos!S42,"")</f>
        <v>0</v>
      </c>
      <c r="X42">
        <f>IFERROR(Demos!A40,"")</f>
        <v>0</v>
      </c>
      <c r="Y42">
        <f>IFERROR(Demos!B40,"")</f>
        <v>0</v>
      </c>
      <c r="Z42">
        <f>IFERROR(Demos!C40,"")</f>
        <v>0</v>
      </c>
      <c r="AA42" s="2">
        <f>IFERROR(Demos!D40,"")</f>
        <v>0</v>
      </c>
      <c r="AB42" s="2">
        <f>IFERROR(Demos!E40,"")</f>
        <v>0</v>
      </c>
      <c r="AC42">
        <f>IFERROR(Demos!G40,"")</f>
        <v>0</v>
      </c>
      <c r="AD42">
        <f>IFERROR(Demos!H40,"")</f>
        <v>0</v>
      </c>
      <c r="AF42">
        <f>IFERROR(Telemarketing!A37,"")</f>
        <v>0</v>
      </c>
      <c r="AG42">
        <f>IFERROR(Telemarketing!B37,"")</f>
        <v>0</v>
      </c>
      <c r="AH42" s="2">
        <f>IFERROR(Telemarketing!C37,"")</f>
        <v>0</v>
      </c>
      <c r="AI42" s="42">
        <f>IFERROR(Telemarketing!D37,"")</f>
        <v>0</v>
      </c>
      <c r="AJ42">
        <f>IFERROR(Telemarketing!E37,"")</f>
        <v>0</v>
      </c>
      <c r="AK42">
        <f>IFERROR(Telemarketing!F37,"")</f>
        <v>0</v>
      </c>
      <c r="AL42">
        <f>IFERROR(Telemarketing!G37,"")</f>
        <v>0</v>
      </c>
    </row>
    <row r="43" spans="2:38" x14ac:dyDescent="0.2">
      <c r="B43" s="2"/>
      <c r="K43" s="5"/>
      <c r="L43" s="2"/>
      <c r="O43">
        <f>IFERROR(Referidos!A43,"")</f>
        <v>0</v>
      </c>
      <c r="P43">
        <f>IFERROR(Referidos!B43,"")</f>
        <v>0</v>
      </c>
      <c r="Q43" s="2">
        <f>IFERROR(Referidos!C43,"")</f>
        <v>0</v>
      </c>
      <c r="R43">
        <f>IFERROR(Referidos!D43,"")</f>
        <v>0</v>
      </c>
      <c r="S43">
        <f>IFERROR(Referidos!J43,"")</f>
        <v>0</v>
      </c>
      <c r="T43">
        <f>IFERROR(Referidos!N43,"")</f>
        <v>0</v>
      </c>
      <c r="U43" s="5">
        <f>IFERROR(Referidos!P43,"")</f>
        <v>0</v>
      </c>
      <c r="V43">
        <f>IFERROR(Referidos!S43,"")</f>
        <v>0</v>
      </c>
      <c r="X43">
        <f>IFERROR(Demos!A41,"")</f>
        <v>0</v>
      </c>
      <c r="Y43">
        <f>IFERROR(Demos!B41,"")</f>
        <v>0</v>
      </c>
      <c r="Z43">
        <f>IFERROR(Demos!C41,"")</f>
        <v>0</v>
      </c>
      <c r="AA43" s="2">
        <f>IFERROR(Demos!D41,"")</f>
        <v>0</v>
      </c>
      <c r="AB43" s="2">
        <f>IFERROR(Demos!E41,"")</f>
        <v>0</v>
      </c>
      <c r="AC43">
        <f>IFERROR(Demos!G41,"")</f>
        <v>0</v>
      </c>
      <c r="AD43">
        <f>IFERROR(Demos!H41,"")</f>
        <v>0</v>
      </c>
      <c r="AF43">
        <f>IFERROR(Telemarketing!A38,"")</f>
        <v>0</v>
      </c>
      <c r="AG43">
        <f>IFERROR(Telemarketing!B38,"")</f>
        <v>0</v>
      </c>
      <c r="AH43" s="2">
        <f>IFERROR(Telemarketing!C38,"")</f>
        <v>0</v>
      </c>
      <c r="AI43" s="42">
        <f>IFERROR(Telemarketing!D38,"")</f>
        <v>0</v>
      </c>
      <c r="AJ43">
        <f>IFERROR(Telemarketing!E38,"")</f>
        <v>0</v>
      </c>
      <c r="AK43">
        <f>IFERROR(Telemarketing!F38,"")</f>
        <v>0</v>
      </c>
      <c r="AL43">
        <f>IFERROR(Telemarketing!G38,"")</f>
        <v>0</v>
      </c>
    </row>
    <row r="44" spans="2:38" x14ac:dyDescent="0.2">
      <c r="B44" s="2"/>
      <c r="K44" s="5"/>
      <c r="L44" s="2"/>
      <c r="O44">
        <f>IFERROR(Referidos!A44,"")</f>
        <v>0</v>
      </c>
      <c r="P44">
        <f>IFERROR(Referidos!B44,"")</f>
        <v>0</v>
      </c>
      <c r="Q44" s="2">
        <f>IFERROR(Referidos!C44,"")</f>
        <v>0</v>
      </c>
      <c r="R44">
        <f>IFERROR(Referidos!D44,"")</f>
        <v>0</v>
      </c>
      <c r="S44">
        <f>IFERROR(Referidos!J44,"")</f>
        <v>0</v>
      </c>
      <c r="T44">
        <f>IFERROR(Referidos!N44,"")</f>
        <v>0</v>
      </c>
      <c r="U44" s="5">
        <f>IFERROR(Referidos!P44,"")</f>
        <v>0</v>
      </c>
      <c r="V44">
        <f>IFERROR(Referidos!S44,"")</f>
        <v>0</v>
      </c>
      <c r="X44">
        <f>IFERROR(Demos!A42,"")</f>
        <v>0</v>
      </c>
      <c r="Y44">
        <f>IFERROR(Demos!B42,"")</f>
        <v>0</v>
      </c>
      <c r="Z44">
        <f>IFERROR(Demos!C42,"")</f>
        <v>0</v>
      </c>
      <c r="AA44" s="2">
        <f>IFERROR(Demos!D42,"")</f>
        <v>0</v>
      </c>
      <c r="AB44" s="2">
        <f>IFERROR(Demos!E42,"")</f>
        <v>0</v>
      </c>
      <c r="AC44">
        <f>IFERROR(Demos!G42,"")</f>
        <v>0</v>
      </c>
      <c r="AD44">
        <f>IFERROR(Demos!H42,"")</f>
        <v>0</v>
      </c>
      <c r="AF44">
        <f>IFERROR(Telemarketing!A39,"")</f>
        <v>0</v>
      </c>
      <c r="AG44">
        <f>IFERROR(Telemarketing!B39,"")</f>
        <v>0</v>
      </c>
      <c r="AH44" s="2">
        <f>IFERROR(Telemarketing!C39,"")</f>
        <v>0</v>
      </c>
      <c r="AI44" s="42">
        <f>IFERROR(Telemarketing!D39,"")</f>
        <v>0</v>
      </c>
      <c r="AJ44">
        <f>IFERROR(Telemarketing!E39,"")</f>
        <v>0</v>
      </c>
      <c r="AK44">
        <f>IFERROR(Telemarketing!F39,"")</f>
        <v>0</v>
      </c>
      <c r="AL44">
        <f>IFERROR(Telemarketing!G39,"")</f>
        <v>0</v>
      </c>
    </row>
    <row r="45" spans="2:38" x14ac:dyDescent="0.2">
      <c r="B45" s="2"/>
      <c r="K45" s="5"/>
      <c r="L45" s="2"/>
      <c r="O45">
        <f>IFERROR(Referidos!A45,"")</f>
        <v>0</v>
      </c>
      <c r="P45">
        <f>IFERROR(Referidos!B45,"")</f>
        <v>0</v>
      </c>
      <c r="Q45" s="2">
        <f>IFERROR(Referidos!C45,"")</f>
        <v>0</v>
      </c>
      <c r="R45">
        <f>IFERROR(Referidos!D45,"")</f>
        <v>0</v>
      </c>
      <c r="S45">
        <f>IFERROR(Referidos!J45,"")</f>
        <v>0</v>
      </c>
      <c r="T45">
        <f>IFERROR(Referidos!N45,"")</f>
        <v>0</v>
      </c>
      <c r="U45" s="5">
        <f>IFERROR(Referidos!P45,"")</f>
        <v>0</v>
      </c>
      <c r="V45">
        <f>IFERROR(Referidos!S45,"")</f>
        <v>0</v>
      </c>
      <c r="X45">
        <f>IFERROR(Demos!A43,"")</f>
        <v>0</v>
      </c>
      <c r="Y45">
        <f>IFERROR(Demos!B43,"")</f>
        <v>0</v>
      </c>
      <c r="Z45">
        <f>IFERROR(Demos!C43,"")</f>
        <v>0</v>
      </c>
      <c r="AA45" s="2">
        <f>IFERROR(Demos!D43,"")</f>
        <v>0</v>
      </c>
      <c r="AB45" s="2">
        <f>IFERROR(Demos!E43,"")</f>
        <v>0</v>
      </c>
      <c r="AC45">
        <f>IFERROR(Demos!G43,"")</f>
        <v>0</v>
      </c>
      <c r="AD45">
        <f>IFERROR(Demos!H43,"")</f>
        <v>0</v>
      </c>
      <c r="AF45">
        <f>IFERROR(Telemarketing!A40,"")</f>
        <v>0</v>
      </c>
      <c r="AG45">
        <f>IFERROR(Telemarketing!B40,"")</f>
        <v>0</v>
      </c>
      <c r="AH45" s="2">
        <f>IFERROR(Telemarketing!C40,"")</f>
        <v>0</v>
      </c>
      <c r="AI45" s="42">
        <f>IFERROR(Telemarketing!D40,"")</f>
        <v>0</v>
      </c>
      <c r="AJ45">
        <f>IFERROR(Telemarketing!E40,"")</f>
        <v>0</v>
      </c>
      <c r="AK45">
        <f>IFERROR(Telemarketing!F40,"")</f>
        <v>0</v>
      </c>
      <c r="AL45">
        <f>IFERROR(Telemarketing!G40,"")</f>
        <v>0</v>
      </c>
    </row>
    <row r="46" spans="2:38" x14ac:dyDescent="0.2">
      <c r="B46" s="2"/>
      <c r="K46" s="5"/>
      <c r="L46" s="2"/>
      <c r="O46">
        <f>IFERROR(Referidos!A46,"")</f>
        <v>0</v>
      </c>
      <c r="P46">
        <f>IFERROR(Referidos!B46,"")</f>
        <v>0</v>
      </c>
      <c r="Q46" s="2">
        <f>IFERROR(Referidos!C46,"")</f>
        <v>0</v>
      </c>
      <c r="R46">
        <f>IFERROR(Referidos!D46,"")</f>
        <v>0</v>
      </c>
      <c r="S46">
        <f>IFERROR(Referidos!J46,"")</f>
        <v>0</v>
      </c>
      <c r="T46">
        <f>IFERROR(Referidos!N46,"")</f>
        <v>0</v>
      </c>
      <c r="U46" s="5">
        <f>IFERROR(Referidos!P46,"")</f>
        <v>0</v>
      </c>
      <c r="V46">
        <f>IFERROR(Referidos!S46,"")</f>
        <v>0</v>
      </c>
      <c r="X46">
        <f>IFERROR(Demos!A44,"")</f>
        <v>0</v>
      </c>
      <c r="Y46">
        <f>IFERROR(Demos!B44,"")</f>
        <v>0</v>
      </c>
      <c r="Z46">
        <f>IFERROR(Demos!C44,"")</f>
        <v>0</v>
      </c>
      <c r="AA46" s="2">
        <f>IFERROR(Demos!D44,"")</f>
        <v>0</v>
      </c>
      <c r="AB46" s="2">
        <f>IFERROR(Demos!E44,"")</f>
        <v>0</v>
      </c>
      <c r="AC46">
        <f>IFERROR(Demos!G44,"")</f>
        <v>0</v>
      </c>
      <c r="AD46">
        <f>IFERROR(Demos!H44,"")</f>
        <v>0</v>
      </c>
      <c r="AF46">
        <f>IFERROR(Telemarketing!A41,"")</f>
        <v>0</v>
      </c>
      <c r="AG46">
        <f>IFERROR(Telemarketing!B41,"")</f>
        <v>0</v>
      </c>
      <c r="AH46" s="2">
        <f>IFERROR(Telemarketing!C41,"")</f>
        <v>0</v>
      </c>
      <c r="AI46" s="42">
        <f>IFERROR(Telemarketing!D41,"")</f>
        <v>0</v>
      </c>
      <c r="AJ46">
        <f>IFERROR(Telemarketing!E41,"")</f>
        <v>0</v>
      </c>
      <c r="AK46">
        <f>IFERROR(Telemarketing!F41,"")</f>
        <v>0</v>
      </c>
      <c r="AL46">
        <f>IFERROR(Telemarketing!G41,"")</f>
        <v>0</v>
      </c>
    </row>
    <row r="47" spans="2:38" x14ac:dyDescent="0.2">
      <c r="B47" s="2"/>
      <c r="K47" s="5"/>
      <c r="L47" s="2"/>
      <c r="O47">
        <f>IFERROR(Referidos!A47,"")</f>
        <v>0</v>
      </c>
      <c r="P47">
        <f>IFERROR(Referidos!B47,"")</f>
        <v>0</v>
      </c>
      <c r="Q47" s="2">
        <f>IFERROR(Referidos!C47,"")</f>
        <v>0</v>
      </c>
      <c r="R47">
        <f>IFERROR(Referidos!D47,"")</f>
        <v>0</v>
      </c>
      <c r="S47">
        <f>IFERROR(Referidos!J47,"")</f>
        <v>0</v>
      </c>
      <c r="T47">
        <f>IFERROR(Referidos!N47,"")</f>
        <v>0</v>
      </c>
      <c r="U47" s="5">
        <f>IFERROR(Referidos!P47,"")</f>
        <v>0</v>
      </c>
      <c r="V47">
        <f>IFERROR(Referidos!S47,"")</f>
        <v>0</v>
      </c>
      <c r="X47">
        <f>IFERROR(Demos!A45,"")</f>
        <v>0</v>
      </c>
      <c r="Y47">
        <f>IFERROR(Demos!B45,"")</f>
        <v>0</v>
      </c>
      <c r="Z47">
        <f>IFERROR(Demos!C45,"")</f>
        <v>0</v>
      </c>
      <c r="AA47" s="2">
        <f>IFERROR(Demos!D45,"")</f>
        <v>0</v>
      </c>
      <c r="AB47" s="2">
        <f>IFERROR(Demos!E45,"")</f>
        <v>0</v>
      </c>
      <c r="AC47">
        <f>IFERROR(Demos!G45,"")</f>
        <v>0</v>
      </c>
      <c r="AD47">
        <f>IFERROR(Demos!H45,"")</f>
        <v>0</v>
      </c>
      <c r="AF47">
        <f>IFERROR(Telemarketing!A42,"")</f>
        <v>0</v>
      </c>
      <c r="AG47">
        <f>IFERROR(Telemarketing!B42,"")</f>
        <v>0</v>
      </c>
      <c r="AH47" s="2">
        <f>IFERROR(Telemarketing!C42,"")</f>
        <v>0</v>
      </c>
      <c r="AI47" s="42">
        <f>IFERROR(Telemarketing!D42,"")</f>
        <v>0</v>
      </c>
      <c r="AJ47">
        <f>IFERROR(Telemarketing!E42,"")</f>
        <v>0</v>
      </c>
      <c r="AK47">
        <f>IFERROR(Telemarketing!F42,"")</f>
        <v>0</v>
      </c>
      <c r="AL47">
        <f>IFERROR(Telemarketing!G42,"")</f>
        <v>0</v>
      </c>
    </row>
    <row r="48" spans="2:38" x14ac:dyDescent="0.2">
      <c r="B48" s="2"/>
      <c r="K48" s="5"/>
      <c r="L48" s="2"/>
      <c r="O48">
        <f>IFERROR(Referidos!A48,"")</f>
        <v>0</v>
      </c>
      <c r="P48">
        <f>IFERROR(Referidos!B48,"")</f>
        <v>0</v>
      </c>
      <c r="Q48" s="2">
        <f>IFERROR(Referidos!C48,"")</f>
        <v>0</v>
      </c>
      <c r="R48">
        <f>IFERROR(Referidos!D48,"")</f>
        <v>0</v>
      </c>
      <c r="S48">
        <f>IFERROR(Referidos!J48,"")</f>
        <v>0</v>
      </c>
      <c r="T48">
        <f>IFERROR(Referidos!N48,"")</f>
        <v>0</v>
      </c>
      <c r="U48" s="5">
        <f>IFERROR(Referidos!P48,"")</f>
        <v>0</v>
      </c>
      <c r="V48">
        <f>IFERROR(Referidos!S48,"")</f>
        <v>0</v>
      </c>
      <c r="X48">
        <f>IFERROR(Demos!A46,"")</f>
        <v>0</v>
      </c>
      <c r="Y48">
        <f>IFERROR(Demos!B46,"")</f>
        <v>0</v>
      </c>
      <c r="Z48">
        <f>IFERROR(Demos!C46,"")</f>
        <v>0</v>
      </c>
      <c r="AA48" s="2">
        <f>IFERROR(Demos!D46,"")</f>
        <v>0</v>
      </c>
      <c r="AB48" s="2">
        <f>IFERROR(Demos!E46,"")</f>
        <v>0</v>
      </c>
      <c r="AC48">
        <f>IFERROR(Demos!G46,"")</f>
        <v>0</v>
      </c>
      <c r="AD48">
        <f>IFERROR(Demos!H46,"")</f>
        <v>0</v>
      </c>
      <c r="AF48">
        <f>IFERROR(Telemarketing!A43,"")</f>
        <v>0</v>
      </c>
      <c r="AG48">
        <f>IFERROR(Telemarketing!B43,"")</f>
        <v>0</v>
      </c>
      <c r="AH48" s="2">
        <f>IFERROR(Telemarketing!C43,"")</f>
        <v>0</v>
      </c>
      <c r="AI48" s="42">
        <f>IFERROR(Telemarketing!D43,"")</f>
        <v>0</v>
      </c>
      <c r="AJ48">
        <f>IFERROR(Telemarketing!E43,"")</f>
        <v>0</v>
      </c>
      <c r="AK48">
        <f>IFERROR(Telemarketing!F43,"")</f>
        <v>0</v>
      </c>
      <c r="AL48">
        <f>IFERROR(Telemarketing!G43,"")</f>
        <v>0</v>
      </c>
    </row>
    <row r="49" spans="2:38" x14ac:dyDescent="0.2">
      <c r="B49" s="2"/>
      <c r="K49" s="5"/>
      <c r="L49" s="2"/>
      <c r="O49">
        <f>IFERROR(Referidos!A49,"")</f>
        <v>0</v>
      </c>
      <c r="P49">
        <f>IFERROR(Referidos!B49,"")</f>
        <v>0</v>
      </c>
      <c r="Q49" s="2">
        <f>IFERROR(Referidos!C49,"")</f>
        <v>0</v>
      </c>
      <c r="R49">
        <f>IFERROR(Referidos!D49,"")</f>
        <v>0</v>
      </c>
      <c r="S49">
        <f>IFERROR(Referidos!J49,"")</f>
        <v>0</v>
      </c>
      <c r="T49">
        <f>IFERROR(Referidos!N49,"")</f>
        <v>0</v>
      </c>
      <c r="U49" s="5">
        <f>IFERROR(Referidos!P49,"")</f>
        <v>0</v>
      </c>
      <c r="V49">
        <f>IFERROR(Referidos!S49,"")</f>
        <v>0</v>
      </c>
      <c r="X49">
        <f>IFERROR(Demos!A47,"")</f>
        <v>0</v>
      </c>
      <c r="Y49">
        <f>IFERROR(Demos!B47,"")</f>
        <v>0</v>
      </c>
      <c r="Z49">
        <f>IFERROR(Demos!C47,"")</f>
        <v>0</v>
      </c>
      <c r="AA49" s="2">
        <f>IFERROR(Demos!D47,"")</f>
        <v>0</v>
      </c>
      <c r="AB49" s="2">
        <f>IFERROR(Demos!E47,"")</f>
        <v>0</v>
      </c>
      <c r="AC49">
        <f>IFERROR(Demos!G47,"")</f>
        <v>0</v>
      </c>
      <c r="AD49">
        <f>IFERROR(Demos!H47,"")</f>
        <v>0</v>
      </c>
      <c r="AF49">
        <f>IFERROR(Telemarketing!A44,"")</f>
        <v>0</v>
      </c>
      <c r="AG49">
        <f>IFERROR(Telemarketing!B44,"")</f>
        <v>0</v>
      </c>
      <c r="AH49" s="2">
        <f>IFERROR(Telemarketing!C44,"")</f>
        <v>0</v>
      </c>
      <c r="AI49" s="42">
        <f>IFERROR(Telemarketing!D44,"")</f>
        <v>0</v>
      </c>
      <c r="AJ49">
        <f>IFERROR(Telemarketing!E44,"")</f>
        <v>0</v>
      </c>
      <c r="AK49">
        <f>IFERROR(Telemarketing!F44,"")</f>
        <v>0</v>
      </c>
      <c r="AL49">
        <f>IFERROR(Telemarketing!G44,"")</f>
        <v>0</v>
      </c>
    </row>
    <row r="50" spans="2:38" x14ac:dyDescent="0.2">
      <c r="B50" s="2"/>
      <c r="K50" s="5"/>
      <c r="L50" s="2"/>
      <c r="O50">
        <f>IFERROR(Referidos!A50,"")</f>
        <v>0</v>
      </c>
      <c r="P50">
        <f>IFERROR(Referidos!B50,"")</f>
        <v>0</v>
      </c>
      <c r="Q50" s="2">
        <f>IFERROR(Referidos!C50,"")</f>
        <v>0</v>
      </c>
      <c r="R50">
        <f>IFERROR(Referidos!D50,"")</f>
        <v>0</v>
      </c>
      <c r="S50">
        <f>IFERROR(Referidos!J50,"")</f>
        <v>0</v>
      </c>
      <c r="T50">
        <f>IFERROR(Referidos!N50,"")</f>
        <v>0</v>
      </c>
      <c r="U50" s="5">
        <f>IFERROR(Referidos!P50,"")</f>
        <v>0</v>
      </c>
      <c r="V50">
        <f>IFERROR(Referidos!S50,"")</f>
        <v>0</v>
      </c>
      <c r="X50">
        <f>IFERROR(Demos!A48,"")</f>
        <v>0</v>
      </c>
      <c r="Y50">
        <f>IFERROR(Demos!B48,"")</f>
        <v>0</v>
      </c>
      <c r="Z50">
        <f>IFERROR(Demos!C48,"")</f>
        <v>0</v>
      </c>
      <c r="AA50" s="2">
        <f>IFERROR(Demos!D48,"")</f>
        <v>0</v>
      </c>
      <c r="AB50" s="2">
        <f>IFERROR(Demos!E48,"")</f>
        <v>0</v>
      </c>
      <c r="AC50">
        <f>IFERROR(Demos!G48,"")</f>
        <v>0</v>
      </c>
      <c r="AD50">
        <f>IFERROR(Demos!H48,"")</f>
        <v>0</v>
      </c>
      <c r="AF50">
        <f>IFERROR(Telemarketing!A45,"")</f>
        <v>0</v>
      </c>
      <c r="AG50">
        <f>IFERROR(Telemarketing!B45,"")</f>
        <v>0</v>
      </c>
      <c r="AH50" s="2">
        <f>IFERROR(Telemarketing!C45,"")</f>
        <v>0</v>
      </c>
      <c r="AI50" s="42">
        <f>IFERROR(Telemarketing!D45,"")</f>
        <v>0</v>
      </c>
      <c r="AJ50">
        <f>IFERROR(Telemarketing!E45,"")</f>
        <v>0</v>
      </c>
      <c r="AK50">
        <f>IFERROR(Telemarketing!F45,"")</f>
        <v>0</v>
      </c>
      <c r="AL50">
        <f>IFERROR(Telemarketing!G45,"")</f>
        <v>0</v>
      </c>
    </row>
    <row r="51" spans="2:38" x14ac:dyDescent="0.2">
      <c r="B51" s="2"/>
      <c r="K51" s="5"/>
      <c r="L51" s="2"/>
      <c r="O51">
        <f>IFERROR(Referidos!A51,"")</f>
        <v>0</v>
      </c>
      <c r="P51">
        <f>IFERROR(Referidos!B51,"")</f>
        <v>0</v>
      </c>
      <c r="Q51" s="2">
        <f>IFERROR(Referidos!C51,"")</f>
        <v>0</v>
      </c>
      <c r="R51">
        <f>IFERROR(Referidos!D51,"")</f>
        <v>0</v>
      </c>
      <c r="S51">
        <f>IFERROR(Referidos!J51,"")</f>
        <v>0</v>
      </c>
      <c r="T51">
        <f>IFERROR(Referidos!N51,"")</f>
        <v>0</v>
      </c>
      <c r="U51" s="5">
        <f>IFERROR(Referidos!P51,"")</f>
        <v>0</v>
      </c>
      <c r="V51">
        <f>IFERROR(Referidos!S51,"")</f>
        <v>0</v>
      </c>
      <c r="X51">
        <f>IFERROR(Demos!A49,"")</f>
        <v>0</v>
      </c>
      <c r="Y51">
        <f>IFERROR(Demos!B49,"")</f>
        <v>0</v>
      </c>
      <c r="Z51">
        <f>IFERROR(Demos!C49,"")</f>
        <v>0</v>
      </c>
      <c r="AA51" s="2">
        <f>IFERROR(Demos!D49,"")</f>
        <v>0</v>
      </c>
      <c r="AB51" s="2">
        <f>IFERROR(Demos!E49,"")</f>
        <v>0</v>
      </c>
      <c r="AC51">
        <f>IFERROR(Demos!G49,"")</f>
        <v>0</v>
      </c>
      <c r="AD51">
        <f>IFERROR(Demos!H49,"")</f>
        <v>0</v>
      </c>
      <c r="AF51">
        <f>IFERROR(Telemarketing!A46,"")</f>
        <v>0</v>
      </c>
      <c r="AG51">
        <f>IFERROR(Telemarketing!B46,"")</f>
        <v>0</v>
      </c>
      <c r="AH51" s="2">
        <f>IFERROR(Telemarketing!C46,"")</f>
        <v>0</v>
      </c>
      <c r="AI51" s="42">
        <f>IFERROR(Telemarketing!D46,"")</f>
        <v>0</v>
      </c>
      <c r="AJ51">
        <f>IFERROR(Telemarketing!E46,"")</f>
        <v>0</v>
      </c>
      <c r="AK51">
        <f>IFERROR(Telemarketing!F46,"")</f>
        <v>0</v>
      </c>
      <c r="AL51">
        <f>IFERROR(Telemarketing!G46,"")</f>
        <v>0</v>
      </c>
    </row>
    <row r="52" spans="2:38" x14ac:dyDescent="0.2">
      <c r="B52" s="2"/>
      <c r="K52" s="5"/>
      <c r="L52" s="2"/>
      <c r="O52">
        <f>IFERROR(Referidos!A52,"")</f>
        <v>0</v>
      </c>
      <c r="P52">
        <f>IFERROR(Referidos!B52,"")</f>
        <v>0</v>
      </c>
      <c r="Q52" s="2">
        <f>IFERROR(Referidos!C52,"")</f>
        <v>0</v>
      </c>
      <c r="R52">
        <f>IFERROR(Referidos!D52,"")</f>
        <v>0</v>
      </c>
      <c r="S52">
        <f>IFERROR(Referidos!J52,"")</f>
        <v>0</v>
      </c>
      <c r="T52">
        <f>IFERROR(Referidos!N52,"")</f>
        <v>0</v>
      </c>
      <c r="U52" s="5">
        <f>IFERROR(Referidos!P52,"")</f>
        <v>0</v>
      </c>
      <c r="V52">
        <f>IFERROR(Referidos!S52,"")</f>
        <v>0</v>
      </c>
      <c r="X52">
        <f>IFERROR(Demos!A50,"")</f>
        <v>0</v>
      </c>
      <c r="Y52">
        <f>IFERROR(Demos!B50,"")</f>
        <v>0</v>
      </c>
      <c r="Z52">
        <f>IFERROR(Demos!C50,"")</f>
        <v>0</v>
      </c>
      <c r="AA52" s="2">
        <f>IFERROR(Demos!D50,"")</f>
        <v>0</v>
      </c>
      <c r="AB52" s="2">
        <f>IFERROR(Demos!E50,"")</f>
        <v>0</v>
      </c>
      <c r="AC52">
        <f>IFERROR(Demos!G50,"")</f>
        <v>0</v>
      </c>
      <c r="AD52">
        <f>IFERROR(Demos!H50,"")</f>
        <v>0</v>
      </c>
      <c r="AF52">
        <f>IFERROR(Telemarketing!A47,"")</f>
        <v>0</v>
      </c>
      <c r="AG52">
        <f>IFERROR(Telemarketing!B47,"")</f>
        <v>0</v>
      </c>
      <c r="AH52" s="2">
        <f>IFERROR(Telemarketing!C47,"")</f>
        <v>0</v>
      </c>
      <c r="AI52" s="42">
        <f>IFERROR(Telemarketing!D47,"")</f>
        <v>0</v>
      </c>
      <c r="AJ52">
        <f>IFERROR(Telemarketing!E47,"")</f>
        <v>0</v>
      </c>
      <c r="AK52">
        <f>IFERROR(Telemarketing!F47,"")</f>
        <v>0</v>
      </c>
      <c r="AL52">
        <f>IFERROR(Telemarketing!G47,"")</f>
        <v>0</v>
      </c>
    </row>
    <row r="53" spans="2:38" x14ac:dyDescent="0.2">
      <c r="B53" s="2"/>
      <c r="K53" s="5"/>
      <c r="L53" s="2"/>
      <c r="O53">
        <f>IFERROR(Referidos!A53,"")</f>
        <v>0</v>
      </c>
      <c r="P53">
        <f>IFERROR(Referidos!B53,"")</f>
        <v>0</v>
      </c>
      <c r="Q53" s="2">
        <f>IFERROR(Referidos!C53,"")</f>
        <v>0</v>
      </c>
      <c r="R53">
        <f>IFERROR(Referidos!D53,"")</f>
        <v>0</v>
      </c>
      <c r="S53">
        <f>IFERROR(Referidos!J53,"")</f>
        <v>0</v>
      </c>
      <c r="T53">
        <f>IFERROR(Referidos!N53,"")</f>
        <v>0</v>
      </c>
      <c r="U53" s="5">
        <f>IFERROR(Referidos!P53,"")</f>
        <v>0</v>
      </c>
      <c r="V53">
        <f>IFERROR(Referidos!S53,"")</f>
        <v>0</v>
      </c>
      <c r="X53">
        <f>IFERROR(Demos!A51,"")</f>
        <v>0</v>
      </c>
      <c r="Y53">
        <f>IFERROR(Demos!B51,"")</f>
        <v>0</v>
      </c>
      <c r="Z53">
        <f>IFERROR(Demos!C51,"")</f>
        <v>0</v>
      </c>
      <c r="AA53" s="2">
        <f>IFERROR(Demos!D51,"")</f>
        <v>0</v>
      </c>
      <c r="AB53" s="2">
        <f>IFERROR(Demos!E51,"")</f>
        <v>0</v>
      </c>
      <c r="AC53">
        <f>IFERROR(Demos!G51,"")</f>
        <v>0</v>
      </c>
      <c r="AD53">
        <f>IFERROR(Demos!H51,"")</f>
        <v>0</v>
      </c>
      <c r="AF53">
        <f>IFERROR(Telemarketing!A48,"")</f>
        <v>0</v>
      </c>
      <c r="AG53">
        <f>IFERROR(Telemarketing!B48,"")</f>
        <v>0</v>
      </c>
      <c r="AH53" s="2">
        <f>IFERROR(Telemarketing!C48,"")</f>
        <v>0</v>
      </c>
      <c r="AI53" s="42">
        <f>IFERROR(Telemarketing!D48,"")</f>
        <v>0</v>
      </c>
      <c r="AJ53">
        <f>IFERROR(Telemarketing!E48,"")</f>
        <v>0</v>
      </c>
      <c r="AK53">
        <f>IFERROR(Telemarketing!F48,"")</f>
        <v>0</v>
      </c>
      <c r="AL53">
        <f>IFERROR(Telemarketing!G48,"")</f>
        <v>0</v>
      </c>
    </row>
    <row r="54" spans="2:38" x14ac:dyDescent="0.2">
      <c r="B54" s="2"/>
      <c r="K54" s="5"/>
      <c r="L54" s="2"/>
      <c r="O54">
        <f>IFERROR(Referidos!A54,"")</f>
        <v>0</v>
      </c>
      <c r="P54">
        <f>IFERROR(Referidos!B54,"")</f>
        <v>0</v>
      </c>
      <c r="Q54" s="2">
        <f>IFERROR(Referidos!C54,"")</f>
        <v>0</v>
      </c>
      <c r="R54">
        <f>IFERROR(Referidos!D54,"")</f>
        <v>0</v>
      </c>
      <c r="S54">
        <f>IFERROR(Referidos!J54,"")</f>
        <v>0</v>
      </c>
      <c r="T54">
        <f>IFERROR(Referidos!N54,"")</f>
        <v>0</v>
      </c>
      <c r="U54" s="5">
        <f>IFERROR(Referidos!P54,"")</f>
        <v>0</v>
      </c>
      <c r="V54">
        <f>IFERROR(Referidos!S54,"")</f>
        <v>0</v>
      </c>
      <c r="X54">
        <f>IFERROR(Demos!A52,"")</f>
        <v>0</v>
      </c>
      <c r="Y54">
        <f>IFERROR(Demos!B52,"")</f>
        <v>0</v>
      </c>
      <c r="Z54">
        <f>IFERROR(Demos!C52,"")</f>
        <v>0</v>
      </c>
      <c r="AA54" s="2">
        <f>IFERROR(Demos!D52,"")</f>
        <v>0</v>
      </c>
      <c r="AB54" s="2">
        <f>IFERROR(Demos!E52,"")</f>
        <v>0</v>
      </c>
      <c r="AC54">
        <f>IFERROR(Demos!G52,"")</f>
        <v>0</v>
      </c>
      <c r="AD54">
        <f>IFERROR(Demos!H52,"")</f>
        <v>0</v>
      </c>
      <c r="AF54">
        <f>IFERROR(Telemarketing!A49,"")</f>
        <v>0</v>
      </c>
      <c r="AG54">
        <f>IFERROR(Telemarketing!B49,"")</f>
        <v>0</v>
      </c>
      <c r="AH54" s="2">
        <f>IFERROR(Telemarketing!C49,"")</f>
        <v>0</v>
      </c>
      <c r="AI54" s="42">
        <f>IFERROR(Telemarketing!D49,"")</f>
        <v>0</v>
      </c>
      <c r="AJ54">
        <f>IFERROR(Telemarketing!E49,"")</f>
        <v>0</v>
      </c>
      <c r="AK54">
        <f>IFERROR(Telemarketing!F49,"")</f>
        <v>0</v>
      </c>
      <c r="AL54">
        <f>IFERROR(Telemarketing!G49,"")</f>
        <v>0</v>
      </c>
    </row>
    <row r="55" spans="2:38" x14ac:dyDescent="0.2">
      <c r="B55" s="2"/>
      <c r="K55" s="5"/>
      <c r="L55" s="2"/>
      <c r="O55">
        <f>IFERROR(Referidos!A55,"")</f>
        <v>0</v>
      </c>
      <c r="P55">
        <f>IFERROR(Referidos!B55,"")</f>
        <v>0</v>
      </c>
      <c r="Q55" s="2">
        <f>IFERROR(Referidos!C55,"")</f>
        <v>0</v>
      </c>
      <c r="R55">
        <f>IFERROR(Referidos!D55,"")</f>
        <v>0</v>
      </c>
      <c r="S55">
        <f>IFERROR(Referidos!J55,"")</f>
        <v>0</v>
      </c>
      <c r="T55">
        <f>IFERROR(Referidos!N55,"")</f>
        <v>0</v>
      </c>
      <c r="U55" s="5">
        <f>IFERROR(Referidos!P55,"")</f>
        <v>0</v>
      </c>
      <c r="V55">
        <f>IFERROR(Referidos!S55,"")</f>
        <v>0</v>
      </c>
      <c r="X55">
        <f>IFERROR(Demos!A53,"")</f>
        <v>0</v>
      </c>
      <c r="Y55">
        <f>IFERROR(Demos!B53,"")</f>
        <v>0</v>
      </c>
      <c r="Z55">
        <f>IFERROR(Demos!C53,"")</f>
        <v>0</v>
      </c>
      <c r="AA55" s="2">
        <f>IFERROR(Demos!D53,"")</f>
        <v>0</v>
      </c>
      <c r="AB55" s="2">
        <f>IFERROR(Demos!E53,"")</f>
        <v>0</v>
      </c>
      <c r="AC55">
        <f>IFERROR(Demos!G53,"")</f>
        <v>0</v>
      </c>
      <c r="AD55">
        <f>IFERROR(Demos!H53,"")</f>
        <v>0</v>
      </c>
      <c r="AF55">
        <f>IFERROR(Telemarketing!A50,"")</f>
        <v>0</v>
      </c>
      <c r="AG55">
        <f>IFERROR(Telemarketing!B50,"")</f>
        <v>0</v>
      </c>
      <c r="AH55" s="2">
        <f>IFERROR(Telemarketing!C50,"")</f>
        <v>0</v>
      </c>
      <c r="AI55" s="42">
        <f>IFERROR(Telemarketing!D50,"")</f>
        <v>0</v>
      </c>
      <c r="AJ55">
        <f>IFERROR(Telemarketing!E50,"")</f>
        <v>0</v>
      </c>
      <c r="AK55">
        <f>IFERROR(Telemarketing!F50,"")</f>
        <v>0</v>
      </c>
      <c r="AL55">
        <f>IFERROR(Telemarketing!G50,"")</f>
        <v>0</v>
      </c>
    </row>
    <row r="56" spans="2:38" x14ac:dyDescent="0.2">
      <c r="B56" s="2"/>
      <c r="K56" s="5"/>
      <c r="L56" s="2"/>
      <c r="O56">
        <f>IFERROR(Referidos!A56,"")</f>
        <v>0</v>
      </c>
      <c r="P56">
        <f>IFERROR(Referidos!B56,"")</f>
        <v>0</v>
      </c>
      <c r="Q56" s="2">
        <f>IFERROR(Referidos!C56,"")</f>
        <v>0</v>
      </c>
      <c r="R56">
        <f>IFERROR(Referidos!D56,"")</f>
        <v>0</v>
      </c>
      <c r="S56">
        <f>IFERROR(Referidos!J56,"")</f>
        <v>0</v>
      </c>
      <c r="T56">
        <f>IFERROR(Referidos!N56,"")</f>
        <v>0</v>
      </c>
      <c r="U56" s="5">
        <f>IFERROR(Referidos!P56,"")</f>
        <v>0</v>
      </c>
      <c r="V56">
        <f>IFERROR(Referidos!S56,"")</f>
        <v>0</v>
      </c>
      <c r="X56">
        <f>IFERROR(Demos!A54,"")</f>
        <v>0</v>
      </c>
      <c r="Y56">
        <f>IFERROR(Demos!B54,"")</f>
        <v>0</v>
      </c>
      <c r="Z56">
        <f>IFERROR(Demos!C54,"")</f>
        <v>0</v>
      </c>
      <c r="AA56" s="2">
        <f>IFERROR(Demos!D54,"")</f>
        <v>0</v>
      </c>
      <c r="AB56" s="2">
        <f>IFERROR(Demos!E54,"")</f>
        <v>0</v>
      </c>
      <c r="AC56">
        <f>IFERROR(Demos!G54,"")</f>
        <v>0</v>
      </c>
      <c r="AD56">
        <f>IFERROR(Demos!H54,"")</f>
        <v>0</v>
      </c>
      <c r="AF56">
        <f>IFERROR(Telemarketing!A51,"")</f>
        <v>0</v>
      </c>
      <c r="AG56">
        <f>IFERROR(Telemarketing!B51,"")</f>
        <v>0</v>
      </c>
      <c r="AH56" s="2">
        <f>IFERROR(Telemarketing!C51,"")</f>
        <v>0</v>
      </c>
      <c r="AI56" s="42">
        <f>IFERROR(Telemarketing!D51,"")</f>
        <v>0</v>
      </c>
      <c r="AJ56">
        <f>IFERROR(Telemarketing!E51,"")</f>
        <v>0</v>
      </c>
      <c r="AK56">
        <f>IFERROR(Telemarketing!F51,"")</f>
        <v>0</v>
      </c>
      <c r="AL56">
        <f>IFERROR(Telemarketing!G51,"")</f>
        <v>0</v>
      </c>
    </row>
    <row r="57" spans="2:38" x14ac:dyDescent="0.2">
      <c r="B57" s="2"/>
      <c r="K57" s="5"/>
      <c r="L57" s="2"/>
      <c r="O57">
        <f>IFERROR(Referidos!A57,"")</f>
        <v>0</v>
      </c>
      <c r="P57">
        <f>IFERROR(Referidos!B57,"")</f>
        <v>0</v>
      </c>
      <c r="Q57" s="2">
        <f>IFERROR(Referidos!C57,"")</f>
        <v>0</v>
      </c>
      <c r="R57">
        <f>IFERROR(Referidos!D57,"")</f>
        <v>0</v>
      </c>
      <c r="S57">
        <f>IFERROR(Referidos!J57,"")</f>
        <v>0</v>
      </c>
      <c r="T57">
        <f>IFERROR(Referidos!N57,"")</f>
        <v>0</v>
      </c>
      <c r="U57" s="5">
        <f>IFERROR(Referidos!P57,"")</f>
        <v>0</v>
      </c>
      <c r="V57">
        <f>IFERROR(Referidos!S57,"")</f>
        <v>0</v>
      </c>
      <c r="X57">
        <f>IFERROR(Demos!A55,"")</f>
        <v>0</v>
      </c>
      <c r="Y57">
        <f>IFERROR(Demos!B55,"")</f>
        <v>0</v>
      </c>
      <c r="Z57">
        <f>IFERROR(Demos!C55,"")</f>
        <v>0</v>
      </c>
      <c r="AA57" s="2">
        <f>IFERROR(Demos!D55,"")</f>
        <v>0</v>
      </c>
      <c r="AB57" s="2">
        <f>IFERROR(Demos!E55,"")</f>
        <v>0</v>
      </c>
      <c r="AC57">
        <f>IFERROR(Demos!G55,"")</f>
        <v>0</v>
      </c>
      <c r="AD57">
        <f>IFERROR(Demos!H55,"")</f>
        <v>0</v>
      </c>
      <c r="AF57">
        <f>IFERROR(Telemarketing!A52,"")</f>
        <v>0</v>
      </c>
      <c r="AG57">
        <f>IFERROR(Telemarketing!B52,"")</f>
        <v>0</v>
      </c>
      <c r="AH57" s="2">
        <f>IFERROR(Telemarketing!C52,"")</f>
        <v>0</v>
      </c>
      <c r="AI57" s="42">
        <f>IFERROR(Telemarketing!D52,"")</f>
        <v>0</v>
      </c>
      <c r="AJ57">
        <f>IFERROR(Telemarketing!E52,"")</f>
        <v>0</v>
      </c>
      <c r="AK57">
        <f>IFERROR(Telemarketing!F52,"")</f>
        <v>0</v>
      </c>
      <c r="AL57">
        <f>IFERROR(Telemarketing!G52,"")</f>
        <v>0</v>
      </c>
    </row>
    <row r="58" spans="2:38" x14ac:dyDescent="0.2">
      <c r="B58" s="2"/>
      <c r="K58" s="5"/>
      <c r="L58" s="2"/>
      <c r="O58">
        <f>IFERROR(Referidos!A58,"")</f>
        <v>0</v>
      </c>
      <c r="P58">
        <f>IFERROR(Referidos!B58,"")</f>
        <v>0</v>
      </c>
      <c r="Q58" s="2">
        <f>IFERROR(Referidos!C58,"")</f>
        <v>0</v>
      </c>
      <c r="R58">
        <f>IFERROR(Referidos!D58,"")</f>
        <v>0</v>
      </c>
      <c r="S58">
        <f>IFERROR(Referidos!J58,"")</f>
        <v>0</v>
      </c>
      <c r="T58">
        <f>IFERROR(Referidos!N58,"")</f>
        <v>0</v>
      </c>
      <c r="U58" s="5">
        <f>IFERROR(Referidos!P58,"")</f>
        <v>0</v>
      </c>
      <c r="V58">
        <f>IFERROR(Referidos!S58,"")</f>
        <v>0</v>
      </c>
      <c r="X58">
        <f>IFERROR(Demos!A56,"")</f>
        <v>0</v>
      </c>
      <c r="Y58">
        <f>IFERROR(Demos!B56,"")</f>
        <v>0</v>
      </c>
      <c r="Z58">
        <f>IFERROR(Demos!C56,"")</f>
        <v>0</v>
      </c>
      <c r="AA58" s="2">
        <f>IFERROR(Demos!D56,"")</f>
        <v>0</v>
      </c>
      <c r="AB58" s="2">
        <f>IFERROR(Demos!E56,"")</f>
        <v>0</v>
      </c>
      <c r="AC58">
        <f>IFERROR(Demos!G56,"")</f>
        <v>0</v>
      </c>
      <c r="AD58">
        <f>IFERROR(Demos!H56,"")</f>
        <v>0</v>
      </c>
      <c r="AF58">
        <f>IFERROR(Telemarketing!A53,"")</f>
        <v>0</v>
      </c>
      <c r="AG58">
        <f>IFERROR(Telemarketing!B53,"")</f>
        <v>0</v>
      </c>
      <c r="AH58" s="2">
        <f>IFERROR(Telemarketing!C53,"")</f>
        <v>0</v>
      </c>
      <c r="AI58" s="42">
        <f>IFERROR(Telemarketing!D53,"")</f>
        <v>0</v>
      </c>
      <c r="AJ58">
        <f>IFERROR(Telemarketing!E53,"")</f>
        <v>0</v>
      </c>
      <c r="AK58">
        <f>IFERROR(Telemarketing!F53,"")</f>
        <v>0</v>
      </c>
      <c r="AL58">
        <f>IFERROR(Telemarketing!G53,"")</f>
        <v>0</v>
      </c>
    </row>
    <row r="59" spans="2:38" x14ac:dyDescent="0.2">
      <c r="B59" s="2"/>
      <c r="K59" s="5"/>
      <c r="L59" s="2"/>
      <c r="O59">
        <f>IFERROR(Referidos!A59,"")</f>
        <v>0</v>
      </c>
      <c r="P59">
        <f>IFERROR(Referidos!B59,"")</f>
        <v>0</v>
      </c>
      <c r="Q59" s="2">
        <f>IFERROR(Referidos!C59,"")</f>
        <v>0</v>
      </c>
      <c r="R59">
        <f>IFERROR(Referidos!D59,"")</f>
        <v>0</v>
      </c>
      <c r="S59">
        <f>IFERROR(Referidos!J59,"")</f>
        <v>0</v>
      </c>
      <c r="T59">
        <f>IFERROR(Referidos!N59,"")</f>
        <v>0</v>
      </c>
      <c r="U59" s="5">
        <f>IFERROR(Referidos!P59,"")</f>
        <v>0</v>
      </c>
      <c r="V59">
        <f>IFERROR(Referidos!S59,"")</f>
        <v>0</v>
      </c>
      <c r="X59">
        <f>IFERROR(Demos!A57,"")</f>
        <v>0</v>
      </c>
      <c r="Y59">
        <f>IFERROR(Demos!B57,"")</f>
        <v>0</v>
      </c>
      <c r="Z59">
        <f>IFERROR(Demos!C57,"")</f>
        <v>0</v>
      </c>
      <c r="AA59" s="2">
        <f>IFERROR(Demos!D57,"")</f>
        <v>0</v>
      </c>
      <c r="AB59" s="2">
        <f>IFERROR(Demos!E57,"")</f>
        <v>0</v>
      </c>
      <c r="AC59">
        <f>IFERROR(Demos!G57,"")</f>
        <v>0</v>
      </c>
      <c r="AD59">
        <f>IFERROR(Demos!H57,"")</f>
        <v>0</v>
      </c>
      <c r="AF59">
        <f>IFERROR(Telemarketing!A54,"")</f>
        <v>0</v>
      </c>
      <c r="AG59">
        <f>IFERROR(Telemarketing!B54,"")</f>
        <v>0</v>
      </c>
      <c r="AH59" s="2">
        <f>IFERROR(Telemarketing!C54,"")</f>
        <v>0</v>
      </c>
      <c r="AI59" s="42">
        <f>IFERROR(Telemarketing!D54,"")</f>
        <v>0</v>
      </c>
      <c r="AJ59">
        <f>IFERROR(Telemarketing!E54,"")</f>
        <v>0</v>
      </c>
      <c r="AK59">
        <f>IFERROR(Telemarketing!F54,"")</f>
        <v>0</v>
      </c>
      <c r="AL59">
        <f>IFERROR(Telemarketing!G54,"")</f>
        <v>0</v>
      </c>
    </row>
    <row r="60" spans="2:38" x14ac:dyDescent="0.2">
      <c r="B60" s="2"/>
      <c r="K60" s="5"/>
      <c r="L60" s="2"/>
      <c r="O60">
        <f>IFERROR(Referidos!A60,"")</f>
        <v>0</v>
      </c>
      <c r="P60">
        <f>IFERROR(Referidos!B60,"")</f>
        <v>0</v>
      </c>
      <c r="Q60" s="2">
        <f>IFERROR(Referidos!C60,"")</f>
        <v>0</v>
      </c>
      <c r="R60">
        <f>IFERROR(Referidos!D60,"")</f>
        <v>0</v>
      </c>
      <c r="S60">
        <f>IFERROR(Referidos!J60,"")</f>
        <v>0</v>
      </c>
      <c r="T60">
        <f>IFERROR(Referidos!N60,"")</f>
        <v>0</v>
      </c>
      <c r="U60" s="5">
        <f>IFERROR(Referidos!P60,"")</f>
        <v>0</v>
      </c>
      <c r="V60">
        <f>IFERROR(Referidos!S60,"")</f>
        <v>0</v>
      </c>
      <c r="X60">
        <f>IFERROR(Demos!A58,"")</f>
        <v>0</v>
      </c>
      <c r="Y60">
        <f>IFERROR(Demos!B58,"")</f>
        <v>0</v>
      </c>
      <c r="Z60">
        <f>IFERROR(Demos!C58,"")</f>
        <v>0</v>
      </c>
      <c r="AA60" s="2">
        <f>IFERROR(Demos!D58,"")</f>
        <v>0</v>
      </c>
      <c r="AB60" s="2">
        <f>IFERROR(Demos!E58,"")</f>
        <v>0</v>
      </c>
      <c r="AC60">
        <f>IFERROR(Demos!G58,"")</f>
        <v>0</v>
      </c>
      <c r="AD60">
        <f>IFERROR(Demos!H58,"")</f>
        <v>0</v>
      </c>
      <c r="AF60">
        <f>IFERROR(Telemarketing!A55,"")</f>
        <v>0</v>
      </c>
      <c r="AG60">
        <f>IFERROR(Telemarketing!B55,"")</f>
        <v>0</v>
      </c>
      <c r="AH60" s="2">
        <f>IFERROR(Telemarketing!C55,"")</f>
        <v>0</v>
      </c>
      <c r="AI60" s="42">
        <f>IFERROR(Telemarketing!D55,"")</f>
        <v>0</v>
      </c>
      <c r="AJ60">
        <f>IFERROR(Telemarketing!E55,"")</f>
        <v>0</v>
      </c>
      <c r="AK60">
        <f>IFERROR(Telemarketing!F55,"")</f>
        <v>0</v>
      </c>
      <c r="AL60">
        <f>IFERROR(Telemarketing!G55,"")</f>
        <v>0</v>
      </c>
    </row>
    <row r="61" spans="2:38" x14ac:dyDescent="0.2">
      <c r="B61" s="2"/>
      <c r="K61" s="5"/>
      <c r="L61" s="2"/>
      <c r="O61">
        <f>IFERROR(Referidos!A61,"")</f>
        <v>0</v>
      </c>
      <c r="P61">
        <f>IFERROR(Referidos!B61,"")</f>
        <v>0</v>
      </c>
      <c r="Q61" s="2">
        <f>IFERROR(Referidos!C61,"")</f>
        <v>0</v>
      </c>
      <c r="R61">
        <f>IFERROR(Referidos!D61,"")</f>
        <v>0</v>
      </c>
      <c r="S61">
        <f>IFERROR(Referidos!J61,"")</f>
        <v>0</v>
      </c>
      <c r="T61">
        <f>IFERROR(Referidos!N61,"")</f>
        <v>0</v>
      </c>
      <c r="U61" s="5">
        <f>IFERROR(Referidos!P61,"")</f>
        <v>0</v>
      </c>
      <c r="V61">
        <f>IFERROR(Referidos!S61,"")</f>
        <v>0</v>
      </c>
      <c r="X61">
        <f>IFERROR(Demos!A59,"")</f>
        <v>0</v>
      </c>
      <c r="Y61">
        <f>IFERROR(Demos!B59,"")</f>
        <v>0</v>
      </c>
      <c r="Z61">
        <f>IFERROR(Demos!C59,"")</f>
        <v>0</v>
      </c>
      <c r="AA61" s="2">
        <f>IFERROR(Demos!D59,"")</f>
        <v>0</v>
      </c>
      <c r="AB61" s="2">
        <f>IFERROR(Demos!E59,"")</f>
        <v>0</v>
      </c>
      <c r="AC61">
        <f>IFERROR(Demos!G59,"")</f>
        <v>0</v>
      </c>
      <c r="AD61">
        <f>IFERROR(Demos!H59,"")</f>
        <v>0</v>
      </c>
      <c r="AF61">
        <f>IFERROR(Telemarketing!A56,"")</f>
        <v>0</v>
      </c>
      <c r="AG61">
        <f>IFERROR(Telemarketing!B56,"")</f>
        <v>0</v>
      </c>
      <c r="AH61" s="2">
        <f>IFERROR(Telemarketing!C56,"")</f>
        <v>0</v>
      </c>
      <c r="AI61" s="42">
        <f>IFERROR(Telemarketing!D56,"")</f>
        <v>0</v>
      </c>
      <c r="AJ61">
        <f>IFERROR(Telemarketing!E56,"")</f>
        <v>0</v>
      </c>
      <c r="AK61">
        <f>IFERROR(Telemarketing!F56,"")</f>
        <v>0</v>
      </c>
      <c r="AL61">
        <f>IFERROR(Telemarketing!G56,"")</f>
        <v>0</v>
      </c>
    </row>
    <row r="62" spans="2:38" x14ac:dyDescent="0.2">
      <c r="B62" s="2"/>
      <c r="K62" s="5"/>
      <c r="L62" s="2"/>
      <c r="O62">
        <f>IFERROR(Referidos!A62,"")</f>
        <v>0</v>
      </c>
      <c r="P62">
        <f>IFERROR(Referidos!B62,"")</f>
        <v>0</v>
      </c>
      <c r="Q62" s="2">
        <f>IFERROR(Referidos!C62,"")</f>
        <v>0</v>
      </c>
      <c r="R62">
        <f>IFERROR(Referidos!D62,"")</f>
        <v>0</v>
      </c>
      <c r="S62">
        <f>IFERROR(Referidos!J62,"")</f>
        <v>0</v>
      </c>
      <c r="T62">
        <f>IFERROR(Referidos!N62,"")</f>
        <v>0</v>
      </c>
      <c r="U62" s="5">
        <f>IFERROR(Referidos!P62,"")</f>
        <v>0</v>
      </c>
      <c r="V62">
        <f>IFERROR(Referidos!S62,"")</f>
        <v>0</v>
      </c>
      <c r="X62">
        <f>IFERROR(Demos!A60,"")</f>
        <v>0</v>
      </c>
      <c r="Y62">
        <f>IFERROR(Demos!B60,"")</f>
        <v>0</v>
      </c>
      <c r="Z62">
        <f>IFERROR(Demos!C60,"")</f>
        <v>0</v>
      </c>
      <c r="AA62" s="2">
        <f>IFERROR(Demos!D60,"")</f>
        <v>0</v>
      </c>
      <c r="AB62" s="2">
        <f>IFERROR(Demos!E60,"")</f>
        <v>0</v>
      </c>
      <c r="AC62">
        <f>IFERROR(Demos!G60,"")</f>
        <v>0</v>
      </c>
      <c r="AD62">
        <f>IFERROR(Demos!H60,"")</f>
        <v>0</v>
      </c>
      <c r="AF62">
        <f>IFERROR(Telemarketing!A57,"")</f>
        <v>0</v>
      </c>
      <c r="AG62">
        <f>IFERROR(Telemarketing!B57,"")</f>
        <v>0</v>
      </c>
      <c r="AH62" s="2">
        <f>IFERROR(Telemarketing!C57,"")</f>
        <v>0</v>
      </c>
      <c r="AI62" s="42">
        <f>IFERROR(Telemarketing!D57,"")</f>
        <v>0</v>
      </c>
      <c r="AJ62">
        <f>IFERROR(Telemarketing!E57,"")</f>
        <v>0</v>
      </c>
      <c r="AK62">
        <f>IFERROR(Telemarketing!F57,"")</f>
        <v>0</v>
      </c>
      <c r="AL62">
        <f>IFERROR(Telemarketing!G57,"")</f>
        <v>0</v>
      </c>
    </row>
    <row r="63" spans="2:38" x14ac:dyDescent="0.2">
      <c r="B63" s="2"/>
      <c r="K63" s="5"/>
      <c r="L63" s="2"/>
      <c r="O63">
        <f>IFERROR(Referidos!A63,"")</f>
        <v>0</v>
      </c>
      <c r="P63">
        <f>IFERROR(Referidos!B63,"")</f>
        <v>0</v>
      </c>
      <c r="Q63" s="2">
        <f>IFERROR(Referidos!C63,"")</f>
        <v>0</v>
      </c>
      <c r="R63">
        <f>IFERROR(Referidos!D63,"")</f>
        <v>0</v>
      </c>
      <c r="S63">
        <f>IFERROR(Referidos!J63,"")</f>
        <v>0</v>
      </c>
      <c r="T63">
        <f>IFERROR(Referidos!N63,"")</f>
        <v>0</v>
      </c>
      <c r="U63" s="5">
        <f>IFERROR(Referidos!P63,"")</f>
        <v>0</v>
      </c>
      <c r="V63">
        <f>IFERROR(Referidos!S63,"")</f>
        <v>0</v>
      </c>
      <c r="X63">
        <f>IFERROR(Demos!A61,"")</f>
        <v>0</v>
      </c>
      <c r="Y63">
        <f>IFERROR(Demos!B61,"")</f>
        <v>0</v>
      </c>
      <c r="Z63">
        <f>IFERROR(Demos!C61,"")</f>
        <v>0</v>
      </c>
      <c r="AA63" s="2">
        <f>IFERROR(Demos!D61,"")</f>
        <v>0</v>
      </c>
      <c r="AB63" s="2">
        <f>IFERROR(Demos!E61,"")</f>
        <v>0</v>
      </c>
      <c r="AC63">
        <f>IFERROR(Demos!G61,"")</f>
        <v>0</v>
      </c>
      <c r="AD63">
        <f>IFERROR(Demos!H61,"")</f>
        <v>0</v>
      </c>
      <c r="AF63">
        <f>IFERROR(Telemarketing!A58,"")</f>
        <v>0</v>
      </c>
      <c r="AG63">
        <f>IFERROR(Telemarketing!B58,"")</f>
        <v>0</v>
      </c>
      <c r="AH63" s="2">
        <f>IFERROR(Telemarketing!C58,"")</f>
        <v>0</v>
      </c>
      <c r="AI63" s="42">
        <f>IFERROR(Telemarketing!D58,"")</f>
        <v>0</v>
      </c>
      <c r="AJ63">
        <f>IFERROR(Telemarketing!E58,"")</f>
        <v>0</v>
      </c>
      <c r="AK63">
        <f>IFERROR(Telemarketing!F58,"")</f>
        <v>0</v>
      </c>
      <c r="AL63">
        <f>IFERROR(Telemarketing!G58,"")</f>
        <v>0</v>
      </c>
    </row>
    <row r="64" spans="2:38" x14ac:dyDescent="0.2">
      <c r="B64" s="2"/>
      <c r="K64" s="5"/>
      <c r="L64" s="2"/>
      <c r="O64">
        <f>IFERROR(Referidos!A64,"")</f>
        <v>0</v>
      </c>
      <c r="P64">
        <f>IFERROR(Referidos!B64,"")</f>
        <v>0</v>
      </c>
      <c r="Q64" s="2">
        <f>IFERROR(Referidos!C64,"")</f>
        <v>0</v>
      </c>
      <c r="R64">
        <f>IFERROR(Referidos!D64,"")</f>
        <v>0</v>
      </c>
      <c r="S64">
        <f>IFERROR(Referidos!J64,"")</f>
        <v>0</v>
      </c>
      <c r="T64">
        <f>IFERROR(Referidos!N64,"")</f>
        <v>0</v>
      </c>
      <c r="U64" s="5">
        <f>IFERROR(Referidos!P64,"")</f>
        <v>0</v>
      </c>
      <c r="V64">
        <f>IFERROR(Referidos!S64,"")</f>
        <v>0</v>
      </c>
      <c r="X64">
        <f>IFERROR(Demos!A62,"")</f>
        <v>0</v>
      </c>
      <c r="Y64">
        <f>IFERROR(Demos!B62,"")</f>
        <v>0</v>
      </c>
      <c r="Z64">
        <f>IFERROR(Demos!C62,"")</f>
        <v>0</v>
      </c>
      <c r="AA64" s="2">
        <f>IFERROR(Demos!D62,"")</f>
        <v>0</v>
      </c>
      <c r="AB64" s="2">
        <f>IFERROR(Demos!E62,"")</f>
        <v>0</v>
      </c>
      <c r="AC64">
        <f>IFERROR(Demos!G62,"")</f>
        <v>0</v>
      </c>
      <c r="AD64">
        <f>IFERROR(Demos!H62,"")</f>
        <v>0</v>
      </c>
      <c r="AF64">
        <f>IFERROR(Telemarketing!A59,"")</f>
        <v>0</v>
      </c>
      <c r="AG64">
        <f>IFERROR(Telemarketing!B59,"")</f>
        <v>0</v>
      </c>
      <c r="AH64" s="2">
        <f>IFERROR(Telemarketing!C59,"")</f>
        <v>0</v>
      </c>
      <c r="AI64" s="42">
        <f>IFERROR(Telemarketing!D59,"")</f>
        <v>0</v>
      </c>
      <c r="AJ64">
        <f>IFERROR(Telemarketing!E59,"")</f>
        <v>0</v>
      </c>
      <c r="AK64">
        <f>IFERROR(Telemarketing!F59,"")</f>
        <v>0</v>
      </c>
      <c r="AL64">
        <f>IFERROR(Telemarketing!G59,"")</f>
        <v>0</v>
      </c>
    </row>
    <row r="65" spans="2:38" x14ac:dyDescent="0.2">
      <c r="B65" s="2"/>
      <c r="K65" s="5"/>
      <c r="L65" s="2"/>
      <c r="O65">
        <f>IFERROR(Referidos!A65,"")</f>
        <v>0</v>
      </c>
      <c r="P65">
        <f>IFERROR(Referidos!B65,"")</f>
        <v>0</v>
      </c>
      <c r="Q65" s="2">
        <f>IFERROR(Referidos!C65,"")</f>
        <v>0</v>
      </c>
      <c r="R65">
        <f>IFERROR(Referidos!D65,"")</f>
        <v>0</v>
      </c>
      <c r="S65">
        <f>IFERROR(Referidos!J65,"")</f>
        <v>0</v>
      </c>
      <c r="T65">
        <f>IFERROR(Referidos!N65,"")</f>
        <v>0</v>
      </c>
      <c r="U65" s="5">
        <f>IFERROR(Referidos!P65,"")</f>
        <v>0</v>
      </c>
      <c r="V65">
        <f>IFERROR(Referidos!S65,"")</f>
        <v>0</v>
      </c>
      <c r="X65">
        <f>IFERROR(Demos!A63,"")</f>
        <v>0</v>
      </c>
      <c r="Y65">
        <f>IFERROR(Demos!B63,"")</f>
        <v>0</v>
      </c>
      <c r="Z65">
        <f>IFERROR(Demos!C63,"")</f>
        <v>0</v>
      </c>
      <c r="AA65" s="2">
        <f>IFERROR(Demos!D63,"")</f>
        <v>0</v>
      </c>
      <c r="AB65" s="2">
        <f>IFERROR(Demos!E63,"")</f>
        <v>0</v>
      </c>
      <c r="AC65">
        <f>IFERROR(Demos!G63,"")</f>
        <v>0</v>
      </c>
      <c r="AD65">
        <f>IFERROR(Demos!H63,"")</f>
        <v>0</v>
      </c>
      <c r="AF65">
        <f>IFERROR(Telemarketing!A60,"")</f>
        <v>0</v>
      </c>
      <c r="AG65">
        <f>IFERROR(Telemarketing!B60,"")</f>
        <v>0</v>
      </c>
      <c r="AH65" s="2">
        <f>IFERROR(Telemarketing!C60,"")</f>
        <v>0</v>
      </c>
      <c r="AI65" s="42">
        <f>IFERROR(Telemarketing!D60,"")</f>
        <v>0</v>
      </c>
      <c r="AJ65">
        <f>IFERROR(Telemarketing!E60,"")</f>
        <v>0</v>
      </c>
      <c r="AK65">
        <f>IFERROR(Telemarketing!F60,"")</f>
        <v>0</v>
      </c>
      <c r="AL65">
        <f>IFERROR(Telemarketing!G60,"")</f>
        <v>0</v>
      </c>
    </row>
    <row r="66" spans="2:38" x14ac:dyDescent="0.2">
      <c r="B66" s="2"/>
      <c r="K66" s="5"/>
      <c r="L66" s="2"/>
      <c r="O66">
        <f>IFERROR(Referidos!A66,"")</f>
        <v>0</v>
      </c>
      <c r="P66">
        <f>IFERROR(Referidos!B66,"")</f>
        <v>0</v>
      </c>
      <c r="Q66" s="2">
        <f>IFERROR(Referidos!C66,"")</f>
        <v>0</v>
      </c>
      <c r="R66">
        <f>IFERROR(Referidos!D66,"")</f>
        <v>0</v>
      </c>
      <c r="S66">
        <f>IFERROR(Referidos!J66,"")</f>
        <v>0</v>
      </c>
      <c r="T66">
        <f>IFERROR(Referidos!N66,"")</f>
        <v>0</v>
      </c>
      <c r="U66" s="5">
        <f>IFERROR(Referidos!P66,"")</f>
        <v>0</v>
      </c>
      <c r="V66">
        <f>IFERROR(Referidos!S66,"")</f>
        <v>0</v>
      </c>
      <c r="X66">
        <f>IFERROR(Demos!A64,"")</f>
        <v>0</v>
      </c>
      <c r="Y66">
        <f>IFERROR(Demos!B64,"")</f>
        <v>0</v>
      </c>
      <c r="Z66">
        <f>IFERROR(Demos!C64,"")</f>
        <v>0</v>
      </c>
      <c r="AA66" s="2">
        <f>IFERROR(Demos!D64,"")</f>
        <v>0</v>
      </c>
      <c r="AB66" s="2">
        <f>IFERROR(Demos!E64,"")</f>
        <v>0</v>
      </c>
      <c r="AC66">
        <f>IFERROR(Demos!G64,"")</f>
        <v>0</v>
      </c>
      <c r="AD66">
        <f>IFERROR(Demos!H64,"")</f>
        <v>0</v>
      </c>
      <c r="AF66">
        <f>IFERROR(Telemarketing!A61,"")</f>
        <v>0</v>
      </c>
      <c r="AG66">
        <f>IFERROR(Telemarketing!B61,"")</f>
        <v>0</v>
      </c>
      <c r="AH66" s="2">
        <f>IFERROR(Telemarketing!C61,"")</f>
        <v>0</v>
      </c>
      <c r="AI66" s="42">
        <f>IFERROR(Telemarketing!D61,"")</f>
        <v>0</v>
      </c>
      <c r="AJ66">
        <f>IFERROR(Telemarketing!E61,"")</f>
        <v>0</v>
      </c>
      <c r="AK66">
        <f>IFERROR(Telemarketing!F61,"")</f>
        <v>0</v>
      </c>
      <c r="AL66">
        <f>IFERROR(Telemarketing!G61,"")</f>
        <v>0</v>
      </c>
    </row>
    <row r="67" spans="2:38" x14ac:dyDescent="0.2">
      <c r="B67" s="2"/>
      <c r="K67" s="5"/>
      <c r="L67" s="2"/>
      <c r="O67">
        <f>IFERROR(Referidos!A67,"")</f>
        <v>0</v>
      </c>
      <c r="P67">
        <f>IFERROR(Referidos!B67,"")</f>
        <v>0</v>
      </c>
      <c r="Q67" s="2">
        <f>IFERROR(Referidos!C67,"")</f>
        <v>0</v>
      </c>
      <c r="R67">
        <f>IFERROR(Referidos!D67,"")</f>
        <v>0</v>
      </c>
      <c r="S67">
        <f>IFERROR(Referidos!J67,"")</f>
        <v>0</v>
      </c>
      <c r="T67">
        <f>IFERROR(Referidos!N67,"")</f>
        <v>0</v>
      </c>
      <c r="U67" s="5">
        <f>IFERROR(Referidos!P67,"")</f>
        <v>0</v>
      </c>
      <c r="V67">
        <f>IFERROR(Referidos!S67,"")</f>
        <v>0</v>
      </c>
      <c r="X67">
        <f>IFERROR(Demos!A65,"")</f>
        <v>0</v>
      </c>
      <c r="Y67">
        <f>IFERROR(Demos!B65,"")</f>
        <v>0</v>
      </c>
      <c r="Z67">
        <f>IFERROR(Demos!C65,"")</f>
        <v>0</v>
      </c>
      <c r="AA67" s="2">
        <f>IFERROR(Demos!D65,"")</f>
        <v>0</v>
      </c>
      <c r="AB67" s="2">
        <f>IFERROR(Demos!E65,"")</f>
        <v>0</v>
      </c>
      <c r="AC67">
        <f>IFERROR(Demos!G65,"")</f>
        <v>0</v>
      </c>
      <c r="AD67">
        <f>IFERROR(Demos!H65,"")</f>
        <v>0</v>
      </c>
      <c r="AF67">
        <f>IFERROR(Telemarketing!A62,"")</f>
        <v>0</v>
      </c>
      <c r="AG67">
        <f>IFERROR(Telemarketing!B62,"")</f>
        <v>0</v>
      </c>
      <c r="AH67" s="2">
        <f>IFERROR(Telemarketing!C62,"")</f>
        <v>0</v>
      </c>
      <c r="AI67" s="42">
        <f>IFERROR(Telemarketing!D62,"")</f>
        <v>0</v>
      </c>
      <c r="AJ67">
        <f>IFERROR(Telemarketing!E62,"")</f>
        <v>0</v>
      </c>
      <c r="AK67">
        <f>IFERROR(Telemarketing!F62,"")</f>
        <v>0</v>
      </c>
      <c r="AL67">
        <f>IFERROR(Telemarketing!G62,"")</f>
        <v>0</v>
      </c>
    </row>
    <row r="68" spans="2:38" x14ac:dyDescent="0.2">
      <c r="B68" s="2"/>
      <c r="K68" s="5"/>
      <c r="L68" s="2"/>
      <c r="O68">
        <f>IFERROR(Referidos!A68,"")</f>
        <v>0</v>
      </c>
      <c r="P68">
        <f>IFERROR(Referidos!B68,"")</f>
        <v>0</v>
      </c>
      <c r="Q68" s="2">
        <f>IFERROR(Referidos!C68,"")</f>
        <v>0</v>
      </c>
      <c r="R68">
        <f>IFERROR(Referidos!D68,"")</f>
        <v>0</v>
      </c>
      <c r="S68">
        <f>IFERROR(Referidos!J68,"")</f>
        <v>0</v>
      </c>
      <c r="T68">
        <f>IFERROR(Referidos!N68,"")</f>
        <v>0</v>
      </c>
      <c r="U68" s="5">
        <f>IFERROR(Referidos!P68,"")</f>
        <v>0</v>
      </c>
      <c r="V68">
        <f>IFERROR(Referidos!S68,"")</f>
        <v>0</v>
      </c>
      <c r="X68">
        <f>IFERROR(Demos!A66,"")</f>
        <v>0</v>
      </c>
      <c r="Y68">
        <f>IFERROR(Demos!B66,"")</f>
        <v>0</v>
      </c>
      <c r="Z68">
        <f>IFERROR(Demos!C66,"")</f>
        <v>0</v>
      </c>
      <c r="AA68" s="2">
        <f>IFERROR(Demos!D66,"")</f>
        <v>0</v>
      </c>
      <c r="AB68" s="2">
        <f>IFERROR(Demos!E66,"")</f>
        <v>0</v>
      </c>
      <c r="AC68">
        <f>IFERROR(Demos!G66,"")</f>
        <v>0</v>
      </c>
      <c r="AD68">
        <f>IFERROR(Demos!H66,"")</f>
        <v>0</v>
      </c>
      <c r="AF68">
        <f>IFERROR(Telemarketing!A63,"")</f>
        <v>0</v>
      </c>
      <c r="AG68">
        <f>IFERROR(Telemarketing!B63,"")</f>
        <v>0</v>
      </c>
      <c r="AH68" s="2">
        <f>IFERROR(Telemarketing!C63,"")</f>
        <v>0</v>
      </c>
      <c r="AI68" s="42">
        <f>IFERROR(Telemarketing!D63,"")</f>
        <v>0</v>
      </c>
      <c r="AJ68">
        <f>IFERROR(Telemarketing!E63,"")</f>
        <v>0</v>
      </c>
      <c r="AK68">
        <f>IFERROR(Telemarketing!F63,"")</f>
        <v>0</v>
      </c>
      <c r="AL68">
        <f>IFERROR(Telemarketing!G63,"")</f>
        <v>0</v>
      </c>
    </row>
    <row r="69" spans="2:38" x14ac:dyDescent="0.2">
      <c r="B69" s="2"/>
      <c r="K69" s="5"/>
      <c r="L69" s="2"/>
      <c r="O69">
        <f>IFERROR(Referidos!A69,"")</f>
        <v>0</v>
      </c>
      <c r="P69">
        <f>IFERROR(Referidos!B69,"")</f>
        <v>0</v>
      </c>
      <c r="Q69" s="2">
        <f>IFERROR(Referidos!C69,"")</f>
        <v>0</v>
      </c>
      <c r="R69">
        <f>IFERROR(Referidos!D69,"")</f>
        <v>0</v>
      </c>
      <c r="S69">
        <f>IFERROR(Referidos!J69,"")</f>
        <v>0</v>
      </c>
      <c r="T69">
        <f>IFERROR(Referidos!N69,"")</f>
        <v>0</v>
      </c>
      <c r="U69" s="5">
        <f>IFERROR(Referidos!P69,"")</f>
        <v>0</v>
      </c>
      <c r="V69">
        <f>IFERROR(Referidos!S69,"")</f>
        <v>0</v>
      </c>
      <c r="X69">
        <f>IFERROR(Demos!A67,"")</f>
        <v>0</v>
      </c>
      <c r="Y69">
        <f>IFERROR(Demos!B67,"")</f>
        <v>0</v>
      </c>
      <c r="Z69">
        <f>IFERROR(Demos!C67,"")</f>
        <v>0</v>
      </c>
      <c r="AA69" s="2">
        <f>IFERROR(Demos!D67,"")</f>
        <v>0</v>
      </c>
      <c r="AB69" s="2">
        <f>IFERROR(Demos!E67,"")</f>
        <v>0</v>
      </c>
      <c r="AC69">
        <f>IFERROR(Demos!G67,"")</f>
        <v>0</v>
      </c>
      <c r="AD69">
        <f>IFERROR(Demos!H67,"")</f>
        <v>0</v>
      </c>
      <c r="AF69">
        <f>IFERROR(Telemarketing!A64,"")</f>
        <v>0</v>
      </c>
      <c r="AG69">
        <f>IFERROR(Telemarketing!B64,"")</f>
        <v>0</v>
      </c>
      <c r="AH69" s="2">
        <f>IFERROR(Telemarketing!C64,"")</f>
        <v>0</v>
      </c>
      <c r="AI69" s="42">
        <f>IFERROR(Telemarketing!D64,"")</f>
        <v>0</v>
      </c>
      <c r="AJ69">
        <f>IFERROR(Telemarketing!E64,"")</f>
        <v>0</v>
      </c>
      <c r="AK69">
        <f>IFERROR(Telemarketing!F64,"")</f>
        <v>0</v>
      </c>
      <c r="AL69">
        <f>IFERROR(Telemarketing!G64,"")</f>
        <v>0</v>
      </c>
    </row>
    <row r="70" spans="2:38" x14ac:dyDescent="0.2">
      <c r="B70" s="2"/>
      <c r="K70" s="5"/>
      <c r="L70" s="2"/>
      <c r="O70">
        <f>IFERROR(Referidos!A70,"")</f>
        <v>0</v>
      </c>
      <c r="P70">
        <f>IFERROR(Referidos!B70,"")</f>
        <v>0</v>
      </c>
      <c r="Q70" s="2">
        <f>IFERROR(Referidos!C70,"")</f>
        <v>0</v>
      </c>
      <c r="R70">
        <f>IFERROR(Referidos!D70,"")</f>
        <v>0</v>
      </c>
      <c r="S70">
        <f>IFERROR(Referidos!J70,"")</f>
        <v>0</v>
      </c>
      <c r="T70">
        <f>IFERROR(Referidos!N70,"")</f>
        <v>0</v>
      </c>
      <c r="U70" s="5">
        <f>IFERROR(Referidos!P70,"")</f>
        <v>0</v>
      </c>
      <c r="V70">
        <f>IFERROR(Referidos!S70,"")</f>
        <v>0</v>
      </c>
      <c r="X70">
        <f>IFERROR(Demos!A68,"")</f>
        <v>0</v>
      </c>
      <c r="Y70">
        <f>IFERROR(Demos!B68,"")</f>
        <v>0</v>
      </c>
      <c r="Z70">
        <f>IFERROR(Demos!C68,"")</f>
        <v>0</v>
      </c>
      <c r="AA70" s="2">
        <f>IFERROR(Demos!D68,"")</f>
        <v>0</v>
      </c>
      <c r="AB70" s="2">
        <f>IFERROR(Demos!E68,"")</f>
        <v>0</v>
      </c>
      <c r="AC70">
        <f>IFERROR(Demos!G68,"")</f>
        <v>0</v>
      </c>
      <c r="AD70">
        <f>IFERROR(Demos!H68,"")</f>
        <v>0</v>
      </c>
      <c r="AF70">
        <f>IFERROR(Telemarketing!A65,"")</f>
        <v>0</v>
      </c>
      <c r="AG70">
        <f>IFERROR(Telemarketing!B65,"")</f>
        <v>0</v>
      </c>
      <c r="AH70" s="2">
        <f>IFERROR(Telemarketing!C65,"")</f>
        <v>0</v>
      </c>
      <c r="AI70" s="42">
        <f>IFERROR(Telemarketing!D65,"")</f>
        <v>0</v>
      </c>
      <c r="AJ70">
        <f>IFERROR(Telemarketing!E65,"")</f>
        <v>0</v>
      </c>
      <c r="AK70">
        <f>IFERROR(Telemarketing!F65,"")</f>
        <v>0</v>
      </c>
      <c r="AL70">
        <f>IFERROR(Telemarketing!G65,"")</f>
        <v>0</v>
      </c>
    </row>
    <row r="71" spans="2:38" x14ac:dyDescent="0.2">
      <c r="B71" s="2"/>
      <c r="K71" s="5"/>
      <c r="L71" s="2"/>
      <c r="O71">
        <f>IFERROR(Referidos!A71,"")</f>
        <v>0</v>
      </c>
      <c r="P71">
        <f>IFERROR(Referidos!B71,"")</f>
        <v>0</v>
      </c>
      <c r="Q71" s="2">
        <f>IFERROR(Referidos!C71,"")</f>
        <v>0</v>
      </c>
      <c r="R71">
        <f>IFERROR(Referidos!D71,"")</f>
        <v>0</v>
      </c>
      <c r="S71">
        <f>IFERROR(Referidos!J71,"")</f>
        <v>0</v>
      </c>
      <c r="T71">
        <f>IFERROR(Referidos!N71,"")</f>
        <v>0</v>
      </c>
      <c r="U71" s="5">
        <f>IFERROR(Referidos!P71,"")</f>
        <v>0</v>
      </c>
      <c r="V71">
        <f>IFERROR(Referidos!S71,"")</f>
        <v>0</v>
      </c>
      <c r="X71">
        <f>IFERROR(Demos!A69,"")</f>
        <v>0</v>
      </c>
      <c r="Y71">
        <f>IFERROR(Demos!B69,"")</f>
        <v>0</v>
      </c>
      <c r="Z71">
        <f>IFERROR(Demos!C69,"")</f>
        <v>0</v>
      </c>
      <c r="AA71" s="2">
        <f>IFERROR(Demos!D69,"")</f>
        <v>0</v>
      </c>
      <c r="AB71" s="2">
        <f>IFERROR(Demos!E69,"")</f>
        <v>0</v>
      </c>
      <c r="AC71">
        <f>IFERROR(Demos!G69,"")</f>
        <v>0</v>
      </c>
      <c r="AD71">
        <f>IFERROR(Demos!H69,"")</f>
        <v>0</v>
      </c>
      <c r="AF71">
        <f>IFERROR(Telemarketing!A66,"")</f>
        <v>0</v>
      </c>
      <c r="AG71">
        <f>IFERROR(Telemarketing!B66,"")</f>
        <v>0</v>
      </c>
      <c r="AH71" s="2">
        <f>IFERROR(Telemarketing!C66,"")</f>
        <v>0</v>
      </c>
      <c r="AI71" s="42">
        <f>IFERROR(Telemarketing!D66,"")</f>
        <v>0</v>
      </c>
      <c r="AJ71">
        <f>IFERROR(Telemarketing!E66,"")</f>
        <v>0</v>
      </c>
      <c r="AK71">
        <f>IFERROR(Telemarketing!F66,"")</f>
        <v>0</v>
      </c>
      <c r="AL71">
        <f>IFERROR(Telemarketing!G66,"")</f>
        <v>0</v>
      </c>
    </row>
    <row r="72" spans="2:38" x14ac:dyDescent="0.2">
      <c r="B72" s="2"/>
      <c r="K72" s="5"/>
      <c r="L72" s="2"/>
      <c r="O72">
        <f>IFERROR(Referidos!A72,"")</f>
        <v>0</v>
      </c>
      <c r="P72">
        <f>IFERROR(Referidos!B72,"")</f>
        <v>0</v>
      </c>
      <c r="Q72" s="2">
        <f>IFERROR(Referidos!C72,"")</f>
        <v>0</v>
      </c>
      <c r="R72">
        <f>IFERROR(Referidos!D72,"")</f>
        <v>0</v>
      </c>
      <c r="S72">
        <f>IFERROR(Referidos!J72,"")</f>
        <v>0</v>
      </c>
      <c r="T72">
        <f>IFERROR(Referidos!N72,"")</f>
        <v>0</v>
      </c>
      <c r="U72" s="5">
        <f>IFERROR(Referidos!P72,"")</f>
        <v>0</v>
      </c>
      <c r="V72">
        <f>IFERROR(Referidos!S72,"")</f>
        <v>0</v>
      </c>
      <c r="X72">
        <f>IFERROR(Demos!A70,"")</f>
        <v>0</v>
      </c>
      <c r="Y72">
        <f>IFERROR(Demos!B70,"")</f>
        <v>0</v>
      </c>
      <c r="Z72">
        <f>IFERROR(Demos!C70,"")</f>
        <v>0</v>
      </c>
      <c r="AA72" s="2">
        <f>IFERROR(Demos!D70,"")</f>
        <v>0</v>
      </c>
      <c r="AB72" s="2">
        <f>IFERROR(Demos!E70,"")</f>
        <v>0</v>
      </c>
      <c r="AC72">
        <f>IFERROR(Demos!G70,"")</f>
        <v>0</v>
      </c>
      <c r="AD72">
        <f>IFERROR(Demos!H70,"")</f>
        <v>0</v>
      </c>
      <c r="AF72">
        <f>IFERROR(Telemarketing!A67,"")</f>
        <v>0</v>
      </c>
      <c r="AG72">
        <f>IFERROR(Telemarketing!B67,"")</f>
        <v>0</v>
      </c>
      <c r="AH72" s="2">
        <f>IFERROR(Telemarketing!C67,"")</f>
        <v>0</v>
      </c>
      <c r="AI72" s="42">
        <f>IFERROR(Telemarketing!D67,"")</f>
        <v>0</v>
      </c>
      <c r="AJ72">
        <f>IFERROR(Telemarketing!E67,"")</f>
        <v>0</v>
      </c>
      <c r="AK72">
        <f>IFERROR(Telemarketing!F67,"")</f>
        <v>0</v>
      </c>
      <c r="AL72">
        <f>IFERROR(Telemarketing!G67,"")</f>
        <v>0</v>
      </c>
    </row>
    <row r="73" spans="2:38" x14ac:dyDescent="0.2">
      <c r="B73" s="2"/>
      <c r="K73" s="5"/>
      <c r="L73" s="2"/>
      <c r="O73">
        <f>IFERROR(Referidos!A73,"")</f>
        <v>0</v>
      </c>
      <c r="P73">
        <f>IFERROR(Referidos!B73,"")</f>
        <v>0</v>
      </c>
      <c r="Q73" s="2">
        <f>IFERROR(Referidos!C73,"")</f>
        <v>0</v>
      </c>
      <c r="R73">
        <f>IFERROR(Referidos!D73,"")</f>
        <v>0</v>
      </c>
      <c r="S73">
        <f>IFERROR(Referidos!J73,"")</f>
        <v>0</v>
      </c>
      <c r="T73">
        <f>IFERROR(Referidos!N73,"")</f>
        <v>0</v>
      </c>
      <c r="U73" s="5">
        <f>IFERROR(Referidos!P73,"")</f>
        <v>0</v>
      </c>
      <c r="V73">
        <f>IFERROR(Referidos!S73,"")</f>
        <v>0</v>
      </c>
      <c r="X73">
        <f>IFERROR(Demos!A71,"")</f>
        <v>0</v>
      </c>
      <c r="Y73">
        <f>IFERROR(Demos!B71,"")</f>
        <v>0</v>
      </c>
      <c r="Z73">
        <f>IFERROR(Demos!C71,"")</f>
        <v>0</v>
      </c>
      <c r="AA73" s="2">
        <f>IFERROR(Demos!D71,"")</f>
        <v>0</v>
      </c>
      <c r="AB73" s="2">
        <f>IFERROR(Demos!E71,"")</f>
        <v>0</v>
      </c>
      <c r="AC73">
        <f>IFERROR(Demos!G71,"")</f>
        <v>0</v>
      </c>
      <c r="AD73">
        <f>IFERROR(Demos!H71,"")</f>
        <v>0</v>
      </c>
      <c r="AF73">
        <f>IFERROR(Telemarketing!A68,"")</f>
        <v>0</v>
      </c>
      <c r="AG73">
        <f>IFERROR(Telemarketing!B68,"")</f>
        <v>0</v>
      </c>
      <c r="AH73" s="2">
        <f>IFERROR(Telemarketing!C68,"")</f>
        <v>0</v>
      </c>
      <c r="AI73" s="42">
        <f>IFERROR(Telemarketing!D68,"")</f>
        <v>0</v>
      </c>
      <c r="AJ73">
        <f>IFERROR(Telemarketing!E68,"")</f>
        <v>0</v>
      </c>
      <c r="AK73">
        <f>IFERROR(Telemarketing!F68,"")</f>
        <v>0</v>
      </c>
      <c r="AL73">
        <f>IFERROR(Telemarketing!G68,"")</f>
        <v>0</v>
      </c>
    </row>
    <row r="74" spans="2:38" x14ac:dyDescent="0.2">
      <c r="B74" s="2"/>
      <c r="K74" s="5"/>
      <c r="L74" s="2"/>
      <c r="O74">
        <f>IFERROR(Referidos!A74,"")</f>
        <v>0</v>
      </c>
      <c r="P74">
        <f>IFERROR(Referidos!B74,"")</f>
        <v>0</v>
      </c>
      <c r="Q74" s="2">
        <f>IFERROR(Referidos!C74,"")</f>
        <v>0</v>
      </c>
      <c r="R74">
        <f>IFERROR(Referidos!D74,"")</f>
        <v>0</v>
      </c>
      <c r="S74">
        <f>IFERROR(Referidos!J74,"")</f>
        <v>0</v>
      </c>
      <c r="T74">
        <f>IFERROR(Referidos!N74,"")</f>
        <v>0</v>
      </c>
      <c r="U74" s="5">
        <f>IFERROR(Referidos!P74,"")</f>
        <v>0</v>
      </c>
      <c r="V74">
        <f>IFERROR(Referidos!S74,"")</f>
        <v>0</v>
      </c>
      <c r="X74">
        <f>IFERROR(Demos!A72,"")</f>
        <v>0</v>
      </c>
      <c r="Y74">
        <f>IFERROR(Demos!B72,"")</f>
        <v>0</v>
      </c>
      <c r="Z74">
        <f>IFERROR(Demos!C72,"")</f>
        <v>0</v>
      </c>
      <c r="AA74" s="2">
        <f>IFERROR(Demos!D72,"")</f>
        <v>0</v>
      </c>
      <c r="AB74" s="2">
        <f>IFERROR(Demos!E72,"")</f>
        <v>0</v>
      </c>
      <c r="AC74">
        <f>IFERROR(Demos!G72,"")</f>
        <v>0</v>
      </c>
      <c r="AD74">
        <f>IFERROR(Demos!H72,"")</f>
        <v>0</v>
      </c>
      <c r="AF74">
        <f>IFERROR(Telemarketing!A69,"")</f>
        <v>0</v>
      </c>
      <c r="AG74">
        <f>IFERROR(Telemarketing!B69,"")</f>
        <v>0</v>
      </c>
      <c r="AH74" s="2">
        <f>IFERROR(Telemarketing!C69,"")</f>
        <v>0</v>
      </c>
      <c r="AI74" s="42">
        <f>IFERROR(Telemarketing!D69,"")</f>
        <v>0</v>
      </c>
      <c r="AJ74">
        <f>IFERROR(Telemarketing!E69,"")</f>
        <v>0</v>
      </c>
      <c r="AK74">
        <f>IFERROR(Telemarketing!F69,"")</f>
        <v>0</v>
      </c>
      <c r="AL74">
        <f>IFERROR(Telemarketing!G69,"")</f>
        <v>0</v>
      </c>
    </row>
    <row r="75" spans="2:38" x14ac:dyDescent="0.2">
      <c r="B75" s="2"/>
      <c r="K75" s="5"/>
      <c r="L75" s="2"/>
      <c r="O75">
        <f>IFERROR(Referidos!A75,"")</f>
        <v>0</v>
      </c>
      <c r="P75">
        <f>IFERROR(Referidos!B75,"")</f>
        <v>0</v>
      </c>
      <c r="Q75" s="2">
        <f>IFERROR(Referidos!C75,"")</f>
        <v>0</v>
      </c>
      <c r="R75">
        <f>IFERROR(Referidos!D75,"")</f>
        <v>0</v>
      </c>
      <c r="S75">
        <f>IFERROR(Referidos!J75,"")</f>
        <v>0</v>
      </c>
      <c r="T75">
        <f>IFERROR(Referidos!N75,"")</f>
        <v>0</v>
      </c>
      <c r="U75" s="5">
        <f>IFERROR(Referidos!P75,"")</f>
        <v>0</v>
      </c>
      <c r="V75">
        <f>IFERROR(Referidos!S75,"")</f>
        <v>0</v>
      </c>
      <c r="X75">
        <f>IFERROR(Demos!A73,"")</f>
        <v>0</v>
      </c>
      <c r="Y75">
        <f>IFERROR(Demos!B73,"")</f>
        <v>0</v>
      </c>
      <c r="Z75">
        <f>IFERROR(Demos!C73,"")</f>
        <v>0</v>
      </c>
      <c r="AA75" s="2">
        <f>IFERROR(Demos!D73,"")</f>
        <v>0</v>
      </c>
      <c r="AB75" s="2">
        <f>IFERROR(Demos!E73,"")</f>
        <v>0</v>
      </c>
      <c r="AC75">
        <f>IFERROR(Demos!G73,"")</f>
        <v>0</v>
      </c>
      <c r="AD75">
        <f>IFERROR(Demos!H73,"")</f>
        <v>0</v>
      </c>
      <c r="AF75">
        <f>IFERROR(Telemarketing!A70,"")</f>
        <v>0</v>
      </c>
      <c r="AG75">
        <f>IFERROR(Telemarketing!B70,"")</f>
        <v>0</v>
      </c>
      <c r="AH75" s="2">
        <f>IFERROR(Telemarketing!C70,"")</f>
        <v>0</v>
      </c>
      <c r="AI75" s="42">
        <f>IFERROR(Telemarketing!D70,"")</f>
        <v>0</v>
      </c>
      <c r="AJ75">
        <f>IFERROR(Telemarketing!E70,"")</f>
        <v>0</v>
      </c>
      <c r="AK75">
        <f>IFERROR(Telemarketing!F70,"")</f>
        <v>0</v>
      </c>
      <c r="AL75">
        <f>IFERROR(Telemarketing!G70,"")</f>
        <v>0</v>
      </c>
    </row>
    <row r="76" spans="2:38" x14ac:dyDescent="0.2">
      <c r="B76" s="2"/>
      <c r="K76" s="5"/>
      <c r="L76" s="2"/>
      <c r="O76">
        <f>IFERROR(Referidos!A76,"")</f>
        <v>0</v>
      </c>
      <c r="P76">
        <f>IFERROR(Referidos!B76,"")</f>
        <v>0</v>
      </c>
      <c r="Q76" s="2">
        <f>IFERROR(Referidos!C76,"")</f>
        <v>0</v>
      </c>
      <c r="R76">
        <f>IFERROR(Referidos!D76,"")</f>
        <v>0</v>
      </c>
      <c r="S76">
        <f>IFERROR(Referidos!J76,"")</f>
        <v>0</v>
      </c>
      <c r="T76">
        <f>IFERROR(Referidos!N76,"")</f>
        <v>0</v>
      </c>
      <c r="U76" s="5">
        <f>IFERROR(Referidos!P76,"")</f>
        <v>0</v>
      </c>
      <c r="V76">
        <f>IFERROR(Referidos!S76,"")</f>
        <v>0</v>
      </c>
      <c r="X76">
        <f>IFERROR(Demos!A74,"")</f>
        <v>0</v>
      </c>
      <c r="Y76">
        <f>IFERROR(Demos!B74,"")</f>
        <v>0</v>
      </c>
      <c r="Z76">
        <f>IFERROR(Demos!C74,"")</f>
        <v>0</v>
      </c>
      <c r="AA76" s="2">
        <f>IFERROR(Demos!D74,"")</f>
        <v>0</v>
      </c>
      <c r="AB76" s="2">
        <f>IFERROR(Demos!E74,"")</f>
        <v>0</v>
      </c>
      <c r="AC76">
        <f>IFERROR(Demos!G74,"")</f>
        <v>0</v>
      </c>
      <c r="AD76">
        <f>IFERROR(Demos!H74,"")</f>
        <v>0</v>
      </c>
      <c r="AF76">
        <f>IFERROR(Telemarketing!A71,"")</f>
        <v>0</v>
      </c>
      <c r="AG76">
        <f>IFERROR(Telemarketing!B71,"")</f>
        <v>0</v>
      </c>
      <c r="AH76" s="2">
        <f>IFERROR(Telemarketing!C71,"")</f>
        <v>0</v>
      </c>
      <c r="AI76" s="42">
        <f>IFERROR(Telemarketing!D71,"")</f>
        <v>0</v>
      </c>
      <c r="AJ76">
        <f>IFERROR(Telemarketing!E71,"")</f>
        <v>0</v>
      </c>
      <c r="AK76">
        <f>IFERROR(Telemarketing!F71,"")</f>
        <v>0</v>
      </c>
      <c r="AL76">
        <f>IFERROR(Telemarketing!G71,"")</f>
        <v>0</v>
      </c>
    </row>
    <row r="77" spans="2:38" x14ac:dyDescent="0.2">
      <c r="B77" s="2"/>
      <c r="K77" s="5"/>
      <c r="L77" s="2"/>
      <c r="O77">
        <f>IFERROR(Referidos!A77,"")</f>
        <v>0</v>
      </c>
      <c r="P77">
        <f>IFERROR(Referidos!B77,"")</f>
        <v>0</v>
      </c>
      <c r="Q77" s="2">
        <f>IFERROR(Referidos!C77,"")</f>
        <v>0</v>
      </c>
      <c r="R77">
        <f>IFERROR(Referidos!D77,"")</f>
        <v>0</v>
      </c>
      <c r="S77">
        <f>IFERROR(Referidos!J77,"")</f>
        <v>0</v>
      </c>
      <c r="T77">
        <f>IFERROR(Referidos!N77,"")</f>
        <v>0</v>
      </c>
      <c r="U77" s="5">
        <f>IFERROR(Referidos!P77,"")</f>
        <v>0</v>
      </c>
      <c r="V77">
        <f>IFERROR(Referidos!S77,"")</f>
        <v>0</v>
      </c>
      <c r="X77">
        <f>IFERROR(Demos!A75,"")</f>
        <v>0</v>
      </c>
      <c r="Y77">
        <f>IFERROR(Demos!B75,"")</f>
        <v>0</v>
      </c>
      <c r="Z77">
        <f>IFERROR(Demos!C75,"")</f>
        <v>0</v>
      </c>
      <c r="AA77" s="2">
        <f>IFERROR(Demos!D75,"")</f>
        <v>0</v>
      </c>
      <c r="AB77" s="2">
        <f>IFERROR(Demos!E75,"")</f>
        <v>0</v>
      </c>
      <c r="AC77">
        <f>IFERROR(Demos!G75,"")</f>
        <v>0</v>
      </c>
      <c r="AD77">
        <f>IFERROR(Demos!H75,"")</f>
        <v>0</v>
      </c>
      <c r="AF77">
        <f>IFERROR(Telemarketing!A72,"")</f>
        <v>0</v>
      </c>
      <c r="AG77">
        <f>IFERROR(Telemarketing!B72,"")</f>
        <v>0</v>
      </c>
      <c r="AH77" s="2">
        <f>IFERROR(Telemarketing!C72,"")</f>
        <v>0</v>
      </c>
      <c r="AI77" s="42">
        <f>IFERROR(Telemarketing!D72,"")</f>
        <v>0</v>
      </c>
      <c r="AJ77">
        <f>IFERROR(Telemarketing!E72,"")</f>
        <v>0</v>
      </c>
      <c r="AK77">
        <f>IFERROR(Telemarketing!F72,"")</f>
        <v>0</v>
      </c>
      <c r="AL77">
        <f>IFERROR(Telemarketing!G72,"")</f>
        <v>0</v>
      </c>
    </row>
    <row r="78" spans="2:38" x14ac:dyDescent="0.2">
      <c r="B78" s="2"/>
      <c r="K78" s="5"/>
      <c r="L78" s="2"/>
      <c r="O78">
        <f>IFERROR(Referidos!A78,"")</f>
        <v>0</v>
      </c>
      <c r="P78">
        <f>IFERROR(Referidos!B78,"")</f>
        <v>0</v>
      </c>
      <c r="Q78" s="2">
        <f>IFERROR(Referidos!C78,"")</f>
        <v>0</v>
      </c>
      <c r="R78">
        <f>IFERROR(Referidos!D78,"")</f>
        <v>0</v>
      </c>
      <c r="S78">
        <f>IFERROR(Referidos!J78,"")</f>
        <v>0</v>
      </c>
      <c r="T78">
        <f>IFERROR(Referidos!N78,"")</f>
        <v>0</v>
      </c>
      <c r="U78" s="5">
        <f>IFERROR(Referidos!P78,"")</f>
        <v>0</v>
      </c>
      <c r="V78">
        <f>IFERROR(Referidos!S78,"")</f>
        <v>0</v>
      </c>
      <c r="X78">
        <f>IFERROR(Demos!A76,"")</f>
        <v>0</v>
      </c>
      <c r="Y78">
        <f>IFERROR(Demos!B76,"")</f>
        <v>0</v>
      </c>
      <c r="Z78">
        <f>IFERROR(Demos!C76,"")</f>
        <v>0</v>
      </c>
      <c r="AA78" s="2">
        <f>IFERROR(Demos!D76,"")</f>
        <v>0</v>
      </c>
      <c r="AB78" s="2">
        <f>IFERROR(Demos!E76,"")</f>
        <v>0</v>
      </c>
      <c r="AC78">
        <f>IFERROR(Demos!G76,"")</f>
        <v>0</v>
      </c>
      <c r="AD78">
        <f>IFERROR(Demos!H76,"")</f>
        <v>0</v>
      </c>
      <c r="AF78">
        <f>IFERROR(Telemarketing!A73,"")</f>
        <v>0</v>
      </c>
      <c r="AG78">
        <f>IFERROR(Telemarketing!B73,"")</f>
        <v>0</v>
      </c>
      <c r="AH78" s="2">
        <f>IFERROR(Telemarketing!C73,"")</f>
        <v>0</v>
      </c>
      <c r="AI78" s="42">
        <f>IFERROR(Telemarketing!D73,"")</f>
        <v>0</v>
      </c>
      <c r="AJ78">
        <f>IFERROR(Telemarketing!E73,"")</f>
        <v>0</v>
      </c>
      <c r="AK78">
        <f>IFERROR(Telemarketing!F73,"")</f>
        <v>0</v>
      </c>
      <c r="AL78">
        <f>IFERROR(Telemarketing!G73,"")</f>
        <v>0</v>
      </c>
    </row>
    <row r="79" spans="2:38" x14ac:dyDescent="0.2">
      <c r="B79" s="2"/>
      <c r="K79" s="5"/>
      <c r="L79" s="2"/>
      <c r="O79">
        <f>IFERROR(Referidos!A79,"")</f>
        <v>0</v>
      </c>
      <c r="P79">
        <f>IFERROR(Referidos!B79,"")</f>
        <v>0</v>
      </c>
      <c r="Q79" s="2">
        <f>IFERROR(Referidos!C79,"")</f>
        <v>0</v>
      </c>
      <c r="R79">
        <f>IFERROR(Referidos!D79,"")</f>
        <v>0</v>
      </c>
      <c r="S79">
        <f>IFERROR(Referidos!J79,"")</f>
        <v>0</v>
      </c>
      <c r="T79">
        <f>IFERROR(Referidos!N79,"")</f>
        <v>0</v>
      </c>
      <c r="U79" s="5">
        <f>IFERROR(Referidos!P79,"")</f>
        <v>0</v>
      </c>
      <c r="V79">
        <f>IFERROR(Referidos!S79,"")</f>
        <v>0</v>
      </c>
      <c r="X79">
        <f>IFERROR(Demos!A77,"")</f>
        <v>0</v>
      </c>
      <c r="Y79">
        <f>IFERROR(Demos!B77,"")</f>
        <v>0</v>
      </c>
      <c r="Z79">
        <f>IFERROR(Demos!C77,"")</f>
        <v>0</v>
      </c>
      <c r="AA79" s="2">
        <f>IFERROR(Demos!D77,"")</f>
        <v>0</v>
      </c>
      <c r="AB79" s="2">
        <f>IFERROR(Demos!E77,"")</f>
        <v>0</v>
      </c>
      <c r="AC79">
        <f>IFERROR(Demos!G77,"")</f>
        <v>0</v>
      </c>
      <c r="AD79">
        <f>IFERROR(Demos!H77,"")</f>
        <v>0</v>
      </c>
      <c r="AF79">
        <f>IFERROR(Telemarketing!A74,"")</f>
        <v>0</v>
      </c>
      <c r="AG79">
        <f>IFERROR(Telemarketing!B74,"")</f>
        <v>0</v>
      </c>
      <c r="AH79" s="2">
        <f>IFERROR(Telemarketing!C74,"")</f>
        <v>0</v>
      </c>
      <c r="AI79" s="42">
        <f>IFERROR(Telemarketing!D74,"")</f>
        <v>0</v>
      </c>
      <c r="AJ79">
        <f>IFERROR(Telemarketing!E74,"")</f>
        <v>0</v>
      </c>
      <c r="AK79">
        <f>IFERROR(Telemarketing!F74,"")</f>
        <v>0</v>
      </c>
      <c r="AL79">
        <f>IFERROR(Telemarketing!G74,"")</f>
        <v>0</v>
      </c>
    </row>
    <row r="80" spans="2:38" x14ac:dyDescent="0.2">
      <c r="B80" s="2"/>
      <c r="K80" s="5"/>
      <c r="L80" s="2"/>
      <c r="O80">
        <f>IFERROR(Referidos!A80,"")</f>
        <v>0</v>
      </c>
      <c r="P80">
        <f>IFERROR(Referidos!B80,"")</f>
        <v>0</v>
      </c>
      <c r="Q80" s="2">
        <f>IFERROR(Referidos!C80,"")</f>
        <v>0</v>
      </c>
      <c r="R80">
        <f>IFERROR(Referidos!D80,"")</f>
        <v>0</v>
      </c>
      <c r="S80">
        <f>IFERROR(Referidos!J80,"")</f>
        <v>0</v>
      </c>
      <c r="T80">
        <f>IFERROR(Referidos!N80,"")</f>
        <v>0</v>
      </c>
      <c r="U80" s="5">
        <f>IFERROR(Referidos!P80,"")</f>
        <v>0</v>
      </c>
      <c r="V80">
        <f>IFERROR(Referidos!S80,"")</f>
        <v>0</v>
      </c>
      <c r="X80">
        <f>IFERROR(Demos!A78,"")</f>
        <v>0</v>
      </c>
      <c r="Y80">
        <f>IFERROR(Demos!B78,"")</f>
        <v>0</v>
      </c>
      <c r="Z80">
        <f>IFERROR(Demos!C78,"")</f>
        <v>0</v>
      </c>
      <c r="AA80" s="2">
        <f>IFERROR(Demos!D78,"")</f>
        <v>0</v>
      </c>
      <c r="AB80" s="2">
        <f>IFERROR(Demos!E78,"")</f>
        <v>0</v>
      </c>
      <c r="AC80">
        <f>IFERROR(Demos!G78,"")</f>
        <v>0</v>
      </c>
      <c r="AD80">
        <f>IFERROR(Demos!H78,"")</f>
        <v>0</v>
      </c>
      <c r="AF80">
        <f>IFERROR(Telemarketing!A75,"")</f>
        <v>0</v>
      </c>
      <c r="AG80">
        <f>IFERROR(Telemarketing!B75,"")</f>
        <v>0</v>
      </c>
      <c r="AH80" s="2">
        <f>IFERROR(Telemarketing!C75,"")</f>
        <v>0</v>
      </c>
      <c r="AI80" s="42">
        <f>IFERROR(Telemarketing!D75,"")</f>
        <v>0</v>
      </c>
      <c r="AJ80">
        <f>IFERROR(Telemarketing!E75,"")</f>
        <v>0</v>
      </c>
      <c r="AK80">
        <f>IFERROR(Telemarketing!F75,"")</f>
        <v>0</v>
      </c>
      <c r="AL80">
        <f>IFERROR(Telemarketing!G75,"")</f>
        <v>0</v>
      </c>
    </row>
    <row r="81" spans="2:38" x14ac:dyDescent="0.2">
      <c r="B81" s="2"/>
      <c r="K81" s="5"/>
      <c r="L81" s="2"/>
      <c r="O81">
        <f>IFERROR(Referidos!A81,"")</f>
        <v>0</v>
      </c>
      <c r="P81">
        <f>IFERROR(Referidos!B81,"")</f>
        <v>0</v>
      </c>
      <c r="Q81" s="2">
        <f>IFERROR(Referidos!C81,"")</f>
        <v>0</v>
      </c>
      <c r="R81">
        <f>IFERROR(Referidos!D81,"")</f>
        <v>0</v>
      </c>
      <c r="S81">
        <f>IFERROR(Referidos!J81,"")</f>
        <v>0</v>
      </c>
      <c r="T81">
        <f>IFERROR(Referidos!N81,"")</f>
        <v>0</v>
      </c>
      <c r="U81" s="5">
        <f>IFERROR(Referidos!P81,"")</f>
        <v>0</v>
      </c>
      <c r="V81">
        <f>IFERROR(Referidos!S81,"")</f>
        <v>0</v>
      </c>
      <c r="X81">
        <f>IFERROR(Demos!A79,"")</f>
        <v>0</v>
      </c>
      <c r="Y81">
        <f>IFERROR(Demos!B79,"")</f>
        <v>0</v>
      </c>
      <c r="Z81">
        <f>IFERROR(Demos!C79,"")</f>
        <v>0</v>
      </c>
      <c r="AA81" s="2">
        <f>IFERROR(Demos!D79,"")</f>
        <v>0</v>
      </c>
      <c r="AB81" s="2">
        <f>IFERROR(Demos!E79,"")</f>
        <v>0</v>
      </c>
      <c r="AC81">
        <f>IFERROR(Demos!G79,"")</f>
        <v>0</v>
      </c>
      <c r="AD81">
        <f>IFERROR(Demos!H79,"")</f>
        <v>0</v>
      </c>
      <c r="AF81">
        <f>IFERROR(Telemarketing!A76,"")</f>
        <v>0</v>
      </c>
      <c r="AG81">
        <f>IFERROR(Telemarketing!B76,"")</f>
        <v>0</v>
      </c>
      <c r="AH81" s="2">
        <f>IFERROR(Telemarketing!C76,"")</f>
        <v>0</v>
      </c>
      <c r="AI81" s="42">
        <f>IFERROR(Telemarketing!D76,"")</f>
        <v>0</v>
      </c>
      <c r="AJ81">
        <f>IFERROR(Telemarketing!E76,"")</f>
        <v>0</v>
      </c>
      <c r="AK81">
        <f>IFERROR(Telemarketing!F76,"")</f>
        <v>0</v>
      </c>
      <c r="AL81">
        <f>IFERROR(Telemarketing!G76,"")</f>
        <v>0</v>
      </c>
    </row>
    <row r="82" spans="2:38" x14ac:dyDescent="0.2">
      <c r="B82" s="2"/>
      <c r="K82" s="5"/>
      <c r="L82" s="2"/>
      <c r="O82">
        <f>IFERROR(Referidos!A82,"")</f>
        <v>0</v>
      </c>
      <c r="P82">
        <f>IFERROR(Referidos!B82,"")</f>
        <v>0</v>
      </c>
      <c r="Q82" s="2">
        <f>IFERROR(Referidos!C82,"")</f>
        <v>0</v>
      </c>
      <c r="R82">
        <f>IFERROR(Referidos!D82,"")</f>
        <v>0</v>
      </c>
      <c r="S82">
        <f>IFERROR(Referidos!J82,"")</f>
        <v>0</v>
      </c>
      <c r="T82">
        <f>IFERROR(Referidos!N82,"")</f>
        <v>0</v>
      </c>
      <c r="U82" s="5">
        <f>IFERROR(Referidos!P82,"")</f>
        <v>0</v>
      </c>
      <c r="V82">
        <f>IFERROR(Referidos!S82,"")</f>
        <v>0</v>
      </c>
      <c r="X82">
        <f>IFERROR(Demos!A80,"")</f>
        <v>0</v>
      </c>
      <c r="Y82">
        <f>IFERROR(Demos!B80,"")</f>
        <v>0</v>
      </c>
      <c r="Z82">
        <f>IFERROR(Demos!C80,"")</f>
        <v>0</v>
      </c>
      <c r="AA82" s="2">
        <f>IFERROR(Demos!D80,"")</f>
        <v>0</v>
      </c>
      <c r="AB82" s="2">
        <f>IFERROR(Demos!E80,"")</f>
        <v>0</v>
      </c>
      <c r="AC82">
        <f>IFERROR(Demos!G80,"")</f>
        <v>0</v>
      </c>
      <c r="AD82">
        <f>IFERROR(Demos!H80,"")</f>
        <v>0</v>
      </c>
      <c r="AF82">
        <f>IFERROR(Telemarketing!A77,"")</f>
        <v>0</v>
      </c>
      <c r="AG82">
        <f>IFERROR(Telemarketing!B77,"")</f>
        <v>0</v>
      </c>
      <c r="AH82" s="2">
        <f>IFERROR(Telemarketing!C77,"")</f>
        <v>0</v>
      </c>
      <c r="AI82" s="42">
        <f>IFERROR(Telemarketing!D77,"")</f>
        <v>0</v>
      </c>
      <c r="AJ82">
        <f>IFERROR(Telemarketing!E77,"")</f>
        <v>0</v>
      </c>
      <c r="AK82">
        <f>IFERROR(Telemarketing!F77,"")</f>
        <v>0</v>
      </c>
      <c r="AL82">
        <f>IFERROR(Telemarketing!G77,"")</f>
        <v>0</v>
      </c>
    </row>
    <row r="83" spans="2:38" x14ac:dyDescent="0.2">
      <c r="B83" s="2"/>
      <c r="K83" s="5"/>
      <c r="L83" s="2"/>
      <c r="O83">
        <f>IFERROR(Referidos!A83,"")</f>
        <v>0</v>
      </c>
      <c r="P83">
        <f>IFERROR(Referidos!B83,"")</f>
        <v>0</v>
      </c>
      <c r="Q83" s="2">
        <f>IFERROR(Referidos!C83,"")</f>
        <v>0</v>
      </c>
      <c r="R83">
        <f>IFERROR(Referidos!D83,"")</f>
        <v>0</v>
      </c>
      <c r="S83">
        <f>IFERROR(Referidos!J83,"")</f>
        <v>0</v>
      </c>
      <c r="T83">
        <f>IFERROR(Referidos!N83,"")</f>
        <v>0</v>
      </c>
      <c r="U83" s="5">
        <f>IFERROR(Referidos!P83,"")</f>
        <v>0</v>
      </c>
      <c r="V83">
        <f>IFERROR(Referidos!S83,"")</f>
        <v>0</v>
      </c>
      <c r="X83">
        <f>IFERROR(Demos!A81,"")</f>
        <v>0</v>
      </c>
      <c r="Y83">
        <f>IFERROR(Demos!B81,"")</f>
        <v>0</v>
      </c>
      <c r="Z83">
        <f>IFERROR(Demos!C81,"")</f>
        <v>0</v>
      </c>
      <c r="AA83" s="2">
        <f>IFERROR(Demos!D81,"")</f>
        <v>0</v>
      </c>
      <c r="AB83" s="2">
        <f>IFERROR(Demos!E81,"")</f>
        <v>0</v>
      </c>
      <c r="AC83">
        <f>IFERROR(Demos!G81,"")</f>
        <v>0</v>
      </c>
      <c r="AD83">
        <f>IFERROR(Demos!H81,"")</f>
        <v>0</v>
      </c>
      <c r="AF83">
        <f>IFERROR(Telemarketing!A78,"")</f>
        <v>0</v>
      </c>
      <c r="AG83">
        <f>IFERROR(Telemarketing!B78,"")</f>
        <v>0</v>
      </c>
      <c r="AH83" s="2">
        <f>IFERROR(Telemarketing!C78,"")</f>
        <v>0</v>
      </c>
      <c r="AI83" s="42">
        <f>IFERROR(Telemarketing!D78,"")</f>
        <v>0</v>
      </c>
      <c r="AJ83">
        <f>IFERROR(Telemarketing!E78,"")</f>
        <v>0</v>
      </c>
      <c r="AK83">
        <f>IFERROR(Telemarketing!F78,"")</f>
        <v>0</v>
      </c>
      <c r="AL83">
        <f>IFERROR(Telemarketing!G78,"")</f>
        <v>0</v>
      </c>
    </row>
    <row r="84" spans="2:38" x14ac:dyDescent="0.2">
      <c r="B84" s="2"/>
      <c r="K84" s="5"/>
      <c r="L84" s="2"/>
      <c r="O84">
        <f>IFERROR(Referidos!A84,"")</f>
        <v>0</v>
      </c>
      <c r="P84">
        <f>IFERROR(Referidos!B84,"")</f>
        <v>0</v>
      </c>
      <c r="Q84" s="2">
        <f>IFERROR(Referidos!C84,"")</f>
        <v>0</v>
      </c>
      <c r="R84">
        <f>IFERROR(Referidos!D84,"")</f>
        <v>0</v>
      </c>
      <c r="S84">
        <f>IFERROR(Referidos!J84,"")</f>
        <v>0</v>
      </c>
      <c r="T84">
        <f>IFERROR(Referidos!N84,"")</f>
        <v>0</v>
      </c>
      <c r="U84" s="5">
        <f>IFERROR(Referidos!P84,"")</f>
        <v>0</v>
      </c>
      <c r="V84">
        <f>IFERROR(Referidos!S84,"")</f>
        <v>0</v>
      </c>
      <c r="X84">
        <f>IFERROR(Demos!A82,"")</f>
        <v>0</v>
      </c>
      <c r="Y84">
        <f>IFERROR(Demos!B82,"")</f>
        <v>0</v>
      </c>
      <c r="Z84">
        <f>IFERROR(Demos!C82,"")</f>
        <v>0</v>
      </c>
      <c r="AA84" s="2">
        <f>IFERROR(Demos!D82,"")</f>
        <v>0</v>
      </c>
      <c r="AB84" s="2">
        <f>IFERROR(Demos!E82,"")</f>
        <v>0</v>
      </c>
      <c r="AC84">
        <f>IFERROR(Demos!G82,"")</f>
        <v>0</v>
      </c>
      <c r="AD84">
        <f>IFERROR(Demos!H82,"")</f>
        <v>0</v>
      </c>
      <c r="AF84">
        <f>IFERROR(Telemarketing!A79,"")</f>
        <v>0</v>
      </c>
      <c r="AG84">
        <f>IFERROR(Telemarketing!B79,"")</f>
        <v>0</v>
      </c>
      <c r="AH84" s="2">
        <f>IFERROR(Telemarketing!C79,"")</f>
        <v>0</v>
      </c>
      <c r="AI84" s="42">
        <f>IFERROR(Telemarketing!D79,"")</f>
        <v>0</v>
      </c>
      <c r="AJ84">
        <f>IFERROR(Telemarketing!E79,"")</f>
        <v>0</v>
      </c>
      <c r="AK84">
        <f>IFERROR(Telemarketing!F79,"")</f>
        <v>0</v>
      </c>
      <c r="AL84">
        <f>IFERROR(Telemarketing!G79,"")</f>
        <v>0</v>
      </c>
    </row>
    <row r="85" spans="2:38" x14ac:dyDescent="0.2">
      <c r="B85" s="2"/>
      <c r="K85" s="5"/>
      <c r="L85" s="2"/>
      <c r="O85">
        <f>IFERROR(Referidos!A85,"")</f>
        <v>0</v>
      </c>
      <c r="P85">
        <f>IFERROR(Referidos!B85,"")</f>
        <v>0</v>
      </c>
      <c r="Q85" s="2">
        <f>IFERROR(Referidos!C85,"")</f>
        <v>0</v>
      </c>
      <c r="R85">
        <f>IFERROR(Referidos!D85,"")</f>
        <v>0</v>
      </c>
      <c r="S85">
        <f>IFERROR(Referidos!J85,"")</f>
        <v>0</v>
      </c>
      <c r="T85">
        <f>IFERROR(Referidos!N85,"")</f>
        <v>0</v>
      </c>
      <c r="U85" s="5">
        <f>IFERROR(Referidos!P85,"")</f>
        <v>0</v>
      </c>
      <c r="V85">
        <f>IFERROR(Referidos!S85,"")</f>
        <v>0</v>
      </c>
      <c r="X85">
        <f>IFERROR(Demos!A83,"")</f>
        <v>0</v>
      </c>
      <c r="Y85">
        <f>IFERROR(Demos!B83,"")</f>
        <v>0</v>
      </c>
      <c r="Z85">
        <f>IFERROR(Demos!C83,"")</f>
        <v>0</v>
      </c>
      <c r="AA85" s="2">
        <f>IFERROR(Demos!D83,"")</f>
        <v>0</v>
      </c>
      <c r="AB85" s="2">
        <f>IFERROR(Demos!E83,"")</f>
        <v>0</v>
      </c>
      <c r="AC85">
        <f>IFERROR(Demos!G83,"")</f>
        <v>0</v>
      </c>
      <c r="AD85">
        <f>IFERROR(Demos!H83,"")</f>
        <v>0</v>
      </c>
      <c r="AF85">
        <f>IFERROR(Telemarketing!A80,"")</f>
        <v>0</v>
      </c>
      <c r="AG85">
        <f>IFERROR(Telemarketing!B80,"")</f>
        <v>0</v>
      </c>
      <c r="AH85" s="2">
        <f>IFERROR(Telemarketing!C80,"")</f>
        <v>0</v>
      </c>
      <c r="AI85" s="42">
        <f>IFERROR(Telemarketing!D80,"")</f>
        <v>0</v>
      </c>
      <c r="AJ85">
        <f>IFERROR(Telemarketing!E80,"")</f>
        <v>0</v>
      </c>
      <c r="AK85">
        <f>IFERROR(Telemarketing!F80,"")</f>
        <v>0</v>
      </c>
      <c r="AL85">
        <f>IFERROR(Telemarketing!G80,"")</f>
        <v>0</v>
      </c>
    </row>
    <row r="86" spans="2:38" x14ac:dyDescent="0.2">
      <c r="B86" s="2"/>
      <c r="K86" s="5"/>
      <c r="L86" s="2"/>
      <c r="O86">
        <f>IFERROR(Referidos!A86,"")</f>
        <v>0</v>
      </c>
      <c r="P86">
        <f>IFERROR(Referidos!B86,"")</f>
        <v>0</v>
      </c>
      <c r="Q86" s="2">
        <f>IFERROR(Referidos!C86,"")</f>
        <v>0</v>
      </c>
      <c r="R86">
        <f>IFERROR(Referidos!D86,"")</f>
        <v>0</v>
      </c>
      <c r="S86">
        <f>IFERROR(Referidos!J86,"")</f>
        <v>0</v>
      </c>
      <c r="T86">
        <f>IFERROR(Referidos!N86,"")</f>
        <v>0</v>
      </c>
      <c r="U86" s="5">
        <f>IFERROR(Referidos!P86,"")</f>
        <v>0</v>
      </c>
      <c r="V86">
        <f>IFERROR(Referidos!S86,"")</f>
        <v>0</v>
      </c>
      <c r="X86">
        <f>IFERROR(Demos!A84,"")</f>
        <v>0</v>
      </c>
      <c r="Y86">
        <f>IFERROR(Demos!B84,"")</f>
        <v>0</v>
      </c>
      <c r="Z86">
        <f>IFERROR(Demos!C84,"")</f>
        <v>0</v>
      </c>
      <c r="AA86" s="2">
        <f>IFERROR(Demos!D84,"")</f>
        <v>0</v>
      </c>
      <c r="AB86" s="2">
        <f>IFERROR(Demos!E84,"")</f>
        <v>0</v>
      </c>
      <c r="AC86">
        <f>IFERROR(Demos!G84,"")</f>
        <v>0</v>
      </c>
      <c r="AD86">
        <f>IFERROR(Demos!H84,"")</f>
        <v>0</v>
      </c>
      <c r="AF86">
        <f>IFERROR(Telemarketing!A81,"")</f>
        <v>0</v>
      </c>
      <c r="AG86">
        <f>IFERROR(Telemarketing!B81,"")</f>
        <v>0</v>
      </c>
      <c r="AH86" s="2">
        <f>IFERROR(Telemarketing!C81,"")</f>
        <v>0</v>
      </c>
      <c r="AI86" s="42">
        <f>IFERROR(Telemarketing!D81,"")</f>
        <v>0</v>
      </c>
      <c r="AJ86">
        <f>IFERROR(Telemarketing!E81,"")</f>
        <v>0</v>
      </c>
      <c r="AK86">
        <f>IFERROR(Telemarketing!F81,"")</f>
        <v>0</v>
      </c>
      <c r="AL86">
        <f>IFERROR(Telemarketing!G81,"")</f>
        <v>0</v>
      </c>
    </row>
    <row r="87" spans="2:38" x14ac:dyDescent="0.2">
      <c r="B87" s="2"/>
      <c r="K87" s="5"/>
      <c r="L87" s="2"/>
      <c r="O87">
        <f>IFERROR(Referidos!A87,"")</f>
        <v>0</v>
      </c>
      <c r="P87">
        <f>IFERROR(Referidos!B87,"")</f>
        <v>0</v>
      </c>
      <c r="Q87" s="2">
        <f>IFERROR(Referidos!C87,"")</f>
        <v>0</v>
      </c>
      <c r="R87">
        <f>IFERROR(Referidos!D87,"")</f>
        <v>0</v>
      </c>
      <c r="S87">
        <f>IFERROR(Referidos!J87,"")</f>
        <v>0</v>
      </c>
      <c r="T87">
        <f>IFERROR(Referidos!N87,"")</f>
        <v>0</v>
      </c>
      <c r="U87" s="5">
        <f>IFERROR(Referidos!P87,"")</f>
        <v>0</v>
      </c>
      <c r="V87">
        <f>IFERROR(Referidos!S87,"")</f>
        <v>0</v>
      </c>
      <c r="X87">
        <f>IFERROR(Demos!A85,"")</f>
        <v>0</v>
      </c>
      <c r="Y87">
        <f>IFERROR(Demos!B85,"")</f>
        <v>0</v>
      </c>
      <c r="Z87">
        <f>IFERROR(Demos!C85,"")</f>
        <v>0</v>
      </c>
      <c r="AA87" s="2">
        <f>IFERROR(Demos!D85,"")</f>
        <v>0</v>
      </c>
      <c r="AB87" s="2">
        <f>IFERROR(Demos!E85,"")</f>
        <v>0</v>
      </c>
      <c r="AC87">
        <f>IFERROR(Demos!G85,"")</f>
        <v>0</v>
      </c>
      <c r="AD87">
        <f>IFERROR(Demos!H85,"")</f>
        <v>0</v>
      </c>
      <c r="AF87">
        <f>IFERROR(Telemarketing!A82,"")</f>
        <v>0</v>
      </c>
      <c r="AG87">
        <f>IFERROR(Telemarketing!B82,"")</f>
        <v>0</v>
      </c>
      <c r="AH87" s="2">
        <f>IFERROR(Telemarketing!C82,"")</f>
        <v>0</v>
      </c>
      <c r="AI87" s="42">
        <f>IFERROR(Telemarketing!D82,"")</f>
        <v>0</v>
      </c>
      <c r="AJ87">
        <f>IFERROR(Telemarketing!E82,"")</f>
        <v>0</v>
      </c>
      <c r="AK87">
        <f>IFERROR(Telemarketing!F82,"")</f>
        <v>0</v>
      </c>
      <c r="AL87">
        <f>IFERROR(Telemarketing!G82,"")</f>
        <v>0</v>
      </c>
    </row>
    <row r="88" spans="2:38" x14ac:dyDescent="0.2">
      <c r="B88" s="2"/>
      <c r="K88" s="5"/>
      <c r="L88" s="2"/>
      <c r="O88">
        <f>IFERROR(Referidos!A88,"")</f>
        <v>0</v>
      </c>
      <c r="P88">
        <f>IFERROR(Referidos!B88,"")</f>
        <v>0</v>
      </c>
      <c r="Q88" s="2">
        <f>IFERROR(Referidos!C88,"")</f>
        <v>0</v>
      </c>
      <c r="R88">
        <f>IFERROR(Referidos!D88,"")</f>
        <v>0</v>
      </c>
      <c r="S88">
        <f>IFERROR(Referidos!J88,"")</f>
        <v>0</v>
      </c>
      <c r="T88">
        <f>IFERROR(Referidos!N88,"")</f>
        <v>0</v>
      </c>
      <c r="U88" s="5">
        <f>IFERROR(Referidos!P88,"")</f>
        <v>0</v>
      </c>
      <c r="V88">
        <f>IFERROR(Referidos!S88,"")</f>
        <v>0</v>
      </c>
      <c r="X88">
        <f>IFERROR(Demos!A86,"")</f>
        <v>0</v>
      </c>
      <c r="Y88">
        <f>IFERROR(Demos!B86,"")</f>
        <v>0</v>
      </c>
      <c r="Z88">
        <f>IFERROR(Demos!C86,"")</f>
        <v>0</v>
      </c>
      <c r="AA88" s="2">
        <f>IFERROR(Demos!D86,"")</f>
        <v>0</v>
      </c>
      <c r="AB88" s="2">
        <f>IFERROR(Demos!E86,"")</f>
        <v>0</v>
      </c>
      <c r="AC88">
        <f>IFERROR(Demos!G86,"")</f>
        <v>0</v>
      </c>
      <c r="AD88">
        <f>IFERROR(Demos!H86,"")</f>
        <v>0</v>
      </c>
      <c r="AF88">
        <f>IFERROR(Telemarketing!A83,"")</f>
        <v>0</v>
      </c>
      <c r="AG88">
        <f>IFERROR(Telemarketing!B83,"")</f>
        <v>0</v>
      </c>
      <c r="AH88" s="2">
        <f>IFERROR(Telemarketing!C83,"")</f>
        <v>0</v>
      </c>
      <c r="AI88" s="42">
        <f>IFERROR(Telemarketing!D83,"")</f>
        <v>0</v>
      </c>
      <c r="AJ88">
        <f>IFERROR(Telemarketing!E83,"")</f>
        <v>0</v>
      </c>
      <c r="AK88">
        <f>IFERROR(Telemarketing!F83,"")</f>
        <v>0</v>
      </c>
      <c r="AL88">
        <f>IFERROR(Telemarketing!G83,"")</f>
        <v>0</v>
      </c>
    </row>
    <row r="89" spans="2:38" x14ac:dyDescent="0.2">
      <c r="B89" s="2"/>
      <c r="K89" s="5"/>
      <c r="L89" s="2"/>
      <c r="O89">
        <f>IFERROR(Referidos!A89,"")</f>
        <v>0</v>
      </c>
      <c r="P89">
        <f>IFERROR(Referidos!B89,"")</f>
        <v>0</v>
      </c>
      <c r="Q89" s="2">
        <f>IFERROR(Referidos!C89,"")</f>
        <v>0</v>
      </c>
      <c r="R89">
        <f>IFERROR(Referidos!D89,"")</f>
        <v>0</v>
      </c>
      <c r="S89">
        <f>IFERROR(Referidos!J89,"")</f>
        <v>0</v>
      </c>
      <c r="T89">
        <f>IFERROR(Referidos!N89,"")</f>
        <v>0</v>
      </c>
      <c r="U89" s="5">
        <f>IFERROR(Referidos!P89,"")</f>
        <v>0</v>
      </c>
      <c r="V89">
        <f>IFERROR(Referidos!S89,"")</f>
        <v>0</v>
      </c>
      <c r="X89">
        <f>IFERROR(Demos!A87,"")</f>
        <v>0</v>
      </c>
      <c r="Y89">
        <f>IFERROR(Demos!B87,"")</f>
        <v>0</v>
      </c>
      <c r="Z89">
        <f>IFERROR(Demos!C87,"")</f>
        <v>0</v>
      </c>
      <c r="AA89" s="2">
        <f>IFERROR(Demos!D87,"")</f>
        <v>0</v>
      </c>
      <c r="AB89" s="2">
        <f>IFERROR(Demos!E87,"")</f>
        <v>0</v>
      </c>
      <c r="AC89">
        <f>IFERROR(Demos!G87,"")</f>
        <v>0</v>
      </c>
      <c r="AD89">
        <f>IFERROR(Demos!H87,"")</f>
        <v>0</v>
      </c>
      <c r="AF89">
        <f>IFERROR(Telemarketing!A84,"")</f>
        <v>0</v>
      </c>
      <c r="AG89">
        <f>IFERROR(Telemarketing!B84,"")</f>
        <v>0</v>
      </c>
      <c r="AH89" s="2">
        <f>IFERROR(Telemarketing!C84,"")</f>
        <v>0</v>
      </c>
      <c r="AI89" s="42">
        <f>IFERROR(Telemarketing!D84,"")</f>
        <v>0</v>
      </c>
      <c r="AJ89">
        <f>IFERROR(Telemarketing!E84,"")</f>
        <v>0</v>
      </c>
      <c r="AK89">
        <f>IFERROR(Telemarketing!F84,"")</f>
        <v>0</v>
      </c>
      <c r="AL89">
        <f>IFERROR(Telemarketing!G84,"")</f>
        <v>0</v>
      </c>
    </row>
    <row r="90" spans="2:38" x14ac:dyDescent="0.2">
      <c r="B90" s="2"/>
      <c r="K90" s="5"/>
      <c r="L90" s="2"/>
      <c r="O90">
        <f>IFERROR(Referidos!A90,"")</f>
        <v>0</v>
      </c>
      <c r="P90">
        <f>IFERROR(Referidos!B90,"")</f>
        <v>0</v>
      </c>
      <c r="Q90" s="2">
        <f>IFERROR(Referidos!C90,"")</f>
        <v>0</v>
      </c>
      <c r="R90">
        <f>IFERROR(Referidos!D90,"")</f>
        <v>0</v>
      </c>
      <c r="S90">
        <f>IFERROR(Referidos!J90,"")</f>
        <v>0</v>
      </c>
      <c r="T90">
        <f>IFERROR(Referidos!N90,"")</f>
        <v>0</v>
      </c>
      <c r="U90" s="5">
        <f>IFERROR(Referidos!P90,"")</f>
        <v>0</v>
      </c>
      <c r="V90">
        <f>IFERROR(Referidos!S90,"")</f>
        <v>0</v>
      </c>
      <c r="X90">
        <f>IFERROR(Demos!A88,"")</f>
        <v>0</v>
      </c>
      <c r="Y90">
        <f>IFERROR(Demos!B88,"")</f>
        <v>0</v>
      </c>
      <c r="Z90">
        <f>IFERROR(Demos!C88,"")</f>
        <v>0</v>
      </c>
      <c r="AA90" s="2">
        <f>IFERROR(Demos!D88,"")</f>
        <v>0</v>
      </c>
      <c r="AB90" s="2">
        <f>IFERROR(Demos!E88,"")</f>
        <v>0</v>
      </c>
      <c r="AC90">
        <f>IFERROR(Demos!G88,"")</f>
        <v>0</v>
      </c>
      <c r="AD90">
        <f>IFERROR(Demos!H88,"")</f>
        <v>0</v>
      </c>
      <c r="AF90">
        <f>IFERROR(Telemarketing!A85,"")</f>
        <v>0</v>
      </c>
      <c r="AG90">
        <f>IFERROR(Telemarketing!B85,"")</f>
        <v>0</v>
      </c>
      <c r="AH90" s="2">
        <f>IFERROR(Telemarketing!C85,"")</f>
        <v>0</v>
      </c>
      <c r="AI90" s="42">
        <f>IFERROR(Telemarketing!D85,"")</f>
        <v>0</v>
      </c>
      <c r="AJ90">
        <f>IFERROR(Telemarketing!E85,"")</f>
        <v>0</v>
      </c>
      <c r="AK90">
        <f>IFERROR(Telemarketing!F85,"")</f>
        <v>0</v>
      </c>
      <c r="AL90">
        <f>IFERROR(Telemarketing!G85,"")</f>
        <v>0</v>
      </c>
    </row>
    <row r="91" spans="2:38" x14ac:dyDescent="0.2">
      <c r="B91" s="2"/>
      <c r="K91" s="5"/>
      <c r="L91" s="2"/>
      <c r="O91">
        <f>IFERROR(Referidos!A91,"")</f>
        <v>0</v>
      </c>
      <c r="P91">
        <f>IFERROR(Referidos!B91,"")</f>
        <v>0</v>
      </c>
      <c r="Q91" s="2">
        <f>IFERROR(Referidos!C91,"")</f>
        <v>0</v>
      </c>
      <c r="R91">
        <f>IFERROR(Referidos!D91,"")</f>
        <v>0</v>
      </c>
      <c r="S91">
        <f>IFERROR(Referidos!J91,"")</f>
        <v>0</v>
      </c>
      <c r="T91">
        <f>IFERROR(Referidos!N91,"")</f>
        <v>0</v>
      </c>
      <c r="U91" s="5">
        <f>IFERROR(Referidos!P91,"")</f>
        <v>0</v>
      </c>
      <c r="V91">
        <f>IFERROR(Referidos!S91,"")</f>
        <v>0</v>
      </c>
      <c r="X91">
        <f>IFERROR(Demos!A89,"")</f>
        <v>0</v>
      </c>
      <c r="Y91">
        <f>IFERROR(Demos!B89,"")</f>
        <v>0</v>
      </c>
      <c r="Z91">
        <f>IFERROR(Demos!C89,"")</f>
        <v>0</v>
      </c>
      <c r="AA91" s="2">
        <f>IFERROR(Demos!D89,"")</f>
        <v>0</v>
      </c>
      <c r="AB91" s="2">
        <f>IFERROR(Demos!E89,"")</f>
        <v>0</v>
      </c>
      <c r="AC91">
        <f>IFERROR(Demos!G89,"")</f>
        <v>0</v>
      </c>
      <c r="AD91">
        <f>IFERROR(Demos!H89,"")</f>
        <v>0</v>
      </c>
      <c r="AF91">
        <f>IFERROR(Telemarketing!A86,"")</f>
        <v>0</v>
      </c>
      <c r="AG91">
        <f>IFERROR(Telemarketing!B86,"")</f>
        <v>0</v>
      </c>
      <c r="AH91" s="2">
        <f>IFERROR(Telemarketing!C86,"")</f>
        <v>0</v>
      </c>
      <c r="AI91" s="42">
        <f>IFERROR(Telemarketing!D86,"")</f>
        <v>0</v>
      </c>
      <c r="AJ91">
        <f>IFERROR(Telemarketing!E86,"")</f>
        <v>0</v>
      </c>
      <c r="AK91">
        <f>IFERROR(Telemarketing!F86,"")</f>
        <v>0</v>
      </c>
      <c r="AL91">
        <f>IFERROR(Telemarketing!G86,"")</f>
        <v>0</v>
      </c>
    </row>
    <row r="92" spans="2:38" x14ac:dyDescent="0.2">
      <c r="B92" s="2"/>
      <c r="K92" s="5"/>
      <c r="L92" s="2"/>
      <c r="O92">
        <f>IFERROR(Referidos!A92,"")</f>
        <v>0</v>
      </c>
      <c r="P92">
        <f>IFERROR(Referidos!B92,"")</f>
        <v>0</v>
      </c>
      <c r="Q92" s="2">
        <f>IFERROR(Referidos!C92,"")</f>
        <v>0</v>
      </c>
      <c r="R92">
        <f>IFERROR(Referidos!D92,"")</f>
        <v>0</v>
      </c>
      <c r="S92">
        <f>IFERROR(Referidos!J92,"")</f>
        <v>0</v>
      </c>
      <c r="T92">
        <f>IFERROR(Referidos!N92,"")</f>
        <v>0</v>
      </c>
      <c r="U92" s="5">
        <f>IFERROR(Referidos!P92,"")</f>
        <v>0</v>
      </c>
      <c r="V92">
        <f>IFERROR(Referidos!S92,"")</f>
        <v>0</v>
      </c>
      <c r="X92">
        <f>IFERROR(Demos!A90,"")</f>
        <v>0</v>
      </c>
      <c r="Y92">
        <f>IFERROR(Demos!B90,"")</f>
        <v>0</v>
      </c>
      <c r="Z92">
        <f>IFERROR(Demos!C90,"")</f>
        <v>0</v>
      </c>
      <c r="AA92" s="2">
        <f>IFERROR(Demos!D90,"")</f>
        <v>0</v>
      </c>
      <c r="AB92" s="2">
        <f>IFERROR(Demos!E90,"")</f>
        <v>0</v>
      </c>
      <c r="AC92">
        <f>IFERROR(Demos!G90,"")</f>
        <v>0</v>
      </c>
      <c r="AD92">
        <f>IFERROR(Demos!H90,"")</f>
        <v>0</v>
      </c>
      <c r="AF92">
        <f>IFERROR(Telemarketing!A87,"")</f>
        <v>0</v>
      </c>
      <c r="AG92">
        <f>IFERROR(Telemarketing!B87,"")</f>
        <v>0</v>
      </c>
      <c r="AH92" s="2">
        <f>IFERROR(Telemarketing!C87,"")</f>
        <v>0</v>
      </c>
      <c r="AI92" s="42">
        <f>IFERROR(Telemarketing!D87,"")</f>
        <v>0</v>
      </c>
      <c r="AJ92">
        <f>IFERROR(Telemarketing!E87,"")</f>
        <v>0</v>
      </c>
      <c r="AK92">
        <f>IFERROR(Telemarketing!F87,"")</f>
        <v>0</v>
      </c>
      <c r="AL92">
        <f>IFERROR(Telemarketing!G87,"")</f>
        <v>0</v>
      </c>
    </row>
    <row r="93" spans="2:38" x14ac:dyDescent="0.2">
      <c r="B93" s="2"/>
      <c r="K93" s="5"/>
      <c r="L93" s="2"/>
      <c r="O93">
        <f>IFERROR(Referidos!A93,"")</f>
        <v>0</v>
      </c>
      <c r="P93">
        <f>IFERROR(Referidos!B93,"")</f>
        <v>0</v>
      </c>
      <c r="Q93" s="2">
        <f>IFERROR(Referidos!C93,"")</f>
        <v>0</v>
      </c>
      <c r="R93">
        <f>IFERROR(Referidos!D93,"")</f>
        <v>0</v>
      </c>
      <c r="S93">
        <f>IFERROR(Referidos!J93,"")</f>
        <v>0</v>
      </c>
      <c r="T93">
        <f>IFERROR(Referidos!N93,"")</f>
        <v>0</v>
      </c>
      <c r="U93" s="5">
        <f>IFERROR(Referidos!P93,"")</f>
        <v>0</v>
      </c>
      <c r="V93">
        <f>IFERROR(Referidos!S93,"")</f>
        <v>0</v>
      </c>
      <c r="X93">
        <f>IFERROR(Demos!A91,"")</f>
        <v>0</v>
      </c>
      <c r="Y93">
        <f>IFERROR(Demos!B91,"")</f>
        <v>0</v>
      </c>
      <c r="Z93">
        <f>IFERROR(Demos!C91,"")</f>
        <v>0</v>
      </c>
      <c r="AA93" s="2">
        <f>IFERROR(Demos!D91,"")</f>
        <v>0</v>
      </c>
      <c r="AB93" s="2">
        <f>IFERROR(Demos!E91,"")</f>
        <v>0</v>
      </c>
      <c r="AC93">
        <f>IFERROR(Demos!G91,"")</f>
        <v>0</v>
      </c>
      <c r="AD93">
        <f>IFERROR(Demos!H91,"")</f>
        <v>0</v>
      </c>
      <c r="AF93">
        <f>IFERROR(Telemarketing!A88,"")</f>
        <v>0</v>
      </c>
      <c r="AG93">
        <f>IFERROR(Telemarketing!B88,"")</f>
        <v>0</v>
      </c>
      <c r="AH93" s="2">
        <f>IFERROR(Telemarketing!C88,"")</f>
        <v>0</v>
      </c>
      <c r="AI93" s="42">
        <f>IFERROR(Telemarketing!D88,"")</f>
        <v>0</v>
      </c>
      <c r="AJ93">
        <f>IFERROR(Telemarketing!E88,"")</f>
        <v>0</v>
      </c>
      <c r="AK93">
        <f>IFERROR(Telemarketing!F88,"")</f>
        <v>0</v>
      </c>
      <c r="AL93">
        <f>IFERROR(Telemarketing!G88,"")</f>
        <v>0</v>
      </c>
    </row>
    <row r="94" spans="2:38" x14ac:dyDescent="0.2">
      <c r="B94" s="2"/>
      <c r="K94" s="5"/>
      <c r="L94" s="2"/>
      <c r="O94">
        <f>IFERROR(Referidos!A94,"")</f>
        <v>0</v>
      </c>
      <c r="P94">
        <f>IFERROR(Referidos!B94,"")</f>
        <v>0</v>
      </c>
      <c r="Q94" s="2">
        <f>IFERROR(Referidos!C94,"")</f>
        <v>0</v>
      </c>
      <c r="R94">
        <f>IFERROR(Referidos!D94,"")</f>
        <v>0</v>
      </c>
      <c r="S94">
        <f>IFERROR(Referidos!J94,"")</f>
        <v>0</v>
      </c>
      <c r="T94">
        <f>IFERROR(Referidos!N94,"")</f>
        <v>0</v>
      </c>
      <c r="U94" s="5">
        <f>IFERROR(Referidos!P94,"")</f>
        <v>0</v>
      </c>
      <c r="V94">
        <f>IFERROR(Referidos!S94,"")</f>
        <v>0</v>
      </c>
      <c r="X94">
        <f>IFERROR(Demos!A92,"")</f>
        <v>0</v>
      </c>
      <c r="Y94">
        <f>IFERROR(Demos!B92,"")</f>
        <v>0</v>
      </c>
      <c r="Z94">
        <f>IFERROR(Demos!C92,"")</f>
        <v>0</v>
      </c>
      <c r="AA94" s="2">
        <f>IFERROR(Demos!D92,"")</f>
        <v>0</v>
      </c>
      <c r="AB94" s="2">
        <f>IFERROR(Demos!E92,"")</f>
        <v>0</v>
      </c>
      <c r="AC94">
        <f>IFERROR(Demos!G92,"")</f>
        <v>0</v>
      </c>
      <c r="AD94">
        <f>IFERROR(Demos!H92,"")</f>
        <v>0</v>
      </c>
      <c r="AF94">
        <f>IFERROR(Telemarketing!A89,"")</f>
        <v>0</v>
      </c>
      <c r="AG94">
        <f>IFERROR(Telemarketing!B89,"")</f>
        <v>0</v>
      </c>
      <c r="AH94" s="2">
        <f>IFERROR(Telemarketing!C89,"")</f>
        <v>0</v>
      </c>
      <c r="AI94" s="42">
        <f>IFERROR(Telemarketing!D89,"")</f>
        <v>0</v>
      </c>
      <c r="AJ94">
        <f>IFERROR(Telemarketing!E89,"")</f>
        <v>0</v>
      </c>
      <c r="AK94">
        <f>IFERROR(Telemarketing!F89,"")</f>
        <v>0</v>
      </c>
      <c r="AL94">
        <f>IFERROR(Telemarketing!G89,"")</f>
        <v>0</v>
      </c>
    </row>
    <row r="95" spans="2:38" x14ac:dyDescent="0.2">
      <c r="B95" s="2"/>
      <c r="K95" s="5"/>
      <c r="L95" s="2"/>
      <c r="O95">
        <f>IFERROR(Referidos!A95,"")</f>
        <v>0</v>
      </c>
      <c r="P95">
        <f>IFERROR(Referidos!B95,"")</f>
        <v>0</v>
      </c>
      <c r="Q95" s="2">
        <f>IFERROR(Referidos!C95,"")</f>
        <v>0</v>
      </c>
      <c r="R95">
        <f>IFERROR(Referidos!D95,"")</f>
        <v>0</v>
      </c>
      <c r="S95">
        <f>IFERROR(Referidos!J95,"")</f>
        <v>0</v>
      </c>
      <c r="T95">
        <f>IFERROR(Referidos!N95,"")</f>
        <v>0</v>
      </c>
      <c r="U95" s="5">
        <f>IFERROR(Referidos!P95,"")</f>
        <v>0</v>
      </c>
      <c r="V95">
        <f>IFERROR(Referidos!S95,"")</f>
        <v>0</v>
      </c>
      <c r="X95">
        <f>IFERROR(Demos!A93,"")</f>
        <v>0</v>
      </c>
      <c r="Y95">
        <f>IFERROR(Demos!B93,"")</f>
        <v>0</v>
      </c>
      <c r="Z95">
        <f>IFERROR(Demos!C93,"")</f>
        <v>0</v>
      </c>
      <c r="AA95" s="2">
        <f>IFERROR(Demos!D93,"")</f>
        <v>0</v>
      </c>
      <c r="AB95" s="2">
        <f>IFERROR(Demos!E93,"")</f>
        <v>0</v>
      </c>
      <c r="AC95">
        <f>IFERROR(Demos!G93,"")</f>
        <v>0</v>
      </c>
      <c r="AD95">
        <f>IFERROR(Demos!H93,"")</f>
        <v>0</v>
      </c>
      <c r="AF95">
        <f>IFERROR(Telemarketing!A90,"")</f>
        <v>0</v>
      </c>
      <c r="AG95">
        <f>IFERROR(Telemarketing!B90,"")</f>
        <v>0</v>
      </c>
      <c r="AH95" s="2">
        <f>IFERROR(Telemarketing!C90,"")</f>
        <v>0</v>
      </c>
      <c r="AI95" s="42">
        <f>IFERROR(Telemarketing!D90,"")</f>
        <v>0</v>
      </c>
      <c r="AJ95">
        <f>IFERROR(Telemarketing!E90,"")</f>
        <v>0</v>
      </c>
      <c r="AK95">
        <f>IFERROR(Telemarketing!F90,"")</f>
        <v>0</v>
      </c>
      <c r="AL95">
        <f>IFERROR(Telemarketing!G90,"")</f>
        <v>0</v>
      </c>
    </row>
    <row r="96" spans="2:38" x14ac:dyDescent="0.2">
      <c r="B96" s="2"/>
      <c r="K96" s="5"/>
      <c r="L96" s="2"/>
      <c r="O96">
        <f>IFERROR(Referidos!A96,"")</f>
        <v>0</v>
      </c>
      <c r="P96">
        <f>IFERROR(Referidos!B96,"")</f>
        <v>0</v>
      </c>
      <c r="Q96" s="2">
        <f>IFERROR(Referidos!C96,"")</f>
        <v>0</v>
      </c>
      <c r="R96">
        <f>IFERROR(Referidos!D96,"")</f>
        <v>0</v>
      </c>
      <c r="S96">
        <f>IFERROR(Referidos!J96,"")</f>
        <v>0</v>
      </c>
      <c r="T96">
        <f>IFERROR(Referidos!N96,"")</f>
        <v>0</v>
      </c>
      <c r="U96" s="5">
        <f>IFERROR(Referidos!P96,"")</f>
        <v>0</v>
      </c>
      <c r="V96">
        <f>IFERROR(Referidos!S96,"")</f>
        <v>0</v>
      </c>
      <c r="X96">
        <f>IFERROR(Demos!A94,"")</f>
        <v>0</v>
      </c>
      <c r="Y96">
        <f>IFERROR(Demos!B94,"")</f>
        <v>0</v>
      </c>
      <c r="Z96">
        <f>IFERROR(Demos!C94,"")</f>
        <v>0</v>
      </c>
      <c r="AA96" s="2">
        <f>IFERROR(Demos!D94,"")</f>
        <v>0</v>
      </c>
      <c r="AB96" s="2">
        <f>IFERROR(Demos!E94,"")</f>
        <v>0</v>
      </c>
      <c r="AC96">
        <f>IFERROR(Demos!G94,"")</f>
        <v>0</v>
      </c>
      <c r="AD96">
        <f>IFERROR(Demos!H94,"")</f>
        <v>0</v>
      </c>
      <c r="AF96">
        <f>IFERROR(Telemarketing!A91,"")</f>
        <v>0</v>
      </c>
      <c r="AG96">
        <f>IFERROR(Telemarketing!B91,"")</f>
        <v>0</v>
      </c>
      <c r="AH96" s="2">
        <f>IFERROR(Telemarketing!C91,"")</f>
        <v>0</v>
      </c>
      <c r="AI96" s="42">
        <f>IFERROR(Telemarketing!D91,"")</f>
        <v>0</v>
      </c>
      <c r="AJ96">
        <f>IFERROR(Telemarketing!E91,"")</f>
        <v>0</v>
      </c>
      <c r="AK96">
        <f>IFERROR(Telemarketing!F91,"")</f>
        <v>0</v>
      </c>
      <c r="AL96">
        <f>IFERROR(Telemarketing!G91,"")</f>
        <v>0</v>
      </c>
    </row>
    <row r="97" spans="2:38" x14ac:dyDescent="0.2">
      <c r="B97" s="2"/>
      <c r="K97" s="5"/>
      <c r="L97" s="2"/>
      <c r="O97">
        <f>IFERROR(Referidos!A97,"")</f>
        <v>0</v>
      </c>
      <c r="P97">
        <f>IFERROR(Referidos!B97,"")</f>
        <v>0</v>
      </c>
      <c r="Q97" s="2">
        <f>IFERROR(Referidos!C97,"")</f>
        <v>0</v>
      </c>
      <c r="R97">
        <f>IFERROR(Referidos!D97,"")</f>
        <v>0</v>
      </c>
      <c r="S97">
        <f>IFERROR(Referidos!J97,"")</f>
        <v>0</v>
      </c>
      <c r="T97">
        <f>IFERROR(Referidos!N97,"")</f>
        <v>0</v>
      </c>
      <c r="U97" s="5">
        <f>IFERROR(Referidos!P97,"")</f>
        <v>0</v>
      </c>
      <c r="V97">
        <f>IFERROR(Referidos!S97,"")</f>
        <v>0</v>
      </c>
      <c r="X97">
        <f>IFERROR(Demos!A95,"")</f>
        <v>0</v>
      </c>
      <c r="Y97">
        <f>IFERROR(Demos!B95,"")</f>
        <v>0</v>
      </c>
      <c r="Z97">
        <f>IFERROR(Demos!C95,"")</f>
        <v>0</v>
      </c>
      <c r="AA97" s="2">
        <f>IFERROR(Demos!D95,"")</f>
        <v>0</v>
      </c>
      <c r="AB97" s="2">
        <f>IFERROR(Demos!E95,"")</f>
        <v>0</v>
      </c>
      <c r="AC97">
        <f>IFERROR(Demos!G95,"")</f>
        <v>0</v>
      </c>
      <c r="AD97">
        <f>IFERROR(Demos!H95,"")</f>
        <v>0</v>
      </c>
      <c r="AF97">
        <f>IFERROR(Telemarketing!A92,"")</f>
        <v>0</v>
      </c>
      <c r="AG97">
        <f>IFERROR(Telemarketing!B92,"")</f>
        <v>0</v>
      </c>
      <c r="AH97" s="2">
        <f>IFERROR(Telemarketing!C92,"")</f>
        <v>0</v>
      </c>
      <c r="AI97" s="42">
        <f>IFERROR(Telemarketing!D92,"")</f>
        <v>0</v>
      </c>
      <c r="AJ97">
        <f>IFERROR(Telemarketing!E92,"")</f>
        <v>0</v>
      </c>
      <c r="AK97">
        <f>IFERROR(Telemarketing!F92,"")</f>
        <v>0</v>
      </c>
      <c r="AL97">
        <f>IFERROR(Telemarketing!G92,"")</f>
        <v>0</v>
      </c>
    </row>
    <row r="98" spans="2:38" x14ac:dyDescent="0.2">
      <c r="B98" s="2"/>
      <c r="K98" s="5"/>
      <c r="L98" s="2"/>
      <c r="O98">
        <f>IFERROR(Referidos!A98,"")</f>
        <v>0</v>
      </c>
      <c r="P98">
        <f>IFERROR(Referidos!B98,"")</f>
        <v>0</v>
      </c>
      <c r="Q98" s="2">
        <f>IFERROR(Referidos!C98,"")</f>
        <v>0</v>
      </c>
      <c r="R98">
        <f>IFERROR(Referidos!D98,"")</f>
        <v>0</v>
      </c>
      <c r="S98">
        <f>IFERROR(Referidos!J98,"")</f>
        <v>0</v>
      </c>
      <c r="T98">
        <f>IFERROR(Referidos!N98,"")</f>
        <v>0</v>
      </c>
      <c r="U98" s="5">
        <f>IFERROR(Referidos!P98,"")</f>
        <v>0</v>
      </c>
      <c r="V98">
        <f>IFERROR(Referidos!S98,"")</f>
        <v>0</v>
      </c>
      <c r="X98">
        <f>IFERROR(Demos!A96,"")</f>
        <v>0</v>
      </c>
      <c r="Y98">
        <f>IFERROR(Demos!B96,"")</f>
        <v>0</v>
      </c>
      <c r="Z98">
        <f>IFERROR(Demos!C96,"")</f>
        <v>0</v>
      </c>
      <c r="AA98" s="2">
        <f>IFERROR(Demos!D96,"")</f>
        <v>0</v>
      </c>
      <c r="AB98" s="2">
        <f>IFERROR(Demos!E96,"")</f>
        <v>0</v>
      </c>
      <c r="AC98">
        <f>IFERROR(Demos!G96,"")</f>
        <v>0</v>
      </c>
      <c r="AD98">
        <f>IFERROR(Demos!H96,"")</f>
        <v>0</v>
      </c>
      <c r="AF98">
        <f>IFERROR(Telemarketing!A93,"")</f>
        <v>0</v>
      </c>
      <c r="AG98">
        <f>IFERROR(Telemarketing!B93,"")</f>
        <v>0</v>
      </c>
      <c r="AH98" s="2">
        <f>IFERROR(Telemarketing!C93,"")</f>
        <v>0</v>
      </c>
      <c r="AI98" s="42">
        <f>IFERROR(Telemarketing!D93,"")</f>
        <v>0</v>
      </c>
      <c r="AJ98">
        <f>IFERROR(Telemarketing!E93,"")</f>
        <v>0</v>
      </c>
      <c r="AK98">
        <f>IFERROR(Telemarketing!F93,"")</f>
        <v>0</v>
      </c>
      <c r="AL98">
        <f>IFERROR(Telemarketing!G93,"")</f>
        <v>0</v>
      </c>
    </row>
    <row r="99" spans="2:38" x14ac:dyDescent="0.2">
      <c r="B99" s="2"/>
      <c r="K99" s="5"/>
      <c r="L99" s="2"/>
      <c r="O99">
        <f>IFERROR(Referidos!A99,"")</f>
        <v>0</v>
      </c>
      <c r="P99">
        <f>IFERROR(Referidos!B99,"")</f>
        <v>0</v>
      </c>
      <c r="Q99" s="2">
        <f>IFERROR(Referidos!C99,"")</f>
        <v>0</v>
      </c>
      <c r="R99">
        <f>IFERROR(Referidos!D99,"")</f>
        <v>0</v>
      </c>
      <c r="S99">
        <f>IFERROR(Referidos!J99,"")</f>
        <v>0</v>
      </c>
      <c r="T99">
        <f>IFERROR(Referidos!N99,"")</f>
        <v>0</v>
      </c>
      <c r="U99" s="5">
        <f>IFERROR(Referidos!P99,"")</f>
        <v>0</v>
      </c>
      <c r="V99">
        <f>IFERROR(Referidos!S99,"")</f>
        <v>0</v>
      </c>
      <c r="X99">
        <f>IFERROR(Demos!A97,"")</f>
        <v>0</v>
      </c>
      <c r="Y99">
        <f>IFERROR(Demos!B97,"")</f>
        <v>0</v>
      </c>
      <c r="Z99">
        <f>IFERROR(Demos!C97,"")</f>
        <v>0</v>
      </c>
      <c r="AA99" s="2">
        <f>IFERROR(Demos!D97,"")</f>
        <v>0</v>
      </c>
      <c r="AB99" s="2">
        <f>IFERROR(Demos!E97,"")</f>
        <v>0</v>
      </c>
      <c r="AC99">
        <f>IFERROR(Demos!G97,"")</f>
        <v>0</v>
      </c>
      <c r="AD99">
        <f>IFERROR(Demos!H97,"")</f>
        <v>0</v>
      </c>
      <c r="AF99">
        <f>IFERROR(Telemarketing!A94,"")</f>
        <v>0</v>
      </c>
      <c r="AG99">
        <f>IFERROR(Telemarketing!B94,"")</f>
        <v>0</v>
      </c>
      <c r="AH99" s="2">
        <f>IFERROR(Telemarketing!C94,"")</f>
        <v>0</v>
      </c>
      <c r="AI99" s="42">
        <f>IFERROR(Telemarketing!D94,"")</f>
        <v>0</v>
      </c>
      <c r="AJ99">
        <f>IFERROR(Telemarketing!E94,"")</f>
        <v>0</v>
      </c>
      <c r="AK99">
        <f>IFERROR(Telemarketing!F94,"")</f>
        <v>0</v>
      </c>
      <c r="AL99">
        <f>IFERROR(Telemarketing!G94,"")</f>
        <v>0</v>
      </c>
    </row>
    <row r="100" spans="2:38" x14ac:dyDescent="0.2">
      <c r="B100" s="2"/>
      <c r="K100" s="5"/>
      <c r="L100" s="2"/>
      <c r="O100">
        <f>IFERROR(Referidos!A100,"")</f>
        <v>0</v>
      </c>
      <c r="P100">
        <f>IFERROR(Referidos!B100,"")</f>
        <v>0</v>
      </c>
      <c r="Q100" s="2">
        <f>IFERROR(Referidos!C100,"")</f>
        <v>0</v>
      </c>
      <c r="R100">
        <f>IFERROR(Referidos!D100,"")</f>
        <v>0</v>
      </c>
      <c r="S100">
        <f>IFERROR(Referidos!J100,"")</f>
        <v>0</v>
      </c>
      <c r="T100">
        <f>IFERROR(Referidos!N100,"")</f>
        <v>0</v>
      </c>
      <c r="U100" s="5">
        <f>IFERROR(Referidos!P100,"")</f>
        <v>0</v>
      </c>
      <c r="V100">
        <f>IFERROR(Referidos!S100,"")</f>
        <v>0</v>
      </c>
      <c r="X100">
        <f>IFERROR(Demos!A98,"")</f>
        <v>0</v>
      </c>
      <c r="Y100">
        <f>IFERROR(Demos!B98,"")</f>
        <v>0</v>
      </c>
      <c r="Z100">
        <f>IFERROR(Demos!C98,"")</f>
        <v>0</v>
      </c>
      <c r="AA100" s="2">
        <f>IFERROR(Demos!D98,"")</f>
        <v>0</v>
      </c>
      <c r="AB100" s="2">
        <f>IFERROR(Demos!E98,"")</f>
        <v>0</v>
      </c>
      <c r="AC100">
        <f>IFERROR(Demos!G98,"")</f>
        <v>0</v>
      </c>
      <c r="AD100">
        <f>IFERROR(Demos!H98,"")</f>
        <v>0</v>
      </c>
      <c r="AF100">
        <f>IFERROR(Telemarketing!A95,"")</f>
        <v>0</v>
      </c>
      <c r="AG100">
        <f>IFERROR(Telemarketing!B95,"")</f>
        <v>0</v>
      </c>
      <c r="AH100" s="2">
        <f>IFERROR(Telemarketing!C95,"")</f>
        <v>0</v>
      </c>
      <c r="AI100" s="42">
        <f>IFERROR(Telemarketing!D95,"")</f>
        <v>0</v>
      </c>
      <c r="AJ100">
        <f>IFERROR(Telemarketing!E95,"")</f>
        <v>0</v>
      </c>
      <c r="AK100">
        <f>IFERROR(Telemarketing!F95,"")</f>
        <v>0</v>
      </c>
      <c r="AL100">
        <f>IFERROR(Telemarketing!G95,"")</f>
        <v>0</v>
      </c>
    </row>
    <row r="101" spans="2:38" x14ac:dyDescent="0.2">
      <c r="B101" s="2"/>
      <c r="K101" s="5"/>
      <c r="L101" s="2"/>
      <c r="O101">
        <f>IFERROR(Referidos!A101,"")</f>
        <v>0</v>
      </c>
      <c r="P101">
        <f>IFERROR(Referidos!B101,"")</f>
        <v>0</v>
      </c>
      <c r="Q101" s="2">
        <f>IFERROR(Referidos!C101,"")</f>
        <v>0</v>
      </c>
      <c r="R101">
        <f>IFERROR(Referidos!D101,"")</f>
        <v>0</v>
      </c>
      <c r="S101">
        <f>IFERROR(Referidos!J101,"")</f>
        <v>0</v>
      </c>
      <c r="T101">
        <f>IFERROR(Referidos!N101,"")</f>
        <v>0</v>
      </c>
      <c r="U101" s="5">
        <f>IFERROR(Referidos!P101,"")</f>
        <v>0</v>
      </c>
      <c r="V101">
        <f>IFERROR(Referidos!S101,"")</f>
        <v>0</v>
      </c>
      <c r="X101">
        <f>IFERROR(Demos!A99,"")</f>
        <v>0</v>
      </c>
      <c r="Y101">
        <f>IFERROR(Demos!B99,"")</f>
        <v>0</v>
      </c>
      <c r="Z101">
        <f>IFERROR(Demos!C99,"")</f>
        <v>0</v>
      </c>
      <c r="AA101" s="2">
        <f>IFERROR(Demos!D99,"")</f>
        <v>0</v>
      </c>
      <c r="AB101" s="2">
        <f>IFERROR(Demos!E99,"")</f>
        <v>0</v>
      </c>
      <c r="AC101">
        <f>IFERROR(Demos!G99,"")</f>
        <v>0</v>
      </c>
      <c r="AD101">
        <f>IFERROR(Demos!H99,"")</f>
        <v>0</v>
      </c>
      <c r="AF101">
        <f>IFERROR(Telemarketing!A96,"")</f>
        <v>0</v>
      </c>
      <c r="AG101">
        <f>IFERROR(Telemarketing!B96,"")</f>
        <v>0</v>
      </c>
      <c r="AH101" s="2">
        <f>IFERROR(Telemarketing!C96,"")</f>
        <v>0</v>
      </c>
      <c r="AI101" s="42">
        <f>IFERROR(Telemarketing!D96,"")</f>
        <v>0</v>
      </c>
      <c r="AJ101">
        <f>IFERROR(Telemarketing!E96,"")</f>
        <v>0</v>
      </c>
      <c r="AK101">
        <f>IFERROR(Telemarketing!F96,"")</f>
        <v>0</v>
      </c>
      <c r="AL101">
        <f>IFERROR(Telemarketing!G96,"")</f>
        <v>0</v>
      </c>
    </row>
    <row r="102" spans="2:38" x14ac:dyDescent="0.2">
      <c r="B102" s="2"/>
      <c r="K102" s="5"/>
      <c r="L102" s="2"/>
      <c r="O102">
        <f>IFERROR(Referidos!A102,"")</f>
        <v>0</v>
      </c>
      <c r="P102">
        <f>IFERROR(Referidos!B102,"")</f>
        <v>0</v>
      </c>
      <c r="Q102" s="2">
        <f>IFERROR(Referidos!C102,"")</f>
        <v>0</v>
      </c>
      <c r="R102">
        <f>IFERROR(Referidos!D102,"")</f>
        <v>0</v>
      </c>
      <c r="S102">
        <f>IFERROR(Referidos!J102,"")</f>
        <v>0</v>
      </c>
      <c r="T102">
        <f>IFERROR(Referidos!N102,"")</f>
        <v>0</v>
      </c>
      <c r="U102" s="5">
        <f>IFERROR(Referidos!P102,"")</f>
        <v>0</v>
      </c>
      <c r="V102">
        <f>IFERROR(Referidos!S102,"")</f>
        <v>0</v>
      </c>
      <c r="X102">
        <f>IFERROR(Demos!A100,"")</f>
        <v>0</v>
      </c>
      <c r="Y102">
        <f>IFERROR(Demos!B100,"")</f>
        <v>0</v>
      </c>
      <c r="Z102">
        <f>IFERROR(Demos!C100,"")</f>
        <v>0</v>
      </c>
      <c r="AA102" s="2">
        <f>IFERROR(Demos!D100,"")</f>
        <v>0</v>
      </c>
      <c r="AB102" s="2">
        <f>IFERROR(Demos!E100,"")</f>
        <v>0</v>
      </c>
      <c r="AC102">
        <f>IFERROR(Demos!G100,"")</f>
        <v>0</v>
      </c>
      <c r="AD102">
        <f>IFERROR(Demos!H100,"")</f>
        <v>0</v>
      </c>
      <c r="AF102">
        <f>IFERROR(Telemarketing!A97,"")</f>
        <v>0</v>
      </c>
      <c r="AG102">
        <f>IFERROR(Telemarketing!B97,"")</f>
        <v>0</v>
      </c>
      <c r="AH102" s="2">
        <f>IFERROR(Telemarketing!C97,"")</f>
        <v>0</v>
      </c>
      <c r="AI102" s="42">
        <f>IFERROR(Telemarketing!D97,"")</f>
        <v>0</v>
      </c>
      <c r="AJ102">
        <f>IFERROR(Telemarketing!E97,"")</f>
        <v>0</v>
      </c>
      <c r="AK102">
        <f>IFERROR(Telemarketing!F97,"")</f>
        <v>0</v>
      </c>
      <c r="AL102">
        <f>IFERROR(Telemarketing!G97,"")</f>
        <v>0</v>
      </c>
    </row>
    <row r="103" spans="2:38" x14ac:dyDescent="0.2">
      <c r="B103" s="2"/>
      <c r="K103" s="5"/>
      <c r="L103" s="2"/>
      <c r="O103">
        <f>IFERROR(Referidos!A103,"")</f>
        <v>0</v>
      </c>
      <c r="P103">
        <f>IFERROR(Referidos!B103,"")</f>
        <v>0</v>
      </c>
      <c r="Q103" s="2">
        <f>IFERROR(Referidos!C103,"")</f>
        <v>0</v>
      </c>
      <c r="R103">
        <f>IFERROR(Referidos!D103,"")</f>
        <v>0</v>
      </c>
      <c r="S103">
        <f>IFERROR(Referidos!J103,"")</f>
        <v>0</v>
      </c>
      <c r="T103">
        <f>IFERROR(Referidos!N103,"")</f>
        <v>0</v>
      </c>
      <c r="U103" s="5">
        <f>IFERROR(Referidos!P103,"")</f>
        <v>0</v>
      </c>
      <c r="V103">
        <f>IFERROR(Referidos!S103,"")</f>
        <v>0</v>
      </c>
      <c r="X103">
        <f>IFERROR(Demos!A101,"")</f>
        <v>0</v>
      </c>
      <c r="Y103">
        <f>IFERROR(Demos!B101,"")</f>
        <v>0</v>
      </c>
      <c r="Z103">
        <f>IFERROR(Demos!C101,"")</f>
        <v>0</v>
      </c>
      <c r="AA103" s="2">
        <f>IFERROR(Demos!D101,"")</f>
        <v>0</v>
      </c>
      <c r="AB103" s="2">
        <f>IFERROR(Demos!E101,"")</f>
        <v>0</v>
      </c>
      <c r="AC103">
        <f>IFERROR(Demos!G101,"")</f>
        <v>0</v>
      </c>
      <c r="AD103">
        <f>IFERROR(Demos!H101,"")</f>
        <v>0</v>
      </c>
      <c r="AF103">
        <f>IFERROR(Telemarketing!A98,"")</f>
        <v>0</v>
      </c>
      <c r="AG103">
        <f>IFERROR(Telemarketing!B98,"")</f>
        <v>0</v>
      </c>
      <c r="AH103" s="2">
        <f>IFERROR(Telemarketing!C98,"")</f>
        <v>0</v>
      </c>
      <c r="AI103" s="42">
        <f>IFERROR(Telemarketing!D98,"")</f>
        <v>0</v>
      </c>
      <c r="AJ103">
        <f>IFERROR(Telemarketing!E98,"")</f>
        <v>0</v>
      </c>
      <c r="AK103">
        <f>IFERROR(Telemarketing!F98,"")</f>
        <v>0</v>
      </c>
      <c r="AL103">
        <f>IFERROR(Telemarketing!G98,"")</f>
        <v>0</v>
      </c>
    </row>
    <row r="104" spans="2:38" x14ac:dyDescent="0.2">
      <c r="B104" s="2"/>
      <c r="K104" s="5"/>
      <c r="L104" s="2"/>
      <c r="O104">
        <f>IFERROR(Referidos!A104,"")</f>
        <v>0</v>
      </c>
      <c r="P104">
        <f>IFERROR(Referidos!B104,"")</f>
        <v>0</v>
      </c>
      <c r="Q104" s="2">
        <f>IFERROR(Referidos!C104,"")</f>
        <v>0</v>
      </c>
      <c r="R104">
        <f>IFERROR(Referidos!D104,"")</f>
        <v>0</v>
      </c>
      <c r="S104">
        <f>IFERROR(Referidos!J104,"")</f>
        <v>0</v>
      </c>
      <c r="T104">
        <f>IFERROR(Referidos!N104,"")</f>
        <v>0</v>
      </c>
      <c r="U104" s="5">
        <f>IFERROR(Referidos!P104,"")</f>
        <v>0</v>
      </c>
      <c r="V104">
        <f>IFERROR(Referidos!S104,"")</f>
        <v>0</v>
      </c>
      <c r="X104">
        <f>IFERROR(Demos!A102,"")</f>
        <v>0</v>
      </c>
      <c r="Y104">
        <f>IFERROR(Demos!B102,"")</f>
        <v>0</v>
      </c>
      <c r="Z104">
        <f>IFERROR(Demos!C102,"")</f>
        <v>0</v>
      </c>
      <c r="AA104" s="2">
        <f>IFERROR(Demos!D102,"")</f>
        <v>0</v>
      </c>
      <c r="AB104" s="2">
        <f>IFERROR(Demos!E102,"")</f>
        <v>0</v>
      </c>
      <c r="AC104">
        <f>IFERROR(Demos!G102,"")</f>
        <v>0</v>
      </c>
      <c r="AD104">
        <f>IFERROR(Demos!H102,"")</f>
        <v>0</v>
      </c>
      <c r="AF104">
        <f>IFERROR(Telemarketing!A99,"")</f>
        <v>0</v>
      </c>
      <c r="AG104">
        <f>IFERROR(Telemarketing!B99,"")</f>
        <v>0</v>
      </c>
      <c r="AH104" s="2">
        <f>IFERROR(Telemarketing!C99,"")</f>
        <v>0</v>
      </c>
      <c r="AI104" s="42">
        <f>IFERROR(Telemarketing!D99,"")</f>
        <v>0</v>
      </c>
      <c r="AJ104">
        <f>IFERROR(Telemarketing!E99,"")</f>
        <v>0</v>
      </c>
      <c r="AK104">
        <f>IFERROR(Telemarketing!F99,"")</f>
        <v>0</v>
      </c>
      <c r="AL104">
        <f>IFERROR(Telemarketing!G99,"")</f>
        <v>0</v>
      </c>
    </row>
    <row r="105" spans="2:38" x14ac:dyDescent="0.2">
      <c r="B105" s="2"/>
      <c r="K105" s="5"/>
      <c r="L105" s="2"/>
      <c r="O105">
        <f>IFERROR(Referidos!A105,"")</f>
        <v>0</v>
      </c>
      <c r="P105">
        <f>IFERROR(Referidos!B105,"")</f>
        <v>0</v>
      </c>
      <c r="Q105" s="2">
        <f>IFERROR(Referidos!C105,"")</f>
        <v>0</v>
      </c>
      <c r="R105">
        <f>IFERROR(Referidos!D105,"")</f>
        <v>0</v>
      </c>
      <c r="S105">
        <f>IFERROR(Referidos!J105,"")</f>
        <v>0</v>
      </c>
      <c r="T105">
        <f>IFERROR(Referidos!N105,"")</f>
        <v>0</v>
      </c>
      <c r="U105" s="5">
        <f>IFERROR(Referidos!P105,"")</f>
        <v>0</v>
      </c>
      <c r="V105">
        <f>IFERROR(Referidos!S105,"")</f>
        <v>0</v>
      </c>
      <c r="X105">
        <f>IFERROR(Demos!A103,"")</f>
        <v>0</v>
      </c>
      <c r="Y105">
        <f>IFERROR(Demos!B103,"")</f>
        <v>0</v>
      </c>
      <c r="Z105">
        <f>IFERROR(Demos!C103,"")</f>
        <v>0</v>
      </c>
      <c r="AA105" s="2">
        <f>IFERROR(Demos!D103,"")</f>
        <v>0</v>
      </c>
      <c r="AB105" s="2">
        <f>IFERROR(Demos!E103,"")</f>
        <v>0</v>
      </c>
      <c r="AC105">
        <f>IFERROR(Demos!G103,"")</f>
        <v>0</v>
      </c>
      <c r="AD105">
        <f>IFERROR(Demos!H103,"")</f>
        <v>0</v>
      </c>
      <c r="AF105">
        <f>IFERROR(Telemarketing!A100,"")</f>
        <v>0</v>
      </c>
      <c r="AG105">
        <f>IFERROR(Telemarketing!B100,"")</f>
        <v>0</v>
      </c>
      <c r="AH105" s="2">
        <f>IFERROR(Telemarketing!C100,"")</f>
        <v>0</v>
      </c>
      <c r="AI105" s="42">
        <f>IFERROR(Telemarketing!D100,"")</f>
        <v>0</v>
      </c>
      <c r="AJ105">
        <f>IFERROR(Telemarketing!E100,"")</f>
        <v>0</v>
      </c>
      <c r="AK105">
        <f>IFERROR(Telemarketing!F100,"")</f>
        <v>0</v>
      </c>
      <c r="AL105">
        <f>IFERROR(Telemarketing!G100,"")</f>
        <v>0</v>
      </c>
    </row>
    <row r="106" spans="2:38" x14ac:dyDescent="0.2">
      <c r="B106" s="2"/>
      <c r="K106" s="5"/>
      <c r="L106" s="2"/>
      <c r="O106">
        <f>IFERROR(Referidos!A106,"")</f>
        <v>0</v>
      </c>
      <c r="P106">
        <f>IFERROR(Referidos!B106,"")</f>
        <v>0</v>
      </c>
      <c r="Q106" s="2">
        <f>IFERROR(Referidos!C106,"")</f>
        <v>0</v>
      </c>
      <c r="R106">
        <f>IFERROR(Referidos!D106,"")</f>
        <v>0</v>
      </c>
      <c r="S106">
        <f>IFERROR(Referidos!J106,"")</f>
        <v>0</v>
      </c>
      <c r="T106">
        <f>IFERROR(Referidos!N106,"")</f>
        <v>0</v>
      </c>
      <c r="U106" s="5">
        <f>IFERROR(Referidos!P106,"")</f>
        <v>0</v>
      </c>
      <c r="V106">
        <f>IFERROR(Referidos!S106,"")</f>
        <v>0</v>
      </c>
      <c r="X106">
        <f>IFERROR(Demos!A104,"")</f>
        <v>0</v>
      </c>
      <c r="Y106">
        <f>IFERROR(Demos!B104,"")</f>
        <v>0</v>
      </c>
      <c r="Z106">
        <f>IFERROR(Demos!C104,"")</f>
        <v>0</v>
      </c>
      <c r="AA106" s="2">
        <f>IFERROR(Demos!D104,"")</f>
        <v>0</v>
      </c>
      <c r="AB106" s="2">
        <f>IFERROR(Demos!E104,"")</f>
        <v>0</v>
      </c>
      <c r="AC106">
        <f>IFERROR(Demos!G104,"")</f>
        <v>0</v>
      </c>
      <c r="AD106">
        <f>IFERROR(Demos!H104,"")</f>
        <v>0</v>
      </c>
      <c r="AF106">
        <f>IFERROR(Telemarketing!A101,"")</f>
        <v>0</v>
      </c>
      <c r="AG106">
        <f>IFERROR(Telemarketing!B101,"")</f>
        <v>0</v>
      </c>
      <c r="AH106" s="2">
        <f>IFERROR(Telemarketing!C101,"")</f>
        <v>0</v>
      </c>
      <c r="AI106" s="42">
        <f>IFERROR(Telemarketing!D101,"")</f>
        <v>0</v>
      </c>
      <c r="AJ106">
        <f>IFERROR(Telemarketing!E101,"")</f>
        <v>0</v>
      </c>
      <c r="AK106">
        <f>IFERROR(Telemarketing!F101,"")</f>
        <v>0</v>
      </c>
      <c r="AL106">
        <f>IFERROR(Telemarketing!G101,"")</f>
        <v>0</v>
      </c>
    </row>
    <row r="107" spans="2:38" x14ac:dyDescent="0.2">
      <c r="B107" s="2"/>
      <c r="K107" s="5"/>
      <c r="L107" s="2"/>
      <c r="O107">
        <f>IFERROR(Referidos!A107,"")</f>
        <v>0</v>
      </c>
      <c r="P107">
        <f>IFERROR(Referidos!B107,"")</f>
        <v>0</v>
      </c>
      <c r="Q107" s="2">
        <f>IFERROR(Referidos!C107,"")</f>
        <v>0</v>
      </c>
      <c r="R107">
        <f>IFERROR(Referidos!D107,"")</f>
        <v>0</v>
      </c>
      <c r="S107">
        <f>IFERROR(Referidos!J107,"")</f>
        <v>0</v>
      </c>
      <c r="T107">
        <f>IFERROR(Referidos!N107,"")</f>
        <v>0</v>
      </c>
      <c r="U107" s="5">
        <f>IFERROR(Referidos!P107,"")</f>
        <v>0</v>
      </c>
      <c r="V107">
        <f>IFERROR(Referidos!S107,"")</f>
        <v>0</v>
      </c>
      <c r="X107">
        <f>IFERROR(Demos!A105,"")</f>
        <v>0</v>
      </c>
      <c r="Y107">
        <f>IFERROR(Demos!B105,"")</f>
        <v>0</v>
      </c>
      <c r="Z107">
        <f>IFERROR(Demos!C105,"")</f>
        <v>0</v>
      </c>
      <c r="AA107" s="2">
        <f>IFERROR(Demos!D105,"")</f>
        <v>0</v>
      </c>
      <c r="AB107" s="2">
        <f>IFERROR(Demos!E105,"")</f>
        <v>0</v>
      </c>
      <c r="AC107">
        <f>IFERROR(Demos!G105,"")</f>
        <v>0</v>
      </c>
      <c r="AD107">
        <f>IFERROR(Demos!H105,"")</f>
        <v>0</v>
      </c>
      <c r="AF107">
        <f>IFERROR(Telemarketing!A102,"")</f>
        <v>0</v>
      </c>
      <c r="AG107">
        <f>IFERROR(Telemarketing!B102,"")</f>
        <v>0</v>
      </c>
      <c r="AH107" s="2">
        <f>IFERROR(Telemarketing!C102,"")</f>
        <v>0</v>
      </c>
      <c r="AI107" s="42">
        <f>IFERROR(Telemarketing!D102,"")</f>
        <v>0</v>
      </c>
      <c r="AJ107">
        <f>IFERROR(Telemarketing!E102,"")</f>
        <v>0</v>
      </c>
      <c r="AK107">
        <f>IFERROR(Telemarketing!F102,"")</f>
        <v>0</v>
      </c>
      <c r="AL107">
        <f>IFERROR(Telemarketing!G102,"")</f>
        <v>0</v>
      </c>
    </row>
    <row r="108" spans="2:38" x14ac:dyDescent="0.2">
      <c r="B108" s="2"/>
      <c r="K108" s="5"/>
      <c r="L108" s="2"/>
      <c r="O108">
        <f>IFERROR(Referidos!A108,"")</f>
        <v>0</v>
      </c>
      <c r="P108">
        <f>IFERROR(Referidos!B108,"")</f>
        <v>0</v>
      </c>
      <c r="Q108" s="2">
        <f>IFERROR(Referidos!C108,"")</f>
        <v>0</v>
      </c>
      <c r="R108">
        <f>IFERROR(Referidos!D108,"")</f>
        <v>0</v>
      </c>
      <c r="S108">
        <f>IFERROR(Referidos!J108,"")</f>
        <v>0</v>
      </c>
      <c r="T108">
        <f>IFERROR(Referidos!N108,"")</f>
        <v>0</v>
      </c>
      <c r="U108" s="5">
        <f>IFERROR(Referidos!P108,"")</f>
        <v>0</v>
      </c>
      <c r="V108">
        <f>IFERROR(Referidos!S108,"")</f>
        <v>0</v>
      </c>
      <c r="X108">
        <f>IFERROR(Demos!A106,"")</f>
        <v>0</v>
      </c>
      <c r="Y108">
        <f>IFERROR(Demos!B106,"")</f>
        <v>0</v>
      </c>
      <c r="Z108">
        <f>IFERROR(Demos!C106,"")</f>
        <v>0</v>
      </c>
      <c r="AA108" s="2">
        <f>IFERROR(Demos!D106,"")</f>
        <v>0</v>
      </c>
      <c r="AB108" s="2">
        <f>IFERROR(Demos!E106,"")</f>
        <v>0</v>
      </c>
      <c r="AC108">
        <f>IFERROR(Demos!G106,"")</f>
        <v>0</v>
      </c>
      <c r="AD108">
        <f>IFERROR(Demos!H106,"")</f>
        <v>0</v>
      </c>
      <c r="AF108">
        <f>IFERROR(Telemarketing!A103,"")</f>
        <v>0</v>
      </c>
      <c r="AG108">
        <f>IFERROR(Telemarketing!B103,"")</f>
        <v>0</v>
      </c>
      <c r="AH108" s="2">
        <f>IFERROR(Telemarketing!C103,"")</f>
        <v>0</v>
      </c>
      <c r="AI108" s="42">
        <f>IFERROR(Telemarketing!D103,"")</f>
        <v>0</v>
      </c>
      <c r="AJ108">
        <f>IFERROR(Telemarketing!E103,"")</f>
        <v>0</v>
      </c>
      <c r="AK108">
        <f>IFERROR(Telemarketing!F103,"")</f>
        <v>0</v>
      </c>
      <c r="AL108">
        <f>IFERROR(Telemarketing!G103,"")</f>
        <v>0</v>
      </c>
    </row>
    <row r="109" spans="2:38" x14ac:dyDescent="0.2">
      <c r="B109" s="2"/>
      <c r="K109" s="5"/>
      <c r="L109" s="2"/>
      <c r="O109">
        <f>IFERROR(Referidos!A109,"")</f>
        <v>0</v>
      </c>
      <c r="P109">
        <f>IFERROR(Referidos!B109,"")</f>
        <v>0</v>
      </c>
      <c r="Q109" s="2">
        <f>IFERROR(Referidos!C109,"")</f>
        <v>0</v>
      </c>
      <c r="R109">
        <f>IFERROR(Referidos!D109,"")</f>
        <v>0</v>
      </c>
      <c r="S109">
        <f>IFERROR(Referidos!J109,"")</f>
        <v>0</v>
      </c>
      <c r="T109">
        <f>IFERROR(Referidos!N109,"")</f>
        <v>0</v>
      </c>
      <c r="U109" s="5">
        <f>IFERROR(Referidos!P109,"")</f>
        <v>0</v>
      </c>
      <c r="V109">
        <f>IFERROR(Referidos!S109,"")</f>
        <v>0</v>
      </c>
      <c r="X109">
        <f>IFERROR(Demos!A107,"")</f>
        <v>0</v>
      </c>
      <c r="Y109">
        <f>IFERROR(Demos!B107,"")</f>
        <v>0</v>
      </c>
      <c r="Z109">
        <f>IFERROR(Demos!C107,"")</f>
        <v>0</v>
      </c>
      <c r="AA109" s="2">
        <f>IFERROR(Demos!D107,"")</f>
        <v>0</v>
      </c>
      <c r="AB109" s="2">
        <f>IFERROR(Demos!E107,"")</f>
        <v>0</v>
      </c>
      <c r="AC109">
        <f>IFERROR(Demos!G107,"")</f>
        <v>0</v>
      </c>
      <c r="AD109">
        <f>IFERROR(Demos!H107,"")</f>
        <v>0</v>
      </c>
      <c r="AF109">
        <f>IFERROR(Telemarketing!A104,"")</f>
        <v>0</v>
      </c>
      <c r="AG109">
        <f>IFERROR(Telemarketing!B104,"")</f>
        <v>0</v>
      </c>
      <c r="AH109" s="2">
        <f>IFERROR(Telemarketing!C104,"")</f>
        <v>0</v>
      </c>
      <c r="AI109" s="42">
        <f>IFERROR(Telemarketing!D104,"")</f>
        <v>0</v>
      </c>
      <c r="AJ109">
        <f>IFERROR(Telemarketing!E104,"")</f>
        <v>0</v>
      </c>
      <c r="AK109">
        <f>IFERROR(Telemarketing!F104,"")</f>
        <v>0</v>
      </c>
      <c r="AL109">
        <f>IFERROR(Telemarketing!G104,"")</f>
        <v>0</v>
      </c>
    </row>
    <row r="110" spans="2:38" x14ac:dyDescent="0.2">
      <c r="B110" s="2"/>
      <c r="K110" s="5"/>
      <c r="L110" s="2"/>
      <c r="O110">
        <f>IFERROR(Referidos!A110,"")</f>
        <v>0</v>
      </c>
      <c r="P110">
        <f>IFERROR(Referidos!B110,"")</f>
        <v>0</v>
      </c>
      <c r="Q110" s="2">
        <f>IFERROR(Referidos!C110,"")</f>
        <v>0</v>
      </c>
      <c r="R110">
        <f>IFERROR(Referidos!D110,"")</f>
        <v>0</v>
      </c>
      <c r="S110">
        <f>IFERROR(Referidos!J110,"")</f>
        <v>0</v>
      </c>
      <c r="T110">
        <f>IFERROR(Referidos!N110,"")</f>
        <v>0</v>
      </c>
      <c r="U110" s="5">
        <f>IFERROR(Referidos!P110,"")</f>
        <v>0</v>
      </c>
      <c r="V110">
        <f>IFERROR(Referidos!S110,"")</f>
        <v>0</v>
      </c>
      <c r="X110">
        <f>IFERROR(Demos!A108,"")</f>
        <v>0</v>
      </c>
      <c r="Y110">
        <f>IFERROR(Demos!B108,"")</f>
        <v>0</v>
      </c>
      <c r="Z110">
        <f>IFERROR(Demos!C108,"")</f>
        <v>0</v>
      </c>
      <c r="AA110" s="2">
        <f>IFERROR(Demos!D108,"")</f>
        <v>0</v>
      </c>
      <c r="AB110" s="2">
        <f>IFERROR(Demos!E108,"")</f>
        <v>0</v>
      </c>
      <c r="AC110">
        <f>IFERROR(Demos!G108,"")</f>
        <v>0</v>
      </c>
      <c r="AD110">
        <f>IFERROR(Demos!H108,"")</f>
        <v>0</v>
      </c>
      <c r="AF110">
        <f>IFERROR(Telemarketing!A105,"")</f>
        <v>0</v>
      </c>
      <c r="AG110">
        <f>IFERROR(Telemarketing!B105,"")</f>
        <v>0</v>
      </c>
      <c r="AH110" s="2">
        <f>IFERROR(Telemarketing!C105,"")</f>
        <v>0</v>
      </c>
      <c r="AI110" s="42">
        <f>IFERROR(Telemarketing!D105,"")</f>
        <v>0</v>
      </c>
      <c r="AJ110">
        <f>IFERROR(Telemarketing!E105,"")</f>
        <v>0</v>
      </c>
      <c r="AK110">
        <f>IFERROR(Telemarketing!F105,"")</f>
        <v>0</v>
      </c>
      <c r="AL110">
        <f>IFERROR(Telemarketing!G105,"")</f>
        <v>0</v>
      </c>
    </row>
    <row r="111" spans="2:38" x14ac:dyDescent="0.2">
      <c r="B111" s="2"/>
      <c r="K111" s="5"/>
      <c r="L111" s="2"/>
      <c r="O111">
        <f>IFERROR(Referidos!A111,"")</f>
        <v>0</v>
      </c>
      <c r="P111">
        <f>IFERROR(Referidos!B111,"")</f>
        <v>0</v>
      </c>
      <c r="Q111" s="2">
        <f>IFERROR(Referidos!C111,"")</f>
        <v>0</v>
      </c>
      <c r="R111">
        <f>IFERROR(Referidos!D111,"")</f>
        <v>0</v>
      </c>
      <c r="S111">
        <f>IFERROR(Referidos!J111,"")</f>
        <v>0</v>
      </c>
      <c r="T111">
        <f>IFERROR(Referidos!N111,"")</f>
        <v>0</v>
      </c>
      <c r="U111" s="5">
        <f>IFERROR(Referidos!P111,"")</f>
        <v>0</v>
      </c>
      <c r="V111">
        <f>IFERROR(Referidos!S111,"")</f>
        <v>0</v>
      </c>
      <c r="X111">
        <f>IFERROR(Demos!A109,"")</f>
        <v>0</v>
      </c>
      <c r="Y111">
        <f>IFERROR(Demos!B109,"")</f>
        <v>0</v>
      </c>
      <c r="Z111">
        <f>IFERROR(Demos!C109,"")</f>
        <v>0</v>
      </c>
      <c r="AA111" s="2">
        <f>IFERROR(Demos!D109,"")</f>
        <v>0</v>
      </c>
      <c r="AB111" s="2">
        <f>IFERROR(Demos!E109,"")</f>
        <v>0</v>
      </c>
      <c r="AC111">
        <f>IFERROR(Demos!G109,"")</f>
        <v>0</v>
      </c>
      <c r="AD111">
        <f>IFERROR(Demos!H109,"")</f>
        <v>0</v>
      </c>
      <c r="AF111">
        <f>IFERROR(Telemarketing!A106,"")</f>
        <v>0</v>
      </c>
      <c r="AG111">
        <f>IFERROR(Telemarketing!B106,"")</f>
        <v>0</v>
      </c>
      <c r="AH111" s="2">
        <f>IFERROR(Telemarketing!C106,"")</f>
        <v>0</v>
      </c>
      <c r="AI111" s="42">
        <f>IFERROR(Telemarketing!D106,"")</f>
        <v>0</v>
      </c>
      <c r="AJ111">
        <f>IFERROR(Telemarketing!E106,"")</f>
        <v>0</v>
      </c>
      <c r="AK111">
        <f>IFERROR(Telemarketing!F106,"")</f>
        <v>0</v>
      </c>
      <c r="AL111">
        <f>IFERROR(Telemarketing!G106,"")</f>
        <v>0</v>
      </c>
    </row>
    <row r="112" spans="2:38" x14ac:dyDescent="0.2">
      <c r="B112" s="2"/>
      <c r="K112" s="5"/>
      <c r="L112" s="2"/>
      <c r="O112">
        <f>IFERROR(Referidos!A112,"")</f>
        <v>0</v>
      </c>
      <c r="P112">
        <f>IFERROR(Referidos!B112,"")</f>
        <v>0</v>
      </c>
      <c r="Q112" s="2">
        <f>IFERROR(Referidos!C112,"")</f>
        <v>0</v>
      </c>
      <c r="R112">
        <f>IFERROR(Referidos!D112,"")</f>
        <v>0</v>
      </c>
      <c r="S112">
        <f>IFERROR(Referidos!J112,"")</f>
        <v>0</v>
      </c>
      <c r="T112">
        <f>IFERROR(Referidos!N112,"")</f>
        <v>0</v>
      </c>
      <c r="U112" s="5">
        <f>IFERROR(Referidos!P112,"")</f>
        <v>0</v>
      </c>
      <c r="V112">
        <f>IFERROR(Referidos!S112,"")</f>
        <v>0</v>
      </c>
      <c r="X112">
        <f>IFERROR(Demos!A110,"")</f>
        <v>0</v>
      </c>
      <c r="Y112">
        <f>IFERROR(Demos!B110,"")</f>
        <v>0</v>
      </c>
      <c r="Z112">
        <f>IFERROR(Demos!C110,"")</f>
        <v>0</v>
      </c>
      <c r="AA112" s="2">
        <f>IFERROR(Demos!D110,"")</f>
        <v>0</v>
      </c>
      <c r="AB112" s="2">
        <f>IFERROR(Demos!E110,"")</f>
        <v>0</v>
      </c>
      <c r="AC112">
        <f>IFERROR(Demos!G110,"")</f>
        <v>0</v>
      </c>
      <c r="AD112">
        <f>IFERROR(Demos!H110,"")</f>
        <v>0</v>
      </c>
      <c r="AF112">
        <f>IFERROR(Telemarketing!A107,"")</f>
        <v>0</v>
      </c>
      <c r="AG112">
        <f>IFERROR(Telemarketing!B107,"")</f>
        <v>0</v>
      </c>
      <c r="AH112" s="2">
        <f>IFERROR(Telemarketing!C107,"")</f>
        <v>0</v>
      </c>
      <c r="AI112" s="42">
        <f>IFERROR(Telemarketing!D107,"")</f>
        <v>0</v>
      </c>
      <c r="AJ112">
        <f>IFERROR(Telemarketing!E107,"")</f>
        <v>0</v>
      </c>
      <c r="AK112">
        <f>IFERROR(Telemarketing!F107,"")</f>
        <v>0</v>
      </c>
      <c r="AL112">
        <f>IFERROR(Telemarketing!G107,"")</f>
        <v>0</v>
      </c>
    </row>
    <row r="113" spans="2:38" x14ac:dyDescent="0.2">
      <c r="B113" s="2"/>
      <c r="K113" s="5"/>
      <c r="L113" s="2"/>
      <c r="O113">
        <f>IFERROR(Referidos!A113,"")</f>
        <v>0</v>
      </c>
      <c r="P113">
        <f>IFERROR(Referidos!B113,"")</f>
        <v>0</v>
      </c>
      <c r="Q113" s="2">
        <f>IFERROR(Referidos!C113,"")</f>
        <v>0</v>
      </c>
      <c r="R113">
        <f>IFERROR(Referidos!D113,"")</f>
        <v>0</v>
      </c>
      <c r="S113">
        <f>IFERROR(Referidos!J113,"")</f>
        <v>0</v>
      </c>
      <c r="T113">
        <f>IFERROR(Referidos!N113,"")</f>
        <v>0</v>
      </c>
      <c r="U113" s="5">
        <f>IFERROR(Referidos!P113,"")</f>
        <v>0</v>
      </c>
      <c r="V113">
        <f>IFERROR(Referidos!S113,"")</f>
        <v>0</v>
      </c>
      <c r="X113">
        <f>IFERROR(Demos!A111,"")</f>
        <v>0</v>
      </c>
      <c r="Y113">
        <f>IFERROR(Demos!B111,"")</f>
        <v>0</v>
      </c>
      <c r="Z113">
        <f>IFERROR(Demos!C111,"")</f>
        <v>0</v>
      </c>
      <c r="AA113" s="2">
        <f>IFERROR(Demos!D111,"")</f>
        <v>0</v>
      </c>
      <c r="AB113" s="2">
        <f>IFERROR(Demos!E111,"")</f>
        <v>0</v>
      </c>
      <c r="AC113">
        <f>IFERROR(Demos!G111,"")</f>
        <v>0</v>
      </c>
      <c r="AD113">
        <f>IFERROR(Demos!H111,"")</f>
        <v>0</v>
      </c>
      <c r="AF113">
        <f>IFERROR(Telemarketing!A108,"")</f>
        <v>0</v>
      </c>
      <c r="AG113">
        <f>IFERROR(Telemarketing!B108,"")</f>
        <v>0</v>
      </c>
      <c r="AH113" s="2">
        <f>IFERROR(Telemarketing!C108,"")</f>
        <v>0</v>
      </c>
      <c r="AI113" s="42">
        <f>IFERROR(Telemarketing!D108,"")</f>
        <v>0</v>
      </c>
      <c r="AJ113">
        <f>IFERROR(Telemarketing!E108,"")</f>
        <v>0</v>
      </c>
      <c r="AK113">
        <f>IFERROR(Telemarketing!F108,"")</f>
        <v>0</v>
      </c>
      <c r="AL113">
        <f>IFERROR(Telemarketing!G108,"")</f>
        <v>0</v>
      </c>
    </row>
    <row r="114" spans="2:38" x14ac:dyDescent="0.2">
      <c r="B114" s="2"/>
      <c r="K114" s="5"/>
      <c r="L114" s="2"/>
      <c r="O114">
        <f>IFERROR(Referidos!A114,"")</f>
        <v>0</v>
      </c>
      <c r="P114">
        <f>IFERROR(Referidos!B114,"")</f>
        <v>0</v>
      </c>
      <c r="Q114" s="2">
        <f>IFERROR(Referidos!C114,"")</f>
        <v>0</v>
      </c>
      <c r="R114">
        <f>IFERROR(Referidos!D114,"")</f>
        <v>0</v>
      </c>
      <c r="S114">
        <f>IFERROR(Referidos!J114,"")</f>
        <v>0</v>
      </c>
      <c r="T114">
        <f>IFERROR(Referidos!N114,"")</f>
        <v>0</v>
      </c>
      <c r="U114" s="5">
        <f>IFERROR(Referidos!P114,"")</f>
        <v>0</v>
      </c>
      <c r="V114">
        <f>IFERROR(Referidos!S114,"")</f>
        <v>0</v>
      </c>
      <c r="X114">
        <f>IFERROR(Demos!A112,"")</f>
        <v>0</v>
      </c>
      <c r="Y114">
        <f>IFERROR(Demos!B112,"")</f>
        <v>0</v>
      </c>
      <c r="Z114">
        <f>IFERROR(Demos!C112,"")</f>
        <v>0</v>
      </c>
      <c r="AA114" s="2">
        <f>IFERROR(Demos!D112,"")</f>
        <v>0</v>
      </c>
      <c r="AB114" s="2">
        <f>IFERROR(Demos!E112,"")</f>
        <v>0</v>
      </c>
      <c r="AC114">
        <f>IFERROR(Demos!G112,"")</f>
        <v>0</v>
      </c>
      <c r="AD114">
        <f>IFERROR(Demos!H112,"")</f>
        <v>0</v>
      </c>
      <c r="AF114">
        <f>IFERROR(Telemarketing!A109,"")</f>
        <v>0</v>
      </c>
      <c r="AG114">
        <f>IFERROR(Telemarketing!B109,"")</f>
        <v>0</v>
      </c>
      <c r="AH114" s="2">
        <f>IFERROR(Telemarketing!C109,"")</f>
        <v>0</v>
      </c>
      <c r="AI114" s="42">
        <f>IFERROR(Telemarketing!D109,"")</f>
        <v>0</v>
      </c>
      <c r="AJ114">
        <f>IFERROR(Telemarketing!E109,"")</f>
        <v>0</v>
      </c>
      <c r="AK114">
        <f>IFERROR(Telemarketing!F109,"")</f>
        <v>0</v>
      </c>
      <c r="AL114">
        <f>IFERROR(Telemarketing!G109,"")</f>
        <v>0</v>
      </c>
    </row>
    <row r="115" spans="2:38" x14ac:dyDescent="0.2">
      <c r="B115" s="2"/>
      <c r="K115" s="5"/>
      <c r="L115" s="2"/>
      <c r="O115">
        <f>IFERROR(Referidos!A115,"")</f>
        <v>0</v>
      </c>
      <c r="P115">
        <f>IFERROR(Referidos!B115,"")</f>
        <v>0</v>
      </c>
      <c r="Q115" s="2">
        <f>IFERROR(Referidos!C115,"")</f>
        <v>0</v>
      </c>
      <c r="R115">
        <f>IFERROR(Referidos!D115,"")</f>
        <v>0</v>
      </c>
      <c r="S115">
        <f>IFERROR(Referidos!J115,"")</f>
        <v>0</v>
      </c>
      <c r="T115">
        <f>IFERROR(Referidos!N115,"")</f>
        <v>0</v>
      </c>
      <c r="U115" s="5">
        <f>IFERROR(Referidos!P115,"")</f>
        <v>0</v>
      </c>
      <c r="V115">
        <f>IFERROR(Referidos!S115,"")</f>
        <v>0</v>
      </c>
      <c r="X115">
        <f>IFERROR(Demos!A113,"")</f>
        <v>0</v>
      </c>
      <c r="Y115">
        <f>IFERROR(Demos!B113,"")</f>
        <v>0</v>
      </c>
      <c r="Z115">
        <f>IFERROR(Demos!C113,"")</f>
        <v>0</v>
      </c>
      <c r="AA115" s="2">
        <f>IFERROR(Demos!D113,"")</f>
        <v>0</v>
      </c>
      <c r="AB115" s="2">
        <f>IFERROR(Demos!E113,"")</f>
        <v>0</v>
      </c>
      <c r="AC115">
        <f>IFERROR(Demos!G113,"")</f>
        <v>0</v>
      </c>
      <c r="AD115">
        <f>IFERROR(Demos!H113,"")</f>
        <v>0</v>
      </c>
      <c r="AF115">
        <f>IFERROR(Telemarketing!A110,"")</f>
        <v>0</v>
      </c>
      <c r="AG115">
        <f>IFERROR(Telemarketing!B110,"")</f>
        <v>0</v>
      </c>
      <c r="AH115" s="2">
        <f>IFERROR(Telemarketing!C110,"")</f>
        <v>0</v>
      </c>
      <c r="AI115" s="42">
        <f>IFERROR(Telemarketing!D110,"")</f>
        <v>0</v>
      </c>
      <c r="AJ115">
        <f>IFERROR(Telemarketing!E110,"")</f>
        <v>0</v>
      </c>
      <c r="AK115">
        <f>IFERROR(Telemarketing!F110,"")</f>
        <v>0</v>
      </c>
      <c r="AL115">
        <f>IFERROR(Telemarketing!G110,"")</f>
        <v>0</v>
      </c>
    </row>
    <row r="116" spans="2:38" x14ac:dyDescent="0.2">
      <c r="B116" s="2"/>
      <c r="K116" s="5"/>
      <c r="L116" s="2"/>
      <c r="O116">
        <f>IFERROR(Referidos!A116,"")</f>
        <v>0</v>
      </c>
      <c r="P116">
        <f>IFERROR(Referidos!B116,"")</f>
        <v>0</v>
      </c>
      <c r="Q116" s="2">
        <f>IFERROR(Referidos!C116,"")</f>
        <v>0</v>
      </c>
      <c r="R116">
        <f>IFERROR(Referidos!D116,"")</f>
        <v>0</v>
      </c>
      <c r="S116">
        <f>IFERROR(Referidos!J116,"")</f>
        <v>0</v>
      </c>
      <c r="T116">
        <f>IFERROR(Referidos!N116,"")</f>
        <v>0</v>
      </c>
      <c r="U116" s="5">
        <f>IFERROR(Referidos!P116,"")</f>
        <v>0</v>
      </c>
      <c r="V116">
        <f>IFERROR(Referidos!S116,"")</f>
        <v>0</v>
      </c>
      <c r="X116">
        <f>IFERROR(Demos!A114,"")</f>
        <v>0</v>
      </c>
      <c r="Y116">
        <f>IFERROR(Demos!B114,"")</f>
        <v>0</v>
      </c>
      <c r="Z116">
        <f>IFERROR(Demos!C114,"")</f>
        <v>0</v>
      </c>
      <c r="AA116" s="2">
        <f>IFERROR(Demos!D114,"")</f>
        <v>0</v>
      </c>
      <c r="AB116" s="2">
        <f>IFERROR(Demos!E114,"")</f>
        <v>0</v>
      </c>
      <c r="AC116">
        <f>IFERROR(Demos!G114,"")</f>
        <v>0</v>
      </c>
      <c r="AD116">
        <f>IFERROR(Demos!H114,"")</f>
        <v>0</v>
      </c>
      <c r="AF116">
        <f>IFERROR(Telemarketing!A111,"")</f>
        <v>0</v>
      </c>
      <c r="AG116">
        <f>IFERROR(Telemarketing!B111,"")</f>
        <v>0</v>
      </c>
      <c r="AH116" s="2">
        <f>IFERROR(Telemarketing!C111,"")</f>
        <v>0</v>
      </c>
      <c r="AI116" s="42">
        <f>IFERROR(Telemarketing!D111,"")</f>
        <v>0</v>
      </c>
      <c r="AJ116">
        <f>IFERROR(Telemarketing!E111,"")</f>
        <v>0</v>
      </c>
      <c r="AK116">
        <f>IFERROR(Telemarketing!F111,"")</f>
        <v>0</v>
      </c>
      <c r="AL116">
        <f>IFERROR(Telemarketing!G111,"")</f>
        <v>0</v>
      </c>
    </row>
    <row r="117" spans="2:38" x14ac:dyDescent="0.2">
      <c r="B117" s="2"/>
      <c r="K117" s="5"/>
      <c r="L117" s="2"/>
      <c r="O117">
        <f>IFERROR(Referidos!A117,"")</f>
        <v>0</v>
      </c>
      <c r="P117">
        <f>IFERROR(Referidos!B117,"")</f>
        <v>0</v>
      </c>
      <c r="Q117" s="2">
        <f>IFERROR(Referidos!C117,"")</f>
        <v>0</v>
      </c>
      <c r="R117">
        <f>IFERROR(Referidos!D117,"")</f>
        <v>0</v>
      </c>
      <c r="S117">
        <f>IFERROR(Referidos!J117,"")</f>
        <v>0</v>
      </c>
      <c r="T117">
        <f>IFERROR(Referidos!N117,"")</f>
        <v>0</v>
      </c>
      <c r="U117" s="5">
        <f>IFERROR(Referidos!P117,"")</f>
        <v>0</v>
      </c>
      <c r="V117">
        <f>IFERROR(Referidos!S117,"")</f>
        <v>0</v>
      </c>
      <c r="X117">
        <f>IFERROR(Demos!A115,"")</f>
        <v>0</v>
      </c>
      <c r="Y117">
        <f>IFERROR(Demos!B115,"")</f>
        <v>0</v>
      </c>
      <c r="Z117">
        <f>IFERROR(Demos!C115,"")</f>
        <v>0</v>
      </c>
      <c r="AA117" s="2">
        <f>IFERROR(Demos!D115,"")</f>
        <v>0</v>
      </c>
      <c r="AB117" s="2">
        <f>IFERROR(Demos!E115,"")</f>
        <v>0</v>
      </c>
      <c r="AC117">
        <f>IFERROR(Demos!G115,"")</f>
        <v>0</v>
      </c>
      <c r="AD117">
        <f>IFERROR(Demos!H115,"")</f>
        <v>0</v>
      </c>
      <c r="AF117">
        <f>IFERROR(Telemarketing!A112,"")</f>
        <v>0</v>
      </c>
      <c r="AG117">
        <f>IFERROR(Telemarketing!B112,"")</f>
        <v>0</v>
      </c>
      <c r="AH117" s="2">
        <f>IFERROR(Telemarketing!C112,"")</f>
        <v>0</v>
      </c>
      <c r="AI117" s="42">
        <f>IFERROR(Telemarketing!D112,"")</f>
        <v>0</v>
      </c>
      <c r="AJ117">
        <f>IFERROR(Telemarketing!E112,"")</f>
        <v>0</v>
      </c>
      <c r="AK117">
        <f>IFERROR(Telemarketing!F112,"")</f>
        <v>0</v>
      </c>
      <c r="AL117">
        <f>IFERROR(Telemarketing!G112,"")</f>
        <v>0</v>
      </c>
    </row>
    <row r="118" spans="2:38" x14ac:dyDescent="0.2">
      <c r="B118" s="2"/>
      <c r="K118" s="5"/>
      <c r="L118" s="2"/>
      <c r="O118">
        <f>IFERROR(Referidos!A118,"")</f>
        <v>0</v>
      </c>
      <c r="P118">
        <f>IFERROR(Referidos!B118,"")</f>
        <v>0</v>
      </c>
      <c r="Q118" s="2">
        <f>IFERROR(Referidos!C118,"")</f>
        <v>0</v>
      </c>
      <c r="R118">
        <f>IFERROR(Referidos!D118,"")</f>
        <v>0</v>
      </c>
      <c r="S118">
        <f>IFERROR(Referidos!J118,"")</f>
        <v>0</v>
      </c>
      <c r="T118">
        <f>IFERROR(Referidos!N118,"")</f>
        <v>0</v>
      </c>
      <c r="U118" s="5">
        <f>IFERROR(Referidos!P118,"")</f>
        <v>0</v>
      </c>
      <c r="V118">
        <f>IFERROR(Referidos!S118,"")</f>
        <v>0</v>
      </c>
      <c r="X118">
        <f>IFERROR(Demos!A116,"")</f>
        <v>0</v>
      </c>
      <c r="Y118">
        <f>IFERROR(Demos!B116,"")</f>
        <v>0</v>
      </c>
      <c r="Z118">
        <f>IFERROR(Demos!C116,"")</f>
        <v>0</v>
      </c>
      <c r="AA118" s="2">
        <f>IFERROR(Demos!D116,"")</f>
        <v>0</v>
      </c>
      <c r="AB118" s="2">
        <f>IFERROR(Demos!E116,"")</f>
        <v>0</v>
      </c>
      <c r="AC118">
        <f>IFERROR(Demos!G116,"")</f>
        <v>0</v>
      </c>
      <c r="AD118">
        <f>IFERROR(Demos!H116,"")</f>
        <v>0</v>
      </c>
      <c r="AF118">
        <f>IFERROR(Telemarketing!A113,"")</f>
        <v>0</v>
      </c>
      <c r="AG118">
        <f>IFERROR(Telemarketing!B113,"")</f>
        <v>0</v>
      </c>
      <c r="AH118" s="2">
        <f>IFERROR(Telemarketing!C113,"")</f>
        <v>0</v>
      </c>
      <c r="AI118" s="42">
        <f>IFERROR(Telemarketing!D113,"")</f>
        <v>0</v>
      </c>
      <c r="AJ118">
        <f>IFERROR(Telemarketing!E113,"")</f>
        <v>0</v>
      </c>
      <c r="AK118">
        <f>IFERROR(Telemarketing!F113,"")</f>
        <v>0</v>
      </c>
      <c r="AL118">
        <f>IFERROR(Telemarketing!G113,"")</f>
        <v>0</v>
      </c>
    </row>
    <row r="119" spans="2:38" x14ac:dyDescent="0.2">
      <c r="B119" s="2"/>
      <c r="K119" s="5"/>
      <c r="L119" s="2"/>
      <c r="O119">
        <f>IFERROR(Referidos!A119,"")</f>
        <v>0</v>
      </c>
      <c r="P119">
        <f>IFERROR(Referidos!B119,"")</f>
        <v>0</v>
      </c>
      <c r="Q119" s="2">
        <f>IFERROR(Referidos!C119,"")</f>
        <v>0</v>
      </c>
      <c r="R119">
        <f>IFERROR(Referidos!D119,"")</f>
        <v>0</v>
      </c>
      <c r="S119">
        <f>IFERROR(Referidos!J119,"")</f>
        <v>0</v>
      </c>
      <c r="T119">
        <f>IFERROR(Referidos!N119,"")</f>
        <v>0</v>
      </c>
      <c r="U119" s="5">
        <f>IFERROR(Referidos!P119,"")</f>
        <v>0</v>
      </c>
      <c r="V119">
        <f>IFERROR(Referidos!S119,"")</f>
        <v>0</v>
      </c>
      <c r="X119">
        <f>IFERROR(Demos!A117,"")</f>
        <v>0</v>
      </c>
      <c r="Y119">
        <f>IFERROR(Demos!B117,"")</f>
        <v>0</v>
      </c>
      <c r="Z119">
        <f>IFERROR(Demos!C117,"")</f>
        <v>0</v>
      </c>
      <c r="AA119" s="2">
        <f>IFERROR(Demos!D117,"")</f>
        <v>0</v>
      </c>
      <c r="AB119" s="2">
        <f>IFERROR(Demos!E117,"")</f>
        <v>0</v>
      </c>
      <c r="AC119">
        <f>IFERROR(Demos!G117,"")</f>
        <v>0</v>
      </c>
      <c r="AD119">
        <f>IFERROR(Demos!H117,"")</f>
        <v>0</v>
      </c>
      <c r="AF119">
        <f>IFERROR(Telemarketing!A114,"")</f>
        <v>0</v>
      </c>
      <c r="AG119">
        <f>IFERROR(Telemarketing!B114,"")</f>
        <v>0</v>
      </c>
      <c r="AH119" s="2">
        <f>IFERROR(Telemarketing!C114,"")</f>
        <v>0</v>
      </c>
      <c r="AI119" s="42">
        <f>IFERROR(Telemarketing!D114,"")</f>
        <v>0</v>
      </c>
      <c r="AJ119">
        <f>IFERROR(Telemarketing!E114,"")</f>
        <v>0</v>
      </c>
      <c r="AK119">
        <f>IFERROR(Telemarketing!F114,"")</f>
        <v>0</v>
      </c>
      <c r="AL119">
        <f>IFERROR(Telemarketing!G114,"")</f>
        <v>0</v>
      </c>
    </row>
    <row r="120" spans="2:38" x14ac:dyDescent="0.2">
      <c r="B120" s="2"/>
      <c r="K120" s="5"/>
      <c r="L120" s="2"/>
      <c r="O120">
        <f>IFERROR(Referidos!A120,"")</f>
        <v>0</v>
      </c>
      <c r="P120">
        <f>IFERROR(Referidos!B120,"")</f>
        <v>0</v>
      </c>
      <c r="Q120" s="2">
        <f>IFERROR(Referidos!C120,"")</f>
        <v>0</v>
      </c>
      <c r="R120">
        <f>IFERROR(Referidos!D120,"")</f>
        <v>0</v>
      </c>
      <c r="S120">
        <f>IFERROR(Referidos!J120,"")</f>
        <v>0</v>
      </c>
      <c r="T120">
        <f>IFERROR(Referidos!N120,"")</f>
        <v>0</v>
      </c>
      <c r="U120" s="5">
        <f>IFERROR(Referidos!P120,"")</f>
        <v>0</v>
      </c>
      <c r="V120">
        <f>IFERROR(Referidos!S120,"")</f>
        <v>0</v>
      </c>
      <c r="X120">
        <f>IFERROR(Demos!A118,"")</f>
        <v>0</v>
      </c>
      <c r="Y120">
        <f>IFERROR(Demos!B118,"")</f>
        <v>0</v>
      </c>
      <c r="Z120">
        <f>IFERROR(Demos!C118,"")</f>
        <v>0</v>
      </c>
      <c r="AA120" s="2">
        <f>IFERROR(Demos!D118,"")</f>
        <v>0</v>
      </c>
      <c r="AB120" s="2">
        <f>IFERROR(Demos!E118,"")</f>
        <v>0</v>
      </c>
      <c r="AC120">
        <f>IFERROR(Demos!G118,"")</f>
        <v>0</v>
      </c>
      <c r="AD120">
        <f>IFERROR(Demos!H118,"")</f>
        <v>0</v>
      </c>
      <c r="AF120">
        <f>IFERROR(Telemarketing!A115,"")</f>
        <v>0</v>
      </c>
      <c r="AG120">
        <f>IFERROR(Telemarketing!B115,"")</f>
        <v>0</v>
      </c>
      <c r="AH120" s="2">
        <f>IFERROR(Telemarketing!C115,"")</f>
        <v>0</v>
      </c>
      <c r="AI120" s="42">
        <f>IFERROR(Telemarketing!D115,"")</f>
        <v>0</v>
      </c>
      <c r="AJ120">
        <f>IFERROR(Telemarketing!E115,"")</f>
        <v>0</v>
      </c>
      <c r="AK120">
        <f>IFERROR(Telemarketing!F115,"")</f>
        <v>0</v>
      </c>
      <c r="AL120">
        <f>IFERROR(Telemarketing!G115,"")</f>
        <v>0</v>
      </c>
    </row>
    <row r="121" spans="2:38" x14ac:dyDescent="0.2">
      <c r="B121" s="2"/>
      <c r="K121" s="5"/>
      <c r="L121" s="2"/>
      <c r="O121">
        <f>IFERROR(Referidos!A121,"")</f>
        <v>0</v>
      </c>
      <c r="P121">
        <f>IFERROR(Referidos!B121,"")</f>
        <v>0</v>
      </c>
      <c r="Q121" s="2">
        <f>IFERROR(Referidos!C121,"")</f>
        <v>0</v>
      </c>
      <c r="R121">
        <f>IFERROR(Referidos!D121,"")</f>
        <v>0</v>
      </c>
      <c r="S121">
        <f>IFERROR(Referidos!J121,"")</f>
        <v>0</v>
      </c>
      <c r="T121">
        <f>IFERROR(Referidos!N121,"")</f>
        <v>0</v>
      </c>
      <c r="U121" s="5">
        <f>IFERROR(Referidos!P121,"")</f>
        <v>0</v>
      </c>
      <c r="V121">
        <f>IFERROR(Referidos!S121,"")</f>
        <v>0</v>
      </c>
      <c r="X121">
        <f>IFERROR(Demos!A119,"")</f>
        <v>0</v>
      </c>
      <c r="Y121">
        <f>IFERROR(Demos!B119,"")</f>
        <v>0</v>
      </c>
      <c r="Z121">
        <f>IFERROR(Demos!C119,"")</f>
        <v>0</v>
      </c>
      <c r="AA121" s="2">
        <f>IFERROR(Demos!D119,"")</f>
        <v>0</v>
      </c>
      <c r="AB121" s="2">
        <f>IFERROR(Demos!E119,"")</f>
        <v>0</v>
      </c>
      <c r="AC121">
        <f>IFERROR(Demos!G119,"")</f>
        <v>0</v>
      </c>
      <c r="AD121">
        <f>IFERROR(Demos!H119,"")</f>
        <v>0</v>
      </c>
      <c r="AF121">
        <f>IFERROR(Telemarketing!A116,"")</f>
        <v>0</v>
      </c>
      <c r="AG121">
        <f>IFERROR(Telemarketing!B116,"")</f>
        <v>0</v>
      </c>
      <c r="AH121" s="2">
        <f>IFERROR(Telemarketing!C116,"")</f>
        <v>0</v>
      </c>
      <c r="AI121" s="42">
        <f>IFERROR(Telemarketing!D116,"")</f>
        <v>0</v>
      </c>
      <c r="AJ121">
        <f>IFERROR(Telemarketing!E116,"")</f>
        <v>0</v>
      </c>
      <c r="AK121">
        <f>IFERROR(Telemarketing!F116,"")</f>
        <v>0</v>
      </c>
      <c r="AL121">
        <f>IFERROR(Telemarketing!G116,"")</f>
        <v>0</v>
      </c>
    </row>
    <row r="122" spans="2:38" x14ac:dyDescent="0.2">
      <c r="B122" s="2"/>
      <c r="K122" s="5"/>
      <c r="L122" s="2"/>
      <c r="O122">
        <f>IFERROR(Referidos!A122,"")</f>
        <v>0</v>
      </c>
      <c r="P122">
        <f>IFERROR(Referidos!B122,"")</f>
        <v>0</v>
      </c>
      <c r="Q122" s="2">
        <f>IFERROR(Referidos!C122,"")</f>
        <v>0</v>
      </c>
      <c r="R122">
        <f>IFERROR(Referidos!D122,"")</f>
        <v>0</v>
      </c>
      <c r="S122">
        <f>IFERROR(Referidos!J122,"")</f>
        <v>0</v>
      </c>
      <c r="T122">
        <f>IFERROR(Referidos!N122,"")</f>
        <v>0</v>
      </c>
      <c r="U122" s="5">
        <f>IFERROR(Referidos!P122,"")</f>
        <v>0</v>
      </c>
      <c r="V122">
        <f>IFERROR(Referidos!S122,"")</f>
        <v>0</v>
      </c>
      <c r="X122">
        <f>IFERROR(Demos!A120,"")</f>
        <v>0</v>
      </c>
      <c r="Y122">
        <f>IFERROR(Demos!B120,"")</f>
        <v>0</v>
      </c>
      <c r="Z122">
        <f>IFERROR(Demos!C120,"")</f>
        <v>0</v>
      </c>
      <c r="AA122" s="2">
        <f>IFERROR(Demos!D120,"")</f>
        <v>0</v>
      </c>
      <c r="AB122" s="2">
        <f>IFERROR(Demos!E120,"")</f>
        <v>0</v>
      </c>
      <c r="AC122">
        <f>IFERROR(Demos!G120,"")</f>
        <v>0</v>
      </c>
      <c r="AD122">
        <f>IFERROR(Demos!H120,"")</f>
        <v>0</v>
      </c>
      <c r="AF122">
        <f>IFERROR(Telemarketing!A117,"")</f>
        <v>0</v>
      </c>
      <c r="AG122">
        <f>IFERROR(Telemarketing!B117,"")</f>
        <v>0</v>
      </c>
      <c r="AH122" s="2">
        <f>IFERROR(Telemarketing!C117,"")</f>
        <v>0</v>
      </c>
      <c r="AI122" s="42">
        <f>IFERROR(Telemarketing!D117,"")</f>
        <v>0</v>
      </c>
      <c r="AJ122">
        <f>IFERROR(Telemarketing!E117,"")</f>
        <v>0</v>
      </c>
      <c r="AK122">
        <f>IFERROR(Telemarketing!F117,"")</f>
        <v>0</v>
      </c>
      <c r="AL122">
        <f>IFERROR(Telemarketing!G117,"")</f>
        <v>0</v>
      </c>
    </row>
    <row r="123" spans="2:38" x14ac:dyDescent="0.2">
      <c r="B123" s="2"/>
      <c r="K123" s="5"/>
      <c r="L123" s="2"/>
      <c r="O123">
        <f>IFERROR(Referidos!A123,"")</f>
        <v>0</v>
      </c>
      <c r="P123">
        <f>IFERROR(Referidos!B123,"")</f>
        <v>0</v>
      </c>
      <c r="Q123" s="2">
        <f>IFERROR(Referidos!C123,"")</f>
        <v>0</v>
      </c>
      <c r="R123">
        <f>IFERROR(Referidos!D123,"")</f>
        <v>0</v>
      </c>
      <c r="S123">
        <f>IFERROR(Referidos!J123,"")</f>
        <v>0</v>
      </c>
      <c r="T123">
        <f>IFERROR(Referidos!N123,"")</f>
        <v>0</v>
      </c>
      <c r="U123" s="5">
        <f>IFERROR(Referidos!P123,"")</f>
        <v>0</v>
      </c>
      <c r="V123">
        <f>IFERROR(Referidos!S123,"")</f>
        <v>0</v>
      </c>
      <c r="X123">
        <f>IFERROR(Demos!A121,"")</f>
        <v>0</v>
      </c>
      <c r="Y123">
        <f>IFERROR(Demos!B121,"")</f>
        <v>0</v>
      </c>
      <c r="Z123">
        <f>IFERROR(Demos!C121,"")</f>
        <v>0</v>
      </c>
      <c r="AA123" s="2">
        <f>IFERROR(Demos!D121,"")</f>
        <v>0</v>
      </c>
      <c r="AB123" s="2">
        <f>IFERROR(Demos!E121,"")</f>
        <v>0</v>
      </c>
      <c r="AC123">
        <f>IFERROR(Demos!G121,"")</f>
        <v>0</v>
      </c>
      <c r="AD123">
        <f>IFERROR(Demos!H121,"")</f>
        <v>0</v>
      </c>
      <c r="AF123">
        <f>IFERROR(Telemarketing!A118,"")</f>
        <v>0</v>
      </c>
      <c r="AG123">
        <f>IFERROR(Telemarketing!B118,"")</f>
        <v>0</v>
      </c>
      <c r="AH123" s="2">
        <f>IFERROR(Telemarketing!C118,"")</f>
        <v>0</v>
      </c>
      <c r="AI123" s="42">
        <f>IFERROR(Telemarketing!D118,"")</f>
        <v>0</v>
      </c>
      <c r="AJ123">
        <f>IFERROR(Telemarketing!E118,"")</f>
        <v>0</v>
      </c>
      <c r="AK123">
        <f>IFERROR(Telemarketing!F118,"")</f>
        <v>0</v>
      </c>
      <c r="AL123">
        <f>IFERROR(Telemarketing!G118,"")</f>
        <v>0</v>
      </c>
    </row>
    <row r="124" spans="2:38" x14ac:dyDescent="0.2">
      <c r="B124" s="2"/>
      <c r="K124" s="5"/>
      <c r="L124" s="2"/>
      <c r="O124">
        <f>IFERROR(Referidos!A124,"")</f>
        <v>0</v>
      </c>
      <c r="P124">
        <f>IFERROR(Referidos!B124,"")</f>
        <v>0</v>
      </c>
      <c r="Q124" s="2">
        <f>IFERROR(Referidos!C124,"")</f>
        <v>0</v>
      </c>
      <c r="R124">
        <f>IFERROR(Referidos!D124,"")</f>
        <v>0</v>
      </c>
      <c r="S124">
        <f>IFERROR(Referidos!J124,"")</f>
        <v>0</v>
      </c>
      <c r="T124">
        <f>IFERROR(Referidos!N124,"")</f>
        <v>0</v>
      </c>
      <c r="U124" s="5">
        <f>IFERROR(Referidos!P124,"")</f>
        <v>0</v>
      </c>
      <c r="V124">
        <f>IFERROR(Referidos!S124,"")</f>
        <v>0</v>
      </c>
      <c r="X124">
        <f>IFERROR(Demos!A122,"")</f>
        <v>0</v>
      </c>
      <c r="Y124">
        <f>IFERROR(Demos!B122,"")</f>
        <v>0</v>
      </c>
      <c r="Z124">
        <f>IFERROR(Demos!C122,"")</f>
        <v>0</v>
      </c>
      <c r="AA124" s="2">
        <f>IFERROR(Demos!D122,"")</f>
        <v>0</v>
      </c>
      <c r="AB124" s="2">
        <f>IFERROR(Demos!E122,"")</f>
        <v>0</v>
      </c>
      <c r="AC124">
        <f>IFERROR(Demos!G122,"")</f>
        <v>0</v>
      </c>
      <c r="AD124">
        <f>IFERROR(Demos!H122,"")</f>
        <v>0</v>
      </c>
      <c r="AF124">
        <f>IFERROR(Telemarketing!A119,"")</f>
        <v>0</v>
      </c>
      <c r="AG124">
        <f>IFERROR(Telemarketing!B119,"")</f>
        <v>0</v>
      </c>
      <c r="AH124" s="2">
        <f>IFERROR(Telemarketing!C119,"")</f>
        <v>0</v>
      </c>
      <c r="AI124" s="42">
        <f>IFERROR(Telemarketing!D119,"")</f>
        <v>0</v>
      </c>
      <c r="AJ124">
        <f>IFERROR(Telemarketing!E119,"")</f>
        <v>0</v>
      </c>
      <c r="AK124">
        <f>IFERROR(Telemarketing!F119,"")</f>
        <v>0</v>
      </c>
      <c r="AL124">
        <f>IFERROR(Telemarketing!G119,"")</f>
        <v>0</v>
      </c>
    </row>
    <row r="125" spans="2:38" x14ac:dyDescent="0.2">
      <c r="B125" s="2"/>
      <c r="K125" s="5"/>
      <c r="L125" s="2"/>
      <c r="O125">
        <f>IFERROR(Referidos!A125,"")</f>
        <v>0</v>
      </c>
      <c r="P125">
        <f>IFERROR(Referidos!B125,"")</f>
        <v>0</v>
      </c>
      <c r="Q125" s="2">
        <f>IFERROR(Referidos!C125,"")</f>
        <v>0</v>
      </c>
      <c r="R125">
        <f>IFERROR(Referidos!D125,"")</f>
        <v>0</v>
      </c>
      <c r="S125">
        <f>IFERROR(Referidos!J125,"")</f>
        <v>0</v>
      </c>
      <c r="T125">
        <f>IFERROR(Referidos!N125,"")</f>
        <v>0</v>
      </c>
      <c r="U125" s="5">
        <f>IFERROR(Referidos!P125,"")</f>
        <v>0</v>
      </c>
      <c r="V125">
        <f>IFERROR(Referidos!S125,"")</f>
        <v>0</v>
      </c>
      <c r="X125">
        <f>IFERROR(Demos!A123,"")</f>
        <v>0</v>
      </c>
      <c r="Y125">
        <f>IFERROR(Demos!B123,"")</f>
        <v>0</v>
      </c>
      <c r="Z125">
        <f>IFERROR(Demos!C123,"")</f>
        <v>0</v>
      </c>
      <c r="AA125" s="2">
        <f>IFERROR(Demos!D123,"")</f>
        <v>0</v>
      </c>
      <c r="AB125" s="2">
        <f>IFERROR(Demos!E123,"")</f>
        <v>0</v>
      </c>
      <c r="AC125">
        <f>IFERROR(Demos!G123,"")</f>
        <v>0</v>
      </c>
      <c r="AD125">
        <f>IFERROR(Demos!H123,"")</f>
        <v>0</v>
      </c>
      <c r="AF125">
        <f>IFERROR(Telemarketing!A120,"")</f>
        <v>0</v>
      </c>
      <c r="AG125">
        <f>IFERROR(Telemarketing!B120,"")</f>
        <v>0</v>
      </c>
      <c r="AH125" s="2">
        <f>IFERROR(Telemarketing!C120,"")</f>
        <v>0</v>
      </c>
      <c r="AI125" s="42">
        <f>IFERROR(Telemarketing!D120,"")</f>
        <v>0</v>
      </c>
      <c r="AJ125">
        <f>IFERROR(Telemarketing!E120,"")</f>
        <v>0</v>
      </c>
      <c r="AK125">
        <f>IFERROR(Telemarketing!F120,"")</f>
        <v>0</v>
      </c>
      <c r="AL125">
        <f>IFERROR(Telemarketing!G120,"")</f>
        <v>0</v>
      </c>
    </row>
    <row r="126" spans="2:38" x14ac:dyDescent="0.2">
      <c r="B126" s="2"/>
      <c r="K126" s="5"/>
      <c r="L126" s="2"/>
      <c r="O126">
        <f>IFERROR(Referidos!A126,"")</f>
        <v>0</v>
      </c>
      <c r="P126">
        <f>IFERROR(Referidos!B126,"")</f>
        <v>0</v>
      </c>
      <c r="Q126" s="2">
        <f>IFERROR(Referidos!C126,"")</f>
        <v>0</v>
      </c>
      <c r="R126">
        <f>IFERROR(Referidos!D126,"")</f>
        <v>0</v>
      </c>
      <c r="S126">
        <f>IFERROR(Referidos!J126,"")</f>
        <v>0</v>
      </c>
      <c r="T126">
        <f>IFERROR(Referidos!N126,"")</f>
        <v>0</v>
      </c>
      <c r="U126" s="5">
        <f>IFERROR(Referidos!P126,"")</f>
        <v>0</v>
      </c>
      <c r="V126">
        <f>IFERROR(Referidos!S126,"")</f>
        <v>0</v>
      </c>
      <c r="X126">
        <f>IFERROR(Demos!A124,"")</f>
        <v>0</v>
      </c>
      <c r="Y126">
        <f>IFERROR(Demos!B124,"")</f>
        <v>0</v>
      </c>
      <c r="Z126">
        <f>IFERROR(Demos!C124,"")</f>
        <v>0</v>
      </c>
      <c r="AA126" s="2">
        <f>IFERROR(Demos!D124,"")</f>
        <v>0</v>
      </c>
      <c r="AB126" s="2">
        <f>IFERROR(Demos!E124,"")</f>
        <v>0</v>
      </c>
      <c r="AC126">
        <f>IFERROR(Demos!G124,"")</f>
        <v>0</v>
      </c>
      <c r="AD126">
        <f>IFERROR(Demos!H124,"")</f>
        <v>0</v>
      </c>
      <c r="AF126">
        <f>IFERROR(Telemarketing!A121,"")</f>
        <v>0</v>
      </c>
      <c r="AG126">
        <f>IFERROR(Telemarketing!B121,"")</f>
        <v>0</v>
      </c>
      <c r="AH126" s="2">
        <f>IFERROR(Telemarketing!C121,"")</f>
        <v>0</v>
      </c>
      <c r="AI126" s="42">
        <f>IFERROR(Telemarketing!D121,"")</f>
        <v>0</v>
      </c>
      <c r="AJ126">
        <f>IFERROR(Telemarketing!E121,"")</f>
        <v>0</v>
      </c>
      <c r="AK126">
        <f>IFERROR(Telemarketing!F121,"")</f>
        <v>0</v>
      </c>
      <c r="AL126">
        <f>IFERROR(Telemarketing!G121,"")</f>
        <v>0</v>
      </c>
    </row>
    <row r="127" spans="2:38" x14ac:dyDescent="0.2">
      <c r="B127" s="2"/>
      <c r="K127" s="5"/>
      <c r="L127" s="2"/>
      <c r="O127">
        <f>IFERROR(Referidos!A127,"")</f>
        <v>0</v>
      </c>
      <c r="P127">
        <f>IFERROR(Referidos!B127,"")</f>
        <v>0</v>
      </c>
      <c r="Q127" s="2">
        <f>IFERROR(Referidos!C127,"")</f>
        <v>0</v>
      </c>
      <c r="R127">
        <f>IFERROR(Referidos!D127,"")</f>
        <v>0</v>
      </c>
      <c r="S127">
        <f>IFERROR(Referidos!J127,"")</f>
        <v>0</v>
      </c>
      <c r="T127">
        <f>IFERROR(Referidos!N127,"")</f>
        <v>0</v>
      </c>
      <c r="U127" s="5">
        <f>IFERROR(Referidos!P127,"")</f>
        <v>0</v>
      </c>
      <c r="V127">
        <f>IFERROR(Referidos!S127,"")</f>
        <v>0</v>
      </c>
      <c r="X127">
        <f>IFERROR(Demos!A125,"")</f>
        <v>0</v>
      </c>
      <c r="Y127">
        <f>IFERROR(Demos!B125,"")</f>
        <v>0</v>
      </c>
      <c r="Z127">
        <f>IFERROR(Demos!C125,"")</f>
        <v>0</v>
      </c>
      <c r="AA127" s="2">
        <f>IFERROR(Demos!D125,"")</f>
        <v>0</v>
      </c>
      <c r="AB127" s="2">
        <f>IFERROR(Demos!E125,"")</f>
        <v>0</v>
      </c>
      <c r="AC127">
        <f>IFERROR(Demos!G125,"")</f>
        <v>0</v>
      </c>
      <c r="AD127">
        <f>IFERROR(Demos!H125,"")</f>
        <v>0</v>
      </c>
      <c r="AF127">
        <f>IFERROR(Telemarketing!A122,"")</f>
        <v>0</v>
      </c>
      <c r="AG127">
        <f>IFERROR(Telemarketing!B122,"")</f>
        <v>0</v>
      </c>
      <c r="AH127" s="2">
        <f>IFERROR(Telemarketing!C122,"")</f>
        <v>0</v>
      </c>
      <c r="AI127" s="42">
        <f>IFERROR(Telemarketing!D122,"")</f>
        <v>0</v>
      </c>
      <c r="AJ127">
        <f>IFERROR(Telemarketing!E122,"")</f>
        <v>0</v>
      </c>
      <c r="AK127">
        <f>IFERROR(Telemarketing!F122,"")</f>
        <v>0</v>
      </c>
      <c r="AL127">
        <f>IFERROR(Telemarketing!G122,"")</f>
        <v>0</v>
      </c>
    </row>
    <row r="128" spans="2:38" x14ac:dyDescent="0.2">
      <c r="B128" s="2"/>
      <c r="K128" s="5"/>
      <c r="L128" s="2"/>
      <c r="O128">
        <f>IFERROR(Referidos!A128,"")</f>
        <v>0</v>
      </c>
      <c r="P128">
        <f>IFERROR(Referidos!B128,"")</f>
        <v>0</v>
      </c>
      <c r="Q128" s="2">
        <f>IFERROR(Referidos!C128,"")</f>
        <v>0</v>
      </c>
      <c r="R128">
        <f>IFERROR(Referidos!D128,"")</f>
        <v>0</v>
      </c>
      <c r="S128">
        <f>IFERROR(Referidos!J128,"")</f>
        <v>0</v>
      </c>
      <c r="T128">
        <f>IFERROR(Referidos!N128,"")</f>
        <v>0</v>
      </c>
      <c r="U128" s="5">
        <f>IFERROR(Referidos!P128,"")</f>
        <v>0</v>
      </c>
      <c r="V128">
        <f>IFERROR(Referidos!S128,"")</f>
        <v>0</v>
      </c>
      <c r="X128">
        <f>IFERROR(Demos!A126,"")</f>
        <v>0</v>
      </c>
      <c r="Y128">
        <f>IFERROR(Demos!B126,"")</f>
        <v>0</v>
      </c>
      <c r="Z128">
        <f>IFERROR(Demos!C126,"")</f>
        <v>0</v>
      </c>
      <c r="AA128" s="2">
        <f>IFERROR(Demos!D126,"")</f>
        <v>0</v>
      </c>
      <c r="AB128" s="2">
        <f>IFERROR(Demos!E126,"")</f>
        <v>0</v>
      </c>
      <c r="AC128">
        <f>IFERROR(Demos!G126,"")</f>
        <v>0</v>
      </c>
      <c r="AD128">
        <f>IFERROR(Demos!H126,"")</f>
        <v>0</v>
      </c>
      <c r="AF128">
        <f>IFERROR(Telemarketing!A123,"")</f>
        <v>0</v>
      </c>
      <c r="AG128">
        <f>IFERROR(Telemarketing!B123,"")</f>
        <v>0</v>
      </c>
      <c r="AH128" s="2">
        <f>IFERROR(Telemarketing!C123,"")</f>
        <v>0</v>
      </c>
      <c r="AI128" s="42">
        <f>IFERROR(Telemarketing!D123,"")</f>
        <v>0</v>
      </c>
      <c r="AJ128">
        <f>IFERROR(Telemarketing!E123,"")</f>
        <v>0</v>
      </c>
      <c r="AK128">
        <f>IFERROR(Telemarketing!F123,"")</f>
        <v>0</v>
      </c>
      <c r="AL128">
        <f>IFERROR(Telemarketing!G123,"")</f>
        <v>0</v>
      </c>
    </row>
    <row r="129" spans="2:38" x14ac:dyDescent="0.2">
      <c r="B129" s="2"/>
      <c r="K129" s="5"/>
      <c r="L129" s="2"/>
      <c r="O129">
        <f>IFERROR(Referidos!A129,"")</f>
        <v>0</v>
      </c>
      <c r="P129">
        <f>IFERROR(Referidos!B129,"")</f>
        <v>0</v>
      </c>
      <c r="Q129" s="2">
        <f>IFERROR(Referidos!C129,"")</f>
        <v>0</v>
      </c>
      <c r="R129">
        <f>IFERROR(Referidos!D129,"")</f>
        <v>0</v>
      </c>
      <c r="S129">
        <f>IFERROR(Referidos!J129,"")</f>
        <v>0</v>
      </c>
      <c r="T129">
        <f>IFERROR(Referidos!N129,"")</f>
        <v>0</v>
      </c>
      <c r="U129" s="5">
        <f>IFERROR(Referidos!P129,"")</f>
        <v>0</v>
      </c>
      <c r="V129">
        <f>IFERROR(Referidos!S129,"")</f>
        <v>0</v>
      </c>
      <c r="X129">
        <f>IFERROR(Demos!A127,"")</f>
        <v>0</v>
      </c>
      <c r="Y129">
        <f>IFERROR(Demos!B127,"")</f>
        <v>0</v>
      </c>
      <c r="Z129">
        <f>IFERROR(Demos!C127,"")</f>
        <v>0</v>
      </c>
      <c r="AA129" s="2">
        <f>IFERROR(Demos!D127,"")</f>
        <v>0</v>
      </c>
      <c r="AB129" s="2">
        <f>IFERROR(Demos!E127,"")</f>
        <v>0</v>
      </c>
      <c r="AC129">
        <f>IFERROR(Demos!G127,"")</f>
        <v>0</v>
      </c>
      <c r="AD129">
        <f>IFERROR(Demos!H127,"")</f>
        <v>0</v>
      </c>
      <c r="AF129">
        <f>IFERROR(Telemarketing!A124,"")</f>
        <v>0</v>
      </c>
      <c r="AG129">
        <f>IFERROR(Telemarketing!B124,"")</f>
        <v>0</v>
      </c>
      <c r="AH129" s="2">
        <f>IFERROR(Telemarketing!C124,"")</f>
        <v>0</v>
      </c>
      <c r="AI129" s="42">
        <f>IFERROR(Telemarketing!D124,"")</f>
        <v>0</v>
      </c>
      <c r="AJ129">
        <f>IFERROR(Telemarketing!E124,"")</f>
        <v>0</v>
      </c>
      <c r="AK129">
        <f>IFERROR(Telemarketing!F124,"")</f>
        <v>0</v>
      </c>
      <c r="AL129">
        <f>IFERROR(Telemarketing!G124,"")</f>
        <v>0</v>
      </c>
    </row>
    <row r="130" spans="2:38" x14ac:dyDescent="0.2">
      <c r="B130" s="2"/>
      <c r="K130" s="5"/>
      <c r="L130" s="2"/>
      <c r="O130">
        <f>IFERROR(Referidos!A130,"")</f>
        <v>0</v>
      </c>
      <c r="P130">
        <f>IFERROR(Referidos!B130,"")</f>
        <v>0</v>
      </c>
      <c r="Q130" s="2">
        <f>IFERROR(Referidos!C130,"")</f>
        <v>0</v>
      </c>
      <c r="R130">
        <f>IFERROR(Referidos!D130,"")</f>
        <v>0</v>
      </c>
      <c r="S130">
        <f>IFERROR(Referidos!J130,"")</f>
        <v>0</v>
      </c>
      <c r="T130">
        <f>IFERROR(Referidos!N130,"")</f>
        <v>0</v>
      </c>
      <c r="U130" s="5">
        <f>IFERROR(Referidos!P130,"")</f>
        <v>0</v>
      </c>
      <c r="V130">
        <f>IFERROR(Referidos!S130,"")</f>
        <v>0</v>
      </c>
      <c r="X130">
        <f>IFERROR(Demos!A128,"")</f>
        <v>0</v>
      </c>
      <c r="Y130">
        <f>IFERROR(Demos!B128,"")</f>
        <v>0</v>
      </c>
      <c r="Z130">
        <f>IFERROR(Demos!C128,"")</f>
        <v>0</v>
      </c>
      <c r="AA130" s="2">
        <f>IFERROR(Demos!D128,"")</f>
        <v>0</v>
      </c>
      <c r="AB130" s="2">
        <f>IFERROR(Demos!E128,"")</f>
        <v>0</v>
      </c>
      <c r="AC130">
        <f>IFERROR(Demos!G128,"")</f>
        <v>0</v>
      </c>
      <c r="AD130">
        <f>IFERROR(Demos!H128,"")</f>
        <v>0</v>
      </c>
      <c r="AF130">
        <f>IFERROR(Telemarketing!A125,"")</f>
        <v>0</v>
      </c>
      <c r="AG130">
        <f>IFERROR(Telemarketing!B125,"")</f>
        <v>0</v>
      </c>
      <c r="AH130" s="2">
        <f>IFERROR(Telemarketing!C125,"")</f>
        <v>0</v>
      </c>
      <c r="AI130" s="42">
        <f>IFERROR(Telemarketing!D125,"")</f>
        <v>0</v>
      </c>
      <c r="AJ130">
        <f>IFERROR(Telemarketing!E125,"")</f>
        <v>0</v>
      </c>
      <c r="AK130">
        <f>IFERROR(Telemarketing!F125,"")</f>
        <v>0</v>
      </c>
      <c r="AL130">
        <f>IFERROR(Telemarketing!G125,"")</f>
        <v>0</v>
      </c>
    </row>
    <row r="131" spans="2:38" x14ac:dyDescent="0.2">
      <c r="B131" s="2"/>
      <c r="K131" s="5"/>
      <c r="L131" s="2"/>
      <c r="O131">
        <f>IFERROR(Referidos!A131,"")</f>
        <v>0</v>
      </c>
      <c r="P131">
        <f>IFERROR(Referidos!B131,"")</f>
        <v>0</v>
      </c>
      <c r="Q131" s="2">
        <f>IFERROR(Referidos!C131,"")</f>
        <v>0</v>
      </c>
      <c r="R131">
        <f>IFERROR(Referidos!D131,"")</f>
        <v>0</v>
      </c>
      <c r="S131">
        <f>IFERROR(Referidos!J131,"")</f>
        <v>0</v>
      </c>
      <c r="T131">
        <f>IFERROR(Referidos!N131,"")</f>
        <v>0</v>
      </c>
      <c r="U131" s="5">
        <f>IFERROR(Referidos!P131,"")</f>
        <v>0</v>
      </c>
      <c r="V131">
        <f>IFERROR(Referidos!S131,"")</f>
        <v>0</v>
      </c>
      <c r="X131">
        <f>IFERROR(Demos!A129,"")</f>
        <v>0</v>
      </c>
      <c r="Y131">
        <f>IFERROR(Demos!B129,"")</f>
        <v>0</v>
      </c>
      <c r="Z131">
        <f>IFERROR(Demos!C129,"")</f>
        <v>0</v>
      </c>
      <c r="AA131" s="2">
        <f>IFERROR(Demos!D129,"")</f>
        <v>0</v>
      </c>
      <c r="AB131" s="2">
        <f>IFERROR(Demos!E129,"")</f>
        <v>0</v>
      </c>
      <c r="AC131">
        <f>IFERROR(Demos!G129,"")</f>
        <v>0</v>
      </c>
      <c r="AD131">
        <f>IFERROR(Demos!H129,"")</f>
        <v>0</v>
      </c>
      <c r="AF131">
        <f>IFERROR(Telemarketing!A126,"")</f>
        <v>0</v>
      </c>
      <c r="AG131">
        <f>IFERROR(Telemarketing!B126,"")</f>
        <v>0</v>
      </c>
      <c r="AH131" s="2">
        <f>IFERROR(Telemarketing!C126,"")</f>
        <v>0</v>
      </c>
      <c r="AI131" s="42">
        <f>IFERROR(Telemarketing!D126,"")</f>
        <v>0</v>
      </c>
      <c r="AJ131">
        <f>IFERROR(Telemarketing!E126,"")</f>
        <v>0</v>
      </c>
      <c r="AK131">
        <f>IFERROR(Telemarketing!F126,"")</f>
        <v>0</v>
      </c>
      <c r="AL131">
        <f>IFERROR(Telemarketing!G126,"")</f>
        <v>0</v>
      </c>
    </row>
    <row r="132" spans="2:38" x14ac:dyDescent="0.2">
      <c r="B132" s="2"/>
      <c r="K132" s="5"/>
      <c r="L132" s="2"/>
      <c r="O132">
        <f>IFERROR(Referidos!A132,"")</f>
        <v>0</v>
      </c>
      <c r="P132">
        <f>IFERROR(Referidos!B132,"")</f>
        <v>0</v>
      </c>
      <c r="Q132" s="2">
        <f>IFERROR(Referidos!C132,"")</f>
        <v>0</v>
      </c>
      <c r="R132">
        <f>IFERROR(Referidos!D132,"")</f>
        <v>0</v>
      </c>
      <c r="S132">
        <f>IFERROR(Referidos!J132,"")</f>
        <v>0</v>
      </c>
      <c r="T132">
        <f>IFERROR(Referidos!N132,"")</f>
        <v>0</v>
      </c>
      <c r="U132" s="5">
        <f>IFERROR(Referidos!P132,"")</f>
        <v>0</v>
      </c>
      <c r="V132">
        <f>IFERROR(Referidos!S132,"")</f>
        <v>0</v>
      </c>
      <c r="X132">
        <f>IFERROR(Demos!A130,"")</f>
        <v>0</v>
      </c>
      <c r="Y132">
        <f>IFERROR(Demos!B130,"")</f>
        <v>0</v>
      </c>
      <c r="Z132">
        <f>IFERROR(Demos!C130,"")</f>
        <v>0</v>
      </c>
      <c r="AA132" s="2">
        <f>IFERROR(Demos!D130,"")</f>
        <v>0</v>
      </c>
      <c r="AB132" s="2">
        <f>IFERROR(Demos!E130,"")</f>
        <v>0</v>
      </c>
      <c r="AC132">
        <f>IFERROR(Demos!G130,"")</f>
        <v>0</v>
      </c>
      <c r="AD132">
        <f>IFERROR(Demos!H130,"")</f>
        <v>0</v>
      </c>
      <c r="AF132">
        <f>IFERROR(Telemarketing!A127,"")</f>
        <v>0</v>
      </c>
      <c r="AG132">
        <f>IFERROR(Telemarketing!B127,"")</f>
        <v>0</v>
      </c>
      <c r="AH132" s="2">
        <f>IFERROR(Telemarketing!C127,"")</f>
        <v>0</v>
      </c>
      <c r="AI132" s="42">
        <f>IFERROR(Telemarketing!D127,"")</f>
        <v>0</v>
      </c>
      <c r="AJ132">
        <f>IFERROR(Telemarketing!E127,"")</f>
        <v>0</v>
      </c>
      <c r="AK132">
        <f>IFERROR(Telemarketing!F127,"")</f>
        <v>0</v>
      </c>
      <c r="AL132">
        <f>IFERROR(Telemarketing!G127,"")</f>
        <v>0</v>
      </c>
    </row>
    <row r="133" spans="2:38" x14ac:dyDescent="0.2">
      <c r="B133" s="2"/>
      <c r="K133" s="5"/>
      <c r="L133" s="2"/>
      <c r="O133">
        <f>IFERROR(Referidos!A133,"")</f>
        <v>0</v>
      </c>
      <c r="P133">
        <f>IFERROR(Referidos!B133,"")</f>
        <v>0</v>
      </c>
      <c r="Q133" s="2">
        <f>IFERROR(Referidos!C133,"")</f>
        <v>0</v>
      </c>
      <c r="R133">
        <f>IFERROR(Referidos!D133,"")</f>
        <v>0</v>
      </c>
      <c r="S133">
        <f>IFERROR(Referidos!J133,"")</f>
        <v>0</v>
      </c>
      <c r="T133">
        <f>IFERROR(Referidos!N133,"")</f>
        <v>0</v>
      </c>
      <c r="U133" s="5">
        <f>IFERROR(Referidos!P133,"")</f>
        <v>0</v>
      </c>
      <c r="V133">
        <f>IFERROR(Referidos!S133,"")</f>
        <v>0</v>
      </c>
      <c r="X133">
        <f>IFERROR(Demos!A131,"")</f>
        <v>0</v>
      </c>
      <c r="Y133">
        <f>IFERROR(Demos!B131,"")</f>
        <v>0</v>
      </c>
      <c r="Z133">
        <f>IFERROR(Demos!C131,"")</f>
        <v>0</v>
      </c>
      <c r="AA133" s="2">
        <f>IFERROR(Demos!D131,"")</f>
        <v>0</v>
      </c>
      <c r="AB133" s="2">
        <f>IFERROR(Demos!E131,"")</f>
        <v>0</v>
      </c>
      <c r="AC133">
        <f>IFERROR(Demos!G131,"")</f>
        <v>0</v>
      </c>
      <c r="AD133">
        <f>IFERROR(Demos!H131,"")</f>
        <v>0</v>
      </c>
      <c r="AF133">
        <f>IFERROR(Telemarketing!A128,"")</f>
        <v>0</v>
      </c>
      <c r="AG133">
        <f>IFERROR(Telemarketing!B128,"")</f>
        <v>0</v>
      </c>
      <c r="AH133" s="2">
        <f>IFERROR(Telemarketing!C128,"")</f>
        <v>0</v>
      </c>
      <c r="AI133" s="42">
        <f>IFERROR(Telemarketing!D128,"")</f>
        <v>0</v>
      </c>
      <c r="AJ133">
        <f>IFERROR(Telemarketing!E128,"")</f>
        <v>0</v>
      </c>
      <c r="AK133">
        <f>IFERROR(Telemarketing!F128,"")</f>
        <v>0</v>
      </c>
      <c r="AL133">
        <f>IFERROR(Telemarketing!G128,"")</f>
        <v>0</v>
      </c>
    </row>
    <row r="134" spans="2:38" x14ac:dyDescent="0.2">
      <c r="B134" s="2"/>
      <c r="K134" s="5"/>
      <c r="L134" s="2"/>
      <c r="O134">
        <f>IFERROR(Referidos!A134,"")</f>
        <v>0</v>
      </c>
      <c r="P134">
        <f>IFERROR(Referidos!B134,"")</f>
        <v>0</v>
      </c>
      <c r="Q134" s="2">
        <f>IFERROR(Referidos!C134,"")</f>
        <v>0</v>
      </c>
      <c r="R134">
        <f>IFERROR(Referidos!D134,"")</f>
        <v>0</v>
      </c>
      <c r="S134">
        <f>IFERROR(Referidos!J134,"")</f>
        <v>0</v>
      </c>
      <c r="T134">
        <f>IFERROR(Referidos!N134,"")</f>
        <v>0</v>
      </c>
      <c r="U134" s="5">
        <f>IFERROR(Referidos!P134,"")</f>
        <v>0</v>
      </c>
      <c r="V134">
        <f>IFERROR(Referidos!S134,"")</f>
        <v>0</v>
      </c>
      <c r="X134">
        <f>IFERROR(Demos!A132,"")</f>
        <v>0</v>
      </c>
      <c r="Y134">
        <f>IFERROR(Demos!B132,"")</f>
        <v>0</v>
      </c>
      <c r="Z134">
        <f>IFERROR(Demos!C132,"")</f>
        <v>0</v>
      </c>
      <c r="AA134" s="2">
        <f>IFERROR(Demos!D132,"")</f>
        <v>0</v>
      </c>
      <c r="AB134" s="2">
        <f>IFERROR(Demos!E132,"")</f>
        <v>0</v>
      </c>
      <c r="AC134">
        <f>IFERROR(Demos!G132,"")</f>
        <v>0</v>
      </c>
      <c r="AD134">
        <f>IFERROR(Demos!H132,"")</f>
        <v>0</v>
      </c>
      <c r="AF134">
        <f>IFERROR(Telemarketing!A129,"")</f>
        <v>0</v>
      </c>
      <c r="AG134">
        <f>IFERROR(Telemarketing!B129,"")</f>
        <v>0</v>
      </c>
      <c r="AH134" s="2">
        <f>IFERROR(Telemarketing!C129,"")</f>
        <v>0</v>
      </c>
      <c r="AI134" s="42">
        <f>IFERROR(Telemarketing!D129,"")</f>
        <v>0</v>
      </c>
      <c r="AJ134">
        <f>IFERROR(Telemarketing!E129,"")</f>
        <v>0</v>
      </c>
      <c r="AK134">
        <f>IFERROR(Telemarketing!F129,"")</f>
        <v>0</v>
      </c>
      <c r="AL134">
        <f>IFERROR(Telemarketing!G129,"")</f>
        <v>0</v>
      </c>
    </row>
    <row r="135" spans="2:38" x14ac:dyDescent="0.2">
      <c r="B135" s="2"/>
      <c r="K135" s="5"/>
      <c r="L135" s="2"/>
      <c r="O135">
        <f>IFERROR(Referidos!A135,"")</f>
        <v>0</v>
      </c>
      <c r="P135">
        <f>IFERROR(Referidos!B135,"")</f>
        <v>0</v>
      </c>
      <c r="Q135" s="2">
        <f>IFERROR(Referidos!C135,"")</f>
        <v>0</v>
      </c>
      <c r="R135">
        <f>IFERROR(Referidos!D135,"")</f>
        <v>0</v>
      </c>
      <c r="S135">
        <f>IFERROR(Referidos!J135,"")</f>
        <v>0</v>
      </c>
      <c r="T135">
        <f>IFERROR(Referidos!N135,"")</f>
        <v>0</v>
      </c>
      <c r="U135" s="5">
        <f>IFERROR(Referidos!P135,"")</f>
        <v>0</v>
      </c>
      <c r="V135">
        <f>IFERROR(Referidos!S135,"")</f>
        <v>0</v>
      </c>
      <c r="X135">
        <f>IFERROR(Demos!A133,"")</f>
        <v>0</v>
      </c>
      <c r="Y135">
        <f>IFERROR(Demos!B133,"")</f>
        <v>0</v>
      </c>
      <c r="Z135">
        <f>IFERROR(Demos!C133,"")</f>
        <v>0</v>
      </c>
      <c r="AA135" s="2">
        <f>IFERROR(Demos!D133,"")</f>
        <v>0</v>
      </c>
      <c r="AB135" s="2">
        <f>IFERROR(Demos!E133,"")</f>
        <v>0</v>
      </c>
      <c r="AC135">
        <f>IFERROR(Demos!G133,"")</f>
        <v>0</v>
      </c>
      <c r="AD135">
        <f>IFERROR(Demos!H133,"")</f>
        <v>0</v>
      </c>
      <c r="AF135">
        <f>IFERROR(Telemarketing!A130,"")</f>
        <v>0</v>
      </c>
      <c r="AG135">
        <f>IFERROR(Telemarketing!B130,"")</f>
        <v>0</v>
      </c>
      <c r="AH135" s="2">
        <f>IFERROR(Telemarketing!C130,"")</f>
        <v>0</v>
      </c>
      <c r="AI135" s="42">
        <f>IFERROR(Telemarketing!D130,"")</f>
        <v>0</v>
      </c>
      <c r="AJ135">
        <f>IFERROR(Telemarketing!E130,"")</f>
        <v>0</v>
      </c>
      <c r="AK135">
        <f>IFERROR(Telemarketing!F130,"")</f>
        <v>0</v>
      </c>
      <c r="AL135">
        <f>IFERROR(Telemarketing!G130,"")</f>
        <v>0</v>
      </c>
    </row>
    <row r="136" spans="2:38" x14ac:dyDescent="0.2">
      <c r="B136" s="2"/>
      <c r="K136" s="5"/>
      <c r="L136" s="2"/>
      <c r="O136">
        <f>IFERROR(Referidos!A136,"")</f>
        <v>0</v>
      </c>
      <c r="P136">
        <f>IFERROR(Referidos!B136,"")</f>
        <v>0</v>
      </c>
      <c r="Q136" s="2">
        <f>IFERROR(Referidos!C136,"")</f>
        <v>0</v>
      </c>
      <c r="R136">
        <f>IFERROR(Referidos!D136,"")</f>
        <v>0</v>
      </c>
      <c r="S136">
        <f>IFERROR(Referidos!J136,"")</f>
        <v>0</v>
      </c>
      <c r="T136">
        <f>IFERROR(Referidos!N136,"")</f>
        <v>0</v>
      </c>
      <c r="U136" s="5">
        <f>IFERROR(Referidos!P136,"")</f>
        <v>0</v>
      </c>
      <c r="V136">
        <f>IFERROR(Referidos!S136,"")</f>
        <v>0</v>
      </c>
      <c r="X136">
        <f>IFERROR(Demos!A134,"")</f>
        <v>0</v>
      </c>
      <c r="Y136">
        <f>IFERROR(Demos!B134,"")</f>
        <v>0</v>
      </c>
      <c r="Z136">
        <f>IFERROR(Demos!C134,"")</f>
        <v>0</v>
      </c>
      <c r="AA136" s="2">
        <f>IFERROR(Demos!D134,"")</f>
        <v>0</v>
      </c>
      <c r="AB136" s="2">
        <f>IFERROR(Demos!E134,"")</f>
        <v>0</v>
      </c>
      <c r="AC136">
        <f>IFERROR(Demos!G134,"")</f>
        <v>0</v>
      </c>
      <c r="AD136">
        <f>IFERROR(Demos!H134,"")</f>
        <v>0</v>
      </c>
      <c r="AF136">
        <f>IFERROR(Telemarketing!A131,"")</f>
        <v>0</v>
      </c>
      <c r="AG136">
        <f>IFERROR(Telemarketing!B131,"")</f>
        <v>0</v>
      </c>
      <c r="AH136" s="2">
        <f>IFERROR(Telemarketing!C131,"")</f>
        <v>0</v>
      </c>
      <c r="AI136" s="42">
        <f>IFERROR(Telemarketing!D131,"")</f>
        <v>0</v>
      </c>
      <c r="AJ136">
        <f>IFERROR(Telemarketing!E131,"")</f>
        <v>0</v>
      </c>
      <c r="AK136">
        <f>IFERROR(Telemarketing!F131,"")</f>
        <v>0</v>
      </c>
      <c r="AL136">
        <f>IFERROR(Telemarketing!G131,"")</f>
        <v>0</v>
      </c>
    </row>
    <row r="137" spans="2:38" x14ac:dyDescent="0.2">
      <c r="B137" s="2"/>
      <c r="K137" s="5"/>
      <c r="L137" s="2"/>
      <c r="O137">
        <f>IFERROR(Referidos!A137,"")</f>
        <v>0</v>
      </c>
      <c r="P137">
        <f>IFERROR(Referidos!B137,"")</f>
        <v>0</v>
      </c>
      <c r="Q137" s="2">
        <f>IFERROR(Referidos!C137,"")</f>
        <v>0</v>
      </c>
      <c r="R137">
        <f>IFERROR(Referidos!D137,"")</f>
        <v>0</v>
      </c>
      <c r="S137">
        <f>IFERROR(Referidos!J137,"")</f>
        <v>0</v>
      </c>
      <c r="T137">
        <f>IFERROR(Referidos!N137,"")</f>
        <v>0</v>
      </c>
      <c r="U137" s="5">
        <f>IFERROR(Referidos!P137,"")</f>
        <v>0</v>
      </c>
      <c r="V137">
        <f>IFERROR(Referidos!S137,"")</f>
        <v>0</v>
      </c>
      <c r="X137">
        <f>IFERROR(Demos!A135,"")</f>
        <v>0</v>
      </c>
      <c r="Y137">
        <f>IFERROR(Demos!B135,"")</f>
        <v>0</v>
      </c>
      <c r="Z137">
        <f>IFERROR(Demos!C135,"")</f>
        <v>0</v>
      </c>
      <c r="AA137" s="2">
        <f>IFERROR(Demos!D135,"")</f>
        <v>0</v>
      </c>
      <c r="AB137" s="2">
        <f>IFERROR(Demos!E135,"")</f>
        <v>0</v>
      </c>
      <c r="AC137">
        <f>IFERROR(Demos!G135,"")</f>
        <v>0</v>
      </c>
      <c r="AD137">
        <f>IFERROR(Demos!H135,"")</f>
        <v>0</v>
      </c>
      <c r="AF137">
        <f>IFERROR(Telemarketing!A132,"")</f>
        <v>0</v>
      </c>
      <c r="AG137">
        <f>IFERROR(Telemarketing!B132,"")</f>
        <v>0</v>
      </c>
      <c r="AH137" s="2">
        <f>IFERROR(Telemarketing!C132,"")</f>
        <v>0</v>
      </c>
      <c r="AI137" s="42">
        <f>IFERROR(Telemarketing!D132,"")</f>
        <v>0</v>
      </c>
      <c r="AJ137">
        <f>IFERROR(Telemarketing!E132,"")</f>
        <v>0</v>
      </c>
      <c r="AK137">
        <f>IFERROR(Telemarketing!F132,"")</f>
        <v>0</v>
      </c>
      <c r="AL137">
        <f>IFERROR(Telemarketing!G132,"")</f>
        <v>0</v>
      </c>
    </row>
    <row r="138" spans="2:38" x14ac:dyDescent="0.2">
      <c r="B138" s="2"/>
      <c r="K138" s="5"/>
      <c r="L138" s="2"/>
      <c r="O138">
        <f>IFERROR(Referidos!A138,"")</f>
        <v>0</v>
      </c>
      <c r="P138">
        <f>IFERROR(Referidos!B138,"")</f>
        <v>0</v>
      </c>
      <c r="Q138" s="2">
        <f>IFERROR(Referidos!C138,"")</f>
        <v>0</v>
      </c>
      <c r="R138">
        <f>IFERROR(Referidos!D138,"")</f>
        <v>0</v>
      </c>
      <c r="S138">
        <f>IFERROR(Referidos!J138,"")</f>
        <v>0</v>
      </c>
      <c r="T138">
        <f>IFERROR(Referidos!N138,"")</f>
        <v>0</v>
      </c>
      <c r="U138" s="5">
        <f>IFERROR(Referidos!P138,"")</f>
        <v>0</v>
      </c>
      <c r="V138">
        <f>IFERROR(Referidos!S138,"")</f>
        <v>0</v>
      </c>
      <c r="X138">
        <f>IFERROR(Demos!A136,"")</f>
        <v>0</v>
      </c>
      <c r="Y138">
        <f>IFERROR(Demos!B136,"")</f>
        <v>0</v>
      </c>
      <c r="Z138">
        <f>IFERROR(Demos!C136,"")</f>
        <v>0</v>
      </c>
      <c r="AA138" s="2">
        <f>IFERROR(Demos!D136,"")</f>
        <v>0</v>
      </c>
      <c r="AB138" s="2">
        <f>IFERROR(Demos!E136,"")</f>
        <v>0</v>
      </c>
      <c r="AC138">
        <f>IFERROR(Demos!G136,"")</f>
        <v>0</v>
      </c>
      <c r="AD138">
        <f>IFERROR(Demos!H136,"")</f>
        <v>0</v>
      </c>
      <c r="AF138">
        <f>IFERROR(Telemarketing!A133,"")</f>
        <v>0</v>
      </c>
      <c r="AG138">
        <f>IFERROR(Telemarketing!B133,"")</f>
        <v>0</v>
      </c>
      <c r="AH138" s="2">
        <f>IFERROR(Telemarketing!C133,"")</f>
        <v>0</v>
      </c>
      <c r="AI138" s="42">
        <f>IFERROR(Telemarketing!D133,"")</f>
        <v>0</v>
      </c>
      <c r="AJ138">
        <f>IFERROR(Telemarketing!E133,"")</f>
        <v>0</v>
      </c>
      <c r="AK138">
        <f>IFERROR(Telemarketing!F133,"")</f>
        <v>0</v>
      </c>
      <c r="AL138">
        <f>IFERROR(Telemarketing!G133,"")</f>
        <v>0</v>
      </c>
    </row>
    <row r="139" spans="2:38" x14ac:dyDescent="0.2">
      <c r="B139" s="2"/>
      <c r="K139" s="5"/>
      <c r="L139" s="2"/>
      <c r="O139">
        <f>IFERROR(Referidos!A139,"")</f>
        <v>0</v>
      </c>
      <c r="P139">
        <f>IFERROR(Referidos!B139,"")</f>
        <v>0</v>
      </c>
      <c r="Q139" s="2">
        <f>IFERROR(Referidos!C139,"")</f>
        <v>0</v>
      </c>
      <c r="R139">
        <f>IFERROR(Referidos!D139,"")</f>
        <v>0</v>
      </c>
      <c r="S139">
        <f>IFERROR(Referidos!J139,"")</f>
        <v>0</v>
      </c>
      <c r="T139">
        <f>IFERROR(Referidos!N139,"")</f>
        <v>0</v>
      </c>
      <c r="U139" s="5">
        <f>IFERROR(Referidos!P139,"")</f>
        <v>0</v>
      </c>
      <c r="V139">
        <f>IFERROR(Referidos!S139,"")</f>
        <v>0</v>
      </c>
      <c r="X139">
        <f>IFERROR(Demos!A137,"")</f>
        <v>0</v>
      </c>
      <c r="Y139">
        <f>IFERROR(Demos!B137,"")</f>
        <v>0</v>
      </c>
      <c r="Z139">
        <f>IFERROR(Demos!C137,"")</f>
        <v>0</v>
      </c>
      <c r="AA139" s="2">
        <f>IFERROR(Demos!D137,"")</f>
        <v>0</v>
      </c>
      <c r="AB139" s="2">
        <f>IFERROR(Demos!E137,"")</f>
        <v>0</v>
      </c>
      <c r="AC139">
        <f>IFERROR(Demos!G137,"")</f>
        <v>0</v>
      </c>
      <c r="AD139">
        <f>IFERROR(Demos!H137,"")</f>
        <v>0</v>
      </c>
      <c r="AF139">
        <f>IFERROR(Telemarketing!A134,"")</f>
        <v>0</v>
      </c>
      <c r="AG139">
        <f>IFERROR(Telemarketing!B134,"")</f>
        <v>0</v>
      </c>
      <c r="AH139" s="2">
        <f>IFERROR(Telemarketing!C134,"")</f>
        <v>0</v>
      </c>
      <c r="AI139" s="42">
        <f>IFERROR(Telemarketing!D134,"")</f>
        <v>0</v>
      </c>
      <c r="AJ139">
        <f>IFERROR(Telemarketing!E134,"")</f>
        <v>0</v>
      </c>
      <c r="AK139">
        <f>IFERROR(Telemarketing!F134,"")</f>
        <v>0</v>
      </c>
      <c r="AL139">
        <f>IFERROR(Telemarketing!G134,"")</f>
        <v>0</v>
      </c>
    </row>
    <row r="140" spans="2:38" x14ac:dyDescent="0.2">
      <c r="B140" s="2"/>
      <c r="K140" s="5"/>
      <c r="L140" s="2"/>
      <c r="O140">
        <f>IFERROR(Referidos!A140,"")</f>
        <v>0</v>
      </c>
      <c r="P140">
        <f>IFERROR(Referidos!B140,"")</f>
        <v>0</v>
      </c>
      <c r="Q140" s="2">
        <f>IFERROR(Referidos!C140,"")</f>
        <v>0</v>
      </c>
      <c r="R140">
        <f>IFERROR(Referidos!D140,"")</f>
        <v>0</v>
      </c>
      <c r="S140">
        <f>IFERROR(Referidos!J140,"")</f>
        <v>0</v>
      </c>
      <c r="T140">
        <f>IFERROR(Referidos!N140,"")</f>
        <v>0</v>
      </c>
      <c r="U140" s="5">
        <f>IFERROR(Referidos!P140,"")</f>
        <v>0</v>
      </c>
      <c r="V140">
        <f>IFERROR(Referidos!S140,"")</f>
        <v>0</v>
      </c>
      <c r="X140">
        <f>IFERROR(Demos!A138,"")</f>
        <v>0</v>
      </c>
      <c r="Y140">
        <f>IFERROR(Demos!B138,"")</f>
        <v>0</v>
      </c>
      <c r="Z140">
        <f>IFERROR(Demos!C138,"")</f>
        <v>0</v>
      </c>
      <c r="AA140" s="2">
        <f>IFERROR(Demos!D138,"")</f>
        <v>0</v>
      </c>
      <c r="AB140" s="2">
        <f>IFERROR(Demos!E138,"")</f>
        <v>0</v>
      </c>
      <c r="AC140">
        <f>IFERROR(Demos!G138,"")</f>
        <v>0</v>
      </c>
      <c r="AD140">
        <f>IFERROR(Demos!H138,"")</f>
        <v>0</v>
      </c>
      <c r="AF140">
        <f>IFERROR(Telemarketing!A135,"")</f>
        <v>0</v>
      </c>
      <c r="AG140">
        <f>IFERROR(Telemarketing!B135,"")</f>
        <v>0</v>
      </c>
      <c r="AH140" s="2">
        <f>IFERROR(Telemarketing!C135,"")</f>
        <v>0</v>
      </c>
      <c r="AI140" s="42">
        <f>IFERROR(Telemarketing!D135,"")</f>
        <v>0</v>
      </c>
      <c r="AJ140">
        <f>IFERROR(Telemarketing!E135,"")</f>
        <v>0</v>
      </c>
      <c r="AK140">
        <f>IFERROR(Telemarketing!F135,"")</f>
        <v>0</v>
      </c>
      <c r="AL140">
        <f>IFERROR(Telemarketing!G135,"")</f>
        <v>0</v>
      </c>
    </row>
    <row r="141" spans="2:38" x14ac:dyDescent="0.2">
      <c r="B141" s="2"/>
      <c r="K141" s="5"/>
      <c r="L141" s="2"/>
      <c r="O141">
        <f>IFERROR(Referidos!A141,"")</f>
        <v>0</v>
      </c>
      <c r="P141">
        <f>IFERROR(Referidos!B141,"")</f>
        <v>0</v>
      </c>
      <c r="Q141" s="2">
        <f>IFERROR(Referidos!C141,"")</f>
        <v>0</v>
      </c>
      <c r="R141">
        <f>IFERROR(Referidos!D141,"")</f>
        <v>0</v>
      </c>
      <c r="S141">
        <f>IFERROR(Referidos!J141,"")</f>
        <v>0</v>
      </c>
      <c r="T141">
        <f>IFERROR(Referidos!N141,"")</f>
        <v>0</v>
      </c>
      <c r="U141" s="5">
        <f>IFERROR(Referidos!P141,"")</f>
        <v>0</v>
      </c>
      <c r="V141">
        <f>IFERROR(Referidos!S141,"")</f>
        <v>0</v>
      </c>
      <c r="X141">
        <f>IFERROR(Demos!A139,"")</f>
        <v>0</v>
      </c>
      <c r="Y141">
        <f>IFERROR(Demos!B139,"")</f>
        <v>0</v>
      </c>
      <c r="Z141">
        <f>IFERROR(Demos!C139,"")</f>
        <v>0</v>
      </c>
      <c r="AA141" s="2">
        <f>IFERROR(Demos!D139,"")</f>
        <v>0</v>
      </c>
      <c r="AB141" s="2">
        <f>IFERROR(Demos!E139,"")</f>
        <v>0</v>
      </c>
      <c r="AC141">
        <f>IFERROR(Demos!G139,"")</f>
        <v>0</v>
      </c>
      <c r="AD141">
        <f>IFERROR(Demos!H139,"")</f>
        <v>0</v>
      </c>
      <c r="AF141">
        <f>IFERROR(Telemarketing!A136,"")</f>
        <v>0</v>
      </c>
      <c r="AG141">
        <f>IFERROR(Telemarketing!B136,"")</f>
        <v>0</v>
      </c>
      <c r="AH141" s="2">
        <f>IFERROR(Telemarketing!C136,"")</f>
        <v>0</v>
      </c>
      <c r="AI141" s="42">
        <f>IFERROR(Telemarketing!D136,"")</f>
        <v>0</v>
      </c>
      <c r="AJ141">
        <f>IFERROR(Telemarketing!E136,"")</f>
        <v>0</v>
      </c>
      <c r="AK141">
        <f>IFERROR(Telemarketing!F136,"")</f>
        <v>0</v>
      </c>
      <c r="AL141">
        <f>IFERROR(Telemarketing!G136,"")</f>
        <v>0</v>
      </c>
    </row>
    <row r="142" spans="2:38" x14ac:dyDescent="0.2">
      <c r="B142" s="2"/>
      <c r="K142" s="5"/>
      <c r="L142" s="2"/>
      <c r="O142">
        <f>IFERROR(Referidos!A142,"")</f>
        <v>0</v>
      </c>
      <c r="P142">
        <f>IFERROR(Referidos!B142,"")</f>
        <v>0</v>
      </c>
      <c r="Q142" s="2">
        <f>IFERROR(Referidos!C142,"")</f>
        <v>0</v>
      </c>
      <c r="R142">
        <f>IFERROR(Referidos!D142,"")</f>
        <v>0</v>
      </c>
      <c r="S142">
        <f>IFERROR(Referidos!J142,"")</f>
        <v>0</v>
      </c>
      <c r="T142">
        <f>IFERROR(Referidos!N142,"")</f>
        <v>0</v>
      </c>
      <c r="U142" s="5">
        <f>IFERROR(Referidos!P142,"")</f>
        <v>0</v>
      </c>
      <c r="V142">
        <f>IFERROR(Referidos!S142,"")</f>
        <v>0</v>
      </c>
      <c r="X142">
        <f>IFERROR(Demos!A140,"")</f>
        <v>0</v>
      </c>
      <c r="Y142">
        <f>IFERROR(Demos!B140,"")</f>
        <v>0</v>
      </c>
      <c r="Z142">
        <f>IFERROR(Demos!C140,"")</f>
        <v>0</v>
      </c>
      <c r="AA142" s="2">
        <f>IFERROR(Demos!D140,"")</f>
        <v>0</v>
      </c>
      <c r="AB142" s="2">
        <f>IFERROR(Demos!E140,"")</f>
        <v>0</v>
      </c>
      <c r="AC142">
        <f>IFERROR(Demos!G140,"")</f>
        <v>0</v>
      </c>
      <c r="AD142">
        <f>IFERROR(Demos!H140,"")</f>
        <v>0</v>
      </c>
      <c r="AF142">
        <f>IFERROR(Telemarketing!A137,"")</f>
        <v>0</v>
      </c>
      <c r="AG142">
        <f>IFERROR(Telemarketing!B137,"")</f>
        <v>0</v>
      </c>
      <c r="AH142" s="2">
        <f>IFERROR(Telemarketing!C137,"")</f>
        <v>0</v>
      </c>
      <c r="AI142" s="42">
        <f>IFERROR(Telemarketing!D137,"")</f>
        <v>0</v>
      </c>
      <c r="AJ142">
        <f>IFERROR(Telemarketing!E137,"")</f>
        <v>0</v>
      </c>
      <c r="AK142">
        <f>IFERROR(Telemarketing!F137,"")</f>
        <v>0</v>
      </c>
      <c r="AL142">
        <f>IFERROR(Telemarketing!G137,"")</f>
        <v>0</v>
      </c>
    </row>
    <row r="143" spans="2:38" x14ac:dyDescent="0.2">
      <c r="B143" s="2"/>
      <c r="K143" s="5"/>
      <c r="L143" s="2"/>
      <c r="O143">
        <f>IFERROR(Referidos!A143,"")</f>
        <v>0</v>
      </c>
      <c r="P143">
        <f>IFERROR(Referidos!B143,"")</f>
        <v>0</v>
      </c>
      <c r="Q143" s="2">
        <f>IFERROR(Referidos!C143,"")</f>
        <v>0</v>
      </c>
      <c r="R143">
        <f>IFERROR(Referidos!D143,"")</f>
        <v>0</v>
      </c>
      <c r="S143">
        <f>IFERROR(Referidos!J143,"")</f>
        <v>0</v>
      </c>
      <c r="T143">
        <f>IFERROR(Referidos!N143,"")</f>
        <v>0</v>
      </c>
      <c r="U143" s="5">
        <f>IFERROR(Referidos!P143,"")</f>
        <v>0</v>
      </c>
      <c r="V143">
        <f>IFERROR(Referidos!S143,"")</f>
        <v>0</v>
      </c>
      <c r="X143">
        <f>IFERROR(Demos!A141,"")</f>
        <v>0</v>
      </c>
      <c r="Y143">
        <f>IFERROR(Demos!B141,"")</f>
        <v>0</v>
      </c>
      <c r="Z143">
        <f>IFERROR(Demos!C141,"")</f>
        <v>0</v>
      </c>
      <c r="AA143" s="2">
        <f>IFERROR(Demos!D141,"")</f>
        <v>0</v>
      </c>
      <c r="AB143" s="2">
        <f>IFERROR(Demos!E141,"")</f>
        <v>0</v>
      </c>
      <c r="AC143">
        <f>IFERROR(Demos!G141,"")</f>
        <v>0</v>
      </c>
      <c r="AD143">
        <f>IFERROR(Demos!H141,"")</f>
        <v>0</v>
      </c>
      <c r="AF143">
        <f>IFERROR(Telemarketing!A138,"")</f>
        <v>0</v>
      </c>
      <c r="AG143">
        <f>IFERROR(Telemarketing!B138,"")</f>
        <v>0</v>
      </c>
      <c r="AH143" s="2">
        <f>IFERROR(Telemarketing!C138,"")</f>
        <v>0</v>
      </c>
      <c r="AI143" s="42">
        <f>IFERROR(Telemarketing!D138,"")</f>
        <v>0</v>
      </c>
      <c r="AJ143">
        <f>IFERROR(Telemarketing!E138,"")</f>
        <v>0</v>
      </c>
      <c r="AK143">
        <f>IFERROR(Telemarketing!F138,"")</f>
        <v>0</v>
      </c>
      <c r="AL143">
        <f>IFERROR(Telemarketing!G138,"")</f>
        <v>0</v>
      </c>
    </row>
    <row r="144" spans="2:38" x14ac:dyDescent="0.2">
      <c r="B144" s="2"/>
      <c r="K144" s="5"/>
      <c r="L144" s="2"/>
      <c r="O144">
        <f>IFERROR(Referidos!A144,"")</f>
        <v>0</v>
      </c>
      <c r="P144">
        <f>IFERROR(Referidos!B144,"")</f>
        <v>0</v>
      </c>
      <c r="Q144" s="2">
        <f>IFERROR(Referidos!C144,"")</f>
        <v>0</v>
      </c>
      <c r="R144">
        <f>IFERROR(Referidos!D144,"")</f>
        <v>0</v>
      </c>
      <c r="S144">
        <f>IFERROR(Referidos!J144,"")</f>
        <v>0</v>
      </c>
      <c r="T144">
        <f>IFERROR(Referidos!N144,"")</f>
        <v>0</v>
      </c>
      <c r="U144" s="5">
        <f>IFERROR(Referidos!P144,"")</f>
        <v>0</v>
      </c>
      <c r="V144">
        <f>IFERROR(Referidos!S144,"")</f>
        <v>0</v>
      </c>
      <c r="X144">
        <f>IFERROR(Demos!A142,"")</f>
        <v>0</v>
      </c>
      <c r="Y144">
        <f>IFERROR(Demos!B142,"")</f>
        <v>0</v>
      </c>
      <c r="Z144">
        <f>IFERROR(Demos!C142,"")</f>
        <v>0</v>
      </c>
      <c r="AA144" s="2">
        <f>IFERROR(Demos!D142,"")</f>
        <v>0</v>
      </c>
      <c r="AB144" s="2">
        <f>IFERROR(Demos!E142,"")</f>
        <v>0</v>
      </c>
      <c r="AC144">
        <f>IFERROR(Demos!G142,"")</f>
        <v>0</v>
      </c>
      <c r="AD144">
        <f>IFERROR(Demos!H142,"")</f>
        <v>0</v>
      </c>
      <c r="AF144">
        <f>IFERROR(Telemarketing!A139,"")</f>
        <v>0</v>
      </c>
      <c r="AG144">
        <f>IFERROR(Telemarketing!B139,"")</f>
        <v>0</v>
      </c>
      <c r="AH144" s="2">
        <f>IFERROR(Telemarketing!C139,"")</f>
        <v>0</v>
      </c>
      <c r="AI144" s="42">
        <f>IFERROR(Telemarketing!D139,"")</f>
        <v>0</v>
      </c>
      <c r="AJ144">
        <f>IFERROR(Telemarketing!E139,"")</f>
        <v>0</v>
      </c>
      <c r="AK144">
        <f>IFERROR(Telemarketing!F139,"")</f>
        <v>0</v>
      </c>
      <c r="AL144">
        <f>IFERROR(Telemarketing!G139,"")</f>
        <v>0</v>
      </c>
    </row>
    <row r="145" spans="2:38" x14ac:dyDescent="0.2">
      <c r="B145" s="2"/>
      <c r="K145" s="5"/>
      <c r="L145" s="2"/>
      <c r="O145">
        <f>IFERROR(Referidos!A145,"")</f>
        <v>0</v>
      </c>
      <c r="P145">
        <f>IFERROR(Referidos!B145,"")</f>
        <v>0</v>
      </c>
      <c r="Q145" s="2">
        <f>IFERROR(Referidos!C145,"")</f>
        <v>0</v>
      </c>
      <c r="R145">
        <f>IFERROR(Referidos!D145,"")</f>
        <v>0</v>
      </c>
      <c r="S145">
        <f>IFERROR(Referidos!J145,"")</f>
        <v>0</v>
      </c>
      <c r="T145">
        <f>IFERROR(Referidos!N145,"")</f>
        <v>0</v>
      </c>
      <c r="U145" s="5">
        <f>IFERROR(Referidos!P145,"")</f>
        <v>0</v>
      </c>
      <c r="V145">
        <f>IFERROR(Referidos!S145,"")</f>
        <v>0</v>
      </c>
      <c r="X145">
        <f>IFERROR(Demos!A143,"")</f>
        <v>0</v>
      </c>
      <c r="Y145">
        <f>IFERROR(Demos!B143,"")</f>
        <v>0</v>
      </c>
      <c r="Z145">
        <f>IFERROR(Demos!C143,"")</f>
        <v>0</v>
      </c>
      <c r="AA145" s="2">
        <f>IFERROR(Demos!D143,"")</f>
        <v>0</v>
      </c>
      <c r="AB145" s="2">
        <f>IFERROR(Demos!E143,"")</f>
        <v>0</v>
      </c>
      <c r="AC145">
        <f>IFERROR(Demos!G143,"")</f>
        <v>0</v>
      </c>
      <c r="AD145">
        <f>IFERROR(Demos!H143,"")</f>
        <v>0</v>
      </c>
      <c r="AF145">
        <f>IFERROR(Telemarketing!A140,"")</f>
        <v>0</v>
      </c>
      <c r="AG145">
        <f>IFERROR(Telemarketing!B140,"")</f>
        <v>0</v>
      </c>
      <c r="AH145" s="2">
        <f>IFERROR(Telemarketing!C140,"")</f>
        <v>0</v>
      </c>
      <c r="AI145" s="42">
        <f>IFERROR(Telemarketing!D140,"")</f>
        <v>0</v>
      </c>
      <c r="AJ145">
        <f>IFERROR(Telemarketing!E140,"")</f>
        <v>0</v>
      </c>
      <c r="AK145">
        <f>IFERROR(Telemarketing!F140,"")</f>
        <v>0</v>
      </c>
      <c r="AL145">
        <f>IFERROR(Telemarketing!G140,"")</f>
        <v>0</v>
      </c>
    </row>
    <row r="146" spans="2:38" x14ac:dyDescent="0.2">
      <c r="B146" s="2"/>
      <c r="K146" s="5"/>
      <c r="L146" s="2"/>
      <c r="O146">
        <f>IFERROR(Referidos!A146,"")</f>
        <v>0</v>
      </c>
      <c r="P146">
        <f>IFERROR(Referidos!B146,"")</f>
        <v>0</v>
      </c>
      <c r="Q146" s="2">
        <f>IFERROR(Referidos!C146,"")</f>
        <v>0</v>
      </c>
      <c r="R146">
        <f>IFERROR(Referidos!D146,"")</f>
        <v>0</v>
      </c>
      <c r="S146">
        <f>IFERROR(Referidos!J146,"")</f>
        <v>0</v>
      </c>
      <c r="T146">
        <f>IFERROR(Referidos!N146,"")</f>
        <v>0</v>
      </c>
      <c r="U146" s="5">
        <f>IFERROR(Referidos!P146,"")</f>
        <v>0</v>
      </c>
      <c r="V146">
        <f>IFERROR(Referidos!S146,"")</f>
        <v>0</v>
      </c>
      <c r="X146">
        <f>IFERROR(Demos!A144,"")</f>
        <v>0</v>
      </c>
      <c r="Y146">
        <f>IFERROR(Demos!B144,"")</f>
        <v>0</v>
      </c>
      <c r="Z146">
        <f>IFERROR(Demos!C144,"")</f>
        <v>0</v>
      </c>
      <c r="AA146" s="2">
        <f>IFERROR(Demos!D144,"")</f>
        <v>0</v>
      </c>
      <c r="AB146" s="2">
        <f>IFERROR(Demos!E144,"")</f>
        <v>0</v>
      </c>
      <c r="AC146">
        <f>IFERROR(Demos!G144,"")</f>
        <v>0</v>
      </c>
      <c r="AD146">
        <f>IFERROR(Demos!H144,"")</f>
        <v>0</v>
      </c>
      <c r="AF146">
        <f>IFERROR(Telemarketing!A141,"")</f>
        <v>0</v>
      </c>
      <c r="AG146">
        <f>IFERROR(Telemarketing!B141,"")</f>
        <v>0</v>
      </c>
      <c r="AH146" s="2">
        <f>IFERROR(Telemarketing!C141,"")</f>
        <v>0</v>
      </c>
      <c r="AI146" s="42">
        <f>IFERROR(Telemarketing!D141,"")</f>
        <v>0</v>
      </c>
      <c r="AJ146">
        <f>IFERROR(Telemarketing!E141,"")</f>
        <v>0</v>
      </c>
      <c r="AK146">
        <f>IFERROR(Telemarketing!F141,"")</f>
        <v>0</v>
      </c>
      <c r="AL146">
        <f>IFERROR(Telemarketing!G141,"")</f>
        <v>0</v>
      </c>
    </row>
    <row r="147" spans="2:38" x14ac:dyDescent="0.2">
      <c r="B147" s="2"/>
      <c r="K147" s="5"/>
      <c r="L147" s="2"/>
      <c r="O147">
        <f>IFERROR(Referidos!A147,"")</f>
        <v>0</v>
      </c>
      <c r="P147">
        <f>IFERROR(Referidos!B147,"")</f>
        <v>0</v>
      </c>
      <c r="Q147" s="2">
        <f>IFERROR(Referidos!C147,"")</f>
        <v>0</v>
      </c>
      <c r="R147">
        <f>IFERROR(Referidos!D147,"")</f>
        <v>0</v>
      </c>
      <c r="S147">
        <f>IFERROR(Referidos!J147,"")</f>
        <v>0</v>
      </c>
      <c r="T147">
        <f>IFERROR(Referidos!N147,"")</f>
        <v>0</v>
      </c>
      <c r="U147" s="5">
        <f>IFERROR(Referidos!P147,"")</f>
        <v>0</v>
      </c>
      <c r="V147">
        <f>IFERROR(Referidos!S147,"")</f>
        <v>0</v>
      </c>
      <c r="X147">
        <f>IFERROR(Demos!A145,"")</f>
        <v>0</v>
      </c>
      <c r="Y147">
        <f>IFERROR(Demos!B145,"")</f>
        <v>0</v>
      </c>
      <c r="Z147">
        <f>IFERROR(Demos!C145,"")</f>
        <v>0</v>
      </c>
      <c r="AA147" s="2">
        <f>IFERROR(Demos!D145,"")</f>
        <v>0</v>
      </c>
      <c r="AB147" s="2">
        <f>IFERROR(Demos!E145,"")</f>
        <v>0</v>
      </c>
      <c r="AC147">
        <f>IFERROR(Demos!G145,"")</f>
        <v>0</v>
      </c>
      <c r="AD147">
        <f>IFERROR(Demos!H145,"")</f>
        <v>0</v>
      </c>
      <c r="AF147">
        <f>IFERROR(Telemarketing!A142,"")</f>
        <v>0</v>
      </c>
      <c r="AG147">
        <f>IFERROR(Telemarketing!B142,"")</f>
        <v>0</v>
      </c>
      <c r="AH147" s="2">
        <f>IFERROR(Telemarketing!C142,"")</f>
        <v>0</v>
      </c>
      <c r="AI147" s="42">
        <f>IFERROR(Telemarketing!D142,"")</f>
        <v>0</v>
      </c>
      <c r="AJ147">
        <f>IFERROR(Telemarketing!E142,"")</f>
        <v>0</v>
      </c>
      <c r="AK147">
        <f>IFERROR(Telemarketing!F142,"")</f>
        <v>0</v>
      </c>
      <c r="AL147">
        <f>IFERROR(Telemarketing!G142,"")</f>
        <v>0</v>
      </c>
    </row>
    <row r="148" spans="2:38" x14ac:dyDescent="0.2">
      <c r="B148" s="2"/>
      <c r="K148" s="5"/>
      <c r="L148" s="2"/>
      <c r="O148">
        <f>IFERROR(Referidos!A148,"")</f>
        <v>0</v>
      </c>
      <c r="P148">
        <f>IFERROR(Referidos!B148,"")</f>
        <v>0</v>
      </c>
      <c r="Q148" s="2">
        <f>IFERROR(Referidos!C148,"")</f>
        <v>0</v>
      </c>
      <c r="R148">
        <f>IFERROR(Referidos!D148,"")</f>
        <v>0</v>
      </c>
      <c r="S148">
        <f>IFERROR(Referidos!J148,"")</f>
        <v>0</v>
      </c>
      <c r="T148">
        <f>IFERROR(Referidos!N148,"")</f>
        <v>0</v>
      </c>
      <c r="U148" s="5">
        <f>IFERROR(Referidos!P148,"")</f>
        <v>0</v>
      </c>
      <c r="V148">
        <f>IFERROR(Referidos!S148,"")</f>
        <v>0</v>
      </c>
      <c r="X148">
        <f>IFERROR(Demos!A146,"")</f>
        <v>0</v>
      </c>
      <c r="Y148">
        <f>IFERROR(Demos!B146,"")</f>
        <v>0</v>
      </c>
      <c r="Z148">
        <f>IFERROR(Demos!C146,"")</f>
        <v>0</v>
      </c>
      <c r="AA148" s="2">
        <f>IFERROR(Demos!D146,"")</f>
        <v>0</v>
      </c>
      <c r="AB148" s="2">
        <f>IFERROR(Demos!E146,"")</f>
        <v>0</v>
      </c>
      <c r="AC148">
        <f>IFERROR(Demos!G146,"")</f>
        <v>0</v>
      </c>
      <c r="AD148">
        <f>IFERROR(Demos!H146,"")</f>
        <v>0</v>
      </c>
      <c r="AF148">
        <f>IFERROR(Telemarketing!A143,"")</f>
        <v>0</v>
      </c>
      <c r="AG148">
        <f>IFERROR(Telemarketing!B143,"")</f>
        <v>0</v>
      </c>
      <c r="AH148" s="2">
        <f>IFERROR(Telemarketing!C143,"")</f>
        <v>0</v>
      </c>
      <c r="AI148" s="42">
        <f>IFERROR(Telemarketing!D143,"")</f>
        <v>0</v>
      </c>
      <c r="AJ148">
        <f>IFERROR(Telemarketing!E143,"")</f>
        <v>0</v>
      </c>
      <c r="AK148">
        <f>IFERROR(Telemarketing!F143,"")</f>
        <v>0</v>
      </c>
      <c r="AL148">
        <f>IFERROR(Telemarketing!G143,"")</f>
        <v>0</v>
      </c>
    </row>
    <row r="149" spans="2:38" x14ac:dyDescent="0.2">
      <c r="B149" s="2"/>
      <c r="K149" s="5"/>
      <c r="L149" s="2"/>
      <c r="O149">
        <f>IFERROR(Referidos!A149,"")</f>
        <v>0</v>
      </c>
      <c r="P149">
        <f>IFERROR(Referidos!B149,"")</f>
        <v>0</v>
      </c>
      <c r="Q149" s="2">
        <f>IFERROR(Referidos!C149,"")</f>
        <v>0</v>
      </c>
      <c r="R149">
        <f>IFERROR(Referidos!D149,"")</f>
        <v>0</v>
      </c>
      <c r="S149">
        <f>IFERROR(Referidos!J149,"")</f>
        <v>0</v>
      </c>
      <c r="T149">
        <f>IFERROR(Referidos!N149,"")</f>
        <v>0</v>
      </c>
      <c r="U149" s="5">
        <f>IFERROR(Referidos!P149,"")</f>
        <v>0</v>
      </c>
      <c r="V149">
        <f>IFERROR(Referidos!S149,"")</f>
        <v>0</v>
      </c>
      <c r="X149">
        <f>IFERROR(Demos!A147,"")</f>
        <v>0</v>
      </c>
      <c r="Y149">
        <f>IFERROR(Demos!B147,"")</f>
        <v>0</v>
      </c>
      <c r="Z149">
        <f>IFERROR(Demos!C147,"")</f>
        <v>0</v>
      </c>
      <c r="AA149" s="2">
        <f>IFERROR(Demos!D147,"")</f>
        <v>0</v>
      </c>
      <c r="AB149" s="2">
        <f>IFERROR(Demos!E147,"")</f>
        <v>0</v>
      </c>
      <c r="AC149">
        <f>IFERROR(Demos!G147,"")</f>
        <v>0</v>
      </c>
      <c r="AD149">
        <f>IFERROR(Demos!H147,"")</f>
        <v>0</v>
      </c>
      <c r="AF149">
        <f>IFERROR(Telemarketing!A144,"")</f>
        <v>0</v>
      </c>
      <c r="AG149">
        <f>IFERROR(Telemarketing!B144,"")</f>
        <v>0</v>
      </c>
      <c r="AH149" s="2">
        <f>IFERROR(Telemarketing!C144,"")</f>
        <v>0</v>
      </c>
      <c r="AI149" s="42">
        <f>IFERROR(Telemarketing!D144,"")</f>
        <v>0</v>
      </c>
      <c r="AJ149">
        <f>IFERROR(Telemarketing!E144,"")</f>
        <v>0</v>
      </c>
      <c r="AK149">
        <f>IFERROR(Telemarketing!F144,"")</f>
        <v>0</v>
      </c>
      <c r="AL149">
        <f>IFERROR(Telemarketing!G144,"")</f>
        <v>0</v>
      </c>
    </row>
    <row r="150" spans="2:38" x14ac:dyDescent="0.2">
      <c r="B150" s="2"/>
      <c r="K150" s="5"/>
      <c r="L150" s="2"/>
      <c r="O150">
        <f>IFERROR(Referidos!A150,"")</f>
        <v>0</v>
      </c>
      <c r="P150">
        <f>IFERROR(Referidos!B150,"")</f>
        <v>0</v>
      </c>
      <c r="Q150" s="2">
        <f>IFERROR(Referidos!C150,"")</f>
        <v>0</v>
      </c>
      <c r="R150">
        <f>IFERROR(Referidos!D150,"")</f>
        <v>0</v>
      </c>
      <c r="S150">
        <f>IFERROR(Referidos!J150,"")</f>
        <v>0</v>
      </c>
      <c r="T150">
        <f>IFERROR(Referidos!N150,"")</f>
        <v>0</v>
      </c>
      <c r="U150" s="5">
        <f>IFERROR(Referidos!P150,"")</f>
        <v>0</v>
      </c>
      <c r="V150">
        <f>IFERROR(Referidos!S150,"")</f>
        <v>0</v>
      </c>
      <c r="X150">
        <f>IFERROR(Demos!A148,"")</f>
        <v>0</v>
      </c>
      <c r="Y150">
        <f>IFERROR(Demos!B148,"")</f>
        <v>0</v>
      </c>
      <c r="Z150">
        <f>IFERROR(Demos!C148,"")</f>
        <v>0</v>
      </c>
      <c r="AA150" s="2">
        <f>IFERROR(Demos!D148,"")</f>
        <v>0</v>
      </c>
      <c r="AB150" s="2">
        <f>IFERROR(Demos!E148,"")</f>
        <v>0</v>
      </c>
      <c r="AC150">
        <f>IFERROR(Demos!G148,"")</f>
        <v>0</v>
      </c>
      <c r="AD150">
        <f>IFERROR(Demos!H148,"")</f>
        <v>0</v>
      </c>
      <c r="AF150">
        <f>IFERROR(Telemarketing!A145,"")</f>
        <v>0</v>
      </c>
      <c r="AG150">
        <f>IFERROR(Telemarketing!B145,"")</f>
        <v>0</v>
      </c>
      <c r="AH150" s="2">
        <f>IFERROR(Telemarketing!C145,"")</f>
        <v>0</v>
      </c>
      <c r="AI150" s="42">
        <f>IFERROR(Telemarketing!D145,"")</f>
        <v>0</v>
      </c>
      <c r="AJ150">
        <f>IFERROR(Telemarketing!E145,"")</f>
        <v>0</v>
      </c>
      <c r="AK150">
        <f>IFERROR(Telemarketing!F145,"")</f>
        <v>0</v>
      </c>
      <c r="AL150">
        <f>IFERROR(Telemarketing!G145,"")</f>
        <v>0</v>
      </c>
    </row>
    <row r="151" spans="2:38" x14ac:dyDescent="0.2">
      <c r="B151" s="2"/>
      <c r="K151" s="5"/>
      <c r="L151" s="2"/>
      <c r="O151">
        <f>IFERROR(Referidos!A151,"")</f>
        <v>0</v>
      </c>
      <c r="P151">
        <f>IFERROR(Referidos!B151,"")</f>
        <v>0</v>
      </c>
      <c r="Q151" s="2">
        <f>IFERROR(Referidos!C151,"")</f>
        <v>0</v>
      </c>
      <c r="R151">
        <f>IFERROR(Referidos!D151,"")</f>
        <v>0</v>
      </c>
      <c r="S151">
        <f>IFERROR(Referidos!J151,"")</f>
        <v>0</v>
      </c>
      <c r="T151">
        <f>IFERROR(Referidos!N151,"")</f>
        <v>0</v>
      </c>
      <c r="U151" s="5">
        <f>IFERROR(Referidos!P151,"")</f>
        <v>0</v>
      </c>
      <c r="V151">
        <f>IFERROR(Referidos!S151,"")</f>
        <v>0</v>
      </c>
      <c r="X151">
        <f>IFERROR(Demos!A149,"")</f>
        <v>0</v>
      </c>
      <c r="Y151">
        <f>IFERROR(Demos!B149,"")</f>
        <v>0</v>
      </c>
      <c r="Z151">
        <f>IFERROR(Demos!C149,"")</f>
        <v>0</v>
      </c>
      <c r="AA151" s="2">
        <f>IFERROR(Demos!D149,"")</f>
        <v>0</v>
      </c>
      <c r="AB151" s="2">
        <f>IFERROR(Demos!E149,"")</f>
        <v>0</v>
      </c>
      <c r="AC151">
        <f>IFERROR(Demos!G149,"")</f>
        <v>0</v>
      </c>
      <c r="AD151">
        <f>IFERROR(Demos!H149,"")</f>
        <v>0</v>
      </c>
      <c r="AF151">
        <f>IFERROR(Telemarketing!A146,"")</f>
        <v>0</v>
      </c>
      <c r="AG151">
        <f>IFERROR(Telemarketing!B146,"")</f>
        <v>0</v>
      </c>
      <c r="AH151" s="2">
        <f>IFERROR(Telemarketing!C146,"")</f>
        <v>0</v>
      </c>
      <c r="AI151" s="42">
        <f>IFERROR(Telemarketing!D146,"")</f>
        <v>0</v>
      </c>
      <c r="AJ151">
        <f>IFERROR(Telemarketing!E146,"")</f>
        <v>0</v>
      </c>
      <c r="AK151">
        <f>IFERROR(Telemarketing!F146,"")</f>
        <v>0</v>
      </c>
      <c r="AL151">
        <f>IFERROR(Telemarketing!G146,"")</f>
        <v>0</v>
      </c>
    </row>
    <row r="152" spans="2:38" x14ac:dyDescent="0.2">
      <c r="B152" s="2"/>
      <c r="K152" s="5"/>
      <c r="L152" s="2"/>
      <c r="O152">
        <f>IFERROR(Referidos!A152,"")</f>
        <v>0</v>
      </c>
      <c r="P152">
        <f>IFERROR(Referidos!B152,"")</f>
        <v>0</v>
      </c>
      <c r="Q152" s="2">
        <f>IFERROR(Referidos!C152,"")</f>
        <v>0</v>
      </c>
      <c r="R152">
        <f>IFERROR(Referidos!D152,"")</f>
        <v>0</v>
      </c>
      <c r="S152">
        <f>IFERROR(Referidos!J152,"")</f>
        <v>0</v>
      </c>
      <c r="T152">
        <f>IFERROR(Referidos!N152,"")</f>
        <v>0</v>
      </c>
      <c r="U152" s="5">
        <f>IFERROR(Referidos!P152,"")</f>
        <v>0</v>
      </c>
      <c r="V152">
        <f>IFERROR(Referidos!S152,"")</f>
        <v>0</v>
      </c>
      <c r="X152">
        <f>IFERROR(Demos!A150,"")</f>
        <v>0</v>
      </c>
      <c r="Y152">
        <f>IFERROR(Demos!B150,"")</f>
        <v>0</v>
      </c>
      <c r="Z152">
        <f>IFERROR(Demos!C150,"")</f>
        <v>0</v>
      </c>
      <c r="AA152" s="2">
        <f>IFERROR(Demos!D150,"")</f>
        <v>0</v>
      </c>
      <c r="AB152" s="2">
        <f>IFERROR(Demos!E150,"")</f>
        <v>0</v>
      </c>
      <c r="AC152">
        <f>IFERROR(Demos!G150,"")</f>
        <v>0</v>
      </c>
      <c r="AD152">
        <f>IFERROR(Demos!H150,"")</f>
        <v>0</v>
      </c>
      <c r="AF152">
        <f>IFERROR(Telemarketing!A147,"")</f>
        <v>0</v>
      </c>
      <c r="AG152">
        <f>IFERROR(Telemarketing!B147,"")</f>
        <v>0</v>
      </c>
      <c r="AH152" s="2">
        <f>IFERROR(Telemarketing!C147,"")</f>
        <v>0</v>
      </c>
      <c r="AI152" s="42">
        <f>IFERROR(Telemarketing!D147,"")</f>
        <v>0</v>
      </c>
      <c r="AJ152">
        <f>IFERROR(Telemarketing!E147,"")</f>
        <v>0</v>
      </c>
      <c r="AK152">
        <f>IFERROR(Telemarketing!F147,"")</f>
        <v>0</v>
      </c>
      <c r="AL152">
        <f>IFERROR(Telemarketing!G147,"")</f>
        <v>0</v>
      </c>
    </row>
    <row r="153" spans="2:38" x14ac:dyDescent="0.2">
      <c r="B153" s="2"/>
      <c r="K153" s="5"/>
      <c r="L153" s="2"/>
      <c r="O153">
        <f>IFERROR(Referidos!A153,"")</f>
        <v>0</v>
      </c>
      <c r="P153">
        <f>IFERROR(Referidos!B153,"")</f>
        <v>0</v>
      </c>
      <c r="Q153" s="2">
        <f>IFERROR(Referidos!C153,"")</f>
        <v>0</v>
      </c>
      <c r="R153">
        <f>IFERROR(Referidos!D153,"")</f>
        <v>0</v>
      </c>
      <c r="S153">
        <f>IFERROR(Referidos!J153,"")</f>
        <v>0</v>
      </c>
      <c r="T153">
        <f>IFERROR(Referidos!N153,"")</f>
        <v>0</v>
      </c>
      <c r="U153" s="5">
        <f>IFERROR(Referidos!P153,"")</f>
        <v>0</v>
      </c>
      <c r="V153">
        <f>IFERROR(Referidos!S153,"")</f>
        <v>0</v>
      </c>
      <c r="X153">
        <f>IFERROR(Demos!A151,"")</f>
        <v>0</v>
      </c>
      <c r="Y153">
        <f>IFERROR(Demos!B151,"")</f>
        <v>0</v>
      </c>
      <c r="Z153">
        <f>IFERROR(Demos!C151,"")</f>
        <v>0</v>
      </c>
      <c r="AA153" s="2">
        <f>IFERROR(Demos!D151,"")</f>
        <v>0</v>
      </c>
      <c r="AB153" s="2">
        <f>IFERROR(Demos!E151,"")</f>
        <v>0</v>
      </c>
      <c r="AC153">
        <f>IFERROR(Demos!G151,"")</f>
        <v>0</v>
      </c>
      <c r="AD153">
        <f>IFERROR(Demos!H151,"")</f>
        <v>0</v>
      </c>
      <c r="AF153">
        <f>IFERROR(Telemarketing!A148,"")</f>
        <v>0</v>
      </c>
      <c r="AG153">
        <f>IFERROR(Telemarketing!B148,"")</f>
        <v>0</v>
      </c>
      <c r="AH153" s="2">
        <f>IFERROR(Telemarketing!C148,"")</f>
        <v>0</v>
      </c>
      <c r="AI153" s="42">
        <f>IFERROR(Telemarketing!D148,"")</f>
        <v>0</v>
      </c>
      <c r="AJ153">
        <f>IFERROR(Telemarketing!E148,"")</f>
        <v>0</v>
      </c>
      <c r="AK153">
        <f>IFERROR(Telemarketing!F148,"")</f>
        <v>0</v>
      </c>
      <c r="AL153">
        <f>IFERROR(Telemarketing!G148,"")</f>
        <v>0</v>
      </c>
    </row>
    <row r="154" spans="2:38" x14ac:dyDescent="0.2">
      <c r="B154" s="2"/>
      <c r="K154" s="5"/>
      <c r="L154" s="2"/>
      <c r="O154">
        <f>IFERROR(Referidos!A154,"")</f>
        <v>0</v>
      </c>
      <c r="P154">
        <f>IFERROR(Referidos!B154,"")</f>
        <v>0</v>
      </c>
      <c r="Q154" s="2">
        <f>IFERROR(Referidos!C154,"")</f>
        <v>0</v>
      </c>
      <c r="R154">
        <f>IFERROR(Referidos!D154,"")</f>
        <v>0</v>
      </c>
      <c r="S154">
        <f>IFERROR(Referidos!J154,"")</f>
        <v>0</v>
      </c>
      <c r="T154">
        <f>IFERROR(Referidos!N154,"")</f>
        <v>0</v>
      </c>
      <c r="U154" s="5">
        <f>IFERROR(Referidos!P154,"")</f>
        <v>0</v>
      </c>
      <c r="V154">
        <f>IFERROR(Referidos!S154,"")</f>
        <v>0</v>
      </c>
      <c r="X154">
        <f>IFERROR(Demos!A152,"")</f>
        <v>0</v>
      </c>
      <c r="Y154">
        <f>IFERROR(Demos!B152,"")</f>
        <v>0</v>
      </c>
      <c r="Z154">
        <f>IFERROR(Demos!C152,"")</f>
        <v>0</v>
      </c>
      <c r="AA154" s="2">
        <f>IFERROR(Demos!D152,"")</f>
        <v>0</v>
      </c>
      <c r="AB154" s="2">
        <f>IFERROR(Demos!E152,"")</f>
        <v>0</v>
      </c>
      <c r="AC154">
        <f>IFERROR(Demos!G152,"")</f>
        <v>0</v>
      </c>
      <c r="AD154">
        <f>IFERROR(Demos!H152,"")</f>
        <v>0</v>
      </c>
      <c r="AF154">
        <f>IFERROR(Telemarketing!A149,"")</f>
        <v>0</v>
      </c>
      <c r="AG154">
        <f>IFERROR(Telemarketing!B149,"")</f>
        <v>0</v>
      </c>
      <c r="AH154" s="2">
        <f>IFERROR(Telemarketing!C149,"")</f>
        <v>0</v>
      </c>
      <c r="AI154" s="42">
        <f>IFERROR(Telemarketing!D149,"")</f>
        <v>0</v>
      </c>
      <c r="AJ154">
        <f>IFERROR(Telemarketing!E149,"")</f>
        <v>0</v>
      </c>
      <c r="AK154">
        <f>IFERROR(Telemarketing!F149,"")</f>
        <v>0</v>
      </c>
      <c r="AL154">
        <f>IFERROR(Telemarketing!G149,"")</f>
        <v>0</v>
      </c>
    </row>
    <row r="155" spans="2:38" x14ac:dyDescent="0.2">
      <c r="B155" s="2"/>
      <c r="K155" s="5"/>
      <c r="L155" s="2"/>
      <c r="O155">
        <f>IFERROR(Referidos!A155,"")</f>
        <v>0</v>
      </c>
      <c r="P155">
        <f>IFERROR(Referidos!B155,"")</f>
        <v>0</v>
      </c>
      <c r="Q155" s="2">
        <f>IFERROR(Referidos!C155,"")</f>
        <v>0</v>
      </c>
      <c r="R155">
        <f>IFERROR(Referidos!D155,"")</f>
        <v>0</v>
      </c>
      <c r="S155">
        <f>IFERROR(Referidos!J155,"")</f>
        <v>0</v>
      </c>
      <c r="T155">
        <f>IFERROR(Referidos!N155,"")</f>
        <v>0</v>
      </c>
      <c r="U155" s="5">
        <f>IFERROR(Referidos!P155,"")</f>
        <v>0</v>
      </c>
      <c r="V155">
        <f>IFERROR(Referidos!S155,"")</f>
        <v>0</v>
      </c>
      <c r="X155">
        <f>IFERROR(Demos!A153,"")</f>
        <v>0</v>
      </c>
      <c r="Y155">
        <f>IFERROR(Demos!B153,"")</f>
        <v>0</v>
      </c>
      <c r="Z155">
        <f>IFERROR(Demos!C153,"")</f>
        <v>0</v>
      </c>
      <c r="AA155" s="2">
        <f>IFERROR(Demos!D153,"")</f>
        <v>0</v>
      </c>
      <c r="AB155" s="2">
        <f>IFERROR(Demos!E153,"")</f>
        <v>0</v>
      </c>
      <c r="AC155">
        <f>IFERROR(Demos!G153,"")</f>
        <v>0</v>
      </c>
      <c r="AD155">
        <f>IFERROR(Demos!H153,"")</f>
        <v>0</v>
      </c>
      <c r="AF155">
        <f>IFERROR(Telemarketing!A150,"")</f>
        <v>0</v>
      </c>
      <c r="AG155">
        <f>IFERROR(Telemarketing!B150,"")</f>
        <v>0</v>
      </c>
      <c r="AH155" s="2">
        <f>IFERROR(Telemarketing!C150,"")</f>
        <v>0</v>
      </c>
      <c r="AI155" s="42">
        <f>IFERROR(Telemarketing!D150,"")</f>
        <v>0</v>
      </c>
      <c r="AJ155">
        <f>IFERROR(Telemarketing!E150,"")</f>
        <v>0</v>
      </c>
      <c r="AK155">
        <f>IFERROR(Telemarketing!F150,"")</f>
        <v>0</v>
      </c>
      <c r="AL155">
        <f>IFERROR(Telemarketing!G150,"")</f>
        <v>0</v>
      </c>
    </row>
    <row r="156" spans="2:38" x14ac:dyDescent="0.2">
      <c r="B156" s="2"/>
      <c r="K156" s="5"/>
      <c r="L156" s="2"/>
      <c r="O156">
        <f>IFERROR(Referidos!A156,"")</f>
        <v>0</v>
      </c>
      <c r="P156">
        <f>IFERROR(Referidos!B156,"")</f>
        <v>0</v>
      </c>
      <c r="Q156" s="2">
        <f>IFERROR(Referidos!C156,"")</f>
        <v>0</v>
      </c>
      <c r="R156">
        <f>IFERROR(Referidos!D156,"")</f>
        <v>0</v>
      </c>
      <c r="S156">
        <f>IFERROR(Referidos!J156,"")</f>
        <v>0</v>
      </c>
      <c r="T156">
        <f>IFERROR(Referidos!N156,"")</f>
        <v>0</v>
      </c>
      <c r="U156" s="5">
        <f>IFERROR(Referidos!P156,"")</f>
        <v>0</v>
      </c>
      <c r="V156">
        <f>IFERROR(Referidos!S156,"")</f>
        <v>0</v>
      </c>
      <c r="X156">
        <f>IFERROR(Demos!A154,"")</f>
        <v>0</v>
      </c>
      <c r="Y156">
        <f>IFERROR(Demos!B154,"")</f>
        <v>0</v>
      </c>
      <c r="Z156">
        <f>IFERROR(Demos!C154,"")</f>
        <v>0</v>
      </c>
      <c r="AA156" s="2">
        <f>IFERROR(Demos!D154,"")</f>
        <v>0</v>
      </c>
      <c r="AB156" s="2">
        <f>IFERROR(Demos!E154,"")</f>
        <v>0</v>
      </c>
      <c r="AC156">
        <f>IFERROR(Demos!G154,"")</f>
        <v>0</v>
      </c>
      <c r="AD156">
        <f>IFERROR(Demos!H154,"")</f>
        <v>0</v>
      </c>
      <c r="AF156">
        <f>IFERROR(Telemarketing!A151,"")</f>
        <v>0</v>
      </c>
      <c r="AG156">
        <f>IFERROR(Telemarketing!B151,"")</f>
        <v>0</v>
      </c>
      <c r="AH156" s="2">
        <f>IFERROR(Telemarketing!C151,"")</f>
        <v>0</v>
      </c>
      <c r="AI156" s="42">
        <f>IFERROR(Telemarketing!D151,"")</f>
        <v>0</v>
      </c>
      <c r="AJ156">
        <f>IFERROR(Telemarketing!E151,"")</f>
        <v>0</v>
      </c>
      <c r="AK156">
        <f>IFERROR(Telemarketing!F151,"")</f>
        <v>0</v>
      </c>
      <c r="AL156">
        <f>IFERROR(Telemarketing!G151,"")</f>
        <v>0</v>
      </c>
    </row>
    <row r="157" spans="2:38" x14ac:dyDescent="0.2">
      <c r="B157" s="2"/>
      <c r="K157" s="5"/>
      <c r="L157" s="2"/>
      <c r="O157">
        <f>IFERROR(Referidos!A157,"")</f>
        <v>0</v>
      </c>
      <c r="P157">
        <f>IFERROR(Referidos!B157,"")</f>
        <v>0</v>
      </c>
      <c r="Q157" s="2">
        <f>IFERROR(Referidos!C157,"")</f>
        <v>0</v>
      </c>
      <c r="R157">
        <f>IFERROR(Referidos!D157,"")</f>
        <v>0</v>
      </c>
      <c r="S157">
        <f>IFERROR(Referidos!J157,"")</f>
        <v>0</v>
      </c>
      <c r="T157">
        <f>IFERROR(Referidos!N157,"")</f>
        <v>0</v>
      </c>
      <c r="U157" s="5">
        <f>IFERROR(Referidos!P157,"")</f>
        <v>0</v>
      </c>
      <c r="V157">
        <f>IFERROR(Referidos!S157,"")</f>
        <v>0</v>
      </c>
      <c r="X157">
        <f>IFERROR(Demos!A155,"")</f>
        <v>0</v>
      </c>
      <c r="Y157">
        <f>IFERROR(Demos!B155,"")</f>
        <v>0</v>
      </c>
      <c r="Z157">
        <f>IFERROR(Demos!C155,"")</f>
        <v>0</v>
      </c>
      <c r="AA157" s="2">
        <f>IFERROR(Demos!D155,"")</f>
        <v>0</v>
      </c>
      <c r="AB157" s="2">
        <f>IFERROR(Demos!E155,"")</f>
        <v>0</v>
      </c>
      <c r="AC157">
        <f>IFERROR(Demos!G155,"")</f>
        <v>0</v>
      </c>
      <c r="AD157">
        <f>IFERROR(Demos!H155,"")</f>
        <v>0</v>
      </c>
      <c r="AF157">
        <f>IFERROR(Telemarketing!A152,"")</f>
        <v>0</v>
      </c>
      <c r="AG157">
        <f>IFERROR(Telemarketing!B152,"")</f>
        <v>0</v>
      </c>
      <c r="AH157" s="2">
        <f>IFERROR(Telemarketing!C152,"")</f>
        <v>0</v>
      </c>
      <c r="AI157" s="42">
        <f>IFERROR(Telemarketing!D152,"")</f>
        <v>0</v>
      </c>
      <c r="AJ157">
        <f>IFERROR(Telemarketing!E152,"")</f>
        <v>0</v>
      </c>
      <c r="AK157">
        <f>IFERROR(Telemarketing!F152,"")</f>
        <v>0</v>
      </c>
      <c r="AL157">
        <f>IFERROR(Telemarketing!G152,"")</f>
        <v>0</v>
      </c>
    </row>
    <row r="158" spans="2:38" x14ac:dyDescent="0.2">
      <c r="B158" s="2"/>
      <c r="K158" s="5"/>
      <c r="L158" s="2"/>
      <c r="O158">
        <f>IFERROR(Referidos!A158,"")</f>
        <v>0</v>
      </c>
      <c r="P158">
        <f>IFERROR(Referidos!B158,"")</f>
        <v>0</v>
      </c>
      <c r="Q158" s="2">
        <f>IFERROR(Referidos!C158,"")</f>
        <v>0</v>
      </c>
      <c r="R158">
        <f>IFERROR(Referidos!D158,"")</f>
        <v>0</v>
      </c>
      <c r="S158">
        <f>IFERROR(Referidos!J158,"")</f>
        <v>0</v>
      </c>
      <c r="T158">
        <f>IFERROR(Referidos!N158,"")</f>
        <v>0</v>
      </c>
      <c r="U158" s="5">
        <f>IFERROR(Referidos!P158,"")</f>
        <v>0</v>
      </c>
      <c r="V158">
        <f>IFERROR(Referidos!S158,"")</f>
        <v>0</v>
      </c>
      <c r="X158">
        <f>IFERROR(Demos!A156,"")</f>
        <v>0</v>
      </c>
      <c r="Y158">
        <f>IFERROR(Demos!B156,"")</f>
        <v>0</v>
      </c>
      <c r="Z158">
        <f>IFERROR(Demos!C156,"")</f>
        <v>0</v>
      </c>
      <c r="AA158" s="2">
        <f>IFERROR(Demos!D156,"")</f>
        <v>0</v>
      </c>
      <c r="AB158" s="2">
        <f>IFERROR(Demos!E156,"")</f>
        <v>0</v>
      </c>
      <c r="AC158">
        <f>IFERROR(Demos!G156,"")</f>
        <v>0</v>
      </c>
      <c r="AD158">
        <f>IFERROR(Demos!H156,"")</f>
        <v>0</v>
      </c>
      <c r="AF158">
        <f>IFERROR(Telemarketing!A153,"")</f>
        <v>0</v>
      </c>
      <c r="AG158">
        <f>IFERROR(Telemarketing!B153,"")</f>
        <v>0</v>
      </c>
      <c r="AH158" s="2">
        <f>IFERROR(Telemarketing!C153,"")</f>
        <v>0</v>
      </c>
      <c r="AI158" s="42">
        <f>IFERROR(Telemarketing!D153,"")</f>
        <v>0</v>
      </c>
      <c r="AJ158">
        <f>IFERROR(Telemarketing!E153,"")</f>
        <v>0</v>
      </c>
      <c r="AK158">
        <f>IFERROR(Telemarketing!F153,"")</f>
        <v>0</v>
      </c>
      <c r="AL158">
        <f>IFERROR(Telemarketing!G153,"")</f>
        <v>0</v>
      </c>
    </row>
    <row r="159" spans="2:38" x14ac:dyDescent="0.2">
      <c r="B159" s="2"/>
      <c r="K159" s="5"/>
      <c r="L159" s="2"/>
      <c r="O159">
        <f>IFERROR(Referidos!A159,"")</f>
        <v>0</v>
      </c>
      <c r="P159">
        <f>IFERROR(Referidos!B159,"")</f>
        <v>0</v>
      </c>
      <c r="Q159" s="2">
        <f>IFERROR(Referidos!C159,"")</f>
        <v>0</v>
      </c>
      <c r="R159">
        <f>IFERROR(Referidos!D159,"")</f>
        <v>0</v>
      </c>
      <c r="S159">
        <f>IFERROR(Referidos!J159,"")</f>
        <v>0</v>
      </c>
      <c r="T159">
        <f>IFERROR(Referidos!N159,"")</f>
        <v>0</v>
      </c>
      <c r="U159" s="5">
        <f>IFERROR(Referidos!P159,"")</f>
        <v>0</v>
      </c>
      <c r="V159">
        <f>IFERROR(Referidos!S159,"")</f>
        <v>0</v>
      </c>
      <c r="X159">
        <f>IFERROR(Demos!A157,"")</f>
        <v>0</v>
      </c>
      <c r="Y159">
        <f>IFERROR(Demos!B157,"")</f>
        <v>0</v>
      </c>
      <c r="Z159">
        <f>IFERROR(Demos!C157,"")</f>
        <v>0</v>
      </c>
      <c r="AA159" s="2">
        <f>IFERROR(Demos!D157,"")</f>
        <v>0</v>
      </c>
      <c r="AB159" s="2">
        <f>IFERROR(Demos!E157,"")</f>
        <v>0</v>
      </c>
      <c r="AC159">
        <f>IFERROR(Demos!G157,"")</f>
        <v>0</v>
      </c>
      <c r="AD159">
        <f>IFERROR(Demos!H157,"")</f>
        <v>0</v>
      </c>
      <c r="AF159">
        <f>IFERROR(Telemarketing!A154,"")</f>
        <v>0</v>
      </c>
      <c r="AG159">
        <f>IFERROR(Telemarketing!B154,"")</f>
        <v>0</v>
      </c>
      <c r="AH159" s="2">
        <f>IFERROR(Telemarketing!C154,"")</f>
        <v>0</v>
      </c>
      <c r="AI159" s="42">
        <f>IFERROR(Telemarketing!D154,"")</f>
        <v>0</v>
      </c>
      <c r="AJ159">
        <f>IFERROR(Telemarketing!E154,"")</f>
        <v>0</v>
      </c>
      <c r="AK159">
        <f>IFERROR(Telemarketing!F154,"")</f>
        <v>0</v>
      </c>
      <c r="AL159">
        <f>IFERROR(Telemarketing!G154,"")</f>
        <v>0</v>
      </c>
    </row>
    <row r="160" spans="2:38" x14ac:dyDescent="0.2">
      <c r="B160" s="2"/>
      <c r="K160" s="5"/>
      <c r="L160" s="2"/>
      <c r="O160">
        <f>IFERROR(Referidos!A160,"")</f>
        <v>0</v>
      </c>
      <c r="P160">
        <f>IFERROR(Referidos!B160,"")</f>
        <v>0</v>
      </c>
      <c r="Q160" s="2">
        <f>IFERROR(Referidos!C160,"")</f>
        <v>0</v>
      </c>
      <c r="R160">
        <f>IFERROR(Referidos!D160,"")</f>
        <v>0</v>
      </c>
      <c r="S160">
        <f>IFERROR(Referidos!J160,"")</f>
        <v>0</v>
      </c>
      <c r="T160">
        <f>IFERROR(Referidos!N160,"")</f>
        <v>0</v>
      </c>
      <c r="U160" s="5">
        <f>IFERROR(Referidos!P160,"")</f>
        <v>0</v>
      </c>
      <c r="V160">
        <f>IFERROR(Referidos!S160,"")</f>
        <v>0</v>
      </c>
      <c r="X160">
        <f>IFERROR(Demos!A158,"")</f>
        <v>0</v>
      </c>
      <c r="Y160">
        <f>IFERROR(Demos!B158,"")</f>
        <v>0</v>
      </c>
      <c r="Z160">
        <f>IFERROR(Demos!C158,"")</f>
        <v>0</v>
      </c>
      <c r="AA160" s="2">
        <f>IFERROR(Demos!D158,"")</f>
        <v>0</v>
      </c>
      <c r="AB160" s="2">
        <f>IFERROR(Demos!E158,"")</f>
        <v>0</v>
      </c>
      <c r="AC160">
        <f>IFERROR(Demos!G158,"")</f>
        <v>0</v>
      </c>
      <c r="AD160">
        <f>IFERROR(Demos!H158,"")</f>
        <v>0</v>
      </c>
      <c r="AF160">
        <f>IFERROR(Telemarketing!A155,"")</f>
        <v>0</v>
      </c>
      <c r="AG160">
        <f>IFERROR(Telemarketing!B155,"")</f>
        <v>0</v>
      </c>
      <c r="AH160" s="2">
        <f>IFERROR(Telemarketing!C155,"")</f>
        <v>0</v>
      </c>
      <c r="AI160" s="42">
        <f>IFERROR(Telemarketing!D155,"")</f>
        <v>0</v>
      </c>
      <c r="AJ160">
        <f>IFERROR(Telemarketing!E155,"")</f>
        <v>0</v>
      </c>
      <c r="AK160">
        <f>IFERROR(Telemarketing!F155,"")</f>
        <v>0</v>
      </c>
      <c r="AL160">
        <f>IFERROR(Telemarketing!G155,"")</f>
        <v>0</v>
      </c>
    </row>
    <row r="161" spans="2:38" x14ac:dyDescent="0.2">
      <c r="B161" s="2"/>
      <c r="K161" s="5"/>
      <c r="L161" s="2"/>
      <c r="O161">
        <f>IFERROR(Referidos!A161,"")</f>
        <v>0</v>
      </c>
      <c r="P161">
        <f>IFERROR(Referidos!B161,"")</f>
        <v>0</v>
      </c>
      <c r="Q161" s="2">
        <f>IFERROR(Referidos!C161,"")</f>
        <v>0</v>
      </c>
      <c r="R161">
        <f>IFERROR(Referidos!D161,"")</f>
        <v>0</v>
      </c>
      <c r="S161">
        <f>IFERROR(Referidos!J161,"")</f>
        <v>0</v>
      </c>
      <c r="T161">
        <f>IFERROR(Referidos!N161,"")</f>
        <v>0</v>
      </c>
      <c r="U161" s="5">
        <f>IFERROR(Referidos!P161,"")</f>
        <v>0</v>
      </c>
      <c r="V161">
        <f>IFERROR(Referidos!S161,"")</f>
        <v>0</v>
      </c>
      <c r="X161">
        <f>IFERROR(Demos!A159,"")</f>
        <v>0</v>
      </c>
      <c r="Y161">
        <f>IFERROR(Demos!B159,"")</f>
        <v>0</v>
      </c>
      <c r="Z161">
        <f>IFERROR(Demos!C159,"")</f>
        <v>0</v>
      </c>
      <c r="AA161" s="2">
        <f>IFERROR(Demos!D159,"")</f>
        <v>0</v>
      </c>
      <c r="AB161" s="2">
        <f>IFERROR(Demos!E159,"")</f>
        <v>0</v>
      </c>
      <c r="AC161">
        <f>IFERROR(Demos!G159,"")</f>
        <v>0</v>
      </c>
      <c r="AD161">
        <f>IFERROR(Demos!H159,"")</f>
        <v>0</v>
      </c>
      <c r="AF161">
        <f>IFERROR(Telemarketing!A156,"")</f>
        <v>0</v>
      </c>
      <c r="AG161">
        <f>IFERROR(Telemarketing!B156,"")</f>
        <v>0</v>
      </c>
      <c r="AH161" s="2">
        <f>IFERROR(Telemarketing!C156,"")</f>
        <v>0</v>
      </c>
      <c r="AI161" s="42">
        <f>IFERROR(Telemarketing!D156,"")</f>
        <v>0</v>
      </c>
      <c r="AJ161">
        <f>IFERROR(Telemarketing!E156,"")</f>
        <v>0</v>
      </c>
      <c r="AK161">
        <f>IFERROR(Telemarketing!F156,"")</f>
        <v>0</v>
      </c>
      <c r="AL161">
        <f>IFERROR(Telemarketing!G156,"")</f>
        <v>0</v>
      </c>
    </row>
    <row r="162" spans="2:38" x14ac:dyDescent="0.2">
      <c r="B162" s="2"/>
      <c r="K162" s="5"/>
      <c r="L162" s="2"/>
      <c r="O162">
        <f>IFERROR(Referidos!A162,"")</f>
        <v>0</v>
      </c>
      <c r="P162">
        <f>IFERROR(Referidos!B162,"")</f>
        <v>0</v>
      </c>
      <c r="Q162" s="2">
        <f>IFERROR(Referidos!C162,"")</f>
        <v>0</v>
      </c>
      <c r="R162">
        <f>IFERROR(Referidos!D162,"")</f>
        <v>0</v>
      </c>
      <c r="S162">
        <f>IFERROR(Referidos!J162,"")</f>
        <v>0</v>
      </c>
      <c r="T162">
        <f>IFERROR(Referidos!N162,"")</f>
        <v>0</v>
      </c>
      <c r="U162" s="5">
        <f>IFERROR(Referidos!P162,"")</f>
        <v>0</v>
      </c>
      <c r="V162">
        <f>IFERROR(Referidos!S162,"")</f>
        <v>0</v>
      </c>
      <c r="X162">
        <f>IFERROR(Demos!A160,"")</f>
        <v>0</v>
      </c>
      <c r="Y162">
        <f>IFERROR(Demos!B160,"")</f>
        <v>0</v>
      </c>
      <c r="Z162">
        <f>IFERROR(Demos!C160,"")</f>
        <v>0</v>
      </c>
      <c r="AA162" s="2">
        <f>IFERROR(Demos!D160,"")</f>
        <v>0</v>
      </c>
      <c r="AB162" s="2">
        <f>IFERROR(Demos!E160,"")</f>
        <v>0</v>
      </c>
      <c r="AC162">
        <f>IFERROR(Demos!G160,"")</f>
        <v>0</v>
      </c>
      <c r="AD162">
        <f>IFERROR(Demos!H160,"")</f>
        <v>0</v>
      </c>
      <c r="AF162">
        <f>IFERROR(Telemarketing!A157,"")</f>
        <v>0</v>
      </c>
      <c r="AG162">
        <f>IFERROR(Telemarketing!B157,"")</f>
        <v>0</v>
      </c>
      <c r="AH162" s="2">
        <f>IFERROR(Telemarketing!C157,"")</f>
        <v>0</v>
      </c>
      <c r="AI162" s="42">
        <f>IFERROR(Telemarketing!D157,"")</f>
        <v>0</v>
      </c>
      <c r="AJ162">
        <f>IFERROR(Telemarketing!E157,"")</f>
        <v>0</v>
      </c>
      <c r="AK162">
        <f>IFERROR(Telemarketing!F157,"")</f>
        <v>0</v>
      </c>
      <c r="AL162">
        <f>IFERROR(Telemarketing!G157,"")</f>
        <v>0</v>
      </c>
    </row>
    <row r="163" spans="2:38" x14ac:dyDescent="0.2">
      <c r="B163" s="2"/>
      <c r="K163" s="5"/>
      <c r="L163" s="2"/>
      <c r="O163">
        <f>IFERROR(Referidos!A163,"")</f>
        <v>0</v>
      </c>
      <c r="P163">
        <f>IFERROR(Referidos!B163,"")</f>
        <v>0</v>
      </c>
      <c r="Q163" s="2">
        <f>IFERROR(Referidos!C163,"")</f>
        <v>0</v>
      </c>
      <c r="R163">
        <f>IFERROR(Referidos!D163,"")</f>
        <v>0</v>
      </c>
      <c r="S163">
        <f>IFERROR(Referidos!J163,"")</f>
        <v>0</v>
      </c>
      <c r="T163">
        <f>IFERROR(Referidos!N163,"")</f>
        <v>0</v>
      </c>
      <c r="U163" s="5">
        <f>IFERROR(Referidos!P163,"")</f>
        <v>0</v>
      </c>
      <c r="V163">
        <f>IFERROR(Referidos!S163,"")</f>
        <v>0</v>
      </c>
      <c r="X163">
        <f>IFERROR(Demos!A161,"")</f>
        <v>0</v>
      </c>
      <c r="Y163">
        <f>IFERROR(Demos!B161,"")</f>
        <v>0</v>
      </c>
      <c r="Z163">
        <f>IFERROR(Demos!C161,"")</f>
        <v>0</v>
      </c>
      <c r="AA163" s="2">
        <f>IFERROR(Demos!D161,"")</f>
        <v>0</v>
      </c>
      <c r="AB163" s="2">
        <f>IFERROR(Demos!E161,"")</f>
        <v>0</v>
      </c>
      <c r="AC163">
        <f>IFERROR(Demos!G161,"")</f>
        <v>0</v>
      </c>
      <c r="AD163">
        <f>IFERROR(Demos!H161,"")</f>
        <v>0</v>
      </c>
      <c r="AF163">
        <f>IFERROR(Telemarketing!A158,"")</f>
        <v>0</v>
      </c>
      <c r="AG163">
        <f>IFERROR(Telemarketing!B158,"")</f>
        <v>0</v>
      </c>
      <c r="AH163" s="2">
        <f>IFERROR(Telemarketing!C158,"")</f>
        <v>0</v>
      </c>
      <c r="AI163" s="42">
        <f>IFERROR(Telemarketing!D158,"")</f>
        <v>0</v>
      </c>
      <c r="AJ163">
        <f>IFERROR(Telemarketing!E158,"")</f>
        <v>0</v>
      </c>
      <c r="AK163">
        <f>IFERROR(Telemarketing!F158,"")</f>
        <v>0</v>
      </c>
      <c r="AL163">
        <f>IFERROR(Telemarketing!G158,"")</f>
        <v>0</v>
      </c>
    </row>
    <row r="164" spans="2:38" x14ac:dyDescent="0.2">
      <c r="B164" s="2"/>
      <c r="K164" s="5"/>
      <c r="L164" s="2"/>
      <c r="O164">
        <f>IFERROR(Referidos!A164,"")</f>
        <v>0</v>
      </c>
      <c r="P164">
        <f>IFERROR(Referidos!B164,"")</f>
        <v>0</v>
      </c>
      <c r="Q164" s="2">
        <f>IFERROR(Referidos!C164,"")</f>
        <v>0</v>
      </c>
      <c r="R164">
        <f>IFERROR(Referidos!D164,"")</f>
        <v>0</v>
      </c>
      <c r="S164">
        <f>IFERROR(Referidos!J164,"")</f>
        <v>0</v>
      </c>
      <c r="T164">
        <f>IFERROR(Referidos!N164,"")</f>
        <v>0</v>
      </c>
      <c r="U164" s="5">
        <f>IFERROR(Referidos!P164,"")</f>
        <v>0</v>
      </c>
      <c r="V164">
        <f>IFERROR(Referidos!S164,"")</f>
        <v>0</v>
      </c>
      <c r="X164">
        <f>IFERROR(Demos!A162,"")</f>
        <v>0</v>
      </c>
      <c r="Y164">
        <f>IFERROR(Demos!B162,"")</f>
        <v>0</v>
      </c>
      <c r="Z164">
        <f>IFERROR(Demos!C162,"")</f>
        <v>0</v>
      </c>
      <c r="AA164" s="2">
        <f>IFERROR(Demos!D162,"")</f>
        <v>0</v>
      </c>
      <c r="AB164" s="2">
        <f>IFERROR(Demos!E162,"")</f>
        <v>0</v>
      </c>
      <c r="AC164">
        <f>IFERROR(Demos!G162,"")</f>
        <v>0</v>
      </c>
      <c r="AD164">
        <f>IFERROR(Demos!H162,"")</f>
        <v>0</v>
      </c>
      <c r="AF164">
        <f>IFERROR(Telemarketing!A159,"")</f>
        <v>0</v>
      </c>
      <c r="AG164">
        <f>IFERROR(Telemarketing!B159,"")</f>
        <v>0</v>
      </c>
      <c r="AH164" s="2">
        <f>IFERROR(Telemarketing!C159,"")</f>
        <v>0</v>
      </c>
      <c r="AI164" s="42">
        <f>IFERROR(Telemarketing!D159,"")</f>
        <v>0</v>
      </c>
      <c r="AJ164">
        <f>IFERROR(Telemarketing!E159,"")</f>
        <v>0</v>
      </c>
      <c r="AK164">
        <f>IFERROR(Telemarketing!F159,"")</f>
        <v>0</v>
      </c>
      <c r="AL164">
        <f>IFERROR(Telemarketing!G159,"")</f>
        <v>0</v>
      </c>
    </row>
    <row r="165" spans="2:38" x14ac:dyDescent="0.2">
      <c r="B165" s="2"/>
      <c r="K165" s="5"/>
      <c r="L165" s="2"/>
      <c r="O165">
        <f>IFERROR(Referidos!A165,"")</f>
        <v>0</v>
      </c>
      <c r="P165">
        <f>IFERROR(Referidos!B165,"")</f>
        <v>0</v>
      </c>
      <c r="Q165" s="2">
        <f>IFERROR(Referidos!C165,"")</f>
        <v>0</v>
      </c>
      <c r="R165">
        <f>IFERROR(Referidos!D165,"")</f>
        <v>0</v>
      </c>
      <c r="S165">
        <f>IFERROR(Referidos!J165,"")</f>
        <v>0</v>
      </c>
      <c r="T165">
        <f>IFERROR(Referidos!N165,"")</f>
        <v>0</v>
      </c>
      <c r="U165" s="5">
        <f>IFERROR(Referidos!P165,"")</f>
        <v>0</v>
      </c>
      <c r="V165">
        <f>IFERROR(Referidos!S165,"")</f>
        <v>0</v>
      </c>
      <c r="X165">
        <f>IFERROR(Demos!A163,"")</f>
        <v>0</v>
      </c>
      <c r="Y165">
        <f>IFERROR(Demos!B163,"")</f>
        <v>0</v>
      </c>
      <c r="Z165">
        <f>IFERROR(Demos!C163,"")</f>
        <v>0</v>
      </c>
      <c r="AA165" s="2">
        <f>IFERROR(Demos!D163,"")</f>
        <v>0</v>
      </c>
      <c r="AB165" s="2">
        <f>IFERROR(Demos!E163,"")</f>
        <v>0</v>
      </c>
      <c r="AC165">
        <f>IFERROR(Demos!G163,"")</f>
        <v>0</v>
      </c>
      <c r="AD165">
        <f>IFERROR(Demos!H163,"")</f>
        <v>0</v>
      </c>
      <c r="AF165">
        <f>IFERROR(Telemarketing!A160,"")</f>
        <v>0</v>
      </c>
      <c r="AG165">
        <f>IFERROR(Telemarketing!B160,"")</f>
        <v>0</v>
      </c>
      <c r="AH165" s="2">
        <f>IFERROR(Telemarketing!C160,"")</f>
        <v>0</v>
      </c>
      <c r="AI165" s="42">
        <f>IFERROR(Telemarketing!D160,"")</f>
        <v>0</v>
      </c>
      <c r="AJ165">
        <f>IFERROR(Telemarketing!E160,"")</f>
        <v>0</v>
      </c>
      <c r="AK165">
        <f>IFERROR(Telemarketing!F160,"")</f>
        <v>0</v>
      </c>
      <c r="AL165">
        <f>IFERROR(Telemarketing!G160,"")</f>
        <v>0</v>
      </c>
    </row>
    <row r="166" spans="2:38" x14ac:dyDescent="0.2">
      <c r="B166" s="2"/>
      <c r="K166" s="5"/>
      <c r="L166" s="2"/>
      <c r="O166">
        <f>IFERROR(Referidos!A166,"")</f>
        <v>0</v>
      </c>
      <c r="P166">
        <f>IFERROR(Referidos!B166,"")</f>
        <v>0</v>
      </c>
      <c r="Q166" s="2">
        <f>IFERROR(Referidos!C166,"")</f>
        <v>0</v>
      </c>
      <c r="R166">
        <f>IFERROR(Referidos!D166,"")</f>
        <v>0</v>
      </c>
      <c r="S166">
        <f>IFERROR(Referidos!J166,"")</f>
        <v>0</v>
      </c>
      <c r="T166">
        <f>IFERROR(Referidos!N166,"")</f>
        <v>0</v>
      </c>
      <c r="U166" s="5">
        <f>IFERROR(Referidos!P166,"")</f>
        <v>0</v>
      </c>
      <c r="V166">
        <f>IFERROR(Referidos!S166,"")</f>
        <v>0</v>
      </c>
      <c r="X166">
        <f>IFERROR(Demos!A164,"")</f>
        <v>0</v>
      </c>
      <c r="Y166">
        <f>IFERROR(Demos!B164,"")</f>
        <v>0</v>
      </c>
      <c r="Z166">
        <f>IFERROR(Demos!C164,"")</f>
        <v>0</v>
      </c>
      <c r="AA166" s="2">
        <f>IFERROR(Demos!D164,"")</f>
        <v>0</v>
      </c>
      <c r="AB166" s="2">
        <f>IFERROR(Demos!E164,"")</f>
        <v>0</v>
      </c>
      <c r="AC166">
        <f>IFERROR(Demos!G164,"")</f>
        <v>0</v>
      </c>
      <c r="AD166">
        <f>IFERROR(Demos!H164,"")</f>
        <v>0</v>
      </c>
      <c r="AF166">
        <f>IFERROR(Telemarketing!A161,"")</f>
        <v>0</v>
      </c>
      <c r="AG166">
        <f>IFERROR(Telemarketing!B161,"")</f>
        <v>0</v>
      </c>
      <c r="AH166" s="2">
        <f>IFERROR(Telemarketing!C161,"")</f>
        <v>0</v>
      </c>
      <c r="AI166" s="42">
        <f>IFERROR(Telemarketing!D161,"")</f>
        <v>0</v>
      </c>
      <c r="AJ166">
        <f>IFERROR(Telemarketing!E161,"")</f>
        <v>0</v>
      </c>
      <c r="AK166">
        <f>IFERROR(Telemarketing!F161,"")</f>
        <v>0</v>
      </c>
      <c r="AL166">
        <f>IFERROR(Telemarketing!G161,"")</f>
        <v>0</v>
      </c>
    </row>
    <row r="167" spans="2:38" x14ac:dyDescent="0.2">
      <c r="B167" s="2"/>
      <c r="K167" s="5"/>
      <c r="L167" s="2"/>
      <c r="O167">
        <f>IFERROR(Referidos!A167,"")</f>
        <v>0</v>
      </c>
      <c r="P167">
        <f>IFERROR(Referidos!B167,"")</f>
        <v>0</v>
      </c>
      <c r="Q167" s="2">
        <f>IFERROR(Referidos!C167,"")</f>
        <v>0</v>
      </c>
      <c r="R167">
        <f>IFERROR(Referidos!D167,"")</f>
        <v>0</v>
      </c>
      <c r="S167">
        <f>IFERROR(Referidos!J167,"")</f>
        <v>0</v>
      </c>
      <c r="T167">
        <f>IFERROR(Referidos!N167,"")</f>
        <v>0</v>
      </c>
      <c r="U167" s="5">
        <f>IFERROR(Referidos!P167,"")</f>
        <v>0</v>
      </c>
      <c r="V167">
        <f>IFERROR(Referidos!S167,"")</f>
        <v>0</v>
      </c>
      <c r="X167">
        <f>IFERROR(Demos!A165,"")</f>
        <v>0</v>
      </c>
      <c r="Y167">
        <f>IFERROR(Demos!B165,"")</f>
        <v>0</v>
      </c>
      <c r="Z167">
        <f>IFERROR(Demos!C165,"")</f>
        <v>0</v>
      </c>
      <c r="AA167" s="2">
        <f>IFERROR(Demos!D165,"")</f>
        <v>0</v>
      </c>
      <c r="AB167" s="2">
        <f>IFERROR(Demos!E165,"")</f>
        <v>0</v>
      </c>
      <c r="AC167">
        <f>IFERROR(Demos!G165,"")</f>
        <v>0</v>
      </c>
      <c r="AD167">
        <f>IFERROR(Demos!H165,"")</f>
        <v>0</v>
      </c>
      <c r="AF167">
        <f>IFERROR(Telemarketing!A162,"")</f>
        <v>0</v>
      </c>
      <c r="AG167">
        <f>IFERROR(Telemarketing!B162,"")</f>
        <v>0</v>
      </c>
      <c r="AH167" s="2">
        <f>IFERROR(Telemarketing!C162,"")</f>
        <v>0</v>
      </c>
      <c r="AI167" s="42">
        <f>IFERROR(Telemarketing!D162,"")</f>
        <v>0</v>
      </c>
      <c r="AJ167">
        <f>IFERROR(Telemarketing!E162,"")</f>
        <v>0</v>
      </c>
      <c r="AK167">
        <f>IFERROR(Telemarketing!F162,"")</f>
        <v>0</v>
      </c>
      <c r="AL167">
        <f>IFERROR(Telemarketing!G162,"")</f>
        <v>0</v>
      </c>
    </row>
    <row r="168" spans="2:38" x14ac:dyDescent="0.2">
      <c r="B168" s="2"/>
      <c r="K168" s="5"/>
      <c r="L168" s="2"/>
      <c r="O168">
        <f>IFERROR(Referidos!A168,"")</f>
        <v>0</v>
      </c>
      <c r="P168">
        <f>IFERROR(Referidos!B168,"")</f>
        <v>0</v>
      </c>
      <c r="Q168" s="2">
        <f>IFERROR(Referidos!C168,"")</f>
        <v>0</v>
      </c>
      <c r="R168">
        <f>IFERROR(Referidos!D168,"")</f>
        <v>0</v>
      </c>
      <c r="S168">
        <f>IFERROR(Referidos!J168,"")</f>
        <v>0</v>
      </c>
      <c r="T168">
        <f>IFERROR(Referidos!N168,"")</f>
        <v>0</v>
      </c>
      <c r="U168" s="5">
        <f>IFERROR(Referidos!P168,"")</f>
        <v>0</v>
      </c>
      <c r="V168">
        <f>IFERROR(Referidos!S168,"")</f>
        <v>0</v>
      </c>
      <c r="X168">
        <f>IFERROR(Demos!A166,"")</f>
        <v>0</v>
      </c>
      <c r="Y168">
        <f>IFERROR(Demos!B166,"")</f>
        <v>0</v>
      </c>
      <c r="Z168">
        <f>IFERROR(Demos!C166,"")</f>
        <v>0</v>
      </c>
      <c r="AA168" s="2">
        <f>IFERROR(Demos!D166,"")</f>
        <v>0</v>
      </c>
      <c r="AB168" s="2">
        <f>IFERROR(Demos!E166,"")</f>
        <v>0</v>
      </c>
      <c r="AC168">
        <f>IFERROR(Demos!G166,"")</f>
        <v>0</v>
      </c>
      <c r="AD168">
        <f>IFERROR(Demos!H166,"")</f>
        <v>0</v>
      </c>
      <c r="AF168">
        <f>IFERROR(Telemarketing!A163,"")</f>
        <v>0</v>
      </c>
      <c r="AG168">
        <f>IFERROR(Telemarketing!B163,"")</f>
        <v>0</v>
      </c>
      <c r="AH168" s="2">
        <f>IFERROR(Telemarketing!C163,"")</f>
        <v>0</v>
      </c>
      <c r="AI168" s="42">
        <f>IFERROR(Telemarketing!D163,"")</f>
        <v>0</v>
      </c>
      <c r="AJ168">
        <f>IFERROR(Telemarketing!E163,"")</f>
        <v>0</v>
      </c>
      <c r="AK168">
        <f>IFERROR(Telemarketing!F163,"")</f>
        <v>0</v>
      </c>
      <c r="AL168">
        <f>IFERROR(Telemarketing!G163,"")</f>
        <v>0</v>
      </c>
    </row>
    <row r="169" spans="2:38" x14ac:dyDescent="0.2">
      <c r="B169" s="2"/>
      <c r="K169" s="5"/>
      <c r="L169" s="2"/>
      <c r="O169">
        <f>IFERROR(Referidos!A169,"")</f>
        <v>0</v>
      </c>
      <c r="P169">
        <f>IFERROR(Referidos!B169,"")</f>
        <v>0</v>
      </c>
      <c r="Q169" s="2">
        <f>IFERROR(Referidos!C169,"")</f>
        <v>0</v>
      </c>
      <c r="R169">
        <f>IFERROR(Referidos!D169,"")</f>
        <v>0</v>
      </c>
      <c r="S169">
        <f>IFERROR(Referidos!J169,"")</f>
        <v>0</v>
      </c>
      <c r="T169">
        <f>IFERROR(Referidos!N169,"")</f>
        <v>0</v>
      </c>
      <c r="U169" s="5">
        <f>IFERROR(Referidos!P169,"")</f>
        <v>0</v>
      </c>
      <c r="V169">
        <f>IFERROR(Referidos!S169,"")</f>
        <v>0</v>
      </c>
      <c r="X169">
        <f>IFERROR(Demos!A167,"")</f>
        <v>0</v>
      </c>
      <c r="Y169">
        <f>IFERROR(Demos!B167,"")</f>
        <v>0</v>
      </c>
      <c r="Z169">
        <f>IFERROR(Demos!C167,"")</f>
        <v>0</v>
      </c>
      <c r="AA169" s="2">
        <f>IFERROR(Demos!D167,"")</f>
        <v>0</v>
      </c>
      <c r="AB169" s="2">
        <f>IFERROR(Demos!E167,"")</f>
        <v>0</v>
      </c>
      <c r="AC169">
        <f>IFERROR(Demos!G167,"")</f>
        <v>0</v>
      </c>
      <c r="AD169">
        <f>IFERROR(Demos!H167,"")</f>
        <v>0</v>
      </c>
      <c r="AF169">
        <f>IFERROR(Telemarketing!A164,"")</f>
        <v>0</v>
      </c>
      <c r="AG169">
        <f>IFERROR(Telemarketing!B164,"")</f>
        <v>0</v>
      </c>
      <c r="AH169" s="2">
        <f>IFERROR(Telemarketing!C164,"")</f>
        <v>0</v>
      </c>
      <c r="AI169" s="42">
        <f>IFERROR(Telemarketing!D164,"")</f>
        <v>0</v>
      </c>
      <c r="AJ169">
        <f>IFERROR(Telemarketing!E164,"")</f>
        <v>0</v>
      </c>
      <c r="AK169">
        <f>IFERROR(Telemarketing!F164,"")</f>
        <v>0</v>
      </c>
      <c r="AL169">
        <f>IFERROR(Telemarketing!G164,"")</f>
        <v>0</v>
      </c>
    </row>
    <row r="170" spans="2:38" x14ac:dyDescent="0.2">
      <c r="B170" s="2"/>
      <c r="K170" s="5"/>
      <c r="L170" s="2"/>
      <c r="O170">
        <f>IFERROR(Referidos!A170,"")</f>
        <v>0</v>
      </c>
      <c r="P170">
        <f>IFERROR(Referidos!B170,"")</f>
        <v>0</v>
      </c>
      <c r="Q170" s="2">
        <f>IFERROR(Referidos!C170,"")</f>
        <v>0</v>
      </c>
      <c r="R170">
        <f>IFERROR(Referidos!D170,"")</f>
        <v>0</v>
      </c>
      <c r="S170">
        <f>IFERROR(Referidos!J170,"")</f>
        <v>0</v>
      </c>
      <c r="T170">
        <f>IFERROR(Referidos!N170,"")</f>
        <v>0</v>
      </c>
      <c r="U170" s="5">
        <f>IFERROR(Referidos!P170,"")</f>
        <v>0</v>
      </c>
      <c r="V170">
        <f>IFERROR(Referidos!S170,"")</f>
        <v>0</v>
      </c>
      <c r="X170">
        <f>IFERROR(Demos!A168,"")</f>
        <v>0</v>
      </c>
      <c r="Y170">
        <f>IFERROR(Demos!B168,"")</f>
        <v>0</v>
      </c>
      <c r="Z170">
        <f>IFERROR(Demos!C168,"")</f>
        <v>0</v>
      </c>
      <c r="AA170" s="2">
        <f>IFERROR(Demos!D168,"")</f>
        <v>0</v>
      </c>
      <c r="AB170" s="2">
        <f>IFERROR(Demos!E168,"")</f>
        <v>0</v>
      </c>
      <c r="AC170">
        <f>IFERROR(Demos!G168,"")</f>
        <v>0</v>
      </c>
      <c r="AD170">
        <f>IFERROR(Demos!H168,"")</f>
        <v>0</v>
      </c>
      <c r="AF170">
        <f>IFERROR(Telemarketing!A165,"")</f>
        <v>0</v>
      </c>
      <c r="AG170">
        <f>IFERROR(Telemarketing!B165,"")</f>
        <v>0</v>
      </c>
      <c r="AH170" s="2">
        <f>IFERROR(Telemarketing!C165,"")</f>
        <v>0</v>
      </c>
      <c r="AI170" s="42">
        <f>IFERROR(Telemarketing!D165,"")</f>
        <v>0</v>
      </c>
      <c r="AJ170">
        <f>IFERROR(Telemarketing!E165,"")</f>
        <v>0</v>
      </c>
      <c r="AK170">
        <f>IFERROR(Telemarketing!F165,"")</f>
        <v>0</v>
      </c>
      <c r="AL170">
        <f>IFERROR(Telemarketing!G165,"")</f>
        <v>0</v>
      </c>
    </row>
    <row r="171" spans="2:38" x14ac:dyDescent="0.2">
      <c r="B171" s="2"/>
      <c r="K171" s="5"/>
      <c r="L171" s="2"/>
      <c r="O171">
        <f>IFERROR(Referidos!A171,"")</f>
        <v>0</v>
      </c>
      <c r="P171">
        <f>IFERROR(Referidos!B171,"")</f>
        <v>0</v>
      </c>
      <c r="Q171" s="2">
        <f>IFERROR(Referidos!C171,"")</f>
        <v>0</v>
      </c>
      <c r="R171">
        <f>IFERROR(Referidos!D171,"")</f>
        <v>0</v>
      </c>
      <c r="S171">
        <f>IFERROR(Referidos!J171,"")</f>
        <v>0</v>
      </c>
      <c r="T171">
        <f>IFERROR(Referidos!N171,"")</f>
        <v>0</v>
      </c>
      <c r="U171" s="5">
        <f>IFERROR(Referidos!P171,"")</f>
        <v>0</v>
      </c>
      <c r="V171">
        <f>IFERROR(Referidos!S171,"")</f>
        <v>0</v>
      </c>
      <c r="X171">
        <f>IFERROR(Demos!A169,"")</f>
        <v>0</v>
      </c>
      <c r="Y171">
        <f>IFERROR(Demos!B169,"")</f>
        <v>0</v>
      </c>
      <c r="Z171">
        <f>IFERROR(Demos!C169,"")</f>
        <v>0</v>
      </c>
      <c r="AA171" s="2">
        <f>IFERROR(Demos!D169,"")</f>
        <v>0</v>
      </c>
      <c r="AB171" s="2">
        <f>IFERROR(Demos!E169,"")</f>
        <v>0</v>
      </c>
      <c r="AC171">
        <f>IFERROR(Demos!G169,"")</f>
        <v>0</v>
      </c>
      <c r="AD171">
        <f>IFERROR(Demos!H169,"")</f>
        <v>0</v>
      </c>
      <c r="AF171">
        <f>IFERROR(Telemarketing!A166,"")</f>
        <v>0</v>
      </c>
      <c r="AG171">
        <f>IFERROR(Telemarketing!B166,"")</f>
        <v>0</v>
      </c>
      <c r="AH171" s="2">
        <f>IFERROR(Telemarketing!C166,"")</f>
        <v>0</v>
      </c>
      <c r="AI171" s="42">
        <f>IFERROR(Telemarketing!D166,"")</f>
        <v>0</v>
      </c>
      <c r="AJ171">
        <f>IFERROR(Telemarketing!E166,"")</f>
        <v>0</v>
      </c>
      <c r="AK171">
        <f>IFERROR(Telemarketing!F166,"")</f>
        <v>0</v>
      </c>
      <c r="AL171">
        <f>IFERROR(Telemarketing!G166,"")</f>
        <v>0</v>
      </c>
    </row>
    <row r="172" spans="2:38" x14ac:dyDescent="0.2">
      <c r="B172" s="2"/>
      <c r="K172" s="5"/>
      <c r="L172" s="2"/>
      <c r="O172">
        <f>IFERROR(Referidos!A172,"")</f>
        <v>0</v>
      </c>
      <c r="P172">
        <f>IFERROR(Referidos!B172,"")</f>
        <v>0</v>
      </c>
      <c r="Q172" s="2">
        <f>IFERROR(Referidos!C172,"")</f>
        <v>0</v>
      </c>
      <c r="R172">
        <f>IFERROR(Referidos!D172,"")</f>
        <v>0</v>
      </c>
      <c r="S172">
        <f>IFERROR(Referidos!J172,"")</f>
        <v>0</v>
      </c>
      <c r="T172">
        <f>IFERROR(Referidos!N172,"")</f>
        <v>0</v>
      </c>
      <c r="U172" s="5">
        <f>IFERROR(Referidos!P172,"")</f>
        <v>0</v>
      </c>
      <c r="V172">
        <f>IFERROR(Referidos!S172,"")</f>
        <v>0</v>
      </c>
      <c r="X172">
        <f>IFERROR(Demos!A170,"")</f>
        <v>0</v>
      </c>
      <c r="Y172">
        <f>IFERROR(Demos!B170,"")</f>
        <v>0</v>
      </c>
      <c r="Z172">
        <f>IFERROR(Demos!C170,"")</f>
        <v>0</v>
      </c>
      <c r="AA172" s="2">
        <f>IFERROR(Demos!D170,"")</f>
        <v>0</v>
      </c>
      <c r="AB172" s="2">
        <f>IFERROR(Demos!E170,"")</f>
        <v>0</v>
      </c>
      <c r="AC172">
        <f>IFERROR(Demos!G170,"")</f>
        <v>0</v>
      </c>
      <c r="AD172">
        <f>IFERROR(Demos!H170,"")</f>
        <v>0</v>
      </c>
      <c r="AF172">
        <f>IFERROR(Telemarketing!A167,"")</f>
        <v>0</v>
      </c>
      <c r="AG172">
        <f>IFERROR(Telemarketing!B167,"")</f>
        <v>0</v>
      </c>
      <c r="AH172" s="2">
        <f>IFERROR(Telemarketing!C167,"")</f>
        <v>0</v>
      </c>
      <c r="AI172" s="42">
        <f>IFERROR(Telemarketing!D167,"")</f>
        <v>0</v>
      </c>
      <c r="AJ172">
        <f>IFERROR(Telemarketing!E167,"")</f>
        <v>0</v>
      </c>
      <c r="AK172">
        <f>IFERROR(Telemarketing!F167,"")</f>
        <v>0</v>
      </c>
      <c r="AL172">
        <f>IFERROR(Telemarketing!G167,"")</f>
        <v>0</v>
      </c>
    </row>
    <row r="173" spans="2:38" x14ac:dyDescent="0.2">
      <c r="B173" s="2"/>
      <c r="K173" s="5"/>
      <c r="L173" s="2"/>
      <c r="O173">
        <f>IFERROR(Referidos!A173,"")</f>
        <v>0</v>
      </c>
      <c r="P173">
        <f>IFERROR(Referidos!B173,"")</f>
        <v>0</v>
      </c>
      <c r="Q173" s="2">
        <f>IFERROR(Referidos!C173,"")</f>
        <v>0</v>
      </c>
      <c r="R173">
        <f>IFERROR(Referidos!D173,"")</f>
        <v>0</v>
      </c>
      <c r="S173">
        <f>IFERROR(Referidos!J173,"")</f>
        <v>0</v>
      </c>
      <c r="T173">
        <f>IFERROR(Referidos!N173,"")</f>
        <v>0</v>
      </c>
      <c r="U173" s="5">
        <f>IFERROR(Referidos!P173,"")</f>
        <v>0</v>
      </c>
      <c r="V173">
        <f>IFERROR(Referidos!S173,"")</f>
        <v>0</v>
      </c>
      <c r="X173">
        <f>IFERROR(Demos!A171,"")</f>
        <v>0</v>
      </c>
      <c r="Y173">
        <f>IFERROR(Demos!B171,"")</f>
        <v>0</v>
      </c>
      <c r="Z173">
        <f>IFERROR(Demos!C171,"")</f>
        <v>0</v>
      </c>
      <c r="AA173" s="2">
        <f>IFERROR(Demos!D171,"")</f>
        <v>0</v>
      </c>
      <c r="AB173" s="2">
        <f>IFERROR(Demos!E171,"")</f>
        <v>0</v>
      </c>
      <c r="AC173">
        <f>IFERROR(Demos!G171,"")</f>
        <v>0</v>
      </c>
      <c r="AD173">
        <f>IFERROR(Demos!H171,"")</f>
        <v>0</v>
      </c>
      <c r="AF173">
        <f>IFERROR(Telemarketing!A168,"")</f>
        <v>0</v>
      </c>
      <c r="AG173">
        <f>IFERROR(Telemarketing!B168,"")</f>
        <v>0</v>
      </c>
      <c r="AH173" s="2">
        <f>IFERROR(Telemarketing!C168,"")</f>
        <v>0</v>
      </c>
      <c r="AI173" s="42">
        <f>IFERROR(Telemarketing!D168,"")</f>
        <v>0</v>
      </c>
      <c r="AJ173">
        <f>IFERROR(Telemarketing!E168,"")</f>
        <v>0</v>
      </c>
      <c r="AK173">
        <f>IFERROR(Telemarketing!F168,"")</f>
        <v>0</v>
      </c>
      <c r="AL173">
        <f>IFERROR(Telemarketing!G168,"")</f>
        <v>0</v>
      </c>
    </row>
    <row r="174" spans="2:38" x14ac:dyDescent="0.2">
      <c r="B174" s="2"/>
      <c r="K174" s="5"/>
      <c r="L174" s="2"/>
      <c r="O174">
        <f>IFERROR(Referidos!A174,"")</f>
        <v>0</v>
      </c>
      <c r="P174">
        <f>IFERROR(Referidos!B174,"")</f>
        <v>0</v>
      </c>
      <c r="Q174" s="2">
        <f>IFERROR(Referidos!C174,"")</f>
        <v>0</v>
      </c>
      <c r="R174">
        <f>IFERROR(Referidos!D174,"")</f>
        <v>0</v>
      </c>
      <c r="S174">
        <f>IFERROR(Referidos!J174,"")</f>
        <v>0</v>
      </c>
      <c r="T174">
        <f>IFERROR(Referidos!N174,"")</f>
        <v>0</v>
      </c>
      <c r="U174" s="5">
        <f>IFERROR(Referidos!P174,"")</f>
        <v>0</v>
      </c>
      <c r="V174">
        <f>IFERROR(Referidos!S174,"")</f>
        <v>0</v>
      </c>
      <c r="X174">
        <f>IFERROR(Demos!A172,"")</f>
        <v>0</v>
      </c>
      <c r="Y174">
        <f>IFERROR(Demos!B172,"")</f>
        <v>0</v>
      </c>
      <c r="Z174">
        <f>IFERROR(Demos!C172,"")</f>
        <v>0</v>
      </c>
      <c r="AA174" s="2">
        <f>IFERROR(Demos!D172,"")</f>
        <v>0</v>
      </c>
      <c r="AB174" s="2">
        <f>IFERROR(Demos!E172,"")</f>
        <v>0</v>
      </c>
      <c r="AC174">
        <f>IFERROR(Demos!G172,"")</f>
        <v>0</v>
      </c>
      <c r="AD174">
        <f>IFERROR(Demos!H172,"")</f>
        <v>0</v>
      </c>
      <c r="AF174">
        <f>IFERROR(Telemarketing!A169,"")</f>
        <v>0</v>
      </c>
      <c r="AG174">
        <f>IFERROR(Telemarketing!B169,"")</f>
        <v>0</v>
      </c>
      <c r="AH174" s="2">
        <f>IFERROR(Telemarketing!C169,"")</f>
        <v>0</v>
      </c>
      <c r="AI174" s="42">
        <f>IFERROR(Telemarketing!D169,"")</f>
        <v>0</v>
      </c>
      <c r="AJ174">
        <f>IFERROR(Telemarketing!E169,"")</f>
        <v>0</v>
      </c>
      <c r="AK174">
        <f>IFERROR(Telemarketing!F169,"")</f>
        <v>0</v>
      </c>
      <c r="AL174">
        <f>IFERROR(Telemarketing!G169,"")</f>
        <v>0</v>
      </c>
    </row>
    <row r="175" spans="2:38" x14ac:dyDescent="0.2">
      <c r="B175" s="2"/>
      <c r="K175" s="5"/>
      <c r="L175" s="2"/>
      <c r="O175">
        <f>IFERROR(Referidos!A175,"")</f>
        <v>0</v>
      </c>
      <c r="P175">
        <f>IFERROR(Referidos!B175,"")</f>
        <v>0</v>
      </c>
      <c r="Q175" s="2">
        <f>IFERROR(Referidos!C175,"")</f>
        <v>0</v>
      </c>
      <c r="R175">
        <f>IFERROR(Referidos!D175,"")</f>
        <v>0</v>
      </c>
      <c r="S175">
        <f>IFERROR(Referidos!J175,"")</f>
        <v>0</v>
      </c>
      <c r="T175">
        <f>IFERROR(Referidos!N175,"")</f>
        <v>0</v>
      </c>
      <c r="U175" s="5">
        <f>IFERROR(Referidos!P175,"")</f>
        <v>0</v>
      </c>
      <c r="V175">
        <f>IFERROR(Referidos!S175,"")</f>
        <v>0</v>
      </c>
      <c r="X175">
        <f>IFERROR(Demos!A173,"")</f>
        <v>0</v>
      </c>
      <c r="Y175">
        <f>IFERROR(Demos!B173,"")</f>
        <v>0</v>
      </c>
      <c r="Z175">
        <f>IFERROR(Demos!C173,"")</f>
        <v>0</v>
      </c>
      <c r="AA175" s="2">
        <f>IFERROR(Demos!D173,"")</f>
        <v>0</v>
      </c>
      <c r="AB175" s="2">
        <f>IFERROR(Demos!E173,"")</f>
        <v>0</v>
      </c>
      <c r="AC175">
        <f>IFERROR(Demos!G173,"")</f>
        <v>0</v>
      </c>
      <c r="AD175">
        <f>IFERROR(Demos!H173,"")</f>
        <v>0</v>
      </c>
      <c r="AF175">
        <f>IFERROR(Telemarketing!A170,"")</f>
        <v>0</v>
      </c>
      <c r="AG175">
        <f>IFERROR(Telemarketing!B170,"")</f>
        <v>0</v>
      </c>
      <c r="AH175" s="2">
        <f>IFERROR(Telemarketing!C170,"")</f>
        <v>0</v>
      </c>
      <c r="AI175" s="42">
        <f>IFERROR(Telemarketing!D170,"")</f>
        <v>0</v>
      </c>
      <c r="AJ175">
        <f>IFERROR(Telemarketing!E170,"")</f>
        <v>0</v>
      </c>
      <c r="AK175">
        <f>IFERROR(Telemarketing!F170,"")</f>
        <v>0</v>
      </c>
      <c r="AL175">
        <f>IFERROR(Telemarketing!G170,"")</f>
        <v>0</v>
      </c>
    </row>
    <row r="176" spans="2:38" x14ac:dyDescent="0.2">
      <c r="B176" s="2"/>
      <c r="K176" s="5"/>
      <c r="L176" s="2"/>
      <c r="O176">
        <f>IFERROR(Referidos!A176,"")</f>
        <v>0</v>
      </c>
      <c r="P176">
        <f>IFERROR(Referidos!B176,"")</f>
        <v>0</v>
      </c>
      <c r="Q176" s="2">
        <f>IFERROR(Referidos!C176,"")</f>
        <v>0</v>
      </c>
      <c r="R176">
        <f>IFERROR(Referidos!D176,"")</f>
        <v>0</v>
      </c>
      <c r="S176">
        <f>IFERROR(Referidos!J176,"")</f>
        <v>0</v>
      </c>
      <c r="T176">
        <f>IFERROR(Referidos!N176,"")</f>
        <v>0</v>
      </c>
      <c r="U176" s="5">
        <f>IFERROR(Referidos!P176,"")</f>
        <v>0</v>
      </c>
      <c r="V176">
        <f>IFERROR(Referidos!S176,"")</f>
        <v>0</v>
      </c>
      <c r="X176">
        <f>IFERROR(Demos!A174,"")</f>
        <v>0</v>
      </c>
      <c r="Y176">
        <f>IFERROR(Demos!B174,"")</f>
        <v>0</v>
      </c>
      <c r="Z176">
        <f>IFERROR(Demos!C174,"")</f>
        <v>0</v>
      </c>
      <c r="AA176" s="2">
        <f>IFERROR(Demos!D174,"")</f>
        <v>0</v>
      </c>
      <c r="AB176" s="2">
        <f>IFERROR(Demos!E174,"")</f>
        <v>0</v>
      </c>
      <c r="AC176">
        <f>IFERROR(Demos!G174,"")</f>
        <v>0</v>
      </c>
      <c r="AD176">
        <f>IFERROR(Demos!H174,"")</f>
        <v>0</v>
      </c>
      <c r="AF176">
        <f>IFERROR(Telemarketing!A171,"")</f>
        <v>0</v>
      </c>
      <c r="AG176">
        <f>IFERROR(Telemarketing!B171,"")</f>
        <v>0</v>
      </c>
      <c r="AH176" s="2">
        <f>IFERROR(Telemarketing!C171,"")</f>
        <v>0</v>
      </c>
      <c r="AI176" s="42">
        <f>IFERROR(Telemarketing!D171,"")</f>
        <v>0</v>
      </c>
      <c r="AJ176">
        <f>IFERROR(Telemarketing!E171,"")</f>
        <v>0</v>
      </c>
      <c r="AK176">
        <f>IFERROR(Telemarketing!F171,"")</f>
        <v>0</v>
      </c>
      <c r="AL176">
        <f>IFERROR(Telemarketing!G171,"")</f>
        <v>0</v>
      </c>
    </row>
    <row r="177" spans="2:38" x14ac:dyDescent="0.2">
      <c r="B177" s="2"/>
      <c r="K177" s="5"/>
      <c r="L177" s="2"/>
      <c r="O177">
        <f>IFERROR(Referidos!A177,"")</f>
        <v>0</v>
      </c>
      <c r="P177">
        <f>IFERROR(Referidos!B177,"")</f>
        <v>0</v>
      </c>
      <c r="Q177" s="2">
        <f>IFERROR(Referidos!C177,"")</f>
        <v>0</v>
      </c>
      <c r="R177">
        <f>IFERROR(Referidos!D177,"")</f>
        <v>0</v>
      </c>
      <c r="S177">
        <f>IFERROR(Referidos!J177,"")</f>
        <v>0</v>
      </c>
      <c r="T177">
        <f>IFERROR(Referidos!N177,"")</f>
        <v>0</v>
      </c>
      <c r="U177" s="5">
        <f>IFERROR(Referidos!P177,"")</f>
        <v>0</v>
      </c>
      <c r="V177">
        <f>IFERROR(Referidos!S177,"")</f>
        <v>0</v>
      </c>
      <c r="X177">
        <f>IFERROR(Demos!A175,"")</f>
        <v>0</v>
      </c>
      <c r="Y177">
        <f>IFERROR(Demos!B175,"")</f>
        <v>0</v>
      </c>
      <c r="Z177">
        <f>IFERROR(Demos!C175,"")</f>
        <v>0</v>
      </c>
      <c r="AA177" s="2">
        <f>IFERROR(Demos!D175,"")</f>
        <v>0</v>
      </c>
      <c r="AB177" s="2">
        <f>IFERROR(Demos!E175,"")</f>
        <v>0</v>
      </c>
      <c r="AC177">
        <f>IFERROR(Demos!G175,"")</f>
        <v>0</v>
      </c>
      <c r="AD177">
        <f>IFERROR(Demos!H175,"")</f>
        <v>0</v>
      </c>
      <c r="AF177">
        <f>IFERROR(Telemarketing!A172,"")</f>
        <v>0</v>
      </c>
      <c r="AG177">
        <f>IFERROR(Telemarketing!B172,"")</f>
        <v>0</v>
      </c>
      <c r="AH177" s="2">
        <f>IFERROR(Telemarketing!C172,"")</f>
        <v>0</v>
      </c>
      <c r="AI177" s="42">
        <f>IFERROR(Telemarketing!D172,"")</f>
        <v>0</v>
      </c>
      <c r="AJ177">
        <f>IFERROR(Telemarketing!E172,"")</f>
        <v>0</v>
      </c>
      <c r="AK177">
        <f>IFERROR(Telemarketing!F172,"")</f>
        <v>0</v>
      </c>
      <c r="AL177">
        <f>IFERROR(Telemarketing!G172,"")</f>
        <v>0</v>
      </c>
    </row>
    <row r="178" spans="2:38" x14ac:dyDescent="0.2">
      <c r="B178" s="2"/>
      <c r="K178" s="5"/>
      <c r="L178" s="2"/>
      <c r="O178">
        <f>IFERROR(Referidos!A178,"")</f>
        <v>0</v>
      </c>
      <c r="P178">
        <f>IFERROR(Referidos!B178,"")</f>
        <v>0</v>
      </c>
      <c r="Q178" s="2">
        <f>IFERROR(Referidos!C178,"")</f>
        <v>0</v>
      </c>
      <c r="R178">
        <f>IFERROR(Referidos!D178,"")</f>
        <v>0</v>
      </c>
      <c r="S178">
        <f>IFERROR(Referidos!J178,"")</f>
        <v>0</v>
      </c>
      <c r="T178">
        <f>IFERROR(Referidos!N178,"")</f>
        <v>0</v>
      </c>
      <c r="U178" s="5">
        <f>IFERROR(Referidos!P178,"")</f>
        <v>0</v>
      </c>
      <c r="V178">
        <f>IFERROR(Referidos!S178,"")</f>
        <v>0</v>
      </c>
      <c r="X178">
        <f>IFERROR(Demos!A176,"")</f>
        <v>0</v>
      </c>
      <c r="Y178">
        <f>IFERROR(Demos!B176,"")</f>
        <v>0</v>
      </c>
      <c r="Z178">
        <f>IFERROR(Demos!C176,"")</f>
        <v>0</v>
      </c>
      <c r="AA178" s="2">
        <f>IFERROR(Demos!D176,"")</f>
        <v>0</v>
      </c>
      <c r="AB178" s="2">
        <f>IFERROR(Demos!E176,"")</f>
        <v>0</v>
      </c>
      <c r="AC178">
        <f>IFERROR(Demos!G176,"")</f>
        <v>0</v>
      </c>
      <c r="AD178">
        <f>IFERROR(Demos!H176,"")</f>
        <v>0</v>
      </c>
      <c r="AF178">
        <f>IFERROR(Telemarketing!A173,"")</f>
        <v>0</v>
      </c>
      <c r="AG178">
        <f>IFERROR(Telemarketing!B173,"")</f>
        <v>0</v>
      </c>
      <c r="AH178" s="2">
        <f>IFERROR(Telemarketing!C173,"")</f>
        <v>0</v>
      </c>
      <c r="AI178" s="42">
        <f>IFERROR(Telemarketing!D173,"")</f>
        <v>0</v>
      </c>
      <c r="AJ178">
        <f>IFERROR(Telemarketing!E173,"")</f>
        <v>0</v>
      </c>
      <c r="AK178">
        <f>IFERROR(Telemarketing!F173,"")</f>
        <v>0</v>
      </c>
      <c r="AL178">
        <f>IFERROR(Telemarketing!G173,"")</f>
        <v>0</v>
      </c>
    </row>
    <row r="179" spans="2:38" x14ac:dyDescent="0.2">
      <c r="B179" s="2"/>
      <c r="K179" s="5"/>
      <c r="L179" s="2"/>
      <c r="O179">
        <f>IFERROR(Referidos!A179,"")</f>
        <v>0</v>
      </c>
      <c r="P179">
        <f>IFERROR(Referidos!B179,"")</f>
        <v>0</v>
      </c>
      <c r="Q179" s="2">
        <f>IFERROR(Referidos!C179,"")</f>
        <v>0</v>
      </c>
      <c r="R179">
        <f>IFERROR(Referidos!D179,"")</f>
        <v>0</v>
      </c>
      <c r="S179">
        <f>IFERROR(Referidos!J179,"")</f>
        <v>0</v>
      </c>
      <c r="T179">
        <f>IFERROR(Referidos!N179,"")</f>
        <v>0</v>
      </c>
      <c r="U179" s="5">
        <f>IFERROR(Referidos!P179,"")</f>
        <v>0</v>
      </c>
      <c r="V179">
        <f>IFERROR(Referidos!S179,"")</f>
        <v>0</v>
      </c>
      <c r="X179">
        <f>IFERROR(Demos!A177,"")</f>
        <v>0</v>
      </c>
      <c r="Y179">
        <f>IFERROR(Demos!B177,"")</f>
        <v>0</v>
      </c>
      <c r="Z179">
        <f>IFERROR(Demos!C177,"")</f>
        <v>0</v>
      </c>
      <c r="AA179" s="2">
        <f>IFERROR(Demos!D177,"")</f>
        <v>0</v>
      </c>
      <c r="AB179" s="2">
        <f>IFERROR(Demos!E177,"")</f>
        <v>0</v>
      </c>
      <c r="AC179">
        <f>IFERROR(Demos!G177,"")</f>
        <v>0</v>
      </c>
      <c r="AD179">
        <f>IFERROR(Demos!H177,"")</f>
        <v>0</v>
      </c>
      <c r="AF179">
        <f>IFERROR(Telemarketing!A174,"")</f>
        <v>0</v>
      </c>
      <c r="AG179">
        <f>IFERROR(Telemarketing!B174,"")</f>
        <v>0</v>
      </c>
      <c r="AH179" s="2">
        <f>IFERROR(Telemarketing!C174,"")</f>
        <v>0</v>
      </c>
      <c r="AI179" s="42">
        <f>IFERROR(Telemarketing!D174,"")</f>
        <v>0</v>
      </c>
      <c r="AJ179">
        <f>IFERROR(Telemarketing!E174,"")</f>
        <v>0</v>
      </c>
      <c r="AK179">
        <f>IFERROR(Telemarketing!F174,"")</f>
        <v>0</v>
      </c>
      <c r="AL179">
        <f>IFERROR(Telemarketing!G174,"")</f>
        <v>0</v>
      </c>
    </row>
    <row r="180" spans="2:38" x14ac:dyDescent="0.2">
      <c r="B180" s="2"/>
      <c r="K180" s="5"/>
      <c r="L180" s="2"/>
      <c r="O180">
        <f>IFERROR(Referidos!A180,"")</f>
        <v>0</v>
      </c>
      <c r="P180">
        <f>IFERROR(Referidos!B180,"")</f>
        <v>0</v>
      </c>
      <c r="Q180" s="2">
        <f>IFERROR(Referidos!C180,"")</f>
        <v>0</v>
      </c>
      <c r="R180">
        <f>IFERROR(Referidos!D180,"")</f>
        <v>0</v>
      </c>
      <c r="S180">
        <f>IFERROR(Referidos!J180,"")</f>
        <v>0</v>
      </c>
      <c r="T180">
        <f>IFERROR(Referidos!N180,"")</f>
        <v>0</v>
      </c>
      <c r="U180" s="5">
        <f>IFERROR(Referidos!P180,"")</f>
        <v>0</v>
      </c>
      <c r="V180">
        <f>IFERROR(Referidos!S180,"")</f>
        <v>0</v>
      </c>
      <c r="X180">
        <f>IFERROR(Demos!A178,"")</f>
        <v>0</v>
      </c>
      <c r="Y180">
        <f>IFERROR(Demos!B178,"")</f>
        <v>0</v>
      </c>
      <c r="Z180">
        <f>IFERROR(Demos!C178,"")</f>
        <v>0</v>
      </c>
      <c r="AA180" s="2">
        <f>IFERROR(Demos!D178,"")</f>
        <v>0</v>
      </c>
      <c r="AB180" s="2">
        <f>IFERROR(Demos!E178,"")</f>
        <v>0</v>
      </c>
      <c r="AC180">
        <f>IFERROR(Demos!G178,"")</f>
        <v>0</v>
      </c>
      <c r="AD180">
        <f>IFERROR(Demos!H178,"")</f>
        <v>0</v>
      </c>
      <c r="AF180">
        <f>IFERROR(Telemarketing!A175,"")</f>
        <v>0</v>
      </c>
      <c r="AG180">
        <f>IFERROR(Telemarketing!B175,"")</f>
        <v>0</v>
      </c>
      <c r="AH180" s="2">
        <f>IFERROR(Telemarketing!C175,"")</f>
        <v>0</v>
      </c>
      <c r="AI180" s="42">
        <f>IFERROR(Telemarketing!D175,"")</f>
        <v>0</v>
      </c>
      <c r="AJ180">
        <f>IFERROR(Telemarketing!E175,"")</f>
        <v>0</v>
      </c>
      <c r="AK180">
        <f>IFERROR(Telemarketing!F175,"")</f>
        <v>0</v>
      </c>
      <c r="AL180">
        <f>IFERROR(Telemarketing!G175,"")</f>
        <v>0</v>
      </c>
    </row>
    <row r="181" spans="2:38" x14ac:dyDescent="0.2">
      <c r="B181" s="2"/>
      <c r="K181" s="5"/>
      <c r="L181" s="2"/>
      <c r="O181">
        <f>IFERROR(Referidos!A181,"")</f>
        <v>0</v>
      </c>
      <c r="P181">
        <f>IFERROR(Referidos!B181,"")</f>
        <v>0</v>
      </c>
      <c r="Q181" s="2">
        <f>IFERROR(Referidos!C181,"")</f>
        <v>0</v>
      </c>
      <c r="R181">
        <f>IFERROR(Referidos!D181,"")</f>
        <v>0</v>
      </c>
      <c r="S181">
        <f>IFERROR(Referidos!J181,"")</f>
        <v>0</v>
      </c>
      <c r="T181">
        <f>IFERROR(Referidos!N181,"")</f>
        <v>0</v>
      </c>
      <c r="U181" s="5">
        <f>IFERROR(Referidos!P181,"")</f>
        <v>0</v>
      </c>
      <c r="V181">
        <f>IFERROR(Referidos!S181,"")</f>
        <v>0</v>
      </c>
      <c r="X181">
        <f>IFERROR(Demos!A179,"")</f>
        <v>0</v>
      </c>
      <c r="Y181">
        <f>IFERROR(Demos!B179,"")</f>
        <v>0</v>
      </c>
      <c r="Z181">
        <f>IFERROR(Demos!C179,"")</f>
        <v>0</v>
      </c>
      <c r="AA181" s="2">
        <f>IFERROR(Demos!D179,"")</f>
        <v>0</v>
      </c>
      <c r="AB181" s="2">
        <f>IFERROR(Demos!E179,"")</f>
        <v>0</v>
      </c>
      <c r="AC181">
        <f>IFERROR(Demos!G179,"")</f>
        <v>0</v>
      </c>
      <c r="AD181">
        <f>IFERROR(Demos!H179,"")</f>
        <v>0</v>
      </c>
      <c r="AF181">
        <f>IFERROR(Telemarketing!A176,"")</f>
        <v>0</v>
      </c>
      <c r="AG181">
        <f>IFERROR(Telemarketing!B176,"")</f>
        <v>0</v>
      </c>
      <c r="AH181" s="2">
        <f>IFERROR(Telemarketing!C176,"")</f>
        <v>0</v>
      </c>
      <c r="AI181" s="42">
        <f>IFERROR(Telemarketing!D176,"")</f>
        <v>0</v>
      </c>
      <c r="AJ181">
        <f>IFERROR(Telemarketing!E176,"")</f>
        <v>0</v>
      </c>
      <c r="AK181">
        <f>IFERROR(Telemarketing!F176,"")</f>
        <v>0</v>
      </c>
      <c r="AL181">
        <f>IFERROR(Telemarketing!G176,"")</f>
        <v>0</v>
      </c>
    </row>
    <row r="182" spans="2:38" x14ac:dyDescent="0.2">
      <c r="B182" s="2"/>
      <c r="K182" s="5"/>
      <c r="L182" s="2"/>
      <c r="O182">
        <f>IFERROR(Referidos!A182,"")</f>
        <v>0</v>
      </c>
      <c r="P182">
        <f>IFERROR(Referidos!B182,"")</f>
        <v>0</v>
      </c>
      <c r="Q182" s="2">
        <f>IFERROR(Referidos!C182,"")</f>
        <v>0</v>
      </c>
      <c r="R182">
        <f>IFERROR(Referidos!D182,"")</f>
        <v>0</v>
      </c>
      <c r="S182">
        <f>IFERROR(Referidos!J182,"")</f>
        <v>0</v>
      </c>
      <c r="T182">
        <f>IFERROR(Referidos!N182,"")</f>
        <v>0</v>
      </c>
      <c r="U182" s="5">
        <f>IFERROR(Referidos!P182,"")</f>
        <v>0</v>
      </c>
      <c r="V182">
        <f>IFERROR(Referidos!S182,"")</f>
        <v>0</v>
      </c>
      <c r="X182">
        <f>IFERROR(Demos!A180,"")</f>
        <v>0</v>
      </c>
      <c r="Y182">
        <f>IFERROR(Demos!B180,"")</f>
        <v>0</v>
      </c>
      <c r="Z182">
        <f>IFERROR(Demos!C180,"")</f>
        <v>0</v>
      </c>
      <c r="AA182" s="2">
        <f>IFERROR(Demos!D180,"")</f>
        <v>0</v>
      </c>
      <c r="AB182" s="2">
        <f>IFERROR(Demos!E180,"")</f>
        <v>0</v>
      </c>
      <c r="AC182">
        <f>IFERROR(Demos!G180,"")</f>
        <v>0</v>
      </c>
      <c r="AD182">
        <f>IFERROR(Demos!H180,"")</f>
        <v>0</v>
      </c>
      <c r="AF182">
        <f>IFERROR(Telemarketing!A177,"")</f>
        <v>0</v>
      </c>
      <c r="AG182">
        <f>IFERROR(Telemarketing!B177,"")</f>
        <v>0</v>
      </c>
      <c r="AH182" s="2">
        <f>IFERROR(Telemarketing!C177,"")</f>
        <v>0</v>
      </c>
      <c r="AI182" s="42">
        <f>IFERROR(Telemarketing!D177,"")</f>
        <v>0</v>
      </c>
      <c r="AJ182">
        <f>IFERROR(Telemarketing!E177,"")</f>
        <v>0</v>
      </c>
      <c r="AK182">
        <f>IFERROR(Telemarketing!F177,"")</f>
        <v>0</v>
      </c>
      <c r="AL182">
        <f>IFERROR(Telemarketing!G177,"")</f>
        <v>0</v>
      </c>
    </row>
    <row r="183" spans="2:38" x14ac:dyDescent="0.2">
      <c r="B183" s="2"/>
      <c r="K183" s="5"/>
      <c r="L183" s="2"/>
      <c r="O183">
        <f>IFERROR(Referidos!A183,"")</f>
        <v>0</v>
      </c>
      <c r="P183">
        <f>IFERROR(Referidos!B183,"")</f>
        <v>0</v>
      </c>
      <c r="Q183" s="2">
        <f>IFERROR(Referidos!C183,"")</f>
        <v>0</v>
      </c>
      <c r="R183">
        <f>IFERROR(Referidos!D183,"")</f>
        <v>0</v>
      </c>
      <c r="S183">
        <f>IFERROR(Referidos!J183,"")</f>
        <v>0</v>
      </c>
      <c r="T183">
        <f>IFERROR(Referidos!N183,"")</f>
        <v>0</v>
      </c>
      <c r="U183" s="5">
        <f>IFERROR(Referidos!P183,"")</f>
        <v>0</v>
      </c>
      <c r="V183">
        <f>IFERROR(Referidos!S183,"")</f>
        <v>0</v>
      </c>
      <c r="X183">
        <f>IFERROR(Demos!A181,"")</f>
        <v>0</v>
      </c>
      <c r="Y183">
        <f>IFERROR(Demos!B181,"")</f>
        <v>0</v>
      </c>
      <c r="Z183">
        <f>IFERROR(Demos!C181,"")</f>
        <v>0</v>
      </c>
      <c r="AA183" s="2">
        <f>IFERROR(Demos!D181,"")</f>
        <v>0</v>
      </c>
      <c r="AB183" s="2">
        <f>IFERROR(Demos!E181,"")</f>
        <v>0</v>
      </c>
      <c r="AC183">
        <f>IFERROR(Demos!G181,"")</f>
        <v>0</v>
      </c>
      <c r="AD183">
        <f>IFERROR(Demos!H181,"")</f>
        <v>0</v>
      </c>
      <c r="AF183">
        <f>IFERROR(Telemarketing!A178,"")</f>
        <v>0</v>
      </c>
      <c r="AG183">
        <f>IFERROR(Telemarketing!B178,"")</f>
        <v>0</v>
      </c>
      <c r="AH183" s="2">
        <f>IFERROR(Telemarketing!C178,"")</f>
        <v>0</v>
      </c>
      <c r="AI183" s="42">
        <f>IFERROR(Telemarketing!D178,"")</f>
        <v>0</v>
      </c>
      <c r="AJ183">
        <f>IFERROR(Telemarketing!E178,"")</f>
        <v>0</v>
      </c>
      <c r="AK183">
        <f>IFERROR(Telemarketing!F178,"")</f>
        <v>0</v>
      </c>
      <c r="AL183">
        <f>IFERROR(Telemarketing!G178,"")</f>
        <v>0</v>
      </c>
    </row>
    <row r="184" spans="2:38" x14ac:dyDescent="0.2">
      <c r="B184" s="2"/>
      <c r="K184" s="5"/>
      <c r="L184" s="2"/>
      <c r="O184">
        <f>IFERROR(Referidos!A184,"")</f>
        <v>0</v>
      </c>
      <c r="P184">
        <f>IFERROR(Referidos!B184,"")</f>
        <v>0</v>
      </c>
      <c r="Q184" s="2">
        <f>IFERROR(Referidos!C184,"")</f>
        <v>0</v>
      </c>
      <c r="R184">
        <f>IFERROR(Referidos!D184,"")</f>
        <v>0</v>
      </c>
      <c r="S184">
        <f>IFERROR(Referidos!J184,"")</f>
        <v>0</v>
      </c>
      <c r="T184">
        <f>IFERROR(Referidos!N184,"")</f>
        <v>0</v>
      </c>
      <c r="U184" s="5">
        <f>IFERROR(Referidos!P184,"")</f>
        <v>0</v>
      </c>
      <c r="V184">
        <f>IFERROR(Referidos!S184,"")</f>
        <v>0</v>
      </c>
      <c r="X184">
        <f>IFERROR(Demos!A182,"")</f>
        <v>0</v>
      </c>
      <c r="Y184">
        <f>IFERROR(Demos!B182,"")</f>
        <v>0</v>
      </c>
      <c r="Z184">
        <f>IFERROR(Demos!C182,"")</f>
        <v>0</v>
      </c>
      <c r="AA184" s="2">
        <f>IFERROR(Demos!D182,"")</f>
        <v>0</v>
      </c>
      <c r="AB184" s="2">
        <f>IFERROR(Demos!E182,"")</f>
        <v>0</v>
      </c>
      <c r="AC184">
        <f>IFERROR(Demos!G182,"")</f>
        <v>0</v>
      </c>
      <c r="AD184">
        <f>IFERROR(Demos!H182,"")</f>
        <v>0</v>
      </c>
      <c r="AF184">
        <f>IFERROR(Telemarketing!A179,"")</f>
        <v>0</v>
      </c>
      <c r="AG184">
        <f>IFERROR(Telemarketing!B179,"")</f>
        <v>0</v>
      </c>
      <c r="AH184" s="2">
        <f>IFERROR(Telemarketing!C179,"")</f>
        <v>0</v>
      </c>
      <c r="AI184" s="42">
        <f>IFERROR(Telemarketing!D179,"")</f>
        <v>0</v>
      </c>
      <c r="AJ184">
        <f>IFERROR(Telemarketing!E179,"")</f>
        <v>0</v>
      </c>
      <c r="AK184">
        <f>IFERROR(Telemarketing!F179,"")</f>
        <v>0</v>
      </c>
      <c r="AL184">
        <f>IFERROR(Telemarketing!G179,"")</f>
        <v>0</v>
      </c>
    </row>
    <row r="185" spans="2:38" x14ac:dyDescent="0.2">
      <c r="B185" s="2"/>
      <c r="K185" s="5"/>
      <c r="L185" s="2"/>
      <c r="O185">
        <f>IFERROR(Referidos!A185,"")</f>
        <v>0</v>
      </c>
      <c r="P185">
        <f>IFERROR(Referidos!B185,"")</f>
        <v>0</v>
      </c>
      <c r="Q185" s="2">
        <f>IFERROR(Referidos!C185,"")</f>
        <v>0</v>
      </c>
      <c r="R185">
        <f>IFERROR(Referidos!D185,"")</f>
        <v>0</v>
      </c>
      <c r="S185">
        <f>IFERROR(Referidos!J185,"")</f>
        <v>0</v>
      </c>
      <c r="T185">
        <f>IFERROR(Referidos!N185,"")</f>
        <v>0</v>
      </c>
      <c r="U185" s="5">
        <f>IFERROR(Referidos!P185,"")</f>
        <v>0</v>
      </c>
      <c r="V185">
        <f>IFERROR(Referidos!S185,"")</f>
        <v>0</v>
      </c>
      <c r="X185">
        <f>IFERROR(Demos!A183,"")</f>
        <v>0</v>
      </c>
      <c r="Y185">
        <f>IFERROR(Demos!B183,"")</f>
        <v>0</v>
      </c>
      <c r="Z185">
        <f>IFERROR(Demos!C183,"")</f>
        <v>0</v>
      </c>
      <c r="AA185" s="2">
        <f>IFERROR(Demos!D183,"")</f>
        <v>0</v>
      </c>
      <c r="AB185" s="2">
        <f>IFERROR(Demos!E183,"")</f>
        <v>0</v>
      </c>
      <c r="AC185">
        <f>IFERROR(Demos!G183,"")</f>
        <v>0</v>
      </c>
      <c r="AD185">
        <f>IFERROR(Demos!H183,"")</f>
        <v>0</v>
      </c>
      <c r="AF185">
        <f>IFERROR(Telemarketing!A180,"")</f>
        <v>0</v>
      </c>
      <c r="AG185">
        <f>IFERROR(Telemarketing!B180,"")</f>
        <v>0</v>
      </c>
      <c r="AH185" s="2">
        <f>IFERROR(Telemarketing!C180,"")</f>
        <v>0</v>
      </c>
      <c r="AI185" s="42">
        <f>IFERROR(Telemarketing!D180,"")</f>
        <v>0</v>
      </c>
      <c r="AJ185">
        <f>IFERROR(Telemarketing!E180,"")</f>
        <v>0</v>
      </c>
      <c r="AK185">
        <f>IFERROR(Telemarketing!F180,"")</f>
        <v>0</v>
      </c>
      <c r="AL185">
        <f>IFERROR(Telemarketing!G180,"")</f>
        <v>0</v>
      </c>
    </row>
    <row r="186" spans="2:38" x14ac:dyDescent="0.2">
      <c r="B186" s="2"/>
      <c r="K186" s="5"/>
      <c r="L186" s="2"/>
      <c r="O186">
        <f>IFERROR(Referidos!A186,"")</f>
        <v>0</v>
      </c>
      <c r="P186">
        <f>IFERROR(Referidos!B186,"")</f>
        <v>0</v>
      </c>
      <c r="Q186" s="2">
        <f>IFERROR(Referidos!C186,"")</f>
        <v>0</v>
      </c>
      <c r="R186">
        <f>IFERROR(Referidos!D186,"")</f>
        <v>0</v>
      </c>
      <c r="S186">
        <f>IFERROR(Referidos!J186,"")</f>
        <v>0</v>
      </c>
      <c r="T186">
        <f>IFERROR(Referidos!N186,"")</f>
        <v>0</v>
      </c>
      <c r="U186" s="5">
        <f>IFERROR(Referidos!P186,"")</f>
        <v>0</v>
      </c>
      <c r="V186">
        <f>IFERROR(Referidos!S186,"")</f>
        <v>0</v>
      </c>
      <c r="X186">
        <f>IFERROR(Demos!A184,"")</f>
        <v>0</v>
      </c>
      <c r="Y186">
        <f>IFERROR(Demos!B184,"")</f>
        <v>0</v>
      </c>
      <c r="Z186">
        <f>IFERROR(Demos!C184,"")</f>
        <v>0</v>
      </c>
      <c r="AA186" s="2">
        <f>IFERROR(Demos!D184,"")</f>
        <v>0</v>
      </c>
      <c r="AB186" s="2">
        <f>IFERROR(Demos!E184,"")</f>
        <v>0</v>
      </c>
      <c r="AC186">
        <f>IFERROR(Demos!G184,"")</f>
        <v>0</v>
      </c>
      <c r="AD186">
        <f>IFERROR(Demos!H184,"")</f>
        <v>0</v>
      </c>
      <c r="AF186">
        <f>IFERROR(Telemarketing!A181,"")</f>
        <v>0</v>
      </c>
      <c r="AG186">
        <f>IFERROR(Telemarketing!B181,"")</f>
        <v>0</v>
      </c>
      <c r="AH186" s="2">
        <f>IFERROR(Telemarketing!C181,"")</f>
        <v>0</v>
      </c>
      <c r="AI186" s="42">
        <f>IFERROR(Telemarketing!D181,"")</f>
        <v>0</v>
      </c>
      <c r="AJ186">
        <f>IFERROR(Telemarketing!E181,"")</f>
        <v>0</v>
      </c>
      <c r="AK186">
        <f>IFERROR(Telemarketing!F181,"")</f>
        <v>0</v>
      </c>
      <c r="AL186">
        <f>IFERROR(Telemarketing!G181,"")</f>
        <v>0</v>
      </c>
    </row>
    <row r="187" spans="2:38" x14ac:dyDescent="0.2">
      <c r="B187" s="2"/>
      <c r="K187" s="5"/>
      <c r="L187" s="2"/>
      <c r="O187">
        <f>IFERROR(Referidos!A187,"")</f>
        <v>0</v>
      </c>
      <c r="P187">
        <f>IFERROR(Referidos!B187,"")</f>
        <v>0</v>
      </c>
      <c r="Q187" s="2">
        <f>IFERROR(Referidos!C187,"")</f>
        <v>0</v>
      </c>
      <c r="R187">
        <f>IFERROR(Referidos!D187,"")</f>
        <v>0</v>
      </c>
      <c r="S187">
        <f>IFERROR(Referidos!J187,"")</f>
        <v>0</v>
      </c>
      <c r="T187">
        <f>IFERROR(Referidos!N187,"")</f>
        <v>0</v>
      </c>
      <c r="U187" s="5">
        <f>IFERROR(Referidos!P187,"")</f>
        <v>0</v>
      </c>
      <c r="V187">
        <f>IFERROR(Referidos!S187,"")</f>
        <v>0</v>
      </c>
      <c r="X187">
        <f>IFERROR(Demos!A185,"")</f>
        <v>0</v>
      </c>
      <c r="Y187">
        <f>IFERROR(Demos!B185,"")</f>
        <v>0</v>
      </c>
      <c r="Z187">
        <f>IFERROR(Demos!C185,"")</f>
        <v>0</v>
      </c>
      <c r="AA187" s="2">
        <f>IFERROR(Demos!D185,"")</f>
        <v>0</v>
      </c>
      <c r="AB187" s="2">
        <f>IFERROR(Demos!E185,"")</f>
        <v>0</v>
      </c>
      <c r="AC187">
        <f>IFERROR(Demos!G185,"")</f>
        <v>0</v>
      </c>
      <c r="AD187">
        <f>IFERROR(Demos!H185,"")</f>
        <v>0</v>
      </c>
      <c r="AF187">
        <f>IFERROR(Telemarketing!A182,"")</f>
        <v>0</v>
      </c>
      <c r="AG187">
        <f>IFERROR(Telemarketing!B182,"")</f>
        <v>0</v>
      </c>
      <c r="AH187" s="2">
        <f>IFERROR(Telemarketing!C182,"")</f>
        <v>0</v>
      </c>
      <c r="AI187" s="42">
        <f>IFERROR(Telemarketing!D182,"")</f>
        <v>0</v>
      </c>
      <c r="AJ187">
        <f>IFERROR(Telemarketing!E182,"")</f>
        <v>0</v>
      </c>
      <c r="AK187">
        <f>IFERROR(Telemarketing!F182,"")</f>
        <v>0</v>
      </c>
      <c r="AL187">
        <f>IFERROR(Telemarketing!G182,"")</f>
        <v>0</v>
      </c>
    </row>
    <row r="188" spans="2:38" x14ac:dyDescent="0.2">
      <c r="B188" s="2"/>
      <c r="K188" s="5"/>
      <c r="L188" s="2"/>
      <c r="O188">
        <f>IFERROR(Referidos!A188,"")</f>
        <v>0</v>
      </c>
      <c r="P188">
        <f>IFERROR(Referidos!B188,"")</f>
        <v>0</v>
      </c>
      <c r="Q188" s="2">
        <f>IFERROR(Referidos!C188,"")</f>
        <v>0</v>
      </c>
      <c r="R188">
        <f>IFERROR(Referidos!D188,"")</f>
        <v>0</v>
      </c>
      <c r="S188">
        <f>IFERROR(Referidos!J188,"")</f>
        <v>0</v>
      </c>
      <c r="T188">
        <f>IFERROR(Referidos!N188,"")</f>
        <v>0</v>
      </c>
      <c r="U188" s="5">
        <f>IFERROR(Referidos!P188,"")</f>
        <v>0</v>
      </c>
      <c r="V188">
        <f>IFERROR(Referidos!S188,"")</f>
        <v>0</v>
      </c>
      <c r="X188">
        <f>IFERROR(Demos!A186,"")</f>
        <v>0</v>
      </c>
      <c r="Y188">
        <f>IFERROR(Demos!B186,"")</f>
        <v>0</v>
      </c>
      <c r="Z188">
        <f>IFERROR(Demos!C186,"")</f>
        <v>0</v>
      </c>
      <c r="AA188" s="2">
        <f>IFERROR(Demos!D186,"")</f>
        <v>0</v>
      </c>
      <c r="AB188" s="2">
        <f>IFERROR(Demos!E186,"")</f>
        <v>0</v>
      </c>
      <c r="AC188">
        <f>IFERROR(Demos!G186,"")</f>
        <v>0</v>
      </c>
      <c r="AD188">
        <f>IFERROR(Demos!H186,"")</f>
        <v>0</v>
      </c>
      <c r="AF188">
        <f>IFERROR(Telemarketing!A183,"")</f>
        <v>0</v>
      </c>
      <c r="AG188">
        <f>IFERROR(Telemarketing!B183,"")</f>
        <v>0</v>
      </c>
      <c r="AH188" s="2">
        <f>IFERROR(Telemarketing!C183,"")</f>
        <v>0</v>
      </c>
      <c r="AI188" s="42">
        <f>IFERROR(Telemarketing!D183,"")</f>
        <v>0</v>
      </c>
      <c r="AJ188">
        <f>IFERROR(Telemarketing!E183,"")</f>
        <v>0</v>
      </c>
      <c r="AK188">
        <f>IFERROR(Telemarketing!F183,"")</f>
        <v>0</v>
      </c>
      <c r="AL188">
        <f>IFERROR(Telemarketing!G183,"")</f>
        <v>0</v>
      </c>
    </row>
    <row r="189" spans="2:38" x14ac:dyDescent="0.2">
      <c r="B189" s="2"/>
      <c r="K189" s="5"/>
      <c r="L189" s="2"/>
      <c r="O189">
        <f>IFERROR(Referidos!A189,"")</f>
        <v>0</v>
      </c>
      <c r="P189">
        <f>IFERROR(Referidos!B189,"")</f>
        <v>0</v>
      </c>
      <c r="Q189" s="2">
        <f>IFERROR(Referidos!C189,"")</f>
        <v>0</v>
      </c>
      <c r="R189">
        <f>IFERROR(Referidos!D189,"")</f>
        <v>0</v>
      </c>
      <c r="S189">
        <f>IFERROR(Referidos!J189,"")</f>
        <v>0</v>
      </c>
      <c r="T189">
        <f>IFERROR(Referidos!N189,"")</f>
        <v>0</v>
      </c>
      <c r="U189" s="5">
        <f>IFERROR(Referidos!P189,"")</f>
        <v>0</v>
      </c>
      <c r="V189">
        <f>IFERROR(Referidos!S189,"")</f>
        <v>0</v>
      </c>
      <c r="X189">
        <f>IFERROR(Demos!A187,"")</f>
        <v>0</v>
      </c>
      <c r="Y189">
        <f>IFERROR(Demos!B187,"")</f>
        <v>0</v>
      </c>
      <c r="Z189">
        <f>IFERROR(Demos!C187,"")</f>
        <v>0</v>
      </c>
      <c r="AA189" s="2">
        <f>IFERROR(Demos!D187,"")</f>
        <v>0</v>
      </c>
      <c r="AB189" s="2">
        <f>IFERROR(Demos!E187,"")</f>
        <v>0</v>
      </c>
      <c r="AC189">
        <f>IFERROR(Demos!G187,"")</f>
        <v>0</v>
      </c>
      <c r="AD189">
        <f>IFERROR(Demos!H187,"")</f>
        <v>0</v>
      </c>
      <c r="AF189">
        <f>IFERROR(Telemarketing!A184,"")</f>
        <v>0</v>
      </c>
      <c r="AG189">
        <f>IFERROR(Telemarketing!B184,"")</f>
        <v>0</v>
      </c>
      <c r="AH189" s="2">
        <f>IFERROR(Telemarketing!C184,"")</f>
        <v>0</v>
      </c>
      <c r="AI189" s="42">
        <f>IFERROR(Telemarketing!D184,"")</f>
        <v>0</v>
      </c>
      <c r="AJ189">
        <f>IFERROR(Telemarketing!E184,"")</f>
        <v>0</v>
      </c>
      <c r="AK189">
        <f>IFERROR(Telemarketing!F184,"")</f>
        <v>0</v>
      </c>
      <c r="AL189">
        <f>IFERROR(Telemarketing!G184,"")</f>
        <v>0</v>
      </c>
    </row>
    <row r="190" spans="2:38" x14ac:dyDescent="0.2">
      <c r="B190" s="2"/>
      <c r="K190" s="5"/>
      <c r="L190" s="2"/>
      <c r="O190">
        <f>IFERROR(Referidos!A190,"")</f>
        <v>0</v>
      </c>
      <c r="P190">
        <f>IFERROR(Referidos!B190,"")</f>
        <v>0</v>
      </c>
      <c r="Q190" s="2">
        <f>IFERROR(Referidos!C190,"")</f>
        <v>0</v>
      </c>
      <c r="R190">
        <f>IFERROR(Referidos!D190,"")</f>
        <v>0</v>
      </c>
      <c r="S190">
        <f>IFERROR(Referidos!J190,"")</f>
        <v>0</v>
      </c>
      <c r="T190">
        <f>IFERROR(Referidos!N190,"")</f>
        <v>0</v>
      </c>
      <c r="U190" s="5">
        <f>IFERROR(Referidos!P190,"")</f>
        <v>0</v>
      </c>
      <c r="V190">
        <f>IFERROR(Referidos!S190,"")</f>
        <v>0</v>
      </c>
      <c r="X190">
        <f>IFERROR(Demos!A188,"")</f>
        <v>0</v>
      </c>
      <c r="Y190">
        <f>IFERROR(Demos!B188,"")</f>
        <v>0</v>
      </c>
      <c r="Z190">
        <f>IFERROR(Demos!C188,"")</f>
        <v>0</v>
      </c>
      <c r="AA190" s="2">
        <f>IFERROR(Demos!D188,"")</f>
        <v>0</v>
      </c>
      <c r="AB190" s="2">
        <f>IFERROR(Demos!E188,"")</f>
        <v>0</v>
      </c>
      <c r="AC190">
        <f>IFERROR(Demos!G188,"")</f>
        <v>0</v>
      </c>
      <c r="AD190">
        <f>IFERROR(Demos!H188,"")</f>
        <v>0</v>
      </c>
      <c r="AF190">
        <f>IFERROR(Telemarketing!A185,"")</f>
        <v>0</v>
      </c>
      <c r="AG190">
        <f>IFERROR(Telemarketing!B185,"")</f>
        <v>0</v>
      </c>
      <c r="AH190" s="2">
        <f>IFERROR(Telemarketing!C185,"")</f>
        <v>0</v>
      </c>
      <c r="AI190" s="42">
        <f>IFERROR(Telemarketing!D185,"")</f>
        <v>0</v>
      </c>
      <c r="AJ190">
        <f>IFERROR(Telemarketing!E185,"")</f>
        <v>0</v>
      </c>
      <c r="AK190">
        <f>IFERROR(Telemarketing!F185,"")</f>
        <v>0</v>
      </c>
      <c r="AL190">
        <f>IFERROR(Telemarketing!G185,"")</f>
        <v>0</v>
      </c>
    </row>
    <row r="191" spans="2:38" x14ac:dyDescent="0.2">
      <c r="B191" s="2"/>
      <c r="K191" s="5"/>
      <c r="L191" s="2"/>
      <c r="O191">
        <f>IFERROR(Referidos!A191,"")</f>
        <v>0</v>
      </c>
      <c r="P191">
        <f>IFERROR(Referidos!B191,"")</f>
        <v>0</v>
      </c>
      <c r="Q191" s="2">
        <f>IFERROR(Referidos!C191,"")</f>
        <v>0</v>
      </c>
      <c r="R191">
        <f>IFERROR(Referidos!D191,"")</f>
        <v>0</v>
      </c>
      <c r="S191">
        <f>IFERROR(Referidos!J191,"")</f>
        <v>0</v>
      </c>
      <c r="T191">
        <f>IFERROR(Referidos!N191,"")</f>
        <v>0</v>
      </c>
      <c r="U191" s="5">
        <f>IFERROR(Referidos!P191,"")</f>
        <v>0</v>
      </c>
      <c r="V191">
        <f>IFERROR(Referidos!S191,"")</f>
        <v>0</v>
      </c>
      <c r="X191">
        <f>IFERROR(Demos!A189,"")</f>
        <v>0</v>
      </c>
      <c r="Y191">
        <f>IFERROR(Demos!B189,"")</f>
        <v>0</v>
      </c>
      <c r="Z191">
        <f>IFERROR(Demos!C189,"")</f>
        <v>0</v>
      </c>
      <c r="AA191" s="2">
        <f>IFERROR(Demos!D189,"")</f>
        <v>0</v>
      </c>
      <c r="AB191" s="2">
        <f>IFERROR(Demos!E189,"")</f>
        <v>0</v>
      </c>
      <c r="AC191">
        <f>IFERROR(Demos!G189,"")</f>
        <v>0</v>
      </c>
      <c r="AD191">
        <f>IFERROR(Demos!H189,"")</f>
        <v>0</v>
      </c>
      <c r="AF191">
        <f>IFERROR(Telemarketing!A186,"")</f>
        <v>0</v>
      </c>
      <c r="AG191">
        <f>IFERROR(Telemarketing!B186,"")</f>
        <v>0</v>
      </c>
      <c r="AH191" s="2">
        <f>IFERROR(Telemarketing!C186,"")</f>
        <v>0</v>
      </c>
      <c r="AI191" s="42">
        <f>IFERROR(Telemarketing!D186,"")</f>
        <v>0</v>
      </c>
      <c r="AJ191">
        <f>IFERROR(Telemarketing!E186,"")</f>
        <v>0</v>
      </c>
      <c r="AK191">
        <f>IFERROR(Telemarketing!F186,"")</f>
        <v>0</v>
      </c>
      <c r="AL191">
        <f>IFERROR(Telemarketing!G186,"")</f>
        <v>0</v>
      </c>
    </row>
    <row r="192" spans="2:38" x14ac:dyDescent="0.2">
      <c r="B192" s="2"/>
      <c r="K192" s="5"/>
      <c r="L192" s="2"/>
      <c r="O192">
        <f>IFERROR(Referidos!A192,"")</f>
        <v>0</v>
      </c>
      <c r="P192">
        <f>IFERROR(Referidos!B192,"")</f>
        <v>0</v>
      </c>
      <c r="Q192" s="2">
        <f>IFERROR(Referidos!C192,"")</f>
        <v>0</v>
      </c>
      <c r="R192">
        <f>IFERROR(Referidos!D192,"")</f>
        <v>0</v>
      </c>
      <c r="S192">
        <f>IFERROR(Referidos!J192,"")</f>
        <v>0</v>
      </c>
      <c r="T192">
        <f>IFERROR(Referidos!N192,"")</f>
        <v>0</v>
      </c>
      <c r="U192" s="5">
        <f>IFERROR(Referidos!P192,"")</f>
        <v>0</v>
      </c>
      <c r="V192">
        <f>IFERROR(Referidos!S192,"")</f>
        <v>0</v>
      </c>
      <c r="X192">
        <f>IFERROR(Demos!A190,"")</f>
        <v>0</v>
      </c>
      <c r="Y192">
        <f>IFERROR(Demos!B190,"")</f>
        <v>0</v>
      </c>
      <c r="Z192">
        <f>IFERROR(Demos!C190,"")</f>
        <v>0</v>
      </c>
      <c r="AA192" s="2">
        <f>IFERROR(Demos!D190,"")</f>
        <v>0</v>
      </c>
      <c r="AB192" s="2">
        <f>IFERROR(Demos!E190,"")</f>
        <v>0</v>
      </c>
      <c r="AC192">
        <f>IFERROR(Demos!G190,"")</f>
        <v>0</v>
      </c>
      <c r="AD192">
        <f>IFERROR(Demos!H190,"")</f>
        <v>0</v>
      </c>
      <c r="AF192">
        <f>IFERROR(Telemarketing!A187,"")</f>
        <v>0</v>
      </c>
      <c r="AG192">
        <f>IFERROR(Telemarketing!B187,"")</f>
        <v>0</v>
      </c>
      <c r="AH192" s="2">
        <f>IFERROR(Telemarketing!C187,"")</f>
        <v>0</v>
      </c>
      <c r="AI192" s="42">
        <f>IFERROR(Telemarketing!D187,"")</f>
        <v>0</v>
      </c>
      <c r="AJ192">
        <f>IFERROR(Telemarketing!E187,"")</f>
        <v>0</v>
      </c>
      <c r="AK192">
        <f>IFERROR(Telemarketing!F187,"")</f>
        <v>0</v>
      </c>
      <c r="AL192">
        <f>IFERROR(Telemarketing!G187,"")</f>
        <v>0</v>
      </c>
    </row>
    <row r="193" spans="2:38" x14ac:dyDescent="0.2">
      <c r="B193" s="2"/>
      <c r="K193" s="5"/>
      <c r="L193" s="2"/>
      <c r="O193">
        <f>IFERROR(Referidos!A193,"")</f>
        <v>0</v>
      </c>
      <c r="P193">
        <f>IFERROR(Referidos!B193,"")</f>
        <v>0</v>
      </c>
      <c r="Q193" s="2">
        <f>IFERROR(Referidos!C193,"")</f>
        <v>0</v>
      </c>
      <c r="R193">
        <f>IFERROR(Referidos!D193,"")</f>
        <v>0</v>
      </c>
      <c r="S193">
        <f>IFERROR(Referidos!J193,"")</f>
        <v>0</v>
      </c>
      <c r="T193">
        <f>IFERROR(Referidos!N193,"")</f>
        <v>0</v>
      </c>
      <c r="U193" s="5">
        <f>IFERROR(Referidos!P193,"")</f>
        <v>0</v>
      </c>
      <c r="V193">
        <f>IFERROR(Referidos!S193,"")</f>
        <v>0</v>
      </c>
      <c r="X193">
        <f>IFERROR(Demos!A191,"")</f>
        <v>0</v>
      </c>
      <c r="Y193">
        <f>IFERROR(Demos!B191,"")</f>
        <v>0</v>
      </c>
      <c r="Z193">
        <f>IFERROR(Demos!C191,"")</f>
        <v>0</v>
      </c>
      <c r="AA193" s="2">
        <f>IFERROR(Demos!D191,"")</f>
        <v>0</v>
      </c>
      <c r="AB193" s="2">
        <f>IFERROR(Demos!E191,"")</f>
        <v>0</v>
      </c>
      <c r="AC193">
        <f>IFERROR(Demos!G191,"")</f>
        <v>0</v>
      </c>
      <c r="AD193">
        <f>IFERROR(Demos!H191,"")</f>
        <v>0</v>
      </c>
      <c r="AF193">
        <f>IFERROR(Telemarketing!A188,"")</f>
        <v>0</v>
      </c>
      <c r="AG193">
        <f>IFERROR(Telemarketing!B188,"")</f>
        <v>0</v>
      </c>
      <c r="AH193" s="2">
        <f>IFERROR(Telemarketing!C188,"")</f>
        <v>0</v>
      </c>
      <c r="AI193" s="42">
        <f>IFERROR(Telemarketing!D188,"")</f>
        <v>0</v>
      </c>
      <c r="AJ193">
        <f>IFERROR(Telemarketing!E188,"")</f>
        <v>0</v>
      </c>
      <c r="AK193">
        <f>IFERROR(Telemarketing!F188,"")</f>
        <v>0</v>
      </c>
      <c r="AL193">
        <f>IFERROR(Telemarketing!G188,"")</f>
        <v>0</v>
      </c>
    </row>
    <row r="194" spans="2:38" x14ac:dyDescent="0.2">
      <c r="B194" s="2"/>
      <c r="K194" s="5"/>
      <c r="L194" s="2"/>
      <c r="O194">
        <f>IFERROR(Referidos!A194,"")</f>
        <v>0</v>
      </c>
      <c r="P194">
        <f>IFERROR(Referidos!B194,"")</f>
        <v>0</v>
      </c>
      <c r="Q194" s="2">
        <f>IFERROR(Referidos!C194,"")</f>
        <v>0</v>
      </c>
      <c r="R194">
        <f>IFERROR(Referidos!D194,"")</f>
        <v>0</v>
      </c>
      <c r="S194">
        <f>IFERROR(Referidos!J194,"")</f>
        <v>0</v>
      </c>
      <c r="T194">
        <f>IFERROR(Referidos!N194,"")</f>
        <v>0</v>
      </c>
      <c r="U194" s="5">
        <f>IFERROR(Referidos!P194,"")</f>
        <v>0</v>
      </c>
      <c r="V194">
        <f>IFERROR(Referidos!S194,"")</f>
        <v>0</v>
      </c>
      <c r="X194">
        <f>IFERROR(Demos!A192,"")</f>
        <v>0</v>
      </c>
      <c r="Y194">
        <f>IFERROR(Demos!B192,"")</f>
        <v>0</v>
      </c>
      <c r="Z194">
        <f>IFERROR(Demos!C192,"")</f>
        <v>0</v>
      </c>
      <c r="AA194" s="2">
        <f>IFERROR(Demos!D192,"")</f>
        <v>0</v>
      </c>
      <c r="AB194" s="2">
        <f>IFERROR(Demos!E192,"")</f>
        <v>0</v>
      </c>
      <c r="AC194">
        <f>IFERROR(Demos!G192,"")</f>
        <v>0</v>
      </c>
      <c r="AD194">
        <f>IFERROR(Demos!H192,"")</f>
        <v>0</v>
      </c>
      <c r="AF194">
        <f>IFERROR(Telemarketing!A189,"")</f>
        <v>0</v>
      </c>
      <c r="AG194">
        <f>IFERROR(Telemarketing!B189,"")</f>
        <v>0</v>
      </c>
      <c r="AH194" s="2">
        <f>IFERROR(Telemarketing!C189,"")</f>
        <v>0</v>
      </c>
      <c r="AI194" s="42">
        <f>IFERROR(Telemarketing!D189,"")</f>
        <v>0</v>
      </c>
      <c r="AJ194">
        <f>IFERROR(Telemarketing!E189,"")</f>
        <v>0</v>
      </c>
      <c r="AK194">
        <f>IFERROR(Telemarketing!F189,"")</f>
        <v>0</v>
      </c>
      <c r="AL194">
        <f>IFERROR(Telemarketing!G189,"")</f>
        <v>0</v>
      </c>
    </row>
    <row r="195" spans="2:38" x14ac:dyDescent="0.2">
      <c r="B195" s="2"/>
      <c r="K195" s="5"/>
      <c r="L195" s="2"/>
      <c r="O195">
        <f>IFERROR(Referidos!A195,"")</f>
        <v>0</v>
      </c>
      <c r="P195">
        <f>IFERROR(Referidos!B195,"")</f>
        <v>0</v>
      </c>
      <c r="Q195" s="2">
        <f>IFERROR(Referidos!C195,"")</f>
        <v>0</v>
      </c>
      <c r="R195">
        <f>IFERROR(Referidos!D195,"")</f>
        <v>0</v>
      </c>
      <c r="S195">
        <f>IFERROR(Referidos!J195,"")</f>
        <v>0</v>
      </c>
      <c r="T195">
        <f>IFERROR(Referidos!N195,"")</f>
        <v>0</v>
      </c>
      <c r="U195" s="5">
        <f>IFERROR(Referidos!P195,"")</f>
        <v>0</v>
      </c>
      <c r="V195">
        <f>IFERROR(Referidos!S195,"")</f>
        <v>0</v>
      </c>
      <c r="X195">
        <f>IFERROR(Demos!A193,"")</f>
        <v>0</v>
      </c>
      <c r="Y195">
        <f>IFERROR(Demos!B193,"")</f>
        <v>0</v>
      </c>
      <c r="Z195">
        <f>IFERROR(Demos!C193,"")</f>
        <v>0</v>
      </c>
      <c r="AA195" s="2">
        <f>IFERROR(Demos!D193,"")</f>
        <v>0</v>
      </c>
      <c r="AB195" s="2">
        <f>IFERROR(Demos!E193,"")</f>
        <v>0</v>
      </c>
      <c r="AC195">
        <f>IFERROR(Demos!G193,"")</f>
        <v>0</v>
      </c>
      <c r="AD195">
        <f>IFERROR(Demos!H193,"")</f>
        <v>0</v>
      </c>
      <c r="AF195">
        <f>IFERROR(Telemarketing!A190,"")</f>
        <v>0</v>
      </c>
      <c r="AG195">
        <f>IFERROR(Telemarketing!B190,"")</f>
        <v>0</v>
      </c>
      <c r="AH195" s="2">
        <f>IFERROR(Telemarketing!C190,"")</f>
        <v>0</v>
      </c>
      <c r="AI195" s="42">
        <f>IFERROR(Telemarketing!D190,"")</f>
        <v>0</v>
      </c>
      <c r="AJ195">
        <f>IFERROR(Telemarketing!E190,"")</f>
        <v>0</v>
      </c>
      <c r="AK195">
        <f>IFERROR(Telemarketing!F190,"")</f>
        <v>0</v>
      </c>
      <c r="AL195">
        <f>IFERROR(Telemarketing!G190,"")</f>
        <v>0</v>
      </c>
    </row>
    <row r="196" spans="2:38" x14ac:dyDescent="0.2">
      <c r="B196" s="2"/>
      <c r="K196" s="5"/>
      <c r="L196" s="2"/>
      <c r="O196">
        <f>IFERROR(Referidos!A196,"")</f>
        <v>0</v>
      </c>
      <c r="P196">
        <f>IFERROR(Referidos!B196,"")</f>
        <v>0</v>
      </c>
      <c r="Q196" s="2">
        <f>IFERROR(Referidos!C196,"")</f>
        <v>0</v>
      </c>
      <c r="R196">
        <f>IFERROR(Referidos!D196,"")</f>
        <v>0</v>
      </c>
      <c r="S196">
        <f>IFERROR(Referidos!J196,"")</f>
        <v>0</v>
      </c>
      <c r="T196">
        <f>IFERROR(Referidos!N196,"")</f>
        <v>0</v>
      </c>
      <c r="U196" s="5">
        <f>IFERROR(Referidos!P196,"")</f>
        <v>0</v>
      </c>
      <c r="V196">
        <f>IFERROR(Referidos!S196,"")</f>
        <v>0</v>
      </c>
      <c r="X196">
        <f>IFERROR(Demos!A194,"")</f>
        <v>0</v>
      </c>
      <c r="Y196">
        <f>IFERROR(Demos!B194,"")</f>
        <v>0</v>
      </c>
      <c r="Z196">
        <f>IFERROR(Demos!C194,"")</f>
        <v>0</v>
      </c>
      <c r="AA196" s="2">
        <f>IFERROR(Demos!D194,"")</f>
        <v>0</v>
      </c>
      <c r="AB196" s="2">
        <f>IFERROR(Demos!E194,"")</f>
        <v>0</v>
      </c>
      <c r="AC196">
        <f>IFERROR(Demos!G194,"")</f>
        <v>0</v>
      </c>
      <c r="AD196">
        <f>IFERROR(Demos!H194,"")</f>
        <v>0</v>
      </c>
      <c r="AF196">
        <f>IFERROR(Telemarketing!A191,"")</f>
        <v>0</v>
      </c>
      <c r="AG196">
        <f>IFERROR(Telemarketing!B191,"")</f>
        <v>0</v>
      </c>
      <c r="AH196" s="2">
        <f>IFERROR(Telemarketing!C191,"")</f>
        <v>0</v>
      </c>
      <c r="AI196" s="42">
        <f>IFERROR(Telemarketing!D191,"")</f>
        <v>0</v>
      </c>
      <c r="AJ196">
        <f>IFERROR(Telemarketing!E191,"")</f>
        <v>0</v>
      </c>
      <c r="AK196">
        <f>IFERROR(Telemarketing!F191,"")</f>
        <v>0</v>
      </c>
      <c r="AL196">
        <f>IFERROR(Telemarketing!G191,"")</f>
        <v>0</v>
      </c>
    </row>
    <row r="197" spans="2:38" x14ac:dyDescent="0.2">
      <c r="B197" s="2"/>
      <c r="K197" s="5"/>
      <c r="L197" s="2"/>
      <c r="O197">
        <f>IFERROR(Referidos!A197,"")</f>
        <v>0</v>
      </c>
      <c r="P197">
        <f>IFERROR(Referidos!B197,"")</f>
        <v>0</v>
      </c>
      <c r="Q197" s="2">
        <f>IFERROR(Referidos!C197,"")</f>
        <v>0</v>
      </c>
      <c r="R197">
        <f>IFERROR(Referidos!D197,"")</f>
        <v>0</v>
      </c>
      <c r="S197">
        <f>IFERROR(Referidos!J197,"")</f>
        <v>0</v>
      </c>
      <c r="T197">
        <f>IFERROR(Referidos!N197,"")</f>
        <v>0</v>
      </c>
      <c r="U197" s="5">
        <f>IFERROR(Referidos!P197,"")</f>
        <v>0</v>
      </c>
      <c r="V197">
        <f>IFERROR(Referidos!S197,"")</f>
        <v>0</v>
      </c>
      <c r="X197">
        <f>IFERROR(Demos!A195,"")</f>
        <v>0</v>
      </c>
      <c r="Y197">
        <f>IFERROR(Demos!B195,"")</f>
        <v>0</v>
      </c>
      <c r="Z197">
        <f>IFERROR(Demos!C195,"")</f>
        <v>0</v>
      </c>
      <c r="AA197" s="2">
        <f>IFERROR(Demos!D195,"")</f>
        <v>0</v>
      </c>
      <c r="AB197" s="2">
        <f>IFERROR(Demos!E195,"")</f>
        <v>0</v>
      </c>
      <c r="AC197">
        <f>IFERROR(Demos!G195,"")</f>
        <v>0</v>
      </c>
      <c r="AD197">
        <f>IFERROR(Demos!H195,"")</f>
        <v>0</v>
      </c>
      <c r="AF197">
        <f>IFERROR(Telemarketing!A192,"")</f>
        <v>0</v>
      </c>
      <c r="AG197">
        <f>IFERROR(Telemarketing!B192,"")</f>
        <v>0</v>
      </c>
      <c r="AH197" s="2">
        <f>IFERROR(Telemarketing!C192,"")</f>
        <v>0</v>
      </c>
      <c r="AI197" s="42">
        <f>IFERROR(Telemarketing!D192,"")</f>
        <v>0</v>
      </c>
      <c r="AJ197">
        <f>IFERROR(Telemarketing!E192,"")</f>
        <v>0</v>
      </c>
      <c r="AK197">
        <f>IFERROR(Telemarketing!F192,"")</f>
        <v>0</v>
      </c>
      <c r="AL197">
        <f>IFERROR(Telemarketing!G192,"")</f>
        <v>0</v>
      </c>
    </row>
    <row r="198" spans="2:38" x14ac:dyDescent="0.2">
      <c r="B198" s="2"/>
      <c r="K198" s="5"/>
      <c r="L198" s="2"/>
      <c r="O198">
        <f>IFERROR(Referidos!A198,"")</f>
        <v>0</v>
      </c>
      <c r="P198">
        <f>IFERROR(Referidos!B198,"")</f>
        <v>0</v>
      </c>
      <c r="Q198" s="2">
        <f>IFERROR(Referidos!C198,"")</f>
        <v>0</v>
      </c>
      <c r="R198">
        <f>IFERROR(Referidos!D198,"")</f>
        <v>0</v>
      </c>
      <c r="S198">
        <f>IFERROR(Referidos!J198,"")</f>
        <v>0</v>
      </c>
      <c r="T198">
        <f>IFERROR(Referidos!N198,"")</f>
        <v>0</v>
      </c>
      <c r="U198" s="5">
        <f>IFERROR(Referidos!P198,"")</f>
        <v>0</v>
      </c>
      <c r="V198">
        <f>IFERROR(Referidos!S198,"")</f>
        <v>0</v>
      </c>
      <c r="X198">
        <f>IFERROR(Demos!A196,"")</f>
        <v>0</v>
      </c>
      <c r="Y198">
        <f>IFERROR(Demos!B196,"")</f>
        <v>0</v>
      </c>
      <c r="Z198">
        <f>IFERROR(Demos!C196,"")</f>
        <v>0</v>
      </c>
      <c r="AA198" s="2">
        <f>IFERROR(Demos!D196,"")</f>
        <v>0</v>
      </c>
      <c r="AB198" s="2">
        <f>IFERROR(Demos!E196,"")</f>
        <v>0</v>
      </c>
      <c r="AC198">
        <f>IFERROR(Demos!G196,"")</f>
        <v>0</v>
      </c>
      <c r="AD198">
        <f>IFERROR(Demos!H196,"")</f>
        <v>0</v>
      </c>
      <c r="AF198">
        <f>IFERROR(Telemarketing!A193,"")</f>
        <v>0</v>
      </c>
      <c r="AG198">
        <f>IFERROR(Telemarketing!B193,"")</f>
        <v>0</v>
      </c>
      <c r="AH198" s="2">
        <f>IFERROR(Telemarketing!C193,"")</f>
        <v>0</v>
      </c>
      <c r="AI198" s="42">
        <f>IFERROR(Telemarketing!D193,"")</f>
        <v>0</v>
      </c>
      <c r="AJ198">
        <f>IFERROR(Telemarketing!E193,"")</f>
        <v>0</v>
      </c>
      <c r="AK198">
        <f>IFERROR(Telemarketing!F193,"")</f>
        <v>0</v>
      </c>
      <c r="AL198">
        <f>IFERROR(Telemarketing!G193,"")</f>
        <v>0</v>
      </c>
    </row>
    <row r="199" spans="2:38" x14ac:dyDescent="0.2">
      <c r="B199" s="2"/>
      <c r="K199" s="5"/>
      <c r="L199" s="2"/>
      <c r="O199">
        <f>IFERROR(Referidos!A199,"")</f>
        <v>0</v>
      </c>
      <c r="P199">
        <f>IFERROR(Referidos!B199,"")</f>
        <v>0</v>
      </c>
      <c r="Q199" s="2">
        <f>IFERROR(Referidos!C199,"")</f>
        <v>0</v>
      </c>
      <c r="R199">
        <f>IFERROR(Referidos!D199,"")</f>
        <v>0</v>
      </c>
      <c r="S199">
        <f>IFERROR(Referidos!J199,"")</f>
        <v>0</v>
      </c>
      <c r="T199">
        <f>IFERROR(Referidos!N199,"")</f>
        <v>0</v>
      </c>
      <c r="U199" s="5">
        <f>IFERROR(Referidos!P199,"")</f>
        <v>0</v>
      </c>
      <c r="V199">
        <f>IFERROR(Referidos!S199,"")</f>
        <v>0</v>
      </c>
      <c r="X199">
        <f>IFERROR(Demos!A197,"")</f>
        <v>0</v>
      </c>
      <c r="Y199">
        <f>IFERROR(Demos!B197,"")</f>
        <v>0</v>
      </c>
      <c r="Z199">
        <f>IFERROR(Demos!C197,"")</f>
        <v>0</v>
      </c>
      <c r="AA199" s="2">
        <f>IFERROR(Demos!D197,"")</f>
        <v>0</v>
      </c>
      <c r="AB199" s="2">
        <f>IFERROR(Demos!E197,"")</f>
        <v>0</v>
      </c>
      <c r="AC199">
        <f>IFERROR(Demos!G197,"")</f>
        <v>0</v>
      </c>
      <c r="AD199">
        <f>IFERROR(Demos!H197,"")</f>
        <v>0</v>
      </c>
      <c r="AF199">
        <f>IFERROR(Telemarketing!A194,"")</f>
        <v>0</v>
      </c>
      <c r="AG199">
        <f>IFERROR(Telemarketing!B194,"")</f>
        <v>0</v>
      </c>
      <c r="AH199" s="2">
        <f>IFERROR(Telemarketing!C194,"")</f>
        <v>0</v>
      </c>
      <c r="AI199" s="42">
        <f>IFERROR(Telemarketing!D194,"")</f>
        <v>0</v>
      </c>
      <c r="AJ199">
        <f>IFERROR(Telemarketing!E194,"")</f>
        <v>0</v>
      </c>
      <c r="AK199">
        <f>IFERROR(Telemarketing!F194,"")</f>
        <v>0</v>
      </c>
      <c r="AL199">
        <f>IFERROR(Telemarketing!G194,"")</f>
        <v>0</v>
      </c>
    </row>
    <row r="200" spans="2:38" x14ac:dyDescent="0.2">
      <c r="B200" s="2"/>
      <c r="K200" s="5"/>
      <c r="L200" s="2"/>
      <c r="O200">
        <f>IFERROR(Referidos!A200,"")</f>
        <v>0</v>
      </c>
      <c r="P200">
        <f>IFERROR(Referidos!B200,"")</f>
        <v>0</v>
      </c>
      <c r="Q200" s="2">
        <f>IFERROR(Referidos!C200,"")</f>
        <v>0</v>
      </c>
      <c r="R200">
        <f>IFERROR(Referidos!D200,"")</f>
        <v>0</v>
      </c>
      <c r="S200">
        <f>IFERROR(Referidos!J200,"")</f>
        <v>0</v>
      </c>
      <c r="T200">
        <f>IFERROR(Referidos!N200,"")</f>
        <v>0</v>
      </c>
      <c r="U200" s="5">
        <f>IFERROR(Referidos!P200,"")</f>
        <v>0</v>
      </c>
      <c r="V200">
        <f>IFERROR(Referidos!S200,"")</f>
        <v>0</v>
      </c>
      <c r="X200">
        <f>IFERROR(Demos!A198,"")</f>
        <v>0</v>
      </c>
      <c r="Y200">
        <f>IFERROR(Demos!B198,"")</f>
        <v>0</v>
      </c>
      <c r="Z200">
        <f>IFERROR(Demos!C198,"")</f>
        <v>0</v>
      </c>
      <c r="AA200" s="2">
        <f>IFERROR(Demos!D198,"")</f>
        <v>0</v>
      </c>
      <c r="AB200" s="2">
        <f>IFERROR(Demos!E198,"")</f>
        <v>0</v>
      </c>
      <c r="AC200">
        <f>IFERROR(Demos!G198,"")</f>
        <v>0</v>
      </c>
      <c r="AD200">
        <f>IFERROR(Demos!H198,"")</f>
        <v>0</v>
      </c>
      <c r="AF200">
        <f>IFERROR(Telemarketing!A195,"")</f>
        <v>0</v>
      </c>
      <c r="AG200">
        <f>IFERROR(Telemarketing!B195,"")</f>
        <v>0</v>
      </c>
      <c r="AH200" s="2">
        <f>IFERROR(Telemarketing!C195,"")</f>
        <v>0</v>
      </c>
      <c r="AI200" s="42">
        <f>IFERROR(Telemarketing!D195,"")</f>
        <v>0</v>
      </c>
      <c r="AJ200">
        <f>IFERROR(Telemarketing!E195,"")</f>
        <v>0</v>
      </c>
      <c r="AK200">
        <f>IFERROR(Telemarketing!F195,"")</f>
        <v>0</v>
      </c>
      <c r="AL200">
        <f>IFERROR(Telemarketing!G195,"")</f>
        <v>0</v>
      </c>
    </row>
    <row r="201" spans="2:38" x14ac:dyDescent="0.2">
      <c r="B201" s="2"/>
      <c r="K201" s="5"/>
      <c r="L201" s="2"/>
      <c r="O201">
        <f>IFERROR(Referidos!A201,"")</f>
        <v>0</v>
      </c>
      <c r="P201">
        <f>IFERROR(Referidos!B201,"")</f>
        <v>0</v>
      </c>
      <c r="Q201" s="2">
        <f>IFERROR(Referidos!C201,"")</f>
        <v>0</v>
      </c>
      <c r="R201">
        <f>IFERROR(Referidos!D201,"")</f>
        <v>0</v>
      </c>
      <c r="S201">
        <f>IFERROR(Referidos!J201,"")</f>
        <v>0</v>
      </c>
      <c r="T201">
        <f>IFERROR(Referidos!N201,"")</f>
        <v>0</v>
      </c>
      <c r="U201" s="5">
        <f>IFERROR(Referidos!P201,"")</f>
        <v>0</v>
      </c>
      <c r="V201">
        <f>IFERROR(Referidos!S201,"")</f>
        <v>0</v>
      </c>
      <c r="X201">
        <f>IFERROR(Demos!A199,"")</f>
        <v>0</v>
      </c>
      <c r="Y201">
        <f>IFERROR(Demos!B199,"")</f>
        <v>0</v>
      </c>
      <c r="Z201">
        <f>IFERROR(Demos!C199,"")</f>
        <v>0</v>
      </c>
      <c r="AA201" s="2">
        <f>IFERROR(Demos!D199,"")</f>
        <v>0</v>
      </c>
      <c r="AB201" s="2">
        <f>IFERROR(Demos!E199,"")</f>
        <v>0</v>
      </c>
      <c r="AC201">
        <f>IFERROR(Demos!G199,"")</f>
        <v>0</v>
      </c>
      <c r="AD201">
        <f>IFERROR(Demos!H199,"")</f>
        <v>0</v>
      </c>
      <c r="AF201">
        <f>IFERROR(Telemarketing!A196,"")</f>
        <v>0</v>
      </c>
      <c r="AG201">
        <f>IFERROR(Telemarketing!B196,"")</f>
        <v>0</v>
      </c>
      <c r="AH201" s="2">
        <f>IFERROR(Telemarketing!C196,"")</f>
        <v>0</v>
      </c>
      <c r="AI201" s="42">
        <f>IFERROR(Telemarketing!D196,"")</f>
        <v>0</v>
      </c>
      <c r="AJ201">
        <f>IFERROR(Telemarketing!E196,"")</f>
        <v>0</v>
      </c>
      <c r="AK201">
        <f>IFERROR(Telemarketing!F196,"")</f>
        <v>0</v>
      </c>
      <c r="AL201">
        <f>IFERROR(Telemarketing!G196,"")</f>
        <v>0</v>
      </c>
    </row>
    <row r="202" spans="2:38" x14ac:dyDescent="0.2">
      <c r="B202" s="2"/>
      <c r="K202" s="5"/>
      <c r="L202" s="2"/>
      <c r="O202">
        <f>IFERROR(Referidos!A202,"")</f>
        <v>0</v>
      </c>
      <c r="P202">
        <f>IFERROR(Referidos!B202,"")</f>
        <v>0</v>
      </c>
      <c r="Q202" s="2">
        <f>IFERROR(Referidos!C202,"")</f>
        <v>0</v>
      </c>
      <c r="R202">
        <f>IFERROR(Referidos!D202,"")</f>
        <v>0</v>
      </c>
      <c r="S202">
        <f>IFERROR(Referidos!J202,"")</f>
        <v>0</v>
      </c>
      <c r="T202">
        <f>IFERROR(Referidos!N202,"")</f>
        <v>0</v>
      </c>
      <c r="U202" s="5">
        <f>IFERROR(Referidos!P202,"")</f>
        <v>0</v>
      </c>
      <c r="V202">
        <f>IFERROR(Referidos!S202,"")</f>
        <v>0</v>
      </c>
      <c r="X202">
        <f>IFERROR(Demos!A200,"")</f>
        <v>0</v>
      </c>
      <c r="Y202">
        <f>IFERROR(Demos!B200,"")</f>
        <v>0</v>
      </c>
      <c r="Z202">
        <f>IFERROR(Demos!C200,"")</f>
        <v>0</v>
      </c>
      <c r="AA202" s="2">
        <f>IFERROR(Demos!D200,"")</f>
        <v>0</v>
      </c>
      <c r="AB202" s="2">
        <f>IFERROR(Demos!E200,"")</f>
        <v>0</v>
      </c>
      <c r="AC202">
        <f>IFERROR(Demos!G200,"")</f>
        <v>0</v>
      </c>
      <c r="AD202">
        <f>IFERROR(Demos!H200,"")</f>
        <v>0</v>
      </c>
      <c r="AF202">
        <f>IFERROR(Telemarketing!A197,"")</f>
        <v>0</v>
      </c>
      <c r="AG202">
        <f>IFERROR(Telemarketing!B197,"")</f>
        <v>0</v>
      </c>
      <c r="AH202" s="2">
        <f>IFERROR(Telemarketing!C197,"")</f>
        <v>0</v>
      </c>
      <c r="AI202" s="42">
        <f>IFERROR(Telemarketing!D197,"")</f>
        <v>0</v>
      </c>
      <c r="AJ202">
        <f>IFERROR(Telemarketing!E197,"")</f>
        <v>0</v>
      </c>
      <c r="AK202">
        <f>IFERROR(Telemarketing!F197,"")</f>
        <v>0</v>
      </c>
      <c r="AL202">
        <f>IFERROR(Telemarketing!G197,"")</f>
        <v>0</v>
      </c>
    </row>
    <row r="203" spans="2:38" x14ac:dyDescent="0.2">
      <c r="B203" s="2"/>
      <c r="K203" s="5"/>
      <c r="L203" s="2"/>
      <c r="O203">
        <f>IFERROR(Referidos!A203,"")</f>
        <v>0</v>
      </c>
      <c r="P203">
        <f>IFERROR(Referidos!B203,"")</f>
        <v>0</v>
      </c>
      <c r="Q203" s="2">
        <f>IFERROR(Referidos!C203,"")</f>
        <v>0</v>
      </c>
      <c r="R203">
        <f>IFERROR(Referidos!D203,"")</f>
        <v>0</v>
      </c>
      <c r="S203">
        <f>IFERROR(Referidos!J203,"")</f>
        <v>0</v>
      </c>
      <c r="T203">
        <f>IFERROR(Referidos!N203,"")</f>
        <v>0</v>
      </c>
      <c r="U203" s="5">
        <f>IFERROR(Referidos!P203,"")</f>
        <v>0</v>
      </c>
      <c r="V203">
        <f>IFERROR(Referidos!S203,"")</f>
        <v>0</v>
      </c>
      <c r="X203">
        <f>IFERROR(Demos!A201,"")</f>
        <v>0</v>
      </c>
      <c r="Y203">
        <f>IFERROR(Demos!B201,"")</f>
        <v>0</v>
      </c>
      <c r="Z203">
        <f>IFERROR(Demos!C201,"")</f>
        <v>0</v>
      </c>
      <c r="AA203" s="2">
        <f>IFERROR(Demos!D201,"")</f>
        <v>0</v>
      </c>
      <c r="AB203" s="2">
        <f>IFERROR(Demos!E201,"")</f>
        <v>0</v>
      </c>
      <c r="AC203">
        <f>IFERROR(Demos!G201,"")</f>
        <v>0</v>
      </c>
      <c r="AD203">
        <f>IFERROR(Demos!H201,"")</f>
        <v>0</v>
      </c>
      <c r="AF203">
        <f>IFERROR(Telemarketing!A198,"")</f>
        <v>0</v>
      </c>
      <c r="AG203">
        <f>IFERROR(Telemarketing!B198,"")</f>
        <v>0</v>
      </c>
      <c r="AH203" s="2">
        <f>IFERROR(Telemarketing!C198,"")</f>
        <v>0</v>
      </c>
      <c r="AI203" s="42">
        <f>IFERROR(Telemarketing!D198,"")</f>
        <v>0</v>
      </c>
      <c r="AJ203">
        <f>IFERROR(Telemarketing!E198,"")</f>
        <v>0</v>
      </c>
      <c r="AK203">
        <f>IFERROR(Telemarketing!F198,"")</f>
        <v>0</v>
      </c>
      <c r="AL203">
        <f>IFERROR(Telemarketing!G198,"")</f>
        <v>0</v>
      </c>
    </row>
    <row r="204" spans="2:38" x14ac:dyDescent="0.2">
      <c r="B204" s="2"/>
      <c r="K204" s="5"/>
      <c r="L204" s="2"/>
      <c r="O204">
        <f>IFERROR(Referidos!A204,"")</f>
        <v>0</v>
      </c>
      <c r="P204">
        <f>IFERROR(Referidos!B204,"")</f>
        <v>0</v>
      </c>
      <c r="Q204" s="2">
        <f>IFERROR(Referidos!C204,"")</f>
        <v>0</v>
      </c>
      <c r="R204">
        <f>IFERROR(Referidos!D204,"")</f>
        <v>0</v>
      </c>
      <c r="S204">
        <f>IFERROR(Referidos!J204,"")</f>
        <v>0</v>
      </c>
      <c r="T204">
        <f>IFERROR(Referidos!N204,"")</f>
        <v>0</v>
      </c>
      <c r="U204" s="5">
        <f>IFERROR(Referidos!P204,"")</f>
        <v>0</v>
      </c>
      <c r="V204">
        <f>IFERROR(Referidos!S204,"")</f>
        <v>0</v>
      </c>
      <c r="X204">
        <f>IFERROR(Demos!A202,"")</f>
        <v>0</v>
      </c>
      <c r="Y204">
        <f>IFERROR(Demos!B202,"")</f>
        <v>0</v>
      </c>
      <c r="Z204">
        <f>IFERROR(Demos!C202,"")</f>
        <v>0</v>
      </c>
      <c r="AA204" s="2">
        <f>IFERROR(Demos!D202,"")</f>
        <v>0</v>
      </c>
      <c r="AB204" s="2">
        <f>IFERROR(Demos!E202,"")</f>
        <v>0</v>
      </c>
      <c r="AC204">
        <f>IFERROR(Demos!G202,"")</f>
        <v>0</v>
      </c>
      <c r="AD204">
        <f>IFERROR(Demos!H202,"")</f>
        <v>0</v>
      </c>
      <c r="AF204">
        <f>IFERROR(Telemarketing!A199,"")</f>
        <v>0</v>
      </c>
      <c r="AG204">
        <f>IFERROR(Telemarketing!B199,"")</f>
        <v>0</v>
      </c>
      <c r="AH204" s="2">
        <f>IFERROR(Telemarketing!C199,"")</f>
        <v>0</v>
      </c>
      <c r="AI204" s="42">
        <f>IFERROR(Telemarketing!D199,"")</f>
        <v>0</v>
      </c>
      <c r="AJ204">
        <f>IFERROR(Telemarketing!E199,"")</f>
        <v>0</v>
      </c>
      <c r="AK204">
        <f>IFERROR(Telemarketing!F199,"")</f>
        <v>0</v>
      </c>
      <c r="AL204">
        <f>IFERROR(Telemarketing!G199,"")</f>
        <v>0</v>
      </c>
    </row>
    <row r="205" spans="2:38" x14ac:dyDescent="0.2">
      <c r="B205" s="2"/>
      <c r="K205" s="5"/>
      <c r="L205" s="2"/>
      <c r="O205">
        <f>IFERROR(Referidos!A205,"")</f>
        <v>0</v>
      </c>
      <c r="P205">
        <f>IFERROR(Referidos!B205,"")</f>
        <v>0</v>
      </c>
      <c r="Q205" s="2">
        <f>IFERROR(Referidos!C205,"")</f>
        <v>0</v>
      </c>
      <c r="R205">
        <f>IFERROR(Referidos!D205,"")</f>
        <v>0</v>
      </c>
      <c r="S205">
        <f>IFERROR(Referidos!J205,"")</f>
        <v>0</v>
      </c>
      <c r="T205">
        <f>IFERROR(Referidos!N205,"")</f>
        <v>0</v>
      </c>
      <c r="U205" s="5">
        <f>IFERROR(Referidos!P205,"")</f>
        <v>0</v>
      </c>
      <c r="V205">
        <f>IFERROR(Referidos!S205,"")</f>
        <v>0</v>
      </c>
      <c r="X205">
        <f>IFERROR(Demos!A203,"")</f>
        <v>0</v>
      </c>
      <c r="Y205">
        <f>IFERROR(Demos!B203,"")</f>
        <v>0</v>
      </c>
      <c r="Z205">
        <f>IFERROR(Demos!C203,"")</f>
        <v>0</v>
      </c>
      <c r="AA205" s="2">
        <f>IFERROR(Demos!D203,"")</f>
        <v>0</v>
      </c>
      <c r="AB205" s="2">
        <f>IFERROR(Demos!E203,"")</f>
        <v>0</v>
      </c>
      <c r="AC205">
        <f>IFERROR(Demos!G203,"")</f>
        <v>0</v>
      </c>
      <c r="AD205">
        <f>IFERROR(Demos!H203,"")</f>
        <v>0</v>
      </c>
      <c r="AF205">
        <f>IFERROR(Telemarketing!A200,"")</f>
        <v>0</v>
      </c>
      <c r="AG205">
        <f>IFERROR(Telemarketing!B200,"")</f>
        <v>0</v>
      </c>
      <c r="AH205" s="2">
        <f>IFERROR(Telemarketing!C200,"")</f>
        <v>0</v>
      </c>
      <c r="AI205" s="42">
        <f>IFERROR(Telemarketing!D200,"")</f>
        <v>0</v>
      </c>
      <c r="AJ205">
        <f>IFERROR(Telemarketing!E200,"")</f>
        <v>0</v>
      </c>
      <c r="AK205">
        <f>IFERROR(Telemarketing!F200,"")</f>
        <v>0</v>
      </c>
      <c r="AL205">
        <f>IFERROR(Telemarketing!G200,"")</f>
        <v>0</v>
      </c>
    </row>
    <row r="206" spans="2:38" x14ac:dyDescent="0.2">
      <c r="B206" s="2"/>
      <c r="K206" s="5"/>
      <c r="L206" s="2"/>
      <c r="O206">
        <f>IFERROR(Referidos!A206,"")</f>
        <v>0</v>
      </c>
      <c r="P206">
        <f>IFERROR(Referidos!B206,"")</f>
        <v>0</v>
      </c>
      <c r="Q206" s="2">
        <f>IFERROR(Referidos!C206,"")</f>
        <v>0</v>
      </c>
      <c r="R206">
        <f>IFERROR(Referidos!D206,"")</f>
        <v>0</v>
      </c>
      <c r="S206">
        <f>IFERROR(Referidos!J206,"")</f>
        <v>0</v>
      </c>
      <c r="T206">
        <f>IFERROR(Referidos!N206,"")</f>
        <v>0</v>
      </c>
      <c r="U206" s="5">
        <f>IFERROR(Referidos!P206,"")</f>
        <v>0</v>
      </c>
      <c r="V206">
        <f>IFERROR(Referidos!S206,"")</f>
        <v>0</v>
      </c>
      <c r="X206">
        <f>IFERROR(Demos!A204,"")</f>
        <v>0</v>
      </c>
      <c r="Y206">
        <f>IFERROR(Demos!B204,"")</f>
        <v>0</v>
      </c>
      <c r="Z206">
        <f>IFERROR(Demos!C204,"")</f>
        <v>0</v>
      </c>
      <c r="AA206" s="2">
        <f>IFERROR(Demos!D204,"")</f>
        <v>0</v>
      </c>
      <c r="AB206" s="2">
        <f>IFERROR(Demos!E204,"")</f>
        <v>0</v>
      </c>
      <c r="AC206">
        <f>IFERROR(Demos!G204,"")</f>
        <v>0</v>
      </c>
      <c r="AD206">
        <f>IFERROR(Demos!H204,"")</f>
        <v>0</v>
      </c>
      <c r="AF206">
        <f>IFERROR(Telemarketing!A201,"")</f>
        <v>0</v>
      </c>
      <c r="AG206">
        <f>IFERROR(Telemarketing!B201,"")</f>
        <v>0</v>
      </c>
      <c r="AH206" s="2">
        <f>IFERROR(Telemarketing!C201,"")</f>
        <v>0</v>
      </c>
      <c r="AI206" s="42">
        <f>IFERROR(Telemarketing!D201,"")</f>
        <v>0</v>
      </c>
      <c r="AJ206">
        <f>IFERROR(Telemarketing!E201,"")</f>
        <v>0</v>
      </c>
      <c r="AK206">
        <f>IFERROR(Telemarketing!F201,"")</f>
        <v>0</v>
      </c>
      <c r="AL206">
        <f>IFERROR(Telemarketing!G201,"")</f>
        <v>0</v>
      </c>
    </row>
    <row r="207" spans="2:38" x14ac:dyDescent="0.2">
      <c r="B207" s="2"/>
      <c r="K207" s="5"/>
      <c r="L207" s="2"/>
      <c r="O207">
        <f>IFERROR(Referidos!A207,"")</f>
        <v>0</v>
      </c>
      <c r="P207">
        <f>IFERROR(Referidos!B207,"")</f>
        <v>0</v>
      </c>
      <c r="Q207" s="2">
        <f>IFERROR(Referidos!C207,"")</f>
        <v>0</v>
      </c>
      <c r="R207">
        <f>IFERROR(Referidos!D207,"")</f>
        <v>0</v>
      </c>
      <c r="S207">
        <f>IFERROR(Referidos!J207,"")</f>
        <v>0</v>
      </c>
      <c r="T207">
        <f>IFERROR(Referidos!N207,"")</f>
        <v>0</v>
      </c>
      <c r="U207" s="5">
        <f>IFERROR(Referidos!P207,"")</f>
        <v>0</v>
      </c>
      <c r="V207">
        <f>IFERROR(Referidos!S207,"")</f>
        <v>0</v>
      </c>
      <c r="X207">
        <f>IFERROR(Demos!A205,"")</f>
        <v>0</v>
      </c>
      <c r="Y207">
        <f>IFERROR(Demos!B205,"")</f>
        <v>0</v>
      </c>
      <c r="Z207">
        <f>IFERROR(Demos!C205,"")</f>
        <v>0</v>
      </c>
      <c r="AA207" s="2">
        <f>IFERROR(Demos!D205,"")</f>
        <v>0</v>
      </c>
      <c r="AB207" s="2">
        <f>IFERROR(Demos!E205,"")</f>
        <v>0</v>
      </c>
      <c r="AC207">
        <f>IFERROR(Demos!G205,"")</f>
        <v>0</v>
      </c>
      <c r="AD207">
        <f>IFERROR(Demos!H205,"")</f>
        <v>0</v>
      </c>
      <c r="AF207">
        <f>IFERROR(Telemarketing!A202,"")</f>
        <v>0</v>
      </c>
      <c r="AG207">
        <f>IFERROR(Telemarketing!B202,"")</f>
        <v>0</v>
      </c>
      <c r="AH207" s="2">
        <f>IFERROR(Telemarketing!C202,"")</f>
        <v>0</v>
      </c>
      <c r="AI207" s="42">
        <f>IFERROR(Telemarketing!D202,"")</f>
        <v>0</v>
      </c>
      <c r="AJ207">
        <f>IFERROR(Telemarketing!E202,"")</f>
        <v>0</v>
      </c>
      <c r="AK207">
        <f>IFERROR(Telemarketing!F202,"")</f>
        <v>0</v>
      </c>
      <c r="AL207">
        <f>IFERROR(Telemarketing!G202,"")</f>
        <v>0</v>
      </c>
    </row>
    <row r="208" spans="2:38" x14ac:dyDescent="0.2">
      <c r="B208" s="2"/>
      <c r="K208" s="5"/>
      <c r="L208" s="2"/>
      <c r="O208">
        <f>IFERROR(Referidos!A208,"")</f>
        <v>0</v>
      </c>
      <c r="P208">
        <f>IFERROR(Referidos!B208,"")</f>
        <v>0</v>
      </c>
      <c r="Q208" s="2">
        <f>IFERROR(Referidos!C208,"")</f>
        <v>0</v>
      </c>
      <c r="R208">
        <f>IFERROR(Referidos!D208,"")</f>
        <v>0</v>
      </c>
      <c r="S208">
        <f>IFERROR(Referidos!J208,"")</f>
        <v>0</v>
      </c>
      <c r="T208">
        <f>IFERROR(Referidos!N208,"")</f>
        <v>0</v>
      </c>
      <c r="U208" s="5">
        <f>IFERROR(Referidos!P208,"")</f>
        <v>0</v>
      </c>
      <c r="V208">
        <f>IFERROR(Referidos!S208,"")</f>
        <v>0</v>
      </c>
      <c r="X208">
        <f>IFERROR(Demos!A206,"")</f>
        <v>0</v>
      </c>
      <c r="Y208">
        <f>IFERROR(Demos!B206,"")</f>
        <v>0</v>
      </c>
      <c r="Z208">
        <f>IFERROR(Demos!C206,"")</f>
        <v>0</v>
      </c>
      <c r="AA208" s="2">
        <f>IFERROR(Demos!D206,"")</f>
        <v>0</v>
      </c>
      <c r="AB208" s="2">
        <f>IFERROR(Demos!E206,"")</f>
        <v>0</v>
      </c>
      <c r="AC208">
        <f>IFERROR(Demos!G206,"")</f>
        <v>0</v>
      </c>
      <c r="AD208">
        <f>IFERROR(Demos!H206,"")</f>
        <v>0</v>
      </c>
      <c r="AF208">
        <f>IFERROR(Telemarketing!A203,"")</f>
        <v>0</v>
      </c>
      <c r="AG208">
        <f>IFERROR(Telemarketing!B203,"")</f>
        <v>0</v>
      </c>
      <c r="AH208" s="2">
        <f>IFERROR(Telemarketing!C203,"")</f>
        <v>0</v>
      </c>
      <c r="AI208" s="42">
        <f>IFERROR(Telemarketing!D203,"")</f>
        <v>0</v>
      </c>
      <c r="AJ208">
        <f>IFERROR(Telemarketing!E203,"")</f>
        <v>0</v>
      </c>
      <c r="AK208">
        <f>IFERROR(Telemarketing!F203,"")</f>
        <v>0</v>
      </c>
      <c r="AL208">
        <f>IFERROR(Telemarketing!G203,"")</f>
        <v>0</v>
      </c>
    </row>
    <row r="209" spans="2:38" x14ac:dyDescent="0.2">
      <c r="B209" s="2"/>
      <c r="K209" s="5"/>
      <c r="L209" s="2"/>
      <c r="O209">
        <f>IFERROR(Referidos!A209,"")</f>
        <v>0</v>
      </c>
      <c r="P209">
        <f>IFERROR(Referidos!B209,"")</f>
        <v>0</v>
      </c>
      <c r="Q209" s="2">
        <f>IFERROR(Referidos!C209,"")</f>
        <v>0</v>
      </c>
      <c r="R209">
        <f>IFERROR(Referidos!D209,"")</f>
        <v>0</v>
      </c>
      <c r="S209">
        <f>IFERROR(Referidos!J209,"")</f>
        <v>0</v>
      </c>
      <c r="T209">
        <f>IFERROR(Referidos!N209,"")</f>
        <v>0</v>
      </c>
      <c r="U209" s="5">
        <f>IFERROR(Referidos!P209,"")</f>
        <v>0</v>
      </c>
      <c r="V209">
        <f>IFERROR(Referidos!S209,"")</f>
        <v>0</v>
      </c>
      <c r="X209">
        <f>IFERROR(Demos!A207,"")</f>
        <v>0</v>
      </c>
      <c r="Y209">
        <f>IFERROR(Demos!B207,"")</f>
        <v>0</v>
      </c>
      <c r="Z209">
        <f>IFERROR(Demos!C207,"")</f>
        <v>0</v>
      </c>
      <c r="AA209" s="2">
        <f>IFERROR(Demos!D207,"")</f>
        <v>0</v>
      </c>
      <c r="AB209" s="2">
        <f>IFERROR(Demos!E207,"")</f>
        <v>0</v>
      </c>
      <c r="AC209">
        <f>IFERROR(Demos!G207,"")</f>
        <v>0</v>
      </c>
      <c r="AD209">
        <f>IFERROR(Demos!H207,"")</f>
        <v>0</v>
      </c>
      <c r="AF209">
        <f>IFERROR(Telemarketing!A204,"")</f>
        <v>0</v>
      </c>
      <c r="AG209">
        <f>IFERROR(Telemarketing!B204,"")</f>
        <v>0</v>
      </c>
      <c r="AH209" s="2">
        <f>IFERROR(Telemarketing!C204,"")</f>
        <v>0</v>
      </c>
      <c r="AI209" s="42">
        <f>IFERROR(Telemarketing!D204,"")</f>
        <v>0</v>
      </c>
      <c r="AJ209">
        <f>IFERROR(Telemarketing!E204,"")</f>
        <v>0</v>
      </c>
      <c r="AK209">
        <f>IFERROR(Telemarketing!F204,"")</f>
        <v>0</v>
      </c>
      <c r="AL209">
        <f>IFERROR(Telemarketing!G204,"")</f>
        <v>0</v>
      </c>
    </row>
    <row r="210" spans="2:38" x14ac:dyDescent="0.2">
      <c r="B210" s="2"/>
      <c r="K210" s="5"/>
      <c r="L210" s="2"/>
      <c r="O210">
        <f>IFERROR(Referidos!A210,"")</f>
        <v>0</v>
      </c>
      <c r="P210">
        <f>IFERROR(Referidos!B210,"")</f>
        <v>0</v>
      </c>
      <c r="Q210" s="2">
        <f>IFERROR(Referidos!C210,"")</f>
        <v>0</v>
      </c>
      <c r="R210">
        <f>IFERROR(Referidos!D210,"")</f>
        <v>0</v>
      </c>
      <c r="S210">
        <f>IFERROR(Referidos!J210,"")</f>
        <v>0</v>
      </c>
      <c r="T210">
        <f>IFERROR(Referidos!N210,"")</f>
        <v>0</v>
      </c>
      <c r="U210" s="5">
        <f>IFERROR(Referidos!P210,"")</f>
        <v>0</v>
      </c>
      <c r="V210">
        <f>IFERROR(Referidos!S210,"")</f>
        <v>0</v>
      </c>
      <c r="X210">
        <f>IFERROR(Demos!A208,"")</f>
        <v>0</v>
      </c>
      <c r="Y210">
        <f>IFERROR(Demos!B208,"")</f>
        <v>0</v>
      </c>
      <c r="Z210">
        <f>IFERROR(Demos!C208,"")</f>
        <v>0</v>
      </c>
      <c r="AA210" s="2">
        <f>IFERROR(Demos!D208,"")</f>
        <v>0</v>
      </c>
      <c r="AB210" s="2">
        <f>IFERROR(Demos!E208,"")</f>
        <v>0</v>
      </c>
      <c r="AC210">
        <f>IFERROR(Demos!G208,"")</f>
        <v>0</v>
      </c>
      <c r="AD210">
        <f>IFERROR(Demos!H208,"")</f>
        <v>0</v>
      </c>
      <c r="AF210">
        <f>IFERROR(Telemarketing!A205,"")</f>
        <v>0</v>
      </c>
      <c r="AG210">
        <f>IFERROR(Telemarketing!B205,"")</f>
        <v>0</v>
      </c>
      <c r="AH210" s="2">
        <f>IFERROR(Telemarketing!C205,"")</f>
        <v>0</v>
      </c>
      <c r="AI210" s="42">
        <f>IFERROR(Telemarketing!D205,"")</f>
        <v>0</v>
      </c>
      <c r="AJ210">
        <f>IFERROR(Telemarketing!E205,"")</f>
        <v>0</v>
      </c>
      <c r="AK210">
        <f>IFERROR(Telemarketing!F205,"")</f>
        <v>0</v>
      </c>
      <c r="AL210">
        <f>IFERROR(Telemarketing!G205,"")</f>
        <v>0</v>
      </c>
    </row>
    <row r="211" spans="2:38" x14ac:dyDescent="0.2">
      <c r="B211" s="2"/>
      <c r="K211" s="5"/>
      <c r="L211" s="2"/>
      <c r="O211">
        <f>IFERROR(Referidos!A211,"")</f>
        <v>0</v>
      </c>
      <c r="P211">
        <f>IFERROR(Referidos!B211,"")</f>
        <v>0</v>
      </c>
      <c r="Q211" s="2">
        <f>IFERROR(Referidos!C211,"")</f>
        <v>0</v>
      </c>
      <c r="R211">
        <f>IFERROR(Referidos!D211,"")</f>
        <v>0</v>
      </c>
      <c r="S211">
        <f>IFERROR(Referidos!J211,"")</f>
        <v>0</v>
      </c>
      <c r="T211">
        <f>IFERROR(Referidos!N211,"")</f>
        <v>0</v>
      </c>
      <c r="U211" s="5">
        <f>IFERROR(Referidos!P211,"")</f>
        <v>0</v>
      </c>
      <c r="V211">
        <f>IFERROR(Referidos!S211,"")</f>
        <v>0</v>
      </c>
      <c r="X211">
        <f>IFERROR(Demos!A209,"")</f>
        <v>0</v>
      </c>
      <c r="Y211">
        <f>IFERROR(Demos!B209,"")</f>
        <v>0</v>
      </c>
      <c r="Z211">
        <f>IFERROR(Demos!C209,"")</f>
        <v>0</v>
      </c>
      <c r="AA211" s="2">
        <f>IFERROR(Demos!D209,"")</f>
        <v>0</v>
      </c>
      <c r="AB211" s="2">
        <f>IFERROR(Demos!E209,"")</f>
        <v>0</v>
      </c>
      <c r="AC211">
        <f>IFERROR(Demos!G209,"")</f>
        <v>0</v>
      </c>
      <c r="AD211">
        <f>IFERROR(Demos!H209,"")</f>
        <v>0</v>
      </c>
      <c r="AF211">
        <f>IFERROR(Telemarketing!A206,"")</f>
        <v>0</v>
      </c>
      <c r="AG211">
        <f>IFERROR(Telemarketing!B206,"")</f>
        <v>0</v>
      </c>
      <c r="AH211" s="2">
        <f>IFERROR(Telemarketing!C206,"")</f>
        <v>0</v>
      </c>
      <c r="AI211" s="42">
        <f>IFERROR(Telemarketing!D206,"")</f>
        <v>0</v>
      </c>
      <c r="AJ211">
        <f>IFERROR(Telemarketing!E206,"")</f>
        <v>0</v>
      </c>
      <c r="AK211">
        <f>IFERROR(Telemarketing!F206,"")</f>
        <v>0</v>
      </c>
      <c r="AL211">
        <f>IFERROR(Telemarketing!G206,"")</f>
        <v>0</v>
      </c>
    </row>
    <row r="212" spans="2:38" x14ac:dyDescent="0.2">
      <c r="B212" s="2"/>
      <c r="K212" s="5"/>
      <c r="L212" s="2"/>
      <c r="O212">
        <f>IFERROR(Referidos!A212,"")</f>
        <v>0</v>
      </c>
      <c r="P212">
        <f>IFERROR(Referidos!B212,"")</f>
        <v>0</v>
      </c>
      <c r="Q212" s="2">
        <f>IFERROR(Referidos!C212,"")</f>
        <v>0</v>
      </c>
      <c r="R212">
        <f>IFERROR(Referidos!D212,"")</f>
        <v>0</v>
      </c>
      <c r="S212">
        <f>IFERROR(Referidos!J212,"")</f>
        <v>0</v>
      </c>
      <c r="T212">
        <f>IFERROR(Referidos!N212,"")</f>
        <v>0</v>
      </c>
      <c r="U212" s="5">
        <f>IFERROR(Referidos!P212,"")</f>
        <v>0</v>
      </c>
      <c r="V212">
        <f>IFERROR(Referidos!S212,"")</f>
        <v>0</v>
      </c>
      <c r="X212">
        <f>IFERROR(Demos!A210,"")</f>
        <v>0</v>
      </c>
      <c r="Y212">
        <f>IFERROR(Demos!B210,"")</f>
        <v>0</v>
      </c>
      <c r="Z212">
        <f>IFERROR(Demos!C210,"")</f>
        <v>0</v>
      </c>
      <c r="AA212" s="2">
        <f>IFERROR(Demos!D210,"")</f>
        <v>0</v>
      </c>
      <c r="AB212" s="2">
        <f>IFERROR(Demos!E210,"")</f>
        <v>0</v>
      </c>
      <c r="AC212">
        <f>IFERROR(Demos!G210,"")</f>
        <v>0</v>
      </c>
      <c r="AD212">
        <f>IFERROR(Demos!H210,"")</f>
        <v>0</v>
      </c>
      <c r="AF212">
        <f>IFERROR(Telemarketing!A207,"")</f>
        <v>0</v>
      </c>
      <c r="AG212">
        <f>IFERROR(Telemarketing!B207,"")</f>
        <v>0</v>
      </c>
      <c r="AH212" s="2">
        <f>IFERROR(Telemarketing!C207,"")</f>
        <v>0</v>
      </c>
      <c r="AI212" s="42">
        <f>IFERROR(Telemarketing!D207,"")</f>
        <v>0</v>
      </c>
      <c r="AJ212">
        <f>IFERROR(Telemarketing!E207,"")</f>
        <v>0</v>
      </c>
      <c r="AK212">
        <f>IFERROR(Telemarketing!F207,"")</f>
        <v>0</v>
      </c>
      <c r="AL212">
        <f>IFERROR(Telemarketing!G207,"")</f>
        <v>0</v>
      </c>
    </row>
    <row r="213" spans="2:38" x14ac:dyDescent="0.2">
      <c r="B213" s="2"/>
      <c r="K213" s="5"/>
      <c r="L213" s="2"/>
      <c r="O213">
        <f>IFERROR(Referidos!A213,"")</f>
        <v>0</v>
      </c>
      <c r="P213">
        <f>IFERROR(Referidos!B213,"")</f>
        <v>0</v>
      </c>
      <c r="Q213" s="2">
        <f>IFERROR(Referidos!C213,"")</f>
        <v>0</v>
      </c>
      <c r="R213">
        <f>IFERROR(Referidos!D213,"")</f>
        <v>0</v>
      </c>
      <c r="S213">
        <f>IFERROR(Referidos!J213,"")</f>
        <v>0</v>
      </c>
      <c r="T213">
        <f>IFERROR(Referidos!N213,"")</f>
        <v>0</v>
      </c>
      <c r="U213" s="5">
        <f>IFERROR(Referidos!P213,"")</f>
        <v>0</v>
      </c>
      <c r="V213">
        <f>IFERROR(Referidos!S213,"")</f>
        <v>0</v>
      </c>
      <c r="X213">
        <f>IFERROR(Demos!A211,"")</f>
        <v>0</v>
      </c>
      <c r="Y213">
        <f>IFERROR(Demos!B211,"")</f>
        <v>0</v>
      </c>
      <c r="Z213">
        <f>IFERROR(Demos!C211,"")</f>
        <v>0</v>
      </c>
      <c r="AA213" s="2">
        <f>IFERROR(Demos!D211,"")</f>
        <v>0</v>
      </c>
      <c r="AB213" s="2">
        <f>IFERROR(Demos!E211,"")</f>
        <v>0</v>
      </c>
      <c r="AC213">
        <f>IFERROR(Demos!G211,"")</f>
        <v>0</v>
      </c>
      <c r="AD213">
        <f>IFERROR(Demos!H211,"")</f>
        <v>0</v>
      </c>
      <c r="AF213">
        <f>IFERROR(Telemarketing!A208,"")</f>
        <v>0</v>
      </c>
      <c r="AG213">
        <f>IFERROR(Telemarketing!B208,"")</f>
        <v>0</v>
      </c>
      <c r="AH213" s="2">
        <f>IFERROR(Telemarketing!C208,"")</f>
        <v>0</v>
      </c>
      <c r="AI213" s="42">
        <f>IFERROR(Telemarketing!D208,"")</f>
        <v>0</v>
      </c>
      <c r="AJ213">
        <f>IFERROR(Telemarketing!E208,"")</f>
        <v>0</v>
      </c>
      <c r="AK213">
        <f>IFERROR(Telemarketing!F208,"")</f>
        <v>0</v>
      </c>
      <c r="AL213">
        <f>IFERROR(Telemarketing!G208,"")</f>
        <v>0</v>
      </c>
    </row>
    <row r="214" spans="2:38" x14ac:dyDescent="0.2">
      <c r="B214" s="2"/>
      <c r="K214" s="5"/>
      <c r="L214" s="2"/>
      <c r="O214">
        <f>IFERROR(Referidos!A214,"")</f>
        <v>0</v>
      </c>
      <c r="P214">
        <f>IFERROR(Referidos!B214,"")</f>
        <v>0</v>
      </c>
      <c r="Q214" s="2">
        <f>IFERROR(Referidos!C214,"")</f>
        <v>0</v>
      </c>
      <c r="R214">
        <f>IFERROR(Referidos!D214,"")</f>
        <v>0</v>
      </c>
      <c r="S214">
        <f>IFERROR(Referidos!J214,"")</f>
        <v>0</v>
      </c>
      <c r="T214">
        <f>IFERROR(Referidos!N214,"")</f>
        <v>0</v>
      </c>
      <c r="U214" s="5">
        <f>IFERROR(Referidos!P214,"")</f>
        <v>0</v>
      </c>
      <c r="V214">
        <f>IFERROR(Referidos!S214,"")</f>
        <v>0</v>
      </c>
      <c r="X214">
        <f>IFERROR(Demos!A212,"")</f>
        <v>0</v>
      </c>
      <c r="Y214">
        <f>IFERROR(Demos!B212,"")</f>
        <v>0</v>
      </c>
      <c r="Z214">
        <f>IFERROR(Demos!C212,"")</f>
        <v>0</v>
      </c>
      <c r="AA214" s="2">
        <f>IFERROR(Demos!D212,"")</f>
        <v>0</v>
      </c>
      <c r="AB214" s="2">
        <f>IFERROR(Demos!E212,"")</f>
        <v>0</v>
      </c>
      <c r="AC214">
        <f>IFERROR(Demos!G212,"")</f>
        <v>0</v>
      </c>
      <c r="AD214">
        <f>IFERROR(Demos!H212,"")</f>
        <v>0</v>
      </c>
      <c r="AF214">
        <f>IFERROR(Telemarketing!A209,"")</f>
        <v>0</v>
      </c>
      <c r="AG214">
        <f>IFERROR(Telemarketing!B209,"")</f>
        <v>0</v>
      </c>
      <c r="AH214" s="2">
        <f>IFERROR(Telemarketing!C209,"")</f>
        <v>0</v>
      </c>
      <c r="AI214" s="42">
        <f>IFERROR(Telemarketing!D209,"")</f>
        <v>0</v>
      </c>
      <c r="AJ214">
        <f>IFERROR(Telemarketing!E209,"")</f>
        <v>0</v>
      </c>
      <c r="AK214">
        <f>IFERROR(Telemarketing!F209,"")</f>
        <v>0</v>
      </c>
      <c r="AL214">
        <f>IFERROR(Telemarketing!G209,"")</f>
        <v>0</v>
      </c>
    </row>
    <row r="215" spans="2:38" x14ac:dyDescent="0.2">
      <c r="B215" s="2"/>
      <c r="K215" s="5"/>
      <c r="L215" s="2"/>
      <c r="O215">
        <f>IFERROR(Referidos!A215,"")</f>
        <v>0</v>
      </c>
      <c r="P215">
        <f>IFERROR(Referidos!B215,"")</f>
        <v>0</v>
      </c>
      <c r="Q215" s="2">
        <f>IFERROR(Referidos!C215,"")</f>
        <v>0</v>
      </c>
      <c r="R215">
        <f>IFERROR(Referidos!D215,"")</f>
        <v>0</v>
      </c>
      <c r="S215">
        <f>IFERROR(Referidos!J215,"")</f>
        <v>0</v>
      </c>
      <c r="T215">
        <f>IFERROR(Referidos!N215,"")</f>
        <v>0</v>
      </c>
      <c r="U215" s="5">
        <f>IFERROR(Referidos!P215,"")</f>
        <v>0</v>
      </c>
      <c r="V215">
        <f>IFERROR(Referidos!S215,"")</f>
        <v>0</v>
      </c>
      <c r="X215">
        <f>IFERROR(Demos!A213,"")</f>
        <v>0</v>
      </c>
      <c r="Y215">
        <f>IFERROR(Demos!B213,"")</f>
        <v>0</v>
      </c>
      <c r="Z215">
        <f>IFERROR(Demos!C213,"")</f>
        <v>0</v>
      </c>
      <c r="AA215" s="2">
        <f>IFERROR(Demos!D213,"")</f>
        <v>0</v>
      </c>
      <c r="AB215" s="2">
        <f>IFERROR(Demos!E213,"")</f>
        <v>0</v>
      </c>
      <c r="AC215">
        <f>IFERROR(Demos!G213,"")</f>
        <v>0</v>
      </c>
      <c r="AD215">
        <f>IFERROR(Demos!H213,"")</f>
        <v>0</v>
      </c>
      <c r="AF215">
        <f>IFERROR(Telemarketing!A210,"")</f>
        <v>0</v>
      </c>
      <c r="AG215">
        <f>IFERROR(Telemarketing!B210,"")</f>
        <v>0</v>
      </c>
      <c r="AH215" s="2">
        <f>IFERROR(Telemarketing!C210,"")</f>
        <v>0</v>
      </c>
      <c r="AI215" s="42">
        <f>IFERROR(Telemarketing!D210,"")</f>
        <v>0</v>
      </c>
      <c r="AJ215">
        <f>IFERROR(Telemarketing!E210,"")</f>
        <v>0</v>
      </c>
      <c r="AK215">
        <f>IFERROR(Telemarketing!F210,"")</f>
        <v>0</v>
      </c>
      <c r="AL215">
        <f>IFERROR(Telemarketing!G210,"")</f>
        <v>0</v>
      </c>
    </row>
    <row r="216" spans="2:38" x14ac:dyDescent="0.2">
      <c r="B216" s="2"/>
      <c r="K216" s="5"/>
      <c r="L216" s="2"/>
      <c r="O216">
        <f>IFERROR(Referidos!A216,"")</f>
        <v>0</v>
      </c>
      <c r="P216">
        <f>IFERROR(Referidos!B216,"")</f>
        <v>0</v>
      </c>
      <c r="Q216" s="2">
        <f>IFERROR(Referidos!C216,"")</f>
        <v>0</v>
      </c>
      <c r="R216">
        <f>IFERROR(Referidos!D216,"")</f>
        <v>0</v>
      </c>
      <c r="S216">
        <f>IFERROR(Referidos!J216,"")</f>
        <v>0</v>
      </c>
      <c r="T216">
        <f>IFERROR(Referidos!N216,"")</f>
        <v>0</v>
      </c>
      <c r="U216" s="5">
        <f>IFERROR(Referidos!P216,"")</f>
        <v>0</v>
      </c>
      <c r="V216">
        <f>IFERROR(Referidos!S216,"")</f>
        <v>0</v>
      </c>
      <c r="X216">
        <f>IFERROR(Demos!A214,"")</f>
        <v>0</v>
      </c>
      <c r="Y216">
        <f>IFERROR(Demos!B214,"")</f>
        <v>0</v>
      </c>
      <c r="Z216">
        <f>IFERROR(Demos!C214,"")</f>
        <v>0</v>
      </c>
      <c r="AA216" s="2">
        <f>IFERROR(Demos!D214,"")</f>
        <v>0</v>
      </c>
      <c r="AB216" s="2">
        <f>IFERROR(Demos!E214,"")</f>
        <v>0</v>
      </c>
      <c r="AC216">
        <f>IFERROR(Demos!G214,"")</f>
        <v>0</v>
      </c>
      <c r="AD216">
        <f>IFERROR(Demos!H214,"")</f>
        <v>0</v>
      </c>
      <c r="AF216">
        <f>IFERROR(Telemarketing!A211,"")</f>
        <v>0</v>
      </c>
      <c r="AG216">
        <f>IFERROR(Telemarketing!B211,"")</f>
        <v>0</v>
      </c>
      <c r="AH216" s="2">
        <f>IFERROR(Telemarketing!C211,"")</f>
        <v>0</v>
      </c>
      <c r="AI216" s="42">
        <f>IFERROR(Telemarketing!D211,"")</f>
        <v>0</v>
      </c>
      <c r="AJ216">
        <f>IFERROR(Telemarketing!E211,"")</f>
        <v>0</v>
      </c>
      <c r="AK216">
        <f>IFERROR(Telemarketing!F211,"")</f>
        <v>0</v>
      </c>
      <c r="AL216">
        <f>IFERROR(Telemarketing!G211,"")</f>
        <v>0</v>
      </c>
    </row>
    <row r="217" spans="2:38" x14ac:dyDescent="0.2">
      <c r="B217" s="2"/>
      <c r="K217" s="5"/>
      <c r="L217" s="2"/>
      <c r="O217">
        <f>IFERROR(Referidos!A217,"")</f>
        <v>0</v>
      </c>
      <c r="P217">
        <f>IFERROR(Referidos!B217,"")</f>
        <v>0</v>
      </c>
      <c r="Q217" s="2">
        <f>IFERROR(Referidos!C217,"")</f>
        <v>0</v>
      </c>
      <c r="R217">
        <f>IFERROR(Referidos!D217,"")</f>
        <v>0</v>
      </c>
      <c r="S217">
        <f>IFERROR(Referidos!J217,"")</f>
        <v>0</v>
      </c>
      <c r="T217">
        <f>IFERROR(Referidos!N217,"")</f>
        <v>0</v>
      </c>
      <c r="U217" s="5">
        <f>IFERROR(Referidos!P217,"")</f>
        <v>0</v>
      </c>
      <c r="V217">
        <f>IFERROR(Referidos!S217,"")</f>
        <v>0</v>
      </c>
      <c r="X217">
        <f>IFERROR(Demos!A215,"")</f>
        <v>0</v>
      </c>
      <c r="Y217">
        <f>IFERROR(Demos!B215,"")</f>
        <v>0</v>
      </c>
      <c r="Z217">
        <f>IFERROR(Demos!C215,"")</f>
        <v>0</v>
      </c>
      <c r="AA217" s="2">
        <f>IFERROR(Demos!D215,"")</f>
        <v>0</v>
      </c>
      <c r="AB217" s="2">
        <f>IFERROR(Demos!E215,"")</f>
        <v>0</v>
      </c>
      <c r="AC217">
        <f>IFERROR(Demos!G215,"")</f>
        <v>0</v>
      </c>
      <c r="AD217">
        <f>IFERROR(Demos!H215,"")</f>
        <v>0</v>
      </c>
      <c r="AF217">
        <f>IFERROR(Telemarketing!A212,"")</f>
        <v>0</v>
      </c>
      <c r="AG217">
        <f>IFERROR(Telemarketing!B212,"")</f>
        <v>0</v>
      </c>
      <c r="AH217" s="2">
        <f>IFERROR(Telemarketing!C212,"")</f>
        <v>0</v>
      </c>
      <c r="AI217" s="42">
        <f>IFERROR(Telemarketing!D212,"")</f>
        <v>0</v>
      </c>
      <c r="AJ217">
        <f>IFERROR(Telemarketing!E212,"")</f>
        <v>0</v>
      </c>
      <c r="AK217">
        <f>IFERROR(Telemarketing!F212,"")</f>
        <v>0</v>
      </c>
      <c r="AL217">
        <f>IFERROR(Telemarketing!G212,"")</f>
        <v>0</v>
      </c>
    </row>
    <row r="218" spans="2:38" x14ac:dyDescent="0.2">
      <c r="B218" s="2"/>
      <c r="K218" s="5"/>
      <c r="L218" s="2"/>
      <c r="O218">
        <f>IFERROR(Referidos!A218,"")</f>
        <v>0</v>
      </c>
      <c r="P218">
        <f>IFERROR(Referidos!B218,"")</f>
        <v>0</v>
      </c>
      <c r="Q218" s="2">
        <f>IFERROR(Referidos!C218,"")</f>
        <v>0</v>
      </c>
      <c r="R218">
        <f>IFERROR(Referidos!D218,"")</f>
        <v>0</v>
      </c>
      <c r="S218">
        <f>IFERROR(Referidos!J218,"")</f>
        <v>0</v>
      </c>
      <c r="T218">
        <f>IFERROR(Referidos!N218,"")</f>
        <v>0</v>
      </c>
      <c r="U218" s="5">
        <f>IFERROR(Referidos!P218,"")</f>
        <v>0</v>
      </c>
      <c r="V218">
        <f>IFERROR(Referidos!S218,"")</f>
        <v>0</v>
      </c>
      <c r="X218">
        <f>IFERROR(Demos!A216,"")</f>
        <v>0</v>
      </c>
      <c r="Y218">
        <f>IFERROR(Demos!B216,"")</f>
        <v>0</v>
      </c>
      <c r="Z218">
        <f>IFERROR(Demos!C216,"")</f>
        <v>0</v>
      </c>
      <c r="AA218" s="2">
        <f>IFERROR(Demos!D216,"")</f>
        <v>0</v>
      </c>
      <c r="AB218" s="2">
        <f>IFERROR(Demos!E216,"")</f>
        <v>0</v>
      </c>
      <c r="AC218">
        <f>IFERROR(Demos!G216,"")</f>
        <v>0</v>
      </c>
      <c r="AD218">
        <f>IFERROR(Demos!H216,"")</f>
        <v>0</v>
      </c>
      <c r="AF218">
        <f>IFERROR(Telemarketing!A213,"")</f>
        <v>0</v>
      </c>
      <c r="AG218">
        <f>IFERROR(Telemarketing!B213,"")</f>
        <v>0</v>
      </c>
      <c r="AH218" s="2">
        <f>IFERROR(Telemarketing!C213,"")</f>
        <v>0</v>
      </c>
      <c r="AI218" s="42">
        <f>IFERROR(Telemarketing!D213,"")</f>
        <v>0</v>
      </c>
      <c r="AJ218">
        <f>IFERROR(Telemarketing!E213,"")</f>
        <v>0</v>
      </c>
      <c r="AK218">
        <f>IFERROR(Telemarketing!F213,"")</f>
        <v>0</v>
      </c>
      <c r="AL218">
        <f>IFERROR(Telemarketing!G213,"")</f>
        <v>0</v>
      </c>
    </row>
    <row r="219" spans="2:38" x14ac:dyDescent="0.2">
      <c r="B219" s="2"/>
      <c r="K219" s="5"/>
      <c r="L219" s="2"/>
      <c r="O219">
        <f>IFERROR(Referidos!A219,"")</f>
        <v>0</v>
      </c>
      <c r="P219">
        <f>IFERROR(Referidos!B219,"")</f>
        <v>0</v>
      </c>
      <c r="Q219" s="2">
        <f>IFERROR(Referidos!C219,"")</f>
        <v>0</v>
      </c>
      <c r="R219">
        <f>IFERROR(Referidos!D219,"")</f>
        <v>0</v>
      </c>
      <c r="S219">
        <f>IFERROR(Referidos!J219,"")</f>
        <v>0</v>
      </c>
      <c r="T219">
        <f>IFERROR(Referidos!N219,"")</f>
        <v>0</v>
      </c>
      <c r="U219" s="5">
        <f>IFERROR(Referidos!P219,"")</f>
        <v>0</v>
      </c>
      <c r="V219">
        <f>IFERROR(Referidos!S219,"")</f>
        <v>0</v>
      </c>
      <c r="X219">
        <f>IFERROR(Demos!A217,"")</f>
        <v>0</v>
      </c>
      <c r="Y219">
        <f>IFERROR(Demos!B217,"")</f>
        <v>0</v>
      </c>
      <c r="Z219">
        <f>IFERROR(Demos!C217,"")</f>
        <v>0</v>
      </c>
      <c r="AA219" s="2">
        <f>IFERROR(Demos!D217,"")</f>
        <v>0</v>
      </c>
      <c r="AB219" s="2">
        <f>IFERROR(Demos!E217,"")</f>
        <v>0</v>
      </c>
      <c r="AC219">
        <f>IFERROR(Demos!G217,"")</f>
        <v>0</v>
      </c>
      <c r="AD219">
        <f>IFERROR(Demos!H217,"")</f>
        <v>0</v>
      </c>
      <c r="AF219">
        <f>IFERROR(Telemarketing!A214,"")</f>
        <v>0</v>
      </c>
      <c r="AG219">
        <f>IFERROR(Telemarketing!B214,"")</f>
        <v>0</v>
      </c>
      <c r="AH219" s="2">
        <f>IFERROR(Telemarketing!C214,"")</f>
        <v>0</v>
      </c>
      <c r="AI219" s="42">
        <f>IFERROR(Telemarketing!D214,"")</f>
        <v>0</v>
      </c>
      <c r="AJ219">
        <f>IFERROR(Telemarketing!E214,"")</f>
        <v>0</v>
      </c>
      <c r="AK219">
        <f>IFERROR(Telemarketing!F214,"")</f>
        <v>0</v>
      </c>
      <c r="AL219">
        <f>IFERROR(Telemarketing!G214,"")</f>
        <v>0</v>
      </c>
    </row>
    <row r="220" spans="2:38" x14ac:dyDescent="0.2">
      <c r="B220" s="2"/>
      <c r="K220" s="5"/>
      <c r="L220" s="2"/>
      <c r="O220">
        <f>IFERROR(Referidos!A220,"")</f>
        <v>0</v>
      </c>
      <c r="P220">
        <f>IFERROR(Referidos!B220,"")</f>
        <v>0</v>
      </c>
      <c r="Q220" s="2">
        <f>IFERROR(Referidos!C220,"")</f>
        <v>0</v>
      </c>
      <c r="R220">
        <f>IFERROR(Referidos!D220,"")</f>
        <v>0</v>
      </c>
      <c r="S220">
        <f>IFERROR(Referidos!J220,"")</f>
        <v>0</v>
      </c>
      <c r="T220">
        <f>IFERROR(Referidos!N220,"")</f>
        <v>0</v>
      </c>
      <c r="U220" s="5">
        <f>IFERROR(Referidos!P220,"")</f>
        <v>0</v>
      </c>
      <c r="V220">
        <f>IFERROR(Referidos!S220,"")</f>
        <v>0</v>
      </c>
      <c r="X220">
        <f>IFERROR(Demos!A218,"")</f>
        <v>0</v>
      </c>
      <c r="Y220">
        <f>IFERROR(Demos!B218,"")</f>
        <v>0</v>
      </c>
      <c r="Z220">
        <f>IFERROR(Demos!C218,"")</f>
        <v>0</v>
      </c>
      <c r="AA220" s="2">
        <f>IFERROR(Demos!D218,"")</f>
        <v>0</v>
      </c>
      <c r="AB220" s="2">
        <f>IFERROR(Demos!E218,"")</f>
        <v>0</v>
      </c>
      <c r="AC220">
        <f>IFERROR(Demos!G218,"")</f>
        <v>0</v>
      </c>
      <c r="AD220">
        <f>IFERROR(Demos!H218,"")</f>
        <v>0</v>
      </c>
      <c r="AF220">
        <f>IFERROR(Telemarketing!A215,"")</f>
        <v>0</v>
      </c>
      <c r="AG220">
        <f>IFERROR(Telemarketing!B215,"")</f>
        <v>0</v>
      </c>
      <c r="AH220" s="2">
        <f>IFERROR(Telemarketing!C215,"")</f>
        <v>0</v>
      </c>
      <c r="AI220" s="42">
        <f>IFERROR(Telemarketing!D215,"")</f>
        <v>0</v>
      </c>
      <c r="AJ220">
        <f>IFERROR(Telemarketing!E215,"")</f>
        <v>0</v>
      </c>
      <c r="AK220">
        <f>IFERROR(Telemarketing!F215,"")</f>
        <v>0</v>
      </c>
      <c r="AL220">
        <f>IFERROR(Telemarketing!G215,"")</f>
        <v>0</v>
      </c>
    </row>
    <row r="221" spans="2:38" x14ac:dyDescent="0.2">
      <c r="B221" s="2"/>
      <c r="K221" s="5"/>
      <c r="L221" s="2"/>
      <c r="O221">
        <f>IFERROR(Referidos!A221,"")</f>
        <v>0</v>
      </c>
      <c r="P221">
        <f>IFERROR(Referidos!B221,"")</f>
        <v>0</v>
      </c>
      <c r="Q221" s="2">
        <f>IFERROR(Referidos!C221,"")</f>
        <v>0</v>
      </c>
      <c r="R221">
        <f>IFERROR(Referidos!D221,"")</f>
        <v>0</v>
      </c>
      <c r="S221">
        <f>IFERROR(Referidos!J221,"")</f>
        <v>0</v>
      </c>
      <c r="T221">
        <f>IFERROR(Referidos!N221,"")</f>
        <v>0</v>
      </c>
      <c r="U221" s="5">
        <f>IFERROR(Referidos!P221,"")</f>
        <v>0</v>
      </c>
      <c r="V221">
        <f>IFERROR(Referidos!S221,"")</f>
        <v>0</v>
      </c>
      <c r="X221">
        <f>IFERROR(Demos!A219,"")</f>
        <v>0</v>
      </c>
      <c r="Y221">
        <f>IFERROR(Demos!B219,"")</f>
        <v>0</v>
      </c>
      <c r="Z221">
        <f>IFERROR(Demos!C219,"")</f>
        <v>0</v>
      </c>
      <c r="AA221" s="2">
        <f>IFERROR(Demos!D219,"")</f>
        <v>0</v>
      </c>
      <c r="AB221" s="2">
        <f>IFERROR(Demos!E219,"")</f>
        <v>0</v>
      </c>
      <c r="AC221">
        <f>IFERROR(Demos!G219,"")</f>
        <v>0</v>
      </c>
      <c r="AD221">
        <f>IFERROR(Demos!H219,"")</f>
        <v>0</v>
      </c>
      <c r="AF221">
        <f>IFERROR(Telemarketing!A216,"")</f>
        <v>0</v>
      </c>
      <c r="AG221">
        <f>IFERROR(Telemarketing!B216,"")</f>
        <v>0</v>
      </c>
      <c r="AH221" s="2">
        <f>IFERROR(Telemarketing!C216,"")</f>
        <v>0</v>
      </c>
      <c r="AI221" s="42">
        <f>IFERROR(Telemarketing!D216,"")</f>
        <v>0</v>
      </c>
      <c r="AJ221">
        <f>IFERROR(Telemarketing!E216,"")</f>
        <v>0</v>
      </c>
      <c r="AK221">
        <f>IFERROR(Telemarketing!F216,"")</f>
        <v>0</v>
      </c>
      <c r="AL221">
        <f>IFERROR(Telemarketing!G216,"")</f>
        <v>0</v>
      </c>
    </row>
    <row r="222" spans="2:38" x14ac:dyDescent="0.2">
      <c r="B222" s="2"/>
      <c r="K222" s="5"/>
      <c r="L222" s="2"/>
      <c r="O222">
        <f>IFERROR(Referidos!A222,"")</f>
        <v>0</v>
      </c>
      <c r="P222">
        <f>IFERROR(Referidos!B222,"")</f>
        <v>0</v>
      </c>
      <c r="Q222" s="2">
        <f>IFERROR(Referidos!C222,"")</f>
        <v>0</v>
      </c>
      <c r="R222">
        <f>IFERROR(Referidos!D222,"")</f>
        <v>0</v>
      </c>
      <c r="S222">
        <f>IFERROR(Referidos!J222,"")</f>
        <v>0</v>
      </c>
      <c r="T222">
        <f>IFERROR(Referidos!N222,"")</f>
        <v>0</v>
      </c>
      <c r="U222" s="5">
        <f>IFERROR(Referidos!P222,"")</f>
        <v>0</v>
      </c>
      <c r="V222">
        <f>IFERROR(Referidos!S222,"")</f>
        <v>0</v>
      </c>
      <c r="X222">
        <f>IFERROR(Demos!A220,"")</f>
        <v>0</v>
      </c>
      <c r="Y222">
        <f>IFERROR(Demos!B220,"")</f>
        <v>0</v>
      </c>
      <c r="Z222">
        <f>IFERROR(Demos!C220,"")</f>
        <v>0</v>
      </c>
      <c r="AA222" s="2">
        <f>IFERROR(Demos!D220,"")</f>
        <v>0</v>
      </c>
      <c r="AB222" s="2">
        <f>IFERROR(Demos!E220,"")</f>
        <v>0</v>
      </c>
      <c r="AC222">
        <f>IFERROR(Demos!G220,"")</f>
        <v>0</v>
      </c>
      <c r="AD222">
        <f>IFERROR(Demos!H220,"")</f>
        <v>0</v>
      </c>
      <c r="AF222">
        <f>IFERROR(Telemarketing!A217,"")</f>
        <v>0</v>
      </c>
      <c r="AG222">
        <f>IFERROR(Telemarketing!B217,"")</f>
        <v>0</v>
      </c>
      <c r="AH222" s="2">
        <f>IFERROR(Telemarketing!C217,"")</f>
        <v>0</v>
      </c>
      <c r="AI222" s="42">
        <f>IFERROR(Telemarketing!D217,"")</f>
        <v>0</v>
      </c>
      <c r="AJ222">
        <f>IFERROR(Telemarketing!E217,"")</f>
        <v>0</v>
      </c>
      <c r="AK222">
        <f>IFERROR(Telemarketing!F217,"")</f>
        <v>0</v>
      </c>
      <c r="AL222">
        <f>IFERROR(Telemarketing!G217,"")</f>
        <v>0</v>
      </c>
    </row>
    <row r="223" spans="2:38" x14ac:dyDescent="0.2">
      <c r="B223" s="2"/>
      <c r="K223" s="5"/>
      <c r="L223" s="2"/>
      <c r="O223">
        <f>IFERROR(Referidos!A223,"")</f>
        <v>0</v>
      </c>
      <c r="P223">
        <f>IFERROR(Referidos!B223,"")</f>
        <v>0</v>
      </c>
      <c r="Q223" s="2">
        <f>IFERROR(Referidos!C223,"")</f>
        <v>0</v>
      </c>
      <c r="R223">
        <f>IFERROR(Referidos!D223,"")</f>
        <v>0</v>
      </c>
      <c r="S223">
        <f>IFERROR(Referidos!J223,"")</f>
        <v>0</v>
      </c>
      <c r="T223">
        <f>IFERROR(Referidos!N223,"")</f>
        <v>0</v>
      </c>
      <c r="U223" s="5">
        <f>IFERROR(Referidos!P223,"")</f>
        <v>0</v>
      </c>
      <c r="V223">
        <f>IFERROR(Referidos!S223,"")</f>
        <v>0</v>
      </c>
      <c r="X223">
        <f>IFERROR(Demos!A221,"")</f>
        <v>0</v>
      </c>
      <c r="Y223">
        <f>IFERROR(Demos!B221,"")</f>
        <v>0</v>
      </c>
      <c r="Z223">
        <f>IFERROR(Demos!C221,"")</f>
        <v>0</v>
      </c>
      <c r="AA223" s="2">
        <f>IFERROR(Demos!D221,"")</f>
        <v>0</v>
      </c>
      <c r="AB223" s="2">
        <f>IFERROR(Demos!E221,"")</f>
        <v>0</v>
      </c>
      <c r="AC223">
        <f>IFERROR(Demos!G221,"")</f>
        <v>0</v>
      </c>
      <c r="AD223">
        <f>IFERROR(Demos!H221,"")</f>
        <v>0</v>
      </c>
      <c r="AF223">
        <f>IFERROR(Telemarketing!A218,"")</f>
        <v>0</v>
      </c>
      <c r="AG223">
        <f>IFERROR(Telemarketing!B218,"")</f>
        <v>0</v>
      </c>
      <c r="AH223" s="2">
        <f>IFERROR(Telemarketing!C218,"")</f>
        <v>0</v>
      </c>
      <c r="AI223" s="42">
        <f>IFERROR(Telemarketing!D218,"")</f>
        <v>0</v>
      </c>
      <c r="AJ223">
        <f>IFERROR(Telemarketing!E218,"")</f>
        <v>0</v>
      </c>
      <c r="AK223">
        <f>IFERROR(Telemarketing!F218,"")</f>
        <v>0</v>
      </c>
      <c r="AL223">
        <f>IFERROR(Telemarketing!G218,"")</f>
        <v>0</v>
      </c>
    </row>
    <row r="224" spans="2:38" x14ac:dyDescent="0.2">
      <c r="B224" s="2"/>
      <c r="K224" s="5"/>
      <c r="L224" s="2"/>
      <c r="O224">
        <f>IFERROR(Referidos!A224,"")</f>
        <v>0</v>
      </c>
      <c r="P224">
        <f>IFERROR(Referidos!B224,"")</f>
        <v>0</v>
      </c>
      <c r="Q224" s="2">
        <f>IFERROR(Referidos!C224,"")</f>
        <v>0</v>
      </c>
      <c r="R224">
        <f>IFERROR(Referidos!D224,"")</f>
        <v>0</v>
      </c>
      <c r="S224">
        <f>IFERROR(Referidos!J224,"")</f>
        <v>0</v>
      </c>
      <c r="T224">
        <f>IFERROR(Referidos!N224,"")</f>
        <v>0</v>
      </c>
      <c r="U224" s="5">
        <f>IFERROR(Referidos!P224,"")</f>
        <v>0</v>
      </c>
      <c r="V224">
        <f>IFERROR(Referidos!S224,"")</f>
        <v>0</v>
      </c>
      <c r="X224">
        <f>IFERROR(Demos!A222,"")</f>
        <v>0</v>
      </c>
      <c r="Y224">
        <f>IFERROR(Demos!B222,"")</f>
        <v>0</v>
      </c>
      <c r="Z224">
        <f>IFERROR(Demos!C222,"")</f>
        <v>0</v>
      </c>
      <c r="AA224" s="2">
        <f>IFERROR(Demos!D222,"")</f>
        <v>0</v>
      </c>
      <c r="AB224" s="2">
        <f>IFERROR(Demos!E222,"")</f>
        <v>0</v>
      </c>
      <c r="AC224">
        <f>IFERROR(Demos!G222,"")</f>
        <v>0</v>
      </c>
      <c r="AD224">
        <f>IFERROR(Demos!H222,"")</f>
        <v>0</v>
      </c>
      <c r="AF224">
        <f>IFERROR(Telemarketing!A219,"")</f>
        <v>0</v>
      </c>
      <c r="AG224">
        <f>IFERROR(Telemarketing!B219,"")</f>
        <v>0</v>
      </c>
      <c r="AH224" s="2">
        <f>IFERROR(Telemarketing!C219,"")</f>
        <v>0</v>
      </c>
      <c r="AI224" s="42">
        <f>IFERROR(Telemarketing!D219,"")</f>
        <v>0</v>
      </c>
      <c r="AJ224">
        <f>IFERROR(Telemarketing!E219,"")</f>
        <v>0</v>
      </c>
      <c r="AK224">
        <f>IFERROR(Telemarketing!F219,"")</f>
        <v>0</v>
      </c>
      <c r="AL224">
        <f>IFERROR(Telemarketing!G219,"")</f>
        <v>0</v>
      </c>
    </row>
    <row r="225" spans="2:38" x14ac:dyDescent="0.2">
      <c r="B225" s="2"/>
      <c r="K225" s="5"/>
      <c r="L225" s="2"/>
      <c r="O225">
        <f>IFERROR(Referidos!A225,"")</f>
        <v>0</v>
      </c>
      <c r="P225">
        <f>IFERROR(Referidos!B225,"")</f>
        <v>0</v>
      </c>
      <c r="Q225" s="2">
        <f>IFERROR(Referidos!C225,"")</f>
        <v>0</v>
      </c>
      <c r="R225">
        <f>IFERROR(Referidos!D225,"")</f>
        <v>0</v>
      </c>
      <c r="S225">
        <f>IFERROR(Referidos!J225,"")</f>
        <v>0</v>
      </c>
      <c r="T225">
        <f>IFERROR(Referidos!N225,"")</f>
        <v>0</v>
      </c>
      <c r="U225" s="5">
        <f>IFERROR(Referidos!P225,"")</f>
        <v>0</v>
      </c>
      <c r="V225">
        <f>IFERROR(Referidos!S225,"")</f>
        <v>0</v>
      </c>
      <c r="X225">
        <f>IFERROR(Demos!A223,"")</f>
        <v>0</v>
      </c>
      <c r="Y225">
        <f>IFERROR(Demos!B223,"")</f>
        <v>0</v>
      </c>
      <c r="Z225">
        <f>IFERROR(Demos!C223,"")</f>
        <v>0</v>
      </c>
      <c r="AA225" s="2">
        <f>IFERROR(Demos!D223,"")</f>
        <v>0</v>
      </c>
      <c r="AB225" s="2">
        <f>IFERROR(Demos!E223,"")</f>
        <v>0</v>
      </c>
      <c r="AC225">
        <f>IFERROR(Demos!G223,"")</f>
        <v>0</v>
      </c>
      <c r="AD225">
        <f>IFERROR(Demos!H223,"")</f>
        <v>0</v>
      </c>
      <c r="AF225">
        <f>IFERROR(Telemarketing!A220,"")</f>
        <v>0</v>
      </c>
      <c r="AG225">
        <f>IFERROR(Telemarketing!B220,"")</f>
        <v>0</v>
      </c>
      <c r="AH225" s="2">
        <f>IFERROR(Telemarketing!C220,"")</f>
        <v>0</v>
      </c>
      <c r="AI225" s="42">
        <f>IFERROR(Telemarketing!D220,"")</f>
        <v>0</v>
      </c>
      <c r="AJ225">
        <f>IFERROR(Telemarketing!E220,"")</f>
        <v>0</v>
      </c>
      <c r="AK225">
        <f>IFERROR(Telemarketing!F220,"")</f>
        <v>0</v>
      </c>
      <c r="AL225">
        <f>IFERROR(Telemarketing!G220,"")</f>
        <v>0</v>
      </c>
    </row>
    <row r="226" spans="2:38" x14ac:dyDescent="0.2">
      <c r="B226" s="2"/>
      <c r="K226" s="5"/>
      <c r="L226" s="2"/>
      <c r="O226">
        <f>IFERROR(Referidos!A226,"")</f>
        <v>0</v>
      </c>
      <c r="P226">
        <f>IFERROR(Referidos!B226,"")</f>
        <v>0</v>
      </c>
      <c r="Q226" s="2">
        <f>IFERROR(Referidos!C226,"")</f>
        <v>0</v>
      </c>
      <c r="R226">
        <f>IFERROR(Referidos!D226,"")</f>
        <v>0</v>
      </c>
      <c r="S226">
        <f>IFERROR(Referidos!J226,"")</f>
        <v>0</v>
      </c>
      <c r="T226">
        <f>IFERROR(Referidos!N226,"")</f>
        <v>0</v>
      </c>
      <c r="U226" s="5">
        <f>IFERROR(Referidos!P226,"")</f>
        <v>0</v>
      </c>
      <c r="V226">
        <f>IFERROR(Referidos!S226,"")</f>
        <v>0</v>
      </c>
      <c r="X226">
        <f>IFERROR(Demos!A224,"")</f>
        <v>0</v>
      </c>
      <c r="Y226">
        <f>IFERROR(Demos!B224,"")</f>
        <v>0</v>
      </c>
      <c r="Z226">
        <f>IFERROR(Demos!C224,"")</f>
        <v>0</v>
      </c>
      <c r="AA226" s="2">
        <f>IFERROR(Demos!D224,"")</f>
        <v>0</v>
      </c>
      <c r="AB226" s="2">
        <f>IFERROR(Demos!E224,"")</f>
        <v>0</v>
      </c>
      <c r="AC226">
        <f>IFERROR(Demos!G224,"")</f>
        <v>0</v>
      </c>
      <c r="AD226">
        <f>IFERROR(Demos!H224,"")</f>
        <v>0</v>
      </c>
      <c r="AF226">
        <f>IFERROR(Telemarketing!A221,"")</f>
        <v>0</v>
      </c>
      <c r="AG226">
        <f>IFERROR(Telemarketing!B221,"")</f>
        <v>0</v>
      </c>
      <c r="AH226" s="2">
        <f>IFERROR(Telemarketing!C221,"")</f>
        <v>0</v>
      </c>
      <c r="AI226" s="42">
        <f>IFERROR(Telemarketing!D221,"")</f>
        <v>0</v>
      </c>
      <c r="AJ226">
        <f>IFERROR(Telemarketing!E221,"")</f>
        <v>0</v>
      </c>
      <c r="AK226">
        <f>IFERROR(Telemarketing!F221,"")</f>
        <v>0</v>
      </c>
      <c r="AL226">
        <f>IFERROR(Telemarketing!G221,"")</f>
        <v>0</v>
      </c>
    </row>
    <row r="227" spans="2:38" x14ac:dyDescent="0.2">
      <c r="B227" s="2"/>
      <c r="K227" s="5"/>
      <c r="L227" s="2"/>
      <c r="O227">
        <f>IFERROR(Referidos!A227,"")</f>
        <v>0</v>
      </c>
      <c r="P227">
        <f>IFERROR(Referidos!B227,"")</f>
        <v>0</v>
      </c>
      <c r="Q227" s="2">
        <f>IFERROR(Referidos!C227,"")</f>
        <v>0</v>
      </c>
      <c r="R227">
        <f>IFERROR(Referidos!D227,"")</f>
        <v>0</v>
      </c>
      <c r="S227">
        <f>IFERROR(Referidos!J227,"")</f>
        <v>0</v>
      </c>
      <c r="T227">
        <f>IFERROR(Referidos!N227,"")</f>
        <v>0</v>
      </c>
      <c r="U227" s="5">
        <f>IFERROR(Referidos!P227,"")</f>
        <v>0</v>
      </c>
      <c r="V227">
        <f>IFERROR(Referidos!S227,"")</f>
        <v>0</v>
      </c>
      <c r="X227">
        <f>IFERROR(Demos!A225,"")</f>
        <v>0</v>
      </c>
      <c r="Y227">
        <f>IFERROR(Demos!B225,"")</f>
        <v>0</v>
      </c>
      <c r="Z227">
        <f>IFERROR(Demos!C225,"")</f>
        <v>0</v>
      </c>
      <c r="AA227" s="2">
        <f>IFERROR(Demos!D225,"")</f>
        <v>0</v>
      </c>
      <c r="AB227" s="2">
        <f>IFERROR(Demos!E225,"")</f>
        <v>0</v>
      </c>
      <c r="AC227">
        <f>IFERROR(Demos!G225,"")</f>
        <v>0</v>
      </c>
      <c r="AD227">
        <f>IFERROR(Demos!H225,"")</f>
        <v>0</v>
      </c>
      <c r="AF227">
        <f>IFERROR(Telemarketing!A222,"")</f>
        <v>0</v>
      </c>
      <c r="AG227">
        <f>IFERROR(Telemarketing!B222,"")</f>
        <v>0</v>
      </c>
      <c r="AH227" s="2">
        <f>IFERROR(Telemarketing!C222,"")</f>
        <v>0</v>
      </c>
      <c r="AI227" s="42">
        <f>IFERROR(Telemarketing!D222,"")</f>
        <v>0</v>
      </c>
      <c r="AJ227">
        <f>IFERROR(Telemarketing!E222,"")</f>
        <v>0</v>
      </c>
      <c r="AK227">
        <f>IFERROR(Telemarketing!F222,"")</f>
        <v>0</v>
      </c>
      <c r="AL227">
        <f>IFERROR(Telemarketing!G222,"")</f>
        <v>0</v>
      </c>
    </row>
    <row r="228" spans="2:38" x14ac:dyDescent="0.2">
      <c r="B228" s="2"/>
      <c r="K228" s="5"/>
      <c r="L228" s="2"/>
      <c r="O228">
        <f>IFERROR(Referidos!A228,"")</f>
        <v>0</v>
      </c>
      <c r="P228">
        <f>IFERROR(Referidos!B228,"")</f>
        <v>0</v>
      </c>
      <c r="Q228" s="2">
        <f>IFERROR(Referidos!C228,"")</f>
        <v>0</v>
      </c>
      <c r="R228">
        <f>IFERROR(Referidos!D228,"")</f>
        <v>0</v>
      </c>
      <c r="S228">
        <f>IFERROR(Referidos!J228,"")</f>
        <v>0</v>
      </c>
      <c r="T228">
        <f>IFERROR(Referidos!N228,"")</f>
        <v>0</v>
      </c>
      <c r="U228" s="5">
        <f>IFERROR(Referidos!P228,"")</f>
        <v>0</v>
      </c>
      <c r="V228">
        <f>IFERROR(Referidos!S228,"")</f>
        <v>0</v>
      </c>
      <c r="X228">
        <f>IFERROR(Demos!A226,"")</f>
        <v>0</v>
      </c>
      <c r="Y228">
        <f>IFERROR(Demos!B226,"")</f>
        <v>0</v>
      </c>
      <c r="Z228">
        <f>IFERROR(Demos!C226,"")</f>
        <v>0</v>
      </c>
      <c r="AA228" s="2">
        <f>IFERROR(Demos!D226,"")</f>
        <v>0</v>
      </c>
      <c r="AB228" s="2">
        <f>IFERROR(Demos!E226,"")</f>
        <v>0</v>
      </c>
      <c r="AC228">
        <f>IFERROR(Demos!G226,"")</f>
        <v>0</v>
      </c>
      <c r="AD228">
        <f>IFERROR(Demos!H226,"")</f>
        <v>0</v>
      </c>
      <c r="AF228">
        <f>IFERROR(Telemarketing!A223,"")</f>
        <v>0</v>
      </c>
      <c r="AG228">
        <f>IFERROR(Telemarketing!B223,"")</f>
        <v>0</v>
      </c>
      <c r="AH228" s="2">
        <f>IFERROR(Telemarketing!C223,"")</f>
        <v>0</v>
      </c>
      <c r="AI228" s="42">
        <f>IFERROR(Telemarketing!D223,"")</f>
        <v>0</v>
      </c>
      <c r="AJ228">
        <f>IFERROR(Telemarketing!E223,"")</f>
        <v>0</v>
      </c>
      <c r="AK228">
        <f>IFERROR(Telemarketing!F223,"")</f>
        <v>0</v>
      </c>
      <c r="AL228">
        <f>IFERROR(Telemarketing!G223,"")</f>
        <v>0</v>
      </c>
    </row>
    <row r="229" spans="2:38" x14ac:dyDescent="0.2">
      <c r="B229" s="2"/>
      <c r="K229" s="5"/>
      <c r="L229" s="2"/>
      <c r="O229">
        <f>IFERROR(Referidos!A229,"")</f>
        <v>0</v>
      </c>
      <c r="P229">
        <f>IFERROR(Referidos!B229,"")</f>
        <v>0</v>
      </c>
      <c r="Q229" s="2">
        <f>IFERROR(Referidos!C229,"")</f>
        <v>0</v>
      </c>
      <c r="R229">
        <f>IFERROR(Referidos!D229,"")</f>
        <v>0</v>
      </c>
      <c r="S229">
        <f>IFERROR(Referidos!J229,"")</f>
        <v>0</v>
      </c>
      <c r="T229">
        <f>IFERROR(Referidos!N229,"")</f>
        <v>0</v>
      </c>
      <c r="U229" s="5">
        <f>IFERROR(Referidos!P229,"")</f>
        <v>0</v>
      </c>
      <c r="V229">
        <f>IFERROR(Referidos!S229,"")</f>
        <v>0</v>
      </c>
      <c r="X229">
        <f>IFERROR(Demos!A227,"")</f>
        <v>0</v>
      </c>
      <c r="Y229">
        <f>IFERROR(Demos!B227,"")</f>
        <v>0</v>
      </c>
      <c r="Z229">
        <f>IFERROR(Demos!C227,"")</f>
        <v>0</v>
      </c>
      <c r="AA229" s="2">
        <f>IFERROR(Demos!D227,"")</f>
        <v>0</v>
      </c>
      <c r="AB229" s="2">
        <f>IFERROR(Demos!E227,"")</f>
        <v>0</v>
      </c>
      <c r="AC229">
        <f>IFERROR(Demos!G227,"")</f>
        <v>0</v>
      </c>
      <c r="AD229">
        <f>IFERROR(Demos!H227,"")</f>
        <v>0</v>
      </c>
      <c r="AF229">
        <f>IFERROR(Telemarketing!A224,"")</f>
        <v>0</v>
      </c>
      <c r="AG229">
        <f>IFERROR(Telemarketing!B224,"")</f>
        <v>0</v>
      </c>
      <c r="AH229" s="2">
        <f>IFERROR(Telemarketing!C224,"")</f>
        <v>0</v>
      </c>
      <c r="AI229" s="42">
        <f>IFERROR(Telemarketing!D224,"")</f>
        <v>0</v>
      </c>
      <c r="AJ229">
        <f>IFERROR(Telemarketing!E224,"")</f>
        <v>0</v>
      </c>
      <c r="AK229">
        <f>IFERROR(Telemarketing!F224,"")</f>
        <v>0</v>
      </c>
      <c r="AL229">
        <f>IFERROR(Telemarketing!G224,"")</f>
        <v>0</v>
      </c>
    </row>
    <row r="230" spans="2:38" x14ac:dyDescent="0.2">
      <c r="B230" s="2"/>
      <c r="K230" s="5"/>
      <c r="L230" s="2"/>
      <c r="O230">
        <f>IFERROR(Referidos!A230,"")</f>
        <v>0</v>
      </c>
      <c r="P230">
        <f>IFERROR(Referidos!B230,"")</f>
        <v>0</v>
      </c>
      <c r="Q230" s="2">
        <f>IFERROR(Referidos!C230,"")</f>
        <v>0</v>
      </c>
      <c r="R230">
        <f>IFERROR(Referidos!D230,"")</f>
        <v>0</v>
      </c>
      <c r="S230">
        <f>IFERROR(Referidos!J230,"")</f>
        <v>0</v>
      </c>
      <c r="T230">
        <f>IFERROR(Referidos!N230,"")</f>
        <v>0</v>
      </c>
      <c r="U230" s="5">
        <f>IFERROR(Referidos!P230,"")</f>
        <v>0</v>
      </c>
      <c r="V230">
        <f>IFERROR(Referidos!S230,"")</f>
        <v>0</v>
      </c>
      <c r="X230">
        <f>IFERROR(Demos!A228,"")</f>
        <v>0</v>
      </c>
      <c r="Y230">
        <f>IFERROR(Demos!B228,"")</f>
        <v>0</v>
      </c>
      <c r="Z230">
        <f>IFERROR(Demos!C228,"")</f>
        <v>0</v>
      </c>
      <c r="AA230" s="2">
        <f>IFERROR(Demos!D228,"")</f>
        <v>0</v>
      </c>
      <c r="AB230" s="2">
        <f>IFERROR(Demos!E228,"")</f>
        <v>0</v>
      </c>
      <c r="AC230">
        <f>IFERROR(Demos!G228,"")</f>
        <v>0</v>
      </c>
      <c r="AD230">
        <f>IFERROR(Demos!H228,"")</f>
        <v>0</v>
      </c>
      <c r="AF230">
        <f>IFERROR(Telemarketing!A225,"")</f>
        <v>0</v>
      </c>
      <c r="AG230">
        <f>IFERROR(Telemarketing!B225,"")</f>
        <v>0</v>
      </c>
      <c r="AH230" s="2">
        <f>IFERROR(Telemarketing!C225,"")</f>
        <v>0</v>
      </c>
      <c r="AI230" s="42">
        <f>IFERROR(Telemarketing!D225,"")</f>
        <v>0</v>
      </c>
      <c r="AJ230">
        <f>IFERROR(Telemarketing!E225,"")</f>
        <v>0</v>
      </c>
      <c r="AK230">
        <f>IFERROR(Telemarketing!F225,"")</f>
        <v>0</v>
      </c>
      <c r="AL230">
        <f>IFERROR(Telemarketing!G225,"")</f>
        <v>0</v>
      </c>
    </row>
    <row r="231" spans="2:38" x14ac:dyDescent="0.2">
      <c r="B231" s="2"/>
      <c r="K231" s="5"/>
      <c r="L231" s="2"/>
      <c r="O231">
        <f>IFERROR(Referidos!A231,"")</f>
        <v>0</v>
      </c>
      <c r="P231">
        <f>IFERROR(Referidos!B231,"")</f>
        <v>0</v>
      </c>
      <c r="Q231" s="2">
        <f>IFERROR(Referidos!C231,"")</f>
        <v>0</v>
      </c>
      <c r="R231">
        <f>IFERROR(Referidos!D231,"")</f>
        <v>0</v>
      </c>
      <c r="S231">
        <f>IFERROR(Referidos!J231,"")</f>
        <v>0</v>
      </c>
      <c r="T231">
        <f>IFERROR(Referidos!N231,"")</f>
        <v>0</v>
      </c>
      <c r="U231" s="5">
        <f>IFERROR(Referidos!P231,"")</f>
        <v>0</v>
      </c>
      <c r="V231">
        <f>IFERROR(Referidos!S231,"")</f>
        <v>0</v>
      </c>
      <c r="X231">
        <f>IFERROR(Demos!A229,"")</f>
        <v>0</v>
      </c>
      <c r="Y231">
        <f>IFERROR(Demos!B229,"")</f>
        <v>0</v>
      </c>
      <c r="Z231">
        <f>IFERROR(Demos!C229,"")</f>
        <v>0</v>
      </c>
      <c r="AA231" s="2">
        <f>IFERROR(Demos!D229,"")</f>
        <v>0</v>
      </c>
      <c r="AB231" s="2">
        <f>IFERROR(Demos!E229,"")</f>
        <v>0</v>
      </c>
      <c r="AC231">
        <f>IFERROR(Demos!G229,"")</f>
        <v>0</v>
      </c>
      <c r="AD231">
        <f>IFERROR(Demos!H229,"")</f>
        <v>0</v>
      </c>
      <c r="AF231">
        <f>IFERROR(Telemarketing!A226,"")</f>
        <v>0</v>
      </c>
      <c r="AG231">
        <f>IFERROR(Telemarketing!B226,"")</f>
        <v>0</v>
      </c>
      <c r="AH231" s="2">
        <f>IFERROR(Telemarketing!C226,"")</f>
        <v>0</v>
      </c>
      <c r="AI231" s="42">
        <f>IFERROR(Telemarketing!D226,"")</f>
        <v>0</v>
      </c>
      <c r="AJ231">
        <f>IFERROR(Telemarketing!E226,"")</f>
        <v>0</v>
      </c>
      <c r="AK231">
        <f>IFERROR(Telemarketing!F226,"")</f>
        <v>0</v>
      </c>
      <c r="AL231">
        <f>IFERROR(Telemarketing!G226,"")</f>
        <v>0</v>
      </c>
    </row>
    <row r="232" spans="2:38" x14ac:dyDescent="0.2">
      <c r="B232" s="2"/>
      <c r="K232" s="5"/>
      <c r="L232" s="2"/>
      <c r="O232">
        <f>IFERROR(Referidos!A232,"")</f>
        <v>0</v>
      </c>
      <c r="P232">
        <f>IFERROR(Referidos!B232,"")</f>
        <v>0</v>
      </c>
      <c r="Q232" s="2">
        <f>IFERROR(Referidos!C232,"")</f>
        <v>0</v>
      </c>
      <c r="R232">
        <f>IFERROR(Referidos!D232,"")</f>
        <v>0</v>
      </c>
      <c r="S232">
        <f>IFERROR(Referidos!J232,"")</f>
        <v>0</v>
      </c>
      <c r="T232">
        <f>IFERROR(Referidos!N232,"")</f>
        <v>0</v>
      </c>
      <c r="U232" s="5">
        <f>IFERROR(Referidos!P232,"")</f>
        <v>0</v>
      </c>
      <c r="V232">
        <f>IFERROR(Referidos!S232,"")</f>
        <v>0</v>
      </c>
      <c r="X232">
        <f>IFERROR(Demos!A230,"")</f>
        <v>0</v>
      </c>
      <c r="Y232">
        <f>IFERROR(Demos!B230,"")</f>
        <v>0</v>
      </c>
      <c r="Z232">
        <f>IFERROR(Demos!C230,"")</f>
        <v>0</v>
      </c>
      <c r="AA232" s="2">
        <f>IFERROR(Demos!D230,"")</f>
        <v>0</v>
      </c>
      <c r="AB232" s="2">
        <f>IFERROR(Demos!E230,"")</f>
        <v>0</v>
      </c>
      <c r="AC232">
        <f>IFERROR(Demos!G230,"")</f>
        <v>0</v>
      </c>
      <c r="AD232">
        <f>IFERROR(Demos!H230,"")</f>
        <v>0</v>
      </c>
      <c r="AF232">
        <f>IFERROR(Telemarketing!A227,"")</f>
        <v>0</v>
      </c>
      <c r="AG232">
        <f>IFERROR(Telemarketing!B227,"")</f>
        <v>0</v>
      </c>
      <c r="AH232" s="2">
        <f>IFERROR(Telemarketing!C227,"")</f>
        <v>0</v>
      </c>
      <c r="AI232" s="42">
        <f>IFERROR(Telemarketing!D227,"")</f>
        <v>0</v>
      </c>
      <c r="AJ232">
        <f>IFERROR(Telemarketing!E227,"")</f>
        <v>0</v>
      </c>
      <c r="AK232">
        <f>IFERROR(Telemarketing!F227,"")</f>
        <v>0</v>
      </c>
      <c r="AL232">
        <f>IFERROR(Telemarketing!G227,"")</f>
        <v>0</v>
      </c>
    </row>
    <row r="233" spans="2:38" x14ac:dyDescent="0.2">
      <c r="B233" s="2"/>
      <c r="K233" s="5"/>
      <c r="L233" s="2"/>
      <c r="O233">
        <f>IFERROR(Referidos!A233,"")</f>
        <v>0</v>
      </c>
      <c r="P233">
        <f>IFERROR(Referidos!B233,"")</f>
        <v>0</v>
      </c>
      <c r="Q233" s="2">
        <f>IFERROR(Referidos!C233,"")</f>
        <v>0</v>
      </c>
      <c r="R233">
        <f>IFERROR(Referidos!D233,"")</f>
        <v>0</v>
      </c>
      <c r="S233">
        <f>IFERROR(Referidos!J233,"")</f>
        <v>0</v>
      </c>
      <c r="T233">
        <f>IFERROR(Referidos!N233,"")</f>
        <v>0</v>
      </c>
      <c r="U233" s="5">
        <f>IFERROR(Referidos!P233,"")</f>
        <v>0</v>
      </c>
      <c r="V233">
        <f>IFERROR(Referidos!S233,"")</f>
        <v>0</v>
      </c>
      <c r="X233">
        <f>IFERROR(Demos!A231,"")</f>
        <v>0</v>
      </c>
      <c r="Y233">
        <f>IFERROR(Demos!B231,"")</f>
        <v>0</v>
      </c>
      <c r="Z233">
        <f>IFERROR(Demos!C231,"")</f>
        <v>0</v>
      </c>
      <c r="AA233" s="2">
        <f>IFERROR(Demos!D231,"")</f>
        <v>0</v>
      </c>
      <c r="AB233" s="2">
        <f>IFERROR(Demos!E231,"")</f>
        <v>0</v>
      </c>
      <c r="AC233">
        <f>IFERROR(Demos!G231,"")</f>
        <v>0</v>
      </c>
      <c r="AD233">
        <f>IFERROR(Demos!H231,"")</f>
        <v>0</v>
      </c>
      <c r="AF233">
        <f>IFERROR(Telemarketing!A228,"")</f>
        <v>0</v>
      </c>
      <c r="AG233">
        <f>IFERROR(Telemarketing!B228,"")</f>
        <v>0</v>
      </c>
      <c r="AH233" s="2">
        <f>IFERROR(Telemarketing!C228,"")</f>
        <v>0</v>
      </c>
      <c r="AI233" s="42">
        <f>IFERROR(Telemarketing!D228,"")</f>
        <v>0</v>
      </c>
      <c r="AJ233">
        <f>IFERROR(Telemarketing!E228,"")</f>
        <v>0</v>
      </c>
      <c r="AK233">
        <f>IFERROR(Telemarketing!F228,"")</f>
        <v>0</v>
      </c>
      <c r="AL233">
        <f>IFERROR(Telemarketing!G228,"")</f>
        <v>0</v>
      </c>
    </row>
    <row r="234" spans="2:38" x14ac:dyDescent="0.2">
      <c r="B234" s="2"/>
      <c r="K234" s="5"/>
      <c r="L234" s="2"/>
      <c r="O234">
        <f>IFERROR(Referidos!A234,"")</f>
        <v>0</v>
      </c>
      <c r="P234">
        <f>IFERROR(Referidos!B234,"")</f>
        <v>0</v>
      </c>
      <c r="Q234" s="2">
        <f>IFERROR(Referidos!C234,"")</f>
        <v>0</v>
      </c>
      <c r="R234">
        <f>IFERROR(Referidos!D234,"")</f>
        <v>0</v>
      </c>
      <c r="S234">
        <f>IFERROR(Referidos!J234,"")</f>
        <v>0</v>
      </c>
      <c r="T234">
        <f>IFERROR(Referidos!N234,"")</f>
        <v>0</v>
      </c>
      <c r="U234" s="5">
        <f>IFERROR(Referidos!P234,"")</f>
        <v>0</v>
      </c>
      <c r="V234">
        <f>IFERROR(Referidos!S234,"")</f>
        <v>0</v>
      </c>
      <c r="X234">
        <f>IFERROR(Demos!A232,"")</f>
        <v>0</v>
      </c>
      <c r="Y234">
        <f>IFERROR(Demos!B232,"")</f>
        <v>0</v>
      </c>
      <c r="Z234">
        <f>IFERROR(Demos!C232,"")</f>
        <v>0</v>
      </c>
      <c r="AA234" s="2">
        <f>IFERROR(Demos!D232,"")</f>
        <v>0</v>
      </c>
      <c r="AB234" s="2">
        <f>IFERROR(Demos!E232,"")</f>
        <v>0</v>
      </c>
      <c r="AC234">
        <f>IFERROR(Demos!G232,"")</f>
        <v>0</v>
      </c>
      <c r="AD234">
        <f>IFERROR(Demos!H232,"")</f>
        <v>0</v>
      </c>
      <c r="AF234">
        <f>IFERROR(Telemarketing!A229,"")</f>
        <v>0</v>
      </c>
      <c r="AG234">
        <f>IFERROR(Telemarketing!B229,"")</f>
        <v>0</v>
      </c>
      <c r="AH234" s="2">
        <f>IFERROR(Telemarketing!C229,"")</f>
        <v>0</v>
      </c>
      <c r="AI234" s="42">
        <f>IFERROR(Telemarketing!D229,"")</f>
        <v>0</v>
      </c>
      <c r="AJ234">
        <f>IFERROR(Telemarketing!E229,"")</f>
        <v>0</v>
      </c>
      <c r="AK234">
        <f>IFERROR(Telemarketing!F229,"")</f>
        <v>0</v>
      </c>
      <c r="AL234">
        <f>IFERROR(Telemarketing!G229,"")</f>
        <v>0</v>
      </c>
    </row>
    <row r="235" spans="2:38" x14ac:dyDescent="0.2">
      <c r="B235" s="2"/>
      <c r="K235" s="5"/>
      <c r="L235" s="2"/>
      <c r="O235">
        <f>IFERROR(Referidos!A235,"")</f>
        <v>0</v>
      </c>
      <c r="P235">
        <f>IFERROR(Referidos!B235,"")</f>
        <v>0</v>
      </c>
      <c r="Q235" s="2">
        <f>IFERROR(Referidos!C235,"")</f>
        <v>0</v>
      </c>
      <c r="R235">
        <f>IFERROR(Referidos!D235,"")</f>
        <v>0</v>
      </c>
      <c r="S235">
        <f>IFERROR(Referidos!J235,"")</f>
        <v>0</v>
      </c>
      <c r="T235">
        <f>IFERROR(Referidos!N235,"")</f>
        <v>0</v>
      </c>
      <c r="U235" s="5">
        <f>IFERROR(Referidos!P235,"")</f>
        <v>0</v>
      </c>
      <c r="V235">
        <f>IFERROR(Referidos!S235,"")</f>
        <v>0</v>
      </c>
      <c r="X235">
        <f>IFERROR(Demos!A233,"")</f>
        <v>0</v>
      </c>
      <c r="Y235">
        <f>IFERROR(Demos!B233,"")</f>
        <v>0</v>
      </c>
      <c r="Z235">
        <f>IFERROR(Demos!C233,"")</f>
        <v>0</v>
      </c>
      <c r="AA235" s="2">
        <f>IFERROR(Demos!D233,"")</f>
        <v>0</v>
      </c>
      <c r="AB235" s="2">
        <f>IFERROR(Demos!E233,"")</f>
        <v>0</v>
      </c>
      <c r="AC235">
        <f>IFERROR(Demos!G233,"")</f>
        <v>0</v>
      </c>
      <c r="AD235">
        <f>IFERROR(Demos!H233,"")</f>
        <v>0</v>
      </c>
      <c r="AF235">
        <f>IFERROR(Telemarketing!A230,"")</f>
        <v>0</v>
      </c>
      <c r="AG235">
        <f>IFERROR(Telemarketing!B230,"")</f>
        <v>0</v>
      </c>
      <c r="AH235" s="2">
        <f>IFERROR(Telemarketing!C230,"")</f>
        <v>0</v>
      </c>
      <c r="AI235" s="42">
        <f>IFERROR(Telemarketing!D230,"")</f>
        <v>0</v>
      </c>
      <c r="AJ235">
        <f>IFERROR(Telemarketing!E230,"")</f>
        <v>0</v>
      </c>
      <c r="AK235">
        <f>IFERROR(Telemarketing!F230,"")</f>
        <v>0</v>
      </c>
      <c r="AL235">
        <f>IFERROR(Telemarketing!G230,"")</f>
        <v>0</v>
      </c>
    </row>
    <row r="236" spans="2:38" x14ac:dyDescent="0.2">
      <c r="B236" s="2"/>
      <c r="K236" s="5"/>
      <c r="L236" s="2"/>
      <c r="O236">
        <f>IFERROR(Referidos!A236,"")</f>
        <v>0</v>
      </c>
      <c r="P236">
        <f>IFERROR(Referidos!B236,"")</f>
        <v>0</v>
      </c>
      <c r="Q236" s="2">
        <f>IFERROR(Referidos!C236,"")</f>
        <v>0</v>
      </c>
      <c r="R236">
        <f>IFERROR(Referidos!D236,"")</f>
        <v>0</v>
      </c>
      <c r="S236">
        <f>IFERROR(Referidos!J236,"")</f>
        <v>0</v>
      </c>
      <c r="T236">
        <f>IFERROR(Referidos!N236,"")</f>
        <v>0</v>
      </c>
      <c r="U236" s="5">
        <f>IFERROR(Referidos!P236,"")</f>
        <v>0</v>
      </c>
      <c r="V236">
        <f>IFERROR(Referidos!S236,"")</f>
        <v>0</v>
      </c>
      <c r="X236">
        <f>IFERROR(Demos!A234,"")</f>
        <v>0</v>
      </c>
      <c r="Y236">
        <f>IFERROR(Demos!B234,"")</f>
        <v>0</v>
      </c>
      <c r="Z236">
        <f>IFERROR(Demos!C234,"")</f>
        <v>0</v>
      </c>
      <c r="AA236" s="2">
        <f>IFERROR(Demos!D234,"")</f>
        <v>0</v>
      </c>
      <c r="AB236" s="2">
        <f>IFERROR(Demos!E234,"")</f>
        <v>0</v>
      </c>
      <c r="AC236">
        <f>IFERROR(Demos!G234,"")</f>
        <v>0</v>
      </c>
      <c r="AD236">
        <f>IFERROR(Demos!H234,"")</f>
        <v>0</v>
      </c>
      <c r="AF236">
        <f>IFERROR(Telemarketing!A231,"")</f>
        <v>0</v>
      </c>
      <c r="AG236">
        <f>IFERROR(Telemarketing!B231,"")</f>
        <v>0</v>
      </c>
      <c r="AH236" s="2">
        <f>IFERROR(Telemarketing!C231,"")</f>
        <v>0</v>
      </c>
      <c r="AI236" s="42">
        <f>IFERROR(Telemarketing!D231,"")</f>
        <v>0</v>
      </c>
      <c r="AJ236">
        <f>IFERROR(Telemarketing!E231,"")</f>
        <v>0</v>
      </c>
      <c r="AK236">
        <f>IFERROR(Telemarketing!F231,"")</f>
        <v>0</v>
      </c>
      <c r="AL236">
        <f>IFERROR(Telemarketing!G231,"")</f>
        <v>0</v>
      </c>
    </row>
    <row r="237" spans="2:38" x14ac:dyDescent="0.2">
      <c r="B237" s="2"/>
      <c r="K237" s="5"/>
      <c r="L237" s="2"/>
      <c r="O237">
        <f>IFERROR(Referidos!A237,"")</f>
        <v>0</v>
      </c>
      <c r="P237">
        <f>IFERROR(Referidos!B237,"")</f>
        <v>0</v>
      </c>
      <c r="Q237" s="2">
        <f>IFERROR(Referidos!C237,"")</f>
        <v>0</v>
      </c>
      <c r="R237">
        <f>IFERROR(Referidos!D237,"")</f>
        <v>0</v>
      </c>
      <c r="S237">
        <f>IFERROR(Referidos!J237,"")</f>
        <v>0</v>
      </c>
      <c r="T237">
        <f>IFERROR(Referidos!N237,"")</f>
        <v>0</v>
      </c>
      <c r="U237" s="5">
        <f>IFERROR(Referidos!P237,"")</f>
        <v>0</v>
      </c>
      <c r="V237">
        <f>IFERROR(Referidos!S237,"")</f>
        <v>0</v>
      </c>
      <c r="X237">
        <f>IFERROR(Demos!A235,"")</f>
        <v>0</v>
      </c>
      <c r="Y237">
        <f>IFERROR(Demos!B235,"")</f>
        <v>0</v>
      </c>
      <c r="Z237">
        <f>IFERROR(Demos!C235,"")</f>
        <v>0</v>
      </c>
      <c r="AA237" s="2">
        <f>IFERROR(Demos!D235,"")</f>
        <v>0</v>
      </c>
      <c r="AB237" s="2">
        <f>IFERROR(Demos!E235,"")</f>
        <v>0</v>
      </c>
      <c r="AC237">
        <f>IFERROR(Demos!G235,"")</f>
        <v>0</v>
      </c>
      <c r="AD237">
        <f>IFERROR(Demos!H235,"")</f>
        <v>0</v>
      </c>
      <c r="AF237">
        <f>IFERROR(Telemarketing!A232,"")</f>
        <v>0</v>
      </c>
      <c r="AG237">
        <f>IFERROR(Telemarketing!B232,"")</f>
        <v>0</v>
      </c>
      <c r="AH237" s="2">
        <f>IFERROR(Telemarketing!C232,"")</f>
        <v>0</v>
      </c>
      <c r="AI237" s="42">
        <f>IFERROR(Telemarketing!D232,"")</f>
        <v>0</v>
      </c>
      <c r="AJ237">
        <f>IFERROR(Telemarketing!E232,"")</f>
        <v>0</v>
      </c>
      <c r="AK237">
        <f>IFERROR(Telemarketing!F232,"")</f>
        <v>0</v>
      </c>
      <c r="AL237">
        <f>IFERROR(Telemarketing!G232,"")</f>
        <v>0</v>
      </c>
    </row>
    <row r="238" spans="2:38" x14ac:dyDescent="0.2">
      <c r="B238" s="2"/>
      <c r="K238" s="5"/>
      <c r="L238" s="2"/>
      <c r="O238">
        <f>IFERROR(Referidos!A238,"")</f>
        <v>0</v>
      </c>
      <c r="P238">
        <f>IFERROR(Referidos!B238,"")</f>
        <v>0</v>
      </c>
      <c r="Q238" s="2">
        <f>IFERROR(Referidos!C238,"")</f>
        <v>0</v>
      </c>
      <c r="R238">
        <f>IFERROR(Referidos!D238,"")</f>
        <v>0</v>
      </c>
      <c r="S238">
        <f>IFERROR(Referidos!J238,"")</f>
        <v>0</v>
      </c>
      <c r="T238">
        <f>IFERROR(Referidos!N238,"")</f>
        <v>0</v>
      </c>
      <c r="U238" s="5">
        <f>IFERROR(Referidos!P238,"")</f>
        <v>0</v>
      </c>
      <c r="V238">
        <f>IFERROR(Referidos!S238,"")</f>
        <v>0</v>
      </c>
      <c r="X238">
        <f>IFERROR(Demos!A236,"")</f>
        <v>0</v>
      </c>
      <c r="Y238">
        <f>IFERROR(Demos!B236,"")</f>
        <v>0</v>
      </c>
      <c r="Z238">
        <f>IFERROR(Demos!C236,"")</f>
        <v>0</v>
      </c>
      <c r="AA238" s="2">
        <f>IFERROR(Demos!D236,"")</f>
        <v>0</v>
      </c>
      <c r="AB238" s="2">
        <f>IFERROR(Demos!E236,"")</f>
        <v>0</v>
      </c>
      <c r="AC238">
        <f>IFERROR(Demos!G236,"")</f>
        <v>0</v>
      </c>
      <c r="AD238">
        <f>IFERROR(Demos!H236,"")</f>
        <v>0</v>
      </c>
      <c r="AF238">
        <f>IFERROR(Telemarketing!A233,"")</f>
        <v>0</v>
      </c>
      <c r="AG238">
        <f>IFERROR(Telemarketing!B233,"")</f>
        <v>0</v>
      </c>
      <c r="AH238" s="2">
        <f>IFERROR(Telemarketing!C233,"")</f>
        <v>0</v>
      </c>
      <c r="AI238" s="42">
        <f>IFERROR(Telemarketing!D233,"")</f>
        <v>0</v>
      </c>
      <c r="AJ238">
        <f>IFERROR(Telemarketing!E233,"")</f>
        <v>0</v>
      </c>
      <c r="AK238">
        <f>IFERROR(Telemarketing!F233,"")</f>
        <v>0</v>
      </c>
      <c r="AL238">
        <f>IFERROR(Telemarketing!G233,"")</f>
        <v>0</v>
      </c>
    </row>
    <row r="239" spans="2:38" x14ac:dyDescent="0.2">
      <c r="B239" s="2"/>
      <c r="K239" s="5"/>
      <c r="L239" s="2"/>
      <c r="O239">
        <f>IFERROR(Referidos!A239,"")</f>
        <v>0</v>
      </c>
      <c r="P239">
        <f>IFERROR(Referidos!B239,"")</f>
        <v>0</v>
      </c>
      <c r="Q239" s="2">
        <f>IFERROR(Referidos!C239,"")</f>
        <v>0</v>
      </c>
      <c r="R239">
        <f>IFERROR(Referidos!D239,"")</f>
        <v>0</v>
      </c>
      <c r="S239">
        <f>IFERROR(Referidos!J239,"")</f>
        <v>0</v>
      </c>
      <c r="T239">
        <f>IFERROR(Referidos!N239,"")</f>
        <v>0</v>
      </c>
      <c r="U239" s="5">
        <f>IFERROR(Referidos!P239,"")</f>
        <v>0</v>
      </c>
      <c r="V239">
        <f>IFERROR(Referidos!S239,"")</f>
        <v>0</v>
      </c>
      <c r="X239">
        <f>IFERROR(Demos!A237,"")</f>
        <v>0</v>
      </c>
      <c r="Y239">
        <f>IFERROR(Demos!B237,"")</f>
        <v>0</v>
      </c>
      <c r="Z239">
        <f>IFERROR(Demos!C237,"")</f>
        <v>0</v>
      </c>
      <c r="AA239" s="2">
        <f>IFERROR(Demos!D237,"")</f>
        <v>0</v>
      </c>
      <c r="AB239" s="2">
        <f>IFERROR(Demos!E237,"")</f>
        <v>0</v>
      </c>
      <c r="AC239">
        <f>IFERROR(Demos!G237,"")</f>
        <v>0</v>
      </c>
      <c r="AD239">
        <f>IFERROR(Demos!H237,"")</f>
        <v>0</v>
      </c>
      <c r="AF239">
        <f>IFERROR(Telemarketing!A234,"")</f>
        <v>0</v>
      </c>
      <c r="AG239">
        <f>IFERROR(Telemarketing!B234,"")</f>
        <v>0</v>
      </c>
      <c r="AH239" s="2">
        <f>IFERROR(Telemarketing!C234,"")</f>
        <v>0</v>
      </c>
      <c r="AI239" s="42">
        <f>IFERROR(Telemarketing!D234,"")</f>
        <v>0</v>
      </c>
      <c r="AJ239">
        <f>IFERROR(Telemarketing!E234,"")</f>
        <v>0</v>
      </c>
      <c r="AK239">
        <f>IFERROR(Telemarketing!F234,"")</f>
        <v>0</v>
      </c>
      <c r="AL239">
        <f>IFERROR(Telemarketing!G234,"")</f>
        <v>0</v>
      </c>
    </row>
    <row r="240" spans="2:38" x14ac:dyDescent="0.2">
      <c r="B240" s="2"/>
      <c r="K240" s="5"/>
      <c r="L240" s="2"/>
      <c r="O240">
        <f>IFERROR(Referidos!A240,"")</f>
        <v>0</v>
      </c>
      <c r="P240">
        <f>IFERROR(Referidos!B240,"")</f>
        <v>0</v>
      </c>
      <c r="Q240" s="2">
        <f>IFERROR(Referidos!C240,"")</f>
        <v>0</v>
      </c>
      <c r="R240">
        <f>IFERROR(Referidos!D240,"")</f>
        <v>0</v>
      </c>
      <c r="S240">
        <f>IFERROR(Referidos!J240,"")</f>
        <v>0</v>
      </c>
      <c r="T240">
        <f>IFERROR(Referidos!N240,"")</f>
        <v>0</v>
      </c>
      <c r="U240" s="5">
        <f>IFERROR(Referidos!P240,"")</f>
        <v>0</v>
      </c>
      <c r="V240">
        <f>IFERROR(Referidos!S240,"")</f>
        <v>0</v>
      </c>
      <c r="X240">
        <f>IFERROR(Demos!A238,"")</f>
        <v>0</v>
      </c>
      <c r="Y240">
        <f>IFERROR(Demos!B238,"")</f>
        <v>0</v>
      </c>
      <c r="Z240">
        <f>IFERROR(Demos!C238,"")</f>
        <v>0</v>
      </c>
      <c r="AA240" s="2">
        <f>IFERROR(Demos!D238,"")</f>
        <v>0</v>
      </c>
      <c r="AB240" s="2">
        <f>IFERROR(Demos!E238,"")</f>
        <v>0</v>
      </c>
      <c r="AC240">
        <f>IFERROR(Demos!G238,"")</f>
        <v>0</v>
      </c>
      <c r="AD240">
        <f>IFERROR(Demos!H238,"")</f>
        <v>0</v>
      </c>
      <c r="AF240">
        <f>IFERROR(Telemarketing!A235,"")</f>
        <v>0</v>
      </c>
      <c r="AG240">
        <f>IFERROR(Telemarketing!B235,"")</f>
        <v>0</v>
      </c>
      <c r="AH240" s="2">
        <f>IFERROR(Telemarketing!C235,"")</f>
        <v>0</v>
      </c>
      <c r="AI240" s="42">
        <f>IFERROR(Telemarketing!D235,"")</f>
        <v>0</v>
      </c>
      <c r="AJ240">
        <f>IFERROR(Telemarketing!E235,"")</f>
        <v>0</v>
      </c>
      <c r="AK240">
        <f>IFERROR(Telemarketing!F235,"")</f>
        <v>0</v>
      </c>
      <c r="AL240">
        <f>IFERROR(Telemarketing!G235,"")</f>
        <v>0</v>
      </c>
    </row>
    <row r="241" spans="2:38" x14ac:dyDescent="0.2">
      <c r="B241" s="2"/>
      <c r="K241" s="5"/>
      <c r="L241" s="2"/>
      <c r="O241">
        <f>IFERROR(Referidos!A241,"")</f>
        <v>0</v>
      </c>
      <c r="P241">
        <f>IFERROR(Referidos!B241,"")</f>
        <v>0</v>
      </c>
      <c r="Q241" s="2">
        <f>IFERROR(Referidos!C241,"")</f>
        <v>0</v>
      </c>
      <c r="R241">
        <f>IFERROR(Referidos!D241,"")</f>
        <v>0</v>
      </c>
      <c r="S241">
        <f>IFERROR(Referidos!J241,"")</f>
        <v>0</v>
      </c>
      <c r="T241">
        <f>IFERROR(Referidos!N241,"")</f>
        <v>0</v>
      </c>
      <c r="U241" s="5">
        <f>IFERROR(Referidos!P241,"")</f>
        <v>0</v>
      </c>
      <c r="V241">
        <f>IFERROR(Referidos!S241,"")</f>
        <v>0</v>
      </c>
      <c r="X241">
        <f>IFERROR(Demos!A239,"")</f>
        <v>0</v>
      </c>
      <c r="Y241">
        <f>IFERROR(Demos!B239,"")</f>
        <v>0</v>
      </c>
      <c r="Z241">
        <f>IFERROR(Demos!C239,"")</f>
        <v>0</v>
      </c>
      <c r="AA241" s="2">
        <f>IFERROR(Demos!D239,"")</f>
        <v>0</v>
      </c>
      <c r="AB241" s="2">
        <f>IFERROR(Demos!E239,"")</f>
        <v>0</v>
      </c>
      <c r="AC241">
        <f>IFERROR(Demos!G239,"")</f>
        <v>0</v>
      </c>
      <c r="AD241">
        <f>IFERROR(Demos!H239,"")</f>
        <v>0</v>
      </c>
      <c r="AF241">
        <f>IFERROR(Telemarketing!A236,"")</f>
        <v>0</v>
      </c>
      <c r="AG241">
        <f>IFERROR(Telemarketing!B236,"")</f>
        <v>0</v>
      </c>
      <c r="AH241" s="2">
        <f>IFERROR(Telemarketing!C236,"")</f>
        <v>0</v>
      </c>
      <c r="AI241" s="42">
        <f>IFERROR(Telemarketing!D236,"")</f>
        <v>0</v>
      </c>
      <c r="AJ241">
        <f>IFERROR(Telemarketing!E236,"")</f>
        <v>0</v>
      </c>
      <c r="AK241">
        <f>IFERROR(Telemarketing!F236,"")</f>
        <v>0</v>
      </c>
      <c r="AL241">
        <f>IFERROR(Telemarketing!G236,"")</f>
        <v>0</v>
      </c>
    </row>
    <row r="242" spans="2:38" x14ac:dyDescent="0.2">
      <c r="B242" s="2"/>
      <c r="K242" s="5"/>
      <c r="L242" s="2"/>
      <c r="O242">
        <f>IFERROR(Referidos!A242,"")</f>
        <v>0</v>
      </c>
      <c r="P242">
        <f>IFERROR(Referidos!B242,"")</f>
        <v>0</v>
      </c>
      <c r="Q242" s="2">
        <f>IFERROR(Referidos!C242,"")</f>
        <v>0</v>
      </c>
      <c r="R242">
        <f>IFERROR(Referidos!D242,"")</f>
        <v>0</v>
      </c>
      <c r="S242">
        <f>IFERROR(Referidos!J242,"")</f>
        <v>0</v>
      </c>
      <c r="T242">
        <f>IFERROR(Referidos!N242,"")</f>
        <v>0</v>
      </c>
      <c r="U242" s="5">
        <f>IFERROR(Referidos!P242,"")</f>
        <v>0</v>
      </c>
      <c r="V242">
        <f>IFERROR(Referidos!S242,"")</f>
        <v>0</v>
      </c>
      <c r="X242">
        <f>IFERROR(Demos!A240,"")</f>
        <v>0</v>
      </c>
      <c r="Y242">
        <f>IFERROR(Demos!B240,"")</f>
        <v>0</v>
      </c>
      <c r="Z242">
        <f>IFERROR(Demos!C240,"")</f>
        <v>0</v>
      </c>
      <c r="AA242" s="2">
        <f>IFERROR(Demos!D240,"")</f>
        <v>0</v>
      </c>
      <c r="AB242" s="2">
        <f>IFERROR(Demos!E240,"")</f>
        <v>0</v>
      </c>
      <c r="AC242">
        <f>IFERROR(Demos!G240,"")</f>
        <v>0</v>
      </c>
      <c r="AD242">
        <f>IFERROR(Demos!H240,"")</f>
        <v>0</v>
      </c>
      <c r="AF242">
        <f>IFERROR(Telemarketing!A237,"")</f>
        <v>0</v>
      </c>
      <c r="AG242">
        <f>IFERROR(Telemarketing!B237,"")</f>
        <v>0</v>
      </c>
      <c r="AH242" s="2">
        <f>IFERROR(Telemarketing!C237,"")</f>
        <v>0</v>
      </c>
      <c r="AI242" s="42">
        <f>IFERROR(Telemarketing!D237,"")</f>
        <v>0</v>
      </c>
      <c r="AJ242">
        <f>IFERROR(Telemarketing!E237,"")</f>
        <v>0</v>
      </c>
      <c r="AK242">
        <f>IFERROR(Telemarketing!F237,"")</f>
        <v>0</v>
      </c>
      <c r="AL242">
        <f>IFERROR(Telemarketing!G237,"")</f>
        <v>0</v>
      </c>
    </row>
    <row r="243" spans="2:38" x14ac:dyDescent="0.2">
      <c r="B243" s="2"/>
      <c r="K243" s="5"/>
      <c r="L243" s="2"/>
      <c r="O243">
        <f>IFERROR(Referidos!A243,"")</f>
        <v>0</v>
      </c>
      <c r="P243">
        <f>IFERROR(Referidos!B243,"")</f>
        <v>0</v>
      </c>
      <c r="Q243" s="2">
        <f>IFERROR(Referidos!C243,"")</f>
        <v>0</v>
      </c>
      <c r="R243">
        <f>IFERROR(Referidos!D243,"")</f>
        <v>0</v>
      </c>
      <c r="S243">
        <f>IFERROR(Referidos!J243,"")</f>
        <v>0</v>
      </c>
      <c r="T243">
        <f>IFERROR(Referidos!N243,"")</f>
        <v>0</v>
      </c>
      <c r="U243" s="5">
        <f>IFERROR(Referidos!P243,"")</f>
        <v>0</v>
      </c>
      <c r="V243">
        <f>IFERROR(Referidos!S243,"")</f>
        <v>0</v>
      </c>
      <c r="X243">
        <f>IFERROR(Demos!A241,"")</f>
        <v>0</v>
      </c>
      <c r="Y243">
        <f>IFERROR(Demos!B241,"")</f>
        <v>0</v>
      </c>
      <c r="Z243">
        <f>IFERROR(Demos!C241,"")</f>
        <v>0</v>
      </c>
      <c r="AA243" s="2">
        <f>IFERROR(Demos!D241,"")</f>
        <v>0</v>
      </c>
      <c r="AB243" s="2">
        <f>IFERROR(Demos!E241,"")</f>
        <v>0</v>
      </c>
      <c r="AC243">
        <f>IFERROR(Demos!G241,"")</f>
        <v>0</v>
      </c>
      <c r="AD243">
        <f>IFERROR(Demos!H241,"")</f>
        <v>0</v>
      </c>
      <c r="AF243">
        <f>IFERROR(Telemarketing!A238,"")</f>
        <v>0</v>
      </c>
      <c r="AG243">
        <f>IFERROR(Telemarketing!B238,"")</f>
        <v>0</v>
      </c>
      <c r="AH243" s="2">
        <f>IFERROR(Telemarketing!C238,"")</f>
        <v>0</v>
      </c>
      <c r="AI243" s="42">
        <f>IFERROR(Telemarketing!D238,"")</f>
        <v>0</v>
      </c>
      <c r="AJ243">
        <f>IFERROR(Telemarketing!E238,"")</f>
        <v>0</v>
      </c>
      <c r="AK243">
        <f>IFERROR(Telemarketing!F238,"")</f>
        <v>0</v>
      </c>
      <c r="AL243">
        <f>IFERROR(Telemarketing!G238,"")</f>
        <v>0</v>
      </c>
    </row>
    <row r="244" spans="2:38" x14ac:dyDescent="0.2">
      <c r="B244" s="2"/>
      <c r="K244" s="5"/>
      <c r="L244" s="2"/>
      <c r="O244">
        <f>IFERROR(Referidos!A244,"")</f>
        <v>0</v>
      </c>
      <c r="P244">
        <f>IFERROR(Referidos!B244,"")</f>
        <v>0</v>
      </c>
      <c r="Q244" s="2">
        <f>IFERROR(Referidos!C244,"")</f>
        <v>0</v>
      </c>
      <c r="R244">
        <f>IFERROR(Referidos!D244,"")</f>
        <v>0</v>
      </c>
      <c r="S244">
        <f>IFERROR(Referidos!J244,"")</f>
        <v>0</v>
      </c>
      <c r="T244">
        <f>IFERROR(Referidos!N244,"")</f>
        <v>0</v>
      </c>
      <c r="U244" s="5">
        <f>IFERROR(Referidos!P244,"")</f>
        <v>0</v>
      </c>
      <c r="V244">
        <f>IFERROR(Referidos!S244,"")</f>
        <v>0</v>
      </c>
      <c r="X244">
        <f>IFERROR(Demos!A242,"")</f>
        <v>0</v>
      </c>
      <c r="Y244">
        <f>IFERROR(Demos!B242,"")</f>
        <v>0</v>
      </c>
      <c r="Z244">
        <f>IFERROR(Demos!C242,"")</f>
        <v>0</v>
      </c>
      <c r="AA244" s="2">
        <f>IFERROR(Demos!D242,"")</f>
        <v>0</v>
      </c>
      <c r="AB244" s="2">
        <f>IFERROR(Demos!E242,"")</f>
        <v>0</v>
      </c>
      <c r="AC244">
        <f>IFERROR(Demos!G242,"")</f>
        <v>0</v>
      </c>
      <c r="AD244">
        <f>IFERROR(Demos!H242,"")</f>
        <v>0</v>
      </c>
      <c r="AF244">
        <f>IFERROR(Telemarketing!A239,"")</f>
        <v>0</v>
      </c>
      <c r="AG244">
        <f>IFERROR(Telemarketing!B239,"")</f>
        <v>0</v>
      </c>
      <c r="AH244" s="2">
        <f>IFERROR(Telemarketing!C239,"")</f>
        <v>0</v>
      </c>
      <c r="AI244" s="42">
        <f>IFERROR(Telemarketing!D239,"")</f>
        <v>0</v>
      </c>
      <c r="AJ244">
        <f>IFERROR(Telemarketing!E239,"")</f>
        <v>0</v>
      </c>
      <c r="AK244">
        <f>IFERROR(Telemarketing!F239,"")</f>
        <v>0</v>
      </c>
      <c r="AL244">
        <f>IFERROR(Telemarketing!G239,"")</f>
        <v>0</v>
      </c>
    </row>
    <row r="245" spans="2:38" x14ac:dyDescent="0.2">
      <c r="B245" s="2"/>
      <c r="K245" s="5"/>
      <c r="L245" s="2"/>
      <c r="O245">
        <f>IFERROR(Referidos!A245,"")</f>
        <v>0</v>
      </c>
      <c r="P245">
        <f>IFERROR(Referidos!B245,"")</f>
        <v>0</v>
      </c>
      <c r="Q245" s="2">
        <f>IFERROR(Referidos!C245,"")</f>
        <v>0</v>
      </c>
      <c r="R245">
        <f>IFERROR(Referidos!D245,"")</f>
        <v>0</v>
      </c>
      <c r="S245">
        <f>IFERROR(Referidos!J245,"")</f>
        <v>0</v>
      </c>
      <c r="T245">
        <f>IFERROR(Referidos!N245,"")</f>
        <v>0</v>
      </c>
      <c r="U245" s="5">
        <f>IFERROR(Referidos!P245,"")</f>
        <v>0</v>
      </c>
      <c r="V245">
        <f>IFERROR(Referidos!S245,"")</f>
        <v>0</v>
      </c>
      <c r="X245">
        <f>IFERROR(Demos!A243,"")</f>
        <v>0</v>
      </c>
      <c r="Y245">
        <f>IFERROR(Demos!B243,"")</f>
        <v>0</v>
      </c>
      <c r="Z245">
        <f>IFERROR(Demos!C243,"")</f>
        <v>0</v>
      </c>
      <c r="AA245" s="2">
        <f>IFERROR(Demos!D243,"")</f>
        <v>0</v>
      </c>
      <c r="AB245" s="2">
        <f>IFERROR(Demos!E243,"")</f>
        <v>0</v>
      </c>
      <c r="AC245">
        <f>IFERROR(Demos!G243,"")</f>
        <v>0</v>
      </c>
      <c r="AD245">
        <f>IFERROR(Demos!H243,"")</f>
        <v>0</v>
      </c>
      <c r="AF245">
        <f>IFERROR(Telemarketing!A240,"")</f>
        <v>0</v>
      </c>
      <c r="AG245">
        <f>IFERROR(Telemarketing!B240,"")</f>
        <v>0</v>
      </c>
      <c r="AH245" s="2">
        <f>IFERROR(Telemarketing!C240,"")</f>
        <v>0</v>
      </c>
      <c r="AI245" s="42">
        <f>IFERROR(Telemarketing!D240,"")</f>
        <v>0</v>
      </c>
      <c r="AJ245">
        <f>IFERROR(Telemarketing!E240,"")</f>
        <v>0</v>
      </c>
      <c r="AK245">
        <f>IFERROR(Telemarketing!F240,"")</f>
        <v>0</v>
      </c>
      <c r="AL245">
        <f>IFERROR(Telemarketing!G240,"")</f>
        <v>0</v>
      </c>
    </row>
    <row r="246" spans="2:38" x14ac:dyDescent="0.2">
      <c r="B246" s="2"/>
      <c r="K246" s="5"/>
      <c r="L246" s="2"/>
      <c r="O246">
        <f>IFERROR(Referidos!A246,"")</f>
        <v>0</v>
      </c>
      <c r="P246">
        <f>IFERROR(Referidos!B246,"")</f>
        <v>0</v>
      </c>
      <c r="Q246" s="2">
        <f>IFERROR(Referidos!C246,"")</f>
        <v>0</v>
      </c>
      <c r="R246">
        <f>IFERROR(Referidos!D246,"")</f>
        <v>0</v>
      </c>
      <c r="S246">
        <f>IFERROR(Referidos!J246,"")</f>
        <v>0</v>
      </c>
      <c r="T246">
        <f>IFERROR(Referidos!N246,"")</f>
        <v>0</v>
      </c>
      <c r="U246" s="5">
        <f>IFERROR(Referidos!P246,"")</f>
        <v>0</v>
      </c>
      <c r="V246">
        <f>IFERROR(Referidos!S246,"")</f>
        <v>0</v>
      </c>
      <c r="X246">
        <f>IFERROR(Demos!A244,"")</f>
        <v>0</v>
      </c>
      <c r="Y246">
        <f>IFERROR(Demos!B244,"")</f>
        <v>0</v>
      </c>
      <c r="Z246">
        <f>IFERROR(Demos!C244,"")</f>
        <v>0</v>
      </c>
      <c r="AA246" s="2">
        <f>IFERROR(Demos!D244,"")</f>
        <v>0</v>
      </c>
      <c r="AB246" s="2">
        <f>IFERROR(Demos!E244,"")</f>
        <v>0</v>
      </c>
      <c r="AC246">
        <f>IFERROR(Demos!G244,"")</f>
        <v>0</v>
      </c>
      <c r="AD246">
        <f>IFERROR(Demos!H244,"")</f>
        <v>0</v>
      </c>
      <c r="AF246">
        <f>IFERROR(Telemarketing!A241,"")</f>
        <v>0</v>
      </c>
      <c r="AG246">
        <f>IFERROR(Telemarketing!B241,"")</f>
        <v>0</v>
      </c>
      <c r="AH246" s="2">
        <f>IFERROR(Telemarketing!C241,"")</f>
        <v>0</v>
      </c>
      <c r="AI246" s="42">
        <f>IFERROR(Telemarketing!D241,"")</f>
        <v>0</v>
      </c>
      <c r="AJ246">
        <f>IFERROR(Telemarketing!E241,"")</f>
        <v>0</v>
      </c>
      <c r="AK246">
        <f>IFERROR(Telemarketing!F241,"")</f>
        <v>0</v>
      </c>
      <c r="AL246">
        <f>IFERROR(Telemarketing!G241,"")</f>
        <v>0</v>
      </c>
    </row>
    <row r="247" spans="2:38" x14ac:dyDescent="0.2">
      <c r="B247" s="2"/>
      <c r="K247" s="5"/>
      <c r="L247" s="2"/>
      <c r="O247">
        <f>IFERROR(Referidos!A247,"")</f>
        <v>0</v>
      </c>
      <c r="P247">
        <f>IFERROR(Referidos!B247,"")</f>
        <v>0</v>
      </c>
      <c r="Q247" s="2">
        <f>IFERROR(Referidos!C247,"")</f>
        <v>0</v>
      </c>
      <c r="R247">
        <f>IFERROR(Referidos!D247,"")</f>
        <v>0</v>
      </c>
      <c r="S247">
        <f>IFERROR(Referidos!J247,"")</f>
        <v>0</v>
      </c>
      <c r="T247">
        <f>IFERROR(Referidos!N247,"")</f>
        <v>0</v>
      </c>
      <c r="U247" s="5">
        <f>IFERROR(Referidos!P247,"")</f>
        <v>0</v>
      </c>
      <c r="V247">
        <f>IFERROR(Referidos!S247,"")</f>
        <v>0</v>
      </c>
      <c r="X247">
        <f>IFERROR(Demos!A245,"")</f>
        <v>0</v>
      </c>
      <c r="Y247">
        <f>IFERROR(Demos!B245,"")</f>
        <v>0</v>
      </c>
      <c r="Z247">
        <f>IFERROR(Demos!C245,"")</f>
        <v>0</v>
      </c>
      <c r="AA247" s="2">
        <f>IFERROR(Demos!D245,"")</f>
        <v>0</v>
      </c>
      <c r="AB247" s="2">
        <f>IFERROR(Demos!E245,"")</f>
        <v>0</v>
      </c>
      <c r="AC247">
        <f>IFERROR(Demos!G245,"")</f>
        <v>0</v>
      </c>
      <c r="AD247">
        <f>IFERROR(Demos!H245,"")</f>
        <v>0</v>
      </c>
      <c r="AF247">
        <f>IFERROR(Telemarketing!A242,"")</f>
        <v>0</v>
      </c>
      <c r="AG247">
        <f>IFERROR(Telemarketing!B242,"")</f>
        <v>0</v>
      </c>
      <c r="AH247" s="2">
        <f>IFERROR(Telemarketing!C242,"")</f>
        <v>0</v>
      </c>
      <c r="AI247" s="42">
        <f>IFERROR(Telemarketing!D242,"")</f>
        <v>0</v>
      </c>
      <c r="AJ247">
        <f>IFERROR(Telemarketing!E242,"")</f>
        <v>0</v>
      </c>
      <c r="AK247">
        <f>IFERROR(Telemarketing!F242,"")</f>
        <v>0</v>
      </c>
      <c r="AL247">
        <f>IFERROR(Telemarketing!G242,"")</f>
        <v>0</v>
      </c>
    </row>
    <row r="248" spans="2:38" x14ac:dyDescent="0.2">
      <c r="B248" s="2"/>
      <c r="K248" s="5"/>
      <c r="L248" s="2"/>
      <c r="O248">
        <f>IFERROR(Referidos!A248,"")</f>
        <v>0</v>
      </c>
      <c r="P248">
        <f>IFERROR(Referidos!B248,"")</f>
        <v>0</v>
      </c>
      <c r="Q248" s="2">
        <f>IFERROR(Referidos!C248,"")</f>
        <v>0</v>
      </c>
      <c r="R248">
        <f>IFERROR(Referidos!D248,"")</f>
        <v>0</v>
      </c>
      <c r="S248">
        <f>IFERROR(Referidos!J248,"")</f>
        <v>0</v>
      </c>
      <c r="T248">
        <f>IFERROR(Referidos!N248,"")</f>
        <v>0</v>
      </c>
      <c r="U248" s="5">
        <f>IFERROR(Referidos!P248,"")</f>
        <v>0</v>
      </c>
      <c r="V248">
        <f>IFERROR(Referidos!S248,"")</f>
        <v>0</v>
      </c>
      <c r="X248">
        <f>IFERROR(Demos!A246,"")</f>
        <v>0</v>
      </c>
      <c r="Y248">
        <f>IFERROR(Demos!B246,"")</f>
        <v>0</v>
      </c>
      <c r="Z248">
        <f>IFERROR(Demos!C246,"")</f>
        <v>0</v>
      </c>
      <c r="AA248" s="2">
        <f>IFERROR(Demos!D246,"")</f>
        <v>0</v>
      </c>
      <c r="AB248" s="2">
        <f>IFERROR(Demos!E246,"")</f>
        <v>0</v>
      </c>
      <c r="AC248">
        <f>IFERROR(Demos!G246,"")</f>
        <v>0</v>
      </c>
      <c r="AD248">
        <f>IFERROR(Demos!H246,"")</f>
        <v>0</v>
      </c>
      <c r="AF248">
        <f>IFERROR(Telemarketing!A243,"")</f>
        <v>0</v>
      </c>
      <c r="AG248">
        <f>IFERROR(Telemarketing!B243,"")</f>
        <v>0</v>
      </c>
      <c r="AH248" s="2">
        <f>IFERROR(Telemarketing!C243,"")</f>
        <v>0</v>
      </c>
      <c r="AI248" s="42">
        <f>IFERROR(Telemarketing!D243,"")</f>
        <v>0</v>
      </c>
      <c r="AJ248">
        <f>IFERROR(Telemarketing!E243,"")</f>
        <v>0</v>
      </c>
      <c r="AK248">
        <f>IFERROR(Telemarketing!F243,"")</f>
        <v>0</v>
      </c>
      <c r="AL248">
        <f>IFERROR(Telemarketing!G243,"")</f>
        <v>0</v>
      </c>
    </row>
    <row r="249" spans="2:38" x14ac:dyDescent="0.2">
      <c r="B249" s="2"/>
      <c r="K249" s="5"/>
      <c r="L249" s="2"/>
      <c r="O249">
        <f>IFERROR(Referidos!A249,"")</f>
        <v>0</v>
      </c>
      <c r="P249">
        <f>IFERROR(Referidos!B249,"")</f>
        <v>0</v>
      </c>
      <c r="Q249" s="2">
        <f>IFERROR(Referidos!C249,"")</f>
        <v>0</v>
      </c>
      <c r="R249">
        <f>IFERROR(Referidos!D249,"")</f>
        <v>0</v>
      </c>
      <c r="S249">
        <f>IFERROR(Referidos!J249,"")</f>
        <v>0</v>
      </c>
      <c r="T249">
        <f>IFERROR(Referidos!N249,"")</f>
        <v>0</v>
      </c>
      <c r="U249" s="5">
        <f>IFERROR(Referidos!P249,"")</f>
        <v>0</v>
      </c>
      <c r="V249">
        <f>IFERROR(Referidos!S249,"")</f>
        <v>0</v>
      </c>
      <c r="X249">
        <f>IFERROR(Demos!A247,"")</f>
        <v>0</v>
      </c>
      <c r="Y249">
        <f>IFERROR(Demos!B247,"")</f>
        <v>0</v>
      </c>
      <c r="Z249">
        <f>IFERROR(Demos!C247,"")</f>
        <v>0</v>
      </c>
      <c r="AA249" s="2">
        <f>IFERROR(Demos!D247,"")</f>
        <v>0</v>
      </c>
      <c r="AB249" s="2">
        <f>IFERROR(Demos!E247,"")</f>
        <v>0</v>
      </c>
      <c r="AC249">
        <f>IFERROR(Demos!G247,"")</f>
        <v>0</v>
      </c>
      <c r="AD249">
        <f>IFERROR(Demos!H247,"")</f>
        <v>0</v>
      </c>
      <c r="AF249">
        <f>IFERROR(Telemarketing!A244,"")</f>
        <v>0</v>
      </c>
      <c r="AG249">
        <f>IFERROR(Telemarketing!B244,"")</f>
        <v>0</v>
      </c>
      <c r="AH249" s="2">
        <f>IFERROR(Telemarketing!C244,"")</f>
        <v>0</v>
      </c>
      <c r="AI249" s="42">
        <f>IFERROR(Telemarketing!D244,"")</f>
        <v>0</v>
      </c>
      <c r="AJ249">
        <f>IFERROR(Telemarketing!E244,"")</f>
        <v>0</v>
      </c>
      <c r="AK249">
        <f>IFERROR(Telemarketing!F244,"")</f>
        <v>0</v>
      </c>
      <c r="AL249">
        <f>IFERROR(Telemarketing!G244,"")</f>
        <v>0</v>
      </c>
    </row>
    <row r="250" spans="2:38" x14ac:dyDescent="0.2">
      <c r="B250" s="2"/>
      <c r="K250" s="5"/>
      <c r="L250" s="2"/>
      <c r="O250">
        <f>IFERROR(Referidos!A250,"")</f>
        <v>0</v>
      </c>
      <c r="P250">
        <f>IFERROR(Referidos!B250,"")</f>
        <v>0</v>
      </c>
      <c r="Q250" s="2">
        <f>IFERROR(Referidos!C250,"")</f>
        <v>0</v>
      </c>
      <c r="R250">
        <f>IFERROR(Referidos!D250,"")</f>
        <v>0</v>
      </c>
      <c r="S250">
        <f>IFERROR(Referidos!J250,"")</f>
        <v>0</v>
      </c>
      <c r="T250">
        <f>IFERROR(Referidos!N250,"")</f>
        <v>0</v>
      </c>
      <c r="U250" s="5">
        <f>IFERROR(Referidos!P250,"")</f>
        <v>0</v>
      </c>
      <c r="V250">
        <f>IFERROR(Referidos!S250,"")</f>
        <v>0</v>
      </c>
      <c r="X250">
        <f>IFERROR(Demos!A248,"")</f>
        <v>0</v>
      </c>
      <c r="Y250">
        <f>IFERROR(Demos!B248,"")</f>
        <v>0</v>
      </c>
      <c r="Z250">
        <f>IFERROR(Demos!C248,"")</f>
        <v>0</v>
      </c>
      <c r="AA250" s="2">
        <f>IFERROR(Demos!D248,"")</f>
        <v>0</v>
      </c>
      <c r="AB250" s="2">
        <f>IFERROR(Demos!E248,"")</f>
        <v>0</v>
      </c>
      <c r="AC250">
        <f>IFERROR(Demos!G248,"")</f>
        <v>0</v>
      </c>
      <c r="AD250">
        <f>IFERROR(Demos!H248,"")</f>
        <v>0</v>
      </c>
      <c r="AF250">
        <f>IFERROR(Telemarketing!A245,"")</f>
        <v>0</v>
      </c>
      <c r="AG250">
        <f>IFERROR(Telemarketing!B245,"")</f>
        <v>0</v>
      </c>
      <c r="AH250" s="2">
        <f>IFERROR(Telemarketing!C245,"")</f>
        <v>0</v>
      </c>
      <c r="AI250" s="42">
        <f>IFERROR(Telemarketing!D245,"")</f>
        <v>0</v>
      </c>
      <c r="AJ250">
        <f>IFERROR(Telemarketing!E245,"")</f>
        <v>0</v>
      </c>
      <c r="AK250">
        <f>IFERROR(Telemarketing!F245,"")</f>
        <v>0</v>
      </c>
      <c r="AL250">
        <f>IFERROR(Telemarketing!G245,"")</f>
        <v>0</v>
      </c>
    </row>
    <row r="251" spans="2:38" x14ac:dyDescent="0.2">
      <c r="B251" s="2"/>
      <c r="K251" s="5"/>
      <c r="L251" s="2"/>
      <c r="O251">
        <f>IFERROR(Referidos!A251,"")</f>
        <v>0</v>
      </c>
      <c r="P251">
        <f>IFERROR(Referidos!B251,"")</f>
        <v>0</v>
      </c>
      <c r="Q251" s="2">
        <f>IFERROR(Referidos!C251,"")</f>
        <v>0</v>
      </c>
      <c r="R251">
        <f>IFERROR(Referidos!D251,"")</f>
        <v>0</v>
      </c>
      <c r="S251">
        <f>IFERROR(Referidos!J251,"")</f>
        <v>0</v>
      </c>
      <c r="T251">
        <f>IFERROR(Referidos!N251,"")</f>
        <v>0</v>
      </c>
      <c r="U251" s="5">
        <f>IFERROR(Referidos!P251,"")</f>
        <v>0</v>
      </c>
      <c r="V251">
        <f>IFERROR(Referidos!S251,"")</f>
        <v>0</v>
      </c>
      <c r="X251">
        <f>IFERROR(Demos!A249,"")</f>
        <v>0</v>
      </c>
      <c r="Y251">
        <f>IFERROR(Demos!B249,"")</f>
        <v>0</v>
      </c>
      <c r="Z251">
        <f>IFERROR(Demos!C249,"")</f>
        <v>0</v>
      </c>
      <c r="AA251" s="2">
        <f>IFERROR(Demos!D249,"")</f>
        <v>0</v>
      </c>
      <c r="AB251" s="2">
        <f>IFERROR(Demos!E249,"")</f>
        <v>0</v>
      </c>
      <c r="AC251">
        <f>IFERROR(Demos!G249,"")</f>
        <v>0</v>
      </c>
      <c r="AD251">
        <f>IFERROR(Demos!H249,"")</f>
        <v>0</v>
      </c>
      <c r="AF251">
        <f>IFERROR(Telemarketing!A246,"")</f>
        <v>0</v>
      </c>
      <c r="AG251">
        <f>IFERROR(Telemarketing!B246,"")</f>
        <v>0</v>
      </c>
      <c r="AH251" s="2">
        <f>IFERROR(Telemarketing!C246,"")</f>
        <v>0</v>
      </c>
      <c r="AI251" s="42">
        <f>IFERROR(Telemarketing!D246,"")</f>
        <v>0</v>
      </c>
      <c r="AJ251">
        <f>IFERROR(Telemarketing!E246,"")</f>
        <v>0</v>
      </c>
      <c r="AK251">
        <f>IFERROR(Telemarketing!F246,"")</f>
        <v>0</v>
      </c>
      <c r="AL251">
        <f>IFERROR(Telemarketing!G246,"")</f>
        <v>0</v>
      </c>
    </row>
    <row r="252" spans="2:38" x14ac:dyDescent="0.2">
      <c r="B252" s="2"/>
      <c r="K252" s="5"/>
      <c r="L252" s="2"/>
      <c r="O252">
        <f>IFERROR(Referidos!A252,"")</f>
        <v>0</v>
      </c>
      <c r="P252">
        <f>IFERROR(Referidos!B252,"")</f>
        <v>0</v>
      </c>
      <c r="Q252" s="2">
        <f>IFERROR(Referidos!C252,"")</f>
        <v>0</v>
      </c>
      <c r="R252">
        <f>IFERROR(Referidos!D252,"")</f>
        <v>0</v>
      </c>
      <c r="S252">
        <f>IFERROR(Referidos!J252,"")</f>
        <v>0</v>
      </c>
      <c r="T252">
        <f>IFERROR(Referidos!N252,"")</f>
        <v>0</v>
      </c>
      <c r="U252" s="5">
        <f>IFERROR(Referidos!P252,"")</f>
        <v>0</v>
      </c>
      <c r="V252">
        <f>IFERROR(Referidos!S252,"")</f>
        <v>0</v>
      </c>
      <c r="X252">
        <f>IFERROR(Demos!A250,"")</f>
        <v>0</v>
      </c>
      <c r="Y252">
        <f>IFERROR(Demos!B250,"")</f>
        <v>0</v>
      </c>
      <c r="Z252">
        <f>IFERROR(Demos!C250,"")</f>
        <v>0</v>
      </c>
      <c r="AA252" s="2">
        <f>IFERROR(Demos!D250,"")</f>
        <v>0</v>
      </c>
      <c r="AB252" s="2">
        <f>IFERROR(Demos!E250,"")</f>
        <v>0</v>
      </c>
      <c r="AC252">
        <f>IFERROR(Demos!G250,"")</f>
        <v>0</v>
      </c>
      <c r="AD252">
        <f>IFERROR(Demos!H250,"")</f>
        <v>0</v>
      </c>
      <c r="AF252">
        <f>IFERROR(Telemarketing!A247,"")</f>
        <v>0</v>
      </c>
      <c r="AG252">
        <f>IFERROR(Telemarketing!B247,"")</f>
        <v>0</v>
      </c>
      <c r="AH252" s="2">
        <f>IFERROR(Telemarketing!C247,"")</f>
        <v>0</v>
      </c>
      <c r="AI252" s="42">
        <f>IFERROR(Telemarketing!D247,"")</f>
        <v>0</v>
      </c>
      <c r="AJ252">
        <f>IFERROR(Telemarketing!E247,"")</f>
        <v>0</v>
      </c>
      <c r="AK252">
        <f>IFERROR(Telemarketing!F247,"")</f>
        <v>0</v>
      </c>
      <c r="AL252">
        <f>IFERROR(Telemarketing!G247,"")</f>
        <v>0</v>
      </c>
    </row>
    <row r="253" spans="2:38" x14ac:dyDescent="0.2">
      <c r="B253" s="2"/>
      <c r="K253" s="5"/>
      <c r="L253" s="2"/>
      <c r="O253">
        <f>IFERROR(Referidos!A253,"")</f>
        <v>0</v>
      </c>
      <c r="P253">
        <f>IFERROR(Referidos!B253,"")</f>
        <v>0</v>
      </c>
      <c r="Q253" s="2">
        <f>IFERROR(Referidos!C253,"")</f>
        <v>0</v>
      </c>
      <c r="R253">
        <f>IFERROR(Referidos!D253,"")</f>
        <v>0</v>
      </c>
      <c r="S253">
        <f>IFERROR(Referidos!J253,"")</f>
        <v>0</v>
      </c>
      <c r="T253">
        <f>IFERROR(Referidos!N253,"")</f>
        <v>0</v>
      </c>
      <c r="U253" s="5">
        <f>IFERROR(Referidos!P253,"")</f>
        <v>0</v>
      </c>
      <c r="V253">
        <f>IFERROR(Referidos!S253,"")</f>
        <v>0</v>
      </c>
      <c r="X253">
        <f>IFERROR(Demos!A251,"")</f>
        <v>0</v>
      </c>
      <c r="Y253">
        <f>IFERROR(Demos!B251,"")</f>
        <v>0</v>
      </c>
      <c r="Z253">
        <f>IFERROR(Demos!C251,"")</f>
        <v>0</v>
      </c>
      <c r="AA253" s="2">
        <f>IFERROR(Demos!D251,"")</f>
        <v>0</v>
      </c>
      <c r="AB253" s="2">
        <f>IFERROR(Demos!E251,"")</f>
        <v>0</v>
      </c>
      <c r="AC253">
        <f>IFERROR(Demos!G251,"")</f>
        <v>0</v>
      </c>
      <c r="AD253">
        <f>IFERROR(Demos!H251,"")</f>
        <v>0</v>
      </c>
      <c r="AF253">
        <f>IFERROR(Telemarketing!A248,"")</f>
        <v>0</v>
      </c>
      <c r="AG253">
        <f>IFERROR(Telemarketing!B248,"")</f>
        <v>0</v>
      </c>
      <c r="AH253" s="2">
        <f>IFERROR(Telemarketing!C248,"")</f>
        <v>0</v>
      </c>
      <c r="AI253" s="42">
        <f>IFERROR(Telemarketing!D248,"")</f>
        <v>0</v>
      </c>
      <c r="AJ253">
        <f>IFERROR(Telemarketing!E248,"")</f>
        <v>0</v>
      </c>
      <c r="AK253">
        <f>IFERROR(Telemarketing!F248,"")</f>
        <v>0</v>
      </c>
      <c r="AL253">
        <f>IFERROR(Telemarketing!G248,"")</f>
        <v>0</v>
      </c>
    </row>
    <row r="254" spans="2:38" x14ac:dyDescent="0.2">
      <c r="B254" s="2"/>
      <c r="K254" s="5"/>
      <c r="L254" s="2"/>
      <c r="O254">
        <f>IFERROR(Referidos!A254,"")</f>
        <v>0</v>
      </c>
      <c r="P254">
        <f>IFERROR(Referidos!B254,"")</f>
        <v>0</v>
      </c>
      <c r="Q254" s="2">
        <f>IFERROR(Referidos!C254,"")</f>
        <v>0</v>
      </c>
      <c r="R254">
        <f>IFERROR(Referidos!D254,"")</f>
        <v>0</v>
      </c>
      <c r="S254">
        <f>IFERROR(Referidos!J254,"")</f>
        <v>0</v>
      </c>
      <c r="T254">
        <f>IFERROR(Referidos!N254,"")</f>
        <v>0</v>
      </c>
      <c r="U254" s="5">
        <f>IFERROR(Referidos!P254,"")</f>
        <v>0</v>
      </c>
      <c r="V254">
        <f>IFERROR(Referidos!S254,"")</f>
        <v>0</v>
      </c>
      <c r="X254">
        <f>IFERROR(Demos!A252,"")</f>
        <v>0</v>
      </c>
      <c r="Y254">
        <f>IFERROR(Demos!B252,"")</f>
        <v>0</v>
      </c>
      <c r="Z254">
        <f>IFERROR(Demos!C252,"")</f>
        <v>0</v>
      </c>
      <c r="AA254" s="2">
        <f>IFERROR(Demos!D252,"")</f>
        <v>0</v>
      </c>
      <c r="AB254" s="2">
        <f>IFERROR(Demos!E252,"")</f>
        <v>0</v>
      </c>
      <c r="AC254">
        <f>IFERROR(Demos!G252,"")</f>
        <v>0</v>
      </c>
      <c r="AD254">
        <f>IFERROR(Demos!H252,"")</f>
        <v>0</v>
      </c>
      <c r="AF254">
        <f>IFERROR(Telemarketing!A249,"")</f>
        <v>0</v>
      </c>
      <c r="AG254">
        <f>IFERROR(Telemarketing!B249,"")</f>
        <v>0</v>
      </c>
      <c r="AH254" s="2">
        <f>IFERROR(Telemarketing!C249,"")</f>
        <v>0</v>
      </c>
      <c r="AI254" s="42">
        <f>IFERROR(Telemarketing!D249,"")</f>
        <v>0</v>
      </c>
      <c r="AJ254">
        <f>IFERROR(Telemarketing!E249,"")</f>
        <v>0</v>
      </c>
      <c r="AK254">
        <f>IFERROR(Telemarketing!F249,"")</f>
        <v>0</v>
      </c>
      <c r="AL254">
        <f>IFERROR(Telemarketing!G249,"")</f>
        <v>0</v>
      </c>
    </row>
    <row r="255" spans="2:38" x14ac:dyDescent="0.2">
      <c r="B255" s="2"/>
      <c r="K255" s="5"/>
      <c r="L255" s="2"/>
      <c r="O255">
        <f>IFERROR(Referidos!A255,"")</f>
        <v>0</v>
      </c>
      <c r="P255">
        <f>IFERROR(Referidos!B255,"")</f>
        <v>0</v>
      </c>
      <c r="Q255" s="2">
        <f>IFERROR(Referidos!C255,"")</f>
        <v>0</v>
      </c>
      <c r="R255">
        <f>IFERROR(Referidos!D255,"")</f>
        <v>0</v>
      </c>
      <c r="S255">
        <f>IFERROR(Referidos!J255,"")</f>
        <v>0</v>
      </c>
      <c r="T255">
        <f>IFERROR(Referidos!N255,"")</f>
        <v>0</v>
      </c>
      <c r="U255" s="5">
        <f>IFERROR(Referidos!P255,"")</f>
        <v>0</v>
      </c>
      <c r="V255">
        <f>IFERROR(Referidos!S255,"")</f>
        <v>0</v>
      </c>
      <c r="X255">
        <f>IFERROR(Demos!A253,"")</f>
        <v>0</v>
      </c>
      <c r="Y255">
        <f>IFERROR(Demos!B253,"")</f>
        <v>0</v>
      </c>
      <c r="Z255">
        <f>IFERROR(Demos!C253,"")</f>
        <v>0</v>
      </c>
      <c r="AA255" s="2">
        <f>IFERROR(Demos!D253,"")</f>
        <v>0</v>
      </c>
      <c r="AB255" s="2">
        <f>IFERROR(Demos!E253,"")</f>
        <v>0</v>
      </c>
      <c r="AC255">
        <f>IFERROR(Demos!G253,"")</f>
        <v>0</v>
      </c>
      <c r="AD255">
        <f>IFERROR(Demos!H253,"")</f>
        <v>0</v>
      </c>
      <c r="AF255">
        <f>IFERROR(Telemarketing!A250,"")</f>
        <v>0</v>
      </c>
      <c r="AG255">
        <f>IFERROR(Telemarketing!B250,"")</f>
        <v>0</v>
      </c>
      <c r="AH255" s="2">
        <f>IFERROR(Telemarketing!C250,"")</f>
        <v>0</v>
      </c>
      <c r="AI255" s="42">
        <f>IFERROR(Telemarketing!D250,"")</f>
        <v>0</v>
      </c>
      <c r="AJ255">
        <f>IFERROR(Telemarketing!E250,"")</f>
        <v>0</v>
      </c>
      <c r="AK255">
        <f>IFERROR(Telemarketing!F250,"")</f>
        <v>0</v>
      </c>
      <c r="AL255">
        <f>IFERROR(Telemarketing!G250,"")</f>
        <v>0</v>
      </c>
    </row>
    <row r="256" spans="2:38" x14ac:dyDescent="0.2">
      <c r="B256" s="2"/>
      <c r="K256" s="5"/>
      <c r="L256" s="2"/>
      <c r="O256">
        <f>IFERROR(Referidos!A256,"")</f>
        <v>0</v>
      </c>
      <c r="P256">
        <f>IFERROR(Referidos!B256,"")</f>
        <v>0</v>
      </c>
      <c r="Q256" s="2">
        <f>IFERROR(Referidos!C256,"")</f>
        <v>0</v>
      </c>
      <c r="R256">
        <f>IFERROR(Referidos!D256,"")</f>
        <v>0</v>
      </c>
      <c r="S256">
        <f>IFERROR(Referidos!J256,"")</f>
        <v>0</v>
      </c>
      <c r="T256">
        <f>IFERROR(Referidos!N256,"")</f>
        <v>0</v>
      </c>
      <c r="U256" s="5">
        <f>IFERROR(Referidos!P256,"")</f>
        <v>0</v>
      </c>
      <c r="V256">
        <f>IFERROR(Referidos!S256,"")</f>
        <v>0</v>
      </c>
      <c r="X256">
        <f>IFERROR(Demos!A254,"")</f>
        <v>0</v>
      </c>
      <c r="Y256">
        <f>IFERROR(Demos!B254,"")</f>
        <v>0</v>
      </c>
      <c r="Z256">
        <f>IFERROR(Demos!C254,"")</f>
        <v>0</v>
      </c>
      <c r="AA256" s="2">
        <f>IFERROR(Demos!D254,"")</f>
        <v>0</v>
      </c>
      <c r="AB256" s="2">
        <f>IFERROR(Demos!E254,"")</f>
        <v>0</v>
      </c>
      <c r="AC256">
        <f>IFERROR(Demos!G254,"")</f>
        <v>0</v>
      </c>
      <c r="AD256">
        <f>IFERROR(Demos!H254,"")</f>
        <v>0</v>
      </c>
      <c r="AF256">
        <f>IFERROR(Telemarketing!A251,"")</f>
        <v>0</v>
      </c>
      <c r="AG256">
        <f>IFERROR(Telemarketing!B251,"")</f>
        <v>0</v>
      </c>
      <c r="AH256" s="2">
        <f>IFERROR(Telemarketing!C251,"")</f>
        <v>0</v>
      </c>
      <c r="AI256" s="42">
        <f>IFERROR(Telemarketing!D251,"")</f>
        <v>0</v>
      </c>
      <c r="AJ256">
        <f>IFERROR(Telemarketing!E251,"")</f>
        <v>0</v>
      </c>
      <c r="AK256">
        <f>IFERROR(Telemarketing!F251,"")</f>
        <v>0</v>
      </c>
      <c r="AL256">
        <f>IFERROR(Telemarketing!G251,"")</f>
        <v>0</v>
      </c>
    </row>
    <row r="257" spans="2:38" x14ac:dyDescent="0.2">
      <c r="B257" s="2"/>
      <c r="K257" s="5"/>
      <c r="L257" s="2"/>
      <c r="O257">
        <f>IFERROR(Referidos!A257,"")</f>
        <v>0</v>
      </c>
      <c r="P257">
        <f>IFERROR(Referidos!B257,"")</f>
        <v>0</v>
      </c>
      <c r="Q257" s="2">
        <f>IFERROR(Referidos!C257,"")</f>
        <v>0</v>
      </c>
      <c r="R257">
        <f>IFERROR(Referidos!D257,"")</f>
        <v>0</v>
      </c>
      <c r="S257">
        <f>IFERROR(Referidos!J257,"")</f>
        <v>0</v>
      </c>
      <c r="T257">
        <f>IFERROR(Referidos!N257,"")</f>
        <v>0</v>
      </c>
      <c r="U257" s="5">
        <f>IFERROR(Referidos!P257,"")</f>
        <v>0</v>
      </c>
      <c r="V257">
        <f>IFERROR(Referidos!S257,"")</f>
        <v>0</v>
      </c>
      <c r="X257">
        <f>IFERROR(Demos!A255,"")</f>
        <v>0</v>
      </c>
      <c r="Y257">
        <f>IFERROR(Demos!B255,"")</f>
        <v>0</v>
      </c>
      <c r="Z257">
        <f>IFERROR(Demos!C255,"")</f>
        <v>0</v>
      </c>
      <c r="AA257" s="2">
        <f>IFERROR(Demos!D255,"")</f>
        <v>0</v>
      </c>
      <c r="AB257" s="2">
        <f>IFERROR(Demos!E255,"")</f>
        <v>0</v>
      </c>
      <c r="AC257">
        <f>IFERROR(Demos!G255,"")</f>
        <v>0</v>
      </c>
      <c r="AD257">
        <f>IFERROR(Demos!H255,"")</f>
        <v>0</v>
      </c>
      <c r="AF257">
        <f>IFERROR(Telemarketing!A252,"")</f>
        <v>0</v>
      </c>
      <c r="AG257">
        <f>IFERROR(Telemarketing!B252,"")</f>
        <v>0</v>
      </c>
      <c r="AH257" s="2">
        <f>IFERROR(Telemarketing!C252,"")</f>
        <v>0</v>
      </c>
      <c r="AI257" s="42">
        <f>IFERROR(Telemarketing!D252,"")</f>
        <v>0</v>
      </c>
      <c r="AJ257">
        <f>IFERROR(Telemarketing!E252,"")</f>
        <v>0</v>
      </c>
      <c r="AK257">
        <f>IFERROR(Telemarketing!F252,"")</f>
        <v>0</v>
      </c>
      <c r="AL257">
        <f>IFERROR(Telemarketing!G252,"")</f>
        <v>0</v>
      </c>
    </row>
    <row r="258" spans="2:38" x14ac:dyDescent="0.2">
      <c r="B258" s="2"/>
      <c r="K258" s="5"/>
      <c r="L258" s="2"/>
      <c r="O258">
        <f>IFERROR(Referidos!A258,"")</f>
        <v>0</v>
      </c>
      <c r="P258">
        <f>IFERROR(Referidos!B258,"")</f>
        <v>0</v>
      </c>
      <c r="Q258" s="2">
        <f>IFERROR(Referidos!C258,"")</f>
        <v>0</v>
      </c>
      <c r="R258">
        <f>IFERROR(Referidos!D258,"")</f>
        <v>0</v>
      </c>
      <c r="S258">
        <f>IFERROR(Referidos!J258,"")</f>
        <v>0</v>
      </c>
      <c r="T258">
        <f>IFERROR(Referidos!N258,"")</f>
        <v>0</v>
      </c>
      <c r="U258" s="5">
        <f>IFERROR(Referidos!P258,"")</f>
        <v>0</v>
      </c>
      <c r="V258">
        <f>IFERROR(Referidos!S258,"")</f>
        <v>0</v>
      </c>
      <c r="X258">
        <f>IFERROR(Demos!A256,"")</f>
        <v>0</v>
      </c>
      <c r="Y258">
        <f>IFERROR(Demos!B256,"")</f>
        <v>0</v>
      </c>
      <c r="Z258">
        <f>IFERROR(Demos!C256,"")</f>
        <v>0</v>
      </c>
      <c r="AA258" s="2">
        <f>IFERROR(Demos!D256,"")</f>
        <v>0</v>
      </c>
      <c r="AB258" s="2">
        <f>IFERROR(Demos!E256,"")</f>
        <v>0</v>
      </c>
      <c r="AC258">
        <f>IFERROR(Demos!G256,"")</f>
        <v>0</v>
      </c>
      <c r="AD258">
        <f>IFERROR(Demos!H256,"")</f>
        <v>0</v>
      </c>
      <c r="AF258">
        <f>IFERROR(Telemarketing!A253,"")</f>
        <v>0</v>
      </c>
      <c r="AG258">
        <f>IFERROR(Telemarketing!B253,"")</f>
        <v>0</v>
      </c>
      <c r="AH258" s="2">
        <f>IFERROR(Telemarketing!C253,"")</f>
        <v>0</v>
      </c>
      <c r="AI258" s="42">
        <f>IFERROR(Telemarketing!D253,"")</f>
        <v>0</v>
      </c>
      <c r="AJ258">
        <f>IFERROR(Telemarketing!E253,"")</f>
        <v>0</v>
      </c>
      <c r="AK258">
        <f>IFERROR(Telemarketing!F253,"")</f>
        <v>0</v>
      </c>
      <c r="AL258">
        <f>IFERROR(Telemarketing!G253,"")</f>
        <v>0</v>
      </c>
    </row>
    <row r="259" spans="2:38" x14ac:dyDescent="0.2">
      <c r="B259" s="2"/>
      <c r="K259" s="5"/>
      <c r="L259" s="2"/>
      <c r="O259">
        <f>IFERROR(Referidos!A259,"")</f>
        <v>0</v>
      </c>
      <c r="P259">
        <f>IFERROR(Referidos!B259,"")</f>
        <v>0</v>
      </c>
      <c r="Q259" s="2">
        <f>IFERROR(Referidos!C259,"")</f>
        <v>0</v>
      </c>
      <c r="R259">
        <f>IFERROR(Referidos!D259,"")</f>
        <v>0</v>
      </c>
      <c r="S259">
        <f>IFERROR(Referidos!J259,"")</f>
        <v>0</v>
      </c>
      <c r="T259">
        <f>IFERROR(Referidos!N259,"")</f>
        <v>0</v>
      </c>
      <c r="U259" s="5">
        <f>IFERROR(Referidos!P259,"")</f>
        <v>0</v>
      </c>
      <c r="V259">
        <f>IFERROR(Referidos!S259,"")</f>
        <v>0</v>
      </c>
      <c r="X259">
        <f>IFERROR(Demos!A257,"")</f>
        <v>0</v>
      </c>
      <c r="Y259">
        <f>IFERROR(Demos!B257,"")</f>
        <v>0</v>
      </c>
      <c r="Z259">
        <f>IFERROR(Demos!C257,"")</f>
        <v>0</v>
      </c>
      <c r="AA259" s="2">
        <f>IFERROR(Demos!D257,"")</f>
        <v>0</v>
      </c>
      <c r="AB259" s="2">
        <f>IFERROR(Demos!E257,"")</f>
        <v>0</v>
      </c>
      <c r="AC259">
        <f>IFERROR(Demos!G257,"")</f>
        <v>0</v>
      </c>
      <c r="AD259">
        <f>IFERROR(Demos!H257,"")</f>
        <v>0</v>
      </c>
      <c r="AF259">
        <f>IFERROR(Telemarketing!A254,"")</f>
        <v>0</v>
      </c>
      <c r="AG259">
        <f>IFERROR(Telemarketing!B254,"")</f>
        <v>0</v>
      </c>
      <c r="AH259" s="2">
        <f>IFERROR(Telemarketing!C254,"")</f>
        <v>0</v>
      </c>
      <c r="AI259" s="42">
        <f>IFERROR(Telemarketing!D254,"")</f>
        <v>0</v>
      </c>
      <c r="AJ259">
        <f>IFERROR(Telemarketing!E254,"")</f>
        <v>0</v>
      </c>
      <c r="AK259">
        <f>IFERROR(Telemarketing!F254,"")</f>
        <v>0</v>
      </c>
      <c r="AL259">
        <f>IFERROR(Telemarketing!G254,"")</f>
        <v>0</v>
      </c>
    </row>
    <row r="260" spans="2:38" x14ac:dyDescent="0.2">
      <c r="B260" s="2"/>
      <c r="K260" s="5"/>
      <c r="L260" s="2"/>
      <c r="O260">
        <f>IFERROR(Referidos!A260,"")</f>
        <v>0</v>
      </c>
      <c r="P260">
        <f>IFERROR(Referidos!B260,"")</f>
        <v>0</v>
      </c>
      <c r="Q260" s="2">
        <f>IFERROR(Referidos!C260,"")</f>
        <v>0</v>
      </c>
      <c r="R260">
        <f>IFERROR(Referidos!D260,"")</f>
        <v>0</v>
      </c>
      <c r="S260">
        <f>IFERROR(Referidos!J260,"")</f>
        <v>0</v>
      </c>
      <c r="T260">
        <f>IFERROR(Referidos!N260,"")</f>
        <v>0</v>
      </c>
      <c r="U260" s="5">
        <f>IFERROR(Referidos!P260,"")</f>
        <v>0</v>
      </c>
      <c r="V260">
        <f>IFERROR(Referidos!S260,"")</f>
        <v>0</v>
      </c>
      <c r="X260">
        <f>IFERROR(Demos!A258,"")</f>
        <v>0</v>
      </c>
      <c r="Y260">
        <f>IFERROR(Demos!B258,"")</f>
        <v>0</v>
      </c>
      <c r="Z260">
        <f>IFERROR(Demos!C258,"")</f>
        <v>0</v>
      </c>
      <c r="AA260" s="2">
        <f>IFERROR(Demos!D258,"")</f>
        <v>0</v>
      </c>
      <c r="AB260" s="2">
        <f>IFERROR(Demos!E258,"")</f>
        <v>0</v>
      </c>
      <c r="AC260">
        <f>IFERROR(Demos!G258,"")</f>
        <v>0</v>
      </c>
      <c r="AD260">
        <f>IFERROR(Demos!H258,"")</f>
        <v>0</v>
      </c>
      <c r="AF260">
        <f>IFERROR(Telemarketing!A255,"")</f>
        <v>0</v>
      </c>
      <c r="AG260">
        <f>IFERROR(Telemarketing!B255,"")</f>
        <v>0</v>
      </c>
      <c r="AH260" s="2">
        <f>IFERROR(Telemarketing!C255,"")</f>
        <v>0</v>
      </c>
      <c r="AI260" s="42">
        <f>IFERROR(Telemarketing!D255,"")</f>
        <v>0</v>
      </c>
      <c r="AJ260">
        <f>IFERROR(Telemarketing!E255,"")</f>
        <v>0</v>
      </c>
      <c r="AK260">
        <f>IFERROR(Telemarketing!F255,"")</f>
        <v>0</v>
      </c>
      <c r="AL260">
        <f>IFERROR(Telemarketing!G255,"")</f>
        <v>0</v>
      </c>
    </row>
    <row r="261" spans="2:38" x14ac:dyDescent="0.2">
      <c r="B261" s="2"/>
      <c r="K261" s="5"/>
      <c r="L261" s="2"/>
      <c r="O261">
        <f>IFERROR(Referidos!A261,"")</f>
        <v>0</v>
      </c>
      <c r="P261">
        <f>IFERROR(Referidos!B261,"")</f>
        <v>0</v>
      </c>
      <c r="Q261" s="2">
        <f>IFERROR(Referidos!C261,"")</f>
        <v>0</v>
      </c>
      <c r="R261">
        <f>IFERROR(Referidos!D261,"")</f>
        <v>0</v>
      </c>
      <c r="S261">
        <f>IFERROR(Referidos!J261,"")</f>
        <v>0</v>
      </c>
      <c r="T261">
        <f>IFERROR(Referidos!N261,"")</f>
        <v>0</v>
      </c>
      <c r="U261" s="5">
        <f>IFERROR(Referidos!P261,"")</f>
        <v>0</v>
      </c>
      <c r="V261">
        <f>IFERROR(Referidos!S261,"")</f>
        <v>0</v>
      </c>
      <c r="X261">
        <f>IFERROR(Demos!A259,"")</f>
        <v>0</v>
      </c>
      <c r="Y261">
        <f>IFERROR(Demos!B259,"")</f>
        <v>0</v>
      </c>
      <c r="Z261">
        <f>IFERROR(Demos!C259,"")</f>
        <v>0</v>
      </c>
      <c r="AA261" s="2">
        <f>IFERROR(Demos!D259,"")</f>
        <v>0</v>
      </c>
      <c r="AB261" s="2">
        <f>IFERROR(Demos!E259,"")</f>
        <v>0</v>
      </c>
      <c r="AC261">
        <f>IFERROR(Demos!G259,"")</f>
        <v>0</v>
      </c>
      <c r="AD261">
        <f>IFERROR(Demos!H259,"")</f>
        <v>0</v>
      </c>
      <c r="AF261">
        <f>IFERROR(Telemarketing!A256,"")</f>
        <v>0</v>
      </c>
      <c r="AG261">
        <f>IFERROR(Telemarketing!B256,"")</f>
        <v>0</v>
      </c>
      <c r="AH261" s="2">
        <f>IFERROR(Telemarketing!C256,"")</f>
        <v>0</v>
      </c>
      <c r="AI261" s="42">
        <f>IFERROR(Telemarketing!D256,"")</f>
        <v>0</v>
      </c>
      <c r="AJ261">
        <f>IFERROR(Telemarketing!E256,"")</f>
        <v>0</v>
      </c>
      <c r="AK261">
        <f>IFERROR(Telemarketing!F256,"")</f>
        <v>0</v>
      </c>
      <c r="AL261">
        <f>IFERROR(Telemarketing!G256,"")</f>
        <v>0</v>
      </c>
    </row>
    <row r="262" spans="2:38" x14ac:dyDescent="0.2">
      <c r="B262" s="2"/>
      <c r="K262" s="5"/>
      <c r="L262" s="2"/>
      <c r="O262">
        <f>IFERROR(Referidos!A262,"")</f>
        <v>0</v>
      </c>
      <c r="P262">
        <f>IFERROR(Referidos!B262,"")</f>
        <v>0</v>
      </c>
      <c r="Q262" s="2">
        <f>IFERROR(Referidos!C262,"")</f>
        <v>0</v>
      </c>
      <c r="R262">
        <f>IFERROR(Referidos!D262,"")</f>
        <v>0</v>
      </c>
      <c r="S262">
        <f>IFERROR(Referidos!J262,"")</f>
        <v>0</v>
      </c>
      <c r="T262">
        <f>IFERROR(Referidos!N262,"")</f>
        <v>0</v>
      </c>
      <c r="U262" s="5">
        <f>IFERROR(Referidos!P262,"")</f>
        <v>0</v>
      </c>
      <c r="V262">
        <f>IFERROR(Referidos!S262,"")</f>
        <v>0</v>
      </c>
      <c r="X262">
        <f>IFERROR(Demos!A260,"")</f>
        <v>0</v>
      </c>
      <c r="Y262">
        <f>IFERROR(Demos!B260,"")</f>
        <v>0</v>
      </c>
      <c r="Z262">
        <f>IFERROR(Demos!C260,"")</f>
        <v>0</v>
      </c>
      <c r="AA262" s="2">
        <f>IFERROR(Demos!D260,"")</f>
        <v>0</v>
      </c>
      <c r="AB262" s="2">
        <f>IFERROR(Demos!E260,"")</f>
        <v>0</v>
      </c>
      <c r="AC262">
        <f>IFERROR(Demos!G260,"")</f>
        <v>0</v>
      </c>
      <c r="AD262">
        <f>IFERROR(Demos!H260,"")</f>
        <v>0</v>
      </c>
      <c r="AF262">
        <f>IFERROR(Telemarketing!A257,"")</f>
        <v>0</v>
      </c>
      <c r="AG262">
        <f>IFERROR(Telemarketing!B257,"")</f>
        <v>0</v>
      </c>
      <c r="AH262" s="2">
        <f>IFERROR(Telemarketing!C257,"")</f>
        <v>0</v>
      </c>
      <c r="AI262" s="42">
        <f>IFERROR(Telemarketing!D257,"")</f>
        <v>0</v>
      </c>
      <c r="AJ262">
        <f>IFERROR(Telemarketing!E257,"")</f>
        <v>0</v>
      </c>
      <c r="AK262">
        <f>IFERROR(Telemarketing!F257,"")</f>
        <v>0</v>
      </c>
      <c r="AL262">
        <f>IFERROR(Telemarketing!G257,"")</f>
        <v>0</v>
      </c>
    </row>
    <row r="263" spans="2:38" x14ac:dyDescent="0.2">
      <c r="B263" s="2"/>
      <c r="K263" s="5"/>
      <c r="L263" s="2"/>
      <c r="O263">
        <f>IFERROR(Referidos!A263,"")</f>
        <v>0</v>
      </c>
      <c r="P263">
        <f>IFERROR(Referidos!B263,"")</f>
        <v>0</v>
      </c>
      <c r="Q263" s="2">
        <f>IFERROR(Referidos!C263,"")</f>
        <v>0</v>
      </c>
      <c r="R263">
        <f>IFERROR(Referidos!D263,"")</f>
        <v>0</v>
      </c>
      <c r="S263">
        <f>IFERROR(Referidos!J263,"")</f>
        <v>0</v>
      </c>
      <c r="T263">
        <f>IFERROR(Referidos!N263,"")</f>
        <v>0</v>
      </c>
      <c r="U263" s="5">
        <f>IFERROR(Referidos!P263,"")</f>
        <v>0</v>
      </c>
      <c r="V263">
        <f>IFERROR(Referidos!S263,"")</f>
        <v>0</v>
      </c>
      <c r="X263">
        <f>IFERROR(Demos!A261,"")</f>
        <v>0</v>
      </c>
      <c r="Y263">
        <f>IFERROR(Demos!B261,"")</f>
        <v>0</v>
      </c>
      <c r="Z263">
        <f>IFERROR(Demos!C261,"")</f>
        <v>0</v>
      </c>
      <c r="AA263" s="2">
        <f>IFERROR(Demos!D261,"")</f>
        <v>0</v>
      </c>
      <c r="AB263" s="2">
        <f>IFERROR(Demos!E261,"")</f>
        <v>0</v>
      </c>
      <c r="AC263">
        <f>IFERROR(Demos!G261,"")</f>
        <v>0</v>
      </c>
      <c r="AD263">
        <f>IFERROR(Demos!H261,"")</f>
        <v>0</v>
      </c>
      <c r="AF263">
        <f>IFERROR(Telemarketing!A258,"")</f>
        <v>0</v>
      </c>
      <c r="AG263">
        <f>IFERROR(Telemarketing!B258,"")</f>
        <v>0</v>
      </c>
      <c r="AH263" s="2">
        <f>IFERROR(Telemarketing!C258,"")</f>
        <v>0</v>
      </c>
      <c r="AI263" s="42">
        <f>IFERROR(Telemarketing!D258,"")</f>
        <v>0</v>
      </c>
      <c r="AJ263">
        <f>IFERROR(Telemarketing!E258,"")</f>
        <v>0</v>
      </c>
      <c r="AK263">
        <f>IFERROR(Telemarketing!F258,"")</f>
        <v>0</v>
      </c>
      <c r="AL263">
        <f>IFERROR(Telemarketing!G258,"")</f>
        <v>0</v>
      </c>
    </row>
    <row r="264" spans="2:38" x14ac:dyDescent="0.2">
      <c r="B264" s="2"/>
      <c r="K264" s="5"/>
      <c r="L264" s="2"/>
      <c r="O264">
        <f>IFERROR(Referidos!A264,"")</f>
        <v>0</v>
      </c>
      <c r="P264">
        <f>IFERROR(Referidos!B264,"")</f>
        <v>0</v>
      </c>
      <c r="Q264" s="2">
        <f>IFERROR(Referidos!C264,"")</f>
        <v>0</v>
      </c>
      <c r="R264">
        <f>IFERROR(Referidos!D264,"")</f>
        <v>0</v>
      </c>
      <c r="S264">
        <f>IFERROR(Referidos!J264,"")</f>
        <v>0</v>
      </c>
      <c r="T264">
        <f>IFERROR(Referidos!N264,"")</f>
        <v>0</v>
      </c>
      <c r="U264" s="5">
        <f>IFERROR(Referidos!P264,"")</f>
        <v>0</v>
      </c>
      <c r="V264">
        <f>IFERROR(Referidos!S264,"")</f>
        <v>0</v>
      </c>
      <c r="X264">
        <f>IFERROR(Demos!A262,"")</f>
        <v>0</v>
      </c>
      <c r="Y264">
        <f>IFERROR(Demos!B262,"")</f>
        <v>0</v>
      </c>
      <c r="Z264">
        <f>IFERROR(Demos!C262,"")</f>
        <v>0</v>
      </c>
      <c r="AA264" s="2">
        <f>IFERROR(Demos!D262,"")</f>
        <v>0</v>
      </c>
      <c r="AB264" s="2">
        <f>IFERROR(Demos!E262,"")</f>
        <v>0</v>
      </c>
      <c r="AC264">
        <f>IFERROR(Demos!G262,"")</f>
        <v>0</v>
      </c>
      <c r="AD264">
        <f>IFERROR(Demos!H262,"")</f>
        <v>0</v>
      </c>
      <c r="AF264">
        <f>IFERROR(Telemarketing!A259,"")</f>
        <v>0</v>
      </c>
      <c r="AG264">
        <f>IFERROR(Telemarketing!B259,"")</f>
        <v>0</v>
      </c>
      <c r="AH264" s="2">
        <f>IFERROR(Telemarketing!C259,"")</f>
        <v>0</v>
      </c>
      <c r="AI264" s="42">
        <f>IFERROR(Telemarketing!D259,"")</f>
        <v>0</v>
      </c>
      <c r="AJ264">
        <f>IFERROR(Telemarketing!E259,"")</f>
        <v>0</v>
      </c>
      <c r="AK264">
        <f>IFERROR(Telemarketing!F259,"")</f>
        <v>0</v>
      </c>
      <c r="AL264">
        <f>IFERROR(Telemarketing!G259,"")</f>
        <v>0</v>
      </c>
    </row>
    <row r="265" spans="2:38" x14ac:dyDescent="0.2">
      <c r="B265" s="2"/>
      <c r="K265" s="5"/>
      <c r="L265" s="2"/>
      <c r="O265">
        <f>IFERROR(Referidos!A265,"")</f>
        <v>0</v>
      </c>
      <c r="P265">
        <f>IFERROR(Referidos!B265,"")</f>
        <v>0</v>
      </c>
      <c r="Q265" s="2">
        <f>IFERROR(Referidos!C265,"")</f>
        <v>0</v>
      </c>
      <c r="R265">
        <f>IFERROR(Referidos!D265,"")</f>
        <v>0</v>
      </c>
      <c r="S265">
        <f>IFERROR(Referidos!J265,"")</f>
        <v>0</v>
      </c>
      <c r="T265">
        <f>IFERROR(Referidos!N265,"")</f>
        <v>0</v>
      </c>
      <c r="U265" s="5">
        <f>IFERROR(Referidos!P265,"")</f>
        <v>0</v>
      </c>
      <c r="V265">
        <f>IFERROR(Referidos!S265,"")</f>
        <v>0</v>
      </c>
      <c r="X265">
        <f>IFERROR(Demos!A263,"")</f>
        <v>0</v>
      </c>
      <c r="Y265">
        <f>IFERROR(Demos!B263,"")</f>
        <v>0</v>
      </c>
      <c r="Z265">
        <f>IFERROR(Demos!C263,"")</f>
        <v>0</v>
      </c>
      <c r="AA265" s="2">
        <f>IFERROR(Demos!D263,"")</f>
        <v>0</v>
      </c>
      <c r="AB265" s="2">
        <f>IFERROR(Demos!E263,"")</f>
        <v>0</v>
      </c>
      <c r="AC265">
        <f>IFERROR(Demos!G263,"")</f>
        <v>0</v>
      </c>
      <c r="AD265">
        <f>IFERROR(Demos!H263,"")</f>
        <v>0</v>
      </c>
      <c r="AF265">
        <f>IFERROR(Telemarketing!A260,"")</f>
        <v>0</v>
      </c>
      <c r="AG265">
        <f>IFERROR(Telemarketing!B260,"")</f>
        <v>0</v>
      </c>
      <c r="AH265" s="2">
        <f>IFERROR(Telemarketing!C260,"")</f>
        <v>0</v>
      </c>
      <c r="AI265" s="42">
        <f>IFERROR(Telemarketing!D260,"")</f>
        <v>0</v>
      </c>
      <c r="AJ265">
        <f>IFERROR(Telemarketing!E260,"")</f>
        <v>0</v>
      </c>
      <c r="AK265">
        <f>IFERROR(Telemarketing!F260,"")</f>
        <v>0</v>
      </c>
      <c r="AL265">
        <f>IFERROR(Telemarketing!G260,"")</f>
        <v>0</v>
      </c>
    </row>
    <row r="266" spans="2:38" x14ac:dyDescent="0.2">
      <c r="B266" s="2"/>
      <c r="K266" s="5"/>
      <c r="L266" s="2"/>
      <c r="O266">
        <f>IFERROR(Referidos!A266,"")</f>
        <v>0</v>
      </c>
      <c r="P266">
        <f>IFERROR(Referidos!B266,"")</f>
        <v>0</v>
      </c>
      <c r="Q266" s="2">
        <f>IFERROR(Referidos!C266,"")</f>
        <v>0</v>
      </c>
      <c r="R266">
        <f>IFERROR(Referidos!D266,"")</f>
        <v>0</v>
      </c>
      <c r="S266">
        <f>IFERROR(Referidos!J266,"")</f>
        <v>0</v>
      </c>
      <c r="T266">
        <f>IFERROR(Referidos!N266,"")</f>
        <v>0</v>
      </c>
      <c r="U266" s="5">
        <f>IFERROR(Referidos!P266,"")</f>
        <v>0</v>
      </c>
      <c r="V266">
        <f>IFERROR(Referidos!S266,"")</f>
        <v>0</v>
      </c>
      <c r="X266">
        <f>IFERROR(Demos!A264,"")</f>
        <v>0</v>
      </c>
      <c r="Y266">
        <f>IFERROR(Demos!B264,"")</f>
        <v>0</v>
      </c>
      <c r="Z266">
        <f>IFERROR(Demos!C264,"")</f>
        <v>0</v>
      </c>
      <c r="AA266" s="2">
        <f>IFERROR(Demos!D264,"")</f>
        <v>0</v>
      </c>
      <c r="AB266" s="2">
        <f>IFERROR(Demos!E264,"")</f>
        <v>0</v>
      </c>
      <c r="AC266">
        <f>IFERROR(Demos!G264,"")</f>
        <v>0</v>
      </c>
      <c r="AD266">
        <f>IFERROR(Demos!H264,"")</f>
        <v>0</v>
      </c>
      <c r="AF266">
        <f>IFERROR(Telemarketing!A261,"")</f>
        <v>0</v>
      </c>
      <c r="AG266">
        <f>IFERROR(Telemarketing!B261,"")</f>
        <v>0</v>
      </c>
      <c r="AH266" s="2">
        <f>IFERROR(Telemarketing!C261,"")</f>
        <v>0</v>
      </c>
      <c r="AI266" s="42">
        <f>IFERROR(Telemarketing!D261,"")</f>
        <v>0</v>
      </c>
      <c r="AJ266">
        <f>IFERROR(Telemarketing!E261,"")</f>
        <v>0</v>
      </c>
      <c r="AK266">
        <f>IFERROR(Telemarketing!F261,"")</f>
        <v>0</v>
      </c>
      <c r="AL266">
        <f>IFERROR(Telemarketing!G261,"")</f>
        <v>0</v>
      </c>
    </row>
    <row r="267" spans="2:38" x14ac:dyDescent="0.2">
      <c r="B267" s="2"/>
      <c r="K267" s="5"/>
      <c r="L267" s="2"/>
      <c r="O267">
        <f>IFERROR(Referidos!A267,"")</f>
        <v>0</v>
      </c>
      <c r="P267">
        <f>IFERROR(Referidos!B267,"")</f>
        <v>0</v>
      </c>
      <c r="Q267" s="2">
        <f>IFERROR(Referidos!C267,"")</f>
        <v>0</v>
      </c>
      <c r="R267">
        <f>IFERROR(Referidos!D267,"")</f>
        <v>0</v>
      </c>
      <c r="S267">
        <f>IFERROR(Referidos!J267,"")</f>
        <v>0</v>
      </c>
      <c r="T267">
        <f>IFERROR(Referidos!N267,"")</f>
        <v>0</v>
      </c>
      <c r="U267" s="5">
        <f>IFERROR(Referidos!P267,"")</f>
        <v>0</v>
      </c>
      <c r="V267">
        <f>IFERROR(Referidos!S267,"")</f>
        <v>0</v>
      </c>
      <c r="X267">
        <f>IFERROR(Demos!A265,"")</f>
        <v>0</v>
      </c>
      <c r="Y267">
        <f>IFERROR(Demos!B265,"")</f>
        <v>0</v>
      </c>
      <c r="Z267">
        <f>IFERROR(Demos!C265,"")</f>
        <v>0</v>
      </c>
      <c r="AA267" s="2">
        <f>IFERROR(Demos!D265,"")</f>
        <v>0</v>
      </c>
      <c r="AB267" s="2">
        <f>IFERROR(Demos!E265,"")</f>
        <v>0</v>
      </c>
      <c r="AC267">
        <f>IFERROR(Demos!G265,"")</f>
        <v>0</v>
      </c>
      <c r="AD267">
        <f>IFERROR(Demos!H265,"")</f>
        <v>0</v>
      </c>
      <c r="AF267">
        <f>IFERROR(Telemarketing!A262,"")</f>
        <v>0</v>
      </c>
      <c r="AG267">
        <f>IFERROR(Telemarketing!B262,"")</f>
        <v>0</v>
      </c>
      <c r="AH267" s="2">
        <f>IFERROR(Telemarketing!C262,"")</f>
        <v>0</v>
      </c>
      <c r="AI267" s="42">
        <f>IFERROR(Telemarketing!D262,"")</f>
        <v>0</v>
      </c>
      <c r="AJ267">
        <f>IFERROR(Telemarketing!E262,"")</f>
        <v>0</v>
      </c>
      <c r="AK267">
        <f>IFERROR(Telemarketing!F262,"")</f>
        <v>0</v>
      </c>
      <c r="AL267">
        <f>IFERROR(Telemarketing!G262,"")</f>
        <v>0</v>
      </c>
    </row>
    <row r="268" spans="2:38" x14ac:dyDescent="0.2">
      <c r="B268" s="2"/>
      <c r="K268" s="5"/>
      <c r="L268" s="2"/>
      <c r="O268">
        <f>IFERROR(Referidos!A268,"")</f>
        <v>0</v>
      </c>
      <c r="P268">
        <f>IFERROR(Referidos!B268,"")</f>
        <v>0</v>
      </c>
      <c r="Q268" s="2">
        <f>IFERROR(Referidos!C268,"")</f>
        <v>0</v>
      </c>
      <c r="R268">
        <f>IFERROR(Referidos!D268,"")</f>
        <v>0</v>
      </c>
      <c r="S268">
        <f>IFERROR(Referidos!J268,"")</f>
        <v>0</v>
      </c>
      <c r="T268">
        <f>IFERROR(Referidos!N268,"")</f>
        <v>0</v>
      </c>
      <c r="U268" s="5">
        <f>IFERROR(Referidos!P268,"")</f>
        <v>0</v>
      </c>
      <c r="V268">
        <f>IFERROR(Referidos!S268,"")</f>
        <v>0</v>
      </c>
      <c r="X268">
        <f>IFERROR(Demos!A266,"")</f>
        <v>0</v>
      </c>
      <c r="Y268">
        <f>IFERROR(Demos!B266,"")</f>
        <v>0</v>
      </c>
      <c r="Z268">
        <f>IFERROR(Demos!C266,"")</f>
        <v>0</v>
      </c>
      <c r="AA268" s="2">
        <f>IFERROR(Demos!D266,"")</f>
        <v>0</v>
      </c>
      <c r="AB268" s="2">
        <f>IFERROR(Demos!E266,"")</f>
        <v>0</v>
      </c>
      <c r="AC268">
        <f>IFERROR(Demos!G266,"")</f>
        <v>0</v>
      </c>
      <c r="AD268">
        <f>IFERROR(Demos!H266,"")</f>
        <v>0</v>
      </c>
      <c r="AF268">
        <f>IFERROR(Telemarketing!A263,"")</f>
        <v>0</v>
      </c>
      <c r="AG268">
        <f>IFERROR(Telemarketing!B263,"")</f>
        <v>0</v>
      </c>
      <c r="AH268" s="2">
        <f>IFERROR(Telemarketing!C263,"")</f>
        <v>0</v>
      </c>
      <c r="AI268" s="42">
        <f>IFERROR(Telemarketing!D263,"")</f>
        <v>0</v>
      </c>
      <c r="AJ268">
        <f>IFERROR(Telemarketing!E263,"")</f>
        <v>0</v>
      </c>
      <c r="AK268">
        <f>IFERROR(Telemarketing!F263,"")</f>
        <v>0</v>
      </c>
      <c r="AL268">
        <f>IFERROR(Telemarketing!G263,"")</f>
        <v>0</v>
      </c>
    </row>
    <row r="269" spans="2:38" x14ac:dyDescent="0.2">
      <c r="B269" s="2"/>
      <c r="K269" s="5"/>
      <c r="L269" s="2"/>
      <c r="O269">
        <f>IFERROR(Referidos!A269,"")</f>
        <v>0</v>
      </c>
      <c r="P269">
        <f>IFERROR(Referidos!B269,"")</f>
        <v>0</v>
      </c>
      <c r="Q269" s="2">
        <f>IFERROR(Referidos!C269,"")</f>
        <v>0</v>
      </c>
      <c r="R269">
        <f>IFERROR(Referidos!D269,"")</f>
        <v>0</v>
      </c>
      <c r="S269">
        <f>IFERROR(Referidos!J269,"")</f>
        <v>0</v>
      </c>
      <c r="T269">
        <f>IFERROR(Referidos!N269,"")</f>
        <v>0</v>
      </c>
      <c r="U269" s="5">
        <f>IFERROR(Referidos!P269,"")</f>
        <v>0</v>
      </c>
      <c r="V269">
        <f>IFERROR(Referidos!S269,"")</f>
        <v>0</v>
      </c>
      <c r="X269">
        <f>IFERROR(Demos!A267,"")</f>
        <v>0</v>
      </c>
      <c r="Y269">
        <f>IFERROR(Demos!B267,"")</f>
        <v>0</v>
      </c>
      <c r="Z269">
        <f>IFERROR(Demos!C267,"")</f>
        <v>0</v>
      </c>
      <c r="AA269" s="2">
        <f>IFERROR(Demos!D267,"")</f>
        <v>0</v>
      </c>
      <c r="AB269" s="2">
        <f>IFERROR(Demos!E267,"")</f>
        <v>0</v>
      </c>
      <c r="AC269">
        <f>IFERROR(Demos!G267,"")</f>
        <v>0</v>
      </c>
      <c r="AD269">
        <f>IFERROR(Demos!H267,"")</f>
        <v>0</v>
      </c>
      <c r="AF269">
        <f>IFERROR(Telemarketing!A264,"")</f>
        <v>0</v>
      </c>
      <c r="AG269">
        <f>IFERROR(Telemarketing!B264,"")</f>
        <v>0</v>
      </c>
      <c r="AH269" s="2">
        <f>IFERROR(Telemarketing!C264,"")</f>
        <v>0</v>
      </c>
      <c r="AI269" s="42">
        <f>IFERROR(Telemarketing!D264,"")</f>
        <v>0</v>
      </c>
      <c r="AJ269">
        <f>IFERROR(Telemarketing!E264,"")</f>
        <v>0</v>
      </c>
      <c r="AK269">
        <f>IFERROR(Telemarketing!F264,"")</f>
        <v>0</v>
      </c>
      <c r="AL269">
        <f>IFERROR(Telemarketing!G264,"")</f>
        <v>0</v>
      </c>
    </row>
    <row r="270" spans="2:38" x14ac:dyDescent="0.2">
      <c r="B270" s="2"/>
      <c r="K270" s="5"/>
      <c r="L270" s="2"/>
      <c r="O270">
        <f>IFERROR(Referidos!A270,"")</f>
        <v>0</v>
      </c>
      <c r="P270">
        <f>IFERROR(Referidos!B270,"")</f>
        <v>0</v>
      </c>
      <c r="Q270" s="2">
        <f>IFERROR(Referidos!C270,"")</f>
        <v>0</v>
      </c>
      <c r="R270">
        <f>IFERROR(Referidos!D270,"")</f>
        <v>0</v>
      </c>
      <c r="S270">
        <f>IFERROR(Referidos!J270,"")</f>
        <v>0</v>
      </c>
      <c r="T270">
        <f>IFERROR(Referidos!N270,"")</f>
        <v>0</v>
      </c>
      <c r="U270" s="5">
        <f>IFERROR(Referidos!P270,"")</f>
        <v>0</v>
      </c>
      <c r="V270">
        <f>IFERROR(Referidos!S270,"")</f>
        <v>0</v>
      </c>
      <c r="X270">
        <f>IFERROR(Demos!A268,"")</f>
        <v>0</v>
      </c>
      <c r="Y270">
        <f>IFERROR(Demos!B268,"")</f>
        <v>0</v>
      </c>
      <c r="Z270">
        <f>IFERROR(Demos!C268,"")</f>
        <v>0</v>
      </c>
      <c r="AA270" s="2">
        <f>IFERROR(Demos!D268,"")</f>
        <v>0</v>
      </c>
      <c r="AB270" s="2">
        <f>IFERROR(Demos!E268,"")</f>
        <v>0</v>
      </c>
      <c r="AC270">
        <f>IFERROR(Demos!G268,"")</f>
        <v>0</v>
      </c>
      <c r="AD270">
        <f>IFERROR(Demos!H268,"")</f>
        <v>0</v>
      </c>
      <c r="AF270">
        <f>IFERROR(Telemarketing!A265,"")</f>
        <v>0</v>
      </c>
      <c r="AG270">
        <f>IFERROR(Telemarketing!B265,"")</f>
        <v>0</v>
      </c>
      <c r="AH270" s="2">
        <f>IFERROR(Telemarketing!C265,"")</f>
        <v>0</v>
      </c>
      <c r="AI270" s="42">
        <f>IFERROR(Telemarketing!D265,"")</f>
        <v>0</v>
      </c>
      <c r="AJ270">
        <f>IFERROR(Telemarketing!E265,"")</f>
        <v>0</v>
      </c>
      <c r="AK270">
        <f>IFERROR(Telemarketing!F265,"")</f>
        <v>0</v>
      </c>
      <c r="AL270">
        <f>IFERROR(Telemarketing!G265,"")</f>
        <v>0</v>
      </c>
    </row>
    <row r="271" spans="2:38" x14ac:dyDescent="0.2">
      <c r="B271" s="2"/>
      <c r="K271" s="5"/>
      <c r="L271" s="2"/>
      <c r="O271">
        <f>IFERROR(Referidos!A271,"")</f>
        <v>0</v>
      </c>
      <c r="P271">
        <f>IFERROR(Referidos!B271,"")</f>
        <v>0</v>
      </c>
      <c r="Q271" s="2">
        <f>IFERROR(Referidos!C271,"")</f>
        <v>0</v>
      </c>
      <c r="R271">
        <f>IFERROR(Referidos!D271,"")</f>
        <v>0</v>
      </c>
      <c r="S271">
        <f>IFERROR(Referidos!J271,"")</f>
        <v>0</v>
      </c>
      <c r="T271">
        <f>IFERROR(Referidos!N271,"")</f>
        <v>0</v>
      </c>
      <c r="U271" s="5">
        <f>IFERROR(Referidos!P271,"")</f>
        <v>0</v>
      </c>
      <c r="V271">
        <f>IFERROR(Referidos!S271,"")</f>
        <v>0</v>
      </c>
      <c r="X271">
        <f>IFERROR(Demos!A269,"")</f>
        <v>0</v>
      </c>
      <c r="Y271">
        <f>IFERROR(Demos!B269,"")</f>
        <v>0</v>
      </c>
      <c r="Z271">
        <f>IFERROR(Demos!C269,"")</f>
        <v>0</v>
      </c>
      <c r="AA271" s="2">
        <f>IFERROR(Demos!D269,"")</f>
        <v>0</v>
      </c>
      <c r="AB271" s="2">
        <f>IFERROR(Demos!E269,"")</f>
        <v>0</v>
      </c>
      <c r="AC271">
        <f>IFERROR(Demos!G269,"")</f>
        <v>0</v>
      </c>
      <c r="AD271">
        <f>IFERROR(Demos!H269,"")</f>
        <v>0</v>
      </c>
      <c r="AF271">
        <f>IFERROR(Telemarketing!A266,"")</f>
        <v>0</v>
      </c>
      <c r="AG271">
        <f>IFERROR(Telemarketing!B266,"")</f>
        <v>0</v>
      </c>
      <c r="AH271" s="2">
        <f>IFERROR(Telemarketing!C266,"")</f>
        <v>0</v>
      </c>
      <c r="AI271" s="42">
        <f>IFERROR(Telemarketing!D266,"")</f>
        <v>0</v>
      </c>
      <c r="AJ271">
        <f>IFERROR(Telemarketing!E266,"")</f>
        <v>0</v>
      </c>
      <c r="AK271">
        <f>IFERROR(Telemarketing!F266,"")</f>
        <v>0</v>
      </c>
      <c r="AL271">
        <f>IFERROR(Telemarketing!G266,"")</f>
        <v>0</v>
      </c>
    </row>
    <row r="272" spans="2:38" x14ac:dyDescent="0.2">
      <c r="B272" s="2"/>
      <c r="K272" s="5"/>
      <c r="L272" s="2"/>
      <c r="O272">
        <f>IFERROR(Referidos!A272,"")</f>
        <v>0</v>
      </c>
      <c r="P272">
        <f>IFERROR(Referidos!B272,"")</f>
        <v>0</v>
      </c>
      <c r="Q272" s="2">
        <f>IFERROR(Referidos!C272,"")</f>
        <v>0</v>
      </c>
      <c r="R272">
        <f>IFERROR(Referidos!D272,"")</f>
        <v>0</v>
      </c>
      <c r="S272">
        <f>IFERROR(Referidos!J272,"")</f>
        <v>0</v>
      </c>
      <c r="T272">
        <f>IFERROR(Referidos!N272,"")</f>
        <v>0</v>
      </c>
      <c r="U272" s="5">
        <f>IFERROR(Referidos!P272,"")</f>
        <v>0</v>
      </c>
      <c r="V272">
        <f>IFERROR(Referidos!S272,"")</f>
        <v>0</v>
      </c>
      <c r="X272">
        <f>IFERROR(Demos!A270,"")</f>
        <v>0</v>
      </c>
      <c r="Y272">
        <f>IFERROR(Demos!B270,"")</f>
        <v>0</v>
      </c>
      <c r="Z272">
        <f>IFERROR(Demos!C270,"")</f>
        <v>0</v>
      </c>
      <c r="AA272" s="2">
        <f>IFERROR(Demos!D270,"")</f>
        <v>0</v>
      </c>
      <c r="AB272" s="2">
        <f>IFERROR(Demos!E270,"")</f>
        <v>0</v>
      </c>
      <c r="AC272">
        <f>IFERROR(Demos!G270,"")</f>
        <v>0</v>
      </c>
      <c r="AD272">
        <f>IFERROR(Demos!H270,"")</f>
        <v>0</v>
      </c>
      <c r="AF272">
        <f>IFERROR(Telemarketing!A267,"")</f>
        <v>0</v>
      </c>
      <c r="AG272">
        <f>IFERROR(Telemarketing!B267,"")</f>
        <v>0</v>
      </c>
      <c r="AH272" s="2">
        <f>IFERROR(Telemarketing!C267,"")</f>
        <v>0</v>
      </c>
      <c r="AI272" s="42">
        <f>IFERROR(Telemarketing!D267,"")</f>
        <v>0</v>
      </c>
      <c r="AJ272">
        <f>IFERROR(Telemarketing!E267,"")</f>
        <v>0</v>
      </c>
      <c r="AK272">
        <f>IFERROR(Telemarketing!F267,"")</f>
        <v>0</v>
      </c>
      <c r="AL272">
        <f>IFERROR(Telemarketing!G267,"")</f>
        <v>0</v>
      </c>
    </row>
    <row r="273" spans="2:38" x14ac:dyDescent="0.2">
      <c r="B273" s="2"/>
      <c r="K273" s="5"/>
      <c r="L273" s="2"/>
      <c r="O273">
        <f>IFERROR(Referidos!A273,"")</f>
        <v>0</v>
      </c>
      <c r="P273">
        <f>IFERROR(Referidos!B273,"")</f>
        <v>0</v>
      </c>
      <c r="Q273" s="2">
        <f>IFERROR(Referidos!C273,"")</f>
        <v>0</v>
      </c>
      <c r="R273">
        <f>IFERROR(Referidos!D273,"")</f>
        <v>0</v>
      </c>
      <c r="S273">
        <f>IFERROR(Referidos!J273,"")</f>
        <v>0</v>
      </c>
      <c r="T273">
        <f>IFERROR(Referidos!N273,"")</f>
        <v>0</v>
      </c>
      <c r="U273" s="5">
        <f>IFERROR(Referidos!P273,"")</f>
        <v>0</v>
      </c>
      <c r="V273">
        <f>IFERROR(Referidos!S273,"")</f>
        <v>0</v>
      </c>
      <c r="X273">
        <f>IFERROR(Demos!A271,"")</f>
        <v>0</v>
      </c>
      <c r="Y273">
        <f>IFERROR(Demos!B271,"")</f>
        <v>0</v>
      </c>
      <c r="Z273">
        <f>IFERROR(Demos!C271,"")</f>
        <v>0</v>
      </c>
      <c r="AA273" s="2">
        <f>IFERROR(Demos!D271,"")</f>
        <v>0</v>
      </c>
      <c r="AB273" s="2">
        <f>IFERROR(Demos!E271,"")</f>
        <v>0</v>
      </c>
      <c r="AC273">
        <f>IFERROR(Demos!G271,"")</f>
        <v>0</v>
      </c>
      <c r="AD273">
        <f>IFERROR(Demos!H271,"")</f>
        <v>0</v>
      </c>
      <c r="AF273">
        <f>IFERROR(Telemarketing!A268,"")</f>
        <v>0</v>
      </c>
      <c r="AG273">
        <f>IFERROR(Telemarketing!B268,"")</f>
        <v>0</v>
      </c>
      <c r="AH273" s="2">
        <f>IFERROR(Telemarketing!C268,"")</f>
        <v>0</v>
      </c>
      <c r="AI273" s="42">
        <f>IFERROR(Telemarketing!D268,"")</f>
        <v>0</v>
      </c>
      <c r="AJ273">
        <f>IFERROR(Telemarketing!E268,"")</f>
        <v>0</v>
      </c>
      <c r="AK273">
        <f>IFERROR(Telemarketing!F268,"")</f>
        <v>0</v>
      </c>
      <c r="AL273">
        <f>IFERROR(Telemarketing!G268,"")</f>
        <v>0</v>
      </c>
    </row>
    <row r="274" spans="2:38" x14ac:dyDescent="0.2">
      <c r="B274" s="2"/>
      <c r="K274" s="5"/>
      <c r="L274" s="2"/>
      <c r="O274">
        <f>IFERROR(Referidos!A274,"")</f>
        <v>0</v>
      </c>
      <c r="P274">
        <f>IFERROR(Referidos!B274,"")</f>
        <v>0</v>
      </c>
      <c r="Q274" s="2">
        <f>IFERROR(Referidos!C274,"")</f>
        <v>0</v>
      </c>
      <c r="R274">
        <f>IFERROR(Referidos!D274,"")</f>
        <v>0</v>
      </c>
      <c r="S274">
        <f>IFERROR(Referidos!J274,"")</f>
        <v>0</v>
      </c>
      <c r="T274">
        <f>IFERROR(Referidos!N274,"")</f>
        <v>0</v>
      </c>
      <c r="U274" s="5">
        <f>IFERROR(Referidos!P274,"")</f>
        <v>0</v>
      </c>
      <c r="V274">
        <f>IFERROR(Referidos!S274,"")</f>
        <v>0</v>
      </c>
      <c r="X274">
        <f>IFERROR(Demos!A272,"")</f>
        <v>0</v>
      </c>
      <c r="Y274">
        <f>IFERROR(Demos!B272,"")</f>
        <v>0</v>
      </c>
      <c r="Z274">
        <f>IFERROR(Demos!C272,"")</f>
        <v>0</v>
      </c>
      <c r="AA274" s="2">
        <f>IFERROR(Demos!D272,"")</f>
        <v>0</v>
      </c>
      <c r="AB274" s="2">
        <f>IFERROR(Demos!E272,"")</f>
        <v>0</v>
      </c>
      <c r="AC274">
        <f>IFERROR(Demos!G272,"")</f>
        <v>0</v>
      </c>
      <c r="AD274">
        <f>IFERROR(Demos!H272,"")</f>
        <v>0</v>
      </c>
      <c r="AF274">
        <f>IFERROR(Telemarketing!A269,"")</f>
        <v>0</v>
      </c>
      <c r="AG274">
        <f>IFERROR(Telemarketing!B269,"")</f>
        <v>0</v>
      </c>
      <c r="AH274" s="2">
        <f>IFERROR(Telemarketing!C269,"")</f>
        <v>0</v>
      </c>
      <c r="AI274" s="42">
        <f>IFERROR(Telemarketing!D269,"")</f>
        <v>0</v>
      </c>
      <c r="AJ274">
        <f>IFERROR(Telemarketing!E269,"")</f>
        <v>0</v>
      </c>
      <c r="AK274">
        <f>IFERROR(Telemarketing!F269,"")</f>
        <v>0</v>
      </c>
      <c r="AL274">
        <f>IFERROR(Telemarketing!G269,"")</f>
        <v>0</v>
      </c>
    </row>
    <row r="275" spans="2:38" x14ac:dyDescent="0.2">
      <c r="B275" s="2"/>
      <c r="K275" s="5"/>
      <c r="L275" s="2"/>
      <c r="O275">
        <f>IFERROR(Referidos!A275,"")</f>
        <v>0</v>
      </c>
      <c r="P275">
        <f>IFERROR(Referidos!B275,"")</f>
        <v>0</v>
      </c>
      <c r="Q275" s="2">
        <f>IFERROR(Referidos!C275,"")</f>
        <v>0</v>
      </c>
      <c r="R275">
        <f>IFERROR(Referidos!D275,"")</f>
        <v>0</v>
      </c>
      <c r="S275">
        <f>IFERROR(Referidos!J275,"")</f>
        <v>0</v>
      </c>
      <c r="T275">
        <f>IFERROR(Referidos!N275,"")</f>
        <v>0</v>
      </c>
      <c r="U275" s="5">
        <f>IFERROR(Referidos!P275,"")</f>
        <v>0</v>
      </c>
      <c r="V275">
        <f>IFERROR(Referidos!S275,"")</f>
        <v>0</v>
      </c>
      <c r="X275">
        <f>IFERROR(Demos!A273,"")</f>
        <v>0</v>
      </c>
      <c r="Y275">
        <f>IFERROR(Demos!B273,"")</f>
        <v>0</v>
      </c>
      <c r="Z275">
        <f>IFERROR(Demos!C273,"")</f>
        <v>0</v>
      </c>
      <c r="AA275" s="2">
        <f>IFERROR(Demos!D273,"")</f>
        <v>0</v>
      </c>
      <c r="AB275" s="2">
        <f>IFERROR(Demos!E273,"")</f>
        <v>0</v>
      </c>
      <c r="AC275">
        <f>IFERROR(Demos!G273,"")</f>
        <v>0</v>
      </c>
      <c r="AD275">
        <f>IFERROR(Demos!H273,"")</f>
        <v>0</v>
      </c>
      <c r="AF275">
        <f>IFERROR(Telemarketing!A270,"")</f>
        <v>0</v>
      </c>
      <c r="AG275">
        <f>IFERROR(Telemarketing!B270,"")</f>
        <v>0</v>
      </c>
      <c r="AH275" s="2">
        <f>IFERROR(Telemarketing!C270,"")</f>
        <v>0</v>
      </c>
      <c r="AI275" s="42">
        <f>IFERROR(Telemarketing!D270,"")</f>
        <v>0</v>
      </c>
      <c r="AJ275">
        <f>IFERROR(Telemarketing!E270,"")</f>
        <v>0</v>
      </c>
      <c r="AK275">
        <f>IFERROR(Telemarketing!F270,"")</f>
        <v>0</v>
      </c>
      <c r="AL275">
        <f>IFERROR(Telemarketing!G270,"")</f>
        <v>0</v>
      </c>
    </row>
    <row r="276" spans="2:38" x14ac:dyDescent="0.2">
      <c r="B276" s="2"/>
      <c r="K276" s="5"/>
      <c r="L276" s="2"/>
      <c r="O276">
        <f>IFERROR(Referidos!A276,"")</f>
        <v>0</v>
      </c>
      <c r="P276">
        <f>IFERROR(Referidos!B276,"")</f>
        <v>0</v>
      </c>
      <c r="Q276" s="2">
        <f>IFERROR(Referidos!C276,"")</f>
        <v>0</v>
      </c>
      <c r="R276">
        <f>IFERROR(Referidos!D276,"")</f>
        <v>0</v>
      </c>
      <c r="S276">
        <f>IFERROR(Referidos!J276,"")</f>
        <v>0</v>
      </c>
      <c r="T276">
        <f>IFERROR(Referidos!N276,"")</f>
        <v>0</v>
      </c>
      <c r="U276" s="5">
        <f>IFERROR(Referidos!P276,"")</f>
        <v>0</v>
      </c>
      <c r="V276">
        <f>IFERROR(Referidos!S276,"")</f>
        <v>0</v>
      </c>
      <c r="X276">
        <f>IFERROR(Demos!A274,"")</f>
        <v>0</v>
      </c>
      <c r="Y276">
        <f>IFERROR(Demos!B274,"")</f>
        <v>0</v>
      </c>
      <c r="Z276">
        <f>IFERROR(Demos!C274,"")</f>
        <v>0</v>
      </c>
      <c r="AA276" s="2">
        <f>IFERROR(Demos!D274,"")</f>
        <v>0</v>
      </c>
      <c r="AB276" s="2">
        <f>IFERROR(Demos!E274,"")</f>
        <v>0</v>
      </c>
      <c r="AC276">
        <f>IFERROR(Demos!G274,"")</f>
        <v>0</v>
      </c>
      <c r="AD276">
        <f>IFERROR(Demos!H274,"")</f>
        <v>0</v>
      </c>
      <c r="AF276">
        <f>IFERROR(Telemarketing!A271,"")</f>
        <v>0</v>
      </c>
      <c r="AG276">
        <f>IFERROR(Telemarketing!B271,"")</f>
        <v>0</v>
      </c>
      <c r="AH276" s="2">
        <f>IFERROR(Telemarketing!C271,"")</f>
        <v>0</v>
      </c>
      <c r="AI276" s="42">
        <f>IFERROR(Telemarketing!D271,"")</f>
        <v>0</v>
      </c>
      <c r="AJ276">
        <f>IFERROR(Telemarketing!E271,"")</f>
        <v>0</v>
      </c>
      <c r="AK276">
        <f>IFERROR(Telemarketing!F271,"")</f>
        <v>0</v>
      </c>
      <c r="AL276">
        <f>IFERROR(Telemarketing!G271,"")</f>
        <v>0</v>
      </c>
    </row>
    <row r="277" spans="2:38" x14ac:dyDescent="0.2">
      <c r="B277" s="2"/>
      <c r="K277" s="5"/>
      <c r="L277" s="2"/>
      <c r="O277">
        <f>IFERROR(Referidos!A277,"")</f>
        <v>0</v>
      </c>
      <c r="P277">
        <f>IFERROR(Referidos!B277,"")</f>
        <v>0</v>
      </c>
      <c r="Q277" s="2">
        <f>IFERROR(Referidos!C277,"")</f>
        <v>0</v>
      </c>
      <c r="R277">
        <f>IFERROR(Referidos!D277,"")</f>
        <v>0</v>
      </c>
      <c r="S277">
        <f>IFERROR(Referidos!J277,"")</f>
        <v>0</v>
      </c>
      <c r="T277">
        <f>IFERROR(Referidos!N277,"")</f>
        <v>0</v>
      </c>
      <c r="U277" s="5">
        <f>IFERROR(Referidos!P277,"")</f>
        <v>0</v>
      </c>
      <c r="V277">
        <f>IFERROR(Referidos!S277,"")</f>
        <v>0</v>
      </c>
      <c r="X277">
        <f>IFERROR(Demos!A275,"")</f>
        <v>0</v>
      </c>
      <c r="Y277">
        <f>IFERROR(Demos!B275,"")</f>
        <v>0</v>
      </c>
      <c r="Z277">
        <f>IFERROR(Demos!C275,"")</f>
        <v>0</v>
      </c>
      <c r="AA277" s="2">
        <f>IFERROR(Demos!D275,"")</f>
        <v>0</v>
      </c>
      <c r="AB277" s="2">
        <f>IFERROR(Demos!E275,"")</f>
        <v>0</v>
      </c>
      <c r="AC277">
        <f>IFERROR(Demos!G275,"")</f>
        <v>0</v>
      </c>
      <c r="AD277">
        <f>IFERROR(Demos!H275,"")</f>
        <v>0</v>
      </c>
      <c r="AF277">
        <f>IFERROR(Telemarketing!A272,"")</f>
        <v>0</v>
      </c>
      <c r="AG277">
        <f>IFERROR(Telemarketing!B272,"")</f>
        <v>0</v>
      </c>
      <c r="AH277" s="2">
        <f>IFERROR(Telemarketing!C272,"")</f>
        <v>0</v>
      </c>
      <c r="AI277" s="42">
        <f>IFERROR(Telemarketing!D272,"")</f>
        <v>0</v>
      </c>
      <c r="AJ277">
        <f>IFERROR(Telemarketing!E272,"")</f>
        <v>0</v>
      </c>
      <c r="AK277">
        <f>IFERROR(Telemarketing!F272,"")</f>
        <v>0</v>
      </c>
      <c r="AL277">
        <f>IFERROR(Telemarketing!G272,"")</f>
        <v>0</v>
      </c>
    </row>
    <row r="278" spans="2:38" x14ac:dyDescent="0.2">
      <c r="B278" s="2"/>
      <c r="K278" s="5"/>
      <c r="L278" s="2"/>
      <c r="O278">
        <f>IFERROR(Referidos!A278,"")</f>
        <v>0</v>
      </c>
      <c r="P278">
        <f>IFERROR(Referidos!B278,"")</f>
        <v>0</v>
      </c>
      <c r="Q278" s="2">
        <f>IFERROR(Referidos!C278,"")</f>
        <v>0</v>
      </c>
      <c r="R278">
        <f>IFERROR(Referidos!D278,"")</f>
        <v>0</v>
      </c>
      <c r="S278">
        <f>IFERROR(Referidos!J278,"")</f>
        <v>0</v>
      </c>
      <c r="T278">
        <f>IFERROR(Referidos!N278,"")</f>
        <v>0</v>
      </c>
      <c r="U278" s="5">
        <f>IFERROR(Referidos!P278,"")</f>
        <v>0</v>
      </c>
      <c r="V278">
        <f>IFERROR(Referidos!S278,"")</f>
        <v>0</v>
      </c>
      <c r="X278">
        <f>IFERROR(Demos!A276,"")</f>
        <v>0</v>
      </c>
      <c r="Y278">
        <f>IFERROR(Demos!B276,"")</f>
        <v>0</v>
      </c>
      <c r="Z278">
        <f>IFERROR(Demos!C276,"")</f>
        <v>0</v>
      </c>
      <c r="AA278" s="2">
        <f>IFERROR(Demos!D276,"")</f>
        <v>0</v>
      </c>
      <c r="AB278" s="2">
        <f>IFERROR(Demos!E276,"")</f>
        <v>0</v>
      </c>
      <c r="AC278">
        <f>IFERROR(Demos!G276,"")</f>
        <v>0</v>
      </c>
      <c r="AD278">
        <f>IFERROR(Demos!H276,"")</f>
        <v>0</v>
      </c>
      <c r="AF278">
        <f>IFERROR(Telemarketing!A273,"")</f>
        <v>0</v>
      </c>
      <c r="AG278">
        <f>IFERROR(Telemarketing!B273,"")</f>
        <v>0</v>
      </c>
      <c r="AH278" s="2">
        <f>IFERROR(Telemarketing!C273,"")</f>
        <v>0</v>
      </c>
      <c r="AI278" s="42">
        <f>IFERROR(Telemarketing!D273,"")</f>
        <v>0</v>
      </c>
      <c r="AJ278">
        <f>IFERROR(Telemarketing!E273,"")</f>
        <v>0</v>
      </c>
      <c r="AK278">
        <f>IFERROR(Telemarketing!F273,"")</f>
        <v>0</v>
      </c>
      <c r="AL278">
        <f>IFERROR(Telemarketing!G273,"")</f>
        <v>0</v>
      </c>
    </row>
    <row r="279" spans="2:38" x14ac:dyDescent="0.2">
      <c r="B279" s="2"/>
      <c r="K279" s="5"/>
      <c r="L279" s="2"/>
      <c r="O279">
        <f>IFERROR(Referidos!A279,"")</f>
        <v>0</v>
      </c>
      <c r="P279">
        <f>IFERROR(Referidos!B279,"")</f>
        <v>0</v>
      </c>
      <c r="Q279" s="2">
        <f>IFERROR(Referidos!C279,"")</f>
        <v>0</v>
      </c>
      <c r="R279">
        <f>IFERROR(Referidos!D279,"")</f>
        <v>0</v>
      </c>
      <c r="S279">
        <f>IFERROR(Referidos!J279,"")</f>
        <v>0</v>
      </c>
      <c r="T279">
        <f>IFERROR(Referidos!N279,"")</f>
        <v>0</v>
      </c>
      <c r="U279" s="5">
        <f>IFERROR(Referidos!P279,"")</f>
        <v>0</v>
      </c>
      <c r="V279">
        <f>IFERROR(Referidos!S279,"")</f>
        <v>0</v>
      </c>
      <c r="X279">
        <f>IFERROR(Demos!A277,"")</f>
        <v>0</v>
      </c>
      <c r="Y279">
        <f>IFERROR(Demos!B277,"")</f>
        <v>0</v>
      </c>
      <c r="Z279">
        <f>IFERROR(Demos!C277,"")</f>
        <v>0</v>
      </c>
      <c r="AA279" s="2">
        <f>IFERROR(Demos!D277,"")</f>
        <v>0</v>
      </c>
      <c r="AB279" s="2">
        <f>IFERROR(Demos!E277,"")</f>
        <v>0</v>
      </c>
      <c r="AC279">
        <f>IFERROR(Demos!G277,"")</f>
        <v>0</v>
      </c>
      <c r="AD279">
        <f>IFERROR(Demos!H277,"")</f>
        <v>0</v>
      </c>
      <c r="AF279">
        <f>IFERROR(Telemarketing!A274,"")</f>
        <v>0</v>
      </c>
      <c r="AG279">
        <f>IFERROR(Telemarketing!B274,"")</f>
        <v>0</v>
      </c>
      <c r="AH279" s="2">
        <f>IFERROR(Telemarketing!C274,"")</f>
        <v>0</v>
      </c>
      <c r="AI279" s="42">
        <f>IFERROR(Telemarketing!D274,"")</f>
        <v>0</v>
      </c>
      <c r="AJ279">
        <f>IFERROR(Telemarketing!E274,"")</f>
        <v>0</v>
      </c>
      <c r="AK279">
        <f>IFERROR(Telemarketing!F274,"")</f>
        <v>0</v>
      </c>
      <c r="AL279">
        <f>IFERROR(Telemarketing!G274,"")</f>
        <v>0</v>
      </c>
    </row>
    <row r="280" spans="2:38" x14ac:dyDescent="0.2">
      <c r="B280" s="2"/>
      <c r="K280" s="5"/>
      <c r="L280" s="2"/>
      <c r="O280">
        <f>IFERROR(Referidos!A280,"")</f>
        <v>0</v>
      </c>
      <c r="P280">
        <f>IFERROR(Referidos!B280,"")</f>
        <v>0</v>
      </c>
      <c r="Q280" s="2">
        <f>IFERROR(Referidos!C280,"")</f>
        <v>0</v>
      </c>
      <c r="R280">
        <f>IFERROR(Referidos!D280,"")</f>
        <v>0</v>
      </c>
      <c r="S280">
        <f>IFERROR(Referidos!J280,"")</f>
        <v>0</v>
      </c>
      <c r="T280">
        <f>IFERROR(Referidos!N280,"")</f>
        <v>0</v>
      </c>
      <c r="U280" s="5">
        <f>IFERROR(Referidos!P280,"")</f>
        <v>0</v>
      </c>
      <c r="V280">
        <f>IFERROR(Referidos!S280,"")</f>
        <v>0</v>
      </c>
      <c r="X280">
        <f>IFERROR(Demos!A278,"")</f>
        <v>0</v>
      </c>
      <c r="Y280">
        <f>IFERROR(Demos!B278,"")</f>
        <v>0</v>
      </c>
      <c r="Z280">
        <f>IFERROR(Demos!C278,"")</f>
        <v>0</v>
      </c>
      <c r="AA280" s="2">
        <f>IFERROR(Demos!D278,"")</f>
        <v>0</v>
      </c>
      <c r="AB280" s="2">
        <f>IFERROR(Demos!E278,"")</f>
        <v>0</v>
      </c>
      <c r="AC280">
        <f>IFERROR(Demos!G278,"")</f>
        <v>0</v>
      </c>
      <c r="AD280">
        <f>IFERROR(Demos!H278,"")</f>
        <v>0</v>
      </c>
      <c r="AF280">
        <f>IFERROR(Telemarketing!A275,"")</f>
        <v>0</v>
      </c>
      <c r="AG280">
        <f>IFERROR(Telemarketing!B275,"")</f>
        <v>0</v>
      </c>
      <c r="AH280" s="2">
        <f>IFERROR(Telemarketing!C275,"")</f>
        <v>0</v>
      </c>
      <c r="AI280" s="42">
        <f>IFERROR(Telemarketing!D275,"")</f>
        <v>0</v>
      </c>
      <c r="AJ280">
        <f>IFERROR(Telemarketing!E275,"")</f>
        <v>0</v>
      </c>
      <c r="AK280">
        <f>IFERROR(Telemarketing!F275,"")</f>
        <v>0</v>
      </c>
      <c r="AL280">
        <f>IFERROR(Telemarketing!G275,"")</f>
        <v>0</v>
      </c>
    </row>
    <row r="281" spans="2:38" x14ac:dyDescent="0.2">
      <c r="B281" s="2"/>
      <c r="K281" s="5"/>
      <c r="L281" s="2"/>
      <c r="O281">
        <f>IFERROR(Referidos!A281,"")</f>
        <v>0</v>
      </c>
      <c r="P281">
        <f>IFERROR(Referidos!B281,"")</f>
        <v>0</v>
      </c>
      <c r="Q281" s="2">
        <f>IFERROR(Referidos!C281,"")</f>
        <v>0</v>
      </c>
      <c r="R281">
        <f>IFERROR(Referidos!D281,"")</f>
        <v>0</v>
      </c>
      <c r="S281">
        <f>IFERROR(Referidos!J281,"")</f>
        <v>0</v>
      </c>
      <c r="T281">
        <f>IFERROR(Referidos!N281,"")</f>
        <v>0</v>
      </c>
      <c r="U281" s="5">
        <f>IFERROR(Referidos!P281,"")</f>
        <v>0</v>
      </c>
      <c r="V281">
        <f>IFERROR(Referidos!S281,"")</f>
        <v>0</v>
      </c>
      <c r="X281">
        <f>IFERROR(Demos!A279,"")</f>
        <v>0</v>
      </c>
      <c r="Y281">
        <f>IFERROR(Demos!B279,"")</f>
        <v>0</v>
      </c>
      <c r="Z281">
        <f>IFERROR(Demos!C279,"")</f>
        <v>0</v>
      </c>
      <c r="AA281" s="2">
        <f>IFERROR(Demos!D279,"")</f>
        <v>0</v>
      </c>
      <c r="AB281" s="2">
        <f>IFERROR(Demos!E279,"")</f>
        <v>0</v>
      </c>
      <c r="AC281">
        <f>IFERROR(Demos!G279,"")</f>
        <v>0</v>
      </c>
      <c r="AD281">
        <f>IFERROR(Demos!H279,"")</f>
        <v>0</v>
      </c>
      <c r="AF281">
        <f>IFERROR(Telemarketing!A276,"")</f>
        <v>0</v>
      </c>
      <c r="AG281">
        <f>IFERROR(Telemarketing!B276,"")</f>
        <v>0</v>
      </c>
      <c r="AH281" s="2">
        <f>IFERROR(Telemarketing!C276,"")</f>
        <v>0</v>
      </c>
      <c r="AI281" s="42">
        <f>IFERROR(Telemarketing!D276,"")</f>
        <v>0</v>
      </c>
      <c r="AJ281">
        <f>IFERROR(Telemarketing!E276,"")</f>
        <v>0</v>
      </c>
      <c r="AK281">
        <f>IFERROR(Telemarketing!F276,"")</f>
        <v>0</v>
      </c>
      <c r="AL281">
        <f>IFERROR(Telemarketing!G276,"")</f>
        <v>0</v>
      </c>
    </row>
    <row r="282" spans="2:38" x14ac:dyDescent="0.2">
      <c r="B282" s="2"/>
      <c r="K282" s="5"/>
      <c r="L282" s="2"/>
      <c r="O282">
        <f>IFERROR(Referidos!A282,"")</f>
        <v>0</v>
      </c>
      <c r="P282">
        <f>IFERROR(Referidos!B282,"")</f>
        <v>0</v>
      </c>
      <c r="Q282" s="2">
        <f>IFERROR(Referidos!C282,"")</f>
        <v>0</v>
      </c>
      <c r="R282">
        <f>IFERROR(Referidos!D282,"")</f>
        <v>0</v>
      </c>
      <c r="S282">
        <f>IFERROR(Referidos!J282,"")</f>
        <v>0</v>
      </c>
      <c r="T282">
        <f>IFERROR(Referidos!N282,"")</f>
        <v>0</v>
      </c>
      <c r="U282" s="5">
        <f>IFERROR(Referidos!P282,"")</f>
        <v>0</v>
      </c>
      <c r="V282">
        <f>IFERROR(Referidos!S282,"")</f>
        <v>0</v>
      </c>
      <c r="X282">
        <f>IFERROR(Demos!A280,"")</f>
        <v>0</v>
      </c>
      <c r="Y282">
        <f>IFERROR(Demos!B280,"")</f>
        <v>0</v>
      </c>
      <c r="Z282">
        <f>IFERROR(Demos!C280,"")</f>
        <v>0</v>
      </c>
      <c r="AA282" s="2">
        <f>IFERROR(Demos!D280,"")</f>
        <v>0</v>
      </c>
      <c r="AB282" s="2">
        <f>IFERROR(Demos!E280,"")</f>
        <v>0</v>
      </c>
      <c r="AC282">
        <f>IFERROR(Demos!G280,"")</f>
        <v>0</v>
      </c>
      <c r="AD282">
        <f>IFERROR(Demos!H280,"")</f>
        <v>0</v>
      </c>
      <c r="AF282">
        <f>IFERROR(Telemarketing!A277,"")</f>
        <v>0</v>
      </c>
      <c r="AG282">
        <f>IFERROR(Telemarketing!B277,"")</f>
        <v>0</v>
      </c>
      <c r="AH282" s="2">
        <f>IFERROR(Telemarketing!C277,"")</f>
        <v>0</v>
      </c>
      <c r="AI282" s="42">
        <f>IFERROR(Telemarketing!D277,"")</f>
        <v>0</v>
      </c>
      <c r="AJ282">
        <f>IFERROR(Telemarketing!E277,"")</f>
        <v>0</v>
      </c>
      <c r="AK282">
        <f>IFERROR(Telemarketing!F277,"")</f>
        <v>0</v>
      </c>
      <c r="AL282">
        <f>IFERROR(Telemarketing!G277,"")</f>
        <v>0</v>
      </c>
    </row>
    <row r="283" spans="2:38" x14ac:dyDescent="0.2">
      <c r="B283" s="2"/>
      <c r="K283" s="5"/>
      <c r="L283" s="2"/>
      <c r="O283">
        <f>IFERROR(Referidos!A283,"")</f>
        <v>0</v>
      </c>
      <c r="P283">
        <f>IFERROR(Referidos!B283,"")</f>
        <v>0</v>
      </c>
      <c r="Q283" s="2">
        <f>IFERROR(Referidos!C283,"")</f>
        <v>0</v>
      </c>
      <c r="R283">
        <f>IFERROR(Referidos!D283,"")</f>
        <v>0</v>
      </c>
      <c r="S283">
        <f>IFERROR(Referidos!J283,"")</f>
        <v>0</v>
      </c>
      <c r="T283">
        <f>IFERROR(Referidos!N283,"")</f>
        <v>0</v>
      </c>
      <c r="U283" s="5">
        <f>IFERROR(Referidos!P283,"")</f>
        <v>0</v>
      </c>
      <c r="V283">
        <f>IFERROR(Referidos!S283,"")</f>
        <v>0</v>
      </c>
      <c r="X283">
        <f>IFERROR(Demos!A281,"")</f>
        <v>0</v>
      </c>
      <c r="Y283">
        <f>IFERROR(Demos!B281,"")</f>
        <v>0</v>
      </c>
      <c r="Z283">
        <f>IFERROR(Demos!C281,"")</f>
        <v>0</v>
      </c>
      <c r="AA283" s="2">
        <f>IFERROR(Demos!D281,"")</f>
        <v>0</v>
      </c>
      <c r="AB283" s="2">
        <f>IFERROR(Demos!E281,"")</f>
        <v>0</v>
      </c>
      <c r="AC283">
        <f>IFERROR(Demos!G281,"")</f>
        <v>0</v>
      </c>
      <c r="AD283">
        <f>IFERROR(Demos!H281,"")</f>
        <v>0</v>
      </c>
      <c r="AF283">
        <f>IFERROR(Telemarketing!A278,"")</f>
        <v>0</v>
      </c>
      <c r="AG283">
        <f>IFERROR(Telemarketing!B278,"")</f>
        <v>0</v>
      </c>
      <c r="AH283" s="2">
        <f>IFERROR(Telemarketing!C278,"")</f>
        <v>0</v>
      </c>
      <c r="AI283" s="42">
        <f>IFERROR(Telemarketing!D278,"")</f>
        <v>0</v>
      </c>
      <c r="AJ283">
        <f>IFERROR(Telemarketing!E278,"")</f>
        <v>0</v>
      </c>
      <c r="AK283">
        <f>IFERROR(Telemarketing!F278,"")</f>
        <v>0</v>
      </c>
      <c r="AL283">
        <f>IFERROR(Telemarketing!G278,"")</f>
        <v>0</v>
      </c>
    </row>
    <row r="284" spans="2:38" x14ac:dyDescent="0.2">
      <c r="B284" s="2"/>
      <c r="K284" s="5"/>
      <c r="L284" s="2"/>
      <c r="O284">
        <f>IFERROR(Referidos!A284,"")</f>
        <v>0</v>
      </c>
      <c r="P284">
        <f>IFERROR(Referidos!B284,"")</f>
        <v>0</v>
      </c>
      <c r="Q284" s="2">
        <f>IFERROR(Referidos!C284,"")</f>
        <v>0</v>
      </c>
      <c r="R284">
        <f>IFERROR(Referidos!D284,"")</f>
        <v>0</v>
      </c>
      <c r="S284">
        <f>IFERROR(Referidos!J284,"")</f>
        <v>0</v>
      </c>
      <c r="T284">
        <f>IFERROR(Referidos!N284,"")</f>
        <v>0</v>
      </c>
      <c r="U284" s="5">
        <f>IFERROR(Referidos!P284,"")</f>
        <v>0</v>
      </c>
      <c r="V284">
        <f>IFERROR(Referidos!S284,"")</f>
        <v>0</v>
      </c>
      <c r="X284">
        <f>IFERROR(Demos!A282,"")</f>
        <v>0</v>
      </c>
      <c r="Y284">
        <f>IFERROR(Demos!B282,"")</f>
        <v>0</v>
      </c>
      <c r="Z284">
        <f>IFERROR(Demos!C282,"")</f>
        <v>0</v>
      </c>
      <c r="AA284" s="2">
        <f>IFERROR(Demos!D282,"")</f>
        <v>0</v>
      </c>
      <c r="AB284" s="2">
        <f>IFERROR(Demos!E282,"")</f>
        <v>0</v>
      </c>
      <c r="AC284">
        <f>IFERROR(Demos!G282,"")</f>
        <v>0</v>
      </c>
      <c r="AD284">
        <f>IFERROR(Demos!H282,"")</f>
        <v>0</v>
      </c>
      <c r="AF284">
        <f>IFERROR(Telemarketing!A279,"")</f>
        <v>0</v>
      </c>
      <c r="AG284">
        <f>IFERROR(Telemarketing!B279,"")</f>
        <v>0</v>
      </c>
      <c r="AH284" s="2">
        <f>IFERROR(Telemarketing!C279,"")</f>
        <v>0</v>
      </c>
      <c r="AI284" s="42">
        <f>IFERROR(Telemarketing!D279,"")</f>
        <v>0</v>
      </c>
      <c r="AJ284">
        <f>IFERROR(Telemarketing!E279,"")</f>
        <v>0</v>
      </c>
      <c r="AK284">
        <f>IFERROR(Telemarketing!F279,"")</f>
        <v>0</v>
      </c>
      <c r="AL284">
        <f>IFERROR(Telemarketing!G279,"")</f>
        <v>0</v>
      </c>
    </row>
    <row r="285" spans="2:38" x14ac:dyDescent="0.2">
      <c r="B285" s="2"/>
      <c r="K285" s="5"/>
      <c r="L285" s="2"/>
      <c r="O285">
        <f>IFERROR(Referidos!A285,"")</f>
        <v>0</v>
      </c>
      <c r="P285">
        <f>IFERROR(Referidos!B285,"")</f>
        <v>0</v>
      </c>
      <c r="Q285" s="2">
        <f>IFERROR(Referidos!C285,"")</f>
        <v>0</v>
      </c>
      <c r="R285">
        <f>IFERROR(Referidos!D285,"")</f>
        <v>0</v>
      </c>
      <c r="S285">
        <f>IFERROR(Referidos!J285,"")</f>
        <v>0</v>
      </c>
      <c r="T285">
        <f>IFERROR(Referidos!N285,"")</f>
        <v>0</v>
      </c>
      <c r="U285" s="5">
        <f>IFERROR(Referidos!P285,"")</f>
        <v>0</v>
      </c>
      <c r="V285">
        <f>IFERROR(Referidos!S285,"")</f>
        <v>0</v>
      </c>
      <c r="X285">
        <f>IFERROR(Demos!A283,"")</f>
        <v>0</v>
      </c>
      <c r="Y285">
        <f>IFERROR(Demos!B283,"")</f>
        <v>0</v>
      </c>
      <c r="Z285">
        <f>IFERROR(Demos!C283,"")</f>
        <v>0</v>
      </c>
      <c r="AA285" s="2">
        <f>IFERROR(Demos!D283,"")</f>
        <v>0</v>
      </c>
      <c r="AB285" s="2">
        <f>IFERROR(Demos!E283,"")</f>
        <v>0</v>
      </c>
      <c r="AC285">
        <f>IFERROR(Demos!G283,"")</f>
        <v>0</v>
      </c>
      <c r="AD285">
        <f>IFERROR(Demos!H283,"")</f>
        <v>0</v>
      </c>
      <c r="AF285">
        <f>IFERROR(Telemarketing!A280,"")</f>
        <v>0</v>
      </c>
      <c r="AG285">
        <f>IFERROR(Telemarketing!B280,"")</f>
        <v>0</v>
      </c>
      <c r="AH285" s="2">
        <f>IFERROR(Telemarketing!C280,"")</f>
        <v>0</v>
      </c>
      <c r="AI285" s="42">
        <f>IFERROR(Telemarketing!D280,"")</f>
        <v>0</v>
      </c>
      <c r="AJ285">
        <f>IFERROR(Telemarketing!E280,"")</f>
        <v>0</v>
      </c>
      <c r="AK285">
        <f>IFERROR(Telemarketing!F280,"")</f>
        <v>0</v>
      </c>
      <c r="AL285">
        <f>IFERROR(Telemarketing!G280,"")</f>
        <v>0</v>
      </c>
    </row>
    <row r="286" spans="2:38" x14ac:dyDescent="0.2">
      <c r="B286" s="2"/>
      <c r="K286" s="5"/>
      <c r="L286" s="2"/>
      <c r="O286">
        <f>IFERROR(Referidos!A286,"")</f>
        <v>0</v>
      </c>
      <c r="P286">
        <f>IFERROR(Referidos!B286,"")</f>
        <v>0</v>
      </c>
      <c r="Q286" s="2">
        <f>IFERROR(Referidos!C286,"")</f>
        <v>0</v>
      </c>
      <c r="R286">
        <f>IFERROR(Referidos!D286,"")</f>
        <v>0</v>
      </c>
      <c r="S286">
        <f>IFERROR(Referidos!J286,"")</f>
        <v>0</v>
      </c>
      <c r="T286">
        <f>IFERROR(Referidos!N286,"")</f>
        <v>0</v>
      </c>
      <c r="U286" s="5">
        <f>IFERROR(Referidos!P286,"")</f>
        <v>0</v>
      </c>
      <c r="V286">
        <f>IFERROR(Referidos!S286,"")</f>
        <v>0</v>
      </c>
      <c r="X286">
        <f>IFERROR(Demos!A284,"")</f>
        <v>0</v>
      </c>
      <c r="Y286">
        <f>IFERROR(Demos!B284,"")</f>
        <v>0</v>
      </c>
      <c r="Z286">
        <f>IFERROR(Demos!C284,"")</f>
        <v>0</v>
      </c>
      <c r="AA286" s="2">
        <f>IFERROR(Demos!D284,"")</f>
        <v>0</v>
      </c>
      <c r="AB286" s="2">
        <f>IFERROR(Demos!E284,"")</f>
        <v>0</v>
      </c>
      <c r="AC286">
        <f>IFERROR(Demos!G284,"")</f>
        <v>0</v>
      </c>
      <c r="AD286">
        <f>IFERROR(Demos!H284,"")</f>
        <v>0</v>
      </c>
      <c r="AF286">
        <f>IFERROR(Telemarketing!A281,"")</f>
        <v>0</v>
      </c>
      <c r="AG286">
        <f>IFERROR(Telemarketing!B281,"")</f>
        <v>0</v>
      </c>
      <c r="AH286" s="2">
        <f>IFERROR(Telemarketing!C281,"")</f>
        <v>0</v>
      </c>
      <c r="AI286" s="42">
        <f>IFERROR(Telemarketing!D281,"")</f>
        <v>0</v>
      </c>
      <c r="AJ286">
        <f>IFERROR(Telemarketing!E281,"")</f>
        <v>0</v>
      </c>
      <c r="AK286">
        <f>IFERROR(Telemarketing!F281,"")</f>
        <v>0</v>
      </c>
      <c r="AL286">
        <f>IFERROR(Telemarketing!G281,"")</f>
        <v>0</v>
      </c>
    </row>
    <row r="287" spans="2:38" x14ac:dyDescent="0.2">
      <c r="B287" s="2"/>
      <c r="K287" s="5"/>
      <c r="L287" s="2"/>
      <c r="O287">
        <f>IFERROR(Referidos!A287,"")</f>
        <v>0</v>
      </c>
      <c r="P287">
        <f>IFERROR(Referidos!B287,"")</f>
        <v>0</v>
      </c>
      <c r="Q287" s="2">
        <f>IFERROR(Referidos!C287,"")</f>
        <v>0</v>
      </c>
      <c r="R287">
        <f>IFERROR(Referidos!D287,"")</f>
        <v>0</v>
      </c>
      <c r="S287">
        <f>IFERROR(Referidos!J287,"")</f>
        <v>0</v>
      </c>
      <c r="T287">
        <f>IFERROR(Referidos!N287,"")</f>
        <v>0</v>
      </c>
      <c r="U287" s="5">
        <f>IFERROR(Referidos!P287,"")</f>
        <v>0</v>
      </c>
      <c r="V287">
        <f>IFERROR(Referidos!S287,"")</f>
        <v>0</v>
      </c>
      <c r="X287">
        <f>IFERROR(Demos!A285,"")</f>
        <v>0</v>
      </c>
      <c r="Y287">
        <f>IFERROR(Demos!B285,"")</f>
        <v>0</v>
      </c>
      <c r="Z287">
        <f>IFERROR(Demos!C285,"")</f>
        <v>0</v>
      </c>
      <c r="AA287" s="2">
        <f>IFERROR(Demos!D285,"")</f>
        <v>0</v>
      </c>
      <c r="AB287" s="2">
        <f>IFERROR(Demos!E285,"")</f>
        <v>0</v>
      </c>
      <c r="AC287">
        <f>IFERROR(Demos!G285,"")</f>
        <v>0</v>
      </c>
      <c r="AD287">
        <f>IFERROR(Demos!H285,"")</f>
        <v>0</v>
      </c>
      <c r="AF287">
        <f>IFERROR(Telemarketing!A282,"")</f>
        <v>0</v>
      </c>
      <c r="AG287">
        <f>IFERROR(Telemarketing!B282,"")</f>
        <v>0</v>
      </c>
      <c r="AH287" s="2">
        <f>IFERROR(Telemarketing!C282,"")</f>
        <v>0</v>
      </c>
      <c r="AI287" s="42">
        <f>IFERROR(Telemarketing!D282,"")</f>
        <v>0</v>
      </c>
      <c r="AJ287">
        <f>IFERROR(Telemarketing!E282,"")</f>
        <v>0</v>
      </c>
      <c r="AK287">
        <f>IFERROR(Telemarketing!F282,"")</f>
        <v>0</v>
      </c>
      <c r="AL287">
        <f>IFERROR(Telemarketing!G282,"")</f>
        <v>0</v>
      </c>
    </row>
    <row r="288" spans="2:38" x14ac:dyDescent="0.2">
      <c r="B288" s="2"/>
      <c r="K288" s="5"/>
      <c r="L288" s="2"/>
      <c r="O288">
        <f>IFERROR(Referidos!A288,"")</f>
        <v>0</v>
      </c>
      <c r="P288">
        <f>IFERROR(Referidos!B288,"")</f>
        <v>0</v>
      </c>
      <c r="Q288" s="2">
        <f>IFERROR(Referidos!C288,"")</f>
        <v>0</v>
      </c>
      <c r="R288">
        <f>IFERROR(Referidos!D288,"")</f>
        <v>0</v>
      </c>
      <c r="S288">
        <f>IFERROR(Referidos!J288,"")</f>
        <v>0</v>
      </c>
      <c r="T288">
        <f>IFERROR(Referidos!N288,"")</f>
        <v>0</v>
      </c>
      <c r="U288" s="5">
        <f>IFERROR(Referidos!P288,"")</f>
        <v>0</v>
      </c>
      <c r="V288">
        <f>IFERROR(Referidos!S288,"")</f>
        <v>0</v>
      </c>
      <c r="X288">
        <f>IFERROR(Demos!A286,"")</f>
        <v>0</v>
      </c>
      <c r="Y288">
        <f>IFERROR(Demos!B286,"")</f>
        <v>0</v>
      </c>
      <c r="Z288">
        <f>IFERROR(Demos!C286,"")</f>
        <v>0</v>
      </c>
      <c r="AA288" s="2">
        <f>IFERROR(Demos!D286,"")</f>
        <v>0</v>
      </c>
      <c r="AB288" s="2">
        <f>IFERROR(Demos!E286,"")</f>
        <v>0</v>
      </c>
      <c r="AC288">
        <f>IFERROR(Demos!G286,"")</f>
        <v>0</v>
      </c>
      <c r="AD288">
        <f>IFERROR(Demos!H286,"")</f>
        <v>0</v>
      </c>
      <c r="AF288">
        <f>IFERROR(Telemarketing!A283,"")</f>
        <v>0</v>
      </c>
      <c r="AG288">
        <f>IFERROR(Telemarketing!B283,"")</f>
        <v>0</v>
      </c>
      <c r="AH288" s="2">
        <f>IFERROR(Telemarketing!C283,"")</f>
        <v>0</v>
      </c>
      <c r="AI288" s="42">
        <f>IFERROR(Telemarketing!D283,"")</f>
        <v>0</v>
      </c>
      <c r="AJ288">
        <f>IFERROR(Telemarketing!E283,"")</f>
        <v>0</v>
      </c>
      <c r="AK288">
        <f>IFERROR(Telemarketing!F283,"")</f>
        <v>0</v>
      </c>
      <c r="AL288">
        <f>IFERROR(Telemarketing!G283,"")</f>
        <v>0</v>
      </c>
    </row>
    <row r="289" spans="2:38" x14ac:dyDescent="0.2">
      <c r="B289" s="2"/>
      <c r="K289" s="5"/>
      <c r="L289" s="2"/>
      <c r="O289">
        <f>IFERROR(Referidos!A289,"")</f>
        <v>0</v>
      </c>
      <c r="P289">
        <f>IFERROR(Referidos!B289,"")</f>
        <v>0</v>
      </c>
      <c r="Q289" s="2">
        <f>IFERROR(Referidos!C289,"")</f>
        <v>0</v>
      </c>
      <c r="R289">
        <f>IFERROR(Referidos!D289,"")</f>
        <v>0</v>
      </c>
      <c r="S289">
        <f>IFERROR(Referidos!J289,"")</f>
        <v>0</v>
      </c>
      <c r="T289">
        <f>IFERROR(Referidos!N289,"")</f>
        <v>0</v>
      </c>
      <c r="U289" s="5">
        <f>IFERROR(Referidos!P289,"")</f>
        <v>0</v>
      </c>
      <c r="V289">
        <f>IFERROR(Referidos!S289,"")</f>
        <v>0</v>
      </c>
      <c r="X289">
        <f>IFERROR(Demos!A287,"")</f>
        <v>0</v>
      </c>
      <c r="Y289">
        <f>IFERROR(Demos!B287,"")</f>
        <v>0</v>
      </c>
      <c r="Z289">
        <f>IFERROR(Demos!C287,"")</f>
        <v>0</v>
      </c>
      <c r="AA289" s="2">
        <f>IFERROR(Demos!D287,"")</f>
        <v>0</v>
      </c>
      <c r="AB289" s="2">
        <f>IFERROR(Demos!E287,"")</f>
        <v>0</v>
      </c>
      <c r="AC289">
        <f>IFERROR(Demos!G287,"")</f>
        <v>0</v>
      </c>
      <c r="AD289">
        <f>IFERROR(Demos!H287,"")</f>
        <v>0</v>
      </c>
      <c r="AF289">
        <f>IFERROR(Telemarketing!A284,"")</f>
        <v>0</v>
      </c>
      <c r="AG289">
        <f>IFERROR(Telemarketing!B284,"")</f>
        <v>0</v>
      </c>
      <c r="AH289" s="2">
        <f>IFERROR(Telemarketing!C284,"")</f>
        <v>0</v>
      </c>
      <c r="AI289" s="42">
        <f>IFERROR(Telemarketing!D284,"")</f>
        <v>0</v>
      </c>
      <c r="AJ289">
        <f>IFERROR(Telemarketing!E284,"")</f>
        <v>0</v>
      </c>
      <c r="AK289">
        <f>IFERROR(Telemarketing!F284,"")</f>
        <v>0</v>
      </c>
      <c r="AL289">
        <f>IFERROR(Telemarketing!G284,"")</f>
        <v>0</v>
      </c>
    </row>
    <row r="290" spans="2:38" x14ac:dyDescent="0.2">
      <c r="B290" s="2"/>
      <c r="K290" s="5"/>
      <c r="L290" s="2"/>
      <c r="O290">
        <f>IFERROR(Referidos!A290,"")</f>
        <v>0</v>
      </c>
      <c r="P290">
        <f>IFERROR(Referidos!B290,"")</f>
        <v>0</v>
      </c>
      <c r="Q290" s="2">
        <f>IFERROR(Referidos!C290,"")</f>
        <v>0</v>
      </c>
      <c r="R290">
        <f>IFERROR(Referidos!D290,"")</f>
        <v>0</v>
      </c>
      <c r="S290">
        <f>IFERROR(Referidos!J290,"")</f>
        <v>0</v>
      </c>
      <c r="T290">
        <f>IFERROR(Referidos!N290,"")</f>
        <v>0</v>
      </c>
      <c r="U290" s="5">
        <f>IFERROR(Referidos!P290,"")</f>
        <v>0</v>
      </c>
      <c r="V290">
        <f>IFERROR(Referidos!S290,"")</f>
        <v>0</v>
      </c>
      <c r="X290">
        <f>IFERROR(Demos!A288,"")</f>
        <v>0</v>
      </c>
      <c r="Y290">
        <f>IFERROR(Demos!B288,"")</f>
        <v>0</v>
      </c>
      <c r="Z290">
        <f>IFERROR(Demos!C288,"")</f>
        <v>0</v>
      </c>
      <c r="AA290" s="2">
        <f>IFERROR(Demos!D288,"")</f>
        <v>0</v>
      </c>
      <c r="AB290" s="2">
        <f>IFERROR(Demos!E288,"")</f>
        <v>0</v>
      </c>
      <c r="AC290">
        <f>IFERROR(Demos!G288,"")</f>
        <v>0</v>
      </c>
      <c r="AD290">
        <f>IFERROR(Demos!H288,"")</f>
        <v>0</v>
      </c>
      <c r="AF290">
        <f>IFERROR(Telemarketing!A285,"")</f>
        <v>0</v>
      </c>
      <c r="AG290">
        <f>IFERROR(Telemarketing!B285,"")</f>
        <v>0</v>
      </c>
      <c r="AH290" s="2">
        <f>IFERROR(Telemarketing!C285,"")</f>
        <v>0</v>
      </c>
      <c r="AI290" s="42">
        <f>IFERROR(Telemarketing!D285,"")</f>
        <v>0</v>
      </c>
      <c r="AJ290">
        <f>IFERROR(Telemarketing!E285,"")</f>
        <v>0</v>
      </c>
      <c r="AK290">
        <f>IFERROR(Telemarketing!F285,"")</f>
        <v>0</v>
      </c>
      <c r="AL290">
        <f>IFERROR(Telemarketing!G285,"")</f>
        <v>0</v>
      </c>
    </row>
    <row r="291" spans="2:38" x14ac:dyDescent="0.2">
      <c r="B291" s="2"/>
      <c r="K291" s="5"/>
      <c r="L291" s="2"/>
      <c r="O291">
        <f>IFERROR(Referidos!A291,"")</f>
        <v>0</v>
      </c>
      <c r="P291">
        <f>IFERROR(Referidos!B291,"")</f>
        <v>0</v>
      </c>
      <c r="Q291" s="2">
        <f>IFERROR(Referidos!C291,"")</f>
        <v>0</v>
      </c>
      <c r="R291">
        <f>IFERROR(Referidos!D291,"")</f>
        <v>0</v>
      </c>
      <c r="S291">
        <f>IFERROR(Referidos!J291,"")</f>
        <v>0</v>
      </c>
      <c r="T291">
        <f>IFERROR(Referidos!N291,"")</f>
        <v>0</v>
      </c>
      <c r="U291" s="5">
        <f>IFERROR(Referidos!P291,"")</f>
        <v>0</v>
      </c>
      <c r="V291">
        <f>IFERROR(Referidos!S291,"")</f>
        <v>0</v>
      </c>
      <c r="X291">
        <f>IFERROR(Demos!A289,"")</f>
        <v>0</v>
      </c>
      <c r="Y291">
        <f>IFERROR(Demos!B289,"")</f>
        <v>0</v>
      </c>
      <c r="Z291">
        <f>IFERROR(Demos!C289,"")</f>
        <v>0</v>
      </c>
      <c r="AA291" s="2">
        <f>IFERROR(Demos!D289,"")</f>
        <v>0</v>
      </c>
      <c r="AB291" s="2">
        <f>IFERROR(Demos!E289,"")</f>
        <v>0</v>
      </c>
      <c r="AC291">
        <f>IFERROR(Demos!G289,"")</f>
        <v>0</v>
      </c>
      <c r="AD291">
        <f>IFERROR(Demos!H289,"")</f>
        <v>0</v>
      </c>
      <c r="AF291">
        <f>IFERROR(Telemarketing!A286,"")</f>
        <v>0</v>
      </c>
      <c r="AG291">
        <f>IFERROR(Telemarketing!B286,"")</f>
        <v>0</v>
      </c>
      <c r="AH291" s="2">
        <f>IFERROR(Telemarketing!C286,"")</f>
        <v>0</v>
      </c>
      <c r="AI291" s="42">
        <f>IFERROR(Telemarketing!D286,"")</f>
        <v>0</v>
      </c>
      <c r="AJ291">
        <f>IFERROR(Telemarketing!E286,"")</f>
        <v>0</v>
      </c>
      <c r="AK291">
        <f>IFERROR(Telemarketing!F286,"")</f>
        <v>0</v>
      </c>
      <c r="AL291">
        <f>IFERROR(Telemarketing!G286,"")</f>
        <v>0</v>
      </c>
    </row>
    <row r="292" spans="2:38" x14ac:dyDescent="0.2">
      <c r="B292" s="2"/>
      <c r="K292" s="5"/>
      <c r="L292" s="2"/>
      <c r="O292">
        <f>IFERROR(Referidos!A292,"")</f>
        <v>0</v>
      </c>
      <c r="P292">
        <f>IFERROR(Referidos!B292,"")</f>
        <v>0</v>
      </c>
      <c r="Q292" s="2">
        <f>IFERROR(Referidos!C292,"")</f>
        <v>0</v>
      </c>
      <c r="R292">
        <f>IFERROR(Referidos!D292,"")</f>
        <v>0</v>
      </c>
      <c r="S292">
        <f>IFERROR(Referidos!J292,"")</f>
        <v>0</v>
      </c>
      <c r="T292">
        <f>IFERROR(Referidos!N292,"")</f>
        <v>0</v>
      </c>
      <c r="U292" s="5">
        <f>IFERROR(Referidos!P292,"")</f>
        <v>0</v>
      </c>
      <c r="V292">
        <f>IFERROR(Referidos!S292,"")</f>
        <v>0</v>
      </c>
      <c r="X292">
        <f>IFERROR(Demos!A290,"")</f>
        <v>0</v>
      </c>
      <c r="Y292">
        <f>IFERROR(Demos!B290,"")</f>
        <v>0</v>
      </c>
      <c r="Z292">
        <f>IFERROR(Demos!C290,"")</f>
        <v>0</v>
      </c>
      <c r="AA292" s="2">
        <f>IFERROR(Demos!D290,"")</f>
        <v>0</v>
      </c>
      <c r="AB292" s="2">
        <f>IFERROR(Demos!E290,"")</f>
        <v>0</v>
      </c>
      <c r="AC292">
        <f>IFERROR(Demos!G290,"")</f>
        <v>0</v>
      </c>
      <c r="AD292">
        <f>IFERROR(Demos!H290,"")</f>
        <v>0</v>
      </c>
      <c r="AF292">
        <f>IFERROR(Telemarketing!A287,"")</f>
        <v>0</v>
      </c>
      <c r="AG292">
        <f>IFERROR(Telemarketing!B287,"")</f>
        <v>0</v>
      </c>
      <c r="AH292" s="2">
        <f>IFERROR(Telemarketing!C287,"")</f>
        <v>0</v>
      </c>
      <c r="AI292" s="42">
        <f>IFERROR(Telemarketing!D287,"")</f>
        <v>0</v>
      </c>
      <c r="AJ292">
        <f>IFERROR(Telemarketing!E287,"")</f>
        <v>0</v>
      </c>
      <c r="AK292">
        <f>IFERROR(Telemarketing!F287,"")</f>
        <v>0</v>
      </c>
      <c r="AL292">
        <f>IFERROR(Telemarketing!G287,"")</f>
        <v>0</v>
      </c>
    </row>
    <row r="293" spans="2:38" x14ac:dyDescent="0.2">
      <c r="B293" s="2"/>
      <c r="K293" s="5"/>
      <c r="L293" s="2"/>
      <c r="O293">
        <f>IFERROR(Referidos!A293,"")</f>
        <v>0</v>
      </c>
      <c r="P293">
        <f>IFERROR(Referidos!B293,"")</f>
        <v>0</v>
      </c>
      <c r="Q293" s="2">
        <f>IFERROR(Referidos!C293,"")</f>
        <v>0</v>
      </c>
      <c r="R293">
        <f>IFERROR(Referidos!D293,"")</f>
        <v>0</v>
      </c>
      <c r="S293">
        <f>IFERROR(Referidos!J293,"")</f>
        <v>0</v>
      </c>
      <c r="T293">
        <f>IFERROR(Referidos!N293,"")</f>
        <v>0</v>
      </c>
      <c r="U293" s="5">
        <f>IFERROR(Referidos!P293,"")</f>
        <v>0</v>
      </c>
      <c r="V293">
        <f>IFERROR(Referidos!S293,"")</f>
        <v>0</v>
      </c>
      <c r="X293">
        <f>IFERROR(Demos!A291,"")</f>
        <v>0</v>
      </c>
      <c r="Y293">
        <f>IFERROR(Demos!B291,"")</f>
        <v>0</v>
      </c>
      <c r="Z293">
        <f>IFERROR(Demos!C291,"")</f>
        <v>0</v>
      </c>
      <c r="AA293" s="2">
        <f>IFERROR(Demos!D291,"")</f>
        <v>0</v>
      </c>
      <c r="AB293" s="2">
        <f>IFERROR(Demos!E291,"")</f>
        <v>0</v>
      </c>
      <c r="AC293">
        <f>IFERROR(Demos!G291,"")</f>
        <v>0</v>
      </c>
      <c r="AD293">
        <f>IFERROR(Demos!H291,"")</f>
        <v>0</v>
      </c>
      <c r="AF293">
        <f>IFERROR(Telemarketing!A288,"")</f>
        <v>0</v>
      </c>
      <c r="AG293">
        <f>IFERROR(Telemarketing!B288,"")</f>
        <v>0</v>
      </c>
      <c r="AH293" s="2">
        <f>IFERROR(Telemarketing!C288,"")</f>
        <v>0</v>
      </c>
      <c r="AI293" s="42">
        <f>IFERROR(Telemarketing!D288,"")</f>
        <v>0</v>
      </c>
      <c r="AJ293">
        <f>IFERROR(Telemarketing!E288,"")</f>
        <v>0</v>
      </c>
      <c r="AK293">
        <f>IFERROR(Telemarketing!F288,"")</f>
        <v>0</v>
      </c>
      <c r="AL293">
        <f>IFERROR(Telemarketing!G288,"")</f>
        <v>0</v>
      </c>
    </row>
    <row r="294" spans="2:38" x14ac:dyDescent="0.2">
      <c r="B294" s="2"/>
      <c r="K294" s="5"/>
      <c r="L294" s="2"/>
      <c r="O294">
        <f>IFERROR(Referidos!A294,"")</f>
        <v>0</v>
      </c>
      <c r="P294">
        <f>IFERROR(Referidos!B294,"")</f>
        <v>0</v>
      </c>
      <c r="Q294" s="2">
        <f>IFERROR(Referidos!C294,"")</f>
        <v>0</v>
      </c>
      <c r="R294">
        <f>IFERROR(Referidos!D294,"")</f>
        <v>0</v>
      </c>
      <c r="S294">
        <f>IFERROR(Referidos!J294,"")</f>
        <v>0</v>
      </c>
      <c r="T294">
        <f>IFERROR(Referidos!N294,"")</f>
        <v>0</v>
      </c>
      <c r="U294" s="5">
        <f>IFERROR(Referidos!P294,"")</f>
        <v>0</v>
      </c>
      <c r="V294">
        <f>IFERROR(Referidos!S294,"")</f>
        <v>0</v>
      </c>
      <c r="X294">
        <f>IFERROR(Demos!A292,"")</f>
        <v>0</v>
      </c>
      <c r="Y294">
        <f>IFERROR(Demos!B292,"")</f>
        <v>0</v>
      </c>
      <c r="Z294">
        <f>IFERROR(Demos!C292,"")</f>
        <v>0</v>
      </c>
      <c r="AA294" s="2">
        <f>IFERROR(Demos!D292,"")</f>
        <v>0</v>
      </c>
      <c r="AB294" s="2">
        <f>IFERROR(Demos!E292,"")</f>
        <v>0</v>
      </c>
      <c r="AC294">
        <f>IFERROR(Demos!G292,"")</f>
        <v>0</v>
      </c>
      <c r="AD294">
        <f>IFERROR(Demos!H292,"")</f>
        <v>0</v>
      </c>
      <c r="AF294">
        <f>IFERROR(Telemarketing!A289,"")</f>
        <v>0</v>
      </c>
      <c r="AG294">
        <f>IFERROR(Telemarketing!B289,"")</f>
        <v>0</v>
      </c>
      <c r="AH294" s="2">
        <f>IFERROR(Telemarketing!C289,"")</f>
        <v>0</v>
      </c>
      <c r="AI294" s="42">
        <f>IFERROR(Telemarketing!D289,"")</f>
        <v>0</v>
      </c>
      <c r="AJ294">
        <f>IFERROR(Telemarketing!E289,"")</f>
        <v>0</v>
      </c>
      <c r="AK294">
        <f>IFERROR(Telemarketing!F289,"")</f>
        <v>0</v>
      </c>
      <c r="AL294">
        <f>IFERROR(Telemarketing!G289,"")</f>
        <v>0</v>
      </c>
    </row>
    <row r="295" spans="2:38" x14ac:dyDescent="0.2">
      <c r="B295" s="2"/>
      <c r="K295" s="5"/>
      <c r="L295" s="2"/>
      <c r="O295">
        <f>IFERROR(Referidos!A295,"")</f>
        <v>0</v>
      </c>
      <c r="P295">
        <f>IFERROR(Referidos!B295,"")</f>
        <v>0</v>
      </c>
      <c r="Q295" s="2">
        <f>IFERROR(Referidos!C295,"")</f>
        <v>0</v>
      </c>
      <c r="R295">
        <f>IFERROR(Referidos!D295,"")</f>
        <v>0</v>
      </c>
      <c r="S295">
        <f>IFERROR(Referidos!J295,"")</f>
        <v>0</v>
      </c>
      <c r="T295">
        <f>IFERROR(Referidos!N295,"")</f>
        <v>0</v>
      </c>
      <c r="U295" s="5">
        <f>IFERROR(Referidos!P295,"")</f>
        <v>0</v>
      </c>
      <c r="V295">
        <f>IFERROR(Referidos!S295,"")</f>
        <v>0</v>
      </c>
      <c r="X295">
        <f>IFERROR(Demos!A293,"")</f>
        <v>0</v>
      </c>
      <c r="Y295">
        <f>IFERROR(Demos!B293,"")</f>
        <v>0</v>
      </c>
      <c r="Z295">
        <f>IFERROR(Demos!C293,"")</f>
        <v>0</v>
      </c>
      <c r="AA295" s="2">
        <f>IFERROR(Demos!D293,"")</f>
        <v>0</v>
      </c>
      <c r="AB295" s="2">
        <f>IFERROR(Demos!E293,"")</f>
        <v>0</v>
      </c>
      <c r="AC295">
        <f>IFERROR(Demos!G293,"")</f>
        <v>0</v>
      </c>
      <c r="AD295">
        <f>IFERROR(Demos!H293,"")</f>
        <v>0</v>
      </c>
      <c r="AF295">
        <f>IFERROR(Telemarketing!A290,"")</f>
        <v>0</v>
      </c>
      <c r="AG295">
        <f>IFERROR(Telemarketing!B290,"")</f>
        <v>0</v>
      </c>
      <c r="AH295" s="2">
        <f>IFERROR(Telemarketing!C290,"")</f>
        <v>0</v>
      </c>
      <c r="AI295" s="42">
        <f>IFERROR(Telemarketing!D290,"")</f>
        <v>0</v>
      </c>
      <c r="AJ295">
        <f>IFERROR(Telemarketing!E290,"")</f>
        <v>0</v>
      </c>
      <c r="AK295">
        <f>IFERROR(Telemarketing!F290,"")</f>
        <v>0</v>
      </c>
      <c r="AL295">
        <f>IFERROR(Telemarketing!G290,"")</f>
        <v>0</v>
      </c>
    </row>
    <row r="296" spans="2:38" x14ac:dyDescent="0.2">
      <c r="B296" s="2"/>
      <c r="K296" s="5"/>
      <c r="L296" s="2"/>
      <c r="O296">
        <f>IFERROR(Referidos!A296,"")</f>
        <v>0</v>
      </c>
      <c r="P296">
        <f>IFERROR(Referidos!B296,"")</f>
        <v>0</v>
      </c>
      <c r="Q296" s="2">
        <f>IFERROR(Referidos!C296,"")</f>
        <v>0</v>
      </c>
      <c r="R296">
        <f>IFERROR(Referidos!D296,"")</f>
        <v>0</v>
      </c>
      <c r="S296">
        <f>IFERROR(Referidos!J296,"")</f>
        <v>0</v>
      </c>
      <c r="T296">
        <f>IFERROR(Referidos!N296,"")</f>
        <v>0</v>
      </c>
      <c r="U296" s="5">
        <f>IFERROR(Referidos!P296,"")</f>
        <v>0</v>
      </c>
      <c r="V296">
        <f>IFERROR(Referidos!S296,"")</f>
        <v>0</v>
      </c>
      <c r="X296">
        <f>IFERROR(Demos!A294,"")</f>
        <v>0</v>
      </c>
      <c r="Y296">
        <f>IFERROR(Demos!B294,"")</f>
        <v>0</v>
      </c>
      <c r="Z296">
        <f>IFERROR(Demos!C294,"")</f>
        <v>0</v>
      </c>
      <c r="AA296" s="2">
        <f>IFERROR(Demos!D294,"")</f>
        <v>0</v>
      </c>
      <c r="AB296" s="2">
        <f>IFERROR(Demos!E294,"")</f>
        <v>0</v>
      </c>
      <c r="AC296">
        <f>IFERROR(Demos!G294,"")</f>
        <v>0</v>
      </c>
      <c r="AD296">
        <f>IFERROR(Demos!H294,"")</f>
        <v>0</v>
      </c>
      <c r="AF296">
        <f>IFERROR(Telemarketing!A291,"")</f>
        <v>0</v>
      </c>
      <c r="AG296">
        <f>IFERROR(Telemarketing!B291,"")</f>
        <v>0</v>
      </c>
      <c r="AH296" s="2">
        <f>IFERROR(Telemarketing!C291,"")</f>
        <v>0</v>
      </c>
      <c r="AI296" s="42">
        <f>IFERROR(Telemarketing!D291,"")</f>
        <v>0</v>
      </c>
      <c r="AJ296">
        <f>IFERROR(Telemarketing!E291,"")</f>
        <v>0</v>
      </c>
      <c r="AK296">
        <f>IFERROR(Telemarketing!F291,"")</f>
        <v>0</v>
      </c>
      <c r="AL296">
        <f>IFERROR(Telemarketing!G291,"")</f>
        <v>0</v>
      </c>
    </row>
    <row r="297" spans="2:38" x14ac:dyDescent="0.2">
      <c r="B297" s="2"/>
      <c r="K297" s="5"/>
      <c r="L297" s="2"/>
      <c r="O297">
        <f>IFERROR(Referidos!A297,"")</f>
        <v>0</v>
      </c>
      <c r="P297">
        <f>IFERROR(Referidos!B297,"")</f>
        <v>0</v>
      </c>
      <c r="Q297" s="2">
        <f>IFERROR(Referidos!C297,"")</f>
        <v>0</v>
      </c>
      <c r="R297">
        <f>IFERROR(Referidos!D297,"")</f>
        <v>0</v>
      </c>
      <c r="S297">
        <f>IFERROR(Referidos!J297,"")</f>
        <v>0</v>
      </c>
      <c r="T297">
        <f>IFERROR(Referidos!N297,"")</f>
        <v>0</v>
      </c>
      <c r="U297" s="5">
        <f>IFERROR(Referidos!P297,"")</f>
        <v>0</v>
      </c>
      <c r="V297">
        <f>IFERROR(Referidos!S297,"")</f>
        <v>0</v>
      </c>
      <c r="X297">
        <f>IFERROR(Demos!A295,"")</f>
        <v>0</v>
      </c>
      <c r="Y297">
        <f>IFERROR(Demos!B295,"")</f>
        <v>0</v>
      </c>
      <c r="Z297">
        <f>IFERROR(Demos!C295,"")</f>
        <v>0</v>
      </c>
      <c r="AA297" s="2">
        <f>IFERROR(Demos!D295,"")</f>
        <v>0</v>
      </c>
      <c r="AB297" s="2">
        <f>IFERROR(Demos!E295,"")</f>
        <v>0</v>
      </c>
      <c r="AC297">
        <f>IFERROR(Demos!G295,"")</f>
        <v>0</v>
      </c>
      <c r="AD297">
        <f>IFERROR(Demos!H295,"")</f>
        <v>0</v>
      </c>
      <c r="AF297">
        <f>IFERROR(Telemarketing!A292,"")</f>
        <v>0</v>
      </c>
      <c r="AG297">
        <f>IFERROR(Telemarketing!B292,"")</f>
        <v>0</v>
      </c>
      <c r="AH297" s="2">
        <f>IFERROR(Telemarketing!C292,"")</f>
        <v>0</v>
      </c>
      <c r="AI297" s="42">
        <f>IFERROR(Telemarketing!D292,"")</f>
        <v>0</v>
      </c>
      <c r="AJ297">
        <f>IFERROR(Telemarketing!E292,"")</f>
        <v>0</v>
      </c>
      <c r="AK297">
        <f>IFERROR(Telemarketing!F292,"")</f>
        <v>0</v>
      </c>
      <c r="AL297">
        <f>IFERROR(Telemarketing!G292,"")</f>
        <v>0</v>
      </c>
    </row>
    <row r="298" spans="2:38" x14ac:dyDescent="0.2">
      <c r="B298" s="2"/>
      <c r="K298" s="5"/>
      <c r="L298" s="2"/>
      <c r="O298">
        <f>IFERROR(Referidos!A298,"")</f>
        <v>0</v>
      </c>
      <c r="P298">
        <f>IFERROR(Referidos!B298,"")</f>
        <v>0</v>
      </c>
      <c r="Q298" s="2">
        <f>IFERROR(Referidos!C298,"")</f>
        <v>0</v>
      </c>
      <c r="R298">
        <f>IFERROR(Referidos!D298,"")</f>
        <v>0</v>
      </c>
      <c r="S298">
        <f>IFERROR(Referidos!J298,"")</f>
        <v>0</v>
      </c>
      <c r="T298">
        <f>IFERROR(Referidos!N298,"")</f>
        <v>0</v>
      </c>
      <c r="U298" s="5">
        <f>IFERROR(Referidos!P298,"")</f>
        <v>0</v>
      </c>
      <c r="V298">
        <f>IFERROR(Referidos!S298,"")</f>
        <v>0</v>
      </c>
      <c r="X298">
        <f>IFERROR(Demos!A296,"")</f>
        <v>0</v>
      </c>
      <c r="Y298">
        <f>IFERROR(Demos!B296,"")</f>
        <v>0</v>
      </c>
      <c r="Z298">
        <f>IFERROR(Demos!C296,"")</f>
        <v>0</v>
      </c>
      <c r="AA298" s="2">
        <f>IFERROR(Demos!D296,"")</f>
        <v>0</v>
      </c>
      <c r="AB298" s="2">
        <f>IFERROR(Demos!E296,"")</f>
        <v>0</v>
      </c>
      <c r="AC298">
        <f>IFERROR(Demos!G296,"")</f>
        <v>0</v>
      </c>
      <c r="AD298">
        <f>IFERROR(Demos!H296,"")</f>
        <v>0</v>
      </c>
      <c r="AF298">
        <f>IFERROR(Telemarketing!A293,"")</f>
        <v>0</v>
      </c>
      <c r="AG298">
        <f>IFERROR(Telemarketing!B293,"")</f>
        <v>0</v>
      </c>
      <c r="AH298" s="2">
        <f>IFERROR(Telemarketing!C293,"")</f>
        <v>0</v>
      </c>
      <c r="AI298" s="42">
        <f>IFERROR(Telemarketing!D293,"")</f>
        <v>0</v>
      </c>
      <c r="AJ298">
        <f>IFERROR(Telemarketing!E293,"")</f>
        <v>0</v>
      </c>
      <c r="AK298">
        <f>IFERROR(Telemarketing!F293,"")</f>
        <v>0</v>
      </c>
      <c r="AL298">
        <f>IFERROR(Telemarketing!G293,"")</f>
        <v>0</v>
      </c>
    </row>
    <row r="299" spans="2:38" x14ac:dyDescent="0.2">
      <c r="B299" s="2"/>
      <c r="K299" s="5"/>
      <c r="L299" s="2"/>
      <c r="O299">
        <f>IFERROR(Referidos!A299,"")</f>
        <v>0</v>
      </c>
      <c r="P299">
        <f>IFERROR(Referidos!B299,"")</f>
        <v>0</v>
      </c>
      <c r="Q299" s="2">
        <f>IFERROR(Referidos!C299,"")</f>
        <v>0</v>
      </c>
      <c r="R299">
        <f>IFERROR(Referidos!D299,"")</f>
        <v>0</v>
      </c>
      <c r="S299">
        <f>IFERROR(Referidos!J299,"")</f>
        <v>0</v>
      </c>
      <c r="T299">
        <f>IFERROR(Referidos!N299,"")</f>
        <v>0</v>
      </c>
      <c r="U299" s="5">
        <f>IFERROR(Referidos!P299,"")</f>
        <v>0</v>
      </c>
      <c r="V299">
        <f>IFERROR(Referidos!S299,"")</f>
        <v>0</v>
      </c>
      <c r="X299">
        <f>IFERROR(Demos!A297,"")</f>
        <v>0</v>
      </c>
      <c r="Y299">
        <f>IFERROR(Demos!B297,"")</f>
        <v>0</v>
      </c>
      <c r="Z299">
        <f>IFERROR(Demos!C297,"")</f>
        <v>0</v>
      </c>
      <c r="AA299" s="2">
        <f>IFERROR(Demos!D297,"")</f>
        <v>0</v>
      </c>
      <c r="AB299" s="2">
        <f>IFERROR(Demos!E297,"")</f>
        <v>0</v>
      </c>
      <c r="AC299">
        <f>IFERROR(Demos!G297,"")</f>
        <v>0</v>
      </c>
      <c r="AD299">
        <f>IFERROR(Demos!H297,"")</f>
        <v>0</v>
      </c>
      <c r="AF299">
        <f>IFERROR(Telemarketing!A294,"")</f>
        <v>0</v>
      </c>
      <c r="AG299">
        <f>IFERROR(Telemarketing!B294,"")</f>
        <v>0</v>
      </c>
      <c r="AH299" s="2">
        <f>IFERROR(Telemarketing!C294,"")</f>
        <v>0</v>
      </c>
      <c r="AI299" s="42">
        <f>IFERROR(Telemarketing!D294,"")</f>
        <v>0</v>
      </c>
      <c r="AJ299">
        <f>IFERROR(Telemarketing!E294,"")</f>
        <v>0</v>
      </c>
      <c r="AK299">
        <f>IFERROR(Telemarketing!F294,"")</f>
        <v>0</v>
      </c>
      <c r="AL299">
        <f>IFERROR(Telemarketing!G294,"")</f>
        <v>0</v>
      </c>
    </row>
    <row r="300" spans="2:38" x14ac:dyDescent="0.2">
      <c r="B300" s="2"/>
      <c r="K300" s="5"/>
      <c r="L300" s="2"/>
      <c r="O300">
        <f>IFERROR(Referidos!A300,"")</f>
        <v>0</v>
      </c>
      <c r="P300">
        <f>IFERROR(Referidos!B300,"")</f>
        <v>0</v>
      </c>
      <c r="Q300" s="2">
        <f>IFERROR(Referidos!C300,"")</f>
        <v>0</v>
      </c>
      <c r="R300">
        <f>IFERROR(Referidos!D300,"")</f>
        <v>0</v>
      </c>
      <c r="S300">
        <f>IFERROR(Referidos!J300,"")</f>
        <v>0</v>
      </c>
      <c r="T300">
        <f>IFERROR(Referidos!N300,"")</f>
        <v>0</v>
      </c>
      <c r="U300" s="5">
        <f>IFERROR(Referidos!P300,"")</f>
        <v>0</v>
      </c>
      <c r="V300">
        <f>IFERROR(Referidos!S300,"")</f>
        <v>0</v>
      </c>
      <c r="X300">
        <f>IFERROR(Demos!A298,"")</f>
        <v>0</v>
      </c>
      <c r="Y300">
        <f>IFERROR(Demos!B298,"")</f>
        <v>0</v>
      </c>
      <c r="Z300">
        <f>IFERROR(Demos!C298,"")</f>
        <v>0</v>
      </c>
      <c r="AA300" s="2">
        <f>IFERROR(Demos!D298,"")</f>
        <v>0</v>
      </c>
      <c r="AB300" s="2">
        <f>IFERROR(Demos!E298,"")</f>
        <v>0</v>
      </c>
      <c r="AC300">
        <f>IFERROR(Demos!G298,"")</f>
        <v>0</v>
      </c>
      <c r="AD300">
        <f>IFERROR(Demos!H298,"")</f>
        <v>0</v>
      </c>
      <c r="AF300">
        <f>IFERROR(Telemarketing!A295,"")</f>
        <v>0</v>
      </c>
      <c r="AG300">
        <f>IFERROR(Telemarketing!B295,"")</f>
        <v>0</v>
      </c>
      <c r="AH300" s="2">
        <f>IFERROR(Telemarketing!C295,"")</f>
        <v>0</v>
      </c>
      <c r="AI300" s="42">
        <f>IFERROR(Telemarketing!D295,"")</f>
        <v>0</v>
      </c>
      <c r="AJ300">
        <f>IFERROR(Telemarketing!E295,"")</f>
        <v>0</v>
      </c>
      <c r="AK300">
        <f>IFERROR(Telemarketing!F295,"")</f>
        <v>0</v>
      </c>
      <c r="AL300">
        <f>IFERROR(Telemarketing!G295,"")</f>
        <v>0</v>
      </c>
    </row>
    <row r="301" spans="2:38" x14ac:dyDescent="0.2">
      <c r="B301" s="2"/>
      <c r="K301" s="5"/>
      <c r="L301" s="2"/>
      <c r="O301">
        <f>IFERROR(Referidos!A301,"")</f>
        <v>0</v>
      </c>
      <c r="P301">
        <f>IFERROR(Referidos!B301,"")</f>
        <v>0</v>
      </c>
      <c r="Q301" s="2">
        <f>IFERROR(Referidos!C301,"")</f>
        <v>0</v>
      </c>
      <c r="R301">
        <f>IFERROR(Referidos!D301,"")</f>
        <v>0</v>
      </c>
      <c r="S301">
        <f>IFERROR(Referidos!J301,"")</f>
        <v>0</v>
      </c>
      <c r="T301">
        <f>IFERROR(Referidos!N301,"")</f>
        <v>0</v>
      </c>
      <c r="U301" s="5">
        <f>IFERROR(Referidos!P301,"")</f>
        <v>0</v>
      </c>
      <c r="V301">
        <f>IFERROR(Referidos!S301,"")</f>
        <v>0</v>
      </c>
      <c r="X301">
        <f>IFERROR(Demos!A299,"")</f>
        <v>0</v>
      </c>
      <c r="Y301">
        <f>IFERROR(Demos!B299,"")</f>
        <v>0</v>
      </c>
      <c r="Z301">
        <f>IFERROR(Demos!C299,"")</f>
        <v>0</v>
      </c>
      <c r="AA301" s="2">
        <f>IFERROR(Demos!D299,"")</f>
        <v>0</v>
      </c>
      <c r="AB301" s="2">
        <f>IFERROR(Demos!E299,"")</f>
        <v>0</v>
      </c>
      <c r="AC301">
        <f>IFERROR(Demos!G299,"")</f>
        <v>0</v>
      </c>
      <c r="AD301">
        <f>IFERROR(Demos!H299,"")</f>
        <v>0</v>
      </c>
      <c r="AF301">
        <f>IFERROR(Telemarketing!A296,"")</f>
        <v>0</v>
      </c>
      <c r="AG301">
        <f>IFERROR(Telemarketing!B296,"")</f>
        <v>0</v>
      </c>
      <c r="AH301" s="2">
        <f>IFERROR(Telemarketing!C296,"")</f>
        <v>0</v>
      </c>
      <c r="AI301" s="42">
        <f>IFERROR(Telemarketing!D296,"")</f>
        <v>0</v>
      </c>
      <c r="AJ301">
        <f>IFERROR(Telemarketing!E296,"")</f>
        <v>0</v>
      </c>
      <c r="AK301">
        <f>IFERROR(Telemarketing!F296,"")</f>
        <v>0</v>
      </c>
      <c r="AL301">
        <f>IFERROR(Telemarketing!G296,"")</f>
        <v>0</v>
      </c>
    </row>
    <row r="302" spans="2:38" x14ac:dyDescent="0.2">
      <c r="B302" s="2"/>
      <c r="K302" s="5"/>
      <c r="L302" s="2"/>
      <c r="O302">
        <f>IFERROR(Referidos!A302,"")</f>
        <v>0</v>
      </c>
      <c r="P302">
        <f>IFERROR(Referidos!B302,"")</f>
        <v>0</v>
      </c>
      <c r="Q302" s="2">
        <f>IFERROR(Referidos!C302,"")</f>
        <v>0</v>
      </c>
      <c r="R302">
        <f>IFERROR(Referidos!D302,"")</f>
        <v>0</v>
      </c>
      <c r="S302">
        <f>IFERROR(Referidos!J302,"")</f>
        <v>0</v>
      </c>
      <c r="T302">
        <f>IFERROR(Referidos!N302,"")</f>
        <v>0</v>
      </c>
      <c r="U302" s="5">
        <f>IFERROR(Referidos!P302,"")</f>
        <v>0</v>
      </c>
      <c r="V302">
        <f>IFERROR(Referidos!S302,"")</f>
        <v>0</v>
      </c>
      <c r="X302">
        <f>IFERROR(Demos!A300,"")</f>
        <v>0</v>
      </c>
      <c r="Y302">
        <f>IFERROR(Demos!B300,"")</f>
        <v>0</v>
      </c>
      <c r="Z302">
        <f>IFERROR(Demos!C300,"")</f>
        <v>0</v>
      </c>
      <c r="AA302" s="2">
        <f>IFERROR(Demos!D300,"")</f>
        <v>0</v>
      </c>
      <c r="AB302" s="2">
        <f>IFERROR(Demos!E300,"")</f>
        <v>0</v>
      </c>
      <c r="AC302">
        <f>IFERROR(Demos!G300,"")</f>
        <v>0</v>
      </c>
      <c r="AD302">
        <f>IFERROR(Demos!H300,"")</f>
        <v>0</v>
      </c>
      <c r="AF302">
        <f>IFERROR(Telemarketing!A297,"")</f>
        <v>0</v>
      </c>
      <c r="AG302">
        <f>IFERROR(Telemarketing!B297,"")</f>
        <v>0</v>
      </c>
      <c r="AH302" s="2">
        <f>IFERROR(Telemarketing!C297,"")</f>
        <v>0</v>
      </c>
      <c r="AI302" s="42">
        <f>IFERROR(Telemarketing!D297,"")</f>
        <v>0</v>
      </c>
      <c r="AJ302">
        <f>IFERROR(Telemarketing!E297,"")</f>
        <v>0</v>
      </c>
      <c r="AK302">
        <f>IFERROR(Telemarketing!F297,"")</f>
        <v>0</v>
      </c>
      <c r="AL302">
        <f>IFERROR(Telemarketing!G297,"")</f>
        <v>0</v>
      </c>
    </row>
    <row r="303" spans="2:38" x14ac:dyDescent="0.2">
      <c r="B303" s="2"/>
      <c r="K303" s="5"/>
      <c r="L303" s="2"/>
      <c r="O303">
        <f>IFERROR(Referidos!A303,"")</f>
        <v>0</v>
      </c>
      <c r="P303">
        <f>IFERROR(Referidos!B303,"")</f>
        <v>0</v>
      </c>
      <c r="Q303" s="2">
        <f>IFERROR(Referidos!C303,"")</f>
        <v>0</v>
      </c>
      <c r="R303">
        <f>IFERROR(Referidos!D303,"")</f>
        <v>0</v>
      </c>
      <c r="S303">
        <f>IFERROR(Referidos!J303,"")</f>
        <v>0</v>
      </c>
      <c r="T303">
        <f>IFERROR(Referidos!N303,"")</f>
        <v>0</v>
      </c>
      <c r="U303" s="5">
        <f>IFERROR(Referidos!P303,"")</f>
        <v>0</v>
      </c>
      <c r="V303">
        <f>IFERROR(Referidos!S303,"")</f>
        <v>0</v>
      </c>
      <c r="X303">
        <f>IFERROR(Demos!A301,"")</f>
        <v>0</v>
      </c>
      <c r="Y303">
        <f>IFERROR(Demos!B301,"")</f>
        <v>0</v>
      </c>
      <c r="Z303">
        <f>IFERROR(Demos!C301,"")</f>
        <v>0</v>
      </c>
      <c r="AA303" s="2">
        <f>IFERROR(Demos!D301,"")</f>
        <v>0</v>
      </c>
      <c r="AB303" s="2">
        <f>IFERROR(Demos!E301,"")</f>
        <v>0</v>
      </c>
      <c r="AC303">
        <f>IFERROR(Demos!G301,"")</f>
        <v>0</v>
      </c>
      <c r="AD303">
        <f>IFERROR(Demos!H301,"")</f>
        <v>0</v>
      </c>
      <c r="AF303">
        <f>IFERROR(Telemarketing!A298,"")</f>
        <v>0</v>
      </c>
      <c r="AG303">
        <f>IFERROR(Telemarketing!B298,"")</f>
        <v>0</v>
      </c>
      <c r="AH303" s="2">
        <f>IFERROR(Telemarketing!C298,"")</f>
        <v>0</v>
      </c>
      <c r="AI303" s="42">
        <f>IFERROR(Telemarketing!D298,"")</f>
        <v>0</v>
      </c>
      <c r="AJ303">
        <f>IFERROR(Telemarketing!E298,"")</f>
        <v>0</v>
      </c>
      <c r="AK303">
        <f>IFERROR(Telemarketing!F298,"")</f>
        <v>0</v>
      </c>
      <c r="AL303">
        <f>IFERROR(Telemarketing!G298,"")</f>
        <v>0</v>
      </c>
    </row>
    <row r="304" spans="2:38" x14ac:dyDescent="0.2">
      <c r="B304" s="2"/>
      <c r="K304" s="5"/>
      <c r="L304" s="2"/>
      <c r="O304">
        <f>IFERROR(Referidos!A304,"")</f>
        <v>0</v>
      </c>
      <c r="P304">
        <f>IFERROR(Referidos!B304,"")</f>
        <v>0</v>
      </c>
      <c r="Q304" s="2">
        <f>IFERROR(Referidos!C304,"")</f>
        <v>0</v>
      </c>
      <c r="R304">
        <f>IFERROR(Referidos!D304,"")</f>
        <v>0</v>
      </c>
      <c r="S304">
        <f>IFERROR(Referidos!J304,"")</f>
        <v>0</v>
      </c>
      <c r="T304">
        <f>IFERROR(Referidos!N304,"")</f>
        <v>0</v>
      </c>
      <c r="U304" s="5">
        <f>IFERROR(Referidos!P304,"")</f>
        <v>0</v>
      </c>
      <c r="V304">
        <f>IFERROR(Referidos!S304,"")</f>
        <v>0</v>
      </c>
      <c r="X304">
        <f>IFERROR(Demos!A302,"")</f>
        <v>0</v>
      </c>
      <c r="Y304">
        <f>IFERROR(Demos!B302,"")</f>
        <v>0</v>
      </c>
      <c r="Z304">
        <f>IFERROR(Demos!C302,"")</f>
        <v>0</v>
      </c>
      <c r="AA304" s="2">
        <f>IFERROR(Demos!D302,"")</f>
        <v>0</v>
      </c>
      <c r="AB304" s="2">
        <f>IFERROR(Demos!E302,"")</f>
        <v>0</v>
      </c>
      <c r="AC304">
        <f>IFERROR(Demos!G302,"")</f>
        <v>0</v>
      </c>
      <c r="AD304">
        <f>IFERROR(Demos!H302,"")</f>
        <v>0</v>
      </c>
      <c r="AF304">
        <f>IFERROR(Telemarketing!A299,"")</f>
        <v>0</v>
      </c>
      <c r="AG304">
        <f>IFERROR(Telemarketing!B299,"")</f>
        <v>0</v>
      </c>
      <c r="AH304" s="2">
        <f>IFERROR(Telemarketing!C299,"")</f>
        <v>0</v>
      </c>
      <c r="AI304" s="42">
        <f>IFERROR(Telemarketing!D299,"")</f>
        <v>0</v>
      </c>
      <c r="AJ304">
        <f>IFERROR(Telemarketing!E299,"")</f>
        <v>0</v>
      </c>
      <c r="AK304">
        <f>IFERROR(Telemarketing!F299,"")</f>
        <v>0</v>
      </c>
      <c r="AL304">
        <f>IFERROR(Telemarketing!G299,"")</f>
        <v>0</v>
      </c>
    </row>
    <row r="305" spans="2:38" x14ac:dyDescent="0.2">
      <c r="B305" s="2"/>
      <c r="K305" s="5"/>
      <c r="L305" s="2"/>
      <c r="O305">
        <f>IFERROR(Referidos!A305,"")</f>
        <v>0</v>
      </c>
      <c r="P305">
        <f>IFERROR(Referidos!B305,"")</f>
        <v>0</v>
      </c>
      <c r="Q305" s="2">
        <f>IFERROR(Referidos!C305,"")</f>
        <v>0</v>
      </c>
      <c r="R305">
        <f>IFERROR(Referidos!D305,"")</f>
        <v>0</v>
      </c>
      <c r="S305">
        <f>IFERROR(Referidos!J305,"")</f>
        <v>0</v>
      </c>
      <c r="T305">
        <f>IFERROR(Referidos!N305,"")</f>
        <v>0</v>
      </c>
      <c r="U305" s="5">
        <f>IFERROR(Referidos!P305,"")</f>
        <v>0</v>
      </c>
      <c r="V305">
        <f>IFERROR(Referidos!S305,"")</f>
        <v>0</v>
      </c>
      <c r="X305">
        <f>IFERROR(Demos!A303,"")</f>
        <v>0</v>
      </c>
      <c r="Y305">
        <f>IFERROR(Demos!B303,"")</f>
        <v>0</v>
      </c>
      <c r="Z305">
        <f>IFERROR(Demos!C303,"")</f>
        <v>0</v>
      </c>
      <c r="AA305" s="2">
        <f>IFERROR(Demos!D303,"")</f>
        <v>0</v>
      </c>
      <c r="AB305" s="2">
        <f>IFERROR(Demos!E303,"")</f>
        <v>0</v>
      </c>
      <c r="AC305">
        <f>IFERROR(Demos!G303,"")</f>
        <v>0</v>
      </c>
      <c r="AD305">
        <f>IFERROR(Demos!H303,"")</f>
        <v>0</v>
      </c>
      <c r="AF305">
        <f>IFERROR(Telemarketing!A300,"")</f>
        <v>0</v>
      </c>
      <c r="AG305">
        <f>IFERROR(Telemarketing!B300,"")</f>
        <v>0</v>
      </c>
      <c r="AH305" s="2">
        <f>IFERROR(Telemarketing!C300,"")</f>
        <v>0</v>
      </c>
      <c r="AI305" s="42">
        <f>IFERROR(Telemarketing!D300,"")</f>
        <v>0</v>
      </c>
      <c r="AJ305">
        <f>IFERROR(Telemarketing!E300,"")</f>
        <v>0</v>
      </c>
      <c r="AK305">
        <f>IFERROR(Telemarketing!F300,"")</f>
        <v>0</v>
      </c>
      <c r="AL305">
        <f>IFERROR(Telemarketing!G300,"")</f>
        <v>0</v>
      </c>
    </row>
    <row r="306" spans="2:38" x14ac:dyDescent="0.2">
      <c r="B306" s="2"/>
      <c r="K306" s="5"/>
      <c r="L306" s="2"/>
      <c r="O306">
        <f>IFERROR(Referidos!A306,"")</f>
        <v>0</v>
      </c>
      <c r="P306">
        <f>IFERROR(Referidos!B306,"")</f>
        <v>0</v>
      </c>
      <c r="Q306" s="2">
        <f>IFERROR(Referidos!C306,"")</f>
        <v>0</v>
      </c>
      <c r="R306">
        <f>IFERROR(Referidos!D306,"")</f>
        <v>0</v>
      </c>
      <c r="S306">
        <f>IFERROR(Referidos!J306,"")</f>
        <v>0</v>
      </c>
      <c r="T306">
        <f>IFERROR(Referidos!N306,"")</f>
        <v>0</v>
      </c>
      <c r="U306" s="5">
        <f>IFERROR(Referidos!P306,"")</f>
        <v>0</v>
      </c>
      <c r="V306">
        <f>IFERROR(Referidos!S306,"")</f>
        <v>0</v>
      </c>
      <c r="X306">
        <f>IFERROR(Demos!A304,"")</f>
        <v>0</v>
      </c>
      <c r="Y306">
        <f>IFERROR(Demos!B304,"")</f>
        <v>0</v>
      </c>
      <c r="Z306">
        <f>IFERROR(Demos!C304,"")</f>
        <v>0</v>
      </c>
      <c r="AA306" s="2">
        <f>IFERROR(Demos!D304,"")</f>
        <v>0</v>
      </c>
      <c r="AB306" s="2">
        <f>IFERROR(Demos!E304,"")</f>
        <v>0</v>
      </c>
      <c r="AC306">
        <f>IFERROR(Demos!G304,"")</f>
        <v>0</v>
      </c>
      <c r="AD306">
        <f>IFERROR(Demos!H304,"")</f>
        <v>0</v>
      </c>
      <c r="AF306">
        <f>IFERROR(Telemarketing!A301,"")</f>
        <v>0</v>
      </c>
      <c r="AG306">
        <f>IFERROR(Telemarketing!B301,"")</f>
        <v>0</v>
      </c>
      <c r="AH306" s="2">
        <f>IFERROR(Telemarketing!C301,"")</f>
        <v>0</v>
      </c>
      <c r="AI306" s="42">
        <f>IFERROR(Telemarketing!D301,"")</f>
        <v>0</v>
      </c>
      <c r="AJ306">
        <f>IFERROR(Telemarketing!E301,"")</f>
        <v>0</v>
      </c>
      <c r="AK306">
        <f>IFERROR(Telemarketing!F301,"")</f>
        <v>0</v>
      </c>
      <c r="AL306">
        <f>IFERROR(Telemarketing!G301,"")</f>
        <v>0</v>
      </c>
    </row>
    <row r="307" spans="2:38" x14ac:dyDescent="0.2">
      <c r="B307" s="2"/>
      <c r="K307" s="5"/>
      <c r="L307" s="2"/>
      <c r="O307">
        <f>IFERROR(Referidos!A307,"")</f>
        <v>0</v>
      </c>
      <c r="P307">
        <f>IFERROR(Referidos!B307,"")</f>
        <v>0</v>
      </c>
      <c r="Q307" s="2">
        <f>IFERROR(Referidos!C307,"")</f>
        <v>0</v>
      </c>
      <c r="R307">
        <f>IFERROR(Referidos!D307,"")</f>
        <v>0</v>
      </c>
      <c r="S307">
        <f>IFERROR(Referidos!J307,"")</f>
        <v>0</v>
      </c>
      <c r="T307">
        <f>IFERROR(Referidos!N307,"")</f>
        <v>0</v>
      </c>
      <c r="U307" s="5">
        <f>IFERROR(Referidos!P307,"")</f>
        <v>0</v>
      </c>
      <c r="V307">
        <f>IFERROR(Referidos!S307,"")</f>
        <v>0</v>
      </c>
      <c r="X307">
        <f>IFERROR(Demos!A305,"")</f>
        <v>0</v>
      </c>
      <c r="Y307">
        <f>IFERROR(Demos!B305,"")</f>
        <v>0</v>
      </c>
      <c r="Z307">
        <f>IFERROR(Demos!C305,"")</f>
        <v>0</v>
      </c>
      <c r="AA307" s="2">
        <f>IFERROR(Demos!D305,"")</f>
        <v>0</v>
      </c>
      <c r="AB307" s="2">
        <f>IFERROR(Demos!E305,"")</f>
        <v>0</v>
      </c>
      <c r="AC307">
        <f>IFERROR(Demos!G305,"")</f>
        <v>0</v>
      </c>
      <c r="AD307">
        <f>IFERROR(Demos!H305,"")</f>
        <v>0</v>
      </c>
      <c r="AF307">
        <f>IFERROR(Telemarketing!A302,"")</f>
        <v>0</v>
      </c>
      <c r="AG307">
        <f>IFERROR(Telemarketing!B302,"")</f>
        <v>0</v>
      </c>
      <c r="AH307" s="2">
        <f>IFERROR(Telemarketing!C302,"")</f>
        <v>0</v>
      </c>
      <c r="AI307" s="42">
        <f>IFERROR(Telemarketing!D302,"")</f>
        <v>0</v>
      </c>
      <c r="AJ307">
        <f>IFERROR(Telemarketing!E302,"")</f>
        <v>0</v>
      </c>
      <c r="AK307">
        <f>IFERROR(Telemarketing!F302,"")</f>
        <v>0</v>
      </c>
      <c r="AL307">
        <f>IFERROR(Telemarketing!G302,"")</f>
        <v>0</v>
      </c>
    </row>
    <row r="308" spans="2:38" x14ac:dyDescent="0.2">
      <c r="B308" s="2"/>
      <c r="K308" s="5"/>
      <c r="L308" s="2"/>
      <c r="O308">
        <f>IFERROR(Referidos!A308,"")</f>
        <v>0</v>
      </c>
      <c r="P308">
        <f>IFERROR(Referidos!B308,"")</f>
        <v>0</v>
      </c>
      <c r="Q308" s="2">
        <f>IFERROR(Referidos!C308,"")</f>
        <v>0</v>
      </c>
      <c r="R308">
        <f>IFERROR(Referidos!D308,"")</f>
        <v>0</v>
      </c>
      <c r="S308">
        <f>IFERROR(Referidos!J308,"")</f>
        <v>0</v>
      </c>
      <c r="T308">
        <f>IFERROR(Referidos!N308,"")</f>
        <v>0</v>
      </c>
      <c r="U308" s="5">
        <f>IFERROR(Referidos!P308,"")</f>
        <v>0</v>
      </c>
      <c r="V308">
        <f>IFERROR(Referidos!S308,"")</f>
        <v>0</v>
      </c>
      <c r="X308">
        <f>IFERROR(Demos!A306,"")</f>
        <v>0</v>
      </c>
      <c r="Y308">
        <f>IFERROR(Demos!B306,"")</f>
        <v>0</v>
      </c>
      <c r="Z308">
        <f>IFERROR(Demos!C306,"")</f>
        <v>0</v>
      </c>
      <c r="AA308" s="2">
        <f>IFERROR(Demos!D306,"")</f>
        <v>0</v>
      </c>
      <c r="AB308" s="2">
        <f>IFERROR(Demos!E306,"")</f>
        <v>0</v>
      </c>
      <c r="AC308">
        <f>IFERROR(Demos!G306,"")</f>
        <v>0</v>
      </c>
      <c r="AD308">
        <f>IFERROR(Demos!H306,"")</f>
        <v>0</v>
      </c>
      <c r="AF308">
        <f>IFERROR(Telemarketing!A303,"")</f>
        <v>0</v>
      </c>
      <c r="AG308">
        <f>IFERROR(Telemarketing!B303,"")</f>
        <v>0</v>
      </c>
      <c r="AH308" s="2">
        <f>IFERROR(Telemarketing!C303,"")</f>
        <v>0</v>
      </c>
      <c r="AI308" s="42">
        <f>IFERROR(Telemarketing!D303,"")</f>
        <v>0</v>
      </c>
      <c r="AJ308">
        <f>IFERROR(Telemarketing!E303,"")</f>
        <v>0</v>
      </c>
      <c r="AK308">
        <f>IFERROR(Telemarketing!F303,"")</f>
        <v>0</v>
      </c>
      <c r="AL308">
        <f>IFERROR(Telemarketing!G303,"")</f>
        <v>0</v>
      </c>
    </row>
    <row r="309" spans="2:38" x14ac:dyDescent="0.2">
      <c r="B309" s="2"/>
      <c r="K309" s="5"/>
      <c r="L309" s="2"/>
      <c r="O309">
        <f>IFERROR(Referidos!A309,"")</f>
        <v>0</v>
      </c>
      <c r="P309">
        <f>IFERROR(Referidos!B309,"")</f>
        <v>0</v>
      </c>
      <c r="Q309" s="2">
        <f>IFERROR(Referidos!C309,"")</f>
        <v>0</v>
      </c>
      <c r="R309">
        <f>IFERROR(Referidos!D309,"")</f>
        <v>0</v>
      </c>
      <c r="S309">
        <f>IFERROR(Referidos!J309,"")</f>
        <v>0</v>
      </c>
      <c r="T309">
        <f>IFERROR(Referidos!N309,"")</f>
        <v>0</v>
      </c>
      <c r="U309" s="5">
        <f>IFERROR(Referidos!P309,"")</f>
        <v>0</v>
      </c>
      <c r="V309">
        <f>IFERROR(Referidos!S309,"")</f>
        <v>0</v>
      </c>
      <c r="X309">
        <f>IFERROR(Demos!A307,"")</f>
        <v>0</v>
      </c>
      <c r="Y309">
        <f>IFERROR(Demos!B307,"")</f>
        <v>0</v>
      </c>
      <c r="Z309">
        <f>IFERROR(Demos!C307,"")</f>
        <v>0</v>
      </c>
      <c r="AA309" s="2">
        <f>IFERROR(Demos!D307,"")</f>
        <v>0</v>
      </c>
      <c r="AB309" s="2">
        <f>IFERROR(Demos!E307,"")</f>
        <v>0</v>
      </c>
      <c r="AC309">
        <f>IFERROR(Demos!G307,"")</f>
        <v>0</v>
      </c>
      <c r="AD309">
        <f>IFERROR(Demos!H307,"")</f>
        <v>0</v>
      </c>
      <c r="AF309">
        <f>IFERROR(Telemarketing!A304,"")</f>
        <v>0</v>
      </c>
      <c r="AG309">
        <f>IFERROR(Telemarketing!B304,"")</f>
        <v>0</v>
      </c>
      <c r="AH309" s="2">
        <f>IFERROR(Telemarketing!C304,"")</f>
        <v>0</v>
      </c>
      <c r="AI309" s="42">
        <f>IFERROR(Telemarketing!D304,"")</f>
        <v>0</v>
      </c>
      <c r="AJ309">
        <f>IFERROR(Telemarketing!E304,"")</f>
        <v>0</v>
      </c>
      <c r="AK309">
        <f>IFERROR(Telemarketing!F304,"")</f>
        <v>0</v>
      </c>
      <c r="AL309">
        <f>IFERROR(Telemarketing!G304,"")</f>
        <v>0</v>
      </c>
    </row>
    <row r="310" spans="2:38" x14ac:dyDescent="0.2">
      <c r="B310" s="2"/>
      <c r="K310" s="5"/>
      <c r="L310" s="2"/>
      <c r="O310">
        <f>IFERROR(Referidos!A310,"")</f>
        <v>0</v>
      </c>
      <c r="P310">
        <f>IFERROR(Referidos!B310,"")</f>
        <v>0</v>
      </c>
      <c r="Q310" s="2">
        <f>IFERROR(Referidos!C310,"")</f>
        <v>0</v>
      </c>
      <c r="R310">
        <f>IFERROR(Referidos!D310,"")</f>
        <v>0</v>
      </c>
      <c r="S310">
        <f>IFERROR(Referidos!J310,"")</f>
        <v>0</v>
      </c>
      <c r="T310">
        <f>IFERROR(Referidos!N310,"")</f>
        <v>0</v>
      </c>
      <c r="U310" s="5">
        <f>IFERROR(Referidos!P310,"")</f>
        <v>0</v>
      </c>
      <c r="V310">
        <f>IFERROR(Referidos!S310,"")</f>
        <v>0</v>
      </c>
      <c r="X310">
        <f>IFERROR(Demos!A308,"")</f>
        <v>0</v>
      </c>
      <c r="Y310">
        <f>IFERROR(Demos!B308,"")</f>
        <v>0</v>
      </c>
      <c r="Z310">
        <f>IFERROR(Demos!C308,"")</f>
        <v>0</v>
      </c>
      <c r="AA310" s="2">
        <f>IFERROR(Demos!D308,"")</f>
        <v>0</v>
      </c>
      <c r="AB310" s="2">
        <f>IFERROR(Demos!E308,"")</f>
        <v>0</v>
      </c>
      <c r="AC310">
        <f>IFERROR(Demos!G308,"")</f>
        <v>0</v>
      </c>
      <c r="AD310">
        <f>IFERROR(Demos!H308,"")</f>
        <v>0</v>
      </c>
      <c r="AF310">
        <f>IFERROR(Telemarketing!A305,"")</f>
        <v>0</v>
      </c>
      <c r="AG310">
        <f>IFERROR(Telemarketing!B305,"")</f>
        <v>0</v>
      </c>
      <c r="AH310" s="2">
        <f>IFERROR(Telemarketing!C305,"")</f>
        <v>0</v>
      </c>
      <c r="AI310" s="42">
        <f>IFERROR(Telemarketing!D305,"")</f>
        <v>0</v>
      </c>
      <c r="AJ310">
        <f>IFERROR(Telemarketing!E305,"")</f>
        <v>0</v>
      </c>
      <c r="AK310">
        <f>IFERROR(Telemarketing!F305,"")</f>
        <v>0</v>
      </c>
      <c r="AL310">
        <f>IFERROR(Telemarketing!G305,"")</f>
        <v>0</v>
      </c>
    </row>
    <row r="311" spans="2:38" x14ac:dyDescent="0.2">
      <c r="B311" s="2"/>
      <c r="K311" s="5"/>
      <c r="L311" s="2"/>
      <c r="O311">
        <f>IFERROR(Referidos!A311,"")</f>
        <v>0</v>
      </c>
      <c r="P311">
        <f>IFERROR(Referidos!B311,"")</f>
        <v>0</v>
      </c>
      <c r="Q311" s="2">
        <f>IFERROR(Referidos!C311,"")</f>
        <v>0</v>
      </c>
      <c r="R311">
        <f>IFERROR(Referidos!D311,"")</f>
        <v>0</v>
      </c>
      <c r="S311">
        <f>IFERROR(Referidos!J311,"")</f>
        <v>0</v>
      </c>
      <c r="T311">
        <f>IFERROR(Referidos!N311,"")</f>
        <v>0</v>
      </c>
      <c r="U311" s="5">
        <f>IFERROR(Referidos!P311,"")</f>
        <v>0</v>
      </c>
      <c r="V311">
        <f>IFERROR(Referidos!S311,"")</f>
        <v>0</v>
      </c>
      <c r="X311">
        <f>IFERROR(Demos!A309,"")</f>
        <v>0</v>
      </c>
      <c r="Y311">
        <f>IFERROR(Demos!B309,"")</f>
        <v>0</v>
      </c>
      <c r="Z311">
        <f>IFERROR(Demos!C309,"")</f>
        <v>0</v>
      </c>
      <c r="AA311" s="2">
        <f>IFERROR(Demos!D309,"")</f>
        <v>0</v>
      </c>
      <c r="AB311" s="2">
        <f>IFERROR(Demos!E309,"")</f>
        <v>0</v>
      </c>
      <c r="AC311">
        <f>IFERROR(Demos!G309,"")</f>
        <v>0</v>
      </c>
      <c r="AD311">
        <f>IFERROR(Demos!H309,"")</f>
        <v>0</v>
      </c>
      <c r="AF311">
        <f>IFERROR(Telemarketing!A306,"")</f>
        <v>0</v>
      </c>
      <c r="AG311">
        <f>IFERROR(Telemarketing!B306,"")</f>
        <v>0</v>
      </c>
      <c r="AH311" s="2">
        <f>IFERROR(Telemarketing!C306,"")</f>
        <v>0</v>
      </c>
      <c r="AI311" s="42">
        <f>IFERROR(Telemarketing!D306,"")</f>
        <v>0</v>
      </c>
      <c r="AJ311">
        <f>IFERROR(Telemarketing!E306,"")</f>
        <v>0</v>
      </c>
      <c r="AK311">
        <f>IFERROR(Telemarketing!F306,"")</f>
        <v>0</v>
      </c>
      <c r="AL311">
        <f>IFERROR(Telemarketing!G306,"")</f>
        <v>0</v>
      </c>
    </row>
    <row r="312" spans="2:38" x14ac:dyDescent="0.2">
      <c r="B312" s="2"/>
      <c r="K312" s="5"/>
      <c r="L312" s="2"/>
      <c r="O312">
        <f>IFERROR(Referidos!A312,"")</f>
        <v>0</v>
      </c>
      <c r="P312">
        <f>IFERROR(Referidos!B312,"")</f>
        <v>0</v>
      </c>
      <c r="Q312" s="2">
        <f>IFERROR(Referidos!C312,"")</f>
        <v>0</v>
      </c>
      <c r="R312">
        <f>IFERROR(Referidos!D312,"")</f>
        <v>0</v>
      </c>
      <c r="S312">
        <f>IFERROR(Referidos!J312,"")</f>
        <v>0</v>
      </c>
      <c r="T312">
        <f>IFERROR(Referidos!N312,"")</f>
        <v>0</v>
      </c>
      <c r="U312" s="5">
        <f>IFERROR(Referidos!P312,"")</f>
        <v>0</v>
      </c>
      <c r="V312">
        <f>IFERROR(Referidos!S312,"")</f>
        <v>0</v>
      </c>
      <c r="X312">
        <f>IFERROR(Demos!A310,"")</f>
        <v>0</v>
      </c>
      <c r="Y312">
        <f>IFERROR(Demos!B310,"")</f>
        <v>0</v>
      </c>
      <c r="Z312">
        <f>IFERROR(Demos!C310,"")</f>
        <v>0</v>
      </c>
      <c r="AA312" s="2">
        <f>IFERROR(Demos!D310,"")</f>
        <v>0</v>
      </c>
      <c r="AB312" s="2">
        <f>IFERROR(Demos!E310,"")</f>
        <v>0</v>
      </c>
      <c r="AC312">
        <f>IFERROR(Demos!G310,"")</f>
        <v>0</v>
      </c>
      <c r="AD312">
        <f>IFERROR(Demos!H310,"")</f>
        <v>0</v>
      </c>
      <c r="AF312">
        <f>IFERROR(Telemarketing!A307,"")</f>
        <v>0</v>
      </c>
      <c r="AG312">
        <f>IFERROR(Telemarketing!B307,"")</f>
        <v>0</v>
      </c>
      <c r="AH312" s="2">
        <f>IFERROR(Telemarketing!C307,"")</f>
        <v>0</v>
      </c>
      <c r="AI312" s="42">
        <f>IFERROR(Telemarketing!D307,"")</f>
        <v>0</v>
      </c>
      <c r="AJ312">
        <f>IFERROR(Telemarketing!E307,"")</f>
        <v>0</v>
      </c>
      <c r="AK312">
        <f>IFERROR(Telemarketing!F307,"")</f>
        <v>0</v>
      </c>
      <c r="AL312">
        <f>IFERROR(Telemarketing!G307,"")</f>
        <v>0</v>
      </c>
    </row>
    <row r="313" spans="2:38" x14ac:dyDescent="0.2">
      <c r="B313" s="2"/>
      <c r="K313" s="5"/>
      <c r="L313" s="2"/>
      <c r="O313">
        <f>IFERROR(Referidos!A313,"")</f>
        <v>0</v>
      </c>
      <c r="P313">
        <f>IFERROR(Referidos!B313,"")</f>
        <v>0</v>
      </c>
      <c r="Q313" s="2">
        <f>IFERROR(Referidos!C313,"")</f>
        <v>0</v>
      </c>
      <c r="R313">
        <f>IFERROR(Referidos!D313,"")</f>
        <v>0</v>
      </c>
      <c r="S313">
        <f>IFERROR(Referidos!J313,"")</f>
        <v>0</v>
      </c>
      <c r="T313">
        <f>IFERROR(Referidos!N313,"")</f>
        <v>0</v>
      </c>
      <c r="U313" s="5">
        <f>IFERROR(Referidos!P313,"")</f>
        <v>0</v>
      </c>
      <c r="V313">
        <f>IFERROR(Referidos!S313,"")</f>
        <v>0</v>
      </c>
      <c r="X313">
        <f>IFERROR(Demos!A311,"")</f>
        <v>0</v>
      </c>
      <c r="Y313">
        <f>IFERROR(Demos!B311,"")</f>
        <v>0</v>
      </c>
      <c r="Z313">
        <f>IFERROR(Demos!C311,"")</f>
        <v>0</v>
      </c>
      <c r="AA313" s="2">
        <f>IFERROR(Demos!D311,"")</f>
        <v>0</v>
      </c>
      <c r="AB313" s="2">
        <f>IFERROR(Demos!E311,"")</f>
        <v>0</v>
      </c>
      <c r="AC313">
        <f>IFERROR(Demos!G311,"")</f>
        <v>0</v>
      </c>
      <c r="AD313">
        <f>IFERROR(Demos!H311,"")</f>
        <v>0</v>
      </c>
      <c r="AF313">
        <f>IFERROR(Telemarketing!A308,"")</f>
        <v>0</v>
      </c>
      <c r="AG313">
        <f>IFERROR(Telemarketing!B308,"")</f>
        <v>0</v>
      </c>
      <c r="AH313" s="2">
        <f>IFERROR(Telemarketing!C308,"")</f>
        <v>0</v>
      </c>
      <c r="AI313" s="42">
        <f>IFERROR(Telemarketing!D308,"")</f>
        <v>0</v>
      </c>
      <c r="AJ313">
        <f>IFERROR(Telemarketing!E308,"")</f>
        <v>0</v>
      </c>
      <c r="AK313">
        <f>IFERROR(Telemarketing!F308,"")</f>
        <v>0</v>
      </c>
      <c r="AL313">
        <f>IFERROR(Telemarketing!G308,"")</f>
        <v>0</v>
      </c>
    </row>
    <row r="314" spans="2:38" x14ac:dyDescent="0.2">
      <c r="B314" s="2"/>
      <c r="K314" s="5"/>
      <c r="L314" s="2"/>
      <c r="O314">
        <f>IFERROR(Referidos!A314,"")</f>
        <v>0</v>
      </c>
      <c r="P314">
        <f>IFERROR(Referidos!B314,"")</f>
        <v>0</v>
      </c>
      <c r="Q314" s="2">
        <f>IFERROR(Referidos!C314,"")</f>
        <v>0</v>
      </c>
      <c r="R314">
        <f>IFERROR(Referidos!D314,"")</f>
        <v>0</v>
      </c>
      <c r="S314">
        <f>IFERROR(Referidos!J314,"")</f>
        <v>0</v>
      </c>
      <c r="T314">
        <f>IFERROR(Referidos!N314,"")</f>
        <v>0</v>
      </c>
      <c r="U314" s="5">
        <f>IFERROR(Referidos!P314,"")</f>
        <v>0</v>
      </c>
      <c r="V314">
        <f>IFERROR(Referidos!S314,"")</f>
        <v>0</v>
      </c>
      <c r="X314">
        <f>IFERROR(Demos!A312,"")</f>
        <v>0</v>
      </c>
      <c r="Y314">
        <f>IFERROR(Demos!B312,"")</f>
        <v>0</v>
      </c>
      <c r="Z314">
        <f>IFERROR(Demos!C312,"")</f>
        <v>0</v>
      </c>
      <c r="AA314" s="2">
        <f>IFERROR(Demos!D312,"")</f>
        <v>0</v>
      </c>
      <c r="AB314" s="2">
        <f>IFERROR(Demos!E312,"")</f>
        <v>0</v>
      </c>
      <c r="AC314">
        <f>IFERROR(Demos!G312,"")</f>
        <v>0</v>
      </c>
      <c r="AD314">
        <f>IFERROR(Demos!H312,"")</f>
        <v>0</v>
      </c>
      <c r="AF314">
        <f>IFERROR(Telemarketing!A309,"")</f>
        <v>0</v>
      </c>
      <c r="AG314">
        <f>IFERROR(Telemarketing!B309,"")</f>
        <v>0</v>
      </c>
      <c r="AH314" s="2">
        <f>IFERROR(Telemarketing!C309,"")</f>
        <v>0</v>
      </c>
      <c r="AI314" s="42">
        <f>IFERROR(Telemarketing!D309,"")</f>
        <v>0</v>
      </c>
      <c r="AJ314">
        <f>IFERROR(Telemarketing!E309,"")</f>
        <v>0</v>
      </c>
      <c r="AK314">
        <f>IFERROR(Telemarketing!F309,"")</f>
        <v>0</v>
      </c>
      <c r="AL314">
        <f>IFERROR(Telemarketing!G309,"")</f>
        <v>0</v>
      </c>
    </row>
    <row r="315" spans="2:38" x14ac:dyDescent="0.2">
      <c r="B315" s="2"/>
      <c r="K315" s="5"/>
      <c r="L315" s="2"/>
      <c r="O315">
        <f>IFERROR(Referidos!A315,"")</f>
        <v>0</v>
      </c>
      <c r="P315">
        <f>IFERROR(Referidos!B315,"")</f>
        <v>0</v>
      </c>
      <c r="Q315" s="2">
        <f>IFERROR(Referidos!C315,"")</f>
        <v>0</v>
      </c>
      <c r="R315">
        <f>IFERROR(Referidos!D315,"")</f>
        <v>0</v>
      </c>
      <c r="S315">
        <f>IFERROR(Referidos!J315,"")</f>
        <v>0</v>
      </c>
      <c r="T315">
        <f>IFERROR(Referidos!N315,"")</f>
        <v>0</v>
      </c>
      <c r="U315" s="5">
        <f>IFERROR(Referidos!P315,"")</f>
        <v>0</v>
      </c>
      <c r="V315">
        <f>IFERROR(Referidos!S315,"")</f>
        <v>0</v>
      </c>
      <c r="X315">
        <f>IFERROR(Demos!A313,"")</f>
        <v>0</v>
      </c>
      <c r="Y315">
        <f>IFERROR(Demos!B313,"")</f>
        <v>0</v>
      </c>
      <c r="Z315">
        <f>IFERROR(Demos!C313,"")</f>
        <v>0</v>
      </c>
      <c r="AA315" s="2">
        <f>IFERROR(Demos!D313,"")</f>
        <v>0</v>
      </c>
      <c r="AB315" s="2">
        <f>IFERROR(Demos!E313,"")</f>
        <v>0</v>
      </c>
      <c r="AC315">
        <f>IFERROR(Demos!G313,"")</f>
        <v>0</v>
      </c>
      <c r="AD315">
        <f>IFERROR(Demos!H313,"")</f>
        <v>0</v>
      </c>
      <c r="AF315">
        <f>IFERROR(Telemarketing!A310,"")</f>
        <v>0</v>
      </c>
      <c r="AG315">
        <f>IFERROR(Telemarketing!B310,"")</f>
        <v>0</v>
      </c>
      <c r="AH315" s="2">
        <f>IFERROR(Telemarketing!C310,"")</f>
        <v>0</v>
      </c>
      <c r="AI315" s="42">
        <f>IFERROR(Telemarketing!D310,"")</f>
        <v>0</v>
      </c>
      <c r="AJ315">
        <f>IFERROR(Telemarketing!E310,"")</f>
        <v>0</v>
      </c>
      <c r="AK315">
        <f>IFERROR(Telemarketing!F310,"")</f>
        <v>0</v>
      </c>
      <c r="AL315">
        <f>IFERROR(Telemarketing!G310,"")</f>
        <v>0</v>
      </c>
    </row>
    <row r="316" spans="2:38" x14ac:dyDescent="0.2">
      <c r="B316" s="2"/>
      <c r="K316" s="5"/>
      <c r="L316" s="2"/>
      <c r="O316">
        <f>IFERROR(Referidos!A316,"")</f>
        <v>0</v>
      </c>
      <c r="P316">
        <f>IFERROR(Referidos!B316,"")</f>
        <v>0</v>
      </c>
      <c r="Q316" s="2">
        <f>IFERROR(Referidos!C316,"")</f>
        <v>0</v>
      </c>
      <c r="R316">
        <f>IFERROR(Referidos!D316,"")</f>
        <v>0</v>
      </c>
      <c r="S316">
        <f>IFERROR(Referidos!J316,"")</f>
        <v>0</v>
      </c>
      <c r="T316">
        <f>IFERROR(Referidos!N316,"")</f>
        <v>0</v>
      </c>
      <c r="U316" s="5">
        <f>IFERROR(Referidos!P316,"")</f>
        <v>0</v>
      </c>
      <c r="V316">
        <f>IFERROR(Referidos!S316,"")</f>
        <v>0</v>
      </c>
      <c r="X316">
        <f>IFERROR(Demos!A314,"")</f>
        <v>0</v>
      </c>
      <c r="Y316">
        <f>IFERROR(Demos!B314,"")</f>
        <v>0</v>
      </c>
      <c r="Z316">
        <f>IFERROR(Demos!C314,"")</f>
        <v>0</v>
      </c>
      <c r="AA316" s="2">
        <f>IFERROR(Demos!D314,"")</f>
        <v>0</v>
      </c>
      <c r="AB316" s="2">
        <f>IFERROR(Demos!E314,"")</f>
        <v>0</v>
      </c>
      <c r="AC316">
        <f>IFERROR(Demos!G314,"")</f>
        <v>0</v>
      </c>
      <c r="AD316">
        <f>IFERROR(Demos!H314,"")</f>
        <v>0</v>
      </c>
      <c r="AF316">
        <f>IFERROR(Telemarketing!A311,"")</f>
        <v>0</v>
      </c>
      <c r="AG316">
        <f>IFERROR(Telemarketing!B311,"")</f>
        <v>0</v>
      </c>
      <c r="AH316" s="2">
        <f>IFERROR(Telemarketing!C311,"")</f>
        <v>0</v>
      </c>
      <c r="AI316" s="42">
        <f>IFERROR(Telemarketing!D311,"")</f>
        <v>0</v>
      </c>
      <c r="AJ316">
        <f>IFERROR(Telemarketing!E311,"")</f>
        <v>0</v>
      </c>
      <c r="AK316">
        <f>IFERROR(Telemarketing!F311,"")</f>
        <v>0</v>
      </c>
      <c r="AL316">
        <f>IFERROR(Telemarketing!G311,"")</f>
        <v>0</v>
      </c>
    </row>
    <row r="317" spans="2:38" x14ac:dyDescent="0.2">
      <c r="B317" s="2"/>
      <c r="K317" s="5"/>
      <c r="L317" s="2"/>
      <c r="O317">
        <f>IFERROR(Referidos!A317,"")</f>
        <v>0</v>
      </c>
      <c r="P317">
        <f>IFERROR(Referidos!B317,"")</f>
        <v>0</v>
      </c>
      <c r="Q317" s="2">
        <f>IFERROR(Referidos!C317,"")</f>
        <v>0</v>
      </c>
      <c r="R317">
        <f>IFERROR(Referidos!D317,"")</f>
        <v>0</v>
      </c>
      <c r="S317">
        <f>IFERROR(Referidos!J317,"")</f>
        <v>0</v>
      </c>
      <c r="T317">
        <f>IFERROR(Referidos!N317,"")</f>
        <v>0</v>
      </c>
      <c r="U317" s="5">
        <f>IFERROR(Referidos!P317,"")</f>
        <v>0</v>
      </c>
      <c r="V317">
        <f>IFERROR(Referidos!S317,"")</f>
        <v>0</v>
      </c>
      <c r="X317">
        <f>IFERROR(Demos!A315,"")</f>
        <v>0</v>
      </c>
      <c r="Y317">
        <f>IFERROR(Demos!B315,"")</f>
        <v>0</v>
      </c>
      <c r="Z317">
        <f>IFERROR(Demos!C315,"")</f>
        <v>0</v>
      </c>
      <c r="AA317" s="2">
        <f>IFERROR(Demos!D315,"")</f>
        <v>0</v>
      </c>
      <c r="AB317" s="2">
        <f>IFERROR(Demos!E315,"")</f>
        <v>0</v>
      </c>
      <c r="AC317">
        <f>IFERROR(Demos!G315,"")</f>
        <v>0</v>
      </c>
      <c r="AD317">
        <f>IFERROR(Demos!H315,"")</f>
        <v>0</v>
      </c>
      <c r="AF317">
        <f>IFERROR(Telemarketing!A312,"")</f>
        <v>0</v>
      </c>
      <c r="AG317">
        <f>IFERROR(Telemarketing!B312,"")</f>
        <v>0</v>
      </c>
      <c r="AH317" s="2">
        <f>IFERROR(Telemarketing!C312,"")</f>
        <v>0</v>
      </c>
      <c r="AI317" s="42">
        <f>IFERROR(Telemarketing!D312,"")</f>
        <v>0</v>
      </c>
      <c r="AJ317">
        <f>IFERROR(Telemarketing!E312,"")</f>
        <v>0</v>
      </c>
      <c r="AK317">
        <f>IFERROR(Telemarketing!F312,"")</f>
        <v>0</v>
      </c>
      <c r="AL317">
        <f>IFERROR(Telemarketing!G312,"")</f>
        <v>0</v>
      </c>
    </row>
    <row r="318" spans="2:38" x14ac:dyDescent="0.2">
      <c r="B318" s="2"/>
      <c r="K318" s="5"/>
      <c r="L318" s="2"/>
      <c r="O318">
        <f>IFERROR(Referidos!A318,"")</f>
        <v>0</v>
      </c>
      <c r="P318">
        <f>IFERROR(Referidos!B318,"")</f>
        <v>0</v>
      </c>
      <c r="Q318" s="2">
        <f>IFERROR(Referidos!C318,"")</f>
        <v>0</v>
      </c>
      <c r="R318">
        <f>IFERROR(Referidos!D318,"")</f>
        <v>0</v>
      </c>
      <c r="S318">
        <f>IFERROR(Referidos!J318,"")</f>
        <v>0</v>
      </c>
      <c r="T318">
        <f>IFERROR(Referidos!N318,"")</f>
        <v>0</v>
      </c>
      <c r="U318" s="5">
        <f>IFERROR(Referidos!P318,"")</f>
        <v>0</v>
      </c>
      <c r="V318">
        <f>IFERROR(Referidos!S318,"")</f>
        <v>0</v>
      </c>
      <c r="X318">
        <f>IFERROR(Demos!A316,"")</f>
        <v>0</v>
      </c>
      <c r="Y318">
        <f>IFERROR(Demos!B316,"")</f>
        <v>0</v>
      </c>
      <c r="Z318">
        <f>IFERROR(Demos!C316,"")</f>
        <v>0</v>
      </c>
      <c r="AA318" s="2">
        <f>IFERROR(Demos!D316,"")</f>
        <v>0</v>
      </c>
      <c r="AB318" s="2">
        <f>IFERROR(Demos!E316,"")</f>
        <v>0</v>
      </c>
      <c r="AC318">
        <f>IFERROR(Demos!G316,"")</f>
        <v>0</v>
      </c>
      <c r="AD318">
        <f>IFERROR(Demos!H316,"")</f>
        <v>0</v>
      </c>
      <c r="AF318">
        <f>IFERROR(Telemarketing!A313,"")</f>
        <v>0</v>
      </c>
      <c r="AG318">
        <f>IFERROR(Telemarketing!B313,"")</f>
        <v>0</v>
      </c>
      <c r="AH318" s="2">
        <f>IFERROR(Telemarketing!C313,"")</f>
        <v>0</v>
      </c>
      <c r="AI318" s="42">
        <f>IFERROR(Telemarketing!D313,"")</f>
        <v>0</v>
      </c>
      <c r="AJ318">
        <f>IFERROR(Telemarketing!E313,"")</f>
        <v>0</v>
      </c>
      <c r="AK318">
        <f>IFERROR(Telemarketing!F313,"")</f>
        <v>0</v>
      </c>
      <c r="AL318">
        <f>IFERROR(Telemarketing!G313,"")</f>
        <v>0</v>
      </c>
    </row>
    <row r="319" spans="2:38" x14ac:dyDescent="0.2">
      <c r="B319" s="2"/>
      <c r="K319" s="5"/>
      <c r="L319" s="2"/>
      <c r="O319">
        <f>IFERROR(Referidos!A319,"")</f>
        <v>0</v>
      </c>
      <c r="P319">
        <f>IFERROR(Referidos!B319,"")</f>
        <v>0</v>
      </c>
      <c r="Q319" s="2">
        <f>IFERROR(Referidos!C319,"")</f>
        <v>0</v>
      </c>
      <c r="R319">
        <f>IFERROR(Referidos!D319,"")</f>
        <v>0</v>
      </c>
      <c r="S319">
        <f>IFERROR(Referidos!J319,"")</f>
        <v>0</v>
      </c>
      <c r="T319">
        <f>IFERROR(Referidos!N319,"")</f>
        <v>0</v>
      </c>
      <c r="U319" s="5">
        <f>IFERROR(Referidos!P319,"")</f>
        <v>0</v>
      </c>
      <c r="V319">
        <f>IFERROR(Referidos!S319,"")</f>
        <v>0</v>
      </c>
      <c r="X319">
        <f>IFERROR(Demos!A317,"")</f>
        <v>0</v>
      </c>
      <c r="Y319">
        <f>IFERROR(Demos!B317,"")</f>
        <v>0</v>
      </c>
      <c r="Z319">
        <f>IFERROR(Demos!C317,"")</f>
        <v>0</v>
      </c>
      <c r="AA319" s="2">
        <f>IFERROR(Demos!D317,"")</f>
        <v>0</v>
      </c>
      <c r="AB319" s="2">
        <f>IFERROR(Demos!E317,"")</f>
        <v>0</v>
      </c>
      <c r="AC319">
        <f>IFERROR(Demos!G317,"")</f>
        <v>0</v>
      </c>
      <c r="AD319">
        <f>IFERROR(Demos!H317,"")</f>
        <v>0</v>
      </c>
      <c r="AF319">
        <f>IFERROR(Telemarketing!A314,"")</f>
        <v>0</v>
      </c>
      <c r="AG319">
        <f>IFERROR(Telemarketing!B314,"")</f>
        <v>0</v>
      </c>
      <c r="AH319" s="2">
        <f>IFERROR(Telemarketing!C314,"")</f>
        <v>0</v>
      </c>
      <c r="AI319" s="42">
        <f>IFERROR(Telemarketing!D314,"")</f>
        <v>0</v>
      </c>
      <c r="AJ319">
        <f>IFERROR(Telemarketing!E314,"")</f>
        <v>0</v>
      </c>
      <c r="AK319">
        <f>IFERROR(Telemarketing!F314,"")</f>
        <v>0</v>
      </c>
      <c r="AL319">
        <f>IFERROR(Telemarketing!G314,"")</f>
        <v>0</v>
      </c>
    </row>
    <row r="320" spans="2:38" x14ac:dyDescent="0.2">
      <c r="B320" s="2"/>
      <c r="K320" s="5"/>
      <c r="L320" s="2"/>
      <c r="O320">
        <f>IFERROR(Referidos!A320,"")</f>
        <v>0</v>
      </c>
      <c r="P320">
        <f>IFERROR(Referidos!B320,"")</f>
        <v>0</v>
      </c>
      <c r="Q320" s="2">
        <f>IFERROR(Referidos!C320,"")</f>
        <v>0</v>
      </c>
      <c r="R320">
        <f>IFERROR(Referidos!D320,"")</f>
        <v>0</v>
      </c>
      <c r="S320">
        <f>IFERROR(Referidos!J320,"")</f>
        <v>0</v>
      </c>
      <c r="T320">
        <f>IFERROR(Referidos!N320,"")</f>
        <v>0</v>
      </c>
      <c r="U320" s="5">
        <f>IFERROR(Referidos!P320,"")</f>
        <v>0</v>
      </c>
      <c r="V320">
        <f>IFERROR(Referidos!S320,"")</f>
        <v>0</v>
      </c>
      <c r="X320">
        <f>IFERROR(Demos!A318,"")</f>
        <v>0</v>
      </c>
      <c r="Y320">
        <f>IFERROR(Demos!B318,"")</f>
        <v>0</v>
      </c>
      <c r="Z320">
        <f>IFERROR(Demos!C318,"")</f>
        <v>0</v>
      </c>
      <c r="AA320" s="2">
        <f>IFERROR(Demos!D318,"")</f>
        <v>0</v>
      </c>
      <c r="AB320" s="2">
        <f>IFERROR(Demos!E318,"")</f>
        <v>0</v>
      </c>
      <c r="AC320">
        <f>IFERROR(Demos!G318,"")</f>
        <v>0</v>
      </c>
      <c r="AD320">
        <f>IFERROR(Demos!H318,"")</f>
        <v>0</v>
      </c>
      <c r="AF320">
        <f>IFERROR(Telemarketing!A315,"")</f>
        <v>0</v>
      </c>
      <c r="AG320">
        <f>IFERROR(Telemarketing!B315,"")</f>
        <v>0</v>
      </c>
      <c r="AH320" s="2">
        <f>IFERROR(Telemarketing!C315,"")</f>
        <v>0</v>
      </c>
      <c r="AI320" s="42">
        <f>IFERROR(Telemarketing!D315,"")</f>
        <v>0</v>
      </c>
      <c r="AJ320">
        <f>IFERROR(Telemarketing!E315,"")</f>
        <v>0</v>
      </c>
      <c r="AK320">
        <f>IFERROR(Telemarketing!F315,"")</f>
        <v>0</v>
      </c>
      <c r="AL320">
        <f>IFERROR(Telemarketing!G315,"")</f>
        <v>0</v>
      </c>
    </row>
    <row r="321" spans="2:38" x14ac:dyDescent="0.2">
      <c r="B321" s="2"/>
      <c r="K321" s="5"/>
      <c r="L321" s="2"/>
      <c r="O321">
        <f>IFERROR(Referidos!A321,"")</f>
        <v>0</v>
      </c>
      <c r="P321">
        <f>IFERROR(Referidos!B321,"")</f>
        <v>0</v>
      </c>
      <c r="Q321" s="2">
        <f>IFERROR(Referidos!C321,"")</f>
        <v>0</v>
      </c>
      <c r="R321">
        <f>IFERROR(Referidos!D321,"")</f>
        <v>0</v>
      </c>
      <c r="S321">
        <f>IFERROR(Referidos!J321,"")</f>
        <v>0</v>
      </c>
      <c r="T321">
        <f>IFERROR(Referidos!N321,"")</f>
        <v>0</v>
      </c>
      <c r="U321" s="5">
        <f>IFERROR(Referidos!P321,"")</f>
        <v>0</v>
      </c>
      <c r="V321">
        <f>IFERROR(Referidos!S321,"")</f>
        <v>0</v>
      </c>
      <c r="X321">
        <f>IFERROR(Demos!A319,"")</f>
        <v>0</v>
      </c>
      <c r="Y321">
        <f>IFERROR(Demos!B319,"")</f>
        <v>0</v>
      </c>
      <c r="Z321">
        <f>IFERROR(Demos!C319,"")</f>
        <v>0</v>
      </c>
      <c r="AA321" s="2">
        <f>IFERROR(Demos!D319,"")</f>
        <v>0</v>
      </c>
      <c r="AB321" s="2">
        <f>IFERROR(Demos!E319,"")</f>
        <v>0</v>
      </c>
      <c r="AC321">
        <f>IFERROR(Demos!G319,"")</f>
        <v>0</v>
      </c>
      <c r="AD321">
        <f>IFERROR(Demos!H319,"")</f>
        <v>0</v>
      </c>
      <c r="AF321">
        <f>IFERROR(Telemarketing!A316,"")</f>
        <v>0</v>
      </c>
      <c r="AG321">
        <f>IFERROR(Telemarketing!B316,"")</f>
        <v>0</v>
      </c>
      <c r="AH321" s="2">
        <f>IFERROR(Telemarketing!C316,"")</f>
        <v>0</v>
      </c>
      <c r="AI321" s="42">
        <f>IFERROR(Telemarketing!D316,"")</f>
        <v>0</v>
      </c>
      <c r="AJ321">
        <f>IFERROR(Telemarketing!E316,"")</f>
        <v>0</v>
      </c>
      <c r="AK321">
        <f>IFERROR(Telemarketing!F316,"")</f>
        <v>0</v>
      </c>
      <c r="AL321">
        <f>IFERROR(Telemarketing!G316,"")</f>
        <v>0</v>
      </c>
    </row>
    <row r="322" spans="2:38" x14ac:dyDescent="0.2">
      <c r="B322" s="2"/>
      <c r="K322" s="5"/>
      <c r="L322" s="2"/>
      <c r="O322">
        <f>IFERROR(Referidos!A322,"")</f>
        <v>0</v>
      </c>
      <c r="P322">
        <f>IFERROR(Referidos!B322,"")</f>
        <v>0</v>
      </c>
      <c r="Q322" s="2">
        <f>IFERROR(Referidos!C322,"")</f>
        <v>0</v>
      </c>
      <c r="R322">
        <f>IFERROR(Referidos!D322,"")</f>
        <v>0</v>
      </c>
      <c r="S322">
        <f>IFERROR(Referidos!J322,"")</f>
        <v>0</v>
      </c>
      <c r="T322">
        <f>IFERROR(Referidos!N322,"")</f>
        <v>0</v>
      </c>
      <c r="U322" s="5">
        <f>IFERROR(Referidos!P322,"")</f>
        <v>0</v>
      </c>
      <c r="V322">
        <f>IFERROR(Referidos!S322,"")</f>
        <v>0</v>
      </c>
      <c r="X322">
        <f>IFERROR(Demos!A320,"")</f>
        <v>0</v>
      </c>
      <c r="Y322">
        <f>IFERROR(Demos!B320,"")</f>
        <v>0</v>
      </c>
      <c r="Z322">
        <f>IFERROR(Demos!C320,"")</f>
        <v>0</v>
      </c>
      <c r="AA322" s="2">
        <f>IFERROR(Demos!D320,"")</f>
        <v>0</v>
      </c>
      <c r="AB322" s="2">
        <f>IFERROR(Demos!E320,"")</f>
        <v>0</v>
      </c>
      <c r="AC322">
        <f>IFERROR(Demos!G320,"")</f>
        <v>0</v>
      </c>
      <c r="AD322">
        <f>IFERROR(Demos!H320,"")</f>
        <v>0</v>
      </c>
      <c r="AF322">
        <f>IFERROR(Telemarketing!A317,"")</f>
        <v>0</v>
      </c>
      <c r="AG322">
        <f>IFERROR(Telemarketing!B317,"")</f>
        <v>0</v>
      </c>
      <c r="AH322" s="2">
        <f>IFERROR(Telemarketing!C317,"")</f>
        <v>0</v>
      </c>
      <c r="AI322" s="42">
        <f>IFERROR(Telemarketing!D317,"")</f>
        <v>0</v>
      </c>
      <c r="AJ322">
        <f>IFERROR(Telemarketing!E317,"")</f>
        <v>0</v>
      </c>
      <c r="AK322">
        <f>IFERROR(Telemarketing!F317,"")</f>
        <v>0</v>
      </c>
      <c r="AL322">
        <f>IFERROR(Telemarketing!G317,"")</f>
        <v>0</v>
      </c>
    </row>
    <row r="323" spans="2:38" x14ac:dyDescent="0.2">
      <c r="B323" s="2"/>
      <c r="K323" s="5"/>
      <c r="L323" s="2"/>
      <c r="O323">
        <f>IFERROR(Referidos!A323,"")</f>
        <v>0</v>
      </c>
      <c r="P323">
        <f>IFERROR(Referidos!B323,"")</f>
        <v>0</v>
      </c>
      <c r="Q323" s="2">
        <f>IFERROR(Referidos!C323,"")</f>
        <v>0</v>
      </c>
      <c r="R323">
        <f>IFERROR(Referidos!D323,"")</f>
        <v>0</v>
      </c>
      <c r="S323">
        <f>IFERROR(Referidos!J323,"")</f>
        <v>0</v>
      </c>
      <c r="T323">
        <f>IFERROR(Referidos!N323,"")</f>
        <v>0</v>
      </c>
      <c r="U323" s="5">
        <f>IFERROR(Referidos!P323,"")</f>
        <v>0</v>
      </c>
      <c r="V323">
        <f>IFERROR(Referidos!S323,"")</f>
        <v>0</v>
      </c>
      <c r="X323">
        <f>IFERROR(Demos!A321,"")</f>
        <v>0</v>
      </c>
      <c r="Y323">
        <f>IFERROR(Demos!B321,"")</f>
        <v>0</v>
      </c>
      <c r="Z323">
        <f>IFERROR(Demos!C321,"")</f>
        <v>0</v>
      </c>
      <c r="AA323" s="2">
        <f>IFERROR(Demos!D321,"")</f>
        <v>0</v>
      </c>
      <c r="AB323" s="2">
        <f>IFERROR(Demos!E321,"")</f>
        <v>0</v>
      </c>
      <c r="AC323">
        <f>IFERROR(Demos!G321,"")</f>
        <v>0</v>
      </c>
      <c r="AD323">
        <f>IFERROR(Demos!H321,"")</f>
        <v>0</v>
      </c>
      <c r="AF323">
        <f>IFERROR(Telemarketing!A318,"")</f>
        <v>0</v>
      </c>
      <c r="AG323">
        <f>IFERROR(Telemarketing!B318,"")</f>
        <v>0</v>
      </c>
      <c r="AH323" s="2">
        <f>IFERROR(Telemarketing!C318,"")</f>
        <v>0</v>
      </c>
      <c r="AI323" s="42">
        <f>IFERROR(Telemarketing!D318,"")</f>
        <v>0</v>
      </c>
      <c r="AJ323">
        <f>IFERROR(Telemarketing!E318,"")</f>
        <v>0</v>
      </c>
      <c r="AK323">
        <f>IFERROR(Telemarketing!F318,"")</f>
        <v>0</v>
      </c>
      <c r="AL323">
        <f>IFERROR(Telemarketing!G318,"")</f>
        <v>0</v>
      </c>
    </row>
    <row r="324" spans="2:38" x14ac:dyDescent="0.2">
      <c r="B324" s="2"/>
      <c r="K324" s="5"/>
      <c r="L324" s="2"/>
      <c r="O324">
        <f>IFERROR(Referidos!A324,"")</f>
        <v>0</v>
      </c>
      <c r="P324">
        <f>IFERROR(Referidos!B324,"")</f>
        <v>0</v>
      </c>
      <c r="Q324" s="2">
        <f>IFERROR(Referidos!C324,"")</f>
        <v>0</v>
      </c>
      <c r="R324">
        <f>IFERROR(Referidos!D324,"")</f>
        <v>0</v>
      </c>
      <c r="S324">
        <f>IFERROR(Referidos!J324,"")</f>
        <v>0</v>
      </c>
      <c r="T324">
        <f>IFERROR(Referidos!N324,"")</f>
        <v>0</v>
      </c>
      <c r="U324" s="5">
        <f>IFERROR(Referidos!P324,"")</f>
        <v>0</v>
      </c>
      <c r="V324">
        <f>IFERROR(Referidos!S324,"")</f>
        <v>0</v>
      </c>
      <c r="X324">
        <f>IFERROR(Demos!A322,"")</f>
        <v>0</v>
      </c>
      <c r="Y324">
        <f>IFERROR(Demos!B322,"")</f>
        <v>0</v>
      </c>
      <c r="Z324">
        <f>IFERROR(Demos!C322,"")</f>
        <v>0</v>
      </c>
      <c r="AA324" s="2">
        <f>IFERROR(Demos!D322,"")</f>
        <v>0</v>
      </c>
      <c r="AB324" s="2">
        <f>IFERROR(Demos!E322,"")</f>
        <v>0</v>
      </c>
      <c r="AC324">
        <f>IFERROR(Demos!G322,"")</f>
        <v>0</v>
      </c>
      <c r="AD324">
        <f>IFERROR(Demos!H322,"")</f>
        <v>0</v>
      </c>
      <c r="AF324">
        <f>IFERROR(Telemarketing!A319,"")</f>
        <v>0</v>
      </c>
      <c r="AG324">
        <f>IFERROR(Telemarketing!B319,"")</f>
        <v>0</v>
      </c>
      <c r="AH324" s="2">
        <f>IFERROR(Telemarketing!C319,"")</f>
        <v>0</v>
      </c>
      <c r="AI324" s="42">
        <f>IFERROR(Telemarketing!D319,"")</f>
        <v>0</v>
      </c>
      <c r="AJ324">
        <f>IFERROR(Telemarketing!E319,"")</f>
        <v>0</v>
      </c>
      <c r="AK324">
        <f>IFERROR(Telemarketing!F319,"")</f>
        <v>0</v>
      </c>
      <c r="AL324">
        <f>IFERROR(Telemarketing!G319,"")</f>
        <v>0</v>
      </c>
    </row>
    <row r="325" spans="2:38" x14ac:dyDescent="0.2">
      <c r="B325" s="2"/>
      <c r="K325" s="5"/>
      <c r="L325" s="2"/>
      <c r="O325">
        <f>IFERROR(Referidos!A325,"")</f>
        <v>0</v>
      </c>
      <c r="P325">
        <f>IFERROR(Referidos!B325,"")</f>
        <v>0</v>
      </c>
      <c r="Q325" s="2">
        <f>IFERROR(Referidos!C325,"")</f>
        <v>0</v>
      </c>
      <c r="R325">
        <f>IFERROR(Referidos!D325,"")</f>
        <v>0</v>
      </c>
      <c r="S325">
        <f>IFERROR(Referidos!J325,"")</f>
        <v>0</v>
      </c>
      <c r="T325">
        <f>IFERROR(Referidos!N325,"")</f>
        <v>0</v>
      </c>
      <c r="U325" s="5">
        <f>IFERROR(Referidos!P325,"")</f>
        <v>0</v>
      </c>
      <c r="V325">
        <f>IFERROR(Referidos!S325,"")</f>
        <v>0</v>
      </c>
      <c r="X325">
        <f>IFERROR(Demos!A323,"")</f>
        <v>0</v>
      </c>
      <c r="Y325">
        <f>IFERROR(Demos!B323,"")</f>
        <v>0</v>
      </c>
      <c r="Z325">
        <f>IFERROR(Demos!C323,"")</f>
        <v>0</v>
      </c>
      <c r="AA325" s="2">
        <f>IFERROR(Demos!D323,"")</f>
        <v>0</v>
      </c>
      <c r="AB325" s="2">
        <f>IFERROR(Demos!E323,"")</f>
        <v>0</v>
      </c>
      <c r="AC325">
        <f>IFERROR(Demos!G323,"")</f>
        <v>0</v>
      </c>
      <c r="AD325">
        <f>IFERROR(Demos!H323,"")</f>
        <v>0</v>
      </c>
      <c r="AF325">
        <f>IFERROR(Telemarketing!A320,"")</f>
        <v>0</v>
      </c>
      <c r="AG325">
        <f>IFERROR(Telemarketing!B320,"")</f>
        <v>0</v>
      </c>
      <c r="AH325" s="2">
        <f>IFERROR(Telemarketing!C320,"")</f>
        <v>0</v>
      </c>
      <c r="AI325" s="42">
        <f>IFERROR(Telemarketing!D320,"")</f>
        <v>0</v>
      </c>
      <c r="AJ325">
        <f>IFERROR(Telemarketing!E320,"")</f>
        <v>0</v>
      </c>
      <c r="AK325">
        <f>IFERROR(Telemarketing!F320,"")</f>
        <v>0</v>
      </c>
      <c r="AL325">
        <f>IFERROR(Telemarketing!G320,"")</f>
        <v>0</v>
      </c>
    </row>
    <row r="326" spans="2:38" x14ac:dyDescent="0.2">
      <c r="B326" s="2"/>
      <c r="K326" s="5"/>
      <c r="L326" s="2"/>
      <c r="O326">
        <f>IFERROR(Referidos!A326,"")</f>
        <v>0</v>
      </c>
      <c r="P326">
        <f>IFERROR(Referidos!B326,"")</f>
        <v>0</v>
      </c>
      <c r="Q326" s="2">
        <f>IFERROR(Referidos!C326,"")</f>
        <v>0</v>
      </c>
      <c r="R326">
        <f>IFERROR(Referidos!D326,"")</f>
        <v>0</v>
      </c>
      <c r="S326">
        <f>IFERROR(Referidos!J326,"")</f>
        <v>0</v>
      </c>
      <c r="T326">
        <f>IFERROR(Referidos!N326,"")</f>
        <v>0</v>
      </c>
      <c r="U326" s="5">
        <f>IFERROR(Referidos!P326,"")</f>
        <v>0</v>
      </c>
      <c r="V326">
        <f>IFERROR(Referidos!S326,"")</f>
        <v>0</v>
      </c>
      <c r="X326">
        <f>IFERROR(Demos!A324,"")</f>
        <v>0</v>
      </c>
      <c r="Y326">
        <f>IFERROR(Demos!B324,"")</f>
        <v>0</v>
      </c>
      <c r="Z326">
        <f>IFERROR(Demos!C324,"")</f>
        <v>0</v>
      </c>
      <c r="AA326" s="2">
        <f>IFERROR(Demos!D324,"")</f>
        <v>0</v>
      </c>
      <c r="AB326" s="2">
        <f>IFERROR(Demos!E324,"")</f>
        <v>0</v>
      </c>
      <c r="AC326">
        <f>IFERROR(Demos!G324,"")</f>
        <v>0</v>
      </c>
      <c r="AD326">
        <f>IFERROR(Demos!H324,"")</f>
        <v>0</v>
      </c>
      <c r="AF326">
        <f>IFERROR(Telemarketing!A321,"")</f>
        <v>0</v>
      </c>
      <c r="AG326">
        <f>IFERROR(Telemarketing!B321,"")</f>
        <v>0</v>
      </c>
      <c r="AH326" s="2">
        <f>IFERROR(Telemarketing!C321,"")</f>
        <v>0</v>
      </c>
      <c r="AI326" s="42">
        <f>IFERROR(Telemarketing!D321,"")</f>
        <v>0</v>
      </c>
      <c r="AJ326">
        <f>IFERROR(Telemarketing!E321,"")</f>
        <v>0</v>
      </c>
      <c r="AK326">
        <f>IFERROR(Telemarketing!F321,"")</f>
        <v>0</v>
      </c>
      <c r="AL326">
        <f>IFERROR(Telemarketing!G321,"")</f>
        <v>0</v>
      </c>
    </row>
    <row r="327" spans="2:38" x14ac:dyDescent="0.2">
      <c r="B327" s="2"/>
      <c r="K327" s="5"/>
      <c r="L327" s="2"/>
      <c r="O327">
        <f>IFERROR(Referidos!A327,"")</f>
        <v>0</v>
      </c>
      <c r="P327">
        <f>IFERROR(Referidos!B327,"")</f>
        <v>0</v>
      </c>
      <c r="Q327" s="2">
        <f>IFERROR(Referidos!C327,"")</f>
        <v>0</v>
      </c>
      <c r="R327">
        <f>IFERROR(Referidos!D327,"")</f>
        <v>0</v>
      </c>
      <c r="S327">
        <f>IFERROR(Referidos!J327,"")</f>
        <v>0</v>
      </c>
      <c r="T327">
        <f>IFERROR(Referidos!N327,"")</f>
        <v>0</v>
      </c>
      <c r="U327" s="5">
        <f>IFERROR(Referidos!P327,"")</f>
        <v>0</v>
      </c>
      <c r="V327">
        <f>IFERROR(Referidos!S327,"")</f>
        <v>0</v>
      </c>
      <c r="X327">
        <f>IFERROR(Demos!A325,"")</f>
        <v>0</v>
      </c>
      <c r="Y327">
        <f>IFERROR(Demos!B325,"")</f>
        <v>0</v>
      </c>
      <c r="Z327">
        <f>IFERROR(Demos!C325,"")</f>
        <v>0</v>
      </c>
      <c r="AA327" s="2">
        <f>IFERROR(Demos!D325,"")</f>
        <v>0</v>
      </c>
      <c r="AB327" s="2">
        <f>IFERROR(Demos!E325,"")</f>
        <v>0</v>
      </c>
      <c r="AC327">
        <f>IFERROR(Demos!G325,"")</f>
        <v>0</v>
      </c>
      <c r="AD327">
        <f>IFERROR(Demos!H325,"")</f>
        <v>0</v>
      </c>
      <c r="AF327">
        <f>IFERROR(Telemarketing!A322,"")</f>
        <v>0</v>
      </c>
      <c r="AG327">
        <f>IFERROR(Telemarketing!B322,"")</f>
        <v>0</v>
      </c>
      <c r="AH327" s="2">
        <f>IFERROR(Telemarketing!C322,"")</f>
        <v>0</v>
      </c>
      <c r="AI327" s="42">
        <f>IFERROR(Telemarketing!D322,"")</f>
        <v>0</v>
      </c>
      <c r="AJ327">
        <f>IFERROR(Telemarketing!E322,"")</f>
        <v>0</v>
      </c>
      <c r="AK327">
        <f>IFERROR(Telemarketing!F322,"")</f>
        <v>0</v>
      </c>
      <c r="AL327">
        <f>IFERROR(Telemarketing!G322,"")</f>
        <v>0</v>
      </c>
    </row>
    <row r="328" spans="2:38" x14ac:dyDescent="0.2">
      <c r="B328" s="2"/>
      <c r="K328" s="5"/>
      <c r="L328" s="2"/>
      <c r="O328">
        <f>IFERROR(Referidos!A328,"")</f>
        <v>0</v>
      </c>
      <c r="P328">
        <f>IFERROR(Referidos!B328,"")</f>
        <v>0</v>
      </c>
      <c r="Q328" s="2">
        <f>IFERROR(Referidos!C328,"")</f>
        <v>0</v>
      </c>
      <c r="R328">
        <f>IFERROR(Referidos!D328,"")</f>
        <v>0</v>
      </c>
      <c r="S328">
        <f>IFERROR(Referidos!J328,"")</f>
        <v>0</v>
      </c>
      <c r="T328">
        <f>IFERROR(Referidos!N328,"")</f>
        <v>0</v>
      </c>
      <c r="U328" s="5">
        <f>IFERROR(Referidos!P328,"")</f>
        <v>0</v>
      </c>
      <c r="V328">
        <f>IFERROR(Referidos!S328,"")</f>
        <v>0</v>
      </c>
      <c r="X328">
        <f>IFERROR(Demos!A326,"")</f>
        <v>0</v>
      </c>
      <c r="Y328">
        <f>IFERROR(Demos!B326,"")</f>
        <v>0</v>
      </c>
      <c r="Z328">
        <f>IFERROR(Demos!C326,"")</f>
        <v>0</v>
      </c>
      <c r="AA328" s="2">
        <f>IFERROR(Demos!D326,"")</f>
        <v>0</v>
      </c>
      <c r="AB328" s="2">
        <f>IFERROR(Demos!E326,"")</f>
        <v>0</v>
      </c>
      <c r="AC328">
        <f>IFERROR(Demos!G326,"")</f>
        <v>0</v>
      </c>
      <c r="AD328">
        <f>IFERROR(Demos!H326,"")</f>
        <v>0</v>
      </c>
      <c r="AF328">
        <f>IFERROR(Telemarketing!A323,"")</f>
        <v>0</v>
      </c>
      <c r="AG328">
        <f>IFERROR(Telemarketing!B323,"")</f>
        <v>0</v>
      </c>
      <c r="AH328" s="2">
        <f>IFERROR(Telemarketing!C323,"")</f>
        <v>0</v>
      </c>
      <c r="AI328" s="42">
        <f>IFERROR(Telemarketing!D323,"")</f>
        <v>0</v>
      </c>
      <c r="AJ328">
        <f>IFERROR(Telemarketing!E323,"")</f>
        <v>0</v>
      </c>
      <c r="AK328">
        <f>IFERROR(Telemarketing!F323,"")</f>
        <v>0</v>
      </c>
      <c r="AL328">
        <f>IFERROR(Telemarketing!G323,"")</f>
        <v>0</v>
      </c>
    </row>
    <row r="329" spans="2:38" x14ac:dyDescent="0.2">
      <c r="B329" s="2"/>
      <c r="K329" s="5"/>
      <c r="L329" s="2"/>
      <c r="O329">
        <f>IFERROR(Referidos!A329,"")</f>
        <v>0</v>
      </c>
      <c r="P329">
        <f>IFERROR(Referidos!B329,"")</f>
        <v>0</v>
      </c>
      <c r="Q329" s="2">
        <f>IFERROR(Referidos!C329,"")</f>
        <v>0</v>
      </c>
      <c r="R329">
        <f>IFERROR(Referidos!D329,"")</f>
        <v>0</v>
      </c>
      <c r="S329">
        <f>IFERROR(Referidos!J329,"")</f>
        <v>0</v>
      </c>
      <c r="T329">
        <f>IFERROR(Referidos!N329,"")</f>
        <v>0</v>
      </c>
      <c r="U329" s="5">
        <f>IFERROR(Referidos!P329,"")</f>
        <v>0</v>
      </c>
      <c r="V329">
        <f>IFERROR(Referidos!S329,"")</f>
        <v>0</v>
      </c>
      <c r="X329">
        <f>IFERROR(Demos!A327,"")</f>
        <v>0</v>
      </c>
      <c r="Y329">
        <f>IFERROR(Demos!B327,"")</f>
        <v>0</v>
      </c>
      <c r="Z329">
        <f>IFERROR(Demos!C327,"")</f>
        <v>0</v>
      </c>
      <c r="AA329" s="2">
        <f>IFERROR(Demos!D327,"")</f>
        <v>0</v>
      </c>
      <c r="AB329" s="2">
        <f>IFERROR(Demos!E327,"")</f>
        <v>0</v>
      </c>
      <c r="AC329">
        <f>IFERROR(Demos!G327,"")</f>
        <v>0</v>
      </c>
      <c r="AD329">
        <f>IFERROR(Demos!H327,"")</f>
        <v>0</v>
      </c>
      <c r="AF329">
        <f>IFERROR(Telemarketing!A324,"")</f>
        <v>0</v>
      </c>
      <c r="AG329">
        <f>IFERROR(Telemarketing!B324,"")</f>
        <v>0</v>
      </c>
      <c r="AH329" s="2">
        <f>IFERROR(Telemarketing!C324,"")</f>
        <v>0</v>
      </c>
      <c r="AI329" s="42">
        <f>IFERROR(Telemarketing!D324,"")</f>
        <v>0</v>
      </c>
      <c r="AJ329">
        <f>IFERROR(Telemarketing!E324,"")</f>
        <v>0</v>
      </c>
      <c r="AK329">
        <f>IFERROR(Telemarketing!F324,"")</f>
        <v>0</v>
      </c>
      <c r="AL329">
        <f>IFERROR(Telemarketing!G324,"")</f>
        <v>0</v>
      </c>
    </row>
    <row r="330" spans="2:38" x14ac:dyDescent="0.2">
      <c r="B330" s="2"/>
      <c r="K330" s="5"/>
      <c r="L330" s="2"/>
      <c r="O330">
        <f>IFERROR(Referidos!A330,"")</f>
        <v>0</v>
      </c>
      <c r="P330">
        <f>IFERROR(Referidos!B330,"")</f>
        <v>0</v>
      </c>
      <c r="Q330" s="2">
        <f>IFERROR(Referidos!C330,"")</f>
        <v>0</v>
      </c>
      <c r="R330">
        <f>IFERROR(Referidos!D330,"")</f>
        <v>0</v>
      </c>
      <c r="S330">
        <f>IFERROR(Referidos!J330,"")</f>
        <v>0</v>
      </c>
      <c r="T330">
        <f>IFERROR(Referidos!N330,"")</f>
        <v>0</v>
      </c>
      <c r="U330" s="5">
        <f>IFERROR(Referidos!P330,"")</f>
        <v>0</v>
      </c>
      <c r="V330">
        <f>IFERROR(Referidos!S330,"")</f>
        <v>0</v>
      </c>
      <c r="X330">
        <f>IFERROR(Demos!A328,"")</f>
        <v>0</v>
      </c>
      <c r="Y330">
        <f>IFERROR(Demos!B328,"")</f>
        <v>0</v>
      </c>
      <c r="Z330">
        <f>IFERROR(Demos!C328,"")</f>
        <v>0</v>
      </c>
      <c r="AA330" s="2">
        <f>IFERROR(Demos!D328,"")</f>
        <v>0</v>
      </c>
      <c r="AB330" s="2">
        <f>IFERROR(Demos!E328,"")</f>
        <v>0</v>
      </c>
      <c r="AC330">
        <f>IFERROR(Demos!G328,"")</f>
        <v>0</v>
      </c>
      <c r="AD330">
        <f>IFERROR(Demos!H328,"")</f>
        <v>0</v>
      </c>
      <c r="AF330">
        <f>IFERROR(Telemarketing!A325,"")</f>
        <v>0</v>
      </c>
      <c r="AG330">
        <f>IFERROR(Telemarketing!B325,"")</f>
        <v>0</v>
      </c>
      <c r="AH330" s="2">
        <f>IFERROR(Telemarketing!C325,"")</f>
        <v>0</v>
      </c>
      <c r="AI330" s="42">
        <f>IFERROR(Telemarketing!D325,"")</f>
        <v>0</v>
      </c>
      <c r="AJ330">
        <f>IFERROR(Telemarketing!E325,"")</f>
        <v>0</v>
      </c>
      <c r="AK330">
        <f>IFERROR(Telemarketing!F325,"")</f>
        <v>0</v>
      </c>
      <c r="AL330">
        <f>IFERROR(Telemarketing!G325,"")</f>
        <v>0</v>
      </c>
    </row>
    <row r="331" spans="2:38" x14ac:dyDescent="0.2">
      <c r="B331" s="2"/>
      <c r="K331" s="5"/>
      <c r="L331" s="2"/>
      <c r="O331">
        <f>IFERROR(Referidos!A331,"")</f>
        <v>0</v>
      </c>
      <c r="P331">
        <f>IFERROR(Referidos!B331,"")</f>
        <v>0</v>
      </c>
      <c r="Q331" s="2">
        <f>IFERROR(Referidos!C331,"")</f>
        <v>0</v>
      </c>
      <c r="R331">
        <f>IFERROR(Referidos!D331,"")</f>
        <v>0</v>
      </c>
      <c r="S331">
        <f>IFERROR(Referidos!J331,"")</f>
        <v>0</v>
      </c>
      <c r="T331">
        <f>IFERROR(Referidos!N331,"")</f>
        <v>0</v>
      </c>
      <c r="U331" s="5">
        <f>IFERROR(Referidos!P331,"")</f>
        <v>0</v>
      </c>
      <c r="V331">
        <f>IFERROR(Referidos!S331,"")</f>
        <v>0</v>
      </c>
      <c r="X331">
        <f>IFERROR(Demos!A329,"")</f>
        <v>0</v>
      </c>
      <c r="Y331">
        <f>IFERROR(Demos!B329,"")</f>
        <v>0</v>
      </c>
      <c r="Z331">
        <f>IFERROR(Demos!C329,"")</f>
        <v>0</v>
      </c>
      <c r="AA331" s="2">
        <f>IFERROR(Demos!D329,"")</f>
        <v>0</v>
      </c>
      <c r="AB331" s="2">
        <f>IFERROR(Demos!E329,"")</f>
        <v>0</v>
      </c>
      <c r="AC331">
        <f>IFERROR(Demos!G329,"")</f>
        <v>0</v>
      </c>
      <c r="AD331">
        <f>IFERROR(Demos!H329,"")</f>
        <v>0</v>
      </c>
      <c r="AF331">
        <f>IFERROR(Telemarketing!A326,"")</f>
        <v>0</v>
      </c>
      <c r="AG331">
        <f>IFERROR(Telemarketing!B326,"")</f>
        <v>0</v>
      </c>
      <c r="AH331" s="2">
        <f>IFERROR(Telemarketing!C326,"")</f>
        <v>0</v>
      </c>
      <c r="AI331" s="42">
        <f>IFERROR(Telemarketing!D326,"")</f>
        <v>0</v>
      </c>
      <c r="AJ331">
        <f>IFERROR(Telemarketing!E326,"")</f>
        <v>0</v>
      </c>
      <c r="AK331">
        <f>IFERROR(Telemarketing!F326,"")</f>
        <v>0</v>
      </c>
      <c r="AL331">
        <f>IFERROR(Telemarketing!G326,"")</f>
        <v>0</v>
      </c>
    </row>
    <row r="332" spans="2:38" x14ac:dyDescent="0.2">
      <c r="B332" s="2"/>
      <c r="K332" s="5"/>
      <c r="L332" s="2"/>
      <c r="O332">
        <f>IFERROR(Referidos!A332,"")</f>
        <v>0</v>
      </c>
      <c r="P332">
        <f>IFERROR(Referidos!B332,"")</f>
        <v>0</v>
      </c>
      <c r="Q332" s="2">
        <f>IFERROR(Referidos!C332,"")</f>
        <v>0</v>
      </c>
      <c r="R332">
        <f>IFERROR(Referidos!D332,"")</f>
        <v>0</v>
      </c>
      <c r="S332">
        <f>IFERROR(Referidos!J332,"")</f>
        <v>0</v>
      </c>
      <c r="T332">
        <f>IFERROR(Referidos!N332,"")</f>
        <v>0</v>
      </c>
      <c r="U332" s="5">
        <f>IFERROR(Referidos!P332,"")</f>
        <v>0</v>
      </c>
      <c r="V332">
        <f>IFERROR(Referidos!S332,"")</f>
        <v>0</v>
      </c>
      <c r="X332">
        <f>IFERROR(Demos!A330,"")</f>
        <v>0</v>
      </c>
      <c r="Y332">
        <f>IFERROR(Demos!B330,"")</f>
        <v>0</v>
      </c>
      <c r="Z332">
        <f>IFERROR(Demos!C330,"")</f>
        <v>0</v>
      </c>
      <c r="AA332" s="2">
        <f>IFERROR(Demos!D330,"")</f>
        <v>0</v>
      </c>
      <c r="AB332" s="2">
        <f>IFERROR(Demos!E330,"")</f>
        <v>0</v>
      </c>
      <c r="AC332">
        <f>IFERROR(Demos!G330,"")</f>
        <v>0</v>
      </c>
      <c r="AD332">
        <f>IFERROR(Demos!H330,"")</f>
        <v>0</v>
      </c>
      <c r="AF332">
        <f>IFERROR(Telemarketing!A327,"")</f>
        <v>0</v>
      </c>
      <c r="AG332">
        <f>IFERROR(Telemarketing!B327,"")</f>
        <v>0</v>
      </c>
      <c r="AH332" s="2">
        <f>IFERROR(Telemarketing!C327,"")</f>
        <v>0</v>
      </c>
      <c r="AI332" s="42">
        <f>IFERROR(Telemarketing!D327,"")</f>
        <v>0</v>
      </c>
      <c r="AJ332">
        <f>IFERROR(Telemarketing!E327,"")</f>
        <v>0</v>
      </c>
      <c r="AK332">
        <f>IFERROR(Telemarketing!F327,"")</f>
        <v>0</v>
      </c>
      <c r="AL332">
        <f>IFERROR(Telemarketing!G327,"")</f>
        <v>0</v>
      </c>
    </row>
    <row r="333" spans="2:38" x14ac:dyDescent="0.2">
      <c r="B333" s="2"/>
      <c r="K333" s="5"/>
      <c r="L333" s="2"/>
      <c r="O333">
        <f>IFERROR(Referidos!A333,"")</f>
        <v>0</v>
      </c>
      <c r="P333">
        <f>IFERROR(Referidos!B333,"")</f>
        <v>0</v>
      </c>
      <c r="Q333" s="2">
        <f>IFERROR(Referidos!C333,"")</f>
        <v>0</v>
      </c>
      <c r="R333">
        <f>IFERROR(Referidos!D333,"")</f>
        <v>0</v>
      </c>
      <c r="S333">
        <f>IFERROR(Referidos!J333,"")</f>
        <v>0</v>
      </c>
      <c r="T333">
        <f>IFERROR(Referidos!N333,"")</f>
        <v>0</v>
      </c>
      <c r="U333" s="5">
        <f>IFERROR(Referidos!P333,"")</f>
        <v>0</v>
      </c>
      <c r="V333">
        <f>IFERROR(Referidos!S333,"")</f>
        <v>0</v>
      </c>
      <c r="X333">
        <f>IFERROR(Demos!A331,"")</f>
        <v>0</v>
      </c>
      <c r="Y333">
        <f>IFERROR(Demos!B331,"")</f>
        <v>0</v>
      </c>
      <c r="Z333">
        <f>IFERROR(Demos!C331,"")</f>
        <v>0</v>
      </c>
      <c r="AA333" s="2">
        <f>IFERROR(Demos!D331,"")</f>
        <v>0</v>
      </c>
      <c r="AB333" s="2">
        <f>IFERROR(Demos!E331,"")</f>
        <v>0</v>
      </c>
      <c r="AC333">
        <f>IFERROR(Demos!G331,"")</f>
        <v>0</v>
      </c>
      <c r="AD333">
        <f>IFERROR(Demos!H331,"")</f>
        <v>0</v>
      </c>
      <c r="AF333">
        <f>IFERROR(Telemarketing!A328,"")</f>
        <v>0</v>
      </c>
      <c r="AG333">
        <f>IFERROR(Telemarketing!B328,"")</f>
        <v>0</v>
      </c>
      <c r="AH333" s="2">
        <f>IFERROR(Telemarketing!C328,"")</f>
        <v>0</v>
      </c>
      <c r="AI333" s="42">
        <f>IFERROR(Telemarketing!D328,"")</f>
        <v>0</v>
      </c>
      <c r="AJ333">
        <f>IFERROR(Telemarketing!E328,"")</f>
        <v>0</v>
      </c>
      <c r="AK333">
        <f>IFERROR(Telemarketing!F328,"")</f>
        <v>0</v>
      </c>
      <c r="AL333">
        <f>IFERROR(Telemarketing!G328,"")</f>
        <v>0</v>
      </c>
    </row>
    <row r="334" spans="2:38" x14ac:dyDescent="0.2">
      <c r="B334" s="2"/>
      <c r="K334" s="5"/>
      <c r="L334" s="2"/>
      <c r="O334">
        <f>IFERROR(Referidos!A334,"")</f>
        <v>0</v>
      </c>
      <c r="P334">
        <f>IFERROR(Referidos!B334,"")</f>
        <v>0</v>
      </c>
      <c r="Q334" s="2">
        <f>IFERROR(Referidos!C334,"")</f>
        <v>0</v>
      </c>
      <c r="R334">
        <f>IFERROR(Referidos!D334,"")</f>
        <v>0</v>
      </c>
      <c r="S334">
        <f>IFERROR(Referidos!J334,"")</f>
        <v>0</v>
      </c>
      <c r="T334">
        <f>IFERROR(Referidos!N334,"")</f>
        <v>0</v>
      </c>
      <c r="U334" s="5">
        <f>IFERROR(Referidos!P334,"")</f>
        <v>0</v>
      </c>
      <c r="V334">
        <f>IFERROR(Referidos!S334,"")</f>
        <v>0</v>
      </c>
      <c r="X334">
        <f>IFERROR(Demos!A332,"")</f>
        <v>0</v>
      </c>
      <c r="Y334">
        <f>IFERROR(Demos!B332,"")</f>
        <v>0</v>
      </c>
      <c r="Z334">
        <f>IFERROR(Demos!C332,"")</f>
        <v>0</v>
      </c>
      <c r="AA334" s="2">
        <f>IFERROR(Demos!D332,"")</f>
        <v>0</v>
      </c>
      <c r="AB334" s="2">
        <f>IFERROR(Demos!E332,"")</f>
        <v>0</v>
      </c>
      <c r="AC334">
        <f>IFERROR(Demos!G332,"")</f>
        <v>0</v>
      </c>
      <c r="AD334">
        <f>IFERROR(Demos!H332,"")</f>
        <v>0</v>
      </c>
      <c r="AF334">
        <f>IFERROR(Telemarketing!A329,"")</f>
        <v>0</v>
      </c>
      <c r="AG334">
        <f>IFERROR(Telemarketing!B329,"")</f>
        <v>0</v>
      </c>
      <c r="AH334" s="2">
        <f>IFERROR(Telemarketing!C329,"")</f>
        <v>0</v>
      </c>
      <c r="AI334" s="42">
        <f>IFERROR(Telemarketing!D329,"")</f>
        <v>0</v>
      </c>
      <c r="AJ334">
        <f>IFERROR(Telemarketing!E329,"")</f>
        <v>0</v>
      </c>
      <c r="AK334">
        <f>IFERROR(Telemarketing!F329,"")</f>
        <v>0</v>
      </c>
      <c r="AL334">
        <f>IFERROR(Telemarketing!G329,"")</f>
        <v>0</v>
      </c>
    </row>
    <row r="335" spans="2:38" x14ac:dyDescent="0.2">
      <c r="B335" s="2"/>
      <c r="K335" s="5"/>
      <c r="L335" s="2"/>
      <c r="O335">
        <f>IFERROR(Referidos!A335,"")</f>
        <v>0</v>
      </c>
      <c r="P335">
        <f>IFERROR(Referidos!B335,"")</f>
        <v>0</v>
      </c>
      <c r="Q335" s="2">
        <f>IFERROR(Referidos!C335,"")</f>
        <v>0</v>
      </c>
      <c r="R335">
        <f>IFERROR(Referidos!D335,"")</f>
        <v>0</v>
      </c>
      <c r="S335">
        <f>IFERROR(Referidos!J335,"")</f>
        <v>0</v>
      </c>
      <c r="T335">
        <f>IFERROR(Referidos!N335,"")</f>
        <v>0</v>
      </c>
      <c r="U335" s="5">
        <f>IFERROR(Referidos!P335,"")</f>
        <v>0</v>
      </c>
      <c r="V335">
        <f>IFERROR(Referidos!S335,"")</f>
        <v>0</v>
      </c>
      <c r="X335">
        <f>IFERROR(Demos!A333,"")</f>
        <v>0</v>
      </c>
      <c r="Y335">
        <f>IFERROR(Demos!B333,"")</f>
        <v>0</v>
      </c>
      <c r="Z335">
        <f>IFERROR(Demos!C333,"")</f>
        <v>0</v>
      </c>
      <c r="AA335" s="2">
        <f>IFERROR(Demos!D333,"")</f>
        <v>0</v>
      </c>
      <c r="AB335" s="2">
        <f>IFERROR(Demos!E333,"")</f>
        <v>0</v>
      </c>
      <c r="AC335">
        <f>IFERROR(Demos!G333,"")</f>
        <v>0</v>
      </c>
      <c r="AD335">
        <f>IFERROR(Demos!H333,"")</f>
        <v>0</v>
      </c>
      <c r="AF335">
        <f>IFERROR(Telemarketing!A330,"")</f>
        <v>0</v>
      </c>
      <c r="AG335">
        <f>IFERROR(Telemarketing!B330,"")</f>
        <v>0</v>
      </c>
      <c r="AH335" s="2">
        <f>IFERROR(Telemarketing!C330,"")</f>
        <v>0</v>
      </c>
      <c r="AI335" s="42">
        <f>IFERROR(Telemarketing!D330,"")</f>
        <v>0</v>
      </c>
      <c r="AJ335">
        <f>IFERROR(Telemarketing!E330,"")</f>
        <v>0</v>
      </c>
      <c r="AK335">
        <f>IFERROR(Telemarketing!F330,"")</f>
        <v>0</v>
      </c>
      <c r="AL335">
        <f>IFERROR(Telemarketing!G330,"")</f>
        <v>0</v>
      </c>
    </row>
    <row r="336" spans="2:38" x14ac:dyDescent="0.2">
      <c r="B336" s="2"/>
      <c r="K336" s="5"/>
      <c r="L336" s="2"/>
      <c r="O336">
        <f>IFERROR(Referidos!A336,"")</f>
        <v>0</v>
      </c>
      <c r="P336">
        <f>IFERROR(Referidos!B336,"")</f>
        <v>0</v>
      </c>
      <c r="Q336" s="2">
        <f>IFERROR(Referidos!C336,"")</f>
        <v>0</v>
      </c>
      <c r="R336">
        <f>IFERROR(Referidos!D336,"")</f>
        <v>0</v>
      </c>
      <c r="S336">
        <f>IFERROR(Referidos!J336,"")</f>
        <v>0</v>
      </c>
      <c r="T336">
        <f>IFERROR(Referidos!N336,"")</f>
        <v>0</v>
      </c>
      <c r="U336" s="5">
        <f>IFERROR(Referidos!P336,"")</f>
        <v>0</v>
      </c>
      <c r="V336">
        <f>IFERROR(Referidos!S336,"")</f>
        <v>0</v>
      </c>
      <c r="X336">
        <f>IFERROR(Demos!A334,"")</f>
        <v>0</v>
      </c>
      <c r="Y336">
        <f>IFERROR(Demos!B334,"")</f>
        <v>0</v>
      </c>
      <c r="Z336">
        <f>IFERROR(Demos!C334,"")</f>
        <v>0</v>
      </c>
      <c r="AA336" s="2">
        <f>IFERROR(Demos!D334,"")</f>
        <v>0</v>
      </c>
      <c r="AB336" s="2">
        <f>IFERROR(Demos!E334,"")</f>
        <v>0</v>
      </c>
      <c r="AC336">
        <f>IFERROR(Demos!G334,"")</f>
        <v>0</v>
      </c>
      <c r="AD336">
        <f>IFERROR(Demos!H334,"")</f>
        <v>0</v>
      </c>
      <c r="AF336">
        <f>IFERROR(Telemarketing!A331,"")</f>
        <v>0</v>
      </c>
      <c r="AG336">
        <f>IFERROR(Telemarketing!B331,"")</f>
        <v>0</v>
      </c>
      <c r="AH336" s="2">
        <f>IFERROR(Telemarketing!C331,"")</f>
        <v>0</v>
      </c>
      <c r="AI336" s="42">
        <f>IFERROR(Telemarketing!D331,"")</f>
        <v>0</v>
      </c>
      <c r="AJ336">
        <f>IFERROR(Telemarketing!E331,"")</f>
        <v>0</v>
      </c>
      <c r="AK336">
        <f>IFERROR(Telemarketing!F331,"")</f>
        <v>0</v>
      </c>
      <c r="AL336">
        <f>IFERROR(Telemarketing!G331,"")</f>
        <v>0</v>
      </c>
    </row>
    <row r="337" spans="2:38" x14ac:dyDescent="0.2">
      <c r="B337" s="2"/>
      <c r="K337" s="5"/>
      <c r="L337" s="2"/>
      <c r="O337">
        <f>IFERROR(Referidos!A337,"")</f>
        <v>0</v>
      </c>
      <c r="P337">
        <f>IFERROR(Referidos!B337,"")</f>
        <v>0</v>
      </c>
      <c r="Q337" s="2">
        <f>IFERROR(Referidos!C337,"")</f>
        <v>0</v>
      </c>
      <c r="R337">
        <f>IFERROR(Referidos!D337,"")</f>
        <v>0</v>
      </c>
      <c r="S337">
        <f>IFERROR(Referidos!J337,"")</f>
        <v>0</v>
      </c>
      <c r="T337">
        <f>IFERROR(Referidos!N337,"")</f>
        <v>0</v>
      </c>
      <c r="U337" s="5">
        <f>IFERROR(Referidos!P337,"")</f>
        <v>0</v>
      </c>
      <c r="V337">
        <f>IFERROR(Referidos!S337,"")</f>
        <v>0</v>
      </c>
      <c r="X337">
        <f>IFERROR(Demos!A335,"")</f>
        <v>0</v>
      </c>
      <c r="Y337">
        <f>IFERROR(Demos!B335,"")</f>
        <v>0</v>
      </c>
      <c r="Z337">
        <f>IFERROR(Demos!C335,"")</f>
        <v>0</v>
      </c>
      <c r="AA337" s="2">
        <f>IFERROR(Demos!D335,"")</f>
        <v>0</v>
      </c>
      <c r="AB337" s="2">
        <f>IFERROR(Demos!E335,"")</f>
        <v>0</v>
      </c>
      <c r="AC337">
        <f>IFERROR(Demos!G335,"")</f>
        <v>0</v>
      </c>
      <c r="AD337">
        <f>IFERROR(Demos!H335,"")</f>
        <v>0</v>
      </c>
      <c r="AF337">
        <f>IFERROR(Telemarketing!A332,"")</f>
        <v>0</v>
      </c>
      <c r="AG337">
        <f>IFERROR(Telemarketing!B332,"")</f>
        <v>0</v>
      </c>
      <c r="AH337" s="2">
        <f>IFERROR(Telemarketing!C332,"")</f>
        <v>0</v>
      </c>
      <c r="AI337" s="42">
        <f>IFERROR(Telemarketing!D332,"")</f>
        <v>0</v>
      </c>
      <c r="AJ337">
        <f>IFERROR(Telemarketing!E332,"")</f>
        <v>0</v>
      </c>
      <c r="AK337">
        <f>IFERROR(Telemarketing!F332,"")</f>
        <v>0</v>
      </c>
      <c r="AL337">
        <f>IFERROR(Telemarketing!G332,"")</f>
        <v>0</v>
      </c>
    </row>
    <row r="338" spans="2:38" x14ac:dyDescent="0.2">
      <c r="B338" s="2"/>
      <c r="K338" s="5"/>
      <c r="L338" s="2"/>
      <c r="O338">
        <f>IFERROR(Referidos!A338,"")</f>
        <v>0</v>
      </c>
      <c r="P338">
        <f>IFERROR(Referidos!B338,"")</f>
        <v>0</v>
      </c>
      <c r="Q338" s="2">
        <f>IFERROR(Referidos!C338,"")</f>
        <v>0</v>
      </c>
      <c r="R338">
        <f>IFERROR(Referidos!D338,"")</f>
        <v>0</v>
      </c>
      <c r="S338">
        <f>IFERROR(Referidos!J338,"")</f>
        <v>0</v>
      </c>
      <c r="T338">
        <f>IFERROR(Referidos!N338,"")</f>
        <v>0</v>
      </c>
      <c r="U338" s="5">
        <f>IFERROR(Referidos!P338,"")</f>
        <v>0</v>
      </c>
      <c r="V338">
        <f>IFERROR(Referidos!S338,"")</f>
        <v>0</v>
      </c>
      <c r="X338">
        <f>IFERROR(Demos!A336,"")</f>
        <v>0</v>
      </c>
      <c r="Y338">
        <f>IFERROR(Demos!B336,"")</f>
        <v>0</v>
      </c>
      <c r="Z338">
        <f>IFERROR(Demos!C336,"")</f>
        <v>0</v>
      </c>
      <c r="AA338" s="2">
        <f>IFERROR(Demos!D336,"")</f>
        <v>0</v>
      </c>
      <c r="AB338" s="2">
        <f>IFERROR(Demos!E336,"")</f>
        <v>0</v>
      </c>
      <c r="AC338">
        <f>IFERROR(Demos!G336,"")</f>
        <v>0</v>
      </c>
      <c r="AD338">
        <f>IFERROR(Demos!H336,"")</f>
        <v>0</v>
      </c>
      <c r="AF338">
        <f>IFERROR(Telemarketing!A333,"")</f>
        <v>0</v>
      </c>
      <c r="AG338">
        <f>IFERROR(Telemarketing!B333,"")</f>
        <v>0</v>
      </c>
      <c r="AH338" s="2">
        <f>IFERROR(Telemarketing!C333,"")</f>
        <v>0</v>
      </c>
      <c r="AI338" s="42">
        <f>IFERROR(Telemarketing!D333,"")</f>
        <v>0</v>
      </c>
      <c r="AJ338">
        <f>IFERROR(Telemarketing!E333,"")</f>
        <v>0</v>
      </c>
      <c r="AK338">
        <f>IFERROR(Telemarketing!F333,"")</f>
        <v>0</v>
      </c>
      <c r="AL338">
        <f>IFERROR(Telemarketing!G333,"")</f>
        <v>0</v>
      </c>
    </row>
    <row r="339" spans="2:38" x14ac:dyDescent="0.2">
      <c r="B339" s="2"/>
      <c r="K339" s="5"/>
      <c r="L339" s="2"/>
      <c r="O339">
        <f>IFERROR(Referidos!A339,"")</f>
        <v>0</v>
      </c>
      <c r="P339">
        <f>IFERROR(Referidos!B339,"")</f>
        <v>0</v>
      </c>
      <c r="Q339" s="2">
        <f>IFERROR(Referidos!C339,"")</f>
        <v>0</v>
      </c>
      <c r="R339">
        <f>IFERROR(Referidos!D339,"")</f>
        <v>0</v>
      </c>
      <c r="S339">
        <f>IFERROR(Referidos!J339,"")</f>
        <v>0</v>
      </c>
      <c r="T339">
        <f>IFERROR(Referidos!N339,"")</f>
        <v>0</v>
      </c>
      <c r="U339" s="5">
        <f>IFERROR(Referidos!P339,"")</f>
        <v>0</v>
      </c>
      <c r="V339">
        <f>IFERROR(Referidos!S339,"")</f>
        <v>0</v>
      </c>
      <c r="X339">
        <f>IFERROR(Demos!A337,"")</f>
        <v>0</v>
      </c>
      <c r="Y339">
        <f>IFERROR(Demos!B337,"")</f>
        <v>0</v>
      </c>
      <c r="Z339">
        <f>IFERROR(Demos!C337,"")</f>
        <v>0</v>
      </c>
      <c r="AA339" s="2">
        <f>IFERROR(Demos!D337,"")</f>
        <v>0</v>
      </c>
      <c r="AB339" s="2">
        <f>IFERROR(Demos!E337,"")</f>
        <v>0</v>
      </c>
      <c r="AC339">
        <f>IFERROR(Demos!G337,"")</f>
        <v>0</v>
      </c>
      <c r="AD339">
        <f>IFERROR(Demos!H337,"")</f>
        <v>0</v>
      </c>
      <c r="AF339">
        <f>IFERROR(Telemarketing!A334,"")</f>
        <v>0</v>
      </c>
      <c r="AG339">
        <f>IFERROR(Telemarketing!B334,"")</f>
        <v>0</v>
      </c>
      <c r="AH339" s="2">
        <f>IFERROR(Telemarketing!C334,"")</f>
        <v>0</v>
      </c>
      <c r="AI339" s="42">
        <f>IFERROR(Telemarketing!D334,"")</f>
        <v>0</v>
      </c>
      <c r="AJ339">
        <f>IFERROR(Telemarketing!E334,"")</f>
        <v>0</v>
      </c>
      <c r="AK339">
        <f>IFERROR(Telemarketing!F334,"")</f>
        <v>0</v>
      </c>
      <c r="AL339">
        <f>IFERROR(Telemarketing!G334,"")</f>
        <v>0</v>
      </c>
    </row>
    <row r="340" spans="2:38" x14ac:dyDescent="0.2">
      <c r="B340" s="2"/>
      <c r="K340" s="5"/>
      <c r="L340" s="2"/>
      <c r="O340">
        <f>IFERROR(Referidos!A340,"")</f>
        <v>0</v>
      </c>
      <c r="P340">
        <f>IFERROR(Referidos!B340,"")</f>
        <v>0</v>
      </c>
      <c r="Q340" s="2">
        <f>IFERROR(Referidos!C340,"")</f>
        <v>0</v>
      </c>
      <c r="R340">
        <f>IFERROR(Referidos!D340,"")</f>
        <v>0</v>
      </c>
      <c r="S340">
        <f>IFERROR(Referidos!J340,"")</f>
        <v>0</v>
      </c>
      <c r="T340">
        <f>IFERROR(Referidos!N340,"")</f>
        <v>0</v>
      </c>
      <c r="U340" s="5">
        <f>IFERROR(Referidos!P340,"")</f>
        <v>0</v>
      </c>
      <c r="V340">
        <f>IFERROR(Referidos!S340,"")</f>
        <v>0</v>
      </c>
      <c r="X340">
        <f>IFERROR(Demos!A338,"")</f>
        <v>0</v>
      </c>
      <c r="Y340">
        <f>IFERROR(Demos!B338,"")</f>
        <v>0</v>
      </c>
      <c r="Z340">
        <f>IFERROR(Demos!C338,"")</f>
        <v>0</v>
      </c>
      <c r="AA340" s="2">
        <f>IFERROR(Demos!D338,"")</f>
        <v>0</v>
      </c>
      <c r="AB340" s="2">
        <f>IFERROR(Demos!E338,"")</f>
        <v>0</v>
      </c>
      <c r="AC340">
        <f>IFERROR(Demos!G338,"")</f>
        <v>0</v>
      </c>
      <c r="AD340">
        <f>IFERROR(Demos!H338,"")</f>
        <v>0</v>
      </c>
      <c r="AF340">
        <f>IFERROR(Telemarketing!A335,"")</f>
        <v>0</v>
      </c>
      <c r="AG340">
        <f>IFERROR(Telemarketing!B335,"")</f>
        <v>0</v>
      </c>
      <c r="AH340" s="2">
        <f>IFERROR(Telemarketing!C335,"")</f>
        <v>0</v>
      </c>
      <c r="AI340" s="42">
        <f>IFERROR(Telemarketing!D335,"")</f>
        <v>0</v>
      </c>
      <c r="AJ340">
        <f>IFERROR(Telemarketing!E335,"")</f>
        <v>0</v>
      </c>
      <c r="AK340">
        <f>IFERROR(Telemarketing!F335,"")</f>
        <v>0</v>
      </c>
      <c r="AL340">
        <f>IFERROR(Telemarketing!G335,"")</f>
        <v>0</v>
      </c>
    </row>
    <row r="341" spans="2:38" x14ac:dyDescent="0.2">
      <c r="B341" s="2"/>
      <c r="K341" s="5"/>
      <c r="L341" s="2"/>
      <c r="O341">
        <f>IFERROR(Referidos!A341,"")</f>
        <v>0</v>
      </c>
      <c r="P341">
        <f>IFERROR(Referidos!B341,"")</f>
        <v>0</v>
      </c>
      <c r="Q341" s="2">
        <f>IFERROR(Referidos!C341,"")</f>
        <v>0</v>
      </c>
      <c r="R341">
        <f>IFERROR(Referidos!D341,"")</f>
        <v>0</v>
      </c>
      <c r="S341">
        <f>IFERROR(Referidos!J341,"")</f>
        <v>0</v>
      </c>
      <c r="T341">
        <f>IFERROR(Referidos!N341,"")</f>
        <v>0</v>
      </c>
      <c r="U341" s="5">
        <f>IFERROR(Referidos!P341,"")</f>
        <v>0</v>
      </c>
      <c r="V341">
        <f>IFERROR(Referidos!S341,"")</f>
        <v>0</v>
      </c>
      <c r="X341">
        <f>IFERROR(Demos!A339,"")</f>
        <v>0</v>
      </c>
      <c r="Y341">
        <f>IFERROR(Demos!B339,"")</f>
        <v>0</v>
      </c>
      <c r="Z341">
        <f>IFERROR(Demos!C339,"")</f>
        <v>0</v>
      </c>
      <c r="AA341" s="2">
        <f>IFERROR(Demos!D339,"")</f>
        <v>0</v>
      </c>
      <c r="AB341" s="2">
        <f>IFERROR(Demos!E339,"")</f>
        <v>0</v>
      </c>
      <c r="AC341">
        <f>IFERROR(Demos!G339,"")</f>
        <v>0</v>
      </c>
      <c r="AD341">
        <f>IFERROR(Demos!H339,"")</f>
        <v>0</v>
      </c>
      <c r="AF341">
        <f>IFERROR(Telemarketing!A336,"")</f>
        <v>0</v>
      </c>
      <c r="AG341">
        <f>IFERROR(Telemarketing!B336,"")</f>
        <v>0</v>
      </c>
      <c r="AH341" s="2">
        <f>IFERROR(Telemarketing!C336,"")</f>
        <v>0</v>
      </c>
      <c r="AI341" s="42">
        <f>IFERROR(Telemarketing!D336,"")</f>
        <v>0</v>
      </c>
      <c r="AJ341">
        <f>IFERROR(Telemarketing!E336,"")</f>
        <v>0</v>
      </c>
      <c r="AK341">
        <f>IFERROR(Telemarketing!F336,"")</f>
        <v>0</v>
      </c>
      <c r="AL341">
        <f>IFERROR(Telemarketing!G336,"")</f>
        <v>0</v>
      </c>
    </row>
    <row r="342" spans="2:38" x14ac:dyDescent="0.2">
      <c r="B342" s="2"/>
      <c r="K342" s="5"/>
      <c r="L342" s="2"/>
      <c r="O342">
        <f>IFERROR(Referidos!A342,"")</f>
        <v>0</v>
      </c>
      <c r="P342">
        <f>IFERROR(Referidos!B342,"")</f>
        <v>0</v>
      </c>
      <c r="Q342" s="2">
        <f>IFERROR(Referidos!C342,"")</f>
        <v>0</v>
      </c>
      <c r="R342">
        <f>IFERROR(Referidos!D342,"")</f>
        <v>0</v>
      </c>
      <c r="S342">
        <f>IFERROR(Referidos!J342,"")</f>
        <v>0</v>
      </c>
      <c r="T342">
        <f>IFERROR(Referidos!N342,"")</f>
        <v>0</v>
      </c>
      <c r="U342" s="5">
        <f>IFERROR(Referidos!P342,"")</f>
        <v>0</v>
      </c>
      <c r="V342">
        <f>IFERROR(Referidos!S342,"")</f>
        <v>0</v>
      </c>
      <c r="X342">
        <f>IFERROR(Demos!A340,"")</f>
        <v>0</v>
      </c>
      <c r="Y342">
        <f>IFERROR(Demos!B340,"")</f>
        <v>0</v>
      </c>
      <c r="Z342">
        <f>IFERROR(Demos!C340,"")</f>
        <v>0</v>
      </c>
      <c r="AA342" s="2">
        <f>IFERROR(Demos!D340,"")</f>
        <v>0</v>
      </c>
      <c r="AB342" s="2">
        <f>IFERROR(Demos!E340,"")</f>
        <v>0</v>
      </c>
      <c r="AC342">
        <f>IFERROR(Demos!G340,"")</f>
        <v>0</v>
      </c>
      <c r="AD342">
        <f>IFERROR(Demos!H340,"")</f>
        <v>0</v>
      </c>
      <c r="AF342">
        <f>IFERROR(Telemarketing!A337,"")</f>
        <v>0</v>
      </c>
      <c r="AG342">
        <f>IFERROR(Telemarketing!B337,"")</f>
        <v>0</v>
      </c>
      <c r="AH342" s="2">
        <f>IFERROR(Telemarketing!C337,"")</f>
        <v>0</v>
      </c>
      <c r="AI342" s="42">
        <f>IFERROR(Telemarketing!D337,"")</f>
        <v>0</v>
      </c>
      <c r="AJ342">
        <f>IFERROR(Telemarketing!E337,"")</f>
        <v>0</v>
      </c>
      <c r="AK342">
        <f>IFERROR(Telemarketing!F337,"")</f>
        <v>0</v>
      </c>
      <c r="AL342">
        <f>IFERROR(Telemarketing!G337,"")</f>
        <v>0</v>
      </c>
    </row>
    <row r="343" spans="2:38" x14ac:dyDescent="0.2">
      <c r="B343" s="2"/>
      <c r="K343" s="5"/>
      <c r="L343" s="2"/>
      <c r="O343">
        <f>IFERROR(Referidos!A343,"")</f>
        <v>0</v>
      </c>
      <c r="P343">
        <f>IFERROR(Referidos!B343,"")</f>
        <v>0</v>
      </c>
      <c r="Q343" s="2">
        <f>IFERROR(Referidos!C343,"")</f>
        <v>0</v>
      </c>
      <c r="R343">
        <f>IFERROR(Referidos!D343,"")</f>
        <v>0</v>
      </c>
      <c r="S343">
        <f>IFERROR(Referidos!J343,"")</f>
        <v>0</v>
      </c>
      <c r="T343">
        <f>IFERROR(Referidos!N343,"")</f>
        <v>0</v>
      </c>
      <c r="U343" s="5">
        <f>IFERROR(Referidos!P343,"")</f>
        <v>0</v>
      </c>
      <c r="V343">
        <f>IFERROR(Referidos!S343,"")</f>
        <v>0</v>
      </c>
      <c r="X343">
        <f>IFERROR(Demos!A341,"")</f>
        <v>0</v>
      </c>
      <c r="Y343">
        <f>IFERROR(Demos!B341,"")</f>
        <v>0</v>
      </c>
      <c r="Z343">
        <f>IFERROR(Demos!C341,"")</f>
        <v>0</v>
      </c>
      <c r="AA343" s="2">
        <f>IFERROR(Demos!D341,"")</f>
        <v>0</v>
      </c>
      <c r="AB343" s="2">
        <f>IFERROR(Demos!E341,"")</f>
        <v>0</v>
      </c>
      <c r="AC343">
        <f>IFERROR(Demos!G341,"")</f>
        <v>0</v>
      </c>
      <c r="AD343">
        <f>IFERROR(Demos!H341,"")</f>
        <v>0</v>
      </c>
      <c r="AF343">
        <f>IFERROR(Telemarketing!A338,"")</f>
        <v>0</v>
      </c>
      <c r="AG343">
        <f>IFERROR(Telemarketing!B338,"")</f>
        <v>0</v>
      </c>
      <c r="AH343" s="2">
        <f>IFERROR(Telemarketing!C338,"")</f>
        <v>0</v>
      </c>
      <c r="AI343" s="42">
        <f>IFERROR(Telemarketing!D338,"")</f>
        <v>0</v>
      </c>
      <c r="AJ343">
        <f>IFERROR(Telemarketing!E338,"")</f>
        <v>0</v>
      </c>
      <c r="AK343">
        <f>IFERROR(Telemarketing!F338,"")</f>
        <v>0</v>
      </c>
      <c r="AL343">
        <f>IFERROR(Telemarketing!G338,"")</f>
        <v>0</v>
      </c>
    </row>
    <row r="344" spans="2:38" x14ac:dyDescent="0.2">
      <c r="B344" s="2"/>
      <c r="K344" s="5"/>
      <c r="L344" s="2"/>
      <c r="O344">
        <f>IFERROR(Referidos!A344,"")</f>
        <v>0</v>
      </c>
      <c r="P344">
        <f>IFERROR(Referidos!B344,"")</f>
        <v>0</v>
      </c>
      <c r="Q344" s="2">
        <f>IFERROR(Referidos!C344,"")</f>
        <v>0</v>
      </c>
      <c r="R344">
        <f>IFERROR(Referidos!D344,"")</f>
        <v>0</v>
      </c>
      <c r="S344">
        <f>IFERROR(Referidos!J344,"")</f>
        <v>0</v>
      </c>
      <c r="T344">
        <f>IFERROR(Referidos!N344,"")</f>
        <v>0</v>
      </c>
      <c r="U344" s="5">
        <f>IFERROR(Referidos!P344,"")</f>
        <v>0</v>
      </c>
      <c r="V344">
        <f>IFERROR(Referidos!S344,"")</f>
        <v>0</v>
      </c>
      <c r="X344">
        <f>IFERROR(Demos!A342,"")</f>
        <v>0</v>
      </c>
      <c r="Y344">
        <f>IFERROR(Demos!B342,"")</f>
        <v>0</v>
      </c>
      <c r="Z344">
        <f>IFERROR(Demos!C342,"")</f>
        <v>0</v>
      </c>
      <c r="AA344" s="2">
        <f>IFERROR(Demos!D342,"")</f>
        <v>0</v>
      </c>
      <c r="AB344" s="2">
        <f>IFERROR(Demos!E342,"")</f>
        <v>0</v>
      </c>
      <c r="AC344">
        <f>IFERROR(Demos!G342,"")</f>
        <v>0</v>
      </c>
      <c r="AD344">
        <f>IFERROR(Demos!H342,"")</f>
        <v>0</v>
      </c>
      <c r="AF344">
        <f>IFERROR(Telemarketing!A339,"")</f>
        <v>0</v>
      </c>
      <c r="AG344">
        <f>IFERROR(Telemarketing!B339,"")</f>
        <v>0</v>
      </c>
      <c r="AH344" s="2">
        <f>IFERROR(Telemarketing!C339,"")</f>
        <v>0</v>
      </c>
      <c r="AI344" s="42">
        <f>IFERROR(Telemarketing!D339,"")</f>
        <v>0</v>
      </c>
      <c r="AJ344">
        <f>IFERROR(Telemarketing!E339,"")</f>
        <v>0</v>
      </c>
      <c r="AK344">
        <f>IFERROR(Telemarketing!F339,"")</f>
        <v>0</v>
      </c>
      <c r="AL344">
        <f>IFERROR(Telemarketing!G339,"")</f>
        <v>0</v>
      </c>
    </row>
    <row r="345" spans="2:38" x14ac:dyDescent="0.2">
      <c r="B345" s="2"/>
      <c r="K345" s="5"/>
      <c r="L345" s="2"/>
      <c r="O345">
        <f>IFERROR(Referidos!A345,"")</f>
        <v>0</v>
      </c>
      <c r="P345">
        <f>IFERROR(Referidos!B345,"")</f>
        <v>0</v>
      </c>
      <c r="Q345" s="2">
        <f>IFERROR(Referidos!C345,"")</f>
        <v>0</v>
      </c>
      <c r="R345">
        <f>IFERROR(Referidos!D345,"")</f>
        <v>0</v>
      </c>
      <c r="S345">
        <f>IFERROR(Referidos!J345,"")</f>
        <v>0</v>
      </c>
      <c r="T345">
        <f>IFERROR(Referidos!N345,"")</f>
        <v>0</v>
      </c>
      <c r="U345" s="5">
        <f>IFERROR(Referidos!P345,"")</f>
        <v>0</v>
      </c>
      <c r="V345">
        <f>IFERROR(Referidos!S345,"")</f>
        <v>0</v>
      </c>
      <c r="X345">
        <f>IFERROR(Demos!A343,"")</f>
        <v>0</v>
      </c>
      <c r="Y345">
        <f>IFERROR(Demos!B343,"")</f>
        <v>0</v>
      </c>
      <c r="Z345">
        <f>IFERROR(Demos!C343,"")</f>
        <v>0</v>
      </c>
      <c r="AA345" s="2">
        <f>IFERROR(Demos!D343,"")</f>
        <v>0</v>
      </c>
      <c r="AB345" s="2">
        <f>IFERROR(Demos!E343,"")</f>
        <v>0</v>
      </c>
      <c r="AC345">
        <f>IFERROR(Demos!G343,"")</f>
        <v>0</v>
      </c>
      <c r="AD345">
        <f>IFERROR(Demos!H343,"")</f>
        <v>0</v>
      </c>
      <c r="AF345">
        <f>IFERROR(Telemarketing!A340,"")</f>
        <v>0</v>
      </c>
      <c r="AG345">
        <f>IFERROR(Telemarketing!B340,"")</f>
        <v>0</v>
      </c>
      <c r="AH345" s="2">
        <f>IFERROR(Telemarketing!C340,"")</f>
        <v>0</v>
      </c>
      <c r="AI345" s="42">
        <f>IFERROR(Telemarketing!D340,"")</f>
        <v>0</v>
      </c>
      <c r="AJ345">
        <f>IFERROR(Telemarketing!E340,"")</f>
        <v>0</v>
      </c>
      <c r="AK345">
        <f>IFERROR(Telemarketing!F340,"")</f>
        <v>0</v>
      </c>
      <c r="AL345">
        <f>IFERROR(Telemarketing!G340,"")</f>
        <v>0</v>
      </c>
    </row>
    <row r="346" spans="2:38" x14ac:dyDescent="0.2">
      <c r="B346" s="2"/>
      <c r="K346" s="5"/>
      <c r="L346" s="2"/>
      <c r="O346">
        <f>IFERROR(Referidos!A346,"")</f>
        <v>0</v>
      </c>
      <c r="P346">
        <f>IFERROR(Referidos!B346,"")</f>
        <v>0</v>
      </c>
      <c r="Q346" s="2">
        <f>IFERROR(Referidos!C346,"")</f>
        <v>0</v>
      </c>
      <c r="R346">
        <f>IFERROR(Referidos!D346,"")</f>
        <v>0</v>
      </c>
      <c r="S346">
        <f>IFERROR(Referidos!J346,"")</f>
        <v>0</v>
      </c>
      <c r="T346">
        <f>IFERROR(Referidos!N346,"")</f>
        <v>0</v>
      </c>
      <c r="U346" s="5">
        <f>IFERROR(Referidos!P346,"")</f>
        <v>0</v>
      </c>
      <c r="V346">
        <f>IFERROR(Referidos!S346,"")</f>
        <v>0</v>
      </c>
      <c r="X346">
        <f>IFERROR(Demos!A344,"")</f>
        <v>0</v>
      </c>
      <c r="Y346">
        <f>IFERROR(Demos!B344,"")</f>
        <v>0</v>
      </c>
      <c r="Z346">
        <f>IFERROR(Demos!C344,"")</f>
        <v>0</v>
      </c>
      <c r="AA346" s="2">
        <f>IFERROR(Demos!D344,"")</f>
        <v>0</v>
      </c>
      <c r="AB346" s="2">
        <f>IFERROR(Demos!E344,"")</f>
        <v>0</v>
      </c>
      <c r="AC346">
        <f>IFERROR(Demos!G344,"")</f>
        <v>0</v>
      </c>
      <c r="AD346">
        <f>IFERROR(Demos!H344,"")</f>
        <v>0</v>
      </c>
      <c r="AF346">
        <f>IFERROR(Telemarketing!A341,"")</f>
        <v>0</v>
      </c>
      <c r="AG346">
        <f>IFERROR(Telemarketing!B341,"")</f>
        <v>0</v>
      </c>
      <c r="AH346" s="2">
        <f>IFERROR(Telemarketing!C341,"")</f>
        <v>0</v>
      </c>
      <c r="AI346" s="42">
        <f>IFERROR(Telemarketing!D341,"")</f>
        <v>0</v>
      </c>
      <c r="AJ346">
        <f>IFERROR(Telemarketing!E341,"")</f>
        <v>0</v>
      </c>
      <c r="AK346">
        <f>IFERROR(Telemarketing!F341,"")</f>
        <v>0</v>
      </c>
      <c r="AL346">
        <f>IFERROR(Telemarketing!G341,"")</f>
        <v>0</v>
      </c>
    </row>
    <row r="347" spans="2:38" x14ac:dyDescent="0.2">
      <c r="B347" s="2"/>
      <c r="K347" s="5"/>
      <c r="L347" s="2"/>
      <c r="O347">
        <f>IFERROR(Referidos!A347,"")</f>
        <v>0</v>
      </c>
      <c r="P347">
        <f>IFERROR(Referidos!B347,"")</f>
        <v>0</v>
      </c>
      <c r="Q347" s="2">
        <f>IFERROR(Referidos!C347,"")</f>
        <v>0</v>
      </c>
      <c r="R347">
        <f>IFERROR(Referidos!D347,"")</f>
        <v>0</v>
      </c>
      <c r="S347">
        <f>IFERROR(Referidos!J347,"")</f>
        <v>0</v>
      </c>
      <c r="T347">
        <f>IFERROR(Referidos!N347,"")</f>
        <v>0</v>
      </c>
      <c r="U347" s="5">
        <f>IFERROR(Referidos!P347,"")</f>
        <v>0</v>
      </c>
      <c r="V347">
        <f>IFERROR(Referidos!S347,"")</f>
        <v>0</v>
      </c>
      <c r="X347">
        <f>IFERROR(Demos!A345,"")</f>
        <v>0</v>
      </c>
      <c r="Y347">
        <f>IFERROR(Demos!B345,"")</f>
        <v>0</v>
      </c>
      <c r="Z347">
        <f>IFERROR(Demos!C345,"")</f>
        <v>0</v>
      </c>
      <c r="AA347" s="2">
        <f>IFERROR(Demos!D345,"")</f>
        <v>0</v>
      </c>
      <c r="AB347" s="2">
        <f>IFERROR(Demos!E345,"")</f>
        <v>0</v>
      </c>
      <c r="AC347">
        <f>IFERROR(Demos!G345,"")</f>
        <v>0</v>
      </c>
      <c r="AD347">
        <f>IFERROR(Demos!H345,"")</f>
        <v>0</v>
      </c>
      <c r="AF347">
        <f>IFERROR(Telemarketing!A342,"")</f>
        <v>0</v>
      </c>
      <c r="AG347">
        <f>IFERROR(Telemarketing!B342,"")</f>
        <v>0</v>
      </c>
      <c r="AH347" s="2">
        <f>IFERROR(Telemarketing!C342,"")</f>
        <v>0</v>
      </c>
      <c r="AI347" s="42">
        <f>IFERROR(Telemarketing!D342,"")</f>
        <v>0</v>
      </c>
      <c r="AJ347">
        <f>IFERROR(Telemarketing!E342,"")</f>
        <v>0</v>
      </c>
      <c r="AK347">
        <f>IFERROR(Telemarketing!F342,"")</f>
        <v>0</v>
      </c>
      <c r="AL347">
        <f>IFERROR(Telemarketing!G342,"")</f>
        <v>0</v>
      </c>
    </row>
    <row r="348" spans="2:38" x14ac:dyDescent="0.2">
      <c r="B348" s="2"/>
      <c r="K348" s="5"/>
      <c r="L348" s="2"/>
      <c r="O348">
        <f>IFERROR(Referidos!A348,"")</f>
        <v>0</v>
      </c>
      <c r="P348">
        <f>IFERROR(Referidos!B348,"")</f>
        <v>0</v>
      </c>
      <c r="Q348" s="2">
        <f>IFERROR(Referidos!C348,"")</f>
        <v>0</v>
      </c>
      <c r="R348">
        <f>IFERROR(Referidos!D348,"")</f>
        <v>0</v>
      </c>
      <c r="S348">
        <f>IFERROR(Referidos!J348,"")</f>
        <v>0</v>
      </c>
      <c r="T348">
        <f>IFERROR(Referidos!N348,"")</f>
        <v>0</v>
      </c>
      <c r="U348" s="5">
        <f>IFERROR(Referidos!P348,"")</f>
        <v>0</v>
      </c>
      <c r="V348">
        <f>IFERROR(Referidos!S348,"")</f>
        <v>0</v>
      </c>
      <c r="X348">
        <f>IFERROR(Demos!A346,"")</f>
        <v>0</v>
      </c>
      <c r="Y348">
        <f>IFERROR(Demos!B346,"")</f>
        <v>0</v>
      </c>
      <c r="Z348">
        <f>IFERROR(Demos!C346,"")</f>
        <v>0</v>
      </c>
      <c r="AA348" s="2">
        <f>IFERROR(Demos!D346,"")</f>
        <v>0</v>
      </c>
      <c r="AB348" s="2">
        <f>IFERROR(Demos!E346,"")</f>
        <v>0</v>
      </c>
      <c r="AC348">
        <f>IFERROR(Demos!G346,"")</f>
        <v>0</v>
      </c>
      <c r="AD348">
        <f>IFERROR(Demos!H346,"")</f>
        <v>0</v>
      </c>
      <c r="AF348">
        <f>IFERROR(Telemarketing!A343,"")</f>
        <v>0</v>
      </c>
      <c r="AG348">
        <f>IFERROR(Telemarketing!B343,"")</f>
        <v>0</v>
      </c>
      <c r="AH348" s="2">
        <f>IFERROR(Telemarketing!C343,"")</f>
        <v>0</v>
      </c>
      <c r="AI348" s="42">
        <f>IFERROR(Telemarketing!D343,"")</f>
        <v>0</v>
      </c>
      <c r="AJ348">
        <f>IFERROR(Telemarketing!E343,"")</f>
        <v>0</v>
      </c>
      <c r="AK348">
        <f>IFERROR(Telemarketing!F343,"")</f>
        <v>0</v>
      </c>
      <c r="AL348">
        <f>IFERROR(Telemarketing!G343,"")</f>
        <v>0</v>
      </c>
    </row>
    <row r="349" spans="2:38" x14ac:dyDescent="0.2">
      <c r="B349" s="2"/>
      <c r="K349" s="5"/>
      <c r="L349" s="2"/>
      <c r="O349">
        <f>IFERROR(Referidos!A349,"")</f>
        <v>0</v>
      </c>
      <c r="P349">
        <f>IFERROR(Referidos!B349,"")</f>
        <v>0</v>
      </c>
      <c r="Q349" s="2">
        <f>IFERROR(Referidos!C349,"")</f>
        <v>0</v>
      </c>
      <c r="R349">
        <f>IFERROR(Referidos!D349,"")</f>
        <v>0</v>
      </c>
      <c r="S349">
        <f>IFERROR(Referidos!J349,"")</f>
        <v>0</v>
      </c>
      <c r="T349">
        <f>IFERROR(Referidos!N349,"")</f>
        <v>0</v>
      </c>
      <c r="U349" s="5">
        <f>IFERROR(Referidos!P349,"")</f>
        <v>0</v>
      </c>
      <c r="V349">
        <f>IFERROR(Referidos!S349,"")</f>
        <v>0</v>
      </c>
      <c r="X349">
        <f>IFERROR(Demos!A347,"")</f>
        <v>0</v>
      </c>
      <c r="Y349">
        <f>IFERROR(Demos!B347,"")</f>
        <v>0</v>
      </c>
      <c r="Z349">
        <f>IFERROR(Demos!C347,"")</f>
        <v>0</v>
      </c>
      <c r="AA349" s="2">
        <f>IFERROR(Demos!D347,"")</f>
        <v>0</v>
      </c>
      <c r="AB349" s="2">
        <f>IFERROR(Demos!E347,"")</f>
        <v>0</v>
      </c>
      <c r="AC349">
        <f>IFERROR(Demos!G347,"")</f>
        <v>0</v>
      </c>
      <c r="AD349">
        <f>IFERROR(Demos!H347,"")</f>
        <v>0</v>
      </c>
      <c r="AF349">
        <f>IFERROR(Telemarketing!A344,"")</f>
        <v>0</v>
      </c>
      <c r="AG349">
        <f>IFERROR(Telemarketing!B344,"")</f>
        <v>0</v>
      </c>
      <c r="AH349" s="2">
        <f>IFERROR(Telemarketing!C344,"")</f>
        <v>0</v>
      </c>
      <c r="AI349" s="42">
        <f>IFERROR(Telemarketing!D344,"")</f>
        <v>0</v>
      </c>
      <c r="AJ349">
        <f>IFERROR(Telemarketing!E344,"")</f>
        <v>0</v>
      </c>
      <c r="AK349">
        <f>IFERROR(Telemarketing!F344,"")</f>
        <v>0</v>
      </c>
      <c r="AL349">
        <f>IFERROR(Telemarketing!G344,"")</f>
        <v>0</v>
      </c>
    </row>
    <row r="350" spans="2:38" x14ac:dyDescent="0.2">
      <c r="B350" s="2"/>
      <c r="K350" s="5"/>
      <c r="L350" s="2"/>
      <c r="O350">
        <f>IFERROR(Referidos!A350,"")</f>
        <v>0</v>
      </c>
      <c r="P350">
        <f>IFERROR(Referidos!B350,"")</f>
        <v>0</v>
      </c>
      <c r="Q350" s="2">
        <f>IFERROR(Referidos!C350,"")</f>
        <v>0</v>
      </c>
      <c r="R350">
        <f>IFERROR(Referidos!D350,"")</f>
        <v>0</v>
      </c>
      <c r="S350">
        <f>IFERROR(Referidos!J350,"")</f>
        <v>0</v>
      </c>
      <c r="T350">
        <f>IFERROR(Referidos!N350,"")</f>
        <v>0</v>
      </c>
      <c r="U350" s="5">
        <f>IFERROR(Referidos!P350,"")</f>
        <v>0</v>
      </c>
      <c r="V350">
        <f>IFERROR(Referidos!S350,"")</f>
        <v>0</v>
      </c>
      <c r="X350">
        <f>IFERROR(Demos!A348,"")</f>
        <v>0</v>
      </c>
      <c r="Y350">
        <f>IFERROR(Demos!B348,"")</f>
        <v>0</v>
      </c>
      <c r="Z350">
        <f>IFERROR(Demos!C348,"")</f>
        <v>0</v>
      </c>
      <c r="AA350" s="2">
        <f>IFERROR(Demos!D348,"")</f>
        <v>0</v>
      </c>
      <c r="AB350" s="2">
        <f>IFERROR(Demos!E348,"")</f>
        <v>0</v>
      </c>
      <c r="AC350">
        <f>IFERROR(Demos!G348,"")</f>
        <v>0</v>
      </c>
      <c r="AD350">
        <f>IFERROR(Demos!H348,"")</f>
        <v>0</v>
      </c>
      <c r="AF350">
        <f>IFERROR(Telemarketing!A345,"")</f>
        <v>0</v>
      </c>
      <c r="AG350">
        <f>IFERROR(Telemarketing!B345,"")</f>
        <v>0</v>
      </c>
      <c r="AH350" s="2">
        <f>IFERROR(Telemarketing!C345,"")</f>
        <v>0</v>
      </c>
      <c r="AI350" s="42">
        <f>IFERROR(Telemarketing!D345,"")</f>
        <v>0</v>
      </c>
      <c r="AJ350">
        <f>IFERROR(Telemarketing!E345,"")</f>
        <v>0</v>
      </c>
      <c r="AK350">
        <f>IFERROR(Telemarketing!F345,"")</f>
        <v>0</v>
      </c>
      <c r="AL350">
        <f>IFERROR(Telemarketing!G345,"")</f>
        <v>0</v>
      </c>
    </row>
    <row r="351" spans="2:38" x14ac:dyDescent="0.2">
      <c r="B351" s="2"/>
      <c r="K351" s="5"/>
      <c r="L351" s="2"/>
      <c r="O351">
        <f>IFERROR(Referidos!A351,"")</f>
        <v>0</v>
      </c>
      <c r="P351">
        <f>IFERROR(Referidos!B351,"")</f>
        <v>0</v>
      </c>
      <c r="Q351" s="2">
        <f>IFERROR(Referidos!C351,"")</f>
        <v>0</v>
      </c>
      <c r="R351">
        <f>IFERROR(Referidos!D351,"")</f>
        <v>0</v>
      </c>
      <c r="S351">
        <f>IFERROR(Referidos!J351,"")</f>
        <v>0</v>
      </c>
      <c r="T351">
        <f>IFERROR(Referidos!N351,"")</f>
        <v>0</v>
      </c>
      <c r="U351" s="5">
        <f>IFERROR(Referidos!P351,"")</f>
        <v>0</v>
      </c>
      <c r="V351">
        <f>IFERROR(Referidos!S351,"")</f>
        <v>0</v>
      </c>
      <c r="X351">
        <f>IFERROR(Demos!A349,"")</f>
        <v>0</v>
      </c>
      <c r="Y351">
        <f>IFERROR(Demos!B349,"")</f>
        <v>0</v>
      </c>
      <c r="Z351">
        <f>IFERROR(Demos!C349,"")</f>
        <v>0</v>
      </c>
      <c r="AA351" s="2">
        <f>IFERROR(Demos!D349,"")</f>
        <v>0</v>
      </c>
      <c r="AB351" s="2">
        <f>IFERROR(Demos!E349,"")</f>
        <v>0</v>
      </c>
      <c r="AC351">
        <f>IFERROR(Demos!G349,"")</f>
        <v>0</v>
      </c>
      <c r="AD351">
        <f>IFERROR(Demos!H349,"")</f>
        <v>0</v>
      </c>
      <c r="AF351">
        <f>IFERROR(Telemarketing!A346,"")</f>
        <v>0</v>
      </c>
      <c r="AG351">
        <f>IFERROR(Telemarketing!B346,"")</f>
        <v>0</v>
      </c>
      <c r="AH351" s="2">
        <f>IFERROR(Telemarketing!C346,"")</f>
        <v>0</v>
      </c>
      <c r="AI351" s="42">
        <f>IFERROR(Telemarketing!D346,"")</f>
        <v>0</v>
      </c>
      <c r="AJ351">
        <f>IFERROR(Telemarketing!E346,"")</f>
        <v>0</v>
      </c>
      <c r="AK351">
        <f>IFERROR(Telemarketing!F346,"")</f>
        <v>0</v>
      </c>
      <c r="AL351">
        <f>IFERROR(Telemarketing!G346,"")</f>
        <v>0</v>
      </c>
    </row>
    <row r="352" spans="2:38" x14ac:dyDescent="0.2">
      <c r="B352" s="2"/>
      <c r="K352" s="5"/>
      <c r="L352" s="2"/>
      <c r="O352">
        <f>IFERROR(Referidos!A352,"")</f>
        <v>0</v>
      </c>
      <c r="P352">
        <f>IFERROR(Referidos!B352,"")</f>
        <v>0</v>
      </c>
      <c r="Q352" s="2">
        <f>IFERROR(Referidos!C352,"")</f>
        <v>0</v>
      </c>
      <c r="R352">
        <f>IFERROR(Referidos!D352,"")</f>
        <v>0</v>
      </c>
      <c r="S352">
        <f>IFERROR(Referidos!J352,"")</f>
        <v>0</v>
      </c>
      <c r="T352">
        <f>IFERROR(Referidos!N352,"")</f>
        <v>0</v>
      </c>
      <c r="U352" s="5">
        <f>IFERROR(Referidos!P352,"")</f>
        <v>0</v>
      </c>
      <c r="V352">
        <f>IFERROR(Referidos!S352,"")</f>
        <v>0</v>
      </c>
      <c r="X352">
        <f>IFERROR(Demos!A350,"")</f>
        <v>0</v>
      </c>
      <c r="Y352">
        <f>IFERROR(Demos!B350,"")</f>
        <v>0</v>
      </c>
      <c r="Z352">
        <f>IFERROR(Demos!C350,"")</f>
        <v>0</v>
      </c>
      <c r="AA352" s="2">
        <f>IFERROR(Demos!D350,"")</f>
        <v>0</v>
      </c>
      <c r="AB352" s="2">
        <f>IFERROR(Demos!E350,"")</f>
        <v>0</v>
      </c>
      <c r="AC352">
        <f>IFERROR(Demos!G350,"")</f>
        <v>0</v>
      </c>
      <c r="AD352">
        <f>IFERROR(Demos!H350,"")</f>
        <v>0</v>
      </c>
      <c r="AF352">
        <f>IFERROR(Telemarketing!A347,"")</f>
        <v>0</v>
      </c>
      <c r="AG352">
        <f>IFERROR(Telemarketing!B347,"")</f>
        <v>0</v>
      </c>
      <c r="AH352" s="2">
        <f>IFERROR(Telemarketing!C347,"")</f>
        <v>0</v>
      </c>
      <c r="AI352" s="42">
        <f>IFERROR(Telemarketing!D347,"")</f>
        <v>0</v>
      </c>
      <c r="AJ352">
        <f>IFERROR(Telemarketing!E347,"")</f>
        <v>0</v>
      </c>
      <c r="AK352">
        <f>IFERROR(Telemarketing!F347,"")</f>
        <v>0</v>
      </c>
      <c r="AL352">
        <f>IFERROR(Telemarketing!G347,"")</f>
        <v>0</v>
      </c>
    </row>
    <row r="353" spans="2:38" x14ac:dyDescent="0.2">
      <c r="B353" s="2"/>
      <c r="K353" s="5"/>
      <c r="L353" s="2"/>
      <c r="O353">
        <f>IFERROR(Referidos!A353,"")</f>
        <v>0</v>
      </c>
      <c r="P353">
        <f>IFERROR(Referidos!B353,"")</f>
        <v>0</v>
      </c>
      <c r="Q353" s="2">
        <f>IFERROR(Referidos!C353,"")</f>
        <v>0</v>
      </c>
      <c r="R353">
        <f>IFERROR(Referidos!D353,"")</f>
        <v>0</v>
      </c>
      <c r="S353">
        <f>IFERROR(Referidos!J353,"")</f>
        <v>0</v>
      </c>
      <c r="T353">
        <f>IFERROR(Referidos!N353,"")</f>
        <v>0</v>
      </c>
      <c r="U353" s="5">
        <f>IFERROR(Referidos!P353,"")</f>
        <v>0</v>
      </c>
      <c r="V353">
        <f>IFERROR(Referidos!S353,"")</f>
        <v>0</v>
      </c>
      <c r="X353">
        <f>IFERROR(Demos!A351,"")</f>
        <v>0</v>
      </c>
      <c r="Y353">
        <f>IFERROR(Demos!B351,"")</f>
        <v>0</v>
      </c>
      <c r="Z353">
        <f>IFERROR(Demos!C351,"")</f>
        <v>0</v>
      </c>
      <c r="AA353" s="2">
        <f>IFERROR(Demos!D351,"")</f>
        <v>0</v>
      </c>
      <c r="AB353" s="2">
        <f>IFERROR(Demos!E351,"")</f>
        <v>0</v>
      </c>
      <c r="AC353">
        <f>IFERROR(Demos!G351,"")</f>
        <v>0</v>
      </c>
      <c r="AD353">
        <f>IFERROR(Demos!H351,"")</f>
        <v>0</v>
      </c>
      <c r="AF353">
        <f>IFERROR(Telemarketing!A348,"")</f>
        <v>0</v>
      </c>
      <c r="AG353">
        <f>IFERROR(Telemarketing!B348,"")</f>
        <v>0</v>
      </c>
      <c r="AH353" s="2">
        <f>IFERROR(Telemarketing!C348,"")</f>
        <v>0</v>
      </c>
      <c r="AI353" s="42">
        <f>IFERROR(Telemarketing!D348,"")</f>
        <v>0</v>
      </c>
      <c r="AJ353">
        <f>IFERROR(Telemarketing!E348,"")</f>
        <v>0</v>
      </c>
      <c r="AK353">
        <f>IFERROR(Telemarketing!F348,"")</f>
        <v>0</v>
      </c>
      <c r="AL353">
        <f>IFERROR(Telemarketing!G348,"")</f>
        <v>0</v>
      </c>
    </row>
    <row r="354" spans="2:38" x14ac:dyDescent="0.2">
      <c r="B354" s="2"/>
      <c r="K354" s="5"/>
      <c r="L354" s="2"/>
      <c r="O354">
        <f>IFERROR(Referidos!A354,"")</f>
        <v>0</v>
      </c>
      <c r="P354">
        <f>IFERROR(Referidos!B354,"")</f>
        <v>0</v>
      </c>
      <c r="Q354" s="2">
        <f>IFERROR(Referidos!C354,"")</f>
        <v>0</v>
      </c>
      <c r="R354">
        <f>IFERROR(Referidos!D354,"")</f>
        <v>0</v>
      </c>
      <c r="S354">
        <f>IFERROR(Referidos!J354,"")</f>
        <v>0</v>
      </c>
      <c r="T354">
        <f>IFERROR(Referidos!N354,"")</f>
        <v>0</v>
      </c>
      <c r="U354" s="5">
        <f>IFERROR(Referidos!P354,"")</f>
        <v>0</v>
      </c>
      <c r="V354">
        <f>IFERROR(Referidos!S354,"")</f>
        <v>0</v>
      </c>
      <c r="X354">
        <f>IFERROR(Demos!A352,"")</f>
        <v>0</v>
      </c>
      <c r="Y354">
        <f>IFERROR(Demos!B352,"")</f>
        <v>0</v>
      </c>
      <c r="Z354">
        <f>IFERROR(Demos!C352,"")</f>
        <v>0</v>
      </c>
      <c r="AA354" s="2">
        <f>IFERROR(Demos!D352,"")</f>
        <v>0</v>
      </c>
      <c r="AB354" s="2">
        <f>IFERROR(Demos!E352,"")</f>
        <v>0</v>
      </c>
      <c r="AC354">
        <f>IFERROR(Demos!G352,"")</f>
        <v>0</v>
      </c>
      <c r="AD354">
        <f>IFERROR(Demos!H352,"")</f>
        <v>0</v>
      </c>
      <c r="AF354">
        <f>IFERROR(Telemarketing!A349,"")</f>
        <v>0</v>
      </c>
      <c r="AG354">
        <f>IFERROR(Telemarketing!B349,"")</f>
        <v>0</v>
      </c>
      <c r="AH354" s="2">
        <f>IFERROR(Telemarketing!C349,"")</f>
        <v>0</v>
      </c>
      <c r="AI354" s="42">
        <f>IFERROR(Telemarketing!D349,"")</f>
        <v>0</v>
      </c>
      <c r="AJ354">
        <f>IFERROR(Telemarketing!E349,"")</f>
        <v>0</v>
      </c>
      <c r="AK354">
        <f>IFERROR(Telemarketing!F349,"")</f>
        <v>0</v>
      </c>
      <c r="AL354">
        <f>IFERROR(Telemarketing!G349,"")</f>
        <v>0</v>
      </c>
    </row>
    <row r="355" spans="2:38" x14ac:dyDescent="0.2">
      <c r="B355" s="2"/>
      <c r="K355" s="5"/>
      <c r="L355" s="2"/>
      <c r="O355">
        <f>IFERROR(Referidos!A355,"")</f>
        <v>0</v>
      </c>
      <c r="P355">
        <f>IFERROR(Referidos!B355,"")</f>
        <v>0</v>
      </c>
      <c r="Q355" s="2">
        <f>IFERROR(Referidos!C355,"")</f>
        <v>0</v>
      </c>
      <c r="R355">
        <f>IFERROR(Referidos!D355,"")</f>
        <v>0</v>
      </c>
      <c r="S355">
        <f>IFERROR(Referidos!J355,"")</f>
        <v>0</v>
      </c>
      <c r="T355">
        <f>IFERROR(Referidos!N355,"")</f>
        <v>0</v>
      </c>
      <c r="U355" s="5">
        <f>IFERROR(Referidos!P355,"")</f>
        <v>0</v>
      </c>
      <c r="V355">
        <f>IFERROR(Referidos!S355,"")</f>
        <v>0</v>
      </c>
      <c r="X355">
        <f>IFERROR(Demos!A353,"")</f>
        <v>0</v>
      </c>
      <c r="Y355">
        <f>IFERROR(Demos!B353,"")</f>
        <v>0</v>
      </c>
      <c r="Z355">
        <f>IFERROR(Demos!C353,"")</f>
        <v>0</v>
      </c>
      <c r="AA355" s="2">
        <f>IFERROR(Demos!D353,"")</f>
        <v>0</v>
      </c>
      <c r="AB355" s="2">
        <f>IFERROR(Demos!E353,"")</f>
        <v>0</v>
      </c>
      <c r="AC355">
        <f>IFERROR(Demos!G353,"")</f>
        <v>0</v>
      </c>
      <c r="AD355">
        <f>IFERROR(Demos!H353,"")</f>
        <v>0</v>
      </c>
      <c r="AF355">
        <f>IFERROR(Telemarketing!A350,"")</f>
        <v>0</v>
      </c>
      <c r="AG355">
        <f>IFERROR(Telemarketing!B350,"")</f>
        <v>0</v>
      </c>
      <c r="AH355" s="2">
        <f>IFERROR(Telemarketing!C350,"")</f>
        <v>0</v>
      </c>
      <c r="AI355" s="42">
        <f>IFERROR(Telemarketing!D350,"")</f>
        <v>0</v>
      </c>
      <c r="AJ355">
        <f>IFERROR(Telemarketing!E350,"")</f>
        <v>0</v>
      </c>
      <c r="AK355">
        <f>IFERROR(Telemarketing!F350,"")</f>
        <v>0</v>
      </c>
      <c r="AL355">
        <f>IFERROR(Telemarketing!G350,"")</f>
        <v>0</v>
      </c>
    </row>
    <row r="356" spans="2:38" x14ac:dyDescent="0.2">
      <c r="B356" s="2"/>
      <c r="K356" s="5"/>
      <c r="L356" s="2"/>
      <c r="O356">
        <f>IFERROR(Referidos!A356,"")</f>
        <v>0</v>
      </c>
      <c r="P356">
        <f>IFERROR(Referidos!B356,"")</f>
        <v>0</v>
      </c>
      <c r="Q356" s="2">
        <f>IFERROR(Referidos!C356,"")</f>
        <v>0</v>
      </c>
      <c r="R356">
        <f>IFERROR(Referidos!D356,"")</f>
        <v>0</v>
      </c>
      <c r="S356">
        <f>IFERROR(Referidos!J356,"")</f>
        <v>0</v>
      </c>
      <c r="T356">
        <f>IFERROR(Referidos!N356,"")</f>
        <v>0</v>
      </c>
      <c r="U356" s="5">
        <f>IFERROR(Referidos!P356,"")</f>
        <v>0</v>
      </c>
      <c r="V356">
        <f>IFERROR(Referidos!S356,"")</f>
        <v>0</v>
      </c>
      <c r="X356">
        <f>IFERROR(Demos!A354,"")</f>
        <v>0</v>
      </c>
      <c r="Y356">
        <f>IFERROR(Demos!B354,"")</f>
        <v>0</v>
      </c>
      <c r="Z356">
        <f>IFERROR(Demos!C354,"")</f>
        <v>0</v>
      </c>
      <c r="AA356" s="2">
        <f>IFERROR(Demos!D354,"")</f>
        <v>0</v>
      </c>
      <c r="AB356" s="2">
        <f>IFERROR(Demos!E354,"")</f>
        <v>0</v>
      </c>
      <c r="AC356">
        <f>IFERROR(Demos!G354,"")</f>
        <v>0</v>
      </c>
      <c r="AD356">
        <f>IFERROR(Demos!H354,"")</f>
        <v>0</v>
      </c>
      <c r="AF356">
        <f>IFERROR(Telemarketing!A351,"")</f>
        <v>0</v>
      </c>
      <c r="AG356">
        <f>IFERROR(Telemarketing!B351,"")</f>
        <v>0</v>
      </c>
      <c r="AH356" s="2">
        <f>IFERROR(Telemarketing!C351,"")</f>
        <v>0</v>
      </c>
      <c r="AI356" s="42">
        <f>IFERROR(Telemarketing!D351,"")</f>
        <v>0</v>
      </c>
      <c r="AJ356">
        <f>IFERROR(Telemarketing!E351,"")</f>
        <v>0</v>
      </c>
      <c r="AK356">
        <f>IFERROR(Telemarketing!F351,"")</f>
        <v>0</v>
      </c>
      <c r="AL356">
        <f>IFERROR(Telemarketing!G351,"")</f>
        <v>0</v>
      </c>
    </row>
    <row r="357" spans="2:38" x14ac:dyDescent="0.2">
      <c r="B357" s="2"/>
      <c r="K357" s="5"/>
      <c r="L357" s="2"/>
      <c r="O357">
        <f>IFERROR(Referidos!A357,"")</f>
        <v>0</v>
      </c>
      <c r="P357">
        <f>IFERROR(Referidos!B357,"")</f>
        <v>0</v>
      </c>
      <c r="Q357" s="2">
        <f>IFERROR(Referidos!C357,"")</f>
        <v>0</v>
      </c>
      <c r="R357">
        <f>IFERROR(Referidos!D357,"")</f>
        <v>0</v>
      </c>
      <c r="S357">
        <f>IFERROR(Referidos!J357,"")</f>
        <v>0</v>
      </c>
      <c r="T357">
        <f>IFERROR(Referidos!N357,"")</f>
        <v>0</v>
      </c>
      <c r="U357" s="5">
        <f>IFERROR(Referidos!P357,"")</f>
        <v>0</v>
      </c>
      <c r="V357">
        <f>IFERROR(Referidos!S357,"")</f>
        <v>0</v>
      </c>
      <c r="X357">
        <f>IFERROR(Demos!A355,"")</f>
        <v>0</v>
      </c>
      <c r="Y357">
        <f>IFERROR(Demos!B355,"")</f>
        <v>0</v>
      </c>
      <c r="Z357">
        <f>IFERROR(Demos!C355,"")</f>
        <v>0</v>
      </c>
      <c r="AA357" s="2">
        <f>IFERROR(Demos!D355,"")</f>
        <v>0</v>
      </c>
      <c r="AB357" s="2">
        <f>IFERROR(Demos!E355,"")</f>
        <v>0</v>
      </c>
      <c r="AC357">
        <f>IFERROR(Demos!G355,"")</f>
        <v>0</v>
      </c>
      <c r="AD357">
        <f>IFERROR(Demos!H355,"")</f>
        <v>0</v>
      </c>
      <c r="AF357">
        <f>IFERROR(Telemarketing!A352,"")</f>
        <v>0</v>
      </c>
      <c r="AG357">
        <f>IFERROR(Telemarketing!B352,"")</f>
        <v>0</v>
      </c>
      <c r="AH357" s="2">
        <f>IFERROR(Telemarketing!C352,"")</f>
        <v>0</v>
      </c>
      <c r="AI357" s="42">
        <f>IFERROR(Telemarketing!D352,"")</f>
        <v>0</v>
      </c>
      <c r="AJ357">
        <f>IFERROR(Telemarketing!E352,"")</f>
        <v>0</v>
      </c>
      <c r="AK357">
        <f>IFERROR(Telemarketing!F352,"")</f>
        <v>0</v>
      </c>
      <c r="AL357">
        <f>IFERROR(Telemarketing!G352,"")</f>
        <v>0</v>
      </c>
    </row>
    <row r="358" spans="2:38" x14ac:dyDescent="0.2">
      <c r="B358" s="2"/>
      <c r="K358" s="5"/>
      <c r="L358" s="2"/>
      <c r="O358">
        <f>IFERROR(Referidos!A358,"")</f>
        <v>0</v>
      </c>
      <c r="P358">
        <f>IFERROR(Referidos!B358,"")</f>
        <v>0</v>
      </c>
      <c r="Q358" s="2">
        <f>IFERROR(Referidos!C358,"")</f>
        <v>0</v>
      </c>
      <c r="R358">
        <f>IFERROR(Referidos!D358,"")</f>
        <v>0</v>
      </c>
      <c r="S358">
        <f>IFERROR(Referidos!J358,"")</f>
        <v>0</v>
      </c>
      <c r="T358">
        <f>IFERROR(Referidos!N358,"")</f>
        <v>0</v>
      </c>
      <c r="U358" s="5">
        <f>IFERROR(Referidos!P358,"")</f>
        <v>0</v>
      </c>
      <c r="V358">
        <f>IFERROR(Referidos!S358,"")</f>
        <v>0</v>
      </c>
      <c r="X358">
        <f>IFERROR(Demos!A356,"")</f>
        <v>0</v>
      </c>
      <c r="Y358">
        <f>IFERROR(Demos!B356,"")</f>
        <v>0</v>
      </c>
      <c r="Z358">
        <f>IFERROR(Demos!C356,"")</f>
        <v>0</v>
      </c>
      <c r="AA358" s="2">
        <f>IFERROR(Demos!D356,"")</f>
        <v>0</v>
      </c>
      <c r="AB358" s="2">
        <f>IFERROR(Demos!E356,"")</f>
        <v>0</v>
      </c>
      <c r="AC358">
        <f>IFERROR(Demos!G356,"")</f>
        <v>0</v>
      </c>
      <c r="AD358">
        <f>IFERROR(Demos!H356,"")</f>
        <v>0</v>
      </c>
      <c r="AF358">
        <f>IFERROR(Telemarketing!A353,"")</f>
        <v>0</v>
      </c>
      <c r="AG358">
        <f>IFERROR(Telemarketing!B353,"")</f>
        <v>0</v>
      </c>
      <c r="AH358" s="2">
        <f>IFERROR(Telemarketing!C353,"")</f>
        <v>0</v>
      </c>
      <c r="AI358" s="42">
        <f>IFERROR(Telemarketing!D353,"")</f>
        <v>0</v>
      </c>
      <c r="AJ358">
        <f>IFERROR(Telemarketing!E353,"")</f>
        <v>0</v>
      </c>
      <c r="AK358">
        <f>IFERROR(Telemarketing!F353,"")</f>
        <v>0</v>
      </c>
      <c r="AL358">
        <f>IFERROR(Telemarketing!G353,"")</f>
        <v>0</v>
      </c>
    </row>
    <row r="359" spans="2:38" x14ac:dyDescent="0.2">
      <c r="B359" s="2"/>
      <c r="K359" s="5"/>
      <c r="L359" s="2"/>
      <c r="O359">
        <f>IFERROR(Referidos!A359,"")</f>
        <v>0</v>
      </c>
      <c r="P359">
        <f>IFERROR(Referidos!B359,"")</f>
        <v>0</v>
      </c>
      <c r="Q359" s="2">
        <f>IFERROR(Referidos!C359,"")</f>
        <v>0</v>
      </c>
      <c r="R359">
        <f>IFERROR(Referidos!D359,"")</f>
        <v>0</v>
      </c>
      <c r="S359">
        <f>IFERROR(Referidos!J359,"")</f>
        <v>0</v>
      </c>
      <c r="T359">
        <f>IFERROR(Referidos!N359,"")</f>
        <v>0</v>
      </c>
      <c r="U359" s="5">
        <f>IFERROR(Referidos!P359,"")</f>
        <v>0</v>
      </c>
      <c r="V359">
        <f>IFERROR(Referidos!S359,"")</f>
        <v>0</v>
      </c>
      <c r="X359">
        <f>IFERROR(Demos!A357,"")</f>
        <v>0</v>
      </c>
      <c r="Y359">
        <f>IFERROR(Demos!B357,"")</f>
        <v>0</v>
      </c>
      <c r="Z359">
        <f>IFERROR(Demos!C357,"")</f>
        <v>0</v>
      </c>
      <c r="AA359" s="2">
        <f>IFERROR(Demos!D357,"")</f>
        <v>0</v>
      </c>
      <c r="AB359" s="2">
        <f>IFERROR(Demos!E357,"")</f>
        <v>0</v>
      </c>
      <c r="AC359">
        <f>IFERROR(Demos!G357,"")</f>
        <v>0</v>
      </c>
      <c r="AD359">
        <f>IFERROR(Demos!H357,"")</f>
        <v>0</v>
      </c>
      <c r="AF359">
        <f>IFERROR(Telemarketing!A354,"")</f>
        <v>0</v>
      </c>
      <c r="AG359">
        <f>IFERROR(Telemarketing!B354,"")</f>
        <v>0</v>
      </c>
      <c r="AH359" s="2">
        <f>IFERROR(Telemarketing!C354,"")</f>
        <v>0</v>
      </c>
      <c r="AI359" s="42">
        <f>IFERROR(Telemarketing!D354,"")</f>
        <v>0</v>
      </c>
      <c r="AJ359">
        <f>IFERROR(Telemarketing!E354,"")</f>
        <v>0</v>
      </c>
      <c r="AK359">
        <f>IFERROR(Telemarketing!F354,"")</f>
        <v>0</v>
      </c>
      <c r="AL359">
        <f>IFERROR(Telemarketing!G354,"")</f>
        <v>0</v>
      </c>
    </row>
    <row r="360" spans="2:38" x14ac:dyDescent="0.2">
      <c r="B360" s="2"/>
      <c r="K360" s="5"/>
      <c r="L360" s="2"/>
      <c r="O360">
        <f>IFERROR(Referidos!A360,"")</f>
        <v>0</v>
      </c>
      <c r="P360">
        <f>IFERROR(Referidos!B360,"")</f>
        <v>0</v>
      </c>
      <c r="Q360" s="2">
        <f>IFERROR(Referidos!C360,"")</f>
        <v>0</v>
      </c>
      <c r="R360">
        <f>IFERROR(Referidos!D360,"")</f>
        <v>0</v>
      </c>
      <c r="S360">
        <f>IFERROR(Referidos!J360,"")</f>
        <v>0</v>
      </c>
      <c r="T360">
        <f>IFERROR(Referidos!N360,"")</f>
        <v>0</v>
      </c>
      <c r="U360" s="5">
        <f>IFERROR(Referidos!P360,"")</f>
        <v>0</v>
      </c>
      <c r="V360">
        <f>IFERROR(Referidos!S360,"")</f>
        <v>0</v>
      </c>
      <c r="X360">
        <f>IFERROR(Demos!A358,"")</f>
        <v>0</v>
      </c>
      <c r="Y360">
        <f>IFERROR(Demos!B358,"")</f>
        <v>0</v>
      </c>
      <c r="Z360">
        <f>IFERROR(Demos!C358,"")</f>
        <v>0</v>
      </c>
      <c r="AA360" s="2">
        <f>IFERROR(Demos!D358,"")</f>
        <v>0</v>
      </c>
      <c r="AB360" s="2">
        <f>IFERROR(Demos!E358,"")</f>
        <v>0</v>
      </c>
      <c r="AC360">
        <f>IFERROR(Demos!G358,"")</f>
        <v>0</v>
      </c>
      <c r="AD360">
        <f>IFERROR(Demos!H358,"")</f>
        <v>0</v>
      </c>
      <c r="AF360">
        <f>IFERROR(Telemarketing!A355,"")</f>
        <v>0</v>
      </c>
      <c r="AG360">
        <f>IFERROR(Telemarketing!B355,"")</f>
        <v>0</v>
      </c>
      <c r="AH360" s="2">
        <f>IFERROR(Telemarketing!C355,"")</f>
        <v>0</v>
      </c>
      <c r="AI360" s="42">
        <f>IFERROR(Telemarketing!D355,"")</f>
        <v>0</v>
      </c>
      <c r="AJ360">
        <f>IFERROR(Telemarketing!E355,"")</f>
        <v>0</v>
      </c>
      <c r="AK360">
        <f>IFERROR(Telemarketing!F355,"")</f>
        <v>0</v>
      </c>
      <c r="AL360">
        <f>IFERROR(Telemarketing!G355,"")</f>
        <v>0</v>
      </c>
    </row>
    <row r="361" spans="2:38" x14ac:dyDescent="0.2">
      <c r="B361" s="2"/>
      <c r="K361" s="5"/>
      <c r="L361" s="2"/>
      <c r="O361">
        <f>IFERROR(Referidos!A361,"")</f>
        <v>0</v>
      </c>
      <c r="P361">
        <f>IFERROR(Referidos!B361,"")</f>
        <v>0</v>
      </c>
      <c r="Q361" s="2">
        <f>IFERROR(Referidos!C361,"")</f>
        <v>0</v>
      </c>
      <c r="R361">
        <f>IFERROR(Referidos!D361,"")</f>
        <v>0</v>
      </c>
      <c r="S361">
        <f>IFERROR(Referidos!J361,"")</f>
        <v>0</v>
      </c>
      <c r="T361">
        <f>IFERROR(Referidos!N361,"")</f>
        <v>0</v>
      </c>
      <c r="U361" s="5">
        <f>IFERROR(Referidos!P361,"")</f>
        <v>0</v>
      </c>
      <c r="V361">
        <f>IFERROR(Referidos!S361,"")</f>
        <v>0</v>
      </c>
      <c r="X361">
        <f>IFERROR(Demos!A359,"")</f>
        <v>0</v>
      </c>
      <c r="Y361">
        <f>IFERROR(Demos!B359,"")</f>
        <v>0</v>
      </c>
      <c r="Z361">
        <f>IFERROR(Demos!C359,"")</f>
        <v>0</v>
      </c>
      <c r="AA361" s="2">
        <f>IFERROR(Demos!D359,"")</f>
        <v>0</v>
      </c>
      <c r="AB361" s="2">
        <f>IFERROR(Demos!E359,"")</f>
        <v>0</v>
      </c>
      <c r="AC361">
        <f>IFERROR(Demos!G359,"")</f>
        <v>0</v>
      </c>
      <c r="AD361">
        <f>IFERROR(Demos!H359,"")</f>
        <v>0</v>
      </c>
      <c r="AF361">
        <f>IFERROR(Telemarketing!A356,"")</f>
        <v>0</v>
      </c>
      <c r="AG361">
        <f>IFERROR(Telemarketing!B356,"")</f>
        <v>0</v>
      </c>
      <c r="AH361" s="2">
        <f>IFERROR(Telemarketing!C356,"")</f>
        <v>0</v>
      </c>
      <c r="AI361" s="42">
        <f>IFERROR(Telemarketing!D356,"")</f>
        <v>0</v>
      </c>
      <c r="AJ361">
        <f>IFERROR(Telemarketing!E356,"")</f>
        <v>0</v>
      </c>
      <c r="AK361">
        <f>IFERROR(Telemarketing!F356,"")</f>
        <v>0</v>
      </c>
      <c r="AL361">
        <f>IFERROR(Telemarketing!G356,"")</f>
        <v>0</v>
      </c>
    </row>
    <row r="362" spans="2:38" x14ac:dyDescent="0.2">
      <c r="B362" s="2"/>
      <c r="K362" s="5"/>
      <c r="L362" s="2"/>
      <c r="O362">
        <f>IFERROR(Referidos!A362,"")</f>
        <v>0</v>
      </c>
      <c r="P362">
        <f>IFERROR(Referidos!B362,"")</f>
        <v>0</v>
      </c>
      <c r="Q362" s="2">
        <f>IFERROR(Referidos!C362,"")</f>
        <v>0</v>
      </c>
      <c r="R362">
        <f>IFERROR(Referidos!D362,"")</f>
        <v>0</v>
      </c>
      <c r="S362">
        <f>IFERROR(Referidos!J362,"")</f>
        <v>0</v>
      </c>
      <c r="T362">
        <f>IFERROR(Referidos!N362,"")</f>
        <v>0</v>
      </c>
      <c r="U362" s="5">
        <f>IFERROR(Referidos!P362,"")</f>
        <v>0</v>
      </c>
      <c r="V362">
        <f>IFERROR(Referidos!S362,"")</f>
        <v>0</v>
      </c>
      <c r="X362">
        <f>IFERROR(Demos!A360,"")</f>
        <v>0</v>
      </c>
      <c r="Y362">
        <f>IFERROR(Demos!B360,"")</f>
        <v>0</v>
      </c>
      <c r="Z362">
        <f>IFERROR(Demos!C360,"")</f>
        <v>0</v>
      </c>
      <c r="AA362" s="2">
        <f>IFERROR(Demos!D360,"")</f>
        <v>0</v>
      </c>
      <c r="AB362" s="2">
        <f>IFERROR(Demos!E360,"")</f>
        <v>0</v>
      </c>
      <c r="AC362">
        <f>IFERROR(Demos!G360,"")</f>
        <v>0</v>
      </c>
      <c r="AD362">
        <f>IFERROR(Demos!H360,"")</f>
        <v>0</v>
      </c>
      <c r="AF362">
        <f>IFERROR(Telemarketing!A357,"")</f>
        <v>0</v>
      </c>
      <c r="AG362">
        <f>IFERROR(Telemarketing!B357,"")</f>
        <v>0</v>
      </c>
      <c r="AH362" s="2">
        <f>IFERROR(Telemarketing!C357,"")</f>
        <v>0</v>
      </c>
      <c r="AI362" s="42">
        <f>IFERROR(Telemarketing!D357,"")</f>
        <v>0</v>
      </c>
      <c r="AJ362">
        <f>IFERROR(Telemarketing!E357,"")</f>
        <v>0</v>
      </c>
      <c r="AK362">
        <f>IFERROR(Telemarketing!F357,"")</f>
        <v>0</v>
      </c>
      <c r="AL362">
        <f>IFERROR(Telemarketing!G357,"")</f>
        <v>0</v>
      </c>
    </row>
    <row r="363" spans="2:38" x14ac:dyDescent="0.2">
      <c r="B363" s="2"/>
      <c r="K363" s="5"/>
      <c r="L363" s="2"/>
      <c r="O363">
        <f>IFERROR(Referidos!A363,"")</f>
        <v>0</v>
      </c>
      <c r="P363">
        <f>IFERROR(Referidos!B363,"")</f>
        <v>0</v>
      </c>
      <c r="Q363" s="2">
        <f>IFERROR(Referidos!C363,"")</f>
        <v>0</v>
      </c>
      <c r="R363">
        <f>IFERROR(Referidos!D363,"")</f>
        <v>0</v>
      </c>
      <c r="S363">
        <f>IFERROR(Referidos!J363,"")</f>
        <v>0</v>
      </c>
      <c r="T363">
        <f>IFERROR(Referidos!N363,"")</f>
        <v>0</v>
      </c>
      <c r="U363" s="5">
        <f>IFERROR(Referidos!P363,"")</f>
        <v>0</v>
      </c>
      <c r="V363">
        <f>IFERROR(Referidos!S363,"")</f>
        <v>0</v>
      </c>
      <c r="X363">
        <f>IFERROR(Demos!A361,"")</f>
        <v>0</v>
      </c>
      <c r="Y363">
        <f>IFERROR(Demos!B361,"")</f>
        <v>0</v>
      </c>
      <c r="Z363">
        <f>IFERROR(Demos!C361,"")</f>
        <v>0</v>
      </c>
      <c r="AA363" s="2">
        <f>IFERROR(Demos!D361,"")</f>
        <v>0</v>
      </c>
      <c r="AB363" s="2">
        <f>IFERROR(Demos!E361,"")</f>
        <v>0</v>
      </c>
      <c r="AC363">
        <f>IFERROR(Demos!G361,"")</f>
        <v>0</v>
      </c>
      <c r="AD363">
        <f>IFERROR(Demos!H361,"")</f>
        <v>0</v>
      </c>
      <c r="AF363">
        <f>IFERROR(Telemarketing!A358,"")</f>
        <v>0</v>
      </c>
      <c r="AG363">
        <f>IFERROR(Telemarketing!B358,"")</f>
        <v>0</v>
      </c>
      <c r="AH363" s="2">
        <f>IFERROR(Telemarketing!C358,"")</f>
        <v>0</v>
      </c>
      <c r="AI363" s="42">
        <f>IFERROR(Telemarketing!D358,"")</f>
        <v>0</v>
      </c>
      <c r="AJ363">
        <f>IFERROR(Telemarketing!E358,"")</f>
        <v>0</v>
      </c>
      <c r="AK363">
        <f>IFERROR(Telemarketing!F358,"")</f>
        <v>0</v>
      </c>
      <c r="AL363">
        <f>IFERROR(Telemarketing!G358,"")</f>
        <v>0</v>
      </c>
    </row>
    <row r="364" spans="2:38" x14ac:dyDescent="0.2">
      <c r="B364" s="2"/>
      <c r="K364" s="5"/>
      <c r="L364" s="2"/>
      <c r="O364">
        <f>IFERROR(Referidos!A364,"")</f>
        <v>0</v>
      </c>
      <c r="P364">
        <f>IFERROR(Referidos!B364,"")</f>
        <v>0</v>
      </c>
      <c r="Q364" s="2">
        <f>IFERROR(Referidos!C364,"")</f>
        <v>0</v>
      </c>
      <c r="R364">
        <f>IFERROR(Referidos!D364,"")</f>
        <v>0</v>
      </c>
      <c r="S364">
        <f>IFERROR(Referidos!J364,"")</f>
        <v>0</v>
      </c>
      <c r="T364">
        <f>IFERROR(Referidos!N364,"")</f>
        <v>0</v>
      </c>
      <c r="U364" s="5">
        <f>IFERROR(Referidos!P364,"")</f>
        <v>0</v>
      </c>
      <c r="V364">
        <f>IFERROR(Referidos!S364,"")</f>
        <v>0</v>
      </c>
      <c r="X364">
        <f>IFERROR(Demos!A362,"")</f>
        <v>0</v>
      </c>
      <c r="Y364">
        <f>IFERROR(Demos!B362,"")</f>
        <v>0</v>
      </c>
      <c r="Z364">
        <f>IFERROR(Demos!C362,"")</f>
        <v>0</v>
      </c>
      <c r="AA364" s="2">
        <f>IFERROR(Demos!D362,"")</f>
        <v>0</v>
      </c>
      <c r="AB364" s="2">
        <f>IFERROR(Demos!E362,"")</f>
        <v>0</v>
      </c>
      <c r="AC364">
        <f>IFERROR(Demos!G362,"")</f>
        <v>0</v>
      </c>
      <c r="AD364">
        <f>IFERROR(Demos!H362,"")</f>
        <v>0</v>
      </c>
      <c r="AF364">
        <f>IFERROR(Telemarketing!A359,"")</f>
        <v>0</v>
      </c>
      <c r="AG364">
        <f>IFERROR(Telemarketing!B359,"")</f>
        <v>0</v>
      </c>
      <c r="AH364" s="2">
        <f>IFERROR(Telemarketing!C359,"")</f>
        <v>0</v>
      </c>
      <c r="AI364" s="42">
        <f>IFERROR(Telemarketing!D359,"")</f>
        <v>0</v>
      </c>
      <c r="AJ364">
        <f>IFERROR(Telemarketing!E359,"")</f>
        <v>0</v>
      </c>
      <c r="AK364">
        <f>IFERROR(Telemarketing!F359,"")</f>
        <v>0</v>
      </c>
      <c r="AL364">
        <f>IFERROR(Telemarketing!G359,"")</f>
        <v>0</v>
      </c>
    </row>
    <row r="365" spans="2:38" x14ac:dyDescent="0.2">
      <c r="B365" s="2"/>
      <c r="K365" s="5"/>
      <c r="L365" s="2"/>
      <c r="O365">
        <f>IFERROR(Referidos!A365,"")</f>
        <v>0</v>
      </c>
      <c r="P365">
        <f>IFERROR(Referidos!B365,"")</f>
        <v>0</v>
      </c>
      <c r="Q365" s="2">
        <f>IFERROR(Referidos!C365,"")</f>
        <v>0</v>
      </c>
      <c r="R365">
        <f>IFERROR(Referidos!D365,"")</f>
        <v>0</v>
      </c>
      <c r="S365">
        <f>IFERROR(Referidos!J365,"")</f>
        <v>0</v>
      </c>
      <c r="T365">
        <f>IFERROR(Referidos!N365,"")</f>
        <v>0</v>
      </c>
      <c r="U365" s="5">
        <f>IFERROR(Referidos!P365,"")</f>
        <v>0</v>
      </c>
      <c r="V365">
        <f>IFERROR(Referidos!S365,"")</f>
        <v>0</v>
      </c>
      <c r="X365">
        <f>IFERROR(Demos!A363,"")</f>
        <v>0</v>
      </c>
      <c r="Y365">
        <f>IFERROR(Demos!B363,"")</f>
        <v>0</v>
      </c>
      <c r="Z365">
        <f>IFERROR(Demos!C363,"")</f>
        <v>0</v>
      </c>
      <c r="AA365" s="2">
        <f>IFERROR(Demos!D363,"")</f>
        <v>0</v>
      </c>
      <c r="AB365" s="2">
        <f>IFERROR(Demos!E363,"")</f>
        <v>0</v>
      </c>
      <c r="AC365">
        <f>IFERROR(Demos!G363,"")</f>
        <v>0</v>
      </c>
      <c r="AD365">
        <f>IFERROR(Demos!H363,"")</f>
        <v>0</v>
      </c>
      <c r="AF365">
        <f>IFERROR(Telemarketing!A360,"")</f>
        <v>0</v>
      </c>
      <c r="AG365">
        <f>IFERROR(Telemarketing!B360,"")</f>
        <v>0</v>
      </c>
      <c r="AH365" s="2">
        <f>IFERROR(Telemarketing!C360,"")</f>
        <v>0</v>
      </c>
      <c r="AI365" s="42">
        <f>IFERROR(Telemarketing!D360,"")</f>
        <v>0</v>
      </c>
      <c r="AJ365">
        <f>IFERROR(Telemarketing!E360,"")</f>
        <v>0</v>
      </c>
      <c r="AK365">
        <f>IFERROR(Telemarketing!F360,"")</f>
        <v>0</v>
      </c>
      <c r="AL365">
        <f>IFERROR(Telemarketing!G360,"")</f>
        <v>0</v>
      </c>
    </row>
    <row r="366" spans="2:38" x14ac:dyDescent="0.2">
      <c r="B366" s="2"/>
      <c r="K366" s="5"/>
      <c r="L366" s="2"/>
      <c r="O366">
        <f>IFERROR(Referidos!A366,"")</f>
        <v>0</v>
      </c>
      <c r="P366">
        <f>IFERROR(Referidos!B366,"")</f>
        <v>0</v>
      </c>
      <c r="Q366" s="2">
        <f>IFERROR(Referidos!C366,"")</f>
        <v>0</v>
      </c>
      <c r="R366">
        <f>IFERROR(Referidos!D366,"")</f>
        <v>0</v>
      </c>
      <c r="S366">
        <f>IFERROR(Referidos!J366,"")</f>
        <v>0</v>
      </c>
      <c r="T366">
        <f>IFERROR(Referidos!N366,"")</f>
        <v>0</v>
      </c>
      <c r="U366" s="5">
        <f>IFERROR(Referidos!P366,"")</f>
        <v>0</v>
      </c>
      <c r="V366">
        <f>IFERROR(Referidos!S366,"")</f>
        <v>0</v>
      </c>
      <c r="X366">
        <f>IFERROR(Demos!A364,"")</f>
        <v>0</v>
      </c>
      <c r="Y366">
        <f>IFERROR(Demos!B364,"")</f>
        <v>0</v>
      </c>
      <c r="Z366">
        <f>IFERROR(Demos!C364,"")</f>
        <v>0</v>
      </c>
      <c r="AA366" s="2">
        <f>IFERROR(Demos!D364,"")</f>
        <v>0</v>
      </c>
      <c r="AB366" s="2">
        <f>IFERROR(Demos!E364,"")</f>
        <v>0</v>
      </c>
      <c r="AC366">
        <f>IFERROR(Demos!G364,"")</f>
        <v>0</v>
      </c>
      <c r="AD366">
        <f>IFERROR(Demos!H364,"")</f>
        <v>0</v>
      </c>
      <c r="AF366">
        <f>IFERROR(Telemarketing!A361,"")</f>
        <v>0</v>
      </c>
      <c r="AG366">
        <f>IFERROR(Telemarketing!B361,"")</f>
        <v>0</v>
      </c>
      <c r="AH366" s="2">
        <f>IFERROR(Telemarketing!C361,"")</f>
        <v>0</v>
      </c>
      <c r="AI366" s="42">
        <f>IFERROR(Telemarketing!D361,"")</f>
        <v>0</v>
      </c>
      <c r="AJ366">
        <f>IFERROR(Telemarketing!E361,"")</f>
        <v>0</v>
      </c>
      <c r="AK366">
        <f>IFERROR(Telemarketing!F361,"")</f>
        <v>0</v>
      </c>
      <c r="AL366">
        <f>IFERROR(Telemarketing!G361,"")</f>
        <v>0</v>
      </c>
    </row>
    <row r="367" spans="2:38" x14ac:dyDescent="0.2">
      <c r="B367" s="2"/>
      <c r="K367" s="5"/>
      <c r="L367" s="2"/>
      <c r="O367">
        <f>IFERROR(Referidos!A367,"")</f>
        <v>0</v>
      </c>
      <c r="P367">
        <f>IFERROR(Referidos!B367,"")</f>
        <v>0</v>
      </c>
      <c r="Q367" s="2">
        <f>IFERROR(Referidos!C367,"")</f>
        <v>0</v>
      </c>
      <c r="R367">
        <f>IFERROR(Referidos!D367,"")</f>
        <v>0</v>
      </c>
      <c r="S367">
        <f>IFERROR(Referidos!J367,"")</f>
        <v>0</v>
      </c>
      <c r="T367">
        <f>IFERROR(Referidos!N367,"")</f>
        <v>0</v>
      </c>
      <c r="U367" s="5">
        <f>IFERROR(Referidos!P367,"")</f>
        <v>0</v>
      </c>
      <c r="V367">
        <f>IFERROR(Referidos!S367,"")</f>
        <v>0</v>
      </c>
      <c r="X367">
        <f>IFERROR(Demos!A365,"")</f>
        <v>0</v>
      </c>
      <c r="Y367">
        <f>IFERROR(Demos!B365,"")</f>
        <v>0</v>
      </c>
      <c r="Z367">
        <f>IFERROR(Demos!C365,"")</f>
        <v>0</v>
      </c>
      <c r="AA367" s="2">
        <f>IFERROR(Demos!D365,"")</f>
        <v>0</v>
      </c>
      <c r="AB367" s="2">
        <f>IFERROR(Demos!E365,"")</f>
        <v>0</v>
      </c>
      <c r="AC367">
        <f>IFERROR(Demos!G365,"")</f>
        <v>0</v>
      </c>
      <c r="AD367">
        <f>IFERROR(Demos!H365,"")</f>
        <v>0</v>
      </c>
      <c r="AF367">
        <f>IFERROR(Telemarketing!A362,"")</f>
        <v>0</v>
      </c>
      <c r="AG367">
        <f>IFERROR(Telemarketing!B362,"")</f>
        <v>0</v>
      </c>
      <c r="AH367" s="2">
        <f>IFERROR(Telemarketing!C362,"")</f>
        <v>0</v>
      </c>
      <c r="AI367" s="42">
        <f>IFERROR(Telemarketing!D362,"")</f>
        <v>0</v>
      </c>
      <c r="AJ367">
        <f>IFERROR(Telemarketing!E362,"")</f>
        <v>0</v>
      </c>
      <c r="AK367">
        <f>IFERROR(Telemarketing!F362,"")</f>
        <v>0</v>
      </c>
      <c r="AL367">
        <f>IFERROR(Telemarketing!G362,"")</f>
        <v>0</v>
      </c>
    </row>
    <row r="368" spans="2:38" x14ac:dyDescent="0.2">
      <c r="B368" s="2"/>
      <c r="K368" s="5"/>
      <c r="L368" s="2"/>
      <c r="O368">
        <f>IFERROR(Referidos!A368,"")</f>
        <v>0</v>
      </c>
      <c r="P368">
        <f>IFERROR(Referidos!B368,"")</f>
        <v>0</v>
      </c>
      <c r="Q368" s="2">
        <f>IFERROR(Referidos!C368,"")</f>
        <v>0</v>
      </c>
      <c r="R368">
        <f>IFERROR(Referidos!D368,"")</f>
        <v>0</v>
      </c>
      <c r="S368">
        <f>IFERROR(Referidos!J368,"")</f>
        <v>0</v>
      </c>
      <c r="T368">
        <f>IFERROR(Referidos!N368,"")</f>
        <v>0</v>
      </c>
      <c r="U368" s="5">
        <f>IFERROR(Referidos!P368,"")</f>
        <v>0</v>
      </c>
      <c r="V368">
        <f>IFERROR(Referidos!S368,"")</f>
        <v>0</v>
      </c>
      <c r="X368">
        <f>IFERROR(Demos!A366,"")</f>
        <v>0</v>
      </c>
      <c r="Y368">
        <f>IFERROR(Demos!B366,"")</f>
        <v>0</v>
      </c>
      <c r="Z368">
        <f>IFERROR(Demos!C366,"")</f>
        <v>0</v>
      </c>
      <c r="AA368" s="2">
        <f>IFERROR(Demos!D366,"")</f>
        <v>0</v>
      </c>
      <c r="AB368" s="2">
        <f>IFERROR(Demos!E366,"")</f>
        <v>0</v>
      </c>
      <c r="AC368">
        <f>IFERROR(Demos!G366,"")</f>
        <v>0</v>
      </c>
      <c r="AD368">
        <f>IFERROR(Demos!H366,"")</f>
        <v>0</v>
      </c>
      <c r="AF368">
        <f>IFERROR(Telemarketing!A363,"")</f>
        <v>0</v>
      </c>
      <c r="AG368">
        <f>IFERROR(Telemarketing!B363,"")</f>
        <v>0</v>
      </c>
      <c r="AH368" s="2">
        <f>IFERROR(Telemarketing!C363,"")</f>
        <v>0</v>
      </c>
      <c r="AI368" s="42">
        <f>IFERROR(Telemarketing!D363,"")</f>
        <v>0</v>
      </c>
      <c r="AJ368">
        <f>IFERROR(Telemarketing!E363,"")</f>
        <v>0</v>
      </c>
      <c r="AK368">
        <f>IFERROR(Telemarketing!F363,"")</f>
        <v>0</v>
      </c>
      <c r="AL368">
        <f>IFERROR(Telemarketing!G363,"")</f>
        <v>0</v>
      </c>
    </row>
    <row r="369" spans="2:38" x14ac:dyDescent="0.2">
      <c r="B369" s="2"/>
      <c r="K369" s="5"/>
      <c r="L369" s="2"/>
      <c r="O369">
        <f>IFERROR(Referidos!A369,"")</f>
        <v>0</v>
      </c>
      <c r="P369">
        <f>IFERROR(Referidos!B369,"")</f>
        <v>0</v>
      </c>
      <c r="Q369" s="2">
        <f>IFERROR(Referidos!C369,"")</f>
        <v>0</v>
      </c>
      <c r="R369">
        <f>IFERROR(Referidos!D369,"")</f>
        <v>0</v>
      </c>
      <c r="S369">
        <f>IFERROR(Referidos!J369,"")</f>
        <v>0</v>
      </c>
      <c r="T369">
        <f>IFERROR(Referidos!N369,"")</f>
        <v>0</v>
      </c>
      <c r="U369" s="5">
        <f>IFERROR(Referidos!P369,"")</f>
        <v>0</v>
      </c>
      <c r="V369">
        <f>IFERROR(Referidos!S369,"")</f>
        <v>0</v>
      </c>
      <c r="X369">
        <f>IFERROR(Demos!A367,"")</f>
        <v>0</v>
      </c>
      <c r="Y369">
        <f>IFERROR(Demos!B367,"")</f>
        <v>0</v>
      </c>
      <c r="Z369">
        <f>IFERROR(Demos!C367,"")</f>
        <v>0</v>
      </c>
      <c r="AA369" s="2">
        <f>IFERROR(Demos!D367,"")</f>
        <v>0</v>
      </c>
      <c r="AB369" s="2">
        <f>IFERROR(Demos!E367,"")</f>
        <v>0</v>
      </c>
      <c r="AC369">
        <f>IFERROR(Demos!G367,"")</f>
        <v>0</v>
      </c>
      <c r="AD369">
        <f>IFERROR(Demos!H367,"")</f>
        <v>0</v>
      </c>
      <c r="AF369">
        <f>IFERROR(Telemarketing!A364,"")</f>
        <v>0</v>
      </c>
      <c r="AG369">
        <f>IFERROR(Telemarketing!B364,"")</f>
        <v>0</v>
      </c>
      <c r="AH369" s="2">
        <f>IFERROR(Telemarketing!C364,"")</f>
        <v>0</v>
      </c>
      <c r="AI369" s="42">
        <f>IFERROR(Telemarketing!D364,"")</f>
        <v>0</v>
      </c>
      <c r="AJ369">
        <f>IFERROR(Telemarketing!E364,"")</f>
        <v>0</v>
      </c>
      <c r="AK369">
        <f>IFERROR(Telemarketing!F364,"")</f>
        <v>0</v>
      </c>
      <c r="AL369">
        <f>IFERROR(Telemarketing!G364,"")</f>
        <v>0</v>
      </c>
    </row>
    <row r="370" spans="2:38" x14ac:dyDescent="0.2">
      <c r="B370" s="2"/>
      <c r="K370" s="5"/>
      <c r="L370" s="2"/>
      <c r="O370">
        <f>IFERROR(Referidos!A370,"")</f>
        <v>0</v>
      </c>
      <c r="P370">
        <f>IFERROR(Referidos!B370,"")</f>
        <v>0</v>
      </c>
      <c r="Q370" s="2">
        <f>IFERROR(Referidos!C370,"")</f>
        <v>0</v>
      </c>
      <c r="R370">
        <f>IFERROR(Referidos!D370,"")</f>
        <v>0</v>
      </c>
      <c r="S370">
        <f>IFERROR(Referidos!J370,"")</f>
        <v>0</v>
      </c>
      <c r="T370">
        <f>IFERROR(Referidos!N370,"")</f>
        <v>0</v>
      </c>
      <c r="U370" s="5">
        <f>IFERROR(Referidos!P370,"")</f>
        <v>0</v>
      </c>
      <c r="V370">
        <f>IFERROR(Referidos!S370,"")</f>
        <v>0</v>
      </c>
      <c r="X370">
        <f>IFERROR(Demos!A368,"")</f>
        <v>0</v>
      </c>
      <c r="Y370">
        <f>IFERROR(Demos!B368,"")</f>
        <v>0</v>
      </c>
      <c r="Z370">
        <f>IFERROR(Demos!C368,"")</f>
        <v>0</v>
      </c>
      <c r="AA370" s="2">
        <f>IFERROR(Demos!D368,"")</f>
        <v>0</v>
      </c>
      <c r="AB370" s="2">
        <f>IFERROR(Demos!E368,"")</f>
        <v>0</v>
      </c>
      <c r="AC370">
        <f>IFERROR(Demos!G368,"")</f>
        <v>0</v>
      </c>
      <c r="AD370">
        <f>IFERROR(Demos!H368,"")</f>
        <v>0</v>
      </c>
      <c r="AF370">
        <f>IFERROR(Telemarketing!A365,"")</f>
        <v>0</v>
      </c>
      <c r="AG370">
        <f>IFERROR(Telemarketing!B365,"")</f>
        <v>0</v>
      </c>
      <c r="AH370" s="2">
        <f>IFERROR(Telemarketing!C365,"")</f>
        <v>0</v>
      </c>
      <c r="AI370" s="42">
        <f>IFERROR(Telemarketing!D365,"")</f>
        <v>0</v>
      </c>
      <c r="AJ370">
        <f>IFERROR(Telemarketing!E365,"")</f>
        <v>0</v>
      </c>
      <c r="AK370">
        <f>IFERROR(Telemarketing!F365,"")</f>
        <v>0</v>
      </c>
      <c r="AL370">
        <f>IFERROR(Telemarketing!G365,"")</f>
        <v>0</v>
      </c>
    </row>
    <row r="371" spans="2:38" x14ac:dyDescent="0.2">
      <c r="B371" s="2"/>
      <c r="K371" s="5"/>
      <c r="L371" s="2"/>
      <c r="O371">
        <f>IFERROR(Referidos!A371,"")</f>
        <v>0</v>
      </c>
      <c r="P371">
        <f>IFERROR(Referidos!B371,"")</f>
        <v>0</v>
      </c>
      <c r="Q371" s="2">
        <f>IFERROR(Referidos!C371,"")</f>
        <v>0</v>
      </c>
      <c r="R371">
        <f>IFERROR(Referidos!D371,"")</f>
        <v>0</v>
      </c>
      <c r="S371">
        <f>IFERROR(Referidos!J371,"")</f>
        <v>0</v>
      </c>
      <c r="T371">
        <f>IFERROR(Referidos!N371,"")</f>
        <v>0</v>
      </c>
      <c r="U371" s="5">
        <f>IFERROR(Referidos!P371,"")</f>
        <v>0</v>
      </c>
      <c r="V371">
        <f>IFERROR(Referidos!S371,"")</f>
        <v>0</v>
      </c>
      <c r="X371">
        <f>IFERROR(Demos!A369,"")</f>
        <v>0</v>
      </c>
      <c r="Y371">
        <f>IFERROR(Demos!B369,"")</f>
        <v>0</v>
      </c>
      <c r="Z371">
        <f>IFERROR(Demos!C369,"")</f>
        <v>0</v>
      </c>
      <c r="AA371" s="2">
        <f>IFERROR(Demos!D369,"")</f>
        <v>0</v>
      </c>
      <c r="AB371" s="2">
        <f>IFERROR(Demos!E369,"")</f>
        <v>0</v>
      </c>
      <c r="AC371">
        <f>IFERROR(Demos!G369,"")</f>
        <v>0</v>
      </c>
      <c r="AD371">
        <f>IFERROR(Demos!H369,"")</f>
        <v>0</v>
      </c>
      <c r="AF371">
        <f>IFERROR(Telemarketing!A366,"")</f>
        <v>0</v>
      </c>
      <c r="AG371">
        <f>IFERROR(Telemarketing!B366,"")</f>
        <v>0</v>
      </c>
      <c r="AH371" s="2">
        <f>IFERROR(Telemarketing!C366,"")</f>
        <v>0</v>
      </c>
      <c r="AI371" s="42">
        <f>IFERROR(Telemarketing!D366,"")</f>
        <v>0</v>
      </c>
      <c r="AJ371">
        <f>IFERROR(Telemarketing!E366,"")</f>
        <v>0</v>
      </c>
      <c r="AK371">
        <f>IFERROR(Telemarketing!F366,"")</f>
        <v>0</v>
      </c>
      <c r="AL371">
        <f>IFERROR(Telemarketing!G366,"")</f>
        <v>0</v>
      </c>
    </row>
    <row r="372" spans="2:38" x14ac:dyDescent="0.2">
      <c r="B372" s="2"/>
      <c r="K372" s="5"/>
      <c r="L372" s="2"/>
      <c r="O372">
        <f>IFERROR(Referidos!A372,"")</f>
        <v>0</v>
      </c>
      <c r="P372">
        <f>IFERROR(Referidos!B372,"")</f>
        <v>0</v>
      </c>
      <c r="Q372" s="2">
        <f>IFERROR(Referidos!C372,"")</f>
        <v>0</v>
      </c>
      <c r="R372">
        <f>IFERROR(Referidos!D372,"")</f>
        <v>0</v>
      </c>
      <c r="S372">
        <f>IFERROR(Referidos!J372,"")</f>
        <v>0</v>
      </c>
      <c r="T372">
        <f>IFERROR(Referidos!N372,"")</f>
        <v>0</v>
      </c>
      <c r="U372" s="5">
        <f>IFERROR(Referidos!P372,"")</f>
        <v>0</v>
      </c>
      <c r="V372">
        <f>IFERROR(Referidos!S372,"")</f>
        <v>0</v>
      </c>
      <c r="X372">
        <f>IFERROR(Demos!A370,"")</f>
        <v>0</v>
      </c>
      <c r="Y372">
        <f>IFERROR(Demos!B370,"")</f>
        <v>0</v>
      </c>
      <c r="Z372">
        <f>IFERROR(Demos!C370,"")</f>
        <v>0</v>
      </c>
      <c r="AA372" s="2">
        <f>IFERROR(Demos!D370,"")</f>
        <v>0</v>
      </c>
      <c r="AB372" s="2">
        <f>IFERROR(Demos!E370,"")</f>
        <v>0</v>
      </c>
      <c r="AC372">
        <f>IFERROR(Demos!G370,"")</f>
        <v>0</v>
      </c>
      <c r="AD372">
        <f>IFERROR(Demos!H370,"")</f>
        <v>0</v>
      </c>
      <c r="AF372">
        <f>IFERROR(Telemarketing!A367,"")</f>
        <v>0</v>
      </c>
      <c r="AG372">
        <f>IFERROR(Telemarketing!B367,"")</f>
        <v>0</v>
      </c>
      <c r="AH372" s="2">
        <f>IFERROR(Telemarketing!C367,"")</f>
        <v>0</v>
      </c>
      <c r="AI372" s="42">
        <f>IFERROR(Telemarketing!D367,"")</f>
        <v>0</v>
      </c>
      <c r="AJ372">
        <f>IFERROR(Telemarketing!E367,"")</f>
        <v>0</v>
      </c>
      <c r="AK372">
        <f>IFERROR(Telemarketing!F367,"")</f>
        <v>0</v>
      </c>
      <c r="AL372">
        <f>IFERROR(Telemarketing!G367,"")</f>
        <v>0</v>
      </c>
    </row>
    <row r="373" spans="2:38" x14ac:dyDescent="0.2">
      <c r="B373" s="2"/>
      <c r="K373" s="5"/>
      <c r="L373" s="2"/>
      <c r="O373">
        <f>IFERROR(Referidos!A373,"")</f>
        <v>0</v>
      </c>
      <c r="P373">
        <f>IFERROR(Referidos!B373,"")</f>
        <v>0</v>
      </c>
      <c r="Q373" s="2">
        <f>IFERROR(Referidos!C373,"")</f>
        <v>0</v>
      </c>
      <c r="R373">
        <f>IFERROR(Referidos!D373,"")</f>
        <v>0</v>
      </c>
      <c r="S373">
        <f>IFERROR(Referidos!J373,"")</f>
        <v>0</v>
      </c>
      <c r="T373">
        <f>IFERROR(Referidos!N373,"")</f>
        <v>0</v>
      </c>
      <c r="U373" s="5">
        <f>IFERROR(Referidos!P373,"")</f>
        <v>0</v>
      </c>
      <c r="V373">
        <f>IFERROR(Referidos!S373,"")</f>
        <v>0</v>
      </c>
      <c r="X373">
        <f>IFERROR(Demos!A371,"")</f>
        <v>0</v>
      </c>
      <c r="Y373">
        <f>IFERROR(Demos!B371,"")</f>
        <v>0</v>
      </c>
      <c r="Z373">
        <f>IFERROR(Demos!C371,"")</f>
        <v>0</v>
      </c>
      <c r="AA373" s="2">
        <f>IFERROR(Demos!D371,"")</f>
        <v>0</v>
      </c>
      <c r="AB373" s="2">
        <f>IFERROR(Demos!E371,"")</f>
        <v>0</v>
      </c>
      <c r="AC373">
        <f>IFERROR(Demos!G371,"")</f>
        <v>0</v>
      </c>
      <c r="AD373">
        <f>IFERROR(Demos!H371,"")</f>
        <v>0</v>
      </c>
      <c r="AF373">
        <f>IFERROR(Telemarketing!A368,"")</f>
        <v>0</v>
      </c>
      <c r="AG373">
        <f>IFERROR(Telemarketing!B368,"")</f>
        <v>0</v>
      </c>
      <c r="AH373" s="2">
        <f>IFERROR(Telemarketing!C368,"")</f>
        <v>0</v>
      </c>
      <c r="AI373" s="42">
        <f>IFERROR(Telemarketing!D368,"")</f>
        <v>0</v>
      </c>
      <c r="AJ373">
        <f>IFERROR(Telemarketing!E368,"")</f>
        <v>0</v>
      </c>
      <c r="AK373">
        <f>IFERROR(Telemarketing!F368,"")</f>
        <v>0</v>
      </c>
      <c r="AL373">
        <f>IFERROR(Telemarketing!G368,"")</f>
        <v>0</v>
      </c>
    </row>
    <row r="374" spans="2:38" x14ac:dyDescent="0.2">
      <c r="B374" s="2"/>
      <c r="K374" s="5"/>
      <c r="L374" s="2"/>
      <c r="O374">
        <f>IFERROR(Referidos!A374,"")</f>
        <v>0</v>
      </c>
      <c r="P374">
        <f>IFERROR(Referidos!B374,"")</f>
        <v>0</v>
      </c>
      <c r="Q374" s="2">
        <f>IFERROR(Referidos!C374,"")</f>
        <v>0</v>
      </c>
      <c r="R374">
        <f>IFERROR(Referidos!D374,"")</f>
        <v>0</v>
      </c>
      <c r="S374">
        <f>IFERROR(Referidos!J374,"")</f>
        <v>0</v>
      </c>
      <c r="T374">
        <f>IFERROR(Referidos!N374,"")</f>
        <v>0</v>
      </c>
      <c r="U374" s="5">
        <f>IFERROR(Referidos!P374,"")</f>
        <v>0</v>
      </c>
      <c r="V374">
        <f>IFERROR(Referidos!S374,"")</f>
        <v>0</v>
      </c>
      <c r="X374">
        <f>IFERROR(Demos!A372,"")</f>
        <v>0</v>
      </c>
      <c r="Y374">
        <f>IFERROR(Demos!B372,"")</f>
        <v>0</v>
      </c>
      <c r="Z374">
        <f>IFERROR(Demos!C372,"")</f>
        <v>0</v>
      </c>
      <c r="AA374" s="2">
        <f>IFERROR(Demos!D372,"")</f>
        <v>0</v>
      </c>
      <c r="AB374" s="2">
        <f>IFERROR(Demos!E372,"")</f>
        <v>0</v>
      </c>
      <c r="AC374">
        <f>IFERROR(Demos!G372,"")</f>
        <v>0</v>
      </c>
      <c r="AD374">
        <f>IFERROR(Demos!H372,"")</f>
        <v>0</v>
      </c>
      <c r="AF374">
        <f>IFERROR(Telemarketing!A369,"")</f>
        <v>0</v>
      </c>
      <c r="AG374">
        <f>IFERROR(Telemarketing!B369,"")</f>
        <v>0</v>
      </c>
      <c r="AH374" s="2">
        <f>IFERROR(Telemarketing!C369,"")</f>
        <v>0</v>
      </c>
      <c r="AI374" s="42">
        <f>IFERROR(Telemarketing!D369,"")</f>
        <v>0</v>
      </c>
      <c r="AJ374">
        <f>IFERROR(Telemarketing!E369,"")</f>
        <v>0</v>
      </c>
      <c r="AK374">
        <f>IFERROR(Telemarketing!F369,"")</f>
        <v>0</v>
      </c>
      <c r="AL374">
        <f>IFERROR(Telemarketing!G369,"")</f>
        <v>0</v>
      </c>
    </row>
    <row r="375" spans="2:38" x14ac:dyDescent="0.2">
      <c r="B375" s="2"/>
      <c r="K375" s="5"/>
      <c r="L375" s="2"/>
      <c r="O375">
        <f>IFERROR(Referidos!A375,"")</f>
        <v>0</v>
      </c>
      <c r="P375">
        <f>IFERROR(Referidos!B375,"")</f>
        <v>0</v>
      </c>
      <c r="Q375" s="2">
        <f>IFERROR(Referidos!C375,"")</f>
        <v>0</v>
      </c>
      <c r="R375">
        <f>IFERROR(Referidos!D375,"")</f>
        <v>0</v>
      </c>
      <c r="S375">
        <f>IFERROR(Referidos!J375,"")</f>
        <v>0</v>
      </c>
      <c r="T375">
        <f>IFERROR(Referidos!N375,"")</f>
        <v>0</v>
      </c>
      <c r="U375" s="5">
        <f>IFERROR(Referidos!P375,"")</f>
        <v>0</v>
      </c>
      <c r="V375">
        <f>IFERROR(Referidos!S375,"")</f>
        <v>0</v>
      </c>
      <c r="X375">
        <f>IFERROR(Demos!A373,"")</f>
        <v>0</v>
      </c>
      <c r="Y375">
        <f>IFERROR(Demos!B373,"")</f>
        <v>0</v>
      </c>
      <c r="Z375">
        <f>IFERROR(Demos!C373,"")</f>
        <v>0</v>
      </c>
      <c r="AA375" s="2">
        <f>IFERROR(Demos!D373,"")</f>
        <v>0</v>
      </c>
      <c r="AB375" s="2">
        <f>IFERROR(Demos!E373,"")</f>
        <v>0</v>
      </c>
      <c r="AC375">
        <f>IFERROR(Demos!G373,"")</f>
        <v>0</v>
      </c>
      <c r="AD375">
        <f>IFERROR(Demos!H373,"")</f>
        <v>0</v>
      </c>
      <c r="AF375">
        <f>IFERROR(Telemarketing!A370,"")</f>
        <v>0</v>
      </c>
      <c r="AG375">
        <f>IFERROR(Telemarketing!B370,"")</f>
        <v>0</v>
      </c>
      <c r="AH375" s="2">
        <f>IFERROR(Telemarketing!C370,"")</f>
        <v>0</v>
      </c>
      <c r="AI375" s="42">
        <f>IFERROR(Telemarketing!D370,"")</f>
        <v>0</v>
      </c>
      <c r="AJ375">
        <f>IFERROR(Telemarketing!E370,"")</f>
        <v>0</v>
      </c>
      <c r="AK375">
        <f>IFERROR(Telemarketing!F370,"")</f>
        <v>0</v>
      </c>
      <c r="AL375">
        <f>IFERROR(Telemarketing!G370,"")</f>
        <v>0</v>
      </c>
    </row>
    <row r="376" spans="2:38" x14ac:dyDescent="0.2">
      <c r="B376" s="2"/>
      <c r="K376" s="5"/>
      <c r="L376" s="2"/>
      <c r="O376">
        <f>IFERROR(Referidos!A376,"")</f>
        <v>0</v>
      </c>
      <c r="P376">
        <f>IFERROR(Referidos!B376,"")</f>
        <v>0</v>
      </c>
      <c r="Q376" s="2">
        <f>IFERROR(Referidos!C376,"")</f>
        <v>0</v>
      </c>
      <c r="R376">
        <f>IFERROR(Referidos!D376,"")</f>
        <v>0</v>
      </c>
      <c r="S376">
        <f>IFERROR(Referidos!J376,"")</f>
        <v>0</v>
      </c>
      <c r="T376">
        <f>IFERROR(Referidos!N376,"")</f>
        <v>0</v>
      </c>
      <c r="U376" s="5">
        <f>IFERROR(Referidos!P376,"")</f>
        <v>0</v>
      </c>
      <c r="V376">
        <f>IFERROR(Referidos!S376,"")</f>
        <v>0</v>
      </c>
      <c r="X376">
        <f>IFERROR(Demos!A374,"")</f>
        <v>0</v>
      </c>
      <c r="Y376">
        <f>IFERROR(Demos!B374,"")</f>
        <v>0</v>
      </c>
      <c r="Z376">
        <f>IFERROR(Demos!C374,"")</f>
        <v>0</v>
      </c>
      <c r="AA376" s="2">
        <f>IFERROR(Demos!D374,"")</f>
        <v>0</v>
      </c>
      <c r="AB376" s="2">
        <f>IFERROR(Demos!E374,"")</f>
        <v>0</v>
      </c>
      <c r="AC376">
        <f>IFERROR(Demos!G374,"")</f>
        <v>0</v>
      </c>
      <c r="AD376">
        <f>IFERROR(Demos!H374,"")</f>
        <v>0</v>
      </c>
      <c r="AF376">
        <f>IFERROR(Telemarketing!A371,"")</f>
        <v>0</v>
      </c>
      <c r="AG376">
        <f>IFERROR(Telemarketing!B371,"")</f>
        <v>0</v>
      </c>
      <c r="AH376" s="2">
        <f>IFERROR(Telemarketing!C371,"")</f>
        <v>0</v>
      </c>
      <c r="AI376" s="42">
        <f>IFERROR(Telemarketing!D371,"")</f>
        <v>0</v>
      </c>
      <c r="AJ376">
        <f>IFERROR(Telemarketing!E371,"")</f>
        <v>0</v>
      </c>
      <c r="AK376">
        <f>IFERROR(Telemarketing!F371,"")</f>
        <v>0</v>
      </c>
      <c r="AL376">
        <f>IFERROR(Telemarketing!G371,"")</f>
        <v>0</v>
      </c>
    </row>
    <row r="377" spans="2:38" x14ac:dyDescent="0.2">
      <c r="B377" s="2"/>
      <c r="K377" s="5"/>
      <c r="L377" s="2"/>
      <c r="O377">
        <f>IFERROR(Referidos!A377,"")</f>
        <v>0</v>
      </c>
      <c r="P377">
        <f>IFERROR(Referidos!B377,"")</f>
        <v>0</v>
      </c>
      <c r="Q377" s="2">
        <f>IFERROR(Referidos!C377,"")</f>
        <v>0</v>
      </c>
      <c r="R377">
        <f>IFERROR(Referidos!D377,"")</f>
        <v>0</v>
      </c>
      <c r="S377">
        <f>IFERROR(Referidos!J377,"")</f>
        <v>0</v>
      </c>
      <c r="T377">
        <f>IFERROR(Referidos!N377,"")</f>
        <v>0</v>
      </c>
      <c r="U377" s="5">
        <f>IFERROR(Referidos!P377,"")</f>
        <v>0</v>
      </c>
      <c r="V377">
        <f>IFERROR(Referidos!S377,"")</f>
        <v>0</v>
      </c>
      <c r="X377">
        <f>IFERROR(Demos!A375,"")</f>
        <v>0</v>
      </c>
      <c r="Y377">
        <f>IFERROR(Demos!B375,"")</f>
        <v>0</v>
      </c>
      <c r="Z377">
        <f>IFERROR(Demos!C375,"")</f>
        <v>0</v>
      </c>
      <c r="AA377" s="2">
        <f>IFERROR(Demos!D375,"")</f>
        <v>0</v>
      </c>
      <c r="AB377" s="2">
        <f>IFERROR(Demos!E375,"")</f>
        <v>0</v>
      </c>
      <c r="AC377">
        <f>IFERROR(Demos!G375,"")</f>
        <v>0</v>
      </c>
      <c r="AD377">
        <f>IFERROR(Demos!H375,"")</f>
        <v>0</v>
      </c>
      <c r="AF377">
        <f>IFERROR(Telemarketing!A372,"")</f>
        <v>0</v>
      </c>
      <c r="AG377">
        <f>IFERROR(Telemarketing!B372,"")</f>
        <v>0</v>
      </c>
      <c r="AH377" s="2">
        <f>IFERROR(Telemarketing!C372,"")</f>
        <v>0</v>
      </c>
      <c r="AI377" s="42">
        <f>IFERROR(Telemarketing!D372,"")</f>
        <v>0</v>
      </c>
      <c r="AJ377">
        <f>IFERROR(Telemarketing!E372,"")</f>
        <v>0</v>
      </c>
      <c r="AK377">
        <f>IFERROR(Telemarketing!F372,"")</f>
        <v>0</v>
      </c>
      <c r="AL377">
        <f>IFERROR(Telemarketing!G372,"")</f>
        <v>0</v>
      </c>
    </row>
    <row r="378" spans="2:38" x14ac:dyDescent="0.2">
      <c r="B378" s="2"/>
      <c r="K378" s="5"/>
      <c r="L378" s="2"/>
      <c r="O378">
        <f>IFERROR(Referidos!A378,"")</f>
        <v>0</v>
      </c>
      <c r="P378">
        <f>IFERROR(Referidos!B378,"")</f>
        <v>0</v>
      </c>
      <c r="Q378" s="2">
        <f>IFERROR(Referidos!C378,"")</f>
        <v>0</v>
      </c>
      <c r="R378">
        <f>IFERROR(Referidos!D378,"")</f>
        <v>0</v>
      </c>
      <c r="S378">
        <f>IFERROR(Referidos!J378,"")</f>
        <v>0</v>
      </c>
      <c r="T378">
        <f>IFERROR(Referidos!N378,"")</f>
        <v>0</v>
      </c>
      <c r="U378" s="5">
        <f>IFERROR(Referidos!P378,"")</f>
        <v>0</v>
      </c>
      <c r="V378">
        <f>IFERROR(Referidos!S378,"")</f>
        <v>0</v>
      </c>
      <c r="X378">
        <f>IFERROR(Demos!A376,"")</f>
        <v>0</v>
      </c>
      <c r="Y378">
        <f>IFERROR(Demos!B376,"")</f>
        <v>0</v>
      </c>
      <c r="Z378">
        <f>IFERROR(Demos!C376,"")</f>
        <v>0</v>
      </c>
      <c r="AA378" s="2">
        <f>IFERROR(Demos!D376,"")</f>
        <v>0</v>
      </c>
      <c r="AB378" s="2">
        <f>IFERROR(Demos!E376,"")</f>
        <v>0</v>
      </c>
      <c r="AC378">
        <f>IFERROR(Demos!G376,"")</f>
        <v>0</v>
      </c>
      <c r="AD378">
        <f>IFERROR(Demos!H376,"")</f>
        <v>0</v>
      </c>
      <c r="AF378">
        <f>IFERROR(Telemarketing!A373,"")</f>
        <v>0</v>
      </c>
      <c r="AG378">
        <f>IFERROR(Telemarketing!B373,"")</f>
        <v>0</v>
      </c>
      <c r="AH378" s="2">
        <f>IFERROR(Telemarketing!C373,"")</f>
        <v>0</v>
      </c>
      <c r="AI378" s="42">
        <f>IFERROR(Telemarketing!D373,"")</f>
        <v>0</v>
      </c>
      <c r="AJ378">
        <f>IFERROR(Telemarketing!E373,"")</f>
        <v>0</v>
      </c>
      <c r="AK378">
        <f>IFERROR(Telemarketing!F373,"")</f>
        <v>0</v>
      </c>
      <c r="AL378">
        <f>IFERROR(Telemarketing!G373,"")</f>
        <v>0</v>
      </c>
    </row>
    <row r="379" spans="2:38" x14ac:dyDescent="0.2">
      <c r="B379" s="2"/>
      <c r="K379" s="5"/>
      <c r="L379" s="2"/>
      <c r="O379">
        <f>IFERROR(Referidos!A379,"")</f>
        <v>0</v>
      </c>
      <c r="P379">
        <f>IFERROR(Referidos!B379,"")</f>
        <v>0</v>
      </c>
      <c r="Q379" s="2">
        <f>IFERROR(Referidos!C379,"")</f>
        <v>0</v>
      </c>
      <c r="R379">
        <f>IFERROR(Referidos!D379,"")</f>
        <v>0</v>
      </c>
      <c r="S379">
        <f>IFERROR(Referidos!J379,"")</f>
        <v>0</v>
      </c>
      <c r="T379">
        <f>IFERROR(Referidos!N379,"")</f>
        <v>0</v>
      </c>
      <c r="U379" s="5">
        <f>IFERROR(Referidos!P379,"")</f>
        <v>0</v>
      </c>
      <c r="V379">
        <f>IFERROR(Referidos!S379,"")</f>
        <v>0</v>
      </c>
      <c r="X379">
        <f>IFERROR(Demos!A377,"")</f>
        <v>0</v>
      </c>
      <c r="Y379">
        <f>IFERROR(Demos!B377,"")</f>
        <v>0</v>
      </c>
      <c r="Z379">
        <f>IFERROR(Demos!C377,"")</f>
        <v>0</v>
      </c>
      <c r="AA379" s="2">
        <f>IFERROR(Demos!D377,"")</f>
        <v>0</v>
      </c>
      <c r="AB379" s="2">
        <f>IFERROR(Demos!E377,"")</f>
        <v>0</v>
      </c>
      <c r="AC379">
        <f>IFERROR(Demos!G377,"")</f>
        <v>0</v>
      </c>
      <c r="AD379">
        <f>IFERROR(Demos!H377,"")</f>
        <v>0</v>
      </c>
      <c r="AF379">
        <f>IFERROR(Telemarketing!A374,"")</f>
        <v>0</v>
      </c>
      <c r="AG379">
        <f>IFERROR(Telemarketing!B374,"")</f>
        <v>0</v>
      </c>
      <c r="AH379" s="2">
        <f>IFERROR(Telemarketing!C374,"")</f>
        <v>0</v>
      </c>
      <c r="AI379" s="42">
        <f>IFERROR(Telemarketing!D374,"")</f>
        <v>0</v>
      </c>
      <c r="AJ379">
        <f>IFERROR(Telemarketing!E374,"")</f>
        <v>0</v>
      </c>
      <c r="AK379">
        <f>IFERROR(Telemarketing!F374,"")</f>
        <v>0</v>
      </c>
      <c r="AL379">
        <f>IFERROR(Telemarketing!G374,"")</f>
        <v>0</v>
      </c>
    </row>
    <row r="380" spans="2:38" x14ac:dyDescent="0.2">
      <c r="B380" s="2"/>
      <c r="K380" s="5"/>
      <c r="L380" s="2"/>
      <c r="O380">
        <f>IFERROR(Referidos!A380,"")</f>
        <v>0</v>
      </c>
      <c r="P380">
        <f>IFERROR(Referidos!B380,"")</f>
        <v>0</v>
      </c>
      <c r="Q380" s="2">
        <f>IFERROR(Referidos!C380,"")</f>
        <v>0</v>
      </c>
      <c r="R380">
        <f>IFERROR(Referidos!D380,"")</f>
        <v>0</v>
      </c>
      <c r="S380">
        <f>IFERROR(Referidos!J380,"")</f>
        <v>0</v>
      </c>
      <c r="T380">
        <f>IFERROR(Referidos!N380,"")</f>
        <v>0</v>
      </c>
      <c r="U380" s="5">
        <f>IFERROR(Referidos!P380,"")</f>
        <v>0</v>
      </c>
      <c r="V380">
        <f>IFERROR(Referidos!S380,"")</f>
        <v>0</v>
      </c>
      <c r="X380">
        <f>IFERROR(Demos!A378,"")</f>
        <v>0</v>
      </c>
      <c r="Y380">
        <f>IFERROR(Demos!B378,"")</f>
        <v>0</v>
      </c>
      <c r="Z380">
        <f>IFERROR(Demos!C378,"")</f>
        <v>0</v>
      </c>
      <c r="AA380" s="2">
        <f>IFERROR(Demos!D378,"")</f>
        <v>0</v>
      </c>
      <c r="AB380" s="2">
        <f>IFERROR(Demos!E378,"")</f>
        <v>0</v>
      </c>
      <c r="AC380">
        <f>IFERROR(Demos!G378,"")</f>
        <v>0</v>
      </c>
      <c r="AD380">
        <f>IFERROR(Demos!H378,"")</f>
        <v>0</v>
      </c>
      <c r="AF380">
        <f>IFERROR(Telemarketing!A375,"")</f>
        <v>0</v>
      </c>
      <c r="AG380">
        <f>IFERROR(Telemarketing!B375,"")</f>
        <v>0</v>
      </c>
      <c r="AH380" s="2">
        <f>IFERROR(Telemarketing!C375,"")</f>
        <v>0</v>
      </c>
      <c r="AI380" s="42">
        <f>IFERROR(Telemarketing!D375,"")</f>
        <v>0</v>
      </c>
      <c r="AJ380">
        <f>IFERROR(Telemarketing!E375,"")</f>
        <v>0</v>
      </c>
      <c r="AK380">
        <f>IFERROR(Telemarketing!F375,"")</f>
        <v>0</v>
      </c>
      <c r="AL380">
        <f>IFERROR(Telemarketing!G375,"")</f>
        <v>0</v>
      </c>
    </row>
    <row r="381" spans="2:38" x14ac:dyDescent="0.2">
      <c r="B381" s="2"/>
      <c r="K381" s="5"/>
      <c r="L381" s="2"/>
      <c r="O381">
        <f>IFERROR(Referidos!A381,"")</f>
        <v>0</v>
      </c>
      <c r="P381">
        <f>IFERROR(Referidos!B381,"")</f>
        <v>0</v>
      </c>
      <c r="Q381" s="2">
        <f>IFERROR(Referidos!C381,"")</f>
        <v>0</v>
      </c>
      <c r="R381">
        <f>IFERROR(Referidos!D381,"")</f>
        <v>0</v>
      </c>
      <c r="S381">
        <f>IFERROR(Referidos!J381,"")</f>
        <v>0</v>
      </c>
      <c r="T381">
        <f>IFERROR(Referidos!N381,"")</f>
        <v>0</v>
      </c>
      <c r="U381" s="5">
        <f>IFERROR(Referidos!P381,"")</f>
        <v>0</v>
      </c>
      <c r="V381">
        <f>IFERROR(Referidos!S381,"")</f>
        <v>0</v>
      </c>
      <c r="X381">
        <f>IFERROR(Demos!A379,"")</f>
        <v>0</v>
      </c>
      <c r="Y381">
        <f>IFERROR(Demos!B379,"")</f>
        <v>0</v>
      </c>
      <c r="Z381">
        <f>IFERROR(Demos!C379,"")</f>
        <v>0</v>
      </c>
      <c r="AA381" s="2">
        <f>IFERROR(Demos!D379,"")</f>
        <v>0</v>
      </c>
      <c r="AB381" s="2">
        <f>IFERROR(Demos!E379,"")</f>
        <v>0</v>
      </c>
      <c r="AC381">
        <f>IFERROR(Demos!G379,"")</f>
        <v>0</v>
      </c>
      <c r="AD381">
        <f>IFERROR(Demos!H379,"")</f>
        <v>0</v>
      </c>
      <c r="AF381">
        <f>IFERROR(Telemarketing!A376,"")</f>
        <v>0</v>
      </c>
      <c r="AG381">
        <f>IFERROR(Telemarketing!B376,"")</f>
        <v>0</v>
      </c>
      <c r="AH381" s="2">
        <f>IFERROR(Telemarketing!C376,"")</f>
        <v>0</v>
      </c>
      <c r="AI381" s="42">
        <f>IFERROR(Telemarketing!D376,"")</f>
        <v>0</v>
      </c>
      <c r="AJ381">
        <f>IFERROR(Telemarketing!E376,"")</f>
        <v>0</v>
      </c>
      <c r="AK381">
        <f>IFERROR(Telemarketing!F376,"")</f>
        <v>0</v>
      </c>
      <c r="AL381">
        <f>IFERROR(Telemarketing!G376,"")</f>
        <v>0</v>
      </c>
    </row>
    <row r="382" spans="2:38" x14ac:dyDescent="0.2">
      <c r="B382" s="2"/>
      <c r="K382" s="5"/>
      <c r="L382" s="2"/>
      <c r="O382">
        <f>IFERROR(Referidos!A382,"")</f>
        <v>0</v>
      </c>
      <c r="P382">
        <f>IFERROR(Referidos!B382,"")</f>
        <v>0</v>
      </c>
      <c r="Q382" s="2">
        <f>IFERROR(Referidos!C382,"")</f>
        <v>0</v>
      </c>
      <c r="R382">
        <f>IFERROR(Referidos!D382,"")</f>
        <v>0</v>
      </c>
      <c r="S382">
        <f>IFERROR(Referidos!J382,"")</f>
        <v>0</v>
      </c>
      <c r="T382">
        <f>IFERROR(Referidos!N382,"")</f>
        <v>0</v>
      </c>
      <c r="U382" s="5">
        <f>IFERROR(Referidos!P382,"")</f>
        <v>0</v>
      </c>
      <c r="V382">
        <f>IFERROR(Referidos!S382,"")</f>
        <v>0</v>
      </c>
      <c r="X382">
        <f>IFERROR(Demos!A380,"")</f>
        <v>0</v>
      </c>
      <c r="Y382">
        <f>IFERROR(Demos!B380,"")</f>
        <v>0</v>
      </c>
      <c r="Z382">
        <f>IFERROR(Demos!C380,"")</f>
        <v>0</v>
      </c>
      <c r="AA382" s="2">
        <f>IFERROR(Demos!D380,"")</f>
        <v>0</v>
      </c>
      <c r="AB382" s="2">
        <f>IFERROR(Demos!E380,"")</f>
        <v>0</v>
      </c>
      <c r="AC382">
        <f>IFERROR(Demos!G380,"")</f>
        <v>0</v>
      </c>
      <c r="AD382">
        <f>IFERROR(Demos!H380,"")</f>
        <v>0</v>
      </c>
      <c r="AF382">
        <f>IFERROR(Telemarketing!A377,"")</f>
        <v>0</v>
      </c>
      <c r="AG382">
        <f>IFERROR(Telemarketing!B377,"")</f>
        <v>0</v>
      </c>
      <c r="AH382" s="2">
        <f>IFERROR(Telemarketing!C377,"")</f>
        <v>0</v>
      </c>
      <c r="AI382" s="42">
        <f>IFERROR(Telemarketing!D377,"")</f>
        <v>0</v>
      </c>
      <c r="AJ382">
        <f>IFERROR(Telemarketing!E377,"")</f>
        <v>0</v>
      </c>
      <c r="AK382">
        <f>IFERROR(Telemarketing!F377,"")</f>
        <v>0</v>
      </c>
      <c r="AL382">
        <f>IFERROR(Telemarketing!G377,"")</f>
        <v>0</v>
      </c>
    </row>
    <row r="383" spans="2:38" x14ac:dyDescent="0.2">
      <c r="B383" s="2"/>
      <c r="K383" s="5"/>
      <c r="L383" s="2"/>
      <c r="O383">
        <f>IFERROR(Referidos!A383,"")</f>
        <v>0</v>
      </c>
      <c r="P383">
        <f>IFERROR(Referidos!B383,"")</f>
        <v>0</v>
      </c>
      <c r="Q383" s="2">
        <f>IFERROR(Referidos!C383,"")</f>
        <v>0</v>
      </c>
      <c r="R383">
        <f>IFERROR(Referidos!D383,"")</f>
        <v>0</v>
      </c>
      <c r="S383">
        <f>IFERROR(Referidos!J383,"")</f>
        <v>0</v>
      </c>
      <c r="T383">
        <f>IFERROR(Referidos!N383,"")</f>
        <v>0</v>
      </c>
      <c r="U383" s="5">
        <f>IFERROR(Referidos!P383,"")</f>
        <v>0</v>
      </c>
      <c r="V383">
        <f>IFERROR(Referidos!S383,"")</f>
        <v>0</v>
      </c>
      <c r="X383">
        <f>IFERROR(Demos!A381,"")</f>
        <v>0</v>
      </c>
      <c r="Y383">
        <f>IFERROR(Demos!B381,"")</f>
        <v>0</v>
      </c>
      <c r="Z383">
        <f>IFERROR(Demos!C381,"")</f>
        <v>0</v>
      </c>
      <c r="AA383" s="2">
        <f>IFERROR(Demos!D381,"")</f>
        <v>0</v>
      </c>
      <c r="AB383" s="2">
        <f>IFERROR(Demos!E381,"")</f>
        <v>0</v>
      </c>
      <c r="AC383">
        <f>IFERROR(Demos!G381,"")</f>
        <v>0</v>
      </c>
      <c r="AD383">
        <f>IFERROR(Demos!H381,"")</f>
        <v>0</v>
      </c>
      <c r="AF383">
        <f>IFERROR(Telemarketing!A378,"")</f>
        <v>0</v>
      </c>
      <c r="AG383">
        <f>IFERROR(Telemarketing!B378,"")</f>
        <v>0</v>
      </c>
      <c r="AH383" s="2">
        <f>IFERROR(Telemarketing!C378,"")</f>
        <v>0</v>
      </c>
      <c r="AI383" s="42">
        <f>IFERROR(Telemarketing!D378,"")</f>
        <v>0</v>
      </c>
      <c r="AJ383">
        <f>IFERROR(Telemarketing!E378,"")</f>
        <v>0</v>
      </c>
      <c r="AK383">
        <f>IFERROR(Telemarketing!F378,"")</f>
        <v>0</v>
      </c>
      <c r="AL383">
        <f>IFERROR(Telemarketing!G378,"")</f>
        <v>0</v>
      </c>
    </row>
    <row r="384" spans="2:38" x14ac:dyDescent="0.2">
      <c r="B384" s="2"/>
      <c r="K384" s="5"/>
      <c r="L384" s="2"/>
      <c r="O384">
        <f>IFERROR(Referidos!A384,"")</f>
        <v>0</v>
      </c>
      <c r="P384">
        <f>IFERROR(Referidos!B384,"")</f>
        <v>0</v>
      </c>
      <c r="Q384" s="2">
        <f>IFERROR(Referidos!C384,"")</f>
        <v>0</v>
      </c>
      <c r="R384">
        <f>IFERROR(Referidos!D384,"")</f>
        <v>0</v>
      </c>
      <c r="S384">
        <f>IFERROR(Referidos!J384,"")</f>
        <v>0</v>
      </c>
      <c r="T384">
        <f>IFERROR(Referidos!N384,"")</f>
        <v>0</v>
      </c>
      <c r="U384" s="5">
        <f>IFERROR(Referidos!P384,"")</f>
        <v>0</v>
      </c>
      <c r="V384">
        <f>IFERROR(Referidos!S384,"")</f>
        <v>0</v>
      </c>
      <c r="X384">
        <f>IFERROR(Demos!A382,"")</f>
        <v>0</v>
      </c>
      <c r="Y384">
        <f>IFERROR(Demos!B382,"")</f>
        <v>0</v>
      </c>
      <c r="Z384">
        <f>IFERROR(Demos!C382,"")</f>
        <v>0</v>
      </c>
      <c r="AA384" s="2">
        <f>IFERROR(Demos!D382,"")</f>
        <v>0</v>
      </c>
      <c r="AB384" s="2">
        <f>IFERROR(Demos!E382,"")</f>
        <v>0</v>
      </c>
      <c r="AC384">
        <f>IFERROR(Demos!G382,"")</f>
        <v>0</v>
      </c>
      <c r="AD384">
        <f>IFERROR(Demos!H382,"")</f>
        <v>0</v>
      </c>
      <c r="AF384">
        <f>IFERROR(Telemarketing!A379,"")</f>
        <v>0</v>
      </c>
      <c r="AG384">
        <f>IFERROR(Telemarketing!B379,"")</f>
        <v>0</v>
      </c>
      <c r="AH384" s="2">
        <f>IFERROR(Telemarketing!C379,"")</f>
        <v>0</v>
      </c>
      <c r="AI384" s="42">
        <f>IFERROR(Telemarketing!D379,"")</f>
        <v>0</v>
      </c>
      <c r="AJ384">
        <f>IFERROR(Telemarketing!E379,"")</f>
        <v>0</v>
      </c>
      <c r="AK384">
        <f>IFERROR(Telemarketing!F379,"")</f>
        <v>0</v>
      </c>
      <c r="AL384">
        <f>IFERROR(Telemarketing!G379,"")</f>
        <v>0</v>
      </c>
    </row>
    <row r="385" spans="2:38" x14ac:dyDescent="0.2">
      <c r="B385" s="2"/>
      <c r="K385" s="5"/>
      <c r="L385" s="2"/>
      <c r="O385">
        <f>IFERROR(Referidos!A385,"")</f>
        <v>0</v>
      </c>
      <c r="P385">
        <f>IFERROR(Referidos!B385,"")</f>
        <v>0</v>
      </c>
      <c r="Q385" s="2">
        <f>IFERROR(Referidos!C385,"")</f>
        <v>0</v>
      </c>
      <c r="R385">
        <f>IFERROR(Referidos!D385,"")</f>
        <v>0</v>
      </c>
      <c r="S385">
        <f>IFERROR(Referidos!J385,"")</f>
        <v>0</v>
      </c>
      <c r="T385">
        <f>IFERROR(Referidos!N385,"")</f>
        <v>0</v>
      </c>
      <c r="U385" s="5">
        <f>IFERROR(Referidos!P385,"")</f>
        <v>0</v>
      </c>
      <c r="V385">
        <f>IFERROR(Referidos!S385,"")</f>
        <v>0</v>
      </c>
      <c r="X385">
        <f>IFERROR(Demos!A383,"")</f>
        <v>0</v>
      </c>
      <c r="Y385">
        <f>IFERROR(Demos!B383,"")</f>
        <v>0</v>
      </c>
      <c r="Z385">
        <f>IFERROR(Demos!C383,"")</f>
        <v>0</v>
      </c>
      <c r="AA385" s="2">
        <f>IFERROR(Demos!D383,"")</f>
        <v>0</v>
      </c>
      <c r="AB385" s="2">
        <f>IFERROR(Demos!E383,"")</f>
        <v>0</v>
      </c>
      <c r="AC385">
        <f>IFERROR(Demos!G383,"")</f>
        <v>0</v>
      </c>
      <c r="AD385">
        <f>IFERROR(Demos!H383,"")</f>
        <v>0</v>
      </c>
      <c r="AF385">
        <f>IFERROR(Telemarketing!A380,"")</f>
        <v>0</v>
      </c>
      <c r="AG385">
        <f>IFERROR(Telemarketing!B380,"")</f>
        <v>0</v>
      </c>
      <c r="AH385" s="2">
        <f>IFERROR(Telemarketing!C380,"")</f>
        <v>0</v>
      </c>
      <c r="AI385" s="42">
        <f>IFERROR(Telemarketing!D380,"")</f>
        <v>0</v>
      </c>
      <c r="AJ385">
        <f>IFERROR(Telemarketing!E380,"")</f>
        <v>0</v>
      </c>
      <c r="AK385">
        <f>IFERROR(Telemarketing!F380,"")</f>
        <v>0</v>
      </c>
      <c r="AL385">
        <f>IFERROR(Telemarketing!G380,"")</f>
        <v>0</v>
      </c>
    </row>
    <row r="386" spans="2:38" x14ac:dyDescent="0.2">
      <c r="B386" s="2"/>
      <c r="K386" s="5"/>
      <c r="L386" s="2"/>
      <c r="O386">
        <f>IFERROR(Referidos!A386,"")</f>
        <v>0</v>
      </c>
      <c r="P386">
        <f>IFERROR(Referidos!B386,"")</f>
        <v>0</v>
      </c>
      <c r="Q386" s="2">
        <f>IFERROR(Referidos!C386,"")</f>
        <v>0</v>
      </c>
      <c r="R386">
        <f>IFERROR(Referidos!D386,"")</f>
        <v>0</v>
      </c>
      <c r="S386">
        <f>IFERROR(Referidos!J386,"")</f>
        <v>0</v>
      </c>
      <c r="T386">
        <f>IFERROR(Referidos!N386,"")</f>
        <v>0</v>
      </c>
      <c r="U386" s="5">
        <f>IFERROR(Referidos!P386,"")</f>
        <v>0</v>
      </c>
      <c r="V386">
        <f>IFERROR(Referidos!S386,"")</f>
        <v>0</v>
      </c>
      <c r="X386">
        <f>IFERROR(Demos!A384,"")</f>
        <v>0</v>
      </c>
      <c r="Y386">
        <f>IFERROR(Demos!B384,"")</f>
        <v>0</v>
      </c>
      <c r="Z386">
        <f>IFERROR(Demos!C384,"")</f>
        <v>0</v>
      </c>
      <c r="AA386" s="2">
        <f>IFERROR(Demos!D384,"")</f>
        <v>0</v>
      </c>
      <c r="AB386" s="2">
        <f>IFERROR(Demos!E384,"")</f>
        <v>0</v>
      </c>
      <c r="AC386">
        <f>IFERROR(Demos!G384,"")</f>
        <v>0</v>
      </c>
      <c r="AD386">
        <f>IFERROR(Demos!H384,"")</f>
        <v>0</v>
      </c>
      <c r="AF386">
        <f>IFERROR(Telemarketing!A381,"")</f>
        <v>0</v>
      </c>
      <c r="AG386">
        <f>IFERROR(Telemarketing!B381,"")</f>
        <v>0</v>
      </c>
      <c r="AH386" s="2">
        <f>IFERROR(Telemarketing!C381,"")</f>
        <v>0</v>
      </c>
      <c r="AI386" s="42">
        <f>IFERROR(Telemarketing!D381,"")</f>
        <v>0</v>
      </c>
      <c r="AJ386">
        <f>IFERROR(Telemarketing!E381,"")</f>
        <v>0</v>
      </c>
      <c r="AK386">
        <f>IFERROR(Telemarketing!F381,"")</f>
        <v>0</v>
      </c>
      <c r="AL386">
        <f>IFERROR(Telemarketing!G381,"")</f>
        <v>0</v>
      </c>
    </row>
    <row r="387" spans="2:38" x14ac:dyDescent="0.2">
      <c r="B387" s="2"/>
      <c r="K387" s="5"/>
      <c r="L387" s="2"/>
      <c r="O387">
        <f>IFERROR(Referidos!A387,"")</f>
        <v>0</v>
      </c>
      <c r="P387">
        <f>IFERROR(Referidos!B387,"")</f>
        <v>0</v>
      </c>
      <c r="Q387" s="2">
        <f>IFERROR(Referidos!C387,"")</f>
        <v>0</v>
      </c>
      <c r="R387">
        <f>IFERROR(Referidos!D387,"")</f>
        <v>0</v>
      </c>
      <c r="S387">
        <f>IFERROR(Referidos!J387,"")</f>
        <v>0</v>
      </c>
      <c r="T387">
        <f>IFERROR(Referidos!N387,"")</f>
        <v>0</v>
      </c>
      <c r="U387" s="5">
        <f>IFERROR(Referidos!P387,"")</f>
        <v>0</v>
      </c>
      <c r="V387">
        <f>IFERROR(Referidos!S387,"")</f>
        <v>0</v>
      </c>
      <c r="X387">
        <f>IFERROR(Demos!A385,"")</f>
        <v>0</v>
      </c>
      <c r="Y387">
        <f>IFERROR(Demos!B385,"")</f>
        <v>0</v>
      </c>
      <c r="Z387">
        <f>IFERROR(Demos!C385,"")</f>
        <v>0</v>
      </c>
      <c r="AA387" s="2">
        <f>IFERROR(Demos!D385,"")</f>
        <v>0</v>
      </c>
      <c r="AB387" s="2">
        <f>IFERROR(Demos!E385,"")</f>
        <v>0</v>
      </c>
      <c r="AC387">
        <f>IFERROR(Demos!G385,"")</f>
        <v>0</v>
      </c>
      <c r="AD387">
        <f>IFERROR(Demos!H385,"")</f>
        <v>0</v>
      </c>
      <c r="AF387">
        <f>IFERROR(Telemarketing!A382,"")</f>
        <v>0</v>
      </c>
      <c r="AG387">
        <f>IFERROR(Telemarketing!B382,"")</f>
        <v>0</v>
      </c>
      <c r="AH387" s="2">
        <f>IFERROR(Telemarketing!C382,"")</f>
        <v>0</v>
      </c>
      <c r="AI387" s="42">
        <f>IFERROR(Telemarketing!D382,"")</f>
        <v>0</v>
      </c>
      <c r="AJ387">
        <f>IFERROR(Telemarketing!E382,"")</f>
        <v>0</v>
      </c>
      <c r="AK387">
        <f>IFERROR(Telemarketing!F382,"")</f>
        <v>0</v>
      </c>
      <c r="AL387">
        <f>IFERROR(Telemarketing!G382,"")</f>
        <v>0</v>
      </c>
    </row>
    <row r="388" spans="2:38" x14ac:dyDescent="0.2">
      <c r="B388" s="2"/>
      <c r="K388" s="5"/>
      <c r="L388" s="2"/>
      <c r="O388">
        <f>IFERROR(Referidos!A388,"")</f>
        <v>0</v>
      </c>
      <c r="P388">
        <f>IFERROR(Referidos!B388,"")</f>
        <v>0</v>
      </c>
      <c r="Q388" s="2">
        <f>IFERROR(Referidos!C388,"")</f>
        <v>0</v>
      </c>
      <c r="R388">
        <f>IFERROR(Referidos!D388,"")</f>
        <v>0</v>
      </c>
      <c r="S388">
        <f>IFERROR(Referidos!J388,"")</f>
        <v>0</v>
      </c>
      <c r="T388">
        <f>IFERROR(Referidos!N388,"")</f>
        <v>0</v>
      </c>
      <c r="U388" s="5">
        <f>IFERROR(Referidos!P388,"")</f>
        <v>0</v>
      </c>
      <c r="V388">
        <f>IFERROR(Referidos!S388,"")</f>
        <v>0</v>
      </c>
      <c r="X388">
        <f>IFERROR(Demos!A386,"")</f>
        <v>0</v>
      </c>
      <c r="Y388">
        <f>IFERROR(Demos!B386,"")</f>
        <v>0</v>
      </c>
      <c r="Z388">
        <f>IFERROR(Demos!C386,"")</f>
        <v>0</v>
      </c>
      <c r="AA388" s="2">
        <f>IFERROR(Demos!D386,"")</f>
        <v>0</v>
      </c>
      <c r="AB388" s="2">
        <f>IFERROR(Demos!E386,"")</f>
        <v>0</v>
      </c>
      <c r="AC388">
        <f>IFERROR(Demos!G386,"")</f>
        <v>0</v>
      </c>
      <c r="AD388">
        <f>IFERROR(Demos!H386,"")</f>
        <v>0</v>
      </c>
      <c r="AF388">
        <f>IFERROR(Telemarketing!A383,"")</f>
        <v>0</v>
      </c>
      <c r="AG388">
        <f>IFERROR(Telemarketing!B383,"")</f>
        <v>0</v>
      </c>
      <c r="AH388" s="2">
        <f>IFERROR(Telemarketing!C383,"")</f>
        <v>0</v>
      </c>
      <c r="AI388" s="42">
        <f>IFERROR(Telemarketing!D383,"")</f>
        <v>0</v>
      </c>
      <c r="AJ388">
        <f>IFERROR(Telemarketing!E383,"")</f>
        <v>0</v>
      </c>
      <c r="AK388">
        <f>IFERROR(Telemarketing!F383,"")</f>
        <v>0</v>
      </c>
      <c r="AL388">
        <f>IFERROR(Telemarketing!G383,"")</f>
        <v>0</v>
      </c>
    </row>
    <row r="389" spans="2:38" x14ac:dyDescent="0.2">
      <c r="B389" s="2"/>
      <c r="K389" s="5"/>
      <c r="L389" s="2"/>
      <c r="O389">
        <f>IFERROR(Referidos!A389,"")</f>
        <v>0</v>
      </c>
      <c r="P389">
        <f>IFERROR(Referidos!B389,"")</f>
        <v>0</v>
      </c>
      <c r="Q389" s="2">
        <f>IFERROR(Referidos!C389,"")</f>
        <v>0</v>
      </c>
      <c r="R389">
        <f>IFERROR(Referidos!D389,"")</f>
        <v>0</v>
      </c>
      <c r="S389">
        <f>IFERROR(Referidos!J389,"")</f>
        <v>0</v>
      </c>
      <c r="T389">
        <f>IFERROR(Referidos!N389,"")</f>
        <v>0</v>
      </c>
      <c r="U389" s="5">
        <f>IFERROR(Referidos!P389,"")</f>
        <v>0</v>
      </c>
      <c r="V389">
        <f>IFERROR(Referidos!S389,"")</f>
        <v>0</v>
      </c>
      <c r="X389">
        <f>IFERROR(Demos!A387,"")</f>
        <v>0</v>
      </c>
      <c r="Y389">
        <f>IFERROR(Demos!B387,"")</f>
        <v>0</v>
      </c>
      <c r="Z389">
        <f>IFERROR(Demos!C387,"")</f>
        <v>0</v>
      </c>
      <c r="AA389" s="2">
        <f>IFERROR(Demos!D387,"")</f>
        <v>0</v>
      </c>
      <c r="AB389" s="2">
        <f>IFERROR(Demos!E387,"")</f>
        <v>0</v>
      </c>
      <c r="AC389">
        <f>IFERROR(Demos!G387,"")</f>
        <v>0</v>
      </c>
      <c r="AD389">
        <f>IFERROR(Demos!H387,"")</f>
        <v>0</v>
      </c>
      <c r="AF389">
        <f>IFERROR(Telemarketing!A384,"")</f>
        <v>0</v>
      </c>
      <c r="AG389">
        <f>IFERROR(Telemarketing!B384,"")</f>
        <v>0</v>
      </c>
      <c r="AH389" s="2">
        <f>IFERROR(Telemarketing!C384,"")</f>
        <v>0</v>
      </c>
      <c r="AI389" s="42">
        <f>IFERROR(Telemarketing!D384,"")</f>
        <v>0</v>
      </c>
      <c r="AJ389">
        <f>IFERROR(Telemarketing!E384,"")</f>
        <v>0</v>
      </c>
      <c r="AK389">
        <f>IFERROR(Telemarketing!F384,"")</f>
        <v>0</v>
      </c>
      <c r="AL389">
        <f>IFERROR(Telemarketing!G384,"")</f>
        <v>0</v>
      </c>
    </row>
    <row r="390" spans="2:38" x14ac:dyDescent="0.2">
      <c r="B390" s="2"/>
      <c r="K390" s="5"/>
      <c r="L390" s="2"/>
      <c r="O390">
        <f>IFERROR(Referidos!A390,"")</f>
        <v>0</v>
      </c>
      <c r="P390">
        <f>IFERROR(Referidos!B390,"")</f>
        <v>0</v>
      </c>
      <c r="Q390" s="2">
        <f>IFERROR(Referidos!C390,"")</f>
        <v>0</v>
      </c>
      <c r="R390">
        <f>IFERROR(Referidos!D390,"")</f>
        <v>0</v>
      </c>
      <c r="S390">
        <f>IFERROR(Referidos!J390,"")</f>
        <v>0</v>
      </c>
      <c r="T390">
        <f>IFERROR(Referidos!N390,"")</f>
        <v>0</v>
      </c>
      <c r="U390" s="5">
        <f>IFERROR(Referidos!P390,"")</f>
        <v>0</v>
      </c>
      <c r="V390">
        <f>IFERROR(Referidos!S390,"")</f>
        <v>0</v>
      </c>
      <c r="X390">
        <f>IFERROR(Demos!A388,"")</f>
        <v>0</v>
      </c>
      <c r="Y390">
        <f>IFERROR(Demos!B388,"")</f>
        <v>0</v>
      </c>
      <c r="Z390">
        <f>IFERROR(Demos!C388,"")</f>
        <v>0</v>
      </c>
      <c r="AA390" s="2">
        <f>IFERROR(Demos!D388,"")</f>
        <v>0</v>
      </c>
      <c r="AB390" s="2">
        <f>IFERROR(Demos!E388,"")</f>
        <v>0</v>
      </c>
      <c r="AC390">
        <f>IFERROR(Demos!G388,"")</f>
        <v>0</v>
      </c>
      <c r="AD390">
        <f>IFERROR(Demos!H388,"")</f>
        <v>0</v>
      </c>
      <c r="AF390">
        <f>IFERROR(Telemarketing!A385,"")</f>
        <v>0</v>
      </c>
      <c r="AG390">
        <f>IFERROR(Telemarketing!B385,"")</f>
        <v>0</v>
      </c>
      <c r="AH390" s="2">
        <f>IFERROR(Telemarketing!C385,"")</f>
        <v>0</v>
      </c>
      <c r="AI390" s="42">
        <f>IFERROR(Telemarketing!D385,"")</f>
        <v>0</v>
      </c>
      <c r="AJ390">
        <f>IFERROR(Telemarketing!E385,"")</f>
        <v>0</v>
      </c>
      <c r="AK390">
        <f>IFERROR(Telemarketing!F385,"")</f>
        <v>0</v>
      </c>
      <c r="AL390">
        <f>IFERROR(Telemarketing!G385,"")</f>
        <v>0</v>
      </c>
    </row>
    <row r="391" spans="2:38" x14ac:dyDescent="0.2">
      <c r="B391" s="2"/>
      <c r="K391" s="5"/>
      <c r="L391" s="2"/>
      <c r="O391">
        <f>IFERROR(Referidos!A391,"")</f>
        <v>0</v>
      </c>
      <c r="P391">
        <f>IFERROR(Referidos!B391,"")</f>
        <v>0</v>
      </c>
      <c r="Q391" s="2">
        <f>IFERROR(Referidos!C391,"")</f>
        <v>0</v>
      </c>
      <c r="R391">
        <f>IFERROR(Referidos!D391,"")</f>
        <v>0</v>
      </c>
      <c r="S391">
        <f>IFERROR(Referidos!J391,"")</f>
        <v>0</v>
      </c>
      <c r="T391">
        <f>IFERROR(Referidos!N391,"")</f>
        <v>0</v>
      </c>
      <c r="U391" s="5">
        <f>IFERROR(Referidos!P391,"")</f>
        <v>0</v>
      </c>
      <c r="V391">
        <f>IFERROR(Referidos!S391,"")</f>
        <v>0</v>
      </c>
      <c r="X391">
        <f>IFERROR(Demos!A389,"")</f>
        <v>0</v>
      </c>
      <c r="Y391">
        <f>IFERROR(Demos!B389,"")</f>
        <v>0</v>
      </c>
      <c r="Z391">
        <f>IFERROR(Demos!C389,"")</f>
        <v>0</v>
      </c>
      <c r="AA391" s="2">
        <f>IFERROR(Demos!D389,"")</f>
        <v>0</v>
      </c>
      <c r="AB391" s="2">
        <f>IFERROR(Demos!E389,"")</f>
        <v>0</v>
      </c>
      <c r="AC391">
        <f>IFERROR(Demos!G389,"")</f>
        <v>0</v>
      </c>
      <c r="AD391">
        <f>IFERROR(Demos!H389,"")</f>
        <v>0</v>
      </c>
      <c r="AF391">
        <f>IFERROR(Telemarketing!A386,"")</f>
        <v>0</v>
      </c>
      <c r="AG391">
        <f>IFERROR(Telemarketing!B386,"")</f>
        <v>0</v>
      </c>
      <c r="AH391" s="2">
        <f>IFERROR(Telemarketing!C386,"")</f>
        <v>0</v>
      </c>
      <c r="AI391" s="42">
        <f>IFERROR(Telemarketing!D386,"")</f>
        <v>0</v>
      </c>
      <c r="AJ391">
        <f>IFERROR(Telemarketing!E386,"")</f>
        <v>0</v>
      </c>
      <c r="AK391">
        <f>IFERROR(Telemarketing!F386,"")</f>
        <v>0</v>
      </c>
      <c r="AL391">
        <f>IFERROR(Telemarketing!G386,"")</f>
        <v>0</v>
      </c>
    </row>
    <row r="392" spans="2:38" x14ac:dyDescent="0.2">
      <c r="B392" s="2"/>
      <c r="K392" s="5"/>
      <c r="L392" s="2"/>
      <c r="O392">
        <f>IFERROR(Referidos!A392,"")</f>
        <v>0</v>
      </c>
      <c r="P392">
        <f>IFERROR(Referidos!B392,"")</f>
        <v>0</v>
      </c>
      <c r="Q392" s="2">
        <f>IFERROR(Referidos!C392,"")</f>
        <v>0</v>
      </c>
      <c r="R392">
        <f>IFERROR(Referidos!D392,"")</f>
        <v>0</v>
      </c>
      <c r="S392">
        <f>IFERROR(Referidos!J392,"")</f>
        <v>0</v>
      </c>
      <c r="T392">
        <f>IFERROR(Referidos!N392,"")</f>
        <v>0</v>
      </c>
      <c r="U392" s="5">
        <f>IFERROR(Referidos!P392,"")</f>
        <v>0</v>
      </c>
      <c r="V392">
        <f>IFERROR(Referidos!S392,"")</f>
        <v>0</v>
      </c>
      <c r="X392">
        <f>IFERROR(Demos!A390,"")</f>
        <v>0</v>
      </c>
      <c r="Y392">
        <f>IFERROR(Demos!B390,"")</f>
        <v>0</v>
      </c>
      <c r="Z392">
        <f>IFERROR(Demos!C390,"")</f>
        <v>0</v>
      </c>
      <c r="AA392" s="2">
        <f>IFERROR(Demos!D390,"")</f>
        <v>0</v>
      </c>
      <c r="AB392" s="2">
        <f>IFERROR(Demos!E390,"")</f>
        <v>0</v>
      </c>
      <c r="AC392">
        <f>IFERROR(Demos!G390,"")</f>
        <v>0</v>
      </c>
      <c r="AD392">
        <f>IFERROR(Demos!H390,"")</f>
        <v>0</v>
      </c>
      <c r="AF392">
        <f>IFERROR(Telemarketing!A387,"")</f>
        <v>0</v>
      </c>
      <c r="AG392">
        <f>IFERROR(Telemarketing!B387,"")</f>
        <v>0</v>
      </c>
      <c r="AH392" s="2">
        <f>IFERROR(Telemarketing!C387,"")</f>
        <v>0</v>
      </c>
      <c r="AI392" s="42">
        <f>IFERROR(Telemarketing!D387,"")</f>
        <v>0</v>
      </c>
      <c r="AJ392">
        <f>IFERROR(Telemarketing!E387,"")</f>
        <v>0</v>
      </c>
      <c r="AK392">
        <f>IFERROR(Telemarketing!F387,"")</f>
        <v>0</v>
      </c>
      <c r="AL392">
        <f>IFERROR(Telemarketing!G387,"")</f>
        <v>0</v>
      </c>
    </row>
    <row r="393" spans="2:38" x14ac:dyDescent="0.2">
      <c r="B393" s="2"/>
      <c r="K393" s="5"/>
      <c r="L393" s="2"/>
      <c r="O393">
        <f>IFERROR(Referidos!A393,"")</f>
        <v>0</v>
      </c>
      <c r="P393">
        <f>IFERROR(Referidos!B393,"")</f>
        <v>0</v>
      </c>
      <c r="Q393" s="2">
        <f>IFERROR(Referidos!C393,"")</f>
        <v>0</v>
      </c>
      <c r="R393">
        <f>IFERROR(Referidos!D393,"")</f>
        <v>0</v>
      </c>
      <c r="S393">
        <f>IFERROR(Referidos!J393,"")</f>
        <v>0</v>
      </c>
      <c r="T393">
        <f>IFERROR(Referidos!N393,"")</f>
        <v>0</v>
      </c>
      <c r="U393" s="5">
        <f>IFERROR(Referidos!P393,"")</f>
        <v>0</v>
      </c>
      <c r="V393">
        <f>IFERROR(Referidos!S393,"")</f>
        <v>0</v>
      </c>
      <c r="X393">
        <f>IFERROR(Demos!A391,"")</f>
        <v>0</v>
      </c>
      <c r="Y393">
        <f>IFERROR(Demos!B391,"")</f>
        <v>0</v>
      </c>
      <c r="Z393">
        <f>IFERROR(Demos!C391,"")</f>
        <v>0</v>
      </c>
      <c r="AA393" s="2">
        <f>IFERROR(Demos!D391,"")</f>
        <v>0</v>
      </c>
      <c r="AB393" s="2">
        <f>IFERROR(Demos!E391,"")</f>
        <v>0</v>
      </c>
      <c r="AC393">
        <f>IFERROR(Demos!G391,"")</f>
        <v>0</v>
      </c>
      <c r="AD393">
        <f>IFERROR(Demos!H391,"")</f>
        <v>0</v>
      </c>
      <c r="AF393">
        <f>IFERROR(Telemarketing!A388,"")</f>
        <v>0</v>
      </c>
      <c r="AG393">
        <f>IFERROR(Telemarketing!B388,"")</f>
        <v>0</v>
      </c>
      <c r="AH393" s="2">
        <f>IFERROR(Telemarketing!C388,"")</f>
        <v>0</v>
      </c>
      <c r="AI393" s="42">
        <f>IFERROR(Telemarketing!D388,"")</f>
        <v>0</v>
      </c>
      <c r="AJ393">
        <f>IFERROR(Telemarketing!E388,"")</f>
        <v>0</v>
      </c>
      <c r="AK393">
        <f>IFERROR(Telemarketing!F388,"")</f>
        <v>0</v>
      </c>
      <c r="AL393">
        <f>IFERROR(Telemarketing!G388,"")</f>
        <v>0</v>
      </c>
    </row>
    <row r="394" spans="2:38" x14ac:dyDescent="0.2">
      <c r="B394" s="2"/>
      <c r="K394" s="5"/>
      <c r="L394" s="2"/>
      <c r="O394">
        <f>IFERROR(Referidos!A394,"")</f>
        <v>0</v>
      </c>
      <c r="P394">
        <f>IFERROR(Referidos!B394,"")</f>
        <v>0</v>
      </c>
      <c r="Q394" s="2">
        <f>IFERROR(Referidos!C394,"")</f>
        <v>0</v>
      </c>
      <c r="R394">
        <f>IFERROR(Referidos!D394,"")</f>
        <v>0</v>
      </c>
      <c r="S394">
        <f>IFERROR(Referidos!J394,"")</f>
        <v>0</v>
      </c>
      <c r="T394">
        <f>IFERROR(Referidos!N394,"")</f>
        <v>0</v>
      </c>
      <c r="U394" s="5">
        <f>IFERROR(Referidos!P394,"")</f>
        <v>0</v>
      </c>
      <c r="V394">
        <f>IFERROR(Referidos!S394,"")</f>
        <v>0</v>
      </c>
      <c r="X394">
        <f>IFERROR(Demos!A392,"")</f>
        <v>0</v>
      </c>
      <c r="Y394">
        <f>IFERROR(Demos!B392,"")</f>
        <v>0</v>
      </c>
      <c r="Z394">
        <f>IFERROR(Demos!C392,"")</f>
        <v>0</v>
      </c>
      <c r="AA394" s="2">
        <f>IFERROR(Demos!D392,"")</f>
        <v>0</v>
      </c>
      <c r="AB394" s="2">
        <f>IFERROR(Demos!E392,"")</f>
        <v>0</v>
      </c>
      <c r="AC394">
        <f>IFERROR(Demos!G392,"")</f>
        <v>0</v>
      </c>
      <c r="AD394">
        <f>IFERROR(Demos!H392,"")</f>
        <v>0</v>
      </c>
      <c r="AF394">
        <f>IFERROR(Telemarketing!A389,"")</f>
        <v>0</v>
      </c>
      <c r="AG394">
        <f>IFERROR(Telemarketing!B389,"")</f>
        <v>0</v>
      </c>
      <c r="AH394" s="2">
        <f>IFERROR(Telemarketing!C389,"")</f>
        <v>0</v>
      </c>
      <c r="AI394" s="42">
        <f>IFERROR(Telemarketing!D389,"")</f>
        <v>0</v>
      </c>
      <c r="AJ394">
        <f>IFERROR(Telemarketing!E389,"")</f>
        <v>0</v>
      </c>
      <c r="AK394">
        <f>IFERROR(Telemarketing!F389,"")</f>
        <v>0</v>
      </c>
      <c r="AL394">
        <f>IFERROR(Telemarketing!G389,"")</f>
        <v>0</v>
      </c>
    </row>
    <row r="395" spans="2:38" x14ac:dyDescent="0.2">
      <c r="B395" s="2"/>
      <c r="K395" s="5"/>
      <c r="L395" s="2"/>
      <c r="O395">
        <f>IFERROR(Referidos!A395,"")</f>
        <v>0</v>
      </c>
      <c r="P395">
        <f>IFERROR(Referidos!B395,"")</f>
        <v>0</v>
      </c>
      <c r="Q395" s="2">
        <f>IFERROR(Referidos!C395,"")</f>
        <v>0</v>
      </c>
      <c r="R395">
        <f>IFERROR(Referidos!D395,"")</f>
        <v>0</v>
      </c>
      <c r="S395">
        <f>IFERROR(Referidos!J395,"")</f>
        <v>0</v>
      </c>
      <c r="T395">
        <f>IFERROR(Referidos!N395,"")</f>
        <v>0</v>
      </c>
      <c r="U395" s="5">
        <f>IFERROR(Referidos!P395,"")</f>
        <v>0</v>
      </c>
      <c r="V395">
        <f>IFERROR(Referidos!S395,"")</f>
        <v>0</v>
      </c>
      <c r="X395">
        <f>IFERROR(Demos!A393,"")</f>
        <v>0</v>
      </c>
      <c r="Y395">
        <f>IFERROR(Demos!B393,"")</f>
        <v>0</v>
      </c>
      <c r="Z395">
        <f>IFERROR(Demos!C393,"")</f>
        <v>0</v>
      </c>
      <c r="AA395" s="2">
        <f>IFERROR(Demos!D393,"")</f>
        <v>0</v>
      </c>
      <c r="AB395" s="2">
        <f>IFERROR(Demos!E393,"")</f>
        <v>0</v>
      </c>
      <c r="AC395">
        <f>IFERROR(Demos!G393,"")</f>
        <v>0</v>
      </c>
      <c r="AD395">
        <f>IFERROR(Demos!H393,"")</f>
        <v>0</v>
      </c>
      <c r="AF395">
        <f>IFERROR(Telemarketing!A390,"")</f>
        <v>0</v>
      </c>
      <c r="AG395">
        <f>IFERROR(Telemarketing!B390,"")</f>
        <v>0</v>
      </c>
      <c r="AH395" s="2">
        <f>IFERROR(Telemarketing!C390,"")</f>
        <v>0</v>
      </c>
      <c r="AI395" s="42">
        <f>IFERROR(Telemarketing!D390,"")</f>
        <v>0</v>
      </c>
      <c r="AJ395">
        <f>IFERROR(Telemarketing!E390,"")</f>
        <v>0</v>
      </c>
      <c r="AK395">
        <f>IFERROR(Telemarketing!F390,"")</f>
        <v>0</v>
      </c>
      <c r="AL395">
        <f>IFERROR(Telemarketing!G390,"")</f>
        <v>0</v>
      </c>
    </row>
    <row r="396" spans="2:38" x14ac:dyDescent="0.2">
      <c r="B396" s="2"/>
      <c r="K396" s="5"/>
      <c r="L396" s="2"/>
      <c r="O396">
        <f>IFERROR(Referidos!A396,"")</f>
        <v>0</v>
      </c>
      <c r="P396">
        <f>IFERROR(Referidos!B396,"")</f>
        <v>0</v>
      </c>
      <c r="Q396" s="2">
        <f>IFERROR(Referidos!C396,"")</f>
        <v>0</v>
      </c>
      <c r="R396">
        <f>IFERROR(Referidos!D396,"")</f>
        <v>0</v>
      </c>
      <c r="S396">
        <f>IFERROR(Referidos!J396,"")</f>
        <v>0</v>
      </c>
      <c r="T396">
        <f>IFERROR(Referidos!N396,"")</f>
        <v>0</v>
      </c>
      <c r="U396" s="5">
        <f>IFERROR(Referidos!P396,"")</f>
        <v>0</v>
      </c>
      <c r="V396">
        <f>IFERROR(Referidos!S396,"")</f>
        <v>0</v>
      </c>
      <c r="X396">
        <f>IFERROR(Demos!A394,"")</f>
        <v>0</v>
      </c>
      <c r="Y396">
        <f>IFERROR(Demos!B394,"")</f>
        <v>0</v>
      </c>
      <c r="Z396">
        <f>IFERROR(Demos!C394,"")</f>
        <v>0</v>
      </c>
      <c r="AA396" s="2">
        <f>IFERROR(Demos!D394,"")</f>
        <v>0</v>
      </c>
      <c r="AB396" s="2">
        <f>IFERROR(Demos!E394,"")</f>
        <v>0</v>
      </c>
      <c r="AC396">
        <f>IFERROR(Demos!G394,"")</f>
        <v>0</v>
      </c>
      <c r="AD396">
        <f>IFERROR(Demos!H394,"")</f>
        <v>0</v>
      </c>
      <c r="AF396">
        <f>IFERROR(Telemarketing!A391,"")</f>
        <v>0</v>
      </c>
      <c r="AG396">
        <f>IFERROR(Telemarketing!B391,"")</f>
        <v>0</v>
      </c>
      <c r="AH396" s="2">
        <f>IFERROR(Telemarketing!C391,"")</f>
        <v>0</v>
      </c>
      <c r="AI396" s="42">
        <f>IFERROR(Telemarketing!D391,"")</f>
        <v>0</v>
      </c>
      <c r="AJ396">
        <f>IFERROR(Telemarketing!E391,"")</f>
        <v>0</v>
      </c>
      <c r="AK396">
        <f>IFERROR(Telemarketing!F391,"")</f>
        <v>0</v>
      </c>
      <c r="AL396">
        <f>IFERROR(Telemarketing!G391,"")</f>
        <v>0</v>
      </c>
    </row>
    <row r="397" spans="2:38" x14ac:dyDescent="0.2">
      <c r="B397" s="2"/>
      <c r="K397" s="5"/>
      <c r="L397" s="2"/>
      <c r="O397">
        <f>IFERROR(Referidos!A397,"")</f>
        <v>0</v>
      </c>
      <c r="P397">
        <f>IFERROR(Referidos!B397,"")</f>
        <v>0</v>
      </c>
      <c r="Q397" s="2">
        <f>IFERROR(Referidos!C397,"")</f>
        <v>0</v>
      </c>
      <c r="R397">
        <f>IFERROR(Referidos!D397,"")</f>
        <v>0</v>
      </c>
      <c r="S397">
        <f>IFERROR(Referidos!J397,"")</f>
        <v>0</v>
      </c>
      <c r="T397">
        <f>IFERROR(Referidos!N397,"")</f>
        <v>0</v>
      </c>
      <c r="U397" s="5">
        <f>IFERROR(Referidos!P397,"")</f>
        <v>0</v>
      </c>
      <c r="V397">
        <f>IFERROR(Referidos!S397,"")</f>
        <v>0</v>
      </c>
      <c r="X397">
        <f>IFERROR(Demos!A395,"")</f>
        <v>0</v>
      </c>
      <c r="Y397">
        <f>IFERROR(Demos!B395,"")</f>
        <v>0</v>
      </c>
      <c r="Z397">
        <f>IFERROR(Demos!C395,"")</f>
        <v>0</v>
      </c>
      <c r="AA397" s="2">
        <f>IFERROR(Demos!D395,"")</f>
        <v>0</v>
      </c>
      <c r="AB397" s="2">
        <f>IFERROR(Demos!E395,"")</f>
        <v>0</v>
      </c>
      <c r="AC397">
        <f>IFERROR(Demos!G395,"")</f>
        <v>0</v>
      </c>
      <c r="AD397">
        <f>IFERROR(Demos!H395,"")</f>
        <v>0</v>
      </c>
      <c r="AF397">
        <f>IFERROR(Telemarketing!A392,"")</f>
        <v>0</v>
      </c>
      <c r="AG397">
        <f>IFERROR(Telemarketing!B392,"")</f>
        <v>0</v>
      </c>
      <c r="AH397" s="2">
        <f>IFERROR(Telemarketing!C392,"")</f>
        <v>0</v>
      </c>
      <c r="AI397" s="42">
        <f>IFERROR(Telemarketing!D392,"")</f>
        <v>0</v>
      </c>
      <c r="AJ397">
        <f>IFERROR(Telemarketing!E392,"")</f>
        <v>0</v>
      </c>
      <c r="AK397">
        <f>IFERROR(Telemarketing!F392,"")</f>
        <v>0</v>
      </c>
      <c r="AL397">
        <f>IFERROR(Telemarketing!G392,"")</f>
        <v>0</v>
      </c>
    </row>
    <row r="398" spans="2:38" x14ac:dyDescent="0.2">
      <c r="B398" s="2"/>
      <c r="K398" s="5"/>
      <c r="L398" s="2"/>
      <c r="O398">
        <f>IFERROR(Referidos!A398,"")</f>
        <v>0</v>
      </c>
      <c r="P398">
        <f>IFERROR(Referidos!B398,"")</f>
        <v>0</v>
      </c>
      <c r="Q398" s="2">
        <f>IFERROR(Referidos!C398,"")</f>
        <v>0</v>
      </c>
      <c r="R398">
        <f>IFERROR(Referidos!D398,"")</f>
        <v>0</v>
      </c>
      <c r="S398">
        <f>IFERROR(Referidos!J398,"")</f>
        <v>0</v>
      </c>
      <c r="T398">
        <f>IFERROR(Referidos!N398,"")</f>
        <v>0</v>
      </c>
      <c r="U398" s="5">
        <f>IFERROR(Referidos!P398,"")</f>
        <v>0</v>
      </c>
      <c r="V398">
        <f>IFERROR(Referidos!S398,"")</f>
        <v>0</v>
      </c>
      <c r="X398">
        <f>IFERROR(Demos!A396,"")</f>
        <v>0</v>
      </c>
      <c r="Y398">
        <f>IFERROR(Demos!B396,"")</f>
        <v>0</v>
      </c>
      <c r="Z398">
        <f>IFERROR(Demos!C396,"")</f>
        <v>0</v>
      </c>
      <c r="AA398" s="2">
        <f>IFERROR(Demos!D396,"")</f>
        <v>0</v>
      </c>
      <c r="AB398" s="2">
        <f>IFERROR(Demos!E396,"")</f>
        <v>0</v>
      </c>
      <c r="AC398">
        <f>IFERROR(Demos!G396,"")</f>
        <v>0</v>
      </c>
      <c r="AD398">
        <f>IFERROR(Demos!H396,"")</f>
        <v>0</v>
      </c>
      <c r="AF398">
        <f>IFERROR(Telemarketing!A393,"")</f>
        <v>0</v>
      </c>
      <c r="AG398">
        <f>IFERROR(Telemarketing!B393,"")</f>
        <v>0</v>
      </c>
      <c r="AH398" s="2">
        <f>IFERROR(Telemarketing!C393,"")</f>
        <v>0</v>
      </c>
      <c r="AI398" s="42">
        <f>IFERROR(Telemarketing!D393,"")</f>
        <v>0</v>
      </c>
      <c r="AJ398">
        <f>IFERROR(Telemarketing!E393,"")</f>
        <v>0</v>
      </c>
      <c r="AK398">
        <f>IFERROR(Telemarketing!F393,"")</f>
        <v>0</v>
      </c>
      <c r="AL398">
        <f>IFERROR(Telemarketing!G393,"")</f>
        <v>0</v>
      </c>
    </row>
    <row r="399" spans="2:38" x14ac:dyDescent="0.2">
      <c r="B399" s="2"/>
      <c r="K399" s="5"/>
      <c r="L399" s="2"/>
      <c r="O399">
        <f>IFERROR(Referidos!A399,"")</f>
        <v>0</v>
      </c>
      <c r="P399">
        <f>IFERROR(Referidos!B399,"")</f>
        <v>0</v>
      </c>
      <c r="Q399" s="2">
        <f>IFERROR(Referidos!C399,"")</f>
        <v>0</v>
      </c>
      <c r="R399">
        <f>IFERROR(Referidos!D399,"")</f>
        <v>0</v>
      </c>
      <c r="S399">
        <f>IFERROR(Referidos!J399,"")</f>
        <v>0</v>
      </c>
      <c r="T399">
        <f>IFERROR(Referidos!N399,"")</f>
        <v>0</v>
      </c>
      <c r="U399" s="5">
        <f>IFERROR(Referidos!P399,"")</f>
        <v>0</v>
      </c>
      <c r="V399">
        <f>IFERROR(Referidos!S399,"")</f>
        <v>0</v>
      </c>
      <c r="X399">
        <f>IFERROR(Demos!A397,"")</f>
        <v>0</v>
      </c>
      <c r="Y399">
        <f>IFERROR(Demos!B397,"")</f>
        <v>0</v>
      </c>
      <c r="Z399">
        <f>IFERROR(Demos!C397,"")</f>
        <v>0</v>
      </c>
      <c r="AA399" s="2">
        <f>IFERROR(Demos!D397,"")</f>
        <v>0</v>
      </c>
      <c r="AB399" s="2">
        <f>IFERROR(Demos!E397,"")</f>
        <v>0</v>
      </c>
      <c r="AC399">
        <f>IFERROR(Demos!G397,"")</f>
        <v>0</v>
      </c>
      <c r="AD399">
        <f>IFERROR(Demos!H397,"")</f>
        <v>0</v>
      </c>
      <c r="AF399">
        <f>IFERROR(Telemarketing!A394,"")</f>
        <v>0</v>
      </c>
      <c r="AG399">
        <f>IFERROR(Telemarketing!B394,"")</f>
        <v>0</v>
      </c>
      <c r="AH399" s="2">
        <f>IFERROR(Telemarketing!C394,"")</f>
        <v>0</v>
      </c>
      <c r="AI399" s="42">
        <f>IFERROR(Telemarketing!D394,"")</f>
        <v>0</v>
      </c>
      <c r="AJ399">
        <f>IFERROR(Telemarketing!E394,"")</f>
        <v>0</v>
      </c>
      <c r="AK399">
        <f>IFERROR(Telemarketing!F394,"")</f>
        <v>0</v>
      </c>
      <c r="AL399">
        <f>IFERROR(Telemarketing!G394,"")</f>
        <v>0</v>
      </c>
    </row>
    <row r="400" spans="2:38" x14ac:dyDescent="0.2">
      <c r="B400" s="2"/>
      <c r="K400" s="5"/>
      <c r="L400" s="2"/>
      <c r="O400">
        <f>IFERROR(Referidos!A400,"")</f>
        <v>0</v>
      </c>
      <c r="P400">
        <f>IFERROR(Referidos!B400,"")</f>
        <v>0</v>
      </c>
      <c r="Q400" s="2">
        <f>IFERROR(Referidos!C400,"")</f>
        <v>0</v>
      </c>
      <c r="R400">
        <f>IFERROR(Referidos!D400,"")</f>
        <v>0</v>
      </c>
      <c r="S400">
        <f>IFERROR(Referidos!J400,"")</f>
        <v>0</v>
      </c>
      <c r="T400">
        <f>IFERROR(Referidos!N400,"")</f>
        <v>0</v>
      </c>
      <c r="U400" s="5">
        <f>IFERROR(Referidos!P400,"")</f>
        <v>0</v>
      </c>
      <c r="V400">
        <f>IFERROR(Referidos!S400,"")</f>
        <v>0</v>
      </c>
      <c r="X400">
        <f>IFERROR(Demos!A398,"")</f>
        <v>0</v>
      </c>
      <c r="Y400">
        <f>IFERROR(Demos!B398,"")</f>
        <v>0</v>
      </c>
      <c r="Z400">
        <f>IFERROR(Demos!C398,"")</f>
        <v>0</v>
      </c>
      <c r="AA400" s="2">
        <f>IFERROR(Demos!D398,"")</f>
        <v>0</v>
      </c>
      <c r="AB400" s="2">
        <f>IFERROR(Demos!E398,"")</f>
        <v>0</v>
      </c>
      <c r="AC400">
        <f>IFERROR(Demos!G398,"")</f>
        <v>0</v>
      </c>
      <c r="AD400">
        <f>IFERROR(Demos!H398,"")</f>
        <v>0</v>
      </c>
      <c r="AF400">
        <f>IFERROR(Telemarketing!A395,"")</f>
        <v>0</v>
      </c>
      <c r="AG400">
        <f>IFERROR(Telemarketing!B395,"")</f>
        <v>0</v>
      </c>
      <c r="AH400" s="2">
        <f>IFERROR(Telemarketing!C395,"")</f>
        <v>0</v>
      </c>
      <c r="AI400" s="42">
        <f>IFERROR(Telemarketing!D395,"")</f>
        <v>0</v>
      </c>
      <c r="AJ400">
        <f>IFERROR(Telemarketing!E395,"")</f>
        <v>0</v>
      </c>
      <c r="AK400">
        <f>IFERROR(Telemarketing!F395,"")</f>
        <v>0</v>
      </c>
      <c r="AL400">
        <f>IFERROR(Telemarketing!G395,"")</f>
        <v>0</v>
      </c>
    </row>
    <row r="401" spans="2:38" x14ac:dyDescent="0.2">
      <c r="B401" s="2"/>
      <c r="K401" s="5"/>
      <c r="L401" s="2"/>
      <c r="O401">
        <f>IFERROR(Referidos!A401,"")</f>
        <v>0</v>
      </c>
      <c r="P401">
        <f>IFERROR(Referidos!B401,"")</f>
        <v>0</v>
      </c>
      <c r="Q401" s="2">
        <f>IFERROR(Referidos!C401,"")</f>
        <v>0</v>
      </c>
      <c r="R401">
        <f>IFERROR(Referidos!D401,"")</f>
        <v>0</v>
      </c>
      <c r="S401">
        <f>IFERROR(Referidos!J401,"")</f>
        <v>0</v>
      </c>
      <c r="T401">
        <f>IFERROR(Referidos!N401,"")</f>
        <v>0</v>
      </c>
      <c r="U401" s="5">
        <f>IFERROR(Referidos!P401,"")</f>
        <v>0</v>
      </c>
      <c r="V401">
        <f>IFERROR(Referidos!S401,"")</f>
        <v>0</v>
      </c>
      <c r="X401">
        <f>IFERROR(Demos!A399,"")</f>
        <v>0</v>
      </c>
      <c r="Y401">
        <f>IFERROR(Demos!B399,"")</f>
        <v>0</v>
      </c>
      <c r="Z401">
        <f>IFERROR(Demos!C399,"")</f>
        <v>0</v>
      </c>
      <c r="AA401" s="2">
        <f>IFERROR(Demos!D399,"")</f>
        <v>0</v>
      </c>
      <c r="AB401" s="2">
        <f>IFERROR(Demos!E399,"")</f>
        <v>0</v>
      </c>
      <c r="AC401">
        <f>IFERROR(Demos!G399,"")</f>
        <v>0</v>
      </c>
      <c r="AD401">
        <f>IFERROR(Demos!H399,"")</f>
        <v>0</v>
      </c>
      <c r="AF401">
        <f>IFERROR(Telemarketing!A396,"")</f>
        <v>0</v>
      </c>
      <c r="AG401">
        <f>IFERROR(Telemarketing!B396,"")</f>
        <v>0</v>
      </c>
      <c r="AH401" s="2">
        <f>IFERROR(Telemarketing!C396,"")</f>
        <v>0</v>
      </c>
      <c r="AI401" s="42">
        <f>IFERROR(Telemarketing!D396,"")</f>
        <v>0</v>
      </c>
      <c r="AJ401">
        <f>IFERROR(Telemarketing!E396,"")</f>
        <v>0</v>
      </c>
      <c r="AK401">
        <f>IFERROR(Telemarketing!F396,"")</f>
        <v>0</v>
      </c>
      <c r="AL401">
        <f>IFERROR(Telemarketing!G396,"")</f>
        <v>0</v>
      </c>
    </row>
    <row r="402" spans="2:38" x14ac:dyDescent="0.2">
      <c r="B402" s="2"/>
      <c r="K402" s="5"/>
      <c r="L402" s="2"/>
      <c r="O402">
        <f>IFERROR(Referidos!A402,"")</f>
        <v>0</v>
      </c>
      <c r="P402">
        <f>IFERROR(Referidos!B402,"")</f>
        <v>0</v>
      </c>
      <c r="Q402" s="2">
        <f>IFERROR(Referidos!C402,"")</f>
        <v>0</v>
      </c>
      <c r="R402">
        <f>IFERROR(Referidos!D402,"")</f>
        <v>0</v>
      </c>
      <c r="S402">
        <f>IFERROR(Referidos!J402,"")</f>
        <v>0</v>
      </c>
      <c r="T402">
        <f>IFERROR(Referidos!N402,"")</f>
        <v>0</v>
      </c>
      <c r="U402" s="5">
        <f>IFERROR(Referidos!P402,"")</f>
        <v>0</v>
      </c>
      <c r="V402">
        <f>IFERROR(Referidos!S402,"")</f>
        <v>0</v>
      </c>
      <c r="X402">
        <f>IFERROR(Demos!A400,"")</f>
        <v>0</v>
      </c>
      <c r="Y402">
        <f>IFERROR(Demos!B400,"")</f>
        <v>0</v>
      </c>
      <c r="Z402">
        <f>IFERROR(Demos!C400,"")</f>
        <v>0</v>
      </c>
      <c r="AA402" s="2">
        <f>IFERROR(Demos!D400,"")</f>
        <v>0</v>
      </c>
      <c r="AB402" s="2">
        <f>IFERROR(Demos!E400,"")</f>
        <v>0</v>
      </c>
      <c r="AC402">
        <f>IFERROR(Demos!G400,"")</f>
        <v>0</v>
      </c>
      <c r="AD402">
        <f>IFERROR(Demos!H400,"")</f>
        <v>0</v>
      </c>
      <c r="AF402">
        <f>IFERROR(Telemarketing!A397,"")</f>
        <v>0</v>
      </c>
      <c r="AG402">
        <f>IFERROR(Telemarketing!B397,"")</f>
        <v>0</v>
      </c>
      <c r="AH402" s="2">
        <f>IFERROR(Telemarketing!C397,"")</f>
        <v>0</v>
      </c>
      <c r="AI402" s="42">
        <f>IFERROR(Telemarketing!D397,"")</f>
        <v>0</v>
      </c>
      <c r="AJ402">
        <f>IFERROR(Telemarketing!E397,"")</f>
        <v>0</v>
      </c>
      <c r="AK402">
        <f>IFERROR(Telemarketing!F397,"")</f>
        <v>0</v>
      </c>
      <c r="AL402">
        <f>IFERROR(Telemarketing!G397,"")</f>
        <v>0</v>
      </c>
    </row>
    <row r="403" spans="2:38" x14ac:dyDescent="0.2">
      <c r="B403" s="2"/>
      <c r="K403" s="5"/>
      <c r="L403" s="2"/>
      <c r="O403">
        <f>IFERROR(Referidos!A403,"")</f>
        <v>0</v>
      </c>
      <c r="P403">
        <f>IFERROR(Referidos!B403,"")</f>
        <v>0</v>
      </c>
      <c r="Q403" s="2">
        <f>IFERROR(Referidos!C403,"")</f>
        <v>0</v>
      </c>
      <c r="R403">
        <f>IFERROR(Referidos!D403,"")</f>
        <v>0</v>
      </c>
      <c r="S403">
        <f>IFERROR(Referidos!J403,"")</f>
        <v>0</v>
      </c>
      <c r="T403">
        <f>IFERROR(Referidos!N403,"")</f>
        <v>0</v>
      </c>
      <c r="U403" s="5">
        <f>IFERROR(Referidos!P403,"")</f>
        <v>0</v>
      </c>
      <c r="V403">
        <f>IFERROR(Referidos!S403,"")</f>
        <v>0</v>
      </c>
      <c r="X403">
        <f>IFERROR(Demos!A401,"")</f>
        <v>0</v>
      </c>
      <c r="Y403">
        <f>IFERROR(Demos!B401,"")</f>
        <v>0</v>
      </c>
      <c r="Z403">
        <f>IFERROR(Demos!C401,"")</f>
        <v>0</v>
      </c>
      <c r="AA403" s="2">
        <f>IFERROR(Demos!D401,"")</f>
        <v>0</v>
      </c>
      <c r="AB403" s="2">
        <f>IFERROR(Demos!E401,"")</f>
        <v>0</v>
      </c>
      <c r="AC403">
        <f>IFERROR(Demos!G401,"")</f>
        <v>0</v>
      </c>
      <c r="AD403">
        <f>IFERROR(Demos!H401,"")</f>
        <v>0</v>
      </c>
      <c r="AF403">
        <f>IFERROR(Telemarketing!A398,"")</f>
        <v>0</v>
      </c>
      <c r="AG403">
        <f>IFERROR(Telemarketing!B398,"")</f>
        <v>0</v>
      </c>
      <c r="AH403" s="2">
        <f>IFERROR(Telemarketing!C398,"")</f>
        <v>0</v>
      </c>
      <c r="AI403" s="42">
        <f>IFERROR(Telemarketing!D398,"")</f>
        <v>0</v>
      </c>
      <c r="AJ403">
        <f>IFERROR(Telemarketing!E398,"")</f>
        <v>0</v>
      </c>
      <c r="AK403">
        <f>IFERROR(Telemarketing!F398,"")</f>
        <v>0</v>
      </c>
      <c r="AL403">
        <f>IFERROR(Telemarketing!G398,"")</f>
        <v>0</v>
      </c>
    </row>
    <row r="404" spans="2:38" x14ac:dyDescent="0.2">
      <c r="B404" s="2"/>
      <c r="K404" s="5"/>
      <c r="L404" s="2"/>
      <c r="O404">
        <f>IFERROR(Referidos!A404,"")</f>
        <v>0</v>
      </c>
      <c r="P404">
        <f>IFERROR(Referidos!B404,"")</f>
        <v>0</v>
      </c>
      <c r="Q404" s="2">
        <f>IFERROR(Referidos!C404,"")</f>
        <v>0</v>
      </c>
      <c r="R404">
        <f>IFERROR(Referidos!D404,"")</f>
        <v>0</v>
      </c>
      <c r="S404">
        <f>IFERROR(Referidos!J404,"")</f>
        <v>0</v>
      </c>
      <c r="T404">
        <f>IFERROR(Referidos!N404,"")</f>
        <v>0</v>
      </c>
      <c r="U404" s="5">
        <f>IFERROR(Referidos!P404,"")</f>
        <v>0</v>
      </c>
      <c r="V404">
        <f>IFERROR(Referidos!S404,"")</f>
        <v>0</v>
      </c>
      <c r="X404">
        <f>IFERROR(Demos!A402,"")</f>
        <v>0</v>
      </c>
      <c r="Y404">
        <f>IFERROR(Demos!B402,"")</f>
        <v>0</v>
      </c>
      <c r="Z404">
        <f>IFERROR(Demos!C402,"")</f>
        <v>0</v>
      </c>
      <c r="AA404" s="2">
        <f>IFERROR(Demos!D402,"")</f>
        <v>0</v>
      </c>
      <c r="AB404" s="2">
        <f>IFERROR(Demos!E402,"")</f>
        <v>0</v>
      </c>
      <c r="AC404">
        <f>IFERROR(Demos!G402,"")</f>
        <v>0</v>
      </c>
      <c r="AD404">
        <f>IFERROR(Demos!H402,"")</f>
        <v>0</v>
      </c>
      <c r="AF404">
        <f>IFERROR(Telemarketing!A399,"")</f>
        <v>0</v>
      </c>
      <c r="AG404">
        <f>IFERROR(Telemarketing!B399,"")</f>
        <v>0</v>
      </c>
      <c r="AH404" s="2">
        <f>IFERROR(Telemarketing!C399,"")</f>
        <v>0</v>
      </c>
      <c r="AI404" s="42">
        <f>IFERROR(Telemarketing!D399,"")</f>
        <v>0</v>
      </c>
      <c r="AJ404">
        <f>IFERROR(Telemarketing!E399,"")</f>
        <v>0</v>
      </c>
      <c r="AK404">
        <f>IFERROR(Telemarketing!F399,"")</f>
        <v>0</v>
      </c>
      <c r="AL404">
        <f>IFERROR(Telemarketing!G399,"")</f>
        <v>0</v>
      </c>
    </row>
    <row r="405" spans="2:38" x14ac:dyDescent="0.2">
      <c r="B405" s="2"/>
      <c r="K405" s="5"/>
      <c r="L405" s="2"/>
      <c r="O405">
        <f>IFERROR(Referidos!A405,"")</f>
        <v>0</v>
      </c>
      <c r="P405">
        <f>IFERROR(Referidos!B405,"")</f>
        <v>0</v>
      </c>
      <c r="Q405" s="2">
        <f>IFERROR(Referidos!C405,"")</f>
        <v>0</v>
      </c>
      <c r="R405">
        <f>IFERROR(Referidos!D405,"")</f>
        <v>0</v>
      </c>
      <c r="S405">
        <f>IFERROR(Referidos!J405,"")</f>
        <v>0</v>
      </c>
      <c r="T405">
        <f>IFERROR(Referidos!N405,"")</f>
        <v>0</v>
      </c>
      <c r="U405" s="5">
        <f>IFERROR(Referidos!P405,"")</f>
        <v>0</v>
      </c>
      <c r="V405">
        <f>IFERROR(Referidos!S405,"")</f>
        <v>0</v>
      </c>
      <c r="X405">
        <f>IFERROR(Demos!A403,"")</f>
        <v>0</v>
      </c>
      <c r="Y405">
        <f>IFERROR(Demos!B403,"")</f>
        <v>0</v>
      </c>
      <c r="Z405">
        <f>IFERROR(Demos!C403,"")</f>
        <v>0</v>
      </c>
      <c r="AA405" s="2">
        <f>IFERROR(Demos!D403,"")</f>
        <v>0</v>
      </c>
      <c r="AB405" s="2">
        <f>IFERROR(Demos!E403,"")</f>
        <v>0</v>
      </c>
      <c r="AC405">
        <f>IFERROR(Demos!G403,"")</f>
        <v>0</v>
      </c>
      <c r="AD405">
        <f>IFERROR(Demos!H403,"")</f>
        <v>0</v>
      </c>
      <c r="AF405">
        <f>IFERROR(Telemarketing!A400,"")</f>
        <v>0</v>
      </c>
      <c r="AG405">
        <f>IFERROR(Telemarketing!B400,"")</f>
        <v>0</v>
      </c>
      <c r="AH405" s="2">
        <f>IFERROR(Telemarketing!C400,"")</f>
        <v>0</v>
      </c>
      <c r="AI405" s="42">
        <f>IFERROR(Telemarketing!D400,"")</f>
        <v>0</v>
      </c>
      <c r="AJ405">
        <f>IFERROR(Telemarketing!E400,"")</f>
        <v>0</v>
      </c>
      <c r="AK405">
        <f>IFERROR(Telemarketing!F400,"")</f>
        <v>0</v>
      </c>
      <c r="AL405">
        <f>IFERROR(Telemarketing!G400,"")</f>
        <v>0</v>
      </c>
    </row>
    <row r="406" spans="2:38" x14ac:dyDescent="0.2">
      <c r="B406" s="2"/>
      <c r="K406" s="5"/>
      <c r="L406" s="2"/>
      <c r="O406">
        <f>IFERROR(Referidos!A406,"")</f>
        <v>0</v>
      </c>
      <c r="P406">
        <f>IFERROR(Referidos!B406,"")</f>
        <v>0</v>
      </c>
      <c r="Q406" s="2">
        <f>IFERROR(Referidos!C406,"")</f>
        <v>0</v>
      </c>
      <c r="R406">
        <f>IFERROR(Referidos!D406,"")</f>
        <v>0</v>
      </c>
      <c r="S406">
        <f>IFERROR(Referidos!J406,"")</f>
        <v>0</v>
      </c>
      <c r="T406">
        <f>IFERROR(Referidos!N406,"")</f>
        <v>0</v>
      </c>
      <c r="U406" s="5">
        <f>IFERROR(Referidos!P406,"")</f>
        <v>0</v>
      </c>
      <c r="V406">
        <f>IFERROR(Referidos!S406,"")</f>
        <v>0</v>
      </c>
      <c r="X406">
        <f>IFERROR(Demos!A404,"")</f>
        <v>0</v>
      </c>
      <c r="Y406">
        <f>IFERROR(Demos!B404,"")</f>
        <v>0</v>
      </c>
      <c r="Z406">
        <f>IFERROR(Demos!C404,"")</f>
        <v>0</v>
      </c>
      <c r="AA406" s="2">
        <f>IFERROR(Demos!D404,"")</f>
        <v>0</v>
      </c>
      <c r="AB406" s="2">
        <f>IFERROR(Demos!E404,"")</f>
        <v>0</v>
      </c>
      <c r="AC406">
        <f>IFERROR(Demos!G404,"")</f>
        <v>0</v>
      </c>
      <c r="AD406">
        <f>IFERROR(Demos!H404,"")</f>
        <v>0</v>
      </c>
      <c r="AF406">
        <f>IFERROR(Telemarketing!A401,"")</f>
        <v>0</v>
      </c>
      <c r="AG406">
        <f>IFERROR(Telemarketing!B401,"")</f>
        <v>0</v>
      </c>
      <c r="AH406" s="2">
        <f>IFERROR(Telemarketing!C401,"")</f>
        <v>0</v>
      </c>
      <c r="AI406" s="42">
        <f>IFERROR(Telemarketing!D401,"")</f>
        <v>0</v>
      </c>
      <c r="AJ406">
        <f>IFERROR(Telemarketing!E401,"")</f>
        <v>0</v>
      </c>
      <c r="AK406">
        <f>IFERROR(Telemarketing!F401,"")</f>
        <v>0</v>
      </c>
      <c r="AL406">
        <f>IFERROR(Telemarketing!G401,"")</f>
        <v>0</v>
      </c>
    </row>
    <row r="407" spans="2:38" x14ac:dyDescent="0.2">
      <c r="B407" s="2"/>
      <c r="K407" s="5"/>
      <c r="L407" s="2"/>
      <c r="O407">
        <f>IFERROR(Referidos!A407,"")</f>
        <v>0</v>
      </c>
      <c r="P407">
        <f>IFERROR(Referidos!B407,"")</f>
        <v>0</v>
      </c>
      <c r="Q407" s="2">
        <f>IFERROR(Referidos!C407,"")</f>
        <v>0</v>
      </c>
      <c r="R407">
        <f>IFERROR(Referidos!D407,"")</f>
        <v>0</v>
      </c>
      <c r="S407">
        <f>IFERROR(Referidos!J407,"")</f>
        <v>0</v>
      </c>
      <c r="T407">
        <f>IFERROR(Referidos!N407,"")</f>
        <v>0</v>
      </c>
      <c r="U407" s="5">
        <f>IFERROR(Referidos!P407,"")</f>
        <v>0</v>
      </c>
      <c r="V407">
        <f>IFERROR(Referidos!S407,"")</f>
        <v>0</v>
      </c>
      <c r="X407">
        <f>IFERROR(Demos!A405,"")</f>
        <v>0</v>
      </c>
      <c r="Y407">
        <f>IFERROR(Demos!B405,"")</f>
        <v>0</v>
      </c>
      <c r="Z407">
        <f>IFERROR(Demos!C405,"")</f>
        <v>0</v>
      </c>
      <c r="AA407" s="2">
        <f>IFERROR(Demos!D405,"")</f>
        <v>0</v>
      </c>
      <c r="AB407" s="2">
        <f>IFERROR(Demos!E405,"")</f>
        <v>0</v>
      </c>
      <c r="AC407">
        <f>IFERROR(Demos!G405,"")</f>
        <v>0</v>
      </c>
      <c r="AD407">
        <f>IFERROR(Demos!H405,"")</f>
        <v>0</v>
      </c>
      <c r="AF407">
        <f>IFERROR(Telemarketing!A402,"")</f>
        <v>0</v>
      </c>
      <c r="AG407">
        <f>IFERROR(Telemarketing!B402,"")</f>
        <v>0</v>
      </c>
      <c r="AH407" s="2">
        <f>IFERROR(Telemarketing!C402,"")</f>
        <v>0</v>
      </c>
      <c r="AI407" s="42">
        <f>IFERROR(Telemarketing!D402,"")</f>
        <v>0</v>
      </c>
      <c r="AJ407">
        <f>IFERROR(Telemarketing!E402,"")</f>
        <v>0</v>
      </c>
      <c r="AK407">
        <f>IFERROR(Telemarketing!F402,"")</f>
        <v>0</v>
      </c>
      <c r="AL407">
        <f>IFERROR(Telemarketing!G402,"")</f>
        <v>0</v>
      </c>
    </row>
    <row r="408" spans="2:38" x14ac:dyDescent="0.2">
      <c r="B408" s="2"/>
      <c r="K408" s="5"/>
      <c r="L408" s="2"/>
      <c r="O408">
        <f>IFERROR(Referidos!A408,"")</f>
        <v>0</v>
      </c>
      <c r="P408">
        <f>IFERROR(Referidos!B408,"")</f>
        <v>0</v>
      </c>
      <c r="Q408" s="2">
        <f>IFERROR(Referidos!C408,"")</f>
        <v>0</v>
      </c>
      <c r="R408">
        <f>IFERROR(Referidos!D408,"")</f>
        <v>0</v>
      </c>
      <c r="S408">
        <f>IFERROR(Referidos!J408,"")</f>
        <v>0</v>
      </c>
      <c r="T408">
        <f>IFERROR(Referidos!N408,"")</f>
        <v>0</v>
      </c>
      <c r="U408" s="5">
        <f>IFERROR(Referidos!P408,"")</f>
        <v>0</v>
      </c>
      <c r="V408">
        <f>IFERROR(Referidos!S408,"")</f>
        <v>0</v>
      </c>
      <c r="X408">
        <f>IFERROR(Demos!A406,"")</f>
        <v>0</v>
      </c>
      <c r="Y408">
        <f>IFERROR(Demos!B406,"")</f>
        <v>0</v>
      </c>
      <c r="Z408">
        <f>IFERROR(Demos!C406,"")</f>
        <v>0</v>
      </c>
      <c r="AA408" s="2">
        <f>IFERROR(Demos!D406,"")</f>
        <v>0</v>
      </c>
      <c r="AB408" s="2">
        <f>IFERROR(Demos!E406,"")</f>
        <v>0</v>
      </c>
      <c r="AC408">
        <f>IFERROR(Demos!G406,"")</f>
        <v>0</v>
      </c>
      <c r="AD408">
        <f>IFERROR(Demos!H406,"")</f>
        <v>0</v>
      </c>
      <c r="AF408">
        <f>IFERROR(Telemarketing!A403,"")</f>
        <v>0</v>
      </c>
      <c r="AG408">
        <f>IFERROR(Telemarketing!B403,"")</f>
        <v>0</v>
      </c>
      <c r="AH408" s="2">
        <f>IFERROR(Telemarketing!C403,"")</f>
        <v>0</v>
      </c>
      <c r="AI408" s="42">
        <f>IFERROR(Telemarketing!D403,"")</f>
        <v>0</v>
      </c>
      <c r="AJ408">
        <f>IFERROR(Telemarketing!E403,"")</f>
        <v>0</v>
      </c>
      <c r="AK408">
        <f>IFERROR(Telemarketing!F403,"")</f>
        <v>0</v>
      </c>
      <c r="AL408">
        <f>IFERROR(Telemarketing!G403,"")</f>
        <v>0</v>
      </c>
    </row>
    <row r="409" spans="2:38" x14ac:dyDescent="0.2">
      <c r="B409" s="2"/>
      <c r="K409" s="5"/>
      <c r="L409" s="2"/>
      <c r="O409">
        <f>IFERROR(Referidos!A409,"")</f>
        <v>0</v>
      </c>
      <c r="P409">
        <f>IFERROR(Referidos!B409,"")</f>
        <v>0</v>
      </c>
      <c r="Q409" s="2">
        <f>IFERROR(Referidos!C409,"")</f>
        <v>0</v>
      </c>
      <c r="R409">
        <f>IFERROR(Referidos!D409,"")</f>
        <v>0</v>
      </c>
      <c r="S409">
        <f>IFERROR(Referidos!J409,"")</f>
        <v>0</v>
      </c>
      <c r="T409">
        <f>IFERROR(Referidos!N409,"")</f>
        <v>0</v>
      </c>
      <c r="U409" s="5">
        <f>IFERROR(Referidos!P409,"")</f>
        <v>0</v>
      </c>
      <c r="V409">
        <f>IFERROR(Referidos!S409,"")</f>
        <v>0</v>
      </c>
      <c r="X409">
        <f>IFERROR(Demos!A407,"")</f>
        <v>0</v>
      </c>
      <c r="Y409">
        <f>IFERROR(Demos!B407,"")</f>
        <v>0</v>
      </c>
      <c r="Z409">
        <f>IFERROR(Demos!C407,"")</f>
        <v>0</v>
      </c>
      <c r="AA409" s="2">
        <f>IFERROR(Demos!D407,"")</f>
        <v>0</v>
      </c>
      <c r="AB409" s="2">
        <f>IFERROR(Demos!E407,"")</f>
        <v>0</v>
      </c>
      <c r="AC409">
        <f>IFERROR(Demos!G407,"")</f>
        <v>0</v>
      </c>
      <c r="AD409">
        <f>IFERROR(Demos!H407,"")</f>
        <v>0</v>
      </c>
      <c r="AF409">
        <f>IFERROR(Telemarketing!A404,"")</f>
        <v>0</v>
      </c>
      <c r="AG409">
        <f>IFERROR(Telemarketing!B404,"")</f>
        <v>0</v>
      </c>
      <c r="AH409" s="2">
        <f>IFERROR(Telemarketing!C404,"")</f>
        <v>0</v>
      </c>
      <c r="AI409" s="42">
        <f>IFERROR(Telemarketing!D404,"")</f>
        <v>0</v>
      </c>
      <c r="AJ409">
        <f>IFERROR(Telemarketing!E404,"")</f>
        <v>0</v>
      </c>
      <c r="AK409">
        <f>IFERROR(Telemarketing!F404,"")</f>
        <v>0</v>
      </c>
      <c r="AL409">
        <f>IFERROR(Telemarketing!G404,"")</f>
        <v>0</v>
      </c>
    </row>
    <row r="410" spans="2:38" x14ac:dyDescent="0.2">
      <c r="B410" s="2"/>
      <c r="K410" s="5"/>
      <c r="L410" s="2"/>
      <c r="O410">
        <f>IFERROR(Referidos!A410,"")</f>
        <v>0</v>
      </c>
      <c r="P410">
        <f>IFERROR(Referidos!B410,"")</f>
        <v>0</v>
      </c>
      <c r="Q410" s="2">
        <f>IFERROR(Referidos!C410,"")</f>
        <v>0</v>
      </c>
      <c r="R410">
        <f>IFERROR(Referidos!D410,"")</f>
        <v>0</v>
      </c>
      <c r="S410">
        <f>IFERROR(Referidos!J410,"")</f>
        <v>0</v>
      </c>
      <c r="T410">
        <f>IFERROR(Referidos!N410,"")</f>
        <v>0</v>
      </c>
      <c r="U410" s="5">
        <f>IFERROR(Referidos!P410,"")</f>
        <v>0</v>
      </c>
      <c r="V410">
        <f>IFERROR(Referidos!S410,"")</f>
        <v>0</v>
      </c>
      <c r="X410">
        <f>IFERROR(Demos!A408,"")</f>
        <v>0</v>
      </c>
      <c r="Y410">
        <f>IFERROR(Demos!B408,"")</f>
        <v>0</v>
      </c>
      <c r="Z410">
        <f>IFERROR(Demos!C408,"")</f>
        <v>0</v>
      </c>
      <c r="AA410" s="2">
        <f>IFERROR(Demos!D408,"")</f>
        <v>0</v>
      </c>
      <c r="AB410" s="2">
        <f>IFERROR(Demos!E408,"")</f>
        <v>0</v>
      </c>
      <c r="AC410">
        <f>IFERROR(Demos!G408,"")</f>
        <v>0</v>
      </c>
      <c r="AD410">
        <f>IFERROR(Demos!H408,"")</f>
        <v>0</v>
      </c>
      <c r="AF410">
        <f>IFERROR(Telemarketing!A405,"")</f>
        <v>0</v>
      </c>
      <c r="AG410">
        <f>IFERROR(Telemarketing!B405,"")</f>
        <v>0</v>
      </c>
      <c r="AH410" s="2">
        <f>IFERROR(Telemarketing!C405,"")</f>
        <v>0</v>
      </c>
      <c r="AI410" s="42">
        <f>IFERROR(Telemarketing!D405,"")</f>
        <v>0</v>
      </c>
      <c r="AJ410">
        <f>IFERROR(Telemarketing!E405,"")</f>
        <v>0</v>
      </c>
      <c r="AK410">
        <f>IFERROR(Telemarketing!F405,"")</f>
        <v>0</v>
      </c>
      <c r="AL410">
        <f>IFERROR(Telemarketing!G405,"")</f>
        <v>0</v>
      </c>
    </row>
    <row r="411" spans="2:38" x14ac:dyDescent="0.2">
      <c r="B411" s="2"/>
      <c r="K411" s="5"/>
      <c r="L411" s="2"/>
      <c r="O411">
        <f>IFERROR(Referidos!A411,"")</f>
        <v>0</v>
      </c>
      <c r="P411">
        <f>IFERROR(Referidos!B411,"")</f>
        <v>0</v>
      </c>
      <c r="Q411" s="2">
        <f>IFERROR(Referidos!C411,"")</f>
        <v>0</v>
      </c>
      <c r="R411">
        <f>IFERROR(Referidos!D411,"")</f>
        <v>0</v>
      </c>
      <c r="S411">
        <f>IFERROR(Referidos!J411,"")</f>
        <v>0</v>
      </c>
      <c r="T411">
        <f>IFERROR(Referidos!N411,"")</f>
        <v>0</v>
      </c>
      <c r="U411" s="5">
        <f>IFERROR(Referidos!P411,"")</f>
        <v>0</v>
      </c>
      <c r="V411">
        <f>IFERROR(Referidos!S411,"")</f>
        <v>0</v>
      </c>
      <c r="X411">
        <f>IFERROR(Demos!A409,"")</f>
        <v>0</v>
      </c>
      <c r="Y411">
        <f>IFERROR(Demos!B409,"")</f>
        <v>0</v>
      </c>
      <c r="Z411">
        <f>IFERROR(Demos!C409,"")</f>
        <v>0</v>
      </c>
      <c r="AA411" s="2">
        <f>IFERROR(Demos!D409,"")</f>
        <v>0</v>
      </c>
      <c r="AB411" s="2">
        <f>IFERROR(Demos!E409,"")</f>
        <v>0</v>
      </c>
      <c r="AC411">
        <f>IFERROR(Demos!G409,"")</f>
        <v>0</v>
      </c>
      <c r="AD411">
        <f>IFERROR(Demos!H409,"")</f>
        <v>0</v>
      </c>
      <c r="AF411">
        <f>IFERROR(Telemarketing!A406,"")</f>
        <v>0</v>
      </c>
      <c r="AG411">
        <f>IFERROR(Telemarketing!B406,"")</f>
        <v>0</v>
      </c>
      <c r="AH411" s="2">
        <f>IFERROR(Telemarketing!C406,"")</f>
        <v>0</v>
      </c>
      <c r="AI411" s="42">
        <f>IFERROR(Telemarketing!D406,"")</f>
        <v>0</v>
      </c>
      <c r="AJ411">
        <f>IFERROR(Telemarketing!E406,"")</f>
        <v>0</v>
      </c>
      <c r="AK411">
        <f>IFERROR(Telemarketing!F406,"")</f>
        <v>0</v>
      </c>
      <c r="AL411">
        <f>IFERROR(Telemarketing!G406,"")</f>
        <v>0</v>
      </c>
    </row>
    <row r="412" spans="2:38" x14ac:dyDescent="0.2">
      <c r="B412" s="2"/>
      <c r="K412" s="5"/>
      <c r="L412" s="2"/>
      <c r="O412">
        <f>IFERROR(Referidos!A412,"")</f>
        <v>0</v>
      </c>
      <c r="P412">
        <f>IFERROR(Referidos!B412,"")</f>
        <v>0</v>
      </c>
      <c r="Q412" s="2">
        <f>IFERROR(Referidos!C412,"")</f>
        <v>0</v>
      </c>
      <c r="R412">
        <f>IFERROR(Referidos!D412,"")</f>
        <v>0</v>
      </c>
      <c r="S412">
        <f>IFERROR(Referidos!J412,"")</f>
        <v>0</v>
      </c>
      <c r="T412">
        <f>IFERROR(Referidos!N412,"")</f>
        <v>0</v>
      </c>
      <c r="U412" s="5">
        <f>IFERROR(Referidos!P412,"")</f>
        <v>0</v>
      </c>
      <c r="V412">
        <f>IFERROR(Referidos!S412,"")</f>
        <v>0</v>
      </c>
      <c r="X412">
        <f>IFERROR(Demos!A410,"")</f>
        <v>0</v>
      </c>
      <c r="Y412">
        <f>IFERROR(Demos!B410,"")</f>
        <v>0</v>
      </c>
      <c r="Z412">
        <f>IFERROR(Demos!C410,"")</f>
        <v>0</v>
      </c>
      <c r="AA412" s="2">
        <f>IFERROR(Demos!D410,"")</f>
        <v>0</v>
      </c>
      <c r="AB412" s="2">
        <f>IFERROR(Demos!E410,"")</f>
        <v>0</v>
      </c>
      <c r="AC412">
        <f>IFERROR(Demos!G410,"")</f>
        <v>0</v>
      </c>
      <c r="AD412">
        <f>IFERROR(Demos!H410,"")</f>
        <v>0</v>
      </c>
      <c r="AF412">
        <f>IFERROR(Telemarketing!A407,"")</f>
        <v>0</v>
      </c>
      <c r="AG412">
        <f>IFERROR(Telemarketing!B407,"")</f>
        <v>0</v>
      </c>
      <c r="AH412" s="2">
        <f>IFERROR(Telemarketing!C407,"")</f>
        <v>0</v>
      </c>
      <c r="AI412" s="42">
        <f>IFERROR(Telemarketing!D407,"")</f>
        <v>0</v>
      </c>
      <c r="AJ412">
        <f>IFERROR(Telemarketing!E407,"")</f>
        <v>0</v>
      </c>
      <c r="AK412">
        <f>IFERROR(Telemarketing!F407,"")</f>
        <v>0</v>
      </c>
      <c r="AL412">
        <f>IFERROR(Telemarketing!G407,"")</f>
        <v>0</v>
      </c>
    </row>
    <row r="413" spans="2:38" x14ac:dyDescent="0.2">
      <c r="B413" s="2"/>
      <c r="K413" s="5"/>
      <c r="L413" s="2"/>
      <c r="O413">
        <f>IFERROR(Referidos!A413,"")</f>
        <v>0</v>
      </c>
      <c r="P413">
        <f>IFERROR(Referidos!B413,"")</f>
        <v>0</v>
      </c>
      <c r="Q413" s="2">
        <f>IFERROR(Referidos!C413,"")</f>
        <v>0</v>
      </c>
      <c r="R413">
        <f>IFERROR(Referidos!D413,"")</f>
        <v>0</v>
      </c>
      <c r="S413">
        <f>IFERROR(Referidos!J413,"")</f>
        <v>0</v>
      </c>
      <c r="T413">
        <f>IFERROR(Referidos!N413,"")</f>
        <v>0</v>
      </c>
      <c r="U413" s="5">
        <f>IFERROR(Referidos!P413,"")</f>
        <v>0</v>
      </c>
      <c r="V413">
        <f>IFERROR(Referidos!S413,"")</f>
        <v>0</v>
      </c>
      <c r="X413">
        <f>IFERROR(Demos!A411,"")</f>
        <v>0</v>
      </c>
      <c r="Y413">
        <f>IFERROR(Demos!B411,"")</f>
        <v>0</v>
      </c>
      <c r="Z413">
        <f>IFERROR(Demos!C411,"")</f>
        <v>0</v>
      </c>
      <c r="AA413" s="2">
        <f>IFERROR(Demos!D411,"")</f>
        <v>0</v>
      </c>
      <c r="AB413" s="2">
        <f>IFERROR(Demos!E411,"")</f>
        <v>0</v>
      </c>
      <c r="AC413">
        <f>IFERROR(Demos!G411,"")</f>
        <v>0</v>
      </c>
      <c r="AD413">
        <f>IFERROR(Demos!H411,"")</f>
        <v>0</v>
      </c>
      <c r="AF413">
        <f>IFERROR(Telemarketing!A408,"")</f>
        <v>0</v>
      </c>
      <c r="AG413">
        <f>IFERROR(Telemarketing!B408,"")</f>
        <v>0</v>
      </c>
      <c r="AH413" s="2">
        <f>IFERROR(Telemarketing!C408,"")</f>
        <v>0</v>
      </c>
      <c r="AI413" s="42">
        <f>IFERROR(Telemarketing!D408,"")</f>
        <v>0</v>
      </c>
      <c r="AJ413">
        <f>IFERROR(Telemarketing!E408,"")</f>
        <v>0</v>
      </c>
      <c r="AK413">
        <f>IFERROR(Telemarketing!F408,"")</f>
        <v>0</v>
      </c>
      <c r="AL413">
        <f>IFERROR(Telemarketing!G408,"")</f>
        <v>0</v>
      </c>
    </row>
    <row r="414" spans="2:38" x14ac:dyDescent="0.2">
      <c r="B414" s="2"/>
      <c r="K414" s="5"/>
      <c r="L414" s="2"/>
      <c r="O414">
        <f>IFERROR(Referidos!A414,"")</f>
        <v>0</v>
      </c>
      <c r="P414">
        <f>IFERROR(Referidos!B414,"")</f>
        <v>0</v>
      </c>
      <c r="Q414" s="2">
        <f>IFERROR(Referidos!C414,"")</f>
        <v>0</v>
      </c>
      <c r="R414">
        <f>IFERROR(Referidos!D414,"")</f>
        <v>0</v>
      </c>
      <c r="S414">
        <f>IFERROR(Referidos!J414,"")</f>
        <v>0</v>
      </c>
      <c r="T414">
        <f>IFERROR(Referidos!N414,"")</f>
        <v>0</v>
      </c>
      <c r="U414" s="5">
        <f>IFERROR(Referidos!P414,"")</f>
        <v>0</v>
      </c>
      <c r="V414">
        <f>IFERROR(Referidos!S414,"")</f>
        <v>0</v>
      </c>
      <c r="X414">
        <f>IFERROR(Demos!A412,"")</f>
        <v>0</v>
      </c>
      <c r="Y414">
        <f>IFERROR(Demos!B412,"")</f>
        <v>0</v>
      </c>
      <c r="Z414">
        <f>IFERROR(Demos!C412,"")</f>
        <v>0</v>
      </c>
      <c r="AA414" s="2">
        <f>IFERROR(Demos!D412,"")</f>
        <v>0</v>
      </c>
      <c r="AB414" s="2">
        <f>IFERROR(Demos!E412,"")</f>
        <v>0</v>
      </c>
      <c r="AC414">
        <f>IFERROR(Demos!G412,"")</f>
        <v>0</v>
      </c>
      <c r="AD414">
        <f>IFERROR(Demos!H412,"")</f>
        <v>0</v>
      </c>
      <c r="AF414">
        <f>IFERROR(Telemarketing!A409,"")</f>
        <v>0</v>
      </c>
      <c r="AG414">
        <f>IFERROR(Telemarketing!B409,"")</f>
        <v>0</v>
      </c>
      <c r="AH414" s="2">
        <f>IFERROR(Telemarketing!C409,"")</f>
        <v>0</v>
      </c>
      <c r="AI414" s="42">
        <f>IFERROR(Telemarketing!D409,"")</f>
        <v>0</v>
      </c>
      <c r="AJ414">
        <f>IFERROR(Telemarketing!E409,"")</f>
        <v>0</v>
      </c>
      <c r="AK414">
        <f>IFERROR(Telemarketing!F409,"")</f>
        <v>0</v>
      </c>
      <c r="AL414">
        <f>IFERROR(Telemarketing!G409,"")</f>
        <v>0</v>
      </c>
    </row>
    <row r="415" spans="2:38" x14ac:dyDescent="0.2">
      <c r="B415" s="2"/>
      <c r="K415" s="5"/>
      <c r="L415" s="2"/>
      <c r="O415">
        <f>IFERROR(Referidos!A415,"")</f>
        <v>0</v>
      </c>
      <c r="P415">
        <f>IFERROR(Referidos!B415,"")</f>
        <v>0</v>
      </c>
      <c r="Q415" s="2">
        <f>IFERROR(Referidos!C415,"")</f>
        <v>0</v>
      </c>
      <c r="R415">
        <f>IFERROR(Referidos!D415,"")</f>
        <v>0</v>
      </c>
      <c r="S415">
        <f>IFERROR(Referidos!J415,"")</f>
        <v>0</v>
      </c>
      <c r="T415">
        <f>IFERROR(Referidos!N415,"")</f>
        <v>0</v>
      </c>
      <c r="U415" s="5">
        <f>IFERROR(Referidos!P415,"")</f>
        <v>0</v>
      </c>
      <c r="V415">
        <f>IFERROR(Referidos!S415,"")</f>
        <v>0</v>
      </c>
      <c r="X415">
        <f>IFERROR(Demos!A413,"")</f>
        <v>0</v>
      </c>
      <c r="Y415">
        <f>IFERROR(Demos!B413,"")</f>
        <v>0</v>
      </c>
      <c r="Z415">
        <f>IFERROR(Demos!C413,"")</f>
        <v>0</v>
      </c>
      <c r="AA415" s="2">
        <f>IFERROR(Demos!D413,"")</f>
        <v>0</v>
      </c>
      <c r="AB415" s="2">
        <f>IFERROR(Demos!E413,"")</f>
        <v>0</v>
      </c>
      <c r="AC415">
        <f>IFERROR(Demos!G413,"")</f>
        <v>0</v>
      </c>
      <c r="AD415">
        <f>IFERROR(Demos!H413,"")</f>
        <v>0</v>
      </c>
      <c r="AF415">
        <f>IFERROR(Telemarketing!A410,"")</f>
        <v>0</v>
      </c>
      <c r="AG415">
        <f>IFERROR(Telemarketing!B410,"")</f>
        <v>0</v>
      </c>
      <c r="AH415" s="2">
        <f>IFERROR(Telemarketing!C410,"")</f>
        <v>0</v>
      </c>
      <c r="AI415" s="42">
        <f>IFERROR(Telemarketing!D410,"")</f>
        <v>0</v>
      </c>
      <c r="AJ415">
        <f>IFERROR(Telemarketing!E410,"")</f>
        <v>0</v>
      </c>
      <c r="AK415">
        <f>IFERROR(Telemarketing!F410,"")</f>
        <v>0</v>
      </c>
      <c r="AL415">
        <f>IFERROR(Telemarketing!G410,"")</f>
        <v>0</v>
      </c>
    </row>
    <row r="416" spans="2:38" x14ac:dyDescent="0.2">
      <c r="B416" s="2"/>
      <c r="K416" s="5"/>
      <c r="L416" s="2"/>
      <c r="O416">
        <f>IFERROR(Referidos!A416,"")</f>
        <v>0</v>
      </c>
      <c r="P416">
        <f>IFERROR(Referidos!B416,"")</f>
        <v>0</v>
      </c>
      <c r="Q416" s="2">
        <f>IFERROR(Referidos!C416,"")</f>
        <v>0</v>
      </c>
      <c r="R416">
        <f>IFERROR(Referidos!D416,"")</f>
        <v>0</v>
      </c>
      <c r="S416">
        <f>IFERROR(Referidos!J416,"")</f>
        <v>0</v>
      </c>
      <c r="T416">
        <f>IFERROR(Referidos!N416,"")</f>
        <v>0</v>
      </c>
      <c r="U416" s="5">
        <f>IFERROR(Referidos!P416,"")</f>
        <v>0</v>
      </c>
      <c r="V416">
        <f>IFERROR(Referidos!S416,"")</f>
        <v>0</v>
      </c>
      <c r="X416">
        <f>IFERROR(Demos!A414,"")</f>
        <v>0</v>
      </c>
      <c r="Y416">
        <f>IFERROR(Demos!B414,"")</f>
        <v>0</v>
      </c>
      <c r="Z416">
        <f>IFERROR(Demos!C414,"")</f>
        <v>0</v>
      </c>
      <c r="AA416" s="2">
        <f>IFERROR(Demos!D414,"")</f>
        <v>0</v>
      </c>
      <c r="AB416" s="2">
        <f>IFERROR(Demos!E414,"")</f>
        <v>0</v>
      </c>
      <c r="AC416">
        <f>IFERROR(Demos!G414,"")</f>
        <v>0</v>
      </c>
      <c r="AD416">
        <f>IFERROR(Demos!H414,"")</f>
        <v>0</v>
      </c>
      <c r="AF416">
        <f>IFERROR(Telemarketing!A411,"")</f>
        <v>0</v>
      </c>
      <c r="AG416">
        <f>IFERROR(Telemarketing!B411,"")</f>
        <v>0</v>
      </c>
      <c r="AH416" s="2">
        <f>IFERROR(Telemarketing!C411,"")</f>
        <v>0</v>
      </c>
      <c r="AI416" s="42">
        <f>IFERROR(Telemarketing!D411,"")</f>
        <v>0</v>
      </c>
      <c r="AJ416">
        <f>IFERROR(Telemarketing!E411,"")</f>
        <v>0</v>
      </c>
      <c r="AK416">
        <f>IFERROR(Telemarketing!F411,"")</f>
        <v>0</v>
      </c>
      <c r="AL416">
        <f>IFERROR(Telemarketing!G411,"")</f>
        <v>0</v>
      </c>
    </row>
    <row r="417" spans="2:38" x14ac:dyDescent="0.2">
      <c r="B417" s="2"/>
      <c r="K417" s="5"/>
      <c r="L417" s="2"/>
      <c r="O417">
        <f>IFERROR(Referidos!A417,"")</f>
        <v>0</v>
      </c>
      <c r="P417">
        <f>IFERROR(Referidos!B417,"")</f>
        <v>0</v>
      </c>
      <c r="Q417" s="2">
        <f>IFERROR(Referidos!C417,"")</f>
        <v>0</v>
      </c>
      <c r="R417">
        <f>IFERROR(Referidos!D417,"")</f>
        <v>0</v>
      </c>
      <c r="S417">
        <f>IFERROR(Referidos!J417,"")</f>
        <v>0</v>
      </c>
      <c r="T417">
        <f>IFERROR(Referidos!N417,"")</f>
        <v>0</v>
      </c>
      <c r="U417" s="5">
        <f>IFERROR(Referidos!P417,"")</f>
        <v>0</v>
      </c>
      <c r="V417">
        <f>IFERROR(Referidos!S417,"")</f>
        <v>0</v>
      </c>
      <c r="X417">
        <f>IFERROR(Demos!A415,"")</f>
        <v>0</v>
      </c>
      <c r="Y417">
        <f>IFERROR(Demos!B415,"")</f>
        <v>0</v>
      </c>
      <c r="Z417">
        <f>IFERROR(Demos!C415,"")</f>
        <v>0</v>
      </c>
      <c r="AA417" s="2">
        <f>IFERROR(Demos!D415,"")</f>
        <v>0</v>
      </c>
      <c r="AB417" s="2">
        <f>IFERROR(Demos!E415,"")</f>
        <v>0</v>
      </c>
      <c r="AC417">
        <f>IFERROR(Demos!G415,"")</f>
        <v>0</v>
      </c>
      <c r="AD417">
        <f>IFERROR(Demos!H415,"")</f>
        <v>0</v>
      </c>
      <c r="AF417">
        <f>IFERROR(Telemarketing!A412,"")</f>
        <v>0</v>
      </c>
      <c r="AG417">
        <f>IFERROR(Telemarketing!B412,"")</f>
        <v>0</v>
      </c>
      <c r="AH417" s="2">
        <f>IFERROR(Telemarketing!C412,"")</f>
        <v>0</v>
      </c>
      <c r="AI417" s="42">
        <f>IFERROR(Telemarketing!D412,"")</f>
        <v>0</v>
      </c>
      <c r="AJ417">
        <f>IFERROR(Telemarketing!E412,"")</f>
        <v>0</v>
      </c>
      <c r="AK417">
        <f>IFERROR(Telemarketing!F412,"")</f>
        <v>0</v>
      </c>
      <c r="AL417">
        <f>IFERROR(Telemarketing!G412,"")</f>
        <v>0</v>
      </c>
    </row>
    <row r="418" spans="2:38" x14ac:dyDescent="0.2">
      <c r="B418" s="2"/>
      <c r="K418" s="5"/>
      <c r="L418" s="2"/>
      <c r="O418">
        <f>IFERROR(Referidos!A418,"")</f>
        <v>0</v>
      </c>
      <c r="P418">
        <f>IFERROR(Referidos!B418,"")</f>
        <v>0</v>
      </c>
      <c r="Q418" s="2">
        <f>IFERROR(Referidos!C418,"")</f>
        <v>0</v>
      </c>
      <c r="R418">
        <f>IFERROR(Referidos!D418,"")</f>
        <v>0</v>
      </c>
      <c r="S418">
        <f>IFERROR(Referidos!J418,"")</f>
        <v>0</v>
      </c>
      <c r="T418">
        <f>IFERROR(Referidos!N418,"")</f>
        <v>0</v>
      </c>
      <c r="U418" s="5">
        <f>IFERROR(Referidos!P418,"")</f>
        <v>0</v>
      </c>
      <c r="V418">
        <f>IFERROR(Referidos!S418,"")</f>
        <v>0</v>
      </c>
      <c r="X418">
        <f>IFERROR(Demos!A416,"")</f>
        <v>0</v>
      </c>
      <c r="Y418">
        <f>IFERROR(Demos!B416,"")</f>
        <v>0</v>
      </c>
      <c r="Z418">
        <f>IFERROR(Demos!C416,"")</f>
        <v>0</v>
      </c>
      <c r="AA418" s="2">
        <f>IFERROR(Demos!D416,"")</f>
        <v>0</v>
      </c>
      <c r="AB418" s="2">
        <f>IFERROR(Demos!E416,"")</f>
        <v>0</v>
      </c>
      <c r="AC418">
        <f>IFERROR(Demos!G416,"")</f>
        <v>0</v>
      </c>
      <c r="AD418">
        <f>IFERROR(Demos!H416,"")</f>
        <v>0</v>
      </c>
      <c r="AF418">
        <f>IFERROR(Telemarketing!A413,"")</f>
        <v>0</v>
      </c>
      <c r="AG418">
        <f>IFERROR(Telemarketing!B413,"")</f>
        <v>0</v>
      </c>
      <c r="AH418" s="2">
        <f>IFERROR(Telemarketing!C413,"")</f>
        <v>0</v>
      </c>
      <c r="AI418" s="42">
        <f>IFERROR(Telemarketing!D413,"")</f>
        <v>0</v>
      </c>
      <c r="AJ418">
        <f>IFERROR(Telemarketing!E413,"")</f>
        <v>0</v>
      </c>
      <c r="AK418">
        <f>IFERROR(Telemarketing!F413,"")</f>
        <v>0</v>
      </c>
      <c r="AL418">
        <f>IFERROR(Telemarketing!G413,"")</f>
        <v>0</v>
      </c>
    </row>
    <row r="419" spans="2:38" x14ac:dyDescent="0.2">
      <c r="B419" s="2"/>
      <c r="K419" s="5"/>
      <c r="L419" s="2"/>
      <c r="O419">
        <f>IFERROR(Referidos!A419,"")</f>
        <v>0</v>
      </c>
      <c r="P419">
        <f>IFERROR(Referidos!B419,"")</f>
        <v>0</v>
      </c>
      <c r="Q419" s="2">
        <f>IFERROR(Referidos!C419,"")</f>
        <v>0</v>
      </c>
      <c r="R419">
        <f>IFERROR(Referidos!D419,"")</f>
        <v>0</v>
      </c>
      <c r="S419">
        <f>IFERROR(Referidos!J419,"")</f>
        <v>0</v>
      </c>
      <c r="T419">
        <f>IFERROR(Referidos!N419,"")</f>
        <v>0</v>
      </c>
      <c r="U419" s="5">
        <f>IFERROR(Referidos!P419,"")</f>
        <v>0</v>
      </c>
      <c r="V419">
        <f>IFERROR(Referidos!S419,"")</f>
        <v>0</v>
      </c>
      <c r="X419">
        <f>IFERROR(Demos!A417,"")</f>
        <v>0</v>
      </c>
      <c r="Y419">
        <f>IFERROR(Demos!B417,"")</f>
        <v>0</v>
      </c>
      <c r="Z419">
        <f>IFERROR(Demos!C417,"")</f>
        <v>0</v>
      </c>
      <c r="AA419" s="2">
        <f>IFERROR(Demos!D417,"")</f>
        <v>0</v>
      </c>
      <c r="AB419" s="2">
        <f>IFERROR(Demos!E417,"")</f>
        <v>0</v>
      </c>
      <c r="AC419">
        <f>IFERROR(Demos!G417,"")</f>
        <v>0</v>
      </c>
      <c r="AD419">
        <f>IFERROR(Demos!H417,"")</f>
        <v>0</v>
      </c>
      <c r="AF419">
        <f>IFERROR(Telemarketing!A414,"")</f>
        <v>0</v>
      </c>
      <c r="AG419">
        <f>IFERROR(Telemarketing!B414,"")</f>
        <v>0</v>
      </c>
      <c r="AH419" s="2">
        <f>IFERROR(Telemarketing!C414,"")</f>
        <v>0</v>
      </c>
      <c r="AI419" s="42">
        <f>IFERROR(Telemarketing!D414,"")</f>
        <v>0</v>
      </c>
      <c r="AJ419">
        <f>IFERROR(Telemarketing!E414,"")</f>
        <v>0</v>
      </c>
      <c r="AK419">
        <f>IFERROR(Telemarketing!F414,"")</f>
        <v>0</v>
      </c>
      <c r="AL419">
        <f>IFERROR(Telemarketing!G414,"")</f>
        <v>0</v>
      </c>
    </row>
    <row r="420" spans="2:38" x14ac:dyDescent="0.2">
      <c r="B420" s="2"/>
      <c r="K420" s="5"/>
      <c r="L420" s="2"/>
      <c r="O420">
        <f>IFERROR(Referidos!A420,"")</f>
        <v>0</v>
      </c>
      <c r="P420">
        <f>IFERROR(Referidos!B420,"")</f>
        <v>0</v>
      </c>
      <c r="Q420" s="2">
        <f>IFERROR(Referidos!C420,"")</f>
        <v>0</v>
      </c>
      <c r="R420">
        <f>IFERROR(Referidos!D420,"")</f>
        <v>0</v>
      </c>
      <c r="S420">
        <f>IFERROR(Referidos!J420,"")</f>
        <v>0</v>
      </c>
      <c r="T420">
        <f>IFERROR(Referidos!N420,"")</f>
        <v>0</v>
      </c>
      <c r="U420" s="5">
        <f>IFERROR(Referidos!P420,"")</f>
        <v>0</v>
      </c>
      <c r="V420">
        <f>IFERROR(Referidos!S420,"")</f>
        <v>0</v>
      </c>
      <c r="X420">
        <f>IFERROR(Demos!A418,"")</f>
        <v>0</v>
      </c>
      <c r="Y420">
        <f>IFERROR(Demos!B418,"")</f>
        <v>0</v>
      </c>
      <c r="Z420">
        <f>IFERROR(Demos!C418,"")</f>
        <v>0</v>
      </c>
      <c r="AA420" s="2">
        <f>IFERROR(Demos!D418,"")</f>
        <v>0</v>
      </c>
      <c r="AB420" s="2">
        <f>IFERROR(Demos!E418,"")</f>
        <v>0</v>
      </c>
      <c r="AC420">
        <f>IFERROR(Demos!G418,"")</f>
        <v>0</v>
      </c>
      <c r="AD420">
        <f>IFERROR(Demos!H418,"")</f>
        <v>0</v>
      </c>
      <c r="AF420">
        <f>IFERROR(Telemarketing!A415,"")</f>
        <v>0</v>
      </c>
      <c r="AG420">
        <f>IFERROR(Telemarketing!B415,"")</f>
        <v>0</v>
      </c>
      <c r="AH420" s="2">
        <f>IFERROR(Telemarketing!C415,"")</f>
        <v>0</v>
      </c>
      <c r="AI420" s="42">
        <f>IFERROR(Telemarketing!D415,"")</f>
        <v>0</v>
      </c>
      <c r="AJ420">
        <f>IFERROR(Telemarketing!E415,"")</f>
        <v>0</v>
      </c>
      <c r="AK420">
        <f>IFERROR(Telemarketing!F415,"")</f>
        <v>0</v>
      </c>
      <c r="AL420">
        <f>IFERROR(Telemarketing!G415,"")</f>
        <v>0</v>
      </c>
    </row>
    <row r="421" spans="2:38" x14ac:dyDescent="0.2">
      <c r="B421" s="2"/>
      <c r="K421" s="5"/>
      <c r="L421" s="2"/>
      <c r="O421">
        <f>IFERROR(Referidos!A421,"")</f>
        <v>0</v>
      </c>
      <c r="P421">
        <f>IFERROR(Referidos!B421,"")</f>
        <v>0</v>
      </c>
      <c r="Q421" s="2">
        <f>IFERROR(Referidos!C421,"")</f>
        <v>0</v>
      </c>
      <c r="R421">
        <f>IFERROR(Referidos!D421,"")</f>
        <v>0</v>
      </c>
      <c r="S421">
        <f>IFERROR(Referidos!J421,"")</f>
        <v>0</v>
      </c>
      <c r="T421">
        <f>IFERROR(Referidos!N421,"")</f>
        <v>0</v>
      </c>
      <c r="U421" s="5">
        <f>IFERROR(Referidos!P421,"")</f>
        <v>0</v>
      </c>
      <c r="V421">
        <f>IFERROR(Referidos!S421,"")</f>
        <v>0</v>
      </c>
      <c r="X421">
        <f>IFERROR(Demos!A419,"")</f>
        <v>0</v>
      </c>
      <c r="Y421">
        <f>IFERROR(Demos!B419,"")</f>
        <v>0</v>
      </c>
      <c r="Z421">
        <f>IFERROR(Demos!C419,"")</f>
        <v>0</v>
      </c>
      <c r="AA421" s="2">
        <f>IFERROR(Demos!D419,"")</f>
        <v>0</v>
      </c>
      <c r="AB421" s="2">
        <f>IFERROR(Demos!E419,"")</f>
        <v>0</v>
      </c>
      <c r="AC421">
        <f>IFERROR(Demos!G419,"")</f>
        <v>0</v>
      </c>
      <c r="AD421">
        <f>IFERROR(Demos!H419,"")</f>
        <v>0</v>
      </c>
      <c r="AF421">
        <f>IFERROR(Telemarketing!A416,"")</f>
        <v>0</v>
      </c>
      <c r="AG421">
        <f>IFERROR(Telemarketing!B416,"")</f>
        <v>0</v>
      </c>
      <c r="AH421" s="2">
        <f>IFERROR(Telemarketing!C416,"")</f>
        <v>0</v>
      </c>
      <c r="AI421" s="42">
        <f>IFERROR(Telemarketing!D416,"")</f>
        <v>0</v>
      </c>
      <c r="AJ421">
        <f>IFERROR(Telemarketing!E416,"")</f>
        <v>0</v>
      </c>
      <c r="AK421">
        <f>IFERROR(Telemarketing!F416,"")</f>
        <v>0</v>
      </c>
      <c r="AL421">
        <f>IFERROR(Telemarketing!G416,"")</f>
        <v>0</v>
      </c>
    </row>
    <row r="422" spans="2:38" x14ac:dyDescent="0.2">
      <c r="B422" s="2"/>
      <c r="K422" s="5"/>
      <c r="L422" s="2"/>
      <c r="O422">
        <f>IFERROR(Referidos!A422,"")</f>
        <v>0</v>
      </c>
      <c r="P422">
        <f>IFERROR(Referidos!B422,"")</f>
        <v>0</v>
      </c>
      <c r="Q422" s="2">
        <f>IFERROR(Referidos!C422,"")</f>
        <v>0</v>
      </c>
      <c r="R422">
        <f>IFERROR(Referidos!D422,"")</f>
        <v>0</v>
      </c>
      <c r="S422">
        <f>IFERROR(Referidos!J422,"")</f>
        <v>0</v>
      </c>
      <c r="T422">
        <f>IFERROR(Referidos!N422,"")</f>
        <v>0</v>
      </c>
      <c r="U422" s="5">
        <f>IFERROR(Referidos!P422,"")</f>
        <v>0</v>
      </c>
      <c r="V422">
        <f>IFERROR(Referidos!S422,"")</f>
        <v>0</v>
      </c>
      <c r="X422">
        <f>IFERROR(Demos!A420,"")</f>
        <v>0</v>
      </c>
      <c r="Y422">
        <f>IFERROR(Demos!B420,"")</f>
        <v>0</v>
      </c>
      <c r="Z422">
        <f>IFERROR(Demos!C420,"")</f>
        <v>0</v>
      </c>
      <c r="AA422" s="2">
        <f>IFERROR(Demos!D420,"")</f>
        <v>0</v>
      </c>
      <c r="AB422" s="2">
        <f>IFERROR(Demos!E420,"")</f>
        <v>0</v>
      </c>
      <c r="AC422">
        <f>IFERROR(Demos!G420,"")</f>
        <v>0</v>
      </c>
      <c r="AD422">
        <f>IFERROR(Demos!H420,"")</f>
        <v>0</v>
      </c>
      <c r="AF422">
        <f>IFERROR(Telemarketing!A417,"")</f>
        <v>0</v>
      </c>
      <c r="AG422">
        <f>IFERROR(Telemarketing!B417,"")</f>
        <v>0</v>
      </c>
      <c r="AH422" s="2">
        <f>IFERROR(Telemarketing!C417,"")</f>
        <v>0</v>
      </c>
      <c r="AI422" s="42">
        <f>IFERROR(Telemarketing!D417,"")</f>
        <v>0</v>
      </c>
      <c r="AJ422">
        <f>IFERROR(Telemarketing!E417,"")</f>
        <v>0</v>
      </c>
      <c r="AK422">
        <f>IFERROR(Telemarketing!F417,"")</f>
        <v>0</v>
      </c>
      <c r="AL422">
        <f>IFERROR(Telemarketing!G417,"")</f>
        <v>0</v>
      </c>
    </row>
    <row r="423" spans="2:38" x14ac:dyDescent="0.2">
      <c r="B423" s="2"/>
      <c r="K423" s="5"/>
      <c r="L423" s="2"/>
      <c r="O423">
        <f>IFERROR(Referidos!A423,"")</f>
        <v>0</v>
      </c>
      <c r="P423">
        <f>IFERROR(Referidos!B423,"")</f>
        <v>0</v>
      </c>
      <c r="Q423" s="2">
        <f>IFERROR(Referidos!C423,"")</f>
        <v>0</v>
      </c>
      <c r="R423">
        <f>IFERROR(Referidos!D423,"")</f>
        <v>0</v>
      </c>
      <c r="S423">
        <f>IFERROR(Referidos!J423,"")</f>
        <v>0</v>
      </c>
      <c r="T423">
        <f>IFERROR(Referidos!N423,"")</f>
        <v>0</v>
      </c>
      <c r="U423" s="5">
        <f>IFERROR(Referidos!P423,"")</f>
        <v>0</v>
      </c>
      <c r="V423">
        <f>IFERROR(Referidos!S423,"")</f>
        <v>0</v>
      </c>
      <c r="X423">
        <f>IFERROR(Demos!A421,"")</f>
        <v>0</v>
      </c>
      <c r="Y423">
        <f>IFERROR(Demos!B421,"")</f>
        <v>0</v>
      </c>
      <c r="Z423">
        <f>IFERROR(Demos!C421,"")</f>
        <v>0</v>
      </c>
      <c r="AA423" s="2">
        <f>IFERROR(Demos!D421,"")</f>
        <v>0</v>
      </c>
      <c r="AB423" s="2">
        <f>IFERROR(Demos!E421,"")</f>
        <v>0</v>
      </c>
      <c r="AC423">
        <f>IFERROR(Demos!G421,"")</f>
        <v>0</v>
      </c>
      <c r="AD423">
        <f>IFERROR(Demos!H421,"")</f>
        <v>0</v>
      </c>
      <c r="AF423">
        <f>IFERROR(Telemarketing!A418,"")</f>
        <v>0</v>
      </c>
      <c r="AG423">
        <f>IFERROR(Telemarketing!B418,"")</f>
        <v>0</v>
      </c>
      <c r="AH423" s="2">
        <f>IFERROR(Telemarketing!C418,"")</f>
        <v>0</v>
      </c>
      <c r="AI423" s="42">
        <f>IFERROR(Telemarketing!D418,"")</f>
        <v>0</v>
      </c>
      <c r="AJ423">
        <f>IFERROR(Telemarketing!E418,"")</f>
        <v>0</v>
      </c>
      <c r="AK423">
        <f>IFERROR(Telemarketing!F418,"")</f>
        <v>0</v>
      </c>
      <c r="AL423">
        <f>IFERROR(Telemarketing!G418,"")</f>
        <v>0</v>
      </c>
    </row>
    <row r="424" spans="2:38" x14ac:dyDescent="0.2">
      <c r="B424" s="2"/>
      <c r="K424" s="5"/>
      <c r="L424" s="2"/>
      <c r="O424">
        <f>IFERROR(Referidos!A424,"")</f>
        <v>0</v>
      </c>
      <c r="P424">
        <f>IFERROR(Referidos!B424,"")</f>
        <v>0</v>
      </c>
      <c r="Q424" s="2">
        <f>IFERROR(Referidos!C424,"")</f>
        <v>0</v>
      </c>
      <c r="R424">
        <f>IFERROR(Referidos!D424,"")</f>
        <v>0</v>
      </c>
      <c r="S424">
        <f>IFERROR(Referidos!J424,"")</f>
        <v>0</v>
      </c>
      <c r="T424">
        <f>IFERROR(Referidos!N424,"")</f>
        <v>0</v>
      </c>
      <c r="U424" s="5">
        <f>IFERROR(Referidos!P424,"")</f>
        <v>0</v>
      </c>
      <c r="V424">
        <f>IFERROR(Referidos!S424,"")</f>
        <v>0</v>
      </c>
      <c r="X424">
        <f>IFERROR(Demos!A422,"")</f>
        <v>0</v>
      </c>
      <c r="Y424">
        <f>IFERROR(Demos!B422,"")</f>
        <v>0</v>
      </c>
      <c r="Z424">
        <f>IFERROR(Demos!C422,"")</f>
        <v>0</v>
      </c>
      <c r="AA424" s="2">
        <f>IFERROR(Demos!D422,"")</f>
        <v>0</v>
      </c>
      <c r="AB424" s="2">
        <f>IFERROR(Demos!E422,"")</f>
        <v>0</v>
      </c>
      <c r="AC424">
        <f>IFERROR(Demos!G422,"")</f>
        <v>0</v>
      </c>
      <c r="AD424">
        <f>IFERROR(Demos!H422,"")</f>
        <v>0</v>
      </c>
      <c r="AF424">
        <f>IFERROR(Telemarketing!A419,"")</f>
        <v>0</v>
      </c>
      <c r="AG424">
        <f>IFERROR(Telemarketing!B419,"")</f>
        <v>0</v>
      </c>
      <c r="AH424" s="2">
        <f>IFERROR(Telemarketing!C419,"")</f>
        <v>0</v>
      </c>
      <c r="AI424" s="42">
        <f>IFERROR(Telemarketing!D419,"")</f>
        <v>0</v>
      </c>
      <c r="AJ424">
        <f>IFERROR(Telemarketing!E419,"")</f>
        <v>0</v>
      </c>
      <c r="AK424">
        <f>IFERROR(Telemarketing!F419,"")</f>
        <v>0</v>
      </c>
      <c r="AL424">
        <f>IFERROR(Telemarketing!G419,"")</f>
        <v>0</v>
      </c>
    </row>
    <row r="425" spans="2:38" x14ac:dyDescent="0.2">
      <c r="B425" s="2"/>
      <c r="K425" s="5"/>
      <c r="L425" s="2"/>
      <c r="O425">
        <f>IFERROR(Referidos!A425,"")</f>
        <v>0</v>
      </c>
      <c r="P425">
        <f>IFERROR(Referidos!B425,"")</f>
        <v>0</v>
      </c>
      <c r="Q425" s="2">
        <f>IFERROR(Referidos!C425,"")</f>
        <v>0</v>
      </c>
      <c r="R425">
        <f>IFERROR(Referidos!D425,"")</f>
        <v>0</v>
      </c>
      <c r="S425">
        <f>IFERROR(Referidos!J425,"")</f>
        <v>0</v>
      </c>
      <c r="T425">
        <f>IFERROR(Referidos!N425,"")</f>
        <v>0</v>
      </c>
      <c r="U425" s="5">
        <f>IFERROR(Referidos!P425,"")</f>
        <v>0</v>
      </c>
      <c r="V425">
        <f>IFERROR(Referidos!S425,"")</f>
        <v>0</v>
      </c>
      <c r="X425">
        <f>IFERROR(Demos!A423,"")</f>
        <v>0</v>
      </c>
      <c r="Y425">
        <f>IFERROR(Demos!B423,"")</f>
        <v>0</v>
      </c>
      <c r="Z425">
        <f>IFERROR(Demos!C423,"")</f>
        <v>0</v>
      </c>
      <c r="AA425" s="2">
        <f>IFERROR(Demos!D423,"")</f>
        <v>0</v>
      </c>
      <c r="AB425" s="2">
        <f>IFERROR(Demos!E423,"")</f>
        <v>0</v>
      </c>
      <c r="AC425">
        <f>IFERROR(Demos!G423,"")</f>
        <v>0</v>
      </c>
      <c r="AD425">
        <f>IFERROR(Demos!H423,"")</f>
        <v>0</v>
      </c>
      <c r="AF425">
        <f>IFERROR(Telemarketing!A420,"")</f>
        <v>0</v>
      </c>
      <c r="AG425">
        <f>IFERROR(Telemarketing!B420,"")</f>
        <v>0</v>
      </c>
      <c r="AH425" s="2">
        <f>IFERROR(Telemarketing!C420,"")</f>
        <v>0</v>
      </c>
      <c r="AI425" s="42">
        <f>IFERROR(Telemarketing!D420,"")</f>
        <v>0</v>
      </c>
      <c r="AJ425">
        <f>IFERROR(Telemarketing!E420,"")</f>
        <v>0</v>
      </c>
      <c r="AK425">
        <f>IFERROR(Telemarketing!F420,"")</f>
        <v>0</v>
      </c>
      <c r="AL425">
        <f>IFERROR(Telemarketing!G420,"")</f>
        <v>0</v>
      </c>
    </row>
    <row r="426" spans="2:38" x14ac:dyDescent="0.2">
      <c r="B426" s="2"/>
      <c r="K426" s="5"/>
      <c r="L426" s="2"/>
      <c r="O426">
        <f>IFERROR(Referidos!A426,"")</f>
        <v>0</v>
      </c>
      <c r="P426">
        <f>IFERROR(Referidos!B426,"")</f>
        <v>0</v>
      </c>
      <c r="Q426" s="2">
        <f>IFERROR(Referidos!C426,"")</f>
        <v>0</v>
      </c>
      <c r="R426">
        <f>IFERROR(Referidos!D426,"")</f>
        <v>0</v>
      </c>
      <c r="S426">
        <f>IFERROR(Referidos!J426,"")</f>
        <v>0</v>
      </c>
      <c r="T426">
        <f>IFERROR(Referidos!N426,"")</f>
        <v>0</v>
      </c>
      <c r="U426" s="5">
        <f>IFERROR(Referidos!P426,"")</f>
        <v>0</v>
      </c>
      <c r="V426">
        <f>IFERROR(Referidos!S426,"")</f>
        <v>0</v>
      </c>
      <c r="X426">
        <f>IFERROR(Demos!A424,"")</f>
        <v>0</v>
      </c>
      <c r="Y426">
        <f>IFERROR(Demos!B424,"")</f>
        <v>0</v>
      </c>
      <c r="Z426">
        <f>IFERROR(Demos!C424,"")</f>
        <v>0</v>
      </c>
      <c r="AA426" s="2">
        <f>IFERROR(Demos!D424,"")</f>
        <v>0</v>
      </c>
      <c r="AB426" s="2">
        <f>IFERROR(Demos!E424,"")</f>
        <v>0</v>
      </c>
      <c r="AC426">
        <f>IFERROR(Demos!G424,"")</f>
        <v>0</v>
      </c>
      <c r="AD426">
        <f>IFERROR(Demos!H424,"")</f>
        <v>0</v>
      </c>
      <c r="AF426">
        <f>IFERROR(Telemarketing!A421,"")</f>
        <v>0</v>
      </c>
      <c r="AG426">
        <f>IFERROR(Telemarketing!B421,"")</f>
        <v>0</v>
      </c>
      <c r="AH426" s="2">
        <f>IFERROR(Telemarketing!C421,"")</f>
        <v>0</v>
      </c>
      <c r="AI426" s="42">
        <f>IFERROR(Telemarketing!D421,"")</f>
        <v>0</v>
      </c>
      <c r="AJ426">
        <f>IFERROR(Telemarketing!E421,"")</f>
        <v>0</v>
      </c>
      <c r="AK426">
        <f>IFERROR(Telemarketing!F421,"")</f>
        <v>0</v>
      </c>
      <c r="AL426">
        <f>IFERROR(Telemarketing!G421,"")</f>
        <v>0</v>
      </c>
    </row>
    <row r="427" spans="2:38" x14ac:dyDescent="0.2">
      <c r="B427" s="2"/>
      <c r="K427" s="5"/>
      <c r="L427" s="2"/>
      <c r="O427">
        <f>IFERROR(Referidos!A427,"")</f>
        <v>0</v>
      </c>
      <c r="P427">
        <f>IFERROR(Referidos!B427,"")</f>
        <v>0</v>
      </c>
      <c r="Q427" s="2">
        <f>IFERROR(Referidos!C427,"")</f>
        <v>0</v>
      </c>
      <c r="R427">
        <f>IFERROR(Referidos!D427,"")</f>
        <v>0</v>
      </c>
      <c r="S427">
        <f>IFERROR(Referidos!J427,"")</f>
        <v>0</v>
      </c>
      <c r="T427">
        <f>IFERROR(Referidos!N427,"")</f>
        <v>0</v>
      </c>
      <c r="U427" s="5">
        <f>IFERROR(Referidos!P427,"")</f>
        <v>0</v>
      </c>
      <c r="V427">
        <f>IFERROR(Referidos!S427,"")</f>
        <v>0</v>
      </c>
      <c r="X427">
        <f>IFERROR(Demos!A425,"")</f>
        <v>0</v>
      </c>
      <c r="Y427">
        <f>IFERROR(Demos!B425,"")</f>
        <v>0</v>
      </c>
      <c r="Z427">
        <f>IFERROR(Demos!C425,"")</f>
        <v>0</v>
      </c>
      <c r="AA427" s="2">
        <f>IFERROR(Demos!D425,"")</f>
        <v>0</v>
      </c>
      <c r="AB427" s="2">
        <f>IFERROR(Demos!E425,"")</f>
        <v>0</v>
      </c>
      <c r="AC427">
        <f>IFERROR(Demos!G425,"")</f>
        <v>0</v>
      </c>
      <c r="AD427">
        <f>IFERROR(Demos!H425,"")</f>
        <v>0</v>
      </c>
      <c r="AF427">
        <f>IFERROR(Telemarketing!A422,"")</f>
        <v>0</v>
      </c>
      <c r="AG427">
        <f>IFERROR(Telemarketing!B422,"")</f>
        <v>0</v>
      </c>
      <c r="AH427" s="2">
        <f>IFERROR(Telemarketing!C422,"")</f>
        <v>0</v>
      </c>
      <c r="AI427" s="42">
        <f>IFERROR(Telemarketing!D422,"")</f>
        <v>0</v>
      </c>
      <c r="AJ427">
        <f>IFERROR(Telemarketing!E422,"")</f>
        <v>0</v>
      </c>
      <c r="AK427">
        <f>IFERROR(Telemarketing!F422,"")</f>
        <v>0</v>
      </c>
      <c r="AL427">
        <f>IFERROR(Telemarketing!G422,"")</f>
        <v>0</v>
      </c>
    </row>
    <row r="428" spans="2:38" x14ac:dyDescent="0.2">
      <c r="B428" s="2"/>
      <c r="K428" s="5"/>
      <c r="L428" s="2"/>
      <c r="O428">
        <f>IFERROR(Referidos!A428,"")</f>
        <v>0</v>
      </c>
      <c r="P428">
        <f>IFERROR(Referidos!B428,"")</f>
        <v>0</v>
      </c>
      <c r="Q428" s="2">
        <f>IFERROR(Referidos!C428,"")</f>
        <v>0</v>
      </c>
      <c r="R428">
        <f>IFERROR(Referidos!D428,"")</f>
        <v>0</v>
      </c>
      <c r="S428">
        <f>IFERROR(Referidos!J428,"")</f>
        <v>0</v>
      </c>
      <c r="T428">
        <f>IFERROR(Referidos!N428,"")</f>
        <v>0</v>
      </c>
      <c r="U428" s="5">
        <f>IFERROR(Referidos!P428,"")</f>
        <v>0</v>
      </c>
      <c r="V428">
        <f>IFERROR(Referidos!S428,"")</f>
        <v>0</v>
      </c>
      <c r="X428">
        <f>IFERROR(Demos!A426,"")</f>
        <v>0</v>
      </c>
      <c r="Y428">
        <f>IFERROR(Demos!B426,"")</f>
        <v>0</v>
      </c>
      <c r="Z428">
        <f>IFERROR(Demos!C426,"")</f>
        <v>0</v>
      </c>
      <c r="AA428" s="2">
        <f>IFERROR(Demos!D426,"")</f>
        <v>0</v>
      </c>
      <c r="AB428" s="2">
        <f>IFERROR(Demos!E426,"")</f>
        <v>0</v>
      </c>
      <c r="AC428">
        <f>IFERROR(Demos!G426,"")</f>
        <v>0</v>
      </c>
      <c r="AD428">
        <f>IFERROR(Demos!H426,"")</f>
        <v>0</v>
      </c>
      <c r="AF428">
        <f>IFERROR(Telemarketing!A423,"")</f>
        <v>0</v>
      </c>
      <c r="AG428">
        <f>IFERROR(Telemarketing!B423,"")</f>
        <v>0</v>
      </c>
      <c r="AH428" s="2">
        <f>IFERROR(Telemarketing!C423,"")</f>
        <v>0</v>
      </c>
      <c r="AI428" s="42">
        <f>IFERROR(Telemarketing!D423,"")</f>
        <v>0</v>
      </c>
      <c r="AJ428">
        <f>IFERROR(Telemarketing!E423,"")</f>
        <v>0</v>
      </c>
      <c r="AK428">
        <f>IFERROR(Telemarketing!F423,"")</f>
        <v>0</v>
      </c>
      <c r="AL428">
        <f>IFERROR(Telemarketing!G423,"")</f>
        <v>0</v>
      </c>
    </row>
    <row r="429" spans="2:38" x14ac:dyDescent="0.2">
      <c r="B429" s="2"/>
      <c r="K429" s="5"/>
      <c r="L429" s="2"/>
      <c r="O429">
        <f>IFERROR(Referidos!A429,"")</f>
        <v>0</v>
      </c>
      <c r="P429">
        <f>IFERROR(Referidos!B429,"")</f>
        <v>0</v>
      </c>
      <c r="Q429" s="2">
        <f>IFERROR(Referidos!C429,"")</f>
        <v>0</v>
      </c>
      <c r="R429">
        <f>IFERROR(Referidos!D429,"")</f>
        <v>0</v>
      </c>
      <c r="S429">
        <f>IFERROR(Referidos!J429,"")</f>
        <v>0</v>
      </c>
      <c r="T429">
        <f>IFERROR(Referidos!N429,"")</f>
        <v>0</v>
      </c>
      <c r="U429" s="5">
        <f>IFERROR(Referidos!P429,"")</f>
        <v>0</v>
      </c>
      <c r="V429">
        <f>IFERROR(Referidos!S429,"")</f>
        <v>0</v>
      </c>
      <c r="X429">
        <f>IFERROR(Demos!A427,"")</f>
        <v>0</v>
      </c>
      <c r="Y429">
        <f>IFERROR(Demos!B427,"")</f>
        <v>0</v>
      </c>
      <c r="Z429">
        <f>IFERROR(Demos!C427,"")</f>
        <v>0</v>
      </c>
      <c r="AA429" s="2">
        <f>IFERROR(Demos!D427,"")</f>
        <v>0</v>
      </c>
      <c r="AB429" s="2">
        <f>IFERROR(Demos!E427,"")</f>
        <v>0</v>
      </c>
      <c r="AC429">
        <f>IFERROR(Demos!G427,"")</f>
        <v>0</v>
      </c>
      <c r="AD429">
        <f>IFERROR(Demos!H427,"")</f>
        <v>0</v>
      </c>
      <c r="AF429">
        <f>IFERROR(Telemarketing!A424,"")</f>
        <v>0</v>
      </c>
      <c r="AG429">
        <f>IFERROR(Telemarketing!B424,"")</f>
        <v>0</v>
      </c>
      <c r="AH429" s="2">
        <f>IFERROR(Telemarketing!C424,"")</f>
        <v>0</v>
      </c>
      <c r="AI429" s="42">
        <f>IFERROR(Telemarketing!D424,"")</f>
        <v>0</v>
      </c>
      <c r="AJ429">
        <f>IFERROR(Telemarketing!E424,"")</f>
        <v>0</v>
      </c>
      <c r="AK429">
        <f>IFERROR(Telemarketing!F424,"")</f>
        <v>0</v>
      </c>
      <c r="AL429">
        <f>IFERROR(Telemarketing!G424,"")</f>
        <v>0</v>
      </c>
    </row>
    <row r="430" spans="2:38" x14ac:dyDescent="0.2">
      <c r="B430" s="2"/>
      <c r="K430" s="5"/>
      <c r="L430" s="2"/>
      <c r="O430">
        <f>IFERROR(Referidos!A430,"")</f>
        <v>0</v>
      </c>
      <c r="P430">
        <f>IFERROR(Referidos!B430,"")</f>
        <v>0</v>
      </c>
      <c r="Q430" s="2">
        <f>IFERROR(Referidos!C430,"")</f>
        <v>0</v>
      </c>
      <c r="R430">
        <f>IFERROR(Referidos!D430,"")</f>
        <v>0</v>
      </c>
      <c r="S430">
        <f>IFERROR(Referidos!J430,"")</f>
        <v>0</v>
      </c>
      <c r="T430">
        <f>IFERROR(Referidos!N430,"")</f>
        <v>0</v>
      </c>
      <c r="U430" s="5">
        <f>IFERROR(Referidos!P430,"")</f>
        <v>0</v>
      </c>
      <c r="V430">
        <f>IFERROR(Referidos!S430,"")</f>
        <v>0</v>
      </c>
      <c r="X430">
        <f>IFERROR(Demos!A428,"")</f>
        <v>0</v>
      </c>
      <c r="Y430">
        <f>IFERROR(Demos!B428,"")</f>
        <v>0</v>
      </c>
      <c r="Z430">
        <f>IFERROR(Demos!C428,"")</f>
        <v>0</v>
      </c>
      <c r="AA430" s="2">
        <f>IFERROR(Demos!D428,"")</f>
        <v>0</v>
      </c>
      <c r="AB430" s="2">
        <f>IFERROR(Demos!E428,"")</f>
        <v>0</v>
      </c>
      <c r="AC430">
        <f>IFERROR(Demos!G428,"")</f>
        <v>0</v>
      </c>
      <c r="AD430">
        <f>IFERROR(Demos!H428,"")</f>
        <v>0</v>
      </c>
      <c r="AF430">
        <f>IFERROR(Telemarketing!A425,"")</f>
        <v>0</v>
      </c>
      <c r="AG430">
        <f>IFERROR(Telemarketing!B425,"")</f>
        <v>0</v>
      </c>
      <c r="AH430" s="2">
        <f>IFERROR(Telemarketing!C425,"")</f>
        <v>0</v>
      </c>
      <c r="AI430" s="42">
        <f>IFERROR(Telemarketing!D425,"")</f>
        <v>0</v>
      </c>
      <c r="AJ430">
        <f>IFERROR(Telemarketing!E425,"")</f>
        <v>0</v>
      </c>
      <c r="AK430">
        <f>IFERROR(Telemarketing!F425,"")</f>
        <v>0</v>
      </c>
      <c r="AL430">
        <f>IFERROR(Telemarketing!G425,"")</f>
        <v>0</v>
      </c>
    </row>
    <row r="431" spans="2:38" x14ac:dyDescent="0.2">
      <c r="B431" s="2"/>
      <c r="K431" s="5"/>
      <c r="L431" s="2"/>
      <c r="O431">
        <f>IFERROR(Referidos!A431,"")</f>
        <v>0</v>
      </c>
      <c r="P431">
        <f>IFERROR(Referidos!B431,"")</f>
        <v>0</v>
      </c>
      <c r="Q431" s="2">
        <f>IFERROR(Referidos!C431,"")</f>
        <v>0</v>
      </c>
      <c r="R431">
        <f>IFERROR(Referidos!D431,"")</f>
        <v>0</v>
      </c>
      <c r="S431">
        <f>IFERROR(Referidos!J431,"")</f>
        <v>0</v>
      </c>
      <c r="T431">
        <f>IFERROR(Referidos!N431,"")</f>
        <v>0</v>
      </c>
      <c r="U431" s="5">
        <f>IFERROR(Referidos!P431,"")</f>
        <v>0</v>
      </c>
      <c r="V431">
        <f>IFERROR(Referidos!S431,"")</f>
        <v>0</v>
      </c>
      <c r="X431">
        <f>IFERROR(Demos!A429,"")</f>
        <v>0</v>
      </c>
      <c r="Y431">
        <f>IFERROR(Demos!B429,"")</f>
        <v>0</v>
      </c>
      <c r="Z431">
        <f>IFERROR(Demos!C429,"")</f>
        <v>0</v>
      </c>
      <c r="AA431" s="2">
        <f>IFERROR(Demos!D429,"")</f>
        <v>0</v>
      </c>
      <c r="AB431" s="2">
        <f>IFERROR(Demos!E429,"")</f>
        <v>0</v>
      </c>
      <c r="AC431">
        <f>IFERROR(Demos!G429,"")</f>
        <v>0</v>
      </c>
      <c r="AD431">
        <f>IFERROR(Demos!H429,"")</f>
        <v>0</v>
      </c>
      <c r="AF431">
        <f>IFERROR(Telemarketing!A426,"")</f>
        <v>0</v>
      </c>
      <c r="AG431">
        <f>IFERROR(Telemarketing!B426,"")</f>
        <v>0</v>
      </c>
      <c r="AH431" s="2">
        <f>IFERROR(Telemarketing!C426,"")</f>
        <v>0</v>
      </c>
      <c r="AI431" s="42">
        <f>IFERROR(Telemarketing!D426,"")</f>
        <v>0</v>
      </c>
      <c r="AJ431">
        <f>IFERROR(Telemarketing!E426,"")</f>
        <v>0</v>
      </c>
      <c r="AK431">
        <f>IFERROR(Telemarketing!F426,"")</f>
        <v>0</v>
      </c>
      <c r="AL431">
        <f>IFERROR(Telemarketing!G426,"")</f>
        <v>0</v>
      </c>
    </row>
    <row r="432" spans="2:38" x14ac:dyDescent="0.2">
      <c r="B432" s="2"/>
      <c r="K432" s="5"/>
      <c r="L432" s="2"/>
      <c r="O432">
        <f>IFERROR(Referidos!A432,"")</f>
        <v>0</v>
      </c>
      <c r="P432">
        <f>IFERROR(Referidos!B432,"")</f>
        <v>0</v>
      </c>
      <c r="Q432" s="2">
        <f>IFERROR(Referidos!C432,"")</f>
        <v>0</v>
      </c>
      <c r="R432">
        <f>IFERROR(Referidos!D432,"")</f>
        <v>0</v>
      </c>
      <c r="S432">
        <f>IFERROR(Referidos!J432,"")</f>
        <v>0</v>
      </c>
      <c r="T432">
        <f>IFERROR(Referidos!N432,"")</f>
        <v>0</v>
      </c>
      <c r="U432" s="5">
        <f>IFERROR(Referidos!P432,"")</f>
        <v>0</v>
      </c>
      <c r="V432">
        <f>IFERROR(Referidos!S432,"")</f>
        <v>0</v>
      </c>
      <c r="X432">
        <f>IFERROR(Demos!A430,"")</f>
        <v>0</v>
      </c>
      <c r="Y432">
        <f>IFERROR(Demos!B430,"")</f>
        <v>0</v>
      </c>
      <c r="Z432">
        <f>IFERROR(Demos!C430,"")</f>
        <v>0</v>
      </c>
      <c r="AA432" s="2">
        <f>IFERROR(Demos!D430,"")</f>
        <v>0</v>
      </c>
      <c r="AB432" s="2">
        <f>IFERROR(Demos!E430,"")</f>
        <v>0</v>
      </c>
      <c r="AC432">
        <f>IFERROR(Demos!G430,"")</f>
        <v>0</v>
      </c>
      <c r="AD432">
        <f>IFERROR(Demos!H430,"")</f>
        <v>0</v>
      </c>
      <c r="AF432">
        <f>IFERROR(Telemarketing!A427,"")</f>
        <v>0</v>
      </c>
      <c r="AG432">
        <f>IFERROR(Telemarketing!B427,"")</f>
        <v>0</v>
      </c>
      <c r="AH432" s="2">
        <f>IFERROR(Telemarketing!C427,"")</f>
        <v>0</v>
      </c>
      <c r="AI432" s="42">
        <f>IFERROR(Telemarketing!D427,"")</f>
        <v>0</v>
      </c>
      <c r="AJ432">
        <f>IFERROR(Telemarketing!E427,"")</f>
        <v>0</v>
      </c>
      <c r="AK432">
        <f>IFERROR(Telemarketing!F427,"")</f>
        <v>0</v>
      </c>
      <c r="AL432">
        <f>IFERROR(Telemarketing!G427,"")</f>
        <v>0</v>
      </c>
    </row>
    <row r="433" spans="2:38" x14ac:dyDescent="0.2">
      <c r="B433" s="2"/>
      <c r="K433" s="5"/>
      <c r="L433" s="2"/>
      <c r="O433">
        <f>IFERROR(Referidos!A433,"")</f>
        <v>0</v>
      </c>
      <c r="P433">
        <f>IFERROR(Referidos!B433,"")</f>
        <v>0</v>
      </c>
      <c r="Q433" s="2">
        <f>IFERROR(Referidos!C433,"")</f>
        <v>0</v>
      </c>
      <c r="R433">
        <f>IFERROR(Referidos!D433,"")</f>
        <v>0</v>
      </c>
      <c r="S433">
        <f>IFERROR(Referidos!J433,"")</f>
        <v>0</v>
      </c>
      <c r="T433">
        <f>IFERROR(Referidos!N433,"")</f>
        <v>0</v>
      </c>
      <c r="U433" s="5">
        <f>IFERROR(Referidos!P433,"")</f>
        <v>0</v>
      </c>
      <c r="V433">
        <f>IFERROR(Referidos!S433,"")</f>
        <v>0</v>
      </c>
      <c r="X433">
        <f>IFERROR(Demos!A431,"")</f>
        <v>0</v>
      </c>
      <c r="Y433">
        <f>IFERROR(Demos!B431,"")</f>
        <v>0</v>
      </c>
      <c r="Z433">
        <f>IFERROR(Demos!C431,"")</f>
        <v>0</v>
      </c>
      <c r="AA433" s="2">
        <f>IFERROR(Demos!D431,"")</f>
        <v>0</v>
      </c>
      <c r="AB433" s="2">
        <f>IFERROR(Demos!E431,"")</f>
        <v>0</v>
      </c>
      <c r="AC433">
        <f>IFERROR(Demos!G431,"")</f>
        <v>0</v>
      </c>
      <c r="AD433">
        <f>IFERROR(Demos!H431,"")</f>
        <v>0</v>
      </c>
      <c r="AF433">
        <f>IFERROR(Telemarketing!A428,"")</f>
        <v>0</v>
      </c>
      <c r="AG433">
        <f>IFERROR(Telemarketing!B428,"")</f>
        <v>0</v>
      </c>
      <c r="AH433" s="2">
        <f>IFERROR(Telemarketing!C428,"")</f>
        <v>0</v>
      </c>
      <c r="AI433" s="42">
        <f>IFERROR(Telemarketing!D428,"")</f>
        <v>0</v>
      </c>
      <c r="AJ433">
        <f>IFERROR(Telemarketing!E428,"")</f>
        <v>0</v>
      </c>
      <c r="AK433">
        <f>IFERROR(Telemarketing!F428,"")</f>
        <v>0</v>
      </c>
      <c r="AL433">
        <f>IFERROR(Telemarketing!G428,"")</f>
        <v>0</v>
      </c>
    </row>
    <row r="434" spans="2:38" x14ac:dyDescent="0.2">
      <c r="B434" s="2"/>
      <c r="K434" s="5"/>
      <c r="L434" s="2"/>
      <c r="O434">
        <f>IFERROR(Referidos!A434,"")</f>
        <v>0</v>
      </c>
      <c r="P434">
        <f>IFERROR(Referidos!B434,"")</f>
        <v>0</v>
      </c>
      <c r="Q434" s="2">
        <f>IFERROR(Referidos!C434,"")</f>
        <v>0</v>
      </c>
      <c r="R434">
        <f>IFERROR(Referidos!D434,"")</f>
        <v>0</v>
      </c>
      <c r="S434">
        <f>IFERROR(Referidos!J434,"")</f>
        <v>0</v>
      </c>
      <c r="T434">
        <f>IFERROR(Referidos!N434,"")</f>
        <v>0</v>
      </c>
      <c r="U434" s="5">
        <f>IFERROR(Referidos!P434,"")</f>
        <v>0</v>
      </c>
      <c r="V434">
        <f>IFERROR(Referidos!S434,"")</f>
        <v>0</v>
      </c>
      <c r="X434">
        <f>IFERROR(Demos!A432,"")</f>
        <v>0</v>
      </c>
      <c r="Y434">
        <f>IFERROR(Demos!B432,"")</f>
        <v>0</v>
      </c>
      <c r="Z434">
        <f>IFERROR(Demos!C432,"")</f>
        <v>0</v>
      </c>
      <c r="AA434" s="2">
        <f>IFERROR(Demos!D432,"")</f>
        <v>0</v>
      </c>
      <c r="AB434" s="2">
        <f>IFERROR(Demos!E432,"")</f>
        <v>0</v>
      </c>
      <c r="AC434">
        <f>IFERROR(Demos!G432,"")</f>
        <v>0</v>
      </c>
      <c r="AD434">
        <f>IFERROR(Demos!H432,"")</f>
        <v>0</v>
      </c>
      <c r="AF434">
        <f>IFERROR(Telemarketing!A429,"")</f>
        <v>0</v>
      </c>
      <c r="AG434">
        <f>IFERROR(Telemarketing!B429,"")</f>
        <v>0</v>
      </c>
      <c r="AH434" s="2">
        <f>IFERROR(Telemarketing!C429,"")</f>
        <v>0</v>
      </c>
      <c r="AI434" s="42">
        <f>IFERROR(Telemarketing!D429,"")</f>
        <v>0</v>
      </c>
      <c r="AJ434">
        <f>IFERROR(Telemarketing!E429,"")</f>
        <v>0</v>
      </c>
      <c r="AK434">
        <f>IFERROR(Telemarketing!F429,"")</f>
        <v>0</v>
      </c>
      <c r="AL434">
        <f>IFERROR(Telemarketing!G429,"")</f>
        <v>0</v>
      </c>
    </row>
    <row r="435" spans="2:38" x14ac:dyDescent="0.2">
      <c r="B435" s="2"/>
      <c r="K435" s="5"/>
      <c r="L435" s="2"/>
      <c r="O435">
        <f>IFERROR(Referidos!A435,"")</f>
        <v>0</v>
      </c>
      <c r="P435">
        <f>IFERROR(Referidos!B435,"")</f>
        <v>0</v>
      </c>
      <c r="Q435" s="2">
        <f>IFERROR(Referidos!C435,"")</f>
        <v>0</v>
      </c>
      <c r="R435">
        <f>IFERROR(Referidos!D435,"")</f>
        <v>0</v>
      </c>
      <c r="S435">
        <f>IFERROR(Referidos!J435,"")</f>
        <v>0</v>
      </c>
      <c r="T435">
        <f>IFERROR(Referidos!N435,"")</f>
        <v>0</v>
      </c>
      <c r="U435" s="5">
        <f>IFERROR(Referidos!P435,"")</f>
        <v>0</v>
      </c>
      <c r="V435">
        <f>IFERROR(Referidos!S435,"")</f>
        <v>0</v>
      </c>
      <c r="X435">
        <f>IFERROR(Demos!A433,"")</f>
        <v>0</v>
      </c>
      <c r="Y435">
        <f>IFERROR(Demos!B433,"")</f>
        <v>0</v>
      </c>
      <c r="Z435">
        <f>IFERROR(Demos!C433,"")</f>
        <v>0</v>
      </c>
      <c r="AA435" s="2">
        <f>IFERROR(Demos!D433,"")</f>
        <v>0</v>
      </c>
      <c r="AB435" s="2">
        <f>IFERROR(Demos!E433,"")</f>
        <v>0</v>
      </c>
      <c r="AC435">
        <f>IFERROR(Demos!G433,"")</f>
        <v>0</v>
      </c>
      <c r="AD435">
        <f>IFERROR(Demos!H433,"")</f>
        <v>0</v>
      </c>
      <c r="AF435">
        <f>IFERROR(Telemarketing!A430,"")</f>
        <v>0</v>
      </c>
      <c r="AG435">
        <f>IFERROR(Telemarketing!B430,"")</f>
        <v>0</v>
      </c>
      <c r="AH435" s="2">
        <f>IFERROR(Telemarketing!C430,"")</f>
        <v>0</v>
      </c>
      <c r="AI435" s="42">
        <f>IFERROR(Telemarketing!D430,"")</f>
        <v>0</v>
      </c>
      <c r="AJ435">
        <f>IFERROR(Telemarketing!E430,"")</f>
        <v>0</v>
      </c>
      <c r="AK435">
        <f>IFERROR(Telemarketing!F430,"")</f>
        <v>0</v>
      </c>
      <c r="AL435">
        <f>IFERROR(Telemarketing!G430,"")</f>
        <v>0</v>
      </c>
    </row>
    <row r="436" spans="2:38" x14ac:dyDescent="0.2">
      <c r="B436" s="2"/>
      <c r="K436" s="5"/>
      <c r="L436" s="2"/>
      <c r="O436">
        <f>IFERROR(Referidos!A436,"")</f>
        <v>0</v>
      </c>
      <c r="P436">
        <f>IFERROR(Referidos!B436,"")</f>
        <v>0</v>
      </c>
      <c r="Q436" s="2">
        <f>IFERROR(Referidos!C436,"")</f>
        <v>0</v>
      </c>
      <c r="R436">
        <f>IFERROR(Referidos!D436,"")</f>
        <v>0</v>
      </c>
      <c r="S436">
        <f>IFERROR(Referidos!J436,"")</f>
        <v>0</v>
      </c>
      <c r="T436">
        <f>IFERROR(Referidos!N436,"")</f>
        <v>0</v>
      </c>
      <c r="U436" s="5">
        <f>IFERROR(Referidos!P436,"")</f>
        <v>0</v>
      </c>
      <c r="V436">
        <f>IFERROR(Referidos!S436,"")</f>
        <v>0</v>
      </c>
      <c r="X436">
        <f>IFERROR(Demos!A434,"")</f>
        <v>0</v>
      </c>
      <c r="Y436">
        <f>IFERROR(Demos!B434,"")</f>
        <v>0</v>
      </c>
      <c r="Z436">
        <f>IFERROR(Demos!C434,"")</f>
        <v>0</v>
      </c>
      <c r="AA436" s="2">
        <f>IFERROR(Demos!D434,"")</f>
        <v>0</v>
      </c>
      <c r="AB436" s="2">
        <f>IFERROR(Demos!E434,"")</f>
        <v>0</v>
      </c>
      <c r="AC436">
        <f>IFERROR(Demos!G434,"")</f>
        <v>0</v>
      </c>
      <c r="AD436">
        <f>IFERROR(Demos!H434,"")</f>
        <v>0</v>
      </c>
      <c r="AF436">
        <f>IFERROR(Telemarketing!A431,"")</f>
        <v>0</v>
      </c>
      <c r="AG436">
        <f>IFERROR(Telemarketing!B431,"")</f>
        <v>0</v>
      </c>
      <c r="AH436" s="2">
        <f>IFERROR(Telemarketing!C431,"")</f>
        <v>0</v>
      </c>
      <c r="AI436" s="42">
        <f>IFERROR(Telemarketing!D431,"")</f>
        <v>0</v>
      </c>
      <c r="AJ436">
        <f>IFERROR(Telemarketing!E431,"")</f>
        <v>0</v>
      </c>
      <c r="AK436">
        <f>IFERROR(Telemarketing!F431,"")</f>
        <v>0</v>
      </c>
      <c r="AL436">
        <f>IFERROR(Telemarketing!G431,"")</f>
        <v>0</v>
      </c>
    </row>
    <row r="437" spans="2:38" x14ac:dyDescent="0.2">
      <c r="B437" s="2"/>
      <c r="K437" s="5"/>
      <c r="L437" s="2"/>
      <c r="O437">
        <f>IFERROR(Referidos!A437,"")</f>
        <v>0</v>
      </c>
      <c r="P437">
        <f>IFERROR(Referidos!B437,"")</f>
        <v>0</v>
      </c>
      <c r="Q437" s="2">
        <f>IFERROR(Referidos!C437,"")</f>
        <v>0</v>
      </c>
      <c r="R437">
        <f>IFERROR(Referidos!D437,"")</f>
        <v>0</v>
      </c>
      <c r="S437">
        <f>IFERROR(Referidos!J437,"")</f>
        <v>0</v>
      </c>
      <c r="T437">
        <f>IFERROR(Referidos!N437,"")</f>
        <v>0</v>
      </c>
      <c r="U437" s="5">
        <f>IFERROR(Referidos!P437,"")</f>
        <v>0</v>
      </c>
      <c r="V437">
        <f>IFERROR(Referidos!S437,"")</f>
        <v>0</v>
      </c>
      <c r="X437">
        <f>IFERROR(Demos!A435,"")</f>
        <v>0</v>
      </c>
      <c r="Y437">
        <f>IFERROR(Demos!B435,"")</f>
        <v>0</v>
      </c>
      <c r="Z437">
        <f>IFERROR(Demos!C435,"")</f>
        <v>0</v>
      </c>
      <c r="AA437" s="2">
        <f>IFERROR(Demos!D435,"")</f>
        <v>0</v>
      </c>
      <c r="AB437" s="2">
        <f>IFERROR(Demos!E435,"")</f>
        <v>0</v>
      </c>
      <c r="AC437">
        <f>IFERROR(Demos!G435,"")</f>
        <v>0</v>
      </c>
      <c r="AD437">
        <f>IFERROR(Demos!H435,"")</f>
        <v>0</v>
      </c>
      <c r="AF437">
        <f>IFERROR(Telemarketing!A432,"")</f>
        <v>0</v>
      </c>
      <c r="AG437">
        <f>IFERROR(Telemarketing!B432,"")</f>
        <v>0</v>
      </c>
      <c r="AH437" s="2">
        <f>IFERROR(Telemarketing!C432,"")</f>
        <v>0</v>
      </c>
      <c r="AI437" s="42">
        <f>IFERROR(Telemarketing!D432,"")</f>
        <v>0</v>
      </c>
      <c r="AJ437">
        <f>IFERROR(Telemarketing!E432,"")</f>
        <v>0</v>
      </c>
      <c r="AK437">
        <f>IFERROR(Telemarketing!F432,"")</f>
        <v>0</v>
      </c>
      <c r="AL437">
        <f>IFERROR(Telemarketing!G432,"")</f>
        <v>0</v>
      </c>
    </row>
    <row r="438" spans="2:38" x14ac:dyDescent="0.2">
      <c r="B438" s="2"/>
      <c r="K438" s="5"/>
      <c r="L438" s="2"/>
      <c r="O438">
        <f>IFERROR(Referidos!A438,"")</f>
        <v>0</v>
      </c>
      <c r="P438">
        <f>IFERROR(Referidos!B438,"")</f>
        <v>0</v>
      </c>
      <c r="Q438" s="2">
        <f>IFERROR(Referidos!C438,"")</f>
        <v>0</v>
      </c>
      <c r="R438">
        <f>IFERROR(Referidos!D438,"")</f>
        <v>0</v>
      </c>
      <c r="S438">
        <f>IFERROR(Referidos!J438,"")</f>
        <v>0</v>
      </c>
      <c r="T438">
        <f>IFERROR(Referidos!N438,"")</f>
        <v>0</v>
      </c>
      <c r="U438" s="5">
        <f>IFERROR(Referidos!P438,"")</f>
        <v>0</v>
      </c>
      <c r="V438">
        <f>IFERROR(Referidos!S438,"")</f>
        <v>0</v>
      </c>
      <c r="X438">
        <f>IFERROR(Demos!A436,"")</f>
        <v>0</v>
      </c>
      <c r="Y438">
        <f>IFERROR(Demos!B436,"")</f>
        <v>0</v>
      </c>
      <c r="Z438">
        <f>IFERROR(Demos!C436,"")</f>
        <v>0</v>
      </c>
      <c r="AA438" s="2">
        <f>IFERROR(Demos!D436,"")</f>
        <v>0</v>
      </c>
      <c r="AB438" s="2">
        <f>IFERROR(Demos!E436,"")</f>
        <v>0</v>
      </c>
      <c r="AC438">
        <f>IFERROR(Demos!G436,"")</f>
        <v>0</v>
      </c>
      <c r="AD438">
        <f>IFERROR(Demos!H436,"")</f>
        <v>0</v>
      </c>
      <c r="AF438">
        <f>IFERROR(Telemarketing!A433,"")</f>
        <v>0</v>
      </c>
      <c r="AG438">
        <f>IFERROR(Telemarketing!B433,"")</f>
        <v>0</v>
      </c>
      <c r="AH438" s="2">
        <f>IFERROR(Telemarketing!C433,"")</f>
        <v>0</v>
      </c>
      <c r="AI438" s="42">
        <f>IFERROR(Telemarketing!D433,"")</f>
        <v>0</v>
      </c>
      <c r="AJ438">
        <f>IFERROR(Telemarketing!E433,"")</f>
        <v>0</v>
      </c>
      <c r="AK438">
        <f>IFERROR(Telemarketing!F433,"")</f>
        <v>0</v>
      </c>
      <c r="AL438">
        <f>IFERROR(Telemarketing!G433,"")</f>
        <v>0</v>
      </c>
    </row>
    <row r="439" spans="2:38" x14ac:dyDescent="0.2">
      <c r="B439" s="2"/>
      <c r="K439" s="5"/>
      <c r="L439" s="2"/>
      <c r="O439">
        <f>IFERROR(Referidos!A439,"")</f>
        <v>0</v>
      </c>
      <c r="P439">
        <f>IFERROR(Referidos!B439,"")</f>
        <v>0</v>
      </c>
      <c r="Q439" s="2">
        <f>IFERROR(Referidos!C439,"")</f>
        <v>0</v>
      </c>
      <c r="R439">
        <f>IFERROR(Referidos!D439,"")</f>
        <v>0</v>
      </c>
      <c r="S439">
        <f>IFERROR(Referidos!J439,"")</f>
        <v>0</v>
      </c>
      <c r="T439">
        <f>IFERROR(Referidos!N439,"")</f>
        <v>0</v>
      </c>
      <c r="U439" s="5">
        <f>IFERROR(Referidos!P439,"")</f>
        <v>0</v>
      </c>
      <c r="V439">
        <f>IFERROR(Referidos!S439,"")</f>
        <v>0</v>
      </c>
      <c r="X439">
        <f>IFERROR(Demos!A437,"")</f>
        <v>0</v>
      </c>
      <c r="Y439">
        <f>IFERROR(Demos!B437,"")</f>
        <v>0</v>
      </c>
      <c r="Z439">
        <f>IFERROR(Demos!C437,"")</f>
        <v>0</v>
      </c>
      <c r="AA439" s="2">
        <f>IFERROR(Demos!D437,"")</f>
        <v>0</v>
      </c>
      <c r="AB439" s="2">
        <f>IFERROR(Demos!E437,"")</f>
        <v>0</v>
      </c>
      <c r="AC439">
        <f>IFERROR(Demos!G437,"")</f>
        <v>0</v>
      </c>
      <c r="AD439">
        <f>IFERROR(Demos!H437,"")</f>
        <v>0</v>
      </c>
      <c r="AF439">
        <f>IFERROR(Telemarketing!A434,"")</f>
        <v>0</v>
      </c>
      <c r="AG439">
        <f>IFERROR(Telemarketing!B434,"")</f>
        <v>0</v>
      </c>
      <c r="AH439" s="2">
        <f>IFERROR(Telemarketing!C434,"")</f>
        <v>0</v>
      </c>
      <c r="AI439" s="42">
        <f>IFERROR(Telemarketing!D434,"")</f>
        <v>0</v>
      </c>
      <c r="AJ439">
        <f>IFERROR(Telemarketing!E434,"")</f>
        <v>0</v>
      </c>
      <c r="AK439">
        <f>IFERROR(Telemarketing!F434,"")</f>
        <v>0</v>
      </c>
      <c r="AL439">
        <f>IFERROR(Telemarketing!G434,"")</f>
        <v>0</v>
      </c>
    </row>
    <row r="440" spans="2:38" x14ac:dyDescent="0.2">
      <c r="B440" s="2"/>
      <c r="K440" s="5"/>
      <c r="L440" s="2"/>
      <c r="O440">
        <f>IFERROR(Referidos!A440,"")</f>
        <v>0</v>
      </c>
      <c r="P440">
        <f>IFERROR(Referidos!B440,"")</f>
        <v>0</v>
      </c>
      <c r="Q440" s="2">
        <f>IFERROR(Referidos!C440,"")</f>
        <v>0</v>
      </c>
      <c r="R440">
        <f>IFERROR(Referidos!D440,"")</f>
        <v>0</v>
      </c>
      <c r="S440">
        <f>IFERROR(Referidos!J440,"")</f>
        <v>0</v>
      </c>
      <c r="T440">
        <f>IFERROR(Referidos!N440,"")</f>
        <v>0</v>
      </c>
      <c r="U440" s="5">
        <f>IFERROR(Referidos!P440,"")</f>
        <v>0</v>
      </c>
      <c r="V440">
        <f>IFERROR(Referidos!S440,"")</f>
        <v>0</v>
      </c>
      <c r="X440">
        <f>IFERROR(Demos!A438,"")</f>
        <v>0</v>
      </c>
      <c r="Y440">
        <f>IFERROR(Demos!B438,"")</f>
        <v>0</v>
      </c>
      <c r="Z440">
        <f>IFERROR(Demos!C438,"")</f>
        <v>0</v>
      </c>
      <c r="AA440" s="2">
        <f>IFERROR(Demos!D438,"")</f>
        <v>0</v>
      </c>
      <c r="AB440" s="2">
        <f>IFERROR(Demos!E438,"")</f>
        <v>0</v>
      </c>
      <c r="AC440">
        <f>IFERROR(Demos!G438,"")</f>
        <v>0</v>
      </c>
      <c r="AD440">
        <f>IFERROR(Demos!H438,"")</f>
        <v>0</v>
      </c>
      <c r="AF440">
        <f>IFERROR(Telemarketing!A435,"")</f>
        <v>0</v>
      </c>
      <c r="AG440">
        <f>IFERROR(Telemarketing!B435,"")</f>
        <v>0</v>
      </c>
      <c r="AH440" s="2">
        <f>IFERROR(Telemarketing!C435,"")</f>
        <v>0</v>
      </c>
      <c r="AI440" s="42">
        <f>IFERROR(Telemarketing!D435,"")</f>
        <v>0</v>
      </c>
      <c r="AJ440">
        <f>IFERROR(Telemarketing!E435,"")</f>
        <v>0</v>
      </c>
      <c r="AK440">
        <f>IFERROR(Telemarketing!F435,"")</f>
        <v>0</v>
      </c>
      <c r="AL440">
        <f>IFERROR(Telemarketing!G435,"")</f>
        <v>0</v>
      </c>
    </row>
    <row r="441" spans="2:38" x14ac:dyDescent="0.2">
      <c r="B441" s="2"/>
      <c r="K441" s="5"/>
      <c r="L441" s="2"/>
      <c r="O441">
        <f>IFERROR(Referidos!A441,"")</f>
        <v>0</v>
      </c>
      <c r="P441">
        <f>IFERROR(Referidos!B441,"")</f>
        <v>0</v>
      </c>
      <c r="Q441" s="2">
        <f>IFERROR(Referidos!C441,"")</f>
        <v>0</v>
      </c>
      <c r="R441">
        <f>IFERROR(Referidos!D441,"")</f>
        <v>0</v>
      </c>
      <c r="S441">
        <f>IFERROR(Referidos!J441,"")</f>
        <v>0</v>
      </c>
      <c r="T441">
        <f>IFERROR(Referidos!N441,"")</f>
        <v>0</v>
      </c>
      <c r="U441" s="5">
        <f>IFERROR(Referidos!P441,"")</f>
        <v>0</v>
      </c>
      <c r="V441">
        <f>IFERROR(Referidos!S441,"")</f>
        <v>0</v>
      </c>
      <c r="X441">
        <f>IFERROR(Demos!A439,"")</f>
        <v>0</v>
      </c>
      <c r="Y441">
        <f>IFERROR(Demos!B439,"")</f>
        <v>0</v>
      </c>
      <c r="Z441">
        <f>IFERROR(Demos!C439,"")</f>
        <v>0</v>
      </c>
      <c r="AA441" s="2">
        <f>IFERROR(Demos!D439,"")</f>
        <v>0</v>
      </c>
      <c r="AB441" s="2">
        <f>IFERROR(Demos!E439,"")</f>
        <v>0</v>
      </c>
      <c r="AC441">
        <f>IFERROR(Demos!G439,"")</f>
        <v>0</v>
      </c>
      <c r="AD441">
        <f>IFERROR(Demos!H439,"")</f>
        <v>0</v>
      </c>
      <c r="AF441">
        <f>IFERROR(Telemarketing!A436,"")</f>
        <v>0</v>
      </c>
      <c r="AG441">
        <f>IFERROR(Telemarketing!B436,"")</f>
        <v>0</v>
      </c>
      <c r="AH441" s="2">
        <f>IFERROR(Telemarketing!C436,"")</f>
        <v>0</v>
      </c>
      <c r="AI441" s="42">
        <f>IFERROR(Telemarketing!D436,"")</f>
        <v>0</v>
      </c>
      <c r="AJ441">
        <f>IFERROR(Telemarketing!E436,"")</f>
        <v>0</v>
      </c>
      <c r="AK441">
        <f>IFERROR(Telemarketing!F436,"")</f>
        <v>0</v>
      </c>
      <c r="AL441">
        <f>IFERROR(Telemarketing!G436,"")</f>
        <v>0</v>
      </c>
    </row>
    <row r="442" spans="2:38" x14ac:dyDescent="0.2">
      <c r="B442" s="2"/>
      <c r="K442" s="5"/>
      <c r="L442" s="2"/>
      <c r="O442">
        <f>IFERROR(Referidos!A442,"")</f>
        <v>0</v>
      </c>
      <c r="P442">
        <f>IFERROR(Referidos!B442,"")</f>
        <v>0</v>
      </c>
      <c r="Q442" s="2">
        <f>IFERROR(Referidos!C442,"")</f>
        <v>0</v>
      </c>
      <c r="R442">
        <f>IFERROR(Referidos!D442,"")</f>
        <v>0</v>
      </c>
      <c r="S442">
        <f>IFERROR(Referidos!J442,"")</f>
        <v>0</v>
      </c>
      <c r="T442">
        <f>IFERROR(Referidos!N442,"")</f>
        <v>0</v>
      </c>
      <c r="U442" s="5">
        <f>IFERROR(Referidos!P442,"")</f>
        <v>0</v>
      </c>
      <c r="V442">
        <f>IFERROR(Referidos!S442,"")</f>
        <v>0</v>
      </c>
      <c r="X442">
        <f>IFERROR(Demos!A440,"")</f>
        <v>0</v>
      </c>
      <c r="Y442">
        <f>IFERROR(Demos!B440,"")</f>
        <v>0</v>
      </c>
      <c r="Z442">
        <f>IFERROR(Demos!C440,"")</f>
        <v>0</v>
      </c>
      <c r="AA442" s="2">
        <f>IFERROR(Demos!D440,"")</f>
        <v>0</v>
      </c>
      <c r="AB442" s="2">
        <f>IFERROR(Demos!E440,"")</f>
        <v>0</v>
      </c>
      <c r="AC442">
        <f>IFERROR(Demos!G440,"")</f>
        <v>0</v>
      </c>
      <c r="AD442">
        <f>IFERROR(Demos!H440,"")</f>
        <v>0</v>
      </c>
      <c r="AF442">
        <f>IFERROR(Telemarketing!A437,"")</f>
        <v>0</v>
      </c>
      <c r="AG442">
        <f>IFERROR(Telemarketing!B437,"")</f>
        <v>0</v>
      </c>
      <c r="AH442" s="2">
        <f>IFERROR(Telemarketing!C437,"")</f>
        <v>0</v>
      </c>
      <c r="AI442" s="42">
        <f>IFERROR(Telemarketing!D437,"")</f>
        <v>0</v>
      </c>
      <c r="AJ442">
        <f>IFERROR(Telemarketing!E437,"")</f>
        <v>0</v>
      </c>
      <c r="AK442">
        <f>IFERROR(Telemarketing!F437,"")</f>
        <v>0</v>
      </c>
      <c r="AL442">
        <f>IFERROR(Telemarketing!G437,"")</f>
        <v>0</v>
      </c>
    </row>
    <row r="443" spans="2:38" x14ac:dyDescent="0.2">
      <c r="B443" s="2"/>
      <c r="K443" s="5"/>
      <c r="L443" s="2"/>
      <c r="O443">
        <f>IFERROR(Referidos!A443,"")</f>
        <v>0</v>
      </c>
      <c r="P443">
        <f>IFERROR(Referidos!B443,"")</f>
        <v>0</v>
      </c>
      <c r="Q443" s="2">
        <f>IFERROR(Referidos!C443,"")</f>
        <v>0</v>
      </c>
      <c r="R443">
        <f>IFERROR(Referidos!D443,"")</f>
        <v>0</v>
      </c>
      <c r="S443">
        <f>IFERROR(Referidos!J443,"")</f>
        <v>0</v>
      </c>
      <c r="T443">
        <f>IFERROR(Referidos!N443,"")</f>
        <v>0</v>
      </c>
      <c r="U443" s="5">
        <f>IFERROR(Referidos!P443,"")</f>
        <v>0</v>
      </c>
      <c r="V443">
        <f>IFERROR(Referidos!S443,"")</f>
        <v>0</v>
      </c>
      <c r="X443">
        <f>IFERROR(Demos!A441,"")</f>
        <v>0</v>
      </c>
      <c r="Y443">
        <f>IFERROR(Demos!B441,"")</f>
        <v>0</v>
      </c>
      <c r="Z443">
        <f>IFERROR(Demos!C441,"")</f>
        <v>0</v>
      </c>
      <c r="AA443" s="2">
        <f>IFERROR(Demos!D441,"")</f>
        <v>0</v>
      </c>
      <c r="AB443" s="2">
        <f>IFERROR(Demos!E441,"")</f>
        <v>0</v>
      </c>
      <c r="AC443">
        <f>IFERROR(Demos!G441,"")</f>
        <v>0</v>
      </c>
      <c r="AD443">
        <f>IFERROR(Demos!H441,"")</f>
        <v>0</v>
      </c>
      <c r="AF443">
        <f>IFERROR(Telemarketing!A438,"")</f>
        <v>0</v>
      </c>
      <c r="AG443">
        <f>IFERROR(Telemarketing!B438,"")</f>
        <v>0</v>
      </c>
      <c r="AH443" s="2">
        <f>IFERROR(Telemarketing!C438,"")</f>
        <v>0</v>
      </c>
      <c r="AI443" s="42">
        <f>IFERROR(Telemarketing!D438,"")</f>
        <v>0</v>
      </c>
      <c r="AJ443">
        <f>IFERROR(Telemarketing!E438,"")</f>
        <v>0</v>
      </c>
      <c r="AK443">
        <f>IFERROR(Telemarketing!F438,"")</f>
        <v>0</v>
      </c>
      <c r="AL443">
        <f>IFERROR(Telemarketing!G438,"")</f>
        <v>0</v>
      </c>
    </row>
    <row r="444" spans="2:38" x14ac:dyDescent="0.2">
      <c r="B444" s="2"/>
      <c r="K444" s="5"/>
      <c r="L444" s="2"/>
      <c r="O444">
        <f>IFERROR(Referidos!A444,"")</f>
        <v>0</v>
      </c>
      <c r="P444">
        <f>IFERROR(Referidos!B444,"")</f>
        <v>0</v>
      </c>
      <c r="Q444" s="2">
        <f>IFERROR(Referidos!C444,"")</f>
        <v>0</v>
      </c>
      <c r="R444">
        <f>IFERROR(Referidos!D444,"")</f>
        <v>0</v>
      </c>
      <c r="S444">
        <f>IFERROR(Referidos!J444,"")</f>
        <v>0</v>
      </c>
      <c r="T444">
        <f>IFERROR(Referidos!N444,"")</f>
        <v>0</v>
      </c>
      <c r="U444" s="5">
        <f>IFERROR(Referidos!P444,"")</f>
        <v>0</v>
      </c>
      <c r="V444">
        <f>IFERROR(Referidos!S444,"")</f>
        <v>0</v>
      </c>
      <c r="X444">
        <f>IFERROR(Demos!A442,"")</f>
        <v>0</v>
      </c>
      <c r="Y444">
        <f>IFERROR(Demos!B442,"")</f>
        <v>0</v>
      </c>
      <c r="Z444">
        <f>IFERROR(Demos!C442,"")</f>
        <v>0</v>
      </c>
      <c r="AA444" s="2">
        <f>IFERROR(Demos!D442,"")</f>
        <v>0</v>
      </c>
      <c r="AB444" s="2">
        <f>IFERROR(Demos!E442,"")</f>
        <v>0</v>
      </c>
      <c r="AC444">
        <f>IFERROR(Demos!G442,"")</f>
        <v>0</v>
      </c>
      <c r="AD444">
        <f>IFERROR(Demos!H442,"")</f>
        <v>0</v>
      </c>
      <c r="AF444">
        <f>IFERROR(Telemarketing!A439,"")</f>
        <v>0</v>
      </c>
      <c r="AG444">
        <f>IFERROR(Telemarketing!B439,"")</f>
        <v>0</v>
      </c>
      <c r="AH444" s="2">
        <f>IFERROR(Telemarketing!C439,"")</f>
        <v>0</v>
      </c>
      <c r="AI444" s="42">
        <f>IFERROR(Telemarketing!D439,"")</f>
        <v>0</v>
      </c>
      <c r="AJ444">
        <f>IFERROR(Telemarketing!E439,"")</f>
        <v>0</v>
      </c>
      <c r="AK444">
        <f>IFERROR(Telemarketing!F439,"")</f>
        <v>0</v>
      </c>
      <c r="AL444">
        <f>IFERROR(Telemarketing!G439,"")</f>
        <v>0</v>
      </c>
    </row>
    <row r="445" spans="2:38" x14ac:dyDescent="0.2">
      <c r="B445" s="2"/>
      <c r="K445" s="5"/>
      <c r="L445" s="2"/>
      <c r="O445">
        <f>IFERROR(Referidos!A445,"")</f>
        <v>0</v>
      </c>
      <c r="P445">
        <f>IFERROR(Referidos!B445,"")</f>
        <v>0</v>
      </c>
      <c r="Q445" s="2">
        <f>IFERROR(Referidos!C445,"")</f>
        <v>0</v>
      </c>
      <c r="R445">
        <f>IFERROR(Referidos!D445,"")</f>
        <v>0</v>
      </c>
      <c r="S445">
        <f>IFERROR(Referidos!J445,"")</f>
        <v>0</v>
      </c>
      <c r="T445">
        <f>IFERROR(Referidos!N445,"")</f>
        <v>0</v>
      </c>
      <c r="U445" s="5">
        <f>IFERROR(Referidos!P445,"")</f>
        <v>0</v>
      </c>
      <c r="V445">
        <f>IFERROR(Referidos!S445,"")</f>
        <v>0</v>
      </c>
      <c r="X445">
        <f>IFERROR(Demos!A443,"")</f>
        <v>0</v>
      </c>
      <c r="Y445">
        <f>IFERROR(Demos!B443,"")</f>
        <v>0</v>
      </c>
      <c r="Z445">
        <f>IFERROR(Demos!C443,"")</f>
        <v>0</v>
      </c>
      <c r="AA445" s="2">
        <f>IFERROR(Demos!D443,"")</f>
        <v>0</v>
      </c>
      <c r="AB445" s="2">
        <f>IFERROR(Demos!E443,"")</f>
        <v>0</v>
      </c>
      <c r="AC445">
        <f>IFERROR(Demos!G443,"")</f>
        <v>0</v>
      </c>
      <c r="AD445">
        <f>IFERROR(Demos!H443,"")</f>
        <v>0</v>
      </c>
      <c r="AF445">
        <f>IFERROR(Telemarketing!A440,"")</f>
        <v>0</v>
      </c>
      <c r="AG445">
        <f>IFERROR(Telemarketing!B440,"")</f>
        <v>0</v>
      </c>
      <c r="AH445" s="2">
        <f>IFERROR(Telemarketing!C440,"")</f>
        <v>0</v>
      </c>
      <c r="AI445" s="42">
        <f>IFERROR(Telemarketing!D440,"")</f>
        <v>0</v>
      </c>
      <c r="AJ445">
        <f>IFERROR(Telemarketing!E440,"")</f>
        <v>0</v>
      </c>
      <c r="AK445">
        <f>IFERROR(Telemarketing!F440,"")</f>
        <v>0</v>
      </c>
      <c r="AL445">
        <f>IFERROR(Telemarketing!G440,"")</f>
        <v>0</v>
      </c>
    </row>
    <row r="446" spans="2:38" x14ac:dyDescent="0.2">
      <c r="B446" s="2"/>
      <c r="K446" s="5"/>
      <c r="L446" s="2"/>
      <c r="O446">
        <f>IFERROR(Referidos!A446,"")</f>
        <v>0</v>
      </c>
      <c r="P446">
        <f>IFERROR(Referidos!B446,"")</f>
        <v>0</v>
      </c>
      <c r="Q446" s="2">
        <f>IFERROR(Referidos!C446,"")</f>
        <v>0</v>
      </c>
      <c r="R446">
        <f>IFERROR(Referidos!D446,"")</f>
        <v>0</v>
      </c>
      <c r="S446">
        <f>IFERROR(Referidos!J446,"")</f>
        <v>0</v>
      </c>
      <c r="T446">
        <f>IFERROR(Referidos!N446,"")</f>
        <v>0</v>
      </c>
      <c r="U446" s="5">
        <f>IFERROR(Referidos!P446,"")</f>
        <v>0</v>
      </c>
      <c r="V446">
        <f>IFERROR(Referidos!S446,"")</f>
        <v>0</v>
      </c>
      <c r="X446">
        <f>IFERROR(Demos!A444,"")</f>
        <v>0</v>
      </c>
      <c r="Y446">
        <f>IFERROR(Demos!B444,"")</f>
        <v>0</v>
      </c>
      <c r="Z446">
        <f>IFERROR(Demos!C444,"")</f>
        <v>0</v>
      </c>
      <c r="AA446" s="2">
        <f>IFERROR(Demos!D444,"")</f>
        <v>0</v>
      </c>
      <c r="AB446" s="2">
        <f>IFERROR(Demos!E444,"")</f>
        <v>0</v>
      </c>
      <c r="AC446">
        <f>IFERROR(Demos!G444,"")</f>
        <v>0</v>
      </c>
      <c r="AD446">
        <f>IFERROR(Demos!H444,"")</f>
        <v>0</v>
      </c>
      <c r="AF446">
        <f>IFERROR(Telemarketing!A441,"")</f>
        <v>0</v>
      </c>
      <c r="AG446">
        <f>IFERROR(Telemarketing!B441,"")</f>
        <v>0</v>
      </c>
      <c r="AH446" s="2">
        <f>IFERROR(Telemarketing!C441,"")</f>
        <v>0</v>
      </c>
      <c r="AI446" s="42">
        <f>IFERROR(Telemarketing!D441,"")</f>
        <v>0</v>
      </c>
      <c r="AJ446">
        <f>IFERROR(Telemarketing!E441,"")</f>
        <v>0</v>
      </c>
      <c r="AK446">
        <f>IFERROR(Telemarketing!F441,"")</f>
        <v>0</v>
      </c>
      <c r="AL446">
        <f>IFERROR(Telemarketing!G441,"")</f>
        <v>0</v>
      </c>
    </row>
    <row r="447" spans="2:38" x14ac:dyDescent="0.2">
      <c r="B447" s="2"/>
      <c r="K447" s="5"/>
      <c r="L447" s="2"/>
      <c r="O447">
        <f>IFERROR(Referidos!A447,"")</f>
        <v>0</v>
      </c>
      <c r="P447">
        <f>IFERROR(Referidos!B447,"")</f>
        <v>0</v>
      </c>
      <c r="Q447" s="2">
        <f>IFERROR(Referidos!C447,"")</f>
        <v>0</v>
      </c>
      <c r="R447">
        <f>IFERROR(Referidos!D447,"")</f>
        <v>0</v>
      </c>
      <c r="S447">
        <f>IFERROR(Referidos!J447,"")</f>
        <v>0</v>
      </c>
      <c r="T447">
        <f>IFERROR(Referidos!N447,"")</f>
        <v>0</v>
      </c>
      <c r="U447" s="5">
        <f>IFERROR(Referidos!P447,"")</f>
        <v>0</v>
      </c>
      <c r="V447">
        <f>IFERROR(Referidos!S447,"")</f>
        <v>0</v>
      </c>
      <c r="X447">
        <f>IFERROR(Demos!A445,"")</f>
        <v>0</v>
      </c>
      <c r="Y447">
        <f>IFERROR(Demos!B445,"")</f>
        <v>0</v>
      </c>
      <c r="Z447">
        <f>IFERROR(Demos!C445,"")</f>
        <v>0</v>
      </c>
      <c r="AA447" s="2">
        <f>IFERROR(Demos!D445,"")</f>
        <v>0</v>
      </c>
      <c r="AB447" s="2">
        <f>IFERROR(Demos!E445,"")</f>
        <v>0</v>
      </c>
      <c r="AC447">
        <f>IFERROR(Demos!G445,"")</f>
        <v>0</v>
      </c>
      <c r="AD447">
        <f>IFERROR(Demos!H445,"")</f>
        <v>0</v>
      </c>
      <c r="AF447">
        <f>IFERROR(Telemarketing!A442,"")</f>
        <v>0</v>
      </c>
      <c r="AG447">
        <f>IFERROR(Telemarketing!B442,"")</f>
        <v>0</v>
      </c>
      <c r="AH447" s="2">
        <f>IFERROR(Telemarketing!C442,"")</f>
        <v>0</v>
      </c>
      <c r="AI447" s="42">
        <f>IFERROR(Telemarketing!D442,"")</f>
        <v>0</v>
      </c>
      <c r="AJ447">
        <f>IFERROR(Telemarketing!E442,"")</f>
        <v>0</v>
      </c>
      <c r="AK447">
        <f>IFERROR(Telemarketing!F442,"")</f>
        <v>0</v>
      </c>
      <c r="AL447">
        <f>IFERROR(Telemarketing!G442,"")</f>
        <v>0</v>
      </c>
    </row>
    <row r="448" spans="2:38" x14ac:dyDescent="0.2">
      <c r="B448" s="2"/>
      <c r="K448" s="5"/>
      <c r="L448" s="2"/>
      <c r="O448">
        <f>IFERROR(Referidos!A448,"")</f>
        <v>0</v>
      </c>
      <c r="P448">
        <f>IFERROR(Referidos!B448,"")</f>
        <v>0</v>
      </c>
      <c r="Q448" s="2">
        <f>IFERROR(Referidos!C448,"")</f>
        <v>0</v>
      </c>
      <c r="R448">
        <f>IFERROR(Referidos!D448,"")</f>
        <v>0</v>
      </c>
      <c r="S448">
        <f>IFERROR(Referidos!J448,"")</f>
        <v>0</v>
      </c>
      <c r="T448">
        <f>IFERROR(Referidos!N448,"")</f>
        <v>0</v>
      </c>
      <c r="U448" s="5">
        <f>IFERROR(Referidos!P448,"")</f>
        <v>0</v>
      </c>
      <c r="V448">
        <f>IFERROR(Referidos!S448,"")</f>
        <v>0</v>
      </c>
      <c r="X448">
        <f>IFERROR(Demos!A446,"")</f>
        <v>0</v>
      </c>
      <c r="Y448">
        <f>IFERROR(Demos!B446,"")</f>
        <v>0</v>
      </c>
      <c r="Z448">
        <f>IFERROR(Demos!C446,"")</f>
        <v>0</v>
      </c>
      <c r="AA448" s="2">
        <f>IFERROR(Demos!D446,"")</f>
        <v>0</v>
      </c>
      <c r="AB448" s="2">
        <f>IFERROR(Demos!E446,"")</f>
        <v>0</v>
      </c>
      <c r="AC448">
        <f>IFERROR(Demos!G446,"")</f>
        <v>0</v>
      </c>
      <c r="AD448">
        <f>IFERROR(Demos!H446,"")</f>
        <v>0</v>
      </c>
      <c r="AF448">
        <f>IFERROR(Telemarketing!A443,"")</f>
        <v>0</v>
      </c>
      <c r="AG448">
        <f>IFERROR(Telemarketing!B443,"")</f>
        <v>0</v>
      </c>
      <c r="AH448" s="2">
        <f>IFERROR(Telemarketing!C443,"")</f>
        <v>0</v>
      </c>
      <c r="AI448" s="42">
        <f>IFERROR(Telemarketing!D443,"")</f>
        <v>0</v>
      </c>
      <c r="AJ448">
        <f>IFERROR(Telemarketing!E443,"")</f>
        <v>0</v>
      </c>
      <c r="AK448">
        <f>IFERROR(Telemarketing!F443,"")</f>
        <v>0</v>
      </c>
      <c r="AL448">
        <f>IFERROR(Telemarketing!G443,"")</f>
        <v>0</v>
      </c>
    </row>
    <row r="449" spans="2:38" x14ac:dyDescent="0.2">
      <c r="B449" s="2"/>
      <c r="K449" s="5"/>
      <c r="L449" s="2"/>
      <c r="O449">
        <f>IFERROR(Referidos!A449,"")</f>
        <v>0</v>
      </c>
      <c r="P449">
        <f>IFERROR(Referidos!B449,"")</f>
        <v>0</v>
      </c>
      <c r="Q449" s="2">
        <f>IFERROR(Referidos!C449,"")</f>
        <v>0</v>
      </c>
      <c r="R449">
        <f>IFERROR(Referidos!D449,"")</f>
        <v>0</v>
      </c>
      <c r="S449">
        <f>IFERROR(Referidos!J449,"")</f>
        <v>0</v>
      </c>
      <c r="T449">
        <f>IFERROR(Referidos!N449,"")</f>
        <v>0</v>
      </c>
      <c r="U449" s="5">
        <f>IFERROR(Referidos!P449,"")</f>
        <v>0</v>
      </c>
      <c r="V449">
        <f>IFERROR(Referidos!S449,"")</f>
        <v>0</v>
      </c>
      <c r="X449">
        <f>IFERROR(Demos!A447,"")</f>
        <v>0</v>
      </c>
      <c r="Y449">
        <f>IFERROR(Demos!B447,"")</f>
        <v>0</v>
      </c>
      <c r="Z449">
        <f>IFERROR(Demos!C447,"")</f>
        <v>0</v>
      </c>
      <c r="AA449" s="2">
        <f>IFERROR(Demos!D447,"")</f>
        <v>0</v>
      </c>
      <c r="AB449" s="2">
        <f>IFERROR(Demos!E447,"")</f>
        <v>0</v>
      </c>
      <c r="AC449">
        <f>IFERROR(Demos!G447,"")</f>
        <v>0</v>
      </c>
      <c r="AD449">
        <f>IFERROR(Demos!H447,"")</f>
        <v>0</v>
      </c>
      <c r="AF449">
        <f>IFERROR(Telemarketing!A444,"")</f>
        <v>0</v>
      </c>
      <c r="AG449">
        <f>IFERROR(Telemarketing!B444,"")</f>
        <v>0</v>
      </c>
      <c r="AH449" s="2">
        <f>IFERROR(Telemarketing!C444,"")</f>
        <v>0</v>
      </c>
      <c r="AI449" s="42">
        <f>IFERROR(Telemarketing!D444,"")</f>
        <v>0</v>
      </c>
      <c r="AJ449">
        <f>IFERROR(Telemarketing!E444,"")</f>
        <v>0</v>
      </c>
      <c r="AK449">
        <f>IFERROR(Telemarketing!F444,"")</f>
        <v>0</v>
      </c>
      <c r="AL449">
        <f>IFERROR(Telemarketing!G444,"")</f>
        <v>0</v>
      </c>
    </row>
    <row r="450" spans="2:38" x14ac:dyDescent="0.2">
      <c r="B450" s="2"/>
      <c r="K450" s="5"/>
      <c r="L450" s="2"/>
      <c r="O450">
        <f>IFERROR(Referidos!A450,"")</f>
        <v>0</v>
      </c>
      <c r="P450">
        <f>IFERROR(Referidos!B450,"")</f>
        <v>0</v>
      </c>
      <c r="Q450" s="2">
        <f>IFERROR(Referidos!C450,"")</f>
        <v>0</v>
      </c>
      <c r="R450">
        <f>IFERROR(Referidos!D450,"")</f>
        <v>0</v>
      </c>
      <c r="S450">
        <f>IFERROR(Referidos!J450,"")</f>
        <v>0</v>
      </c>
      <c r="T450">
        <f>IFERROR(Referidos!N450,"")</f>
        <v>0</v>
      </c>
      <c r="U450" s="5">
        <f>IFERROR(Referidos!P450,"")</f>
        <v>0</v>
      </c>
      <c r="V450">
        <f>IFERROR(Referidos!S450,"")</f>
        <v>0</v>
      </c>
      <c r="X450">
        <f>IFERROR(Demos!A448,"")</f>
        <v>0</v>
      </c>
      <c r="Y450">
        <f>IFERROR(Demos!B448,"")</f>
        <v>0</v>
      </c>
      <c r="Z450">
        <f>IFERROR(Demos!C448,"")</f>
        <v>0</v>
      </c>
      <c r="AA450" s="2">
        <f>IFERROR(Demos!D448,"")</f>
        <v>0</v>
      </c>
      <c r="AB450" s="2">
        <f>IFERROR(Demos!E448,"")</f>
        <v>0</v>
      </c>
      <c r="AC450">
        <f>IFERROR(Demos!G448,"")</f>
        <v>0</v>
      </c>
      <c r="AD450">
        <f>IFERROR(Demos!H448,"")</f>
        <v>0</v>
      </c>
      <c r="AF450">
        <f>IFERROR(Telemarketing!A445,"")</f>
        <v>0</v>
      </c>
      <c r="AG450">
        <f>IFERROR(Telemarketing!B445,"")</f>
        <v>0</v>
      </c>
      <c r="AH450" s="2">
        <f>IFERROR(Telemarketing!C445,"")</f>
        <v>0</v>
      </c>
      <c r="AI450" s="42">
        <f>IFERROR(Telemarketing!D445,"")</f>
        <v>0</v>
      </c>
      <c r="AJ450">
        <f>IFERROR(Telemarketing!E445,"")</f>
        <v>0</v>
      </c>
      <c r="AK450">
        <f>IFERROR(Telemarketing!F445,"")</f>
        <v>0</v>
      </c>
      <c r="AL450">
        <f>IFERROR(Telemarketing!G445,"")</f>
        <v>0</v>
      </c>
    </row>
    <row r="451" spans="2:38" x14ac:dyDescent="0.2">
      <c r="B451" s="2"/>
      <c r="K451" s="5"/>
      <c r="L451" s="2"/>
      <c r="O451">
        <f>IFERROR(Referidos!A451,"")</f>
        <v>0</v>
      </c>
      <c r="P451">
        <f>IFERROR(Referidos!B451,"")</f>
        <v>0</v>
      </c>
      <c r="Q451" s="2">
        <f>IFERROR(Referidos!C451,"")</f>
        <v>0</v>
      </c>
      <c r="R451">
        <f>IFERROR(Referidos!D451,"")</f>
        <v>0</v>
      </c>
      <c r="S451">
        <f>IFERROR(Referidos!J451,"")</f>
        <v>0</v>
      </c>
      <c r="T451">
        <f>IFERROR(Referidos!N451,"")</f>
        <v>0</v>
      </c>
      <c r="U451" s="5">
        <f>IFERROR(Referidos!P451,"")</f>
        <v>0</v>
      </c>
      <c r="V451">
        <f>IFERROR(Referidos!S451,"")</f>
        <v>0</v>
      </c>
      <c r="X451">
        <f>IFERROR(Demos!A449,"")</f>
        <v>0</v>
      </c>
      <c r="Y451">
        <f>IFERROR(Demos!B449,"")</f>
        <v>0</v>
      </c>
      <c r="Z451">
        <f>IFERROR(Demos!C449,"")</f>
        <v>0</v>
      </c>
      <c r="AA451" s="2">
        <f>IFERROR(Demos!D449,"")</f>
        <v>0</v>
      </c>
      <c r="AB451" s="2">
        <f>IFERROR(Demos!E449,"")</f>
        <v>0</v>
      </c>
      <c r="AC451">
        <f>IFERROR(Demos!G449,"")</f>
        <v>0</v>
      </c>
      <c r="AD451">
        <f>IFERROR(Demos!H449,"")</f>
        <v>0</v>
      </c>
      <c r="AF451">
        <f>IFERROR(Telemarketing!A446,"")</f>
        <v>0</v>
      </c>
      <c r="AG451">
        <f>IFERROR(Telemarketing!B446,"")</f>
        <v>0</v>
      </c>
      <c r="AH451" s="2">
        <f>IFERROR(Telemarketing!C446,"")</f>
        <v>0</v>
      </c>
      <c r="AI451" s="42">
        <f>IFERROR(Telemarketing!D446,"")</f>
        <v>0</v>
      </c>
      <c r="AJ451">
        <f>IFERROR(Telemarketing!E446,"")</f>
        <v>0</v>
      </c>
      <c r="AK451">
        <f>IFERROR(Telemarketing!F446,"")</f>
        <v>0</v>
      </c>
      <c r="AL451">
        <f>IFERROR(Telemarketing!G446,"")</f>
        <v>0</v>
      </c>
    </row>
    <row r="452" spans="2:38" x14ac:dyDescent="0.2">
      <c r="B452" s="2"/>
      <c r="K452" s="5"/>
      <c r="L452" s="2"/>
      <c r="O452">
        <f>IFERROR(Referidos!A452,"")</f>
        <v>0</v>
      </c>
      <c r="P452">
        <f>IFERROR(Referidos!B452,"")</f>
        <v>0</v>
      </c>
      <c r="Q452" s="2">
        <f>IFERROR(Referidos!C452,"")</f>
        <v>0</v>
      </c>
      <c r="R452">
        <f>IFERROR(Referidos!D452,"")</f>
        <v>0</v>
      </c>
      <c r="S452">
        <f>IFERROR(Referidos!J452,"")</f>
        <v>0</v>
      </c>
      <c r="T452">
        <f>IFERROR(Referidos!N452,"")</f>
        <v>0</v>
      </c>
      <c r="U452" s="5">
        <f>IFERROR(Referidos!P452,"")</f>
        <v>0</v>
      </c>
      <c r="V452">
        <f>IFERROR(Referidos!S452,"")</f>
        <v>0</v>
      </c>
      <c r="X452">
        <f>IFERROR(Demos!A450,"")</f>
        <v>0</v>
      </c>
      <c r="Y452">
        <f>IFERROR(Demos!B450,"")</f>
        <v>0</v>
      </c>
      <c r="Z452">
        <f>IFERROR(Demos!C450,"")</f>
        <v>0</v>
      </c>
      <c r="AA452" s="2">
        <f>IFERROR(Demos!D450,"")</f>
        <v>0</v>
      </c>
      <c r="AB452" s="2">
        <f>IFERROR(Demos!E450,"")</f>
        <v>0</v>
      </c>
      <c r="AC452">
        <f>IFERROR(Demos!G450,"")</f>
        <v>0</v>
      </c>
      <c r="AD452">
        <f>IFERROR(Demos!H450,"")</f>
        <v>0</v>
      </c>
      <c r="AF452">
        <f>IFERROR(Telemarketing!A447,"")</f>
        <v>0</v>
      </c>
      <c r="AG452">
        <f>IFERROR(Telemarketing!B447,"")</f>
        <v>0</v>
      </c>
      <c r="AH452" s="2">
        <f>IFERROR(Telemarketing!C447,"")</f>
        <v>0</v>
      </c>
      <c r="AI452" s="42">
        <f>IFERROR(Telemarketing!D447,"")</f>
        <v>0</v>
      </c>
      <c r="AJ452">
        <f>IFERROR(Telemarketing!E447,"")</f>
        <v>0</v>
      </c>
      <c r="AK452">
        <f>IFERROR(Telemarketing!F447,"")</f>
        <v>0</v>
      </c>
      <c r="AL452">
        <f>IFERROR(Telemarketing!G447,"")</f>
        <v>0</v>
      </c>
    </row>
    <row r="453" spans="2:38" x14ac:dyDescent="0.2">
      <c r="B453" s="2"/>
      <c r="K453" s="5"/>
      <c r="L453" s="2"/>
      <c r="O453">
        <f>IFERROR(Referidos!A453,"")</f>
        <v>0</v>
      </c>
      <c r="P453">
        <f>IFERROR(Referidos!B453,"")</f>
        <v>0</v>
      </c>
      <c r="Q453" s="2">
        <f>IFERROR(Referidos!C453,"")</f>
        <v>0</v>
      </c>
      <c r="R453">
        <f>IFERROR(Referidos!D453,"")</f>
        <v>0</v>
      </c>
      <c r="S453">
        <f>IFERROR(Referidos!J453,"")</f>
        <v>0</v>
      </c>
      <c r="T453">
        <f>IFERROR(Referidos!N453,"")</f>
        <v>0</v>
      </c>
      <c r="U453" s="5">
        <f>IFERROR(Referidos!P453,"")</f>
        <v>0</v>
      </c>
      <c r="V453">
        <f>IFERROR(Referidos!S453,"")</f>
        <v>0</v>
      </c>
      <c r="X453">
        <f>IFERROR(Demos!A451,"")</f>
        <v>0</v>
      </c>
      <c r="Y453">
        <f>IFERROR(Demos!B451,"")</f>
        <v>0</v>
      </c>
      <c r="Z453">
        <f>IFERROR(Demos!C451,"")</f>
        <v>0</v>
      </c>
      <c r="AA453" s="2">
        <f>IFERROR(Demos!D451,"")</f>
        <v>0</v>
      </c>
      <c r="AB453" s="2">
        <f>IFERROR(Demos!E451,"")</f>
        <v>0</v>
      </c>
      <c r="AC453">
        <f>IFERROR(Demos!G451,"")</f>
        <v>0</v>
      </c>
      <c r="AD453">
        <f>IFERROR(Demos!H451,"")</f>
        <v>0</v>
      </c>
      <c r="AF453">
        <f>IFERROR(Telemarketing!A448,"")</f>
        <v>0</v>
      </c>
      <c r="AG453">
        <f>IFERROR(Telemarketing!B448,"")</f>
        <v>0</v>
      </c>
      <c r="AH453" s="2">
        <f>IFERROR(Telemarketing!C448,"")</f>
        <v>0</v>
      </c>
      <c r="AI453" s="42">
        <f>IFERROR(Telemarketing!D448,"")</f>
        <v>0</v>
      </c>
      <c r="AJ453">
        <f>IFERROR(Telemarketing!E448,"")</f>
        <v>0</v>
      </c>
      <c r="AK453">
        <f>IFERROR(Telemarketing!F448,"")</f>
        <v>0</v>
      </c>
      <c r="AL453">
        <f>IFERROR(Telemarketing!G448,"")</f>
        <v>0</v>
      </c>
    </row>
    <row r="454" spans="2:38" x14ac:dyDescent="0.2">
      <c r="B454" s="2"/>
      <c r="K454" s="5"/>
      <c r="L454" s="2"/>
      <c r="O454">
        <f>IFERROR(Referidos!A454,"")</f>
        <v>0</v>
      </c>
      <c r="P454">
        <f>IFERROR(Referidos!B454,"")</f>
        <v>0</v>
      </c>
      <c r="Q454" s="2">
        <f>IFERROR(Referidos!C454,"")</f>
        <v>0</v>
      </c>
      <c r="R454">
        <f>IFERROR(Referidos!D454,"")</f>
        <v>0</v>
      </c>
      <c r="S454">
        <f>IFERROR(Referidos!J454,"")</f>
        <v>0</v>
      </c>
      <c r="T454">
        <f>IFERROR(Referidos!N454,"")</f>
        <v>0</v>
      </c>
      <c r="U454" s="5">
        <f>IFERROR(Referidos!P454,"")</f>
        <v>0</v>
      </c>
      <c r="V454">
        <f>IFERROR(Referidos!S454,"")</f>
        <v>0</v>
      </c>
      <c r="X454">
        <f>IFERROR(Demos!A452,"")</f>
        <v>0</v>
      </c>
      <c r="Y454">
        <f>IFERROR(Demos!B452,"")</f>
        <v>0</v>
      </c>
      <c r="Z454">
        <f>IFERROR(Demos!C452,"")</f>
        <v>0</v>
      </c>
      <c r="AA454" s="2">
        <f>IFERROR(Demos!D452,"")</f>
        <v>0</v>
      </c>
      <c r="AB454" s="2">
        <f>IFERROR(Demos!E452,"")</f>
        <v>0</v>
      </c>
      <c r="AC454">
        <f>IFERROR(Demos!G452,"")</f>
        <v>0</v>
      </c>
      <c r="AD454">
        <f>IFERROR(Demos!H452,"")</f>
        <v>0</v>
      </c>
      <c r="AF454">
        <f>IFERROR(Telemarketing!A449,"")</f>
        <v>0</v>
      </c>
      <c r="AG454">
        <f>IFERROR(Telemarketing!B449,"")</f>
        <v>0</v>
      </c>
      <c r="AH454" s="2">
        <f>IFERROR(Telemarketing!C449,"")</f>
        <v>0</v>
      </c>
      <c r="AI454" s="42">
        <f>IFERROR(Telemarketing!D449,"")</f>
        <v>0</v>
      </c>
      <c r="AJ454">
        <f>IFERROR(Telemarketing!E449,"")</f>
        <v>0</v>
      </c>
      <c r="AK454">
        <f>IFERROR(Telemarketing!F449,"")</f>
        <v>0</v>
      </c>
      <c r="AL454">
        <f>IFERROR(Telemarketing!G449,"")</f>
        <v>0</v>
      </c>
    </row>
    <row r="455" spans="2:38" x14ac:dyDescent="0.2">
      <c r="B455" s="2"/>
      <c r="K455" s="5"/>
      <c r="L455" s="2"/>
      <c r="O455">
        <f>IFERROR(Referidos!A455,"")</f>
        <v>0</v>
      </c>
      <c r="P455">
        <f>IFERROR(Referidos!B455,"")</f>
        <v>0</v>
      </c>
      <c r="Q455" s="2">
        <f>IFERROR(Referidos!C455,"")</f>
        <v>0</v>
      </c>
      <c r="R455">
        <f>IFERROR(Referidos!D455,"")</f>
        <v>0</v>
      </c>
      <c r="S455">
        <f>IFERROR(Referidos!J455,"")</f>
        <v>0</v>
      </c>
      <c r="T455">
        <f>IFERROR(Referidos!N455,"")</f>
        <v>0</v>
      </c>
      <c r="U455" s="5">
        <f>IFERROR(Referidos!P455,"")</f>
        <v>0</v>
      </c>
      <c r="V455">
        <f>IFERROR(Referidos!S455,"")</f>
        <v>0</v>
      </c>
      <c r="X455">
        <f>IFERROR(Demos!A453,"")</f>
        <v>0</v>
      </c>
      <c r="Y455">
        <f>IFERROR(Demos!B453,"")</f>
        <v>0</v>
      </c>
      <c r="Z455">
        <f>IFERROR(Demos!C453,"")</f>
        <v>0</v>
      </c>
      <c r="AA455" s="2">
        <f>IFERROR(Demos!D453,"")</f>
        <v>0</v>
      </c>
      <c r="AB455" s="2">
        <f>IFERROR(Demos!E453,"")</f>
        <v>0</v>
      </c>
      <c r="AC455">
        <f>IFERROR(Demos!G453,"")</f>
        <v>0</v>
      </c>
      <c r="AD455">
        <f>IFERROR(Demos!H453,"")</f>
        <v>0</v>
      </c>
      <c r="AF455">
        <f>IFERROR(Telemarketing!A450,"")</f>
        <v>0</v>
      </c>
      <c r="AG455">
        <f>IFERROR(Telemarketing!B450,"")</f>
        <v>0</v>
      </c>
      <c r="AH455" s="2">
        <f>IFERROR(Telemarketing!C450,"")</f>
        <v>0</v>
      </c>
      <c r="AI455" s="42">
        <f>IFERROR(Telemarketing!D450,"")</f>
        <v>0</v>
      </c>
      <c r="AJ455">
        <f>IFERROR(Telemarketing!E450,"")</f>
        <v>0</v>
      </c>
      <c r="AK455">
        <f>IFERROR(Telemarketing!F450,"")</f>
        <v>0</v>
      </c>
      <c r="AL455">
        <f>IFERROR(Telemarketing!G450,"")</f>
        <v>0</v>
      </c>
    </row>
    <row r="456" spans="2:38" x14ac:dyDescent="0.2">
      <c r="B456" s="2"/>
      <c r="K456" s="5"/>
      <c r="L456" s="2"/>
      <c r="O456">
        <f>IFERROR(Referidos!A456,"")</f>
        <v>0</v>
      </c>
      <c r="P456">
        <f>IFERROR(Referidos!B456,"")</f>
        <v>0</v>
      </c>
      <c r="Q456" s="2">
        <f>IFERROR(Referidos!C456,"")</f>
        <v>0</v>
      </c>
      <c r="R456">
        <f>IFERROR(Referidos!D456,"")</f>
        <v>0</v>
      </c>
      <c r="S456">
        <f>IFERROR(Referidos!J456,"")</f>
        <v>0</v>
      </c>
      <c r="T456">
        <f>IFERROR(Referidos!N456,"")</f>
        <v>0</v>
      </c>
      <c r="U456" s="5">
        <f>IFERROR(Referidos!P456,"")</f>
        <v>0</v>
      </c>
      <c r="V456">
        <f>IFERROR(Referidos!S456,"")</f>
        <v>0</v>
      </c>
      <c r="X456">
        <f>IFERROR(Demos!A454,"")</f>
        <v>0</v>
      </c>
      <c r="Y456">
        <f>IFERROR(Demos!B454,"")</f>
        <v>0</v>
      </c>
      <c r="Z456">
        <f>IFERROR(Demos!C454,"")</f>
        <v>0</v>
      </c>
      <c r="AA456" s="2">
        <f>IFERROR(Demos!D454,"")</f>
        <v>0</v>
      </c>
      <c r="AB456" s="2">
        <f>IFERROR(Demos!E454,"")</f>
        <v>0</v>
      </c>
      <c r="AC456">
        <f>IFERROR(Demos!G454,"")</f>
        <v>0</v>
      </c>
      <c r="AD456">
        <f>IFERROR(Demos!H454,"")</f>
        <v>0</v>
      </c>
      <c r="AF456">
        <f>IFERROR(Telemarketing!A451,"")</f>
        <v>0</v>
      </c>
      <c r="AG456">
        <f>IFERROR(Telemarketing!B451,"")</f>
        <v>0</v>
      </c>
      <c r="AH456" s="2">
        <f>IFERROR(Telemarketing!C451,"")</f>
        <v>0</v>
      </c>
      <c r="AI456" s="42">
        <f>IFERROR(Telemarketing!D451,"")</f>
        <v>0</v>
      </c>
      <c r="AJ456">
        <f>IFERROR(Telemarketing!E451,"")</f>
        <v>0</v>
      </c>
      <c r="AK456">
        <f>IFERROR(Telemarketing!F451,"")</f>
        <v>0</v>
      </c>
      <c r="AL456">
        <f>IFERROR(Telemarketing!G451,"")</f>
        <v>0</v>
      </c>
    </row>
    <row r="457" spans="2:38" x14ac:dyDescent="0.2">
      <c r="B457" s="2"/>
      <c r="K457" s="5"/>
      <c r="L457" s="2"/>
      <c r="O457">
        <f>IFERROR(Referidos!A457,"")</f>
        <v>0</v>
      </c>
      <c r="P457">
        <f>IFERROR(Referidos!B457,"")</f>
        <v>0</v>
      </c>
      <c r="Q457" s="2">
        <f>IFERROR(Referidos!C457,"")</f>
        <v>0</v>
      </c>
      <c r="R457">
        <f>IFERROR(Referidos!D457,"")</f>
        <v>0</v>
      </c>
      <c r="S457">
        <f>IFERROR(Referidos!J457,"")</f>
        <v>0</v>
      </c>
      <c r="T457">
        <f>IFERROR(Referidos!N457,"")</f>
        <v>0</v>
      </c>
      <c r="U457" s="5">
        <f>IFERROR(Referidos!P457,"")</f>
        <v>0</v>
      </c>
      <c r="V457">
        <f>IFERROR(Referidos!S457,"")</f>
        <v>0</v>
      </c>
      <c r="X457">
        <f>IFERROR(Demos!A455,"")</f>
        <v>0</v>
      </c>
      <c r="Y457">
        <f>IFERROR(Demos!B455,"")</f>
        <v>0</v>
      </c>
      <c r="Z457">
        <f>IFERROR(Demos!C455,"")</f>
        <v>0</v>
      </c>
      <c r="AA457" s="2">
        <f>IFERROR(Demos!D455,"")</f>
        <v>0</v>
      </c>
      <c r="AB457" s="2">
        <f>IFERROR(Demos!E455,"")</f>
        <v>0</v>
      </c>
      <c r="AC457">
        <f>IFERROR(Demos!G455,"")</f>
        <v>0</v>
      </c>
      <c r="AD457">
        <f>IFERROR(Demos!H455,"")</f>
        <v>0</v>
      </c>
      <c r="AF457">
        <f>IFERROR(Telemarketing!A452,"")</f>
        <v>0</v>
      </c>
      <c r="AG457">
        <f>IFERROR(Telemarketing!B452,"")</f>
        <v>0</v>
      </c>
      <c r="AH457" s="2">
        <f>IFERROR(Telemarketing!C452,"")</f>
        <v>0</v>
      </c>
      <c r="AI457" s="42">
        <f>IFERROR(Telemarketing!D452,"")</f>
        <v>0</v>
      </c>
      <c r="AJ457">
        <f>IFERROR(Telemarketing!E452,"")</f>
        <v>0</v>
      </c>
      <c r="AK457">
        <f>IFERROR(Telemarketing!F452,"")</f>
        <v>0</v>
      </c>
      <c r="AL457">
        <f>IFERROR(Telemarketing!G452,"")</f>
        <v>0</v>
      </c>
    </row>
    <row r="458" spans="2:38" x14ac:dyDescent="0.2">
      <c r="B458" s="2"/>
      <c r="K458" s="5"/>
      <c r="L458" s="2"/>
      <c r="O458">
        <f>IFERROR(Referidos!A458,"")</f>
        <v>0</v>
      </c>
      <c r="P458">
        <f>IFERROR(Referidos!B458,"")</f>
        <v>0</v>
      </c>
      <c r="Q458" s="2">
        <f>IFERROR(Referidos!C458,"")</f>
        <v>0</v>
      </c>
      <c r="R458">
        <f>IFERROR(Referidos!D458,"")</f>
        <v>0</v>
      </c>
      <c r="S458">
        <f>IFERROR(Referidos!J458,"")</f>
        <v>0</v>
      </c>
      <c r="T458">
        <f>IFERROR(Referidos!N458,"")</f>
        <v>0</v>
      </c>
      <c r="U458" s="5">
        <f>IFERROR(Referidos!P458,"")</f>
        <v>0</v>
      </c>
      <c r="V458">
        <f>IFERROR(Referidos!S458,"")</f>
        <v>0</v>
      </c>
      <c r="X458">
        <f>IFERROR(Demos!A456,"")</f>
        <v>0</v>
      </c>
      <c r="Y458">
        <f>IFERROR(Demos!B456,"")</f>
        <v>0</v>
      </c>
      <c r="Z458">
        <f>IFERROR(Demos!C456,"")</f>
        <v>0</v>
      </c>
      <c r="AA458" s="2">
        <f>IFERROR(Demos!D456,"")</f>
        <v>0</v>
      </c>
      <c r="AB458" s="2">
        <f>IFERROR(Demos!E456,"")</f>
        <v>0</v>
      </c>
      <c r="AC458">
        <f>IFERROR(Demos!G456,"")</f>
        <v>0</v>
      </c>
      <c r="AD458">
        <f>IFERROR(Demos!H456,"")</f>
        <v>0</v>
      </c>
      <c r="AF458">
        <f>IFERROR(Telemarketing!A453,"")</f>
        <v>0</v>
      </c>
      <c r="AG458">
        <f>IFERROR(Telemarketing!B453,"")</f>
        <v>0</v>
      </c>
      <c r="AH458" s="2">
        <f>IFERROR(Telemarketing!C453,"")</f>
        <v>0</v>
      </c>
      <c r="AI458" s="42">
        <f>IFERROR(Telemarketing!D453,"")</f>
        <v>0</v>
      </c>
      <c r="AJ458">
        <f>IFERROR(Telemarketing!E453,"")</f>
        <v>0</v>
      </c>
      <c r="AK458">
        <f>IFERROR(Telemarketing!F453,"")</f>
        <v>0</v>
      </c>
      <c r="AL458">
        <f>IFERROR(Telemarketing!G453,"")</f>
        <v>0</v>
      </c>
    </row>
    <row r="459" spans="2:38" x14ac:dyDescent="0.2">
      <c r="B459" s="2"/>
      <c r="K459" s="5"/>
      <c r="L459" s="2"/>
      <c r="O459">
        <f>IFERROR(Referidos!A459,"")</f>
        <v>0</v>
      </c>
      <c r="P459">
        <f>IFERROR(Referidos!B459,"")</f>
        <v>0</v>
      </c>
      <c r="Q459" s="2">
        <f>IFERROR(Referidos!C459,"")</f>
        <v>0</v>
      </c>
      <c r="R459">
        <f>IFERROR(Referidos!D459,"")</f>
        <v>0</v>
      </c>
      <c r="S459">
        <f>IFERROR(Referidos!J459,"")</f>
        <v>0</v>
      </c>
      <c r="T459">
        <f>IFERROR(Referidos!N459,"")</f>
        <v>0</v>
      </c>
      <c r="U459" s="5">
        <f>IFERROR(Referidos!P459,"")</f>
        <v>0</v>
      </c>
      <c r="V459">
        <f>IFERROR(Referidos!S459,"")</f>
        <v>0</v>
      </c>
      <c r="X459">
        <f>IFERROR(Demos!A457,"")</f>
        <v>0</v>
      </c>
      <c r="Y459">
        <f>IFERROR(Demos!B457,"")</f>
        <v>0</v>
      </c>
      <c r="Z459">
        <f>IFERROR(Demos!C457,"")</f>
        <v>0</v>
      </c>
      <c r="AA459" s="2">
        <f>IFERROR(Demos!D457,"")</f>
        <v>0</v>
      </c>
      <c r="AB459" s="2">
        <f>IFERROR(Demos!E457,"")</f>
        <v>0</v>
      </c>
      <c r="AC459">
        <f>IFERROR(Demos!G457,"")</f>
        <v>0</v>
      </c>
      <c r="AD459">
        <f>IFERROR(Demos!H457,"")</f>
        <v>0</v>
      </c>
      <c r="AF459">
        <f>IFERROR(Telemarketing!A454,"")</f>
        <v>0</v>
      </c>
      <c r="AG459">
        <f>IFERROR(Telemarketing!B454,"")</f>
        <v>0</v>
      </c>
      <c r="AH459" s="2">
        <f>IFERROR(Telemarketing!C454,"")</f>
        <v>0</v>
      </c>
      <c r="AI459" s="42">
        <f>IFERROR(Telemarketing!D454,"")</f>
        <v>0</v>
      </c>
      <c r="AJ459">
        <f>IFERROR(Telemarketing!E454,"")</f>
        <v>0</v>
      </c>
      <c r="AK459">
        <f>IFERROR(Telemarketing!F454,"")</f>
        <v>0</v>
      </c>
      <c r="AL459">
        <f>IFERROR(Telemarketing!G454,"")</f>
        <v>0</v>
      </c>
    </row>
    <row r="460" spans="2:38" x14ac:dyDescent="0.2">
      <c r="B460" s="2"/>
      <c r="K460" s="5"/>
      <c r="L460" s="2"/>
      <c r="O460">
        <f>IFERROR(Referidos!A460,"")</f>
        <v>0</v>
      </c>
      <c r="P460">
        <f>IFERROR(Referidos!B460,"")</f>
        <v>0</v>
      </c>
      <c r="Q460" s="2">
        <f>IFERROR(Referidos!C460,"")</f>
        <v>0</v>
      </c>
      <c r="R460">
        <f>IFERROR(Referidos!D460,"")</f>
        <v>0</v>
      </c>
      <c r="S460">
        <f>IFERROR(Referidos!J460,"")</f>
        <v>0</v>
      </c>
      <c r="T460">
        <f>IFERROR(Referidos!N460,"")</f>
        <v>0</v>
      </c>
      <c r="U460" s="5">
        <f>IFERROR(Referidos!P460,"")</f>
        <v>0</v>
      </c>
      <c r="V460">
        <f>IFERROR(Referidos!S460,"")</f>
        <v>0</v>
      </c>
      <c r="X460">
        <f>IFERROR(Demos!A458,"")</f>
        <v>0</v>
      </c>
      <c r="Y460">
        <f>IFERROR(Demos!B458,"")</f>
        <v>0</v>
      </c>
      <c r="Z460">
        <f>IFERROR(Demos!C458,"")</f>
        <v>0</v>
      </c>
      <c r="AA460" s="2">
        <f>IFERROR(Demos!D458,"")</f>
        <v>0</v>
      </c>
      <c r="AB460" s="2">
        <f>IFERROR(Demos!E458,"")</f>
        <v>0</v>
      </c>
      <c r="AC460">
        <f>IFERROR(Demos!G458,"")</f>
        <v>0</v>
      </c>
      <c r="AD460">
        <f>IFERROR(Demos!H458,"")</f>
        <v>0</v>
      </c>
      <c r="AF460">
        <f>IFERROR(Telemarketing!A455,"")</f>
        <v>0</v>
      </c>
      <c r="AG460">
        <f>IFERROR(Telemarketing!B455,"")</f>
        <v>0</v>
      </c>
      <c r="AH460" s="2">
        <f>IFERROR(Telemarketing!C455,"")</f>
        <v>0</v>
      </c>
      <c r="AI460" s="42">
        <f>IFERROR(Telemarketing!D455,"")</f>
        <v>0</v>
      </c>
      <c r="AJ460">
        <f>IFERROR(Telemarketing!E455,"")</f>
        <v>0</v>
      </c>
      <c r="AK460">
        <f>IFERROR(Telemarketing!F455,"")</f>
        <v>0</v>
      </c>
      <c r="AL460">
        <f>IFERROR(Telemarketing!G455,"")</f>
        <v>0</v>
      </c>
    </row>
    <row r="461" spans="2:38" x14ac:dyDescent="0.2">
      <c r="B461" s="2"/>
      <c r="K461" s="5"/>
      <c r="L461" s="2"/>
      <c r="O461">
        <f>IFERROR(Referidos!A461,"")</f>
        <v>0</v>
      </c>
      <c r="P461">
        <f>IFERROR(Referidos!B461,"")</f>
        <v>0</v>
      </c>
      <c r="Q461" s="2">
        <f>IFERROR(Referidos!C461,"")</f>
        <v>0</v>
      </c>
      <c r="R461">
        <f>IFERROR(Referidos!D461,"")</f>
        <v>0</v>
      </c>
      <c r="S461">
        <f>IFERROR(Referidos!J461,"")</f>
        <v>0</v>
      </c>
      <c r="T461">
        <f>IFERROR(Referidos!N461,"")</f>
        <v>0</v>
      </c>
      <c r="U461" s="5">
        <f>IFERROR(Referidos!P461,"")</f>
        <v>0</v>
      </c>
      <c r="V461">
        <f>IFERROR(Referidos!S461,"")</f>
        <v>0</v>
      </c>
      <c r="X461">
        <f>IFERROR(Demos!A459,"")</f>
        <v>0</v>
      </c>
      <c r="Y461">
        <f>IFERROR(Demos!B459,"")</f>
        <v>0</v>
      </c>
      <c r="Z461">
        <f>IFERROR(Demos!C459,"")</f>
        <v>0</v>
      </c>
      <c r="AA461" s="2">
        <f>IFERROR(Demos!D459,"")</f>
        <v>0</v>
      </c>
      <c r="AB461" s="2">
        <f>IFERROR(Demos!E459,"")</f>
        <v>0</v>
      </c>
      <c r="AC461">
        <f>IFERROR(Demos!G459,"")</f>
        <v>0</v>
      </c>
      <c r="AD461">
        <f>IFERROR(Demos!H459,"")</f>
        <v>0</v>
      </c>
      <c r="AF461">
        <f>IFERROR(Telemarketing!A456,"")</f>
        <v>0</v>
      </c>
      <c r="AG461">
        <f>IFERROR(Telemarketing!B456,"")</f>
        <v>0</v>
      </c>
      <c r="AH461" s="2">
        <f>IFERROR(Telemarketing!C456,"")</f>
        <v>0</v>
      </c>
      <c r="AI461" s="42">
        <f>IFERROR(Telemarketing!D456,"")</f>
        <v>0</v>
      </c>
      <c r="AJ461">
        <f>IFERROR(Telemarketing!E456,"")</f>
        <v>0</v>
      </c>
      <c r="AK461">
        <f>IFERROR(Telemarketing!F456,"")</f>
        <v>0</v>
      </c>
      <c r="AL461">
        <f>IFERROR(Telemarketing!G456,"")</f>
        <v>0</v>
      </c>
    </row>
    <row r="462" spans="2:38" x14ac:dyDescent="0.2">
      <c r="B462" s="2"/>
      <c r="K462" s="5"/>
      <c r="L462" s="2"/>
      <c r="O462">
        <f>IFERROR(Referidos!A462,"")</f>
        <v>0</v>
      </c>
      <c r="P462">
        <f>IFERROR(Referidos!B462,"")</f>
        <v>0</v>
      </c>
      <c r="Q462" s="2">
        <f>IFERROR(Referidos!C462,"")</f>
        <v>0</v>
      </c>
      <c r="R462">
        <f>IFERROR(Referidos!D462,"")</f>
        <v>0</v>
      </c>
      <c r="S462">
        <f>IFERROR(Referidos!J462,"")</f>
        <v>0</v>
      </c>
      <c r="T462">
        <f>IFERROR(Referidos!N462,"")</f>
        <v>0</v>
      </c>
      <c r="U462" s="5">
        <f>IFERROR(Referidos!P462,"")</f>
        <v>0</v>
      </c>
      <c r="V462">
        <f>IFERROR(Referidos!S462,"")</f>
        <v>0</v>
      </c>
      <c r="X462">
        <f>IFERROR(Demos!A460,"")</f>
        <v>0</v>
      </c>
      <c r="Y462">
        <f>IFERROR(Demos!B460,"")</f>
        <v>0</v>
      </c>
      <c r="Z462">
        <f>IFERROR(Demos!C460,"")</f>
        <v>0</v>
      </c>
      <c r="AA462" s="2">
        <f>IFERROR(Demos!D460,"")</f>
        <v>0</v>
      </c>
      <c r="AB462" s="2">
        <f>IFERROR(Demos!E460,"")</f>
        <v>0</v>
      </c>
      <c r="AC462">
        <f>IFERROR(Demos!G460,"")</f>
        <v>0</v>
      </c>
      <c r="AD462">
        <f>IFERROR(Demos!H460,"")</f>
        <v>0</v>
      </c>
      <c r="AF462">
        <f>IFERROR(Telemarketing!A457,"")</f>
        <v>0</v>
      </c>
      <c r="AG462">
        <f>IFERROR(Telemarketing!B457,"")</f>
        <v>0</v>
      </c>
      <c r="AH462" s="2">
        <f>IFERROR(Telemarketing!C457,"")</f>
        <v>0</v>
      </c>
      <c r="AI462" s="42">
        <f>IFERROR(Telemarketing!D457,"")</f>
        <v>0</v>
      </c>
      <c r="AJ462">
        <f>IFERROR(Telemarketing!E457,"")</f>
        <v>0</v>
      </c>
      <c r="AK462">
        <f>IFERROR(Telemarketing!F457,"")</f>
        <v>0</v>
      </c>
      <c r="AL462">
        <f>IFERROR(Telemarketing!G457,"")</f>
        <v>0</v>
      </c>
    </row>
    <row r="463" spans="2:38" x14ac:dyDescent="0.2">
      <c r="B463" s="2"/>
      <c r="K463" s="5"/>
      <c r="L463" s="2"/>
      <c r="O463">
        <f>IFERROR(Referidos!A463,"")</f>
        <v>0</v>
      </c>
      <c r="P463">
        <f>IFERROR(Referidos!B463,"")</f>
        <v>0</v>
      </c>
      <c r="Q463" s="2">
        <f>IFERROR(Referidos!C463,"")</f>
        <v>0</v>
      </c>
      <c r="R463">
        <f>IFERROR(Referidos!D463,"")</f>
        <v>0</v>
      </c>
      <c r="S463">
        <f>IFERROR(Referidos!J463,"")</f>
        <v>0</v>
      </c>
      <c r="T463">
        <f>IFERROR(Referidos!N463,"")</f>
        <v>0</v>
      </c>
      <c r="U463" s="5">
        <f>IFERROR(Referidos!P463,"")</f>
        <v>0</v>
      </c>
      <c r="V463">
        <f>IFERROR(Referidos!S463,"")</f>
        <v>0</v>
      </c>
      <c r="X463">
        <f>IFERROR(Demos!A461,"")</f>
        <v>0</v>
      </c>
      <c r="Y463">
        <f>IFERROR(Demos!B461,"")</f>
        <v>0</v>
      </c>
      <c r="Z463">
        <f>IFERROR(Demos!C461,"")</f>
        <v>0</v>
      </c>
      <c r="AA463" s="2">
        <f>IFERROR(Demos!D461,"")</f>
        <v>0</v>
      </c>
      <c r="AB463" s="2">
        <f>IFERROR(Demos!E461,"")</f>
        <v>0</v>
      </c>
      <c r="AC463">
        <f>IFERROR(Demos!G461,"")</f>
        <v>0</v>
      </c>
      <c r="AD463">
        <f>IFERROR(Demos!H461,"")</f>
        <v>0</v>
      </c>
      <c r="AF463">
        <f>IFERROR(Telemarketing!A458,"")</f>
        <v>0</v>
      </c>
      <c r="AG463">
        <f>IFERROR(Telemarketing!B458,"")</f>
        <v>0</v>
      </c>
      <c r="AH463" s="2">
        <f>IFERROR(Telemarketing!C458,"")</f>
        <v>0</v>
      </c>
      <c r="AI463" s="42">
        <f>IFERROR(Telemarketing!D458,"")</f>
        <v>0</v>
      </c>
      <c r="AJ463">
        <f>IFERROR(Telemarketing!E458,"")</f>
        <v>0</v>
      </c>
      <c r="AK463">
        <f>IFERROR(Telemarketing!F458,"")</f>
        <v>0</v>
      </c>
      <c r="AL463">
        <f>IFERROR(Telemarketing!G458,"")</f>
        <v>0</v>
      </c>
    </row>
    <row r="464" spans="2:38" x14ac:dyDescent="0.2">
      <c r="B464" s="2"/>
      <c r="K464" s="5"/>
      <c r="L464" s="2"/>
      <c r="O464">
        <f>IFERROR(Referidos!A464,"")</f>
        <v>0</v>
      </c>
      <c r="P464">
        <f>IFERROR(Referidos!B464,"")</f>
        <v>0</v>
      </c>
      <c r="Q464" s="2">
        <f>IFERROR(Referidos!C464,"")</f>
        <v>0</v>
      </c>
      <c r="R464">
        <f>IFERROR(Referidos!D464,"")</f>
        <v>0</v>
      </c>
      <c r="S464">
        <f>IFERROR(Referidos!J464,"")</f>
        <v>0</v>
      </c>
      <c r="T464">
        <f>IFERROR(Referidos!N464,"")</f>
        <v>0</v>
      </c>
      <c r="U464" s="5">
        <f>IFERROR(Referidos!P464,"")</f>
        <v>0</v>
      </c>
      <c r="V464">
        <f>IFERROR(Referidos!S464,"")</f>
        <v>0</v>
      </c>
      <c r="X464">
        <f>IFERROR(Demos!A462,"")</f>
        <v>0</v>
      </c>
      <c r="Y464">
        <f>IFERROR(Demos!B462,"")</f>
        <v>0</v>
      </c>
      <c r="Z464">
        <f>IFERROR(Demos!C462,"")</f>
        <v>0</v>
      </c>
      <c r="AA464" s="2">
        <f>IFERROR(Demos!D462,"")</f>
        <v>0</v>
      </c>
      <c r="AB464" s="2">
        <f>IFERROR(Demos!E462,"")</f>
        <v>0</v>
      </c>
      <c r="AC464">
        <f>IFERROR(Demos!G462,"")</f>
        <v>0</v>
      </c>
      <c r="AD464">
        <f>IFERROR(Demos!H462,"")</f>
        <v>0</v>
      </c>
      <c r="AF464">
        <f>IFERROR(Telemarketing!A459,"")</f>
        <v>0</v>
      </c>
      <c r="AG464">
        <f>IFERROR(Telemarketing!B459,"")</f>
        <v>0</v>
      </c>
      <c r="AH464" s="2">
        <f>IFERROR(Telemarketing!C459,"")</f>
        <v>0</v>
      </c>
      <c r="AI464" s="42">
        <f>IFERROR(Telemarketing!D459,"")</f>
        <v>0</v>
      </c>
      <c r="AJ464">
        <f>IFERROR(Telemarketing!E459,"")</f>
        <v>0</v>
      </c>
      <c r="AK464">
        <f>IFERROR(Telemarketing!F459,"")</f>
        <v>0</v>
      </c>
      <c r="AL464">
        <f>IFERROR(Telemarketing!G459,"")</f>
        <v>0</v>
      </c>
    </row>
    <row r="465" spans="2:38" x14ac:dyDescent="0.2">
      <c r="B465" s="2"/>
      <c r="K465" s="5"/>
      <c r="L465" s="2"/>
      <c r="O465">
        <f>IFERROR(Referidos!A465,"")</f>
        <v>0</v>
      </c>
      <c r="P465">
        <f>IFERROR(Referidos!B465,"")</f>
        <v>0</v>
      </c>
      <c r="Q465" s="2">
        <f>IFERROR(Referidos!C465,"")</f>
        <v>0</v>
      </c>
      <c r="R465">
        <f>IFERROR(Referidos!D465,"")</f>
        <v>0</v>
      </c>
      <c r="S465">
        <f>IFERROR(Referidos!J465,"")</f>
        <v>0</v>
      </c>
      <c r="T465">
        <f>IFERROR(Referidos!N465,"")</f>
        <v>0</v>
      </c>
      <c r="U465" s="5">
        <f>IFERROR(Referidos!P465,"")</f>
        <v>0</v>
      </c>
      <c r="V465">
        <f>IFERROR(Referidos!S465,"")</f>
        <v>0</v>
      </c>
      <c r="X465">
        <f>IFERROR(Demos!A463,"")</f>
        <v>0</v>
      </c>
      <c r="Y465">
        <f>IFERROR(Demos!B463,"")</f>
        <v>0</v>
      </c>
      <c r="Z465">
        <f>IFERROR(Demos!C463,"")</f>
        <v>0</v>
      </c>
      <c r="AA465" s="2">
        <f>IFERROR(Demos!D463,"")</f>
        <v>0</v>
      </c>
      <c r="AB465" s="2">
        <f>IFERROR(Demos!E463,"")</f>
        <v>0</v>
      </c>
      <c r="AC465">
        <f>IFERROR(Demos!G463,"")</f>
        <v>0</v>
      </c>
      <c r="AD465">
        <f>IFERROR(Demos!H463,"")</f>
        <v>0</v>
      </c>
      <c r="AF465">
        <f>IFERROR(Telemarketing!A460,"")</f>
        <v>0</v>
      </c>
      <c r="AG465">
        <f>IFERROR(Telemarketing!B460,"")</f>
        <v>0</v>
      </c>
      <c r="AH465" s="2">
        <f>IFERROR(Telemarketing!C460,"")</f>
        <v>0</v>
      </c>
      <c r="AI465" s="42">
        <f>IFERROR(Telemarketing!D460,"")</f>
        <v>0</v>
      </c>
      <c r="AJ465">
        <f>IFERROR(Telemarketing!E460,"")</f>
        <v>0</v>
      </c>
      <c r="AK465">
        <f>IFERROR(Telemarketing!F460,"")</f>
        <v>0</v>
      </c>
      <c r="AL465">
        <f>IFERROR(Telemarketing!G460,"")</f>
        <v>0</v>
      </c>
    </row>
    <row r="466" spans="2:38" x14ac:dyDescent="0.2">
      <c r="B466" s="2"/>
      <c r="K466" s="5"/>
      <c r="L466" s="2"/>
      <c r="O466">
        <f>IFERROR(Referidos!A466,"")</f>
        <v>0</v>
      </c>
      <c r="P466">
        <f>IFERROR(Referidos!B466,"")</f>
        <v>0</v>
      </c>
      <c r="Q466" s="2">
        <f>IFERROR(Referidos!C466,"")</f>
        <v>0</v>
      </c>
      <c r="R466">
        <f>IFERROR(Referidos!D466,"")</f>
        <v>0</v>
      </c>
      <c r="S466">
        <f>IFERROR(Referidos!J466,"")</f>
        <v>0</v>
      </c>
      <c r="T466">
        <f>IFERROR(Referidos!N466,"")</f>
        <v>0</v>
      </c>
      <c r="U466" s="5">
        <f>IFERROR(Referidos!P466,"")</f>
        <v>0</v>
      </c>
      <c r="V466">
        <f>IFERROR(Referidos!S466,"")</f>
        <v>0</v>
      </c>
      <c r="X466">
        <f>IFERROR(Demos!A464,"")</f>
        <v>0</v>
      </c>
      <c r="Y466">
        <f>IFERROR(Demos!B464,"")</f>
        <v>0</v>
      </c>
      <c r="Z466">
        <f>IFERROR(Demos!C464,"")</f>
        <v>0</v>
      </c>
      <c r="AA466" s="2">
        <f>IFERROR(Demos!D464,"")</f>
        <v>0</v>
      </c>
      <c r="AB466" s="2">
        <f>IFERROR(Demos!E464,"")</f>
        <v>0</v>
      </c>
      <c r="AC466">
        <f>IFERROR(Demos!G464,"")</f>
        <v>0</v>
      </c>
      <c r="AD466">
        <f>IFERROR(Demos!H464,"")</f>
        <v>0</v>
      </c>
      <c r="AF466">
        <f>IFERROR(Telemarketing!A461,"")</f>
        <v>0</v>
      </c>
      <c r="AG466">
        <f>IFERROR(Telemarketing!B461,"")</f>
        <v>0</v>
      </c>
      <c r="AH466" s="2">
        <f>IFERROR(Telemarketing!C461,"")</f>
        <v>0</v>
      </c>
      <c r="AI466" s="42">
        <f>IFERROR(Telemarketing!D461,"")</f>
        <v>0</v>
      </c>
      <c r="AJ466">
        <f>IFERROR(Telemarketing!E461,"")</f>
        <v>0</v>
      </c>
      <c r="AK466">
        <f>IFERROR(Telemarketing!F461,"")</f>
        <v>0</v>
      </c>
      <c r="AL466">
        <f>IFERROR(Telemarketing!G461,"")</f>
        <v>0</v>
      </c>
    </row>
    <row r="467" spans="2:38" x14ac:dyDescent="0.2">
      <c r="B467" s="2"/>
      <c r="K467" s="5"/>
      <c r="L467" s="2"/>
      <c r="O467">
        <f>IFERROR(Referidos!A467,"")</f>
        <v>0</v>
      </c>
      <c r="P467">
        <f>IFERROR(Referidos!B467,"")</f>
        <v>0</v>
      </c>
      <c r="Q467" s="2">
        <f>IFERROR(Referidos!C467,"")</f>
        <v>0</v>
      </c>
      <c r="R467">
        <f>IFERROR(Referidos!D467,"")</f>
        <v>0</v>
      </c>
      <c r="S467">
        <f>IFERROR(Referidos!J467,"")</f>
        <v>0</v>
      </c>
      <c r="T467">
        <f>IFERROR(Referidos!N467,"")</f>
        <v>0</v>
      </c>
      <c r="U467" s="5">
        <f>IFERROR(Referidos!P467,"")</f>
        <v>0</v>
      </c>
      <c r="V467">
        <f>IFERROR(Referidos!S467,"")</f>
        <v>0</v>
      </c>
      <c r="X467">
        <f>IFERROR(Demos!A465,"")</f>
        <v>0</v>
      </c>
      <c r="Y467">
        <f>IFERROR(Demos!B465,"")</f>
        <v>0</v>
      </c>
      <c r="Z467">
        <f>IFERROR(Demos!C465,"")</f>
        <v>0</v>
      </c>
      <c r="AA467" s="2">
        <f>IFERROR(Demos!D465,"")</f>
        <v>0</v>
      </c>
      <c r="AB467" s="2">
        <f>IFERROR(Demos!E465,"")</f>
        <v>0</v>
      </c>
      <c r="AC467">
        <f>IFERROR(Demos!G465,"")</f>
        <v>0</v>
      </c>
      <c r="AD467">
        <f>IFERROR(Demos!H465,"")</f>
        <v>0</v>
      </c>
      <c r="AF467">
        <f>IFERROR(Telemarketing!A462,"")</f>
        <v>0</v>
      </c>
      <c r="AG467">
        <f>IFERROR(Telemarketing!B462,"")</f>
        <v>0</v>
      </c>
      <c r="AH467" s="2">
        <f>IFERROR(Telemarketing!C462,"")</f>
        <v>0</v>
      </c>
      <c r="AI467" s="42">
        <f>IFERROR(Telemarketing!D462,"")</f>
        <v>0</v>
      </c>
      <c r="AJ467">
        <f>IFERROR(Telemarketing!E462,"")</f>
        <v>0</v>
      </c>
      <c r="AK467">
        <f>IFERROR(Telemarketing!F462,"")</f>
        <v>0</v>
      </c>
      <c r="AL467">
        <f>IFERROR(Telemarketing!G462,"")</f>
        <v>0</v>
      </c>
    </row>
    <row r="468" spans="2:38" x14ac:dyDescent="0.2">
      <c r="B468" s="2"/>
      <c r="K468" s="5"/>
      <c r="L468" s="2"/>
      <c r="O468">
        <f>IFERROR(Referidos!A468,"")</f>
        <v>0</v>
      </c>
      <c r="P468">
        <f>IFERROR(Referidos!B468,"")</f>
        <v>0</v>
      </c>
      <c r="Q468" s="2">
        <f>IFERROR(Referidos!C468,"")</f>
        <v>0</v>
      </c>
      <c r="R468">
        <f>IFERROR(Referidos!D468,"")</f>
        <v>0</v>
      </c>
      <c r="S468">
        <f>IFERROR(Referidos!J468,"")</f>
        <v>0</v>
      </c>
      <c r="T468">
        <f>IFERROR(Referidos!N468,"")</f>
        <v>0</v>
      </c>
      <c r="U468" s="5">
        <f>IFERROR(Referidos!P468,"")</f>
        <v>0</v>
      </c>
      <c r="V468">
        <f>IFERROR(Referidos!S468,"")</f>
        <v>0</v>
      </c>
      <c r="X468">
        <f>IFERROR(Demos!A466,"")</f>
        <v>0</v>
      </c>
      <c r="Y468">
        <f>IFERROR(Demos!B466,"")</f>
        <v>0</v>
      </c>
      <c r="Z468">
        <f>IFERROR(Demos!C466,"")</f>
        <v>0</v>
      </c>
      <c r="AA468" s="2">
        <f>IFERROR(Demos!D466,"")</f>
        <v>0</v>
      </c>
      <c r="AB468" s="2">
        <f>IFERROR(Demos!E466,"")</f>
        <v>0</v>
      </c>
      <c r="AC468">
        <f>IFERROR(Demos!G466,"")</f>
        <v>0</v>
      </c>
      <c r="AD468">
        <f>IFERROR(Demos!H466,"")</f>
        <v>0</v>
      </c>
      <c r="AF468">
        <f>IFERROR(Telemarketing!A463,"")</f>
        <v>0</v>
      </c>
      <c r="AG468">
        <f>IFERROR(Telemarketing!B463,"")</f>
        <v>0</v>
      </c>
      <c r="AH468" s="2">
        <f>IFERROR(Telemarketing!C463,"")</f>
        <v>0</v>
      </c>
      <c r="AI468" s="42">
        <f>IFERROR(Telemarketing!D463,"")</f>
        <v>0</v>
      </c>
      <c r="AJ468">
        <f>IFERROR(Telemarketing!E463,"")</f>
        <v>0</v>
      </c>
      <c r="AK468">
        <f>IFERROR(Telemarketing!F463,"")</f>
        <v>0</v>
      </c>
      <c r="AL468">
        <f>IFERROR(Telemarketing!G463,"")</f>
        <v>0</v>
      </c>
    </row>
    <row r="469" spans="2:38" x14ac:dyDescent="0.2">
      <c r="B469" s="2"/>
      <c r="K469" s="5"/>
      <c r="L469" s="2"/>
      <c r="O469">
        <f>IFERROR(Referidos!A469,"")</f>
        <v>0</v>
      </c>
      <c r="P469">
        <f>IFERROR(Referidos!B469,"")</f>
        <v>0</v>
      </c>
      <c r="Q469" s="2">
        <f>IFERROR(Referidos!C469,"")</f>
        <v>0</v>
      </c>
      <c r="R469">
        <f>IFERROR(Referidos!D469,"")</f>
        <v>0</v>
      </c>
      <c r="S469">
        <f>IFERROR(Referidos!J469,"")</f>
        <v>0</v>
      </c>
      <c r="T469">
        <f>IFERROR(Referidos!N469,"")</f>
        <v>0</v>
      </c>
      <c r="U469" s="5">
        <f>IFERROR(Referidos!P469,"")</f>
        <v>0</v>
      </c>
      <c r="V469">
        <f>IFERROR(Referidos!S469,"")</f>
        <v>0</v>
      </c>
      <c r="X469">
        <f>IFERROR(Demos!A467,"")</f>
        <v>0</v>
      </c>
      <c r="Y469">
        <f>IFERROR(Demos!B467,"")</f>
        <v>0</v>
      </c>
      <c r="Z469">
        <f>IFERROR(Demos!C467,"")</f>
        <v>0</v>
      </c>
      <c r="AA469" s="2">
        <f>IFERROR(Demos!D467,"")</f>
        <v>0</v>
      </c>
      <c r="AB469" s="2">
        <f>IFERROR(Demos!E467,"")</f>
        <v>0</v>
      </c>
      <c r="AC469">
        <f>IFERROR(Demos!G467,"")</f>
        <v>0</v>
      </c>
      <c r="AD469">
        <f>IFERROR(Demos!H467,"")</f>
        <v>0</v>
      </c>
      <c r="AF469">
        <f>IFERROR(Telemarketing!A464,"")</f>
        <v>0</v>
      </c>
      <c r="AG469">
        <f>IFERROR(Telemarketing!B464,"")</f>
        <v>0</v>
      </c>
      <c r="AH469" s="2">
        <f>IFERROR(Telemarketing!C464,"")</f>
        <v>0</v>
      </c>
      <c r="AI469" s="42">
        <f>IFERROR(Telemarketing!D464,"")</f>
        <v>0</v>
      </c>
      <c r="AJ469">
        <f>IFERROR(Telemarketing!E464,"")</f>
        <v>0</v>
      </c>
      <c r="AK469">
        <f>IFERROR(Telemarketing!F464,"")</f>
        <v>0</v>
      </c>
      <c r="AL469">
        <f>IFERROR(Telemarketing!G464,"")</f>
        <v>0</v>
      </c>
    </row>
    <row r="470" spans="2:38" x14ac:dyDescent="0.2">
      <c r="B470" s="2"/>
      <c r="K470" s="5"/>
      <c r="L470" s="2"/>
      <c r="O470">
        <f>IFERROR(Referidos!A470,"")</f>
        <v>0</v>
      </c>
      <c r="P470">
        <f>IFERROR(Referidos!B470,"")</f>
        <v>0</v>
      </c>
      <c r="Q470" s="2">
        <f>IFERROR(Referidos!C470,"")</f>
        <v>0</v>
      </c>
      <c r="R470">
        <f>IFERROR(Referidos!D470,"")</f>
        <v>0</v>
      </c>
      <c r="S470">
        <f>IFERROR(Referidos!J470,"")</f>
        <v>0</v>
      </c>
      <c r="T470">
        <f>IFERROR(Referidos!N470,"")</f>
        <v>0</v>
      </c>
      <c r="U470" s="5">
        <f>IFERROR(Referidos!P470,"")</f>
        <v>0</v>
      </c>
      <c r="V470">
        <f>IFERROR(Referidos!S470,"")</f>
        <v>0</v>
      </c>
      <c r="X470">
        <f>IFERROR(Demos!A468,"")</f>
        <v>0</v>
      </c>
      <c r="Y470">
        <f>IFERROR(Demos!B468,"")</f>
        <v>0</v>
      </c>
      <c r="Z470">
        <f>IFERROR(Demos!C468,"")</f>
        <v>0</v>
      </c>
      <c r="AA470" s="2">
        <f>IFERROR(Demos!D468,"")</f>
        <v>0</v>
      </c>
      <c r="AB470" s="2">
        <f>IFERROR(Demos!E468,"")</f>
        <v>0</v>
      </c>
      <c r="AC470">
        <f>IFERROR(Demos!G468,"")</f>
        <v>0</v>
      </c>
      <c r="AD470">
        <f>IFERROR(Demos!H468,"")</f>
        <v>0</v>
      </c>
      <c r="AF470">
        <f>IFERROR(Telemarketing!A465,"")</f>
        <v>0</v>
      </c>
      <c r="AG470">
        <f>IFERROR(Telemarketing!B465,"")</f>
        <v>0</v>
      </c>
      <c r="AH470" s="2">
        <f>IFERROR(Telemarketing!C465,"")</f>
        <v>0</v>
      </c>
      <c r="AI470" s="42">
        <f>IFERROR(Telemarketing!D465,"")</f>
        <v>0</v>
      </c>
      <c r="AJ470">
        <f>IFERROR(Telemarketing!E465,"")</f>
        <v>0</v>
      </c>
      <c r="AK470">
        <f>IFERROR(Telemarketing!F465,"")</f>
        <v>0</v>
      </c>
      <c r="AL470">
        <f>IFERROR(Telemarketing!G465,"")</f>
        <v>0</v>
      </c>
    </row>
    <row r="471" spans="2:38" x14ac:dyDescent="0.2">
      <c r="B471" s="2"/>
      <c r="K471" s="5"/>
      <c r="L471" s="2"/>
      <c r="O471">
        <f>IFERROR(Referidos!A471,"")</f>
        <v>0</v>
      </c>
      <c r="P471">
        <f>IFERROR(Referidos!B471,"")</f>
        <v>0</v>
      </c>
      <c r="Q471" s="2">
        <f>IFERROR(Referidos!C471,"")</f>
        <v>0</v>
      </c>
      <c r="R471">
        <f>IFERROR(Referidos!D471,"")</f>
        <v>0</v>
      </c>
      <c r="S471">
        <f>IFERROR(Referidos!J471,"")</f>
        <v>0</v>
      </c>
      <c r="T471">
        <f>IFERROR(Referidos!N471,"")</f>
        <v>0</v>
      </c>
      <c r="U471" s="5">
        <f>IFERROR(Referidos!P471,"")</f>
        <v>0</v>
      </c>
      <c r="V471">
        <f>IFERROR(Referidos!S471,"")</f>
        <v>0</v>
      </c>
      <c r="X471">
        <f>IFERROR(Demos!A469,"")</f>
        <v>0</v>
      </c>
      <c r="Y471">
        <f>IFERROR(Demos!B469,"")</f>
        <v>0</v>
      </c>
      <c r="Z471">
        <f>IFERROR(Demos!C469,"")</f>
        <v>0</v>
      </c>
      <c r="AA471" s="2">
        <f>IFERROR(Demos!D469,"")</f>
        <v>0</v>
      </c>
      <c r="AB471" s="2">
        <f>IFERROR(Demos!E469,"")</f>
        <v>0</v>
      </c>
      <c r="AC471">
        <f>IFERROR(Demos!G469,"")</f>
        <v>0</v>
      </c>
      <c r="AD471">
        <f>IFERROR(Demos!H469,"")</f>
        <v>0</v>
      </c>
      <c r="AF471">
        <f>IFERROR(Telemarketing!A466,"")</f>
        <v>0</v>
      </c>
      <c r="AG471">
        <f>IFERROR(Telemarketing!B466,"")</f>
        <v>0</v>
      </c>
      <c r="AH471" s="2">
        <f>IFERROR(Telemarketing!C466,"")</f>
        <v>0</v>
      </c>
      <c r="AI471" s="42">
        <f>IFERROR(Telemarketing!D466,"")</f>
        <v>0</v>
      </c>
      <c r="AJ471">
        <f>IFERROR(Telemarketing!E466,"")</f>
        <v>0</v>
      </c>
      <c r="AK471">
        <f>IFERROR(Telemarketing!F466,"")</f>
        <v>0</v>
      </c>
      <c r="AL471">
        <f>IFERROR(Telemarketing!G466,"")</f>
        <v>0</v>
      </c>
    </row>
    <row r="472" spans="2:38" x14ac:dyDescent="0.2">
      <c r="B472" s="2"/>
      <c r="K472" s="5"/>
      <c r="L472" s="2"/>
      <c r="O472">
        <f>IFERROR(Referidos!A472,"")</f>
        <v>0</v>
      </c>
      <c r="P472">
        <f>IFERROR(Referidos!B472,"")</f>
        <v>0</v>
      </c>
      <c r="Q472" s="2">
        <f>IFERROR(Referidos!C472,"")</f>
        <v>0</v>
      </c>
      <c r="R472">
        <f>IFERROR(Referidos!D472,"")</f>
        <v>0</v>
      </c>
      <c r="S472">
        <f>IFERROR(Referidos!J472,"")</f>
        <v>0</v>
      </c>
      <c r="T472">
        <f>IFERROR(Referidos!N472,"")</f>
        <v>0</v>
      </c>
      <c r="U472" s="5">
        <f>IFERROR(Referidos!P472,"")</f>
        <v>0</v>
      </c>
      <c r="V472">
        <f>IFERROR(Referidos!S472,"")</f>
        <v>0</v>
      </c>
      <c r="X472">
        <f>IFERROR(Demos!A470,"")</f>
        <v>0</v>
      </c>
      <c r="Y472">
        <f>IFERROR(Demos!B470,"")</f>
        <v>0</v>
      </c>
      <c r="Z472">
        <f>IFERROR(Demos!C470,"")</f>
        <v>0</v>
      </c>
      <c r="AA472" s="2">
        <f>IFERROR(Demos!D470,"")</f>
        <v>0</v>
      </c>
      <c r="AB472" s="2">
        <f>IFERROR(Demos!E470,"")</f>
        <v>0</v>
      </c>
      <c r="AC472">
        <f>IFERROR(Demos!G470,"")</f>
        <v>0</v>
      </c>
      <c r="AD472">
        <f>IFERROR(Demos!H470,"")</f>
        <v>0</v>
      </c>
      <c r="AF472">
        <f>IFERROR(Telemarketing!A467,"")</f>
        <v>0</v>
      </c>
      <c r="AG472">
        <f>IFERROR(Telemarketing!B467,"")</f>
        <v>0</v>
      </c>
      <c r="AH472" s="2">
        <f>IFERROR(Telemarketing!C467,"")</f>
        <v>0</v>
      </c>
      <c r="AI472" s="42">
        <f>IFERROR(Telemarketing!D467,"")</f>
        <v>0</v>
      </c>
      <c r="AJ472">
        <f>IFERROR(Telemarketing!E467,"")</f>
        <v>0</v>
      </c>
      <c r="AK472">
        <f>IFERROR(Telemarketing!F467,"")</f>
        <v>0</v>
      </c>
      <c r="AL472">
        <f>IFERROR(Telemarketing!G467,"")</f>
        <v>0</v>
      </c>
    </row>
    <row r="473" spans="2:38" x14ac:dyDescent="0.2">
      <c r="B473" s="2"/>
      <c r="K473" s="5"/>
      <c r="L473" s="2"/>
      <c r="O473">
        <f>IFERROR(Referidos!A473,"")</f>
        <v>0</v>
      </c>
      <c r="P473">
        <f>IFERROR(Referidos!B473,"")</f>
        <v>0</v>
      </c>
      <c r="Q473" s="2">
        <f>IFERROR(Referidos!C473,"")</f>
        <v>0</v>
      </c>
      <c r="R473">
        <f>IFERROR(Referidos!D473,"")</f>
        <v>0</v>
      </c>
      <c r="S473">
        <f>IFERROR(Referidos!J473,"")</f>
        <v>0</v>
      </c>
      <c r="T473">
        <f>IFERROR(Referidos!N473,"")</f>
        <v>0</v>
      </c>
      <c r="U473" s="5">
        <f>IFERROR(Referidos!P473,"")</f>
        <v>0</v>
      </c>
      <c r="V473">
        <f>IFERROR(Referidos!S473,"")</f>
        <v>0</v>
      </c>
      <c r="X473">
        <f>IFERROR(Demos!A471,"")</f>
        <v>0</v>
      </c>
      <c r="Y473">
        <f>IFERROR(Demos!B471,"")</f>
        <v>0</v>
      </c>
      <c r="Z473">
        <f>IFERROR(Demos!C471,"")</f>
        <v>0</v>
      </c>
      <c r="AA473" s="2">
        <f>IFERROR(Demos!D471,"")</f>
        <v>0</v>
      </c>
      <c r="AB473" s="2">
        <f>IFERROR(Demos!E471,"")</f>
        <v>0</v>
      </c>
      <c r="AC473">
        <f>IFERROR(Demos!G471,"")</f>
        <v>0</v>
      </c>
      <c r="AD473">
        <f>IFERROR(Demos!H471,"")</f>
        <v>0</v>
      </c>
      <c r="AF473">
        <f>IFERROR(Telemarketing!A468,"")</f>
        <v>0</v>
      </c>
      <c r="AG473">
        <f>IFERROR(Telemarketing!B468,"")</f>
        <v>0</v>
      </c>
      <c r="AH473" s="2">
        <f>IFERROR(Telemarketing!C468,"")</f>
        <v>0</v>
      </c>
      <c r="AI473" s="42">
        <f>IFERROR(Telemarketing!D468,"")</f>
        <v>0</v>
      </c>
      <c r="AJ473">
        <f>IFERROR(Telemarketing!E468,"")</f>
        <v>0</v>
      </c>
      <c r="AK473">
        <f>IFERROR(Telemarketing!F468,"")</f>
        <v>0</v>
      </c>
      <c r="AL473">
        <f>IFERROR(Telemarketing!G468,"")</f>
        <v>0</v>
      </c>
    </row>
    <row r="474" spans="2:38" x14ac:dyDescent="0.2">
      <c r="B474" s="2"/>
      <c r="K474" s="5"/>
      <c r="L474" s="2"/>
      <c r="O474">
        <f>IFERROR(Referidos!A474,"")</f>
        <v>0</v>
      </c>
      <c r="P474">
        <f>IFERROR(Referidos!B474,"")</f>
        <v>0</v>
      </c>
      <c r="Q474" s="2">
        <f>IFERROR(Referidos!C474,"")</f>
        <v>0</v>
      </c>
      <c r="R474">
        <f>IFERROR(Referidos!D474,"")</f>
        <v>0</v>
      </c>
      <c r="S474">
        <f>IFERROR(Referidos!J474,"")</f>
        <v>0</v>
      </c>
      <c r="T474">
        <f>IFERROR(Referidos!N474,"")</f>
        <v>0</v>
      </c>
      <c r="U474" s="5">
        <f>IFERROR(Referidos!P474,"")</f>
        <v>0</v>
      </c>
      <c r="V474">
        <f>IFERROR(Referidos!S474,"")</f>
        <v>0</v>
      </c>
      <c r="X474">
        <f>IFERROR(Demos!A472,"")</f>
        <v>0</v>
      </c>
      <c r="Y474">
        <f>IFERROR(Demos!B472,"")</f>
        <v>0</v>
      </c>
      <c r="Z474">
        <f>IFERROR(Demos!C472,"")</f>
        <v>0</v>
      </c>
      <c r="AA474" s="2">
        <f>IFERROR(Demos!D472,"")</f>
        <v>0</v>
      </c>
      <c r="AB474" s="2">
        <f>IFERROR(Demos!E472,"")</f>
        <v>0</v>
      </c>
      <c r="AC474">
        <f>IFERROR(Demos!G472,"")</f>
        <v>0</v>
      </c>
      <c r="AD474">
        <f>IFERROR(Demos!H472,"")</f>
        <v>0</v>
      </c>
      <c r="AF474">
        <f>IFERROR(Telemarketing!A469,"")</f>
        <v>0</v>
      </c>
      <c r="AG474">
        <f>IFERROR(Telemarketing!B469,"")</f>
        <v>0</v>
      </c>
      <c r="AH474" s="2">
        <f>IFERROR(Telemarketing!C469,"")</f>
        <v>0</v>
      </c>
      <c r="AI474" s="42">
        <f>IFERROR(Telemarketing!D469,"")</f>
        <v>0</v>
      </c>
      <c r="AJ474">
        <f>IFERROR(Telemarketing!E469,"")</f>
        <v>0</v>
      </c>
      <c r="AK474">
        <f>IFERROR(Telemarketing!F469,"")</f>
        <v>0</v>
      </c>
      <c r="AL474">
        <f>IFERROR(Telemarketing!G469,"")</f>
        <v>0</v>
      </c>
    </row>
    <row r="475" spans="2:38" x14ac:dyDescent="0.2">
      <c r="B475" s="2"/>
      <c r="K475" s="5"/>
      <c r="L475" s="2"/>
      <c r="O475">
        <f>IFERROR(Referidos!A475,"")</f>
        <v>0</v>
      </c>
      <c r="P475">
        <f>IFERROR(Referidos!B475,"")</f>
        <v>0</v>
      </c>
      <c r="Q475" s="2">
        <f>IFERROR(Referidos!C475,"")</f>
        <v>0</v>
      </c>
      <c r="R475">
        <f>IFERROR(Referidos!D475,"")</f>
        <v>0</v>
      </c>
      <c r="S475">
        <f>IFERROR(Referidos!J475,"")</f>
        <v>0</v>
      </c>
      <c r="T475">
        <f>IFERROR(Referidos!N475,"")</f>
        <v>0</v>
      </c>
      <c r="U475" s="5">
        <f>IFERROR(Referidos!P475,"")</f>
        <v>0</v>
      </c>
      <c r="V475">
        <f>IFERROR(Referidos!S475,"")</f>
        <v>0</v>
      </c>
      <c r="X475">
        <f>IFERROR(Demos!A473,"")</f>
        <v>0</v>
      </c>
      <c r="Y475">
        <f>IFERROR(Demos!B473,"")</f>
        <v>0</v>
      </c>
      <c r="Z475">
        <f>IFERROR(Demos!C473,"")</f>
        <v>0</v>
      </c>
      <c r="AA475" s="2">
        <f>IFERROR(Demos!D473,"")</f>
        <v>0</v>
      </c>
      <c r="AB475" s="2">
        <f>IFERROR(Demos!E473,"")</f>
        <v>0</v>
      </c>
      <c r="AC475">
        <f>IFERROR(Demos!G473,"")</f>
        <v>0</v>
      </c>
      <c r="AD475">
        <f>IFERROR(Demos!H473,"")</f>
        <v>0</v>
      </c>
      <c r="AF475">
        <f>IFERROR(Telemarketing!A470,"")</f>
        <v>0</v>
      </c>
      <c r="AG475">
        <f>IFERROR(Telemarketing!B470,"")</f>
        <v>0</v>
      </c>
      <c r="AH475" s="2">
        <f>IFERROR(Telemarketing!C470,"")</f>
        <v>0</v>
      </c>
      <c r="AI475" s="42">
        <f>IFERROR(Telemarketing!D470,"")</f>
        <v>0</v>
      </c>
      <c r="AJ475">
        <f>IFERROR(Telemarketing!E470,"")</f>
        <v>0</v>
      </c>
      <c r="AK475">
        <f>IFERROR(Telemarketing!F470,"")</f>
        <v>0</v>
      </c>
      <c r="AL475">
        <f>IFERROR(Telemarketing!G470,"")</f>
        <v>0</v>
      </c>
    </row>
    <row r="476" spans="2:38" x14ac:dyDescent="0.2">
      <c r="B476" s="2"/>
      <c r="K476" s="5"/>
      <c r="L476" s="2"/>
      <c r="O476">
        <f>IFERROR(Referidos!A476,"")</f>
        <v>0</v>
      </c>
      <c r="P476">
        <f>IFERROR(Referidos!B476,"")</f>
        <v>0</v>
      </c>
      <c r="Q476" s="2">
        <f>IFERROR(Referidos!C476,"")</f>
        <v>0</v>
      </c>
      <c r="R476">
        <f>IFERROR(Referidos!D476,"")</f>
        <v>0</v>
      </c>
      <c r="S476">
        <f>IFERROR(Referidos!J476,"")</f>
        <v>0</v>
      </c>
      <c r="T476">
        <f>IFERROR(Referidos!N476,"")</f>
        <v>0</v>
      </c>
      <c r="U476" s="5">
        <f>IFERROR(Referidos!P476,"")</f>
        <v>0</v>
      </c>
      <c r="V476">
        <f>IFERROR(Referidos!S476,"")</f>
        <v>0</v>
      </c>
      <c r="X476">
        <f>IFERROR(Demos!A474,"")</f>
        <v>0</v>
      </c>
      <c r="Y476">
        <f>IFERROR(Demos!B474,"")</f>
        <v>0</v>
      </c>
      <c r="Z476">
        <f>IFERROR(Demos!C474,"")</f>
        <v>0</v>
      </c>
      <c r="AA476" s="2">
        <f>IFERROR(Demos!D474,"")</f>
        <v>0</v>
      </c>
      <c r="AB476" s="2">
        <f>IFERROR(Demos!E474,"")</f>
        <v>0</v>
      </c>
      <c r="AC476">
        <f>IFERROR(Demos!G474,"")</f>
        <v>0</v>
      </c>
      <c r="AD476">
        <f>IFERROR(Demos!H474,"")</f>
        <v>0</v>
      </c>
      <c r="AF476">
        <f>IFERROR(Telemarketing!A471,"")</f>
        <v>0</v>
      </c>
      <c r="AG476">
        <f>IFERROR(Telemarketing!B471,"")</f>
        <v>0</v>
      </c>
      <c r="AH476" s="2">
        <f>IFERROR(Telemarketing!C471,"")</f>
        <v>0</v>
      </c>
      <c r="AI476" s="42">
        <f>IFERROR(Telemarketing!D471,"")</f>
        <v>0</v>
      </c>
      <c r="AJ476">
        <f>IFERROR(Telemarketing!E471,"")</f>
        <v>0</v>
      </c>
      <c r="AK476">
        <f>IFERROR(Telemarketing!F471,"")</f>
        <v>0</v>
      </c>
      <c r="AL476">
        <f>IFERROR(Telemarketing!G471,"")</f>
        <v>0</v>
      </c>
    </row>
    <row r="477" spans="2:38" x14ac:dyDescent="0.2">
      <c r="B477" s="2"/>
      <c r="K477" s="5"/>
      <c r="L477" s="2"/>
      <c r="O477">
        <f>IFERROR(Referidos!A477,"")</f>
        <v>0</v>
      </c>
      <c r="P477">
        <f>IFERROR(Referidos!B477,"")</f>
        <v>0</v>
      </c>
      <c r="Q477" s="2">
        <f>IFERROR(Referidos!C477,"")</f>
        <v>0</v>
      </c>
      <c r="R477">
        <f>IFERROR(Referidos!D477,"")</f>
        <v>0</v>
      </c>
      <c r="S477">
        <f>IFERROR(Referidos!J477,"")</f>
        <v>0</v>
      </c>
      <c r="T477">
        <f>IFERROR(Referidos!N477,"")</f>
        <v>0</v>
      </c>
      <c r="U477" s="5">
        <f>IFERROR(Referidos!P477,"")</f>
        <v>0</v>
      </c>
      <c r="V477">
        <f>IFERROR(Referidos!S477,"")</f>
        <v>0</v>
      </c>
      <c r="X477">
        <f>IFERROR(Demos!A475,"")</f>
        <v>0</v>
      </c>
      <c r="Y477">
        <f>IFERROR(Demos!B475,"")</f>
        <v>0</v>
      </c>
      <c r="Z477">
        <f>IFERROR(Demos!C475,"")</f>
        <v>0</v>
      </c>
      <c r="AA477" s="2">
        <f>IFERROR(Demos!D475,"")</f>
        <v>0</v>
      </c>
      <c r="AB477" s="2">
        <f>IFERROR(Demos!E475,"")</f>
        <v>0</v>
      </c>
      <c r="AC477">
        <f>IFERROR(Demos!G475,"")</f>
        <v>0</v>
      </c>
      <c r="AD477">
        <f>IFERROR(Demos!H475,"")</f>
        <v>0</v>
      </c>
      <c r="AF477">
        <f>IFERROR(Telemarketing!A472,"")</f>
        <v>0</v>
      </c>
      <c r="AG477">
        <f>IFERROR(Telemarketing!B472,"")</f>
        <v>0</v>
      </c>
      <c r="AH477" s="2">
        <f>IFERROR(Telemarketing!C472,"")</f>
        <v>0</v>
      </c>
      <c r="AI477" s="42">
        <f>IFERROR(Telemarketing!D472,"")</f>
        <v>0</v>
      </c>
      <c r="AJ477">
        <f>IFERROR(Telemarketing!E472,"")</f>
        <v>0</v>
      </c>
      <c r="AK477">
        <f>IFERROR(Telemarketing!F472,"")</f>
        <v>0</v>
      </c>
      <c r="AL477">
        <f>IFERROR(Telemarketing!G472,"")</f>
        <v>0</v>
      </c>
    </row>
    <row r="478" spans="2:38" x14ac:dyDescent="0.2">
      <c r="B478" s="2"/>
      <c r="K478" s="5"/>
      <c r="L478" s="2"/>
      <c r="O478">
        <f>IFERROR(Referidos!A478,"")</f>
        <v>0</v>
      </c>
      <c r="P478">
        <f>IFERROR(Referidos!B478,"")</f>
        <v>0</v>
      </c>
      <c r="Q478" s="2">
        <f>IFERROR(Referidos!C478,"")</f>
        <v>0</v>
      </c>
      <c r="R478">
        <f>IFERROR(Referidos!D478,"")</f>
        <v>0</v>
      </c>
      <c r="S478">
        <f>IFERROR(Referidos!J478,"")</f>
        <v>0</v>
      </c>
      <c r="T478">
        <f>IFERROR(Referidos!N478,"")</f>
        <v>0</v>
      </c>
      <c r="U478" s="5">
        <f>IFERROR(Referidos!P478,"")</f>
        <v>0</v>
      </c>
      <c r="V478">
        <f>IFERROR(Referidos!S478,"")</f>
        <v>0</v>
      </c>
      <c r="X478">
        <f>IFERROR(Demos!A476,"")</f>
        <v>0</v>
      </c>
      <c r="Y478">
        <f>IFERROR(Demos!B476,"")</f>
        <v>0</v>
      </c>
      <c r="Z478">
        <f>IFERROR(Demos!C476,"")</f>
        <v>0</v>
      </c>
      <c r="AA478" s="2">
        <f>IFERROR(Demos!D476,"")</f>
        <v>0</v>
      </c>
      <c r="AB478" s="2">
        <f>IFERROR(Demos!E476,"")</f>
        <v>0</v>
      </c>
      <c r="AC478">
        <f>IFERROR(Demos!G476,"")</f>
        <v>0</v>
      </c>
      <c r="AD478">
        <f>IFERROR(Demos!H476,"")</f>
        <v>0</v>
      </c>
      <c r="AF478">
        <f>IFERROR(Telemarketing!A473,"")</f>
        <v>0</v>
      </c>
      <c r="AG478">
        <f>IFERROR(Telemarketing!B473,"")</f>
        <v>0</v>
      </c>
      <c r="AH478" s="2">
        <f>IFERROR(Telemarketing!C473,"")</f>
        <v>0</v>
      </c>
      <c r="AI478" s="42">
        <f>IFERROR(Telemarketing!D473,"")</f>
        <v>0</v>
      </c>
      <c r="AJ478">
        <f>IFERROR(Telemarketing!E473,"")</f>
        <v>0</v>
      </c>
      <c r="AK478">
        <f>IFERROR(Telemarketing!F473,"")</f>
        <v>0</v>
      </c>
      <c r="AL478">
        <f>IFERROR(Telemarketing!G473,"")</f>
        <v>0</v>
      </c>
    </row>
    <row r="479" spans="2:38" x14ac:dyDescent="0.2">
      <c r="B479" s="2"/>
      <c r="K479" s="5"/>
      <c r="L479" s="2"/>
      <c r="O479">
        <f>IFERROR(Referidos!A479,"")</f>
        <v>0</v>
      </c>
      <c r="P479">
        <f>IFERROR(Referidos!B479,"")</f>
        <v>0</v>
      </c>
      <c r="Q479" s="2">
        <f>IFERROR(Referidos!C479,"")</f>
        <v>0</v>
      </c>
      <c r="R479">
        <f>IFERROR(Referidos!D479,"")</f>
        <v>0</v>
      </c>
      <c r="S479">
        <f>IFERROR(Referidos!J479,"")</f>
        <v>0</v>
      </c>
      <c r="T479">
        <f>IFERROR(Referidos!N479,"")</f>
        <v>0</v>
      </c>
      <c r="U479" s="5">
        <f>IFERROR(Referidos!P479,"")</f>
        <v>0</v>
      </c>
      <c r="V479">
        <f>IFERROR(Referidos!S479,"")</f>
        <v>0</v>
      </c>
      <c r="X479">
        <f>IFERROR(Demos!A477,"")</f>
        <v>0</v>
      </c>
      <c r="Y479">
        <f>IFERROR(Demos!B477,"")</f>
        <v>0</v>
      </c>
      <c r="Z479">
        <f>IFERROR(Demos!C477,"")</f>
        <v>0</v>
      </c>
      <c r="AA479" s="2">
        <f>IFERROR(Demos!D477,"")</f>
        <v>0</v>
      </c>
      <c r="AB479" s="2">
        <f>IFERROR(Demos!E477,"")</f>
        <v>0</v>
      </c>
      <c r="AC479">
        <f>IFERROR(Demos!G477,"")</f>
        <v>0</v>
      </c>
      <c r="AD479">
        <f>IFERROR(Demos!H477,"")</f>
        <v>0</v>
      </c>
      <c r="AF479">
        <f>IFERROR(Telemarketing!A474,"")</f>
        <v>0</v>
      </c>
      <c r="AG479">
        <f>IFERROR(Telemarketing!B474,"")</f>
        <v>0</v>
      </c>
      <c r="AH479" s="2">
        <f>IFERROR(Telemarketing!C474,"")</f>
        <v>0</v>
      </c>
      <c r="AI479" s="42">
        <f>IFERROR(Telemarketing!D474,"")</f>
        <v>0</v>
      </c>
      <c r="AJ479">
        <f>IFERROR(Telemarketing!E474,"")</f>
        <v>0</v>
      </c>
      <c r="AK479">
        <f>IFERROR(Telemarketing!F474,"")</f>
        <v>0</v>
      </c>
      <c r="AL479">
        <f>IFERROR(Telemarketing!G474,"")</f>
        <v>0</v>
      </c>
    </row>
    <row r="480" spans="2:38" x14ac:dyDescent="0.2">
      <c r="B480" s="2"/>
      <c r="K480" s="5"/>
      <c r="L480" s="2"/>
      <c r="O480">
        <f>IFERROR(Referidos!A480,"")</f>
        <v>0</v>
      </c>
      <c r="P480">
        <f>IFERROR(Referidos!B480,"")</f>
        <v>0</v>
      </c>
      <c r="Q480" s="2">
        <f>IFERROR(Referidos!C480,"")</f>
        <v>0</v>
      </c>
      <c r="R480">
        <f>IFERROR(Referidos!D480,"")</f>
        <v>0</v>
      </c>
      <c r="S480">
        <f>IFERROR(Referidos!J480,"")</f>
        <v>0</v>
      </c>
      <c r="T480">
        <f>IFERROR(Referidos!N480,"")</f>
        <v>0</v>
      </c>
      <c r="U480" s="5">
        <f>IFERROR(Referidos!P480,"")</f>
        <v>0</v>
      </c>
      <c r="V480">
        <f>IFERROR(Referidos!S480,"")</f>
        <v>0</v>
      </c>
      <c r="X480">
        <f>IFERROR(Demos!A478,"")</f>
        <v>0</v>
      </c>
      <c r="Y480">
        <f>IFERROR(Demos!B478,"")</f>
        <v>0</v>
      </c>
      <c r="Z480">
        <f>IFERROR(Demos!C478,"")</f>
        <v>0</v>
      </c>
      <c r="AA480" s="2">
        <f>IFERROR(Demos!D478,"")</f>
        <v>0</v>
      </c>
      <c r="AB480" s="2">
        <f>IFERROR(Demos!E478,"")</f>
        <v>0</v>
      </c>
      <c r="AC480">
        <f>IFERROR(Demos!G478,"")</f>
        <v>0</v>
      </c>
      <c r="AD480">
        <f>IFERROR(Demos!H478,"")</f>
        <v>0</v>
      </c>
      <c r="AF480">
        <f>IFERROR(Telemarketing!A475,"")</f>
        <v>0</v>
      </c>
      <c r="AG480">
        <f>IFERROR(Telemarketing!B475,"")</f>
        <v>0</v>
      </c>
      <c r="AH480" s="2">
        <f>IFERROR(Telemarketing!C475,"")</f>
        <v>0</v>
      </c>
      <c r="AI480" s="42">
        <f>IFERROR(Telemarketing!D475,"")</f>
        <v>0</v>
      </c>
      <c r="AJ480">
        <f>IFERROR(Telemarketing!E475,"")</f>
        <v>0</v>
      </c>
      <c r="AK480">
        <f>IFERROR(Telemarketing!F475,"")</f>
        <v>0</v>
      </c>
      <c r="AL480">
        <f>IFERROR(Telemarketing!G475,"")</f>
        <v>0</v>
      </c>
    </row>
    <row r="481" spans="2:38" x14ac:dyDescent="0.2">
      <c r="B481" s="2"/>
      <c r="K481" s="5"/>
      <c r="L481" s="2"/>
      <c r="O481">
        <f>IFERROR(Referidos!A481,"")</f>
        <v>0</v>
      </c>
      <c r="P481">
        <f>IFERROR(Referidos!B481,"")</f>
        <v>0</v>
      </c>
      <c r="Q481" s="2">
        <f>IFERROR(Referidos!C481,"")</f>
        <v>0</v>
      </c>
      <c r="R481">
        <f>IFERROR(Referidos!D481,"")</f>
        <v>0</v>
      </c>
      <c r="S481">
        <f>IFERROR(Referidos!J481,"")</f>
        <v>0</v>
      </c>
      <c r="T481">
        <f>IFERROR(Referidos!N481,"")</f>
        <v>0</v>
      </c>
      <c r="U481" s="5">
        <f>IFERROR(Referidos!P481,"")</f>
        <v>0</v>
      </c>
      <c r="V481">
        <f>IFERROR(Referidos!S481,"")</f>
        <v>0</v>
      </c>
      <c r="X481">
        <f>IFERROR(Demos!A479,"")</f>
        <v>0</v>
      </c>
      <c r="Y481">
        <f>IFERROR(Demos!B479,"")</f>
        <v>0</v>
      </c>
      <c r="Z481">
        <f>IFERROR(Demos!C479,"")</f>
        <v>0</v>
      </c>
      <c r="AA481" s="2">
        <f>IFERROR(Demos!D479,"")</f>
        <v>0</v>
      </c>
      <c r="AB481" s="2">
        <f>IFERROR(Demos!E479,"")</f>
        <v>0</v>
      </c>
      <c r="AC481">
        <f>IFERROR(Demos!G479,"")</f>
        <v>0</v>
      </c>
      <c r="AD481">
        <f>IFERROR(Demos!H479,"")</f>
        <v>0</v>
      </c>
      <c r="AF481">
        <f>IFERROR(Telemarketing!A476,"")</f>
        <v>0</v>
      </c>
      <c r="AG481">
        <f>IFERROR(Telemarketing!B476,"")</f>
        <v>0</v>
      </c>
      <c r="AH481" s="2">
        <f>IFERROR(Telemarketing!C476,"")</f>
        <v>0</v>
      </c>
      <c r="AI481" s="42">
        <f>IFERROR(Telemarketing!D476,"")</f>
        <v>0</v>
      </c>
      <c r="AJ481">
        <f>IFERROR(Telemarketing!E476,"")</f>
        <v>0</v>
      </c>
      <c r="AK481">
        <f>IFERROR(Telemarketing!F476,"")</f>
        <v>0</v>
      </c>
      <c r="AL481">
        <f>IFERROR(Telemarketing!G476,"")</f>
        <v>0</v>
      </c>
    </row>
    <row r="482" spans="2:38" x14ac:dyDescent="0.2">
      <c r="B482" s="2"/>
      <c r="K482" s="5"/>
      <c r="L482" s="2"/>
      <c r="O482">
        <f>IFERROR(Referidos!A482,"")</f>
        <v>0</v>
      </c>
      <c r="P482">
        <f>IFERROR(Referidos!B482,"")</f>
        <v>0</v>
      </c>
      <c r="Q482" s="2">
        <f>IFERROR(Referidos!C482,"")</f>
        <v>0</v>
      </c>
      <c r="R482">
        <f>IFERROR(Referidos!D482,"")</f>
        <v>0</v>
      </c>
      <c r="S482">
        <f>IFERROR(Referidos!J482,"")</f>
        <v>0</v>
      </c>
      <c r="T482">
        <f>IFERROR(Referidos!N482,"")</f>
        <v>0</v>
      </c>
      <c r="U482" s="5">
        <f>IFERROR(Referidos!P482,"")</f>
        <v>0</v>
      </c>
      <c r="V482">
        <f>IFERROR(Referidos!S482,"")</f>
        <v>0</v>
      </c>
      <c r="X482">
        <f>IFERROR(Demos!A480,"")</f>
        <v>0</v>
      </c>
      <c r="Y482">
        <f>IFERROR(Demos!B480,"")</f>
        <v>0</v>
      </c>
      <c r="Z482">
        <f>IFERROR(Demos!C480,"")</f>
        <v>0</v>
      </c>
      <c r="AA482" s="2">
        <f>IFERROR(Demos!D480,"")</f>
        <v>0</v>
      </c>
      <c r="AB482" s="2">
        <f>IFERROR(Demos!E480,"")</f>
        <v>0</v>
      </c>
      <c r="AC482">
        <f>IFERROR(Demos!G480,"")</f>
        <v>0</v>
      </c>
      <c r="AD482">
        <f>IFERROR(Demos!H480,"")</f>
        <v>0</v>
      </c>
      <c r="AF482">
        <f>IFERROR(Telemarketing!A477,"")</f>
        <v>0</v>
      </c>
      <c r="AG482">
        <f>IFERROR(Telemarketing!B477,"")</f>
        <v>0</v>
      </c>
      <c r="AH482" s="2">
        <f>IFERROR(Telemarketing!C477,"")</f>
        <v>0</v>
      </c>
      <c r="AI482" s="42">
        <f>IFERROR(Telemarketing!D477,"")</f>
        <v>0</v>
      </c>
      <c r="AJ482">
        <f>IFERROR(Telemarketing!E477,"")</f>
        <v>0</v>
      </c>
      <c r="AK482">
        <f>IFERROR(Telemarketing!F477,"")</f>
        <v>0</v>
      </c>
      <c r="AL482">
        <f>IFERROR(Telemarketing!G477,"")</f>
        <v>0</v>
      </c>
    </row>
    <row r="483" spans="2:38" x14ac:dyDescent="0.2">
      <c r="B483" s="2"/>
      <c r="K483" s="5"/>
      <c r="L483" s="2"/>
      <c r="O483">
        <f>IFERROR(Referidos!A483,"")</f>
        <v>0</v>
      </c>
      <c r="P483">
        <f>IFERROR(Referidos!B483,"")</f>
        <v>0</v>
      </c>
      <c r="Q483" s="2">
        <f>IFERROR(Referidos!C483,"")</f>
        <v>0</v>
      </c>
      <c r="R483">
        <f>IFERROR(Referidos!D483,"")</f>
        <v>0</v>
      </c>
      <c r="S483">
        <f>IFERROR(Referidos!J483,"")</f>
        <v>0</v>
      </c>
      <c r="T483">
        <f>IFERROR(Referidos!N483,"")</f>
        <v>0</v>
      </c>
      <c r="U483" s="5">
        <f>IFERROR(Referidos!P483,"")</f>
        <v>0</v>
      </c>
      <c r="V483">
        <f>IFERROR(Referidos!S483,"")</f>
        <v>0</v>
      </c>
      <c r="X483">
        <f>IFERROR(Demos!A481,"")</f>
        <v>0</v>
      </c>
      <c r="Y483">
        <f>IFERROR(Demos!B481,"")</f>
        <v>0</v>
      </c>
      <c r="Z483">
        <f>IFERROR(Demos!C481,"")</f>
        <v>0</v>
      </c>
      <c r="AA483" s="2">
        <f>IFERROR(Demos!D481,"")</f>
        <v>0</v>
      </c>
      <c r="AB483" s="2">
        <f>IFERROR(Demos!E481,"")</f>
        <v>0</v>
      </c>
      <c r="AC483">
        <f>IFERROR(Demos!G481,"")</f>
        <v>0</v>
      </c>
      <c r="AD483">
        <f>IFERROR(Demos!H481,"")</f>
        <v>0</v>
      </c>
      <c r="AF483">
        <f>IFERROR(Telemarketing!A478,"")</f>
        <v>0</v>
      </c>
      <c r="AG483">
        <f>IFERROR(Telemarketing!B478,"")</f>
        <v>0</v>
      </c>
      <c r="AH483" s="2">
        <f>IFERROR(Telemarketing!C478,"")</f>
        <v>0</v>
      </c>
      <c r="AI483" s="42">
        <f>IFERROR(Telemarketing!D478,"")</f>
        <v>0</v>
      </c>
      <c r="AJ483">
        <f>IFERROR(Telemarketing!E478,"")</f>
        <v>0</v>
      </c>
      <c r="AK483">
        <f>IFERROR(Telemarketing!F478,"")</f>
        <v>0</v>
      </c>
      <c r="AL483">
        <f>IFERROR(Telemarketing!G478,"")</f>
        <v>0</v>
      </c>
    </row>
    <row r="484" spans="2:38" x14ac:dyDescent="0.2">
      <c r="B484" s="2"/>
      <c r="K484" s="5"/>
      <c r="L484" s="2"/>
      <c r="O484">
        <f>IFERROR(Referidos!A484,"")</f>
        <v>0</v>
      </c>
      <c r="P484">
        <f>IFERROR(Referidos!B484,"")</f>
        <v>0</v>
      </c>
      <c r="Q484" s="2">
        <f>IFERROR(Referidos!C484,"")</f>
        <v>0</v>
      </c>
      <c r="R484">
        <f>IFERROR(Referidos!D484,"")</f>
        <v>0</v>
      </c>
      <c r="S484">
        <f>IFERROR(Referidos!J484,"")</f>
        <v>0</v>
      </c>
      <c r="T484">
        <f>IFERROR(Referidos!N484,"")</f>
        <v>0</v>
      </c>
      <c r="U484" s="5">
        <f>IFERROR(Referidos!P484,"")</f>
        <v>0</v>
      </c>
      <c r="V484">
        <f>IFERROR(Referidos!S484,"")</f>
        <v>0</v>
      </c>
      <c r="X484">
        <f>IFERROR(Demos!A482,"")</f>
        <v>0</v>
      </c>
      <c r="Y484">
        <f>IFERROR(Demos!B482,"")</f>
        <v>0</v>
      </c>
      <c r="Z484">
        <f>IFERROR(Demos!C482,"")</f>
        <v>0</v>
      </c>
      <c r="AA484" s="2">
        <f>IFERROR(Demos!D482,"")</f>
        <v>0</v>
      </c>
      <c r="AB484" s="2">
        <f>IFERROR(Demos!E482,"")</f>
        <v>0</v>
      </c>
      <c r="AC484">
        <f>IFERROR(Demos!G482,"")</f>
        <v>0</v>
      </c>
      <c r="AD484">
        <f>IFERROR(Demos!H482,"")</f>
        <v>0</v>
      </c>
      <c r="AF484">
        <f>IFERROR(Telemarketing!A479,"")</f>
        <v>0</v>
      </c>
      <c r="AG484">
        <f>IFERROR(Telemarketing!B479,"")</f>
        <v>0</v>
      </c>
      <c r="AH484" s="2">
        <f>IFERROR(Telemarketing!C479,"")</f>
        <v>0</v>
      </c>
      <c r="AI484" s="42">
        <f>IFERROR(Telemarketing!D479,"")</f>
        <v>0</v>
      </c>
      <c r="AJ484">
        <f>IFERROR(Telemarketing!E479,"")</f>
        <v>0</v>
      </c>
      <c r="AK484">
        <f>IFERROR(Telemarketing!F479,"")</f>
        <v>0</v>
      </c>
      <c r="AL484">
        <f>IFERROR(Telemarketing!G479,"")</f>
        <v>0</v>
      </c>
    </row>
    <row r="485" spans="2:38" x14ac:dyDescent="0.2">
      <c r="B485" s="2"/>
      <c r="K485" s="5"/>
      <c r="L485" s="2"/>
      <c r="O485">
        <f>IFERROR(Referidos!A485,"")</f>
        <v>0</v>
      </c>
      <c r="P485">
        <f>IFERROR(Referidos!B485,"")</f>
        <v>0</v>
      </c>
      <c r="Q485" s="2">
        <f>IFERROR(Referidos!C485,"")</f>
        <v>0</v>
      </c>
      <c r="R485">
        <f>IFERROR(Referidos!D485,"")</f>
        <v>0</v>
      </c>
      <c r="S485">
        <f>IFERROR(Referidos!J485,"")</f>
        <v>0</v>
      </c>
      <c r="T485">
        <f>IFERROR(Referidos!N485,"")</f>
        <v>0</v>
      </c>
      <c r="U485" s="5">
        <f>IFERROR(Referidos!P485,"")</f>
        <v>0</v>
      </c>
      <c r="V485">
        <f>IFERROR(Referidos!S485,"")</f>
        <v>0</v>
      </c>
      <c r="X485">
        <f>IFERROR(Demos!A483,"")</f>
        <v>0</v>
      </c>
      <c r="Y485">
        <f>IFERROR(Demos!B483,"")</f>
        <v>0</v>
      </c>
      <c r="Z485">
        <f>IFERROR(Demos!C483,"")</f>
        <v>0</v>
      </c>
      <c r="AA485" s="2">
        <f>IFERROR(Demos!D483,"")</f>
        <v>0</v>
      </c>
      <c r="AB485" s="2">
        <f>IFERROR(Demos!E483,"")</f>
        <v>0</v>
      </c>
      <c r="AC485">
        <f>IFERROR(Demos!G483,"")</f>
        <v>0</v>
      </c>
      <c r="AD485">
        <f>IFERROR(Demos!H483,"")</f>
        <v>0</v>
      </c>
      <c r="AF485">
        <f>IFERROR(Telemarketing!A480,"")</f>
        <v>0</v>
      </c>
      <c r="AG485">
        <f>IFERROR(Telemarketing!B480,"")</f>
        <v>0</v>
      </c>
      <c r="AH485" s="2">
        <f>IFERROR(Telemarketing!C480,"")</f>
        <v>0</v>
      </c>
      <c r="AI485" s="42">
        <f>IFERROR(Telemarketing!D480,"")</f>
        <v>0</v>
      </c>
      <c r="AJ485">
        <f>IFERROR(Telemarketing!E480,"")</f>
        <v>0</v>
      </c>
      <c r="AK485">
        <f>IFERROR(Telemarketing!F480,"")</f>
        <v>0</v>
      </c>
      <c r="AL485">
        <f>IFERROR(Telemarketing!G480,"")</f>
        <v>0</v>
      </c>
    </row>
    <row r="486" spans="2:38" x14ac:dyDescent="0.2">
      <c r="B486" s="2"/>
      <c r="K486" s="5"/>
      <c r="L486" s="2"/>
      <c r="O486">
        <f>IFERROR(Referidos!A486,"")</f>
        <v>0</v>
      </c>
      <c r="P486">
        <f>IFERROR(Referidos!B486,"")</f>
        <v>0</v>
      </c>
      <c r="Q486" s="2">
        <f>IFERROR(Referidos!C486,"")</f>
        <v>0</v>
      </c>
      <c r="R486">
        <f>IFERROR(Referidos!D486,"")</f>
        <v>0</v>
      </c>
      <c r="S486">
        <f>IFERROR(Referidos!J486,"")</f>
        <v>0</v>
      </c>
      <c r="T486">
        <f>IFERROR(Referidos!N486,"")</f>
        <v>0</v>
      </c>
      <c r="U486" s="5">
        <f>IFERROR(Referidos!P486,"")</f>
        <v>0</v>
      </c>
      <c r="V486">
        <f>IFERROR(Referidos!S486,"")</f>
        <v>0</v>
      </c>
      <c r="X486">
        <f>IFERROR(Demos!A484,"")</f>
        <v>0</v>
      </c>
      <c r="Y486">
        <f>IFERROR(Demos!B484,"")</f>
        <v>0</v>
      </c>
      <c r="Z486">
        <f>IFERROR(Demos!C484,"")</f>
        <v>0</v>
      </c>
      <c r="AA486" s="2">
        <f>IFERROR(Demos!D484,"")</f>
        <v>0</v>
      </c>
      <c r="AB486" s="2">
        <f>IFERROR(Demos!E484,"")</f>
        <v>0</v>
      </c>
      <c r="AC486">
        <f>IFERROR(Demos!G484,"")</f>
        <v>0</v>
      </c>
      <c r="AD486">
        <f>IFERROR(Demos!H484,"")</f>
        <v>0</v>
      </c>
      <c r="AF486">
        <f>IFERROR(Telemarketing!A481,"")</f>
        <v>0</v>
      </c>
      <c r="AG486">
        <f>IFERROR(Telemarketing!B481,"")</f>
        <v>0</v>
      </c>
      <c r="AH486" s="2">
        <f>IFERROR(Telemarketing!C481,"")</f>
        <v>0</v>
      </c>
      <c r="AI486" s="42">
        <f>IFERROR(Telemarketing!D481,"")</f>
        <v>0</v>
      </c>
      <c r="AJ486">
        <f>IFERROR(Telemarketing!E481,"")</f>
        <v>0</v>
      </c>
      <c r="AK486">
        <f>IFERROR(Telemarketing!F481,"")</f>
        <v>0</v>
      </c>
      <c r="AL486">
        <f>IFERROR(Telemarketing!G481,"")</f>
        <v>0</v>
      </c>
    </row>
    <row r="487" spans="2:38" x14ac:dyDescent="0.2">
      <c r="B487" s="2"/>
      <c r="K487" s="5"/>
      <c r="L487" s="2"/>
      <c r="O487">
        <f>IFERROR(Referidos!A487,"")</f>
        <v>0</v>
      </c>
      <c r="P487">
        <f>IFERROR(Referidos!B487,"")</f>
        <v>0</v>
      </c>
      <c r="Q487" s="2">
        <f>IFERROR(Referidos!C487,"")</f>
        <v>0</v>
      </c>
      <c r="R487">
        <f>IFERROR(Referidos!D487,"")</f>
        <v>0</v>
      </c>
      <c r="S487">
        <f>IFERROR(Referidos!J487,"")</f>
        <v>0</v>
      </c>
      <c r="T487">
        <f>IFERROR(Referidos!N487,"")</f>
        <v>0</v>
      </c>
      <c r="U487" s="5">
        <f>IFERROR(Referidos!P487,"")</f>
        <v>0</v>
      </c>
      <c r="V487">
        <f>IFERROR(Referidos!S487,"")</f>
        <v>0</v>
      </c>
      <c r="X487">
        <f>IFERROR(Demos!A485,"")</f>
        <v>0</v>
      </c>
      <c r="Y487">
        <f>IFERROR(Demos!B485,"")</f>
        <v>0</v>
      </c>
      <c r="Z487">
        <f>IFERROR(Demos!C485,"")</f>
        <v>0</v>
      </c>
      <c r="AA487" s="2">
        <f>IFERROR(Demos!D485,"")</f>
        <v>0</v>
      </c>
      <c r="AB487" s="2">
        <f>IFERROR(Demos!E485,"")</f>
        <v>0</v>
      </c>
      <c r="AC487">
        <f>IFERROR(Demos!G485,"")</f>
        <v>0</v>
      </c>
      <c r="AD487">
        <f>IFERROR(Demos!H485,"")</f>
        <v>0</v>
      </c>
      <c r="AF487">
        <f>IFERROR(Telemarketing!A482,"")</f>
        <v>0</v>
      </c>
      <c r="AG487">
        <f>IFERROR(Telemarketing!B482,"")</f>
        <v>0</v>
      </c>
      <c r="AH487" s="2">
        <f>IFERROR(Telemarketing!C482,"")</f>
        <v>0</v>
      </c>
      <c r="AI487" s="42">
        <f>IFERROR(Telemarketing!D482,"")</f>
        <v>0</v>
      </c>
      <c r="AJ487">
        <f>IFERROR(Telemarketing!E482,"")</f>
        <v>0</v>
      </c>
      <c r="AK487">
        <f>IFERROR(Telemarketing!F482,"")</f>
        <v>0</v>
      </c>
      <c r="AL487">
        <f>IFERROR(Telemarketing!G482,"")</f>
        <v>0</v>
      </c>
    </row>
    <row r="488" spans="2:38" x14ac:dyDescent="0.2">
      <c r="B488" s="2"/>
      <c r="K488" s="5"/>
      <c r="L488" s="2"/>
      <c r="O488">
        <f>IFERROR(Referidos!A488,"")</f>
        <v>0</v>
      </c>
      <c r="P488">
        <f>IFERROR(Referidos!B488,"")</f>
        <v>0</v>
      </c>
      <c r="Q488" s="2">
        <f>IFERROR(Referidos!C488,"")</f>
        <v>0</v>
      </c>
      <c r="R488">
        <f>IFERROR(Referidos!D488,"")</f>
        <v>0</v>
      </c>
      <c r="S488">
        <f>IFERROR(Referidos!J488,"")</f>
        <v>0</v>
      </c>
      <c r="T488">
        <f>IFERROR(Referidos!N488,"")</f>
        <v>0</v>
      </c>
      <c r="U488" s="5">
        <f>IFERROR(Referidos!P488,"")</f>
        <v>0</v>
      </c>
      <c r="V488">
        <f>IFERROR(Referidos!S488,"")</f>
        <v>0</v>
      </c>
      <c r="X488">
        <f>IFERROR(Demos!A486,"")</f>
        <v>0</v>
      </c>
      <c r="Y488">
        <f>IFERROR(Demos!B486,"")</f>
        <v>0</v>
      </c>
      <c r="Z488">
        <f>IFERROR(Demos!C486,"")</f>
        <v>0</v>
      </c>
      <c r="AA488" s="2">
        <f>IFERROR(Demos!D486,"")</f>
        <v>0</v>
      </c>
      <c r="AB488" s="2">
        <f>IFERROR(Demos!E486,"")</f>
        <v>0</v>
      </c>
      <c r="AC488">
        <f>IFERROR(Demos!G486,"")</f>
        <v>0</v>
      </c>
      <c r="AD488">
        <f>IFERROR(Demos!H486,"")</f>
        <v>0</v>
      </c>
      <c r="AF488">
        <f>IFERROR(Telemarketing!A483,"")</f>
        <v>0</v>
      </c>
      <c r="AG488">
        <f>IFERROR(Telemarketing!B483,"")</f>
        <v>0</v>
      </c>
      <c r="AH488" s="2">
        <f>IFERROR(Telemarketing!C483,"")</f>
        <v>0</v>
      </c>
      <c r="AI488" s="42">
        <f>IFERROR(Telemarketing!D483,"")</f>
        <v>0</v>
      </c>
      <c r="AJ488">
        <f>IFERROR(Telemarketing!E483,"")</f>
        <v>0</v>
      </c>
      <c r="AK488">
        <f>IFERROR(Telemarketing!F483,"")</f>
        <v>0</v>
      </c>
      <c r="AL488">
        <f>IFERROR(Telemarketing!G483,"")</f>
        <v>0</v>
      </c>
    </row>
    <row r="489" spans="2:38" x14ac:dyDescent="0.2">
      <c r="B489" s="2"/>
      <c r="K489" s="5"/>
      <c r="L489" s="2"/>
      <c r="O489">
        <f>IFERROR(Referidos!A489,"")</f>
        <v>0</v>
      </c>
      <c r="P489">
        <f>IFERROR(Referidos!B489,"")</f>
        <v>0</v>
      </c>
      <c r="Q489" s="2">
        <f>IFERROR(Referidos!C489,"")</f>
        <v>0</v>
      </c>
      <c r="R489">
        <f>IFERROR(Referidos!D489,"")</f>
        <v>0</v>
      </c>
      <c r="S489">
        <f>IFERROR(Referidos!J489,"")</f>
        <v>0</v>
      </c>
      <c r="T489">
        <f>IFERROR(Referidos!N489,"")</f>
        <v>0</v>
      </c>
      <c r="U489" s="5">
        <f>IFERROR(Referidos!P489,"")</f>
        <v>0</v>
      </c>
      <c r="V489">
        <f>IFERROR(Referidos!S489,"")</f>
        <v>0</v>
      </c>
      <c r="X489">
        <f>IFERROR(Demos!A487,"")</f>
        <v>0</v>
      </c>
      <c r="Y489">
        <f>IFERROR(Demos!B487,"")</f>
        <v>0</v>
      </c>
      <c r="Z489">
        <f>IFERROR(Demos!C487,"")</f>
        <v>0</v>
      </c>
      <c r="AA489" s="2">
        <f>IFERROR(Demos!D487,"")</f>
        <v>0</v>
      </c>
      <c r="AB489" s="2">
        <f>IFERROR(Demos!E487,"")</f>
        <v>0</v>
      </c>
      <c r="AC489">
        <f>IFERROR(Demos!G487,"")</f>
        <v>0</v>
      </c>
      <c r="AD489">
        <f>IFERROR(Demos!H487,"")</f>
        <v>0</v>
      </c>
      <c r="AF489">
        <f>IFERROR(Telemarketing!A484,"")</f>
        <v>0</v>
      </c>
      <c r="AG489">
        <f>IFERROR(Telemarketing!B484,"")</f>
        <v>0</v>
      </c>
      <c r="AH489" s="2">
        <f>IFERROR(Telemarketing!C484,"")</f>
        <v>0</v>
      </c>
      <c r="AI489" s="42">
        <f>IFERROR(Telemarketing!D484,"")</f>
        <v>0</v>
      </c>
      <c r="AJ489">
        <f>IFERROR(Telemarketing!E484,"")</f>
        <v>0</v>
      </c>
      <c r="AK489">
        <f>IFERROR(Telemarketing!F484,"")</f>
        <v>0</v>
      </c>
      <c r="AL489">
        <f>IFERROR(Telemarketing!G484,"")</f>
        <v>0</v>
      </c>
    </row>
    <row r="490" spans="2:38" x14ac:dyDescent="0.2">
      <c r="B490" s="2"/>
      <c r="K490" s="5"/>
      <c r="L490" s="2"/>
      <c r="O490">
        <f>IFERROR(Referidos!A490,"")</f>
        <v>0</v>
      </c>
      <c r="P490">
        <f>IFERROR(Referidos!B490,"")</f>
        <v>0</v>
      </c>
      <c r="Q490" s="2">
        <f>IFERROR(Referidos!C490,"")</f>
        <v>0</v>
      </c>
      <c r="R490">
        <f>IFERROR(Referidos!D490,"")</f>
        <v>0</v>
      </c>
      <c r="S490">
        <f>IFERROR(Referidos!J490,"")</f>
        <v>0</v>
      </c>
      <c r="T490">
        <f>IFERROR(Referidos!N490,"")</f>
        <v>0</v>
      </c>
      <c r="U490" s="5">
        <f>IFERROR(Referidos!P490,"")</f>
        <v>0</v>
      </c>
      <c r="V490">
        <f>IFERROR(Referidos!S490,"")</f>
        <v>0</v>
      </c>
      <c r="X490">
        <f>IFERROR(Demos!A488,"")</f>
        <v>0</v>
      </c>
      <c r="Y490">
        <f>IFERROR(Demos!B488,"")</f>
        <v>0</v>
      </c>
      <c r="Z490">
        <f>IFERROR(Demos!C488,"")</f>
        <v>0</v>
      </c>
      <c r="AA490" s="2">
        <f>IFERROR(Demos!D488,"")</f>
        <v>0</v>
      </c>
      <c r="AB490" s="2">
        <f>IFERROR(Demos!E488,"")</f>
        <v>0</v>
      </c>
      <c r="AC490">
        <f>IFERROR(Demos!G488,"")</f>
        <v>0</v>
      </c>
      <c r="AD490">
        <f>IFERROR(Demos!H488,"")</f>
        <v>0</v>
      </c>
      <c r="AF490">
        <f>IFERROR(Telemarketing!A485,"")</f>
        <v>0</v>
      </c>
      <c r="AG490">
        <f>IFERROR(Telemarketing!B485,"")</f>
        <v>0</v>
      </c>
      <c r="AH490" s="2">
        <f>IFERROR(Telemarketing!C485,"")</f>
        <v>0</v>
      </c>
      <c r="AI490" s="42">
        <f>IFERROR(Telemarketing!D485,"")</f>
        <v>0</v>
      </c>
      <c r="AJ490">
        <f>IFERROR(Telemarketing!E485,"")</f>
        <v>0</v>
      </c>
      <c r="AK490">
        <f>IFERROR(Telemarketing!F485,"")</f>
        <v>0</v>
      </c>
      <c r="AL490">
        <f>IFERROR(Telemarketing!G485,"")</f>
        <v>0</v>
      </c>
    </row>
    <row r="491" spans="2:38" x14ac:dyDescent="0.2">
      <c r="B491" s="2"/>
      <c r="K491" s="5"/>
      <c r="L491" s="2"/>
      <c r="O491">
        <f>IFERROR(Referidos!A491,"")</f>
        <v>0</v>
      </c>
      <c r="P491">
        <f>IFERROR(Referidos!B491,"")</f>
        <v>0</v>
      </c>
      <c r="Q491" s="2">
        <f>IFERROR(Referidos!C491,"")</f>
        <v>0</v>
      </c>
      <c r="R491">
        <f>IFERROR(Referidos!D491,"")</f>
        <v>0</v>
      </c>
      <c r="S491">
        <f>IFERROR(Referidos!J491,"")</f>
        <v>0</v>
      </c>
      <c r="T491">
        <f>IFERROR(Referidos!N491,"")</f>
        <v>0</v>
      </c>
      <c r="U491" s="5">
        <f>IFERROR(Referidos!P491,"")</f>
        <v>0</v>
      </c>
      <c r="V491">
        <f>IFERROR(Referidos!S491,"")</f>
        <v>0</v>
      </c>
      <c r="X491">
        <f>IFERROR(Demos!A489,"")</f>
        <v>0</v>
      </c>
      <c r="Y491">
        <f>IFERROR(Demos!B489,"")</f>
        <v>0</v>
      </c>
      <c r="Z491">
        <f>IFERROR(Demos!C489,"")</f>
        <v>0</v>
      </c>
      <c r="AA491" s="2">
        <f>IFERROR(Demos!D489,"")</f>
        <v>0</v>
      </c>
      <c r="AB491" s="2">
        <f>IFERROR(Demos!E489,"")</f>
        <v>0</v>
      </c>
      <c r="AC491">
        <f>IFERROR(Demos!G489,"")</f>
        <v>0</v>
      </c>
      <c r="AD491">
        <f>IFERROR(Demos!H489,"")</f>
        <v>0</v>
      </c>
      <c r="AF491">
        <f>IFERROR(Telemarketing!A486,"")</f>
        <v>0</v>
      </c>
      <c r="AG491">
        <f>IFERROR(Telemarketing!B486,"")</f>
        <v>0</v>
      </c>
      <c r="AH491" s="2">
        <f>IFERROR(Telemarketing!C486,"")</f>
        <v>0</v>
      </c>
      <c r="AI491" s="42">
        <f>IFERROR(Telemarketing!D486,"")</f>
        <v>0</v>
      </c>
      <c r="AJ491">
        <f>IFERROR(Telemarketing!E486,"")</f>
        <v>0</v>
      </c>
      <c r="AK491">
        <f>IFERROR(Telemarketing!F486,"")</f>
        <v>0</v>
      </c>
      <c r="AL491">
        <f>IFERROR(Telemarketing!G486,"")</f>
        <v>0</v>
      </c>
    </row>
    <row r="492" spans="2:38" x14ac:dyDescent="0.2">
      <c r="B492" s="2"/>
      <c r="K492" s="5"/>
      <c r="L492" s="2"/>
      <c r="O492">
        <f>IFERROR(Referidos!A492,"")</f>
        <v>0</v>
      </c>
      <c r="P492">
        <f>IFERROR(Referidos!B492,"")</f>
        <v>0</v>
      </c>
      <c r="Q492" s="2">
        <f>IFERROR(Referidos!C492,"")</f>
        <v>0</v>
      </c>
      <c r="R492">
        <f>IFERROR(Referidos!D492,"")</f>
        <v>0</v>
      </c>
      <c r="S492">
        <f>IFERROR(Referidos!J492,"")</f>
        <v>0</v>
      </c>
      <c r="T492">
        <f>IFERROR(Referidos!N492,"")</f>
        <v>0</v>
      </c>
      <c r="U492" s="5">
        <f>IFERROR(Referidos!P492,"")</f>
        <v>0</v>
      </c>
      <c r="V492">
        <f>IFERROR(Referidos!S492,"")</f>
        <v>0</v>
      </c>
      <c r="X492">
        <f>IFERROR(Demos!A490,"")</f>
        <v>0</v>
      </c>
      <c r="Y492">
        <f>IFERROR(Demos!B490,"")</f>
        <v>0</v>
      </c>
      <c r="Z492">
        <f>IFERROR(Demos!C490,"")</f>
        <v>0</v>
      </c>
      <c r="AA492" s="2">
        <f>IFERROR(Demos!D490,"")</f>
        <v>0</v>
      </c>
      <c r="AB492" s="2">
        <f>IFERROR(Demos!E490,"")</f>
        <v>0</v>
      </c>
      <c r="AC492">
        <f>IFERROR(Demos!G490,"")</f>
        <v>0</v>
      </c>
      <c r="AD492">
        <f>IFERROR(Demos!H490,"")</f>
        <v>0</v>
      </c>
      <c r="AF492">
        <f>IFERROR(Telemarketing!A487,"")</f>
        <v>0</v>
      </c>
      <c r="AG492">
        <f>IFERROR(Telemarketing!B487,"")</f>
        <v>0</v>
      </c>
      <c r="AH492" s="2">
        <f>IFERROR(Telemarketing!C487,"")</f>
        <v>0</v>
      </c>
      <c r="AI492" s="42">
        <f>IFERROR(Telemarketing!D487,"")</f>
        <v>0</v>
      </c>
      <c r="AJ492">
        <f>IFERROR(Telemarketing!E487,"")</f>
        <v>0</v>
      </c>
      <c r="AK492">
        <f>IFERROR(Telemarketing!F487,"")</f>
        <v>0</v>
      </c>
      <c r="AL492">
        <f>IFERROR(Telemarketing!G487,"")</f>
        <v>0</v>
      </c>
    </row>
    <row r="493" spans="2:38" x14ac:dyDescent="0.2">
      <c r="B493" s="2"/>
      <c r="K493" s="5"/>
      <c r="L493" s="2"/>
      <c r="O493">
        <f>IFERROR(Referidos!A493,"")</f>
        <v>0</v>
      </c>
      <c r="P493">
        <f>IFERROR(Referidos!B493,"")</f>
        <v>0</v>
      </c>
      <c r="Q493" s="2">
        <f>IFERROR(Referidos!C493,"")</f>
        <v>0</v>
      </c>
      <c r="R493">
        <f>IFERROR(Referidos!D493,"")</f>
        <v>0</v>
      </c>
      <c r="S493">
        <f>IFERROR(Referidos!J493,"")</f>
        <v>0</v>
      </c>
      <c r="T493">
        <f>IFERROR(Referidos!N493,"")</f>
        <v>0</v>
      </c>
      <c r="U493" s="5">
        <f>IFERROR(Referidos!P493,"")</f>
        <v>0</v>
      </c>
      <c r="V493">
        <f>IFERROR(Referidos!S493,"")</f>
        <v>0</v>
      </c>
      <c r="X493">
        <f>IFERROR(Demos!A491,"")</f>
        <v>0</v>
      </c>
      <c r="Y493">
        <f>IFERROR(Demos!B491,"")</f>
        <v>0</v>
      </c>
      <c r="Z493">
        <f>IFERROR(Demos!C491,"")</f>
        <v>0</v>
      </c>
      <c r="AA493" s="2">
        <f>IFERROR(Demos!D491,"")</f>
        <v>0</v>
      </c>
      <c r="AB493" s="2">
        <f>IFERROR(Demos!E491,"")</f>
        <v>0</v>
      </c>
      <c r="AC493">
        <f>IFERROR(Demos!G491,"")</f>
        <v>0</v>
      </c>
      <c r="AD493">
        <f>IFERROR(Demos!H491,"")</f>
        <v>0</v>
      </c>
      <c r="AF493">
        <f>IFERROR(Telemarketing!A488,"")</f>
        <v>0</v>
      </c>
      <c r="AG493">
        <f>IFERROR(Telemarketing!B488,"")</f>
        <v>0</v>
      </c>
      <c r="AH493" s="2">
        <f>IFERROR(Telemarketing!C488,"")</f>
        <v>0</v>
      </c>
      <c r="AI493" s="42">
        <f>IFERROR(Telemarketing!D488,"")</f>
        <v>0</v>
      </c>
      <c r="AJ493">
        <f>IFERROR(Telemarketing!E488,"")</f>
        <v>0</v>
      </c>
      <c r="AK493">
        <f>IFERROR(Telemarketing!F488,"")</f>
        <v>0</v>
      </c>
      <c r="AL493">
        <f>IFERROR(Telemarketing!G488,"")</f>
        <v>0</v>
      </c>
    </row>
    <row r="494" spans="2:38" x14ac:dyDescent="0.2">
      <c r="B494" s="2"/>
      <c r="K494" s="5"/>
      <c r="L494" s="2"/>
      <c r="O494">
        <f>IFERROR(Referidos!A494,"")</f>
        <v>0</v>
      </c>
      <c r="P494">
        <f>IFERROR(Referidos!B494,"")</f>
        <v>0</v>
      </c>
      <c r="Q494" s="2">
        <f>IFERROR(Referidos!C494,"")</f>
        <v>0</v>
      </c>
      <c r="R494">
        <f>IFERROR(Referidos!D494,"")</f>
        <v>0</v>
      </c>
      <c r="S494">
        <f>IFERROR(Referidos!J494,"")</f>
        <v>0</v>
      </c>
      <c r="T494">
        <f>IFERROR(Referidos!N494,"")</f>
        <v>0</v>
      </c>
      <c r="U494" s="5">
        <f>IFERROR(Referidos!P494,"")</f>
        <v>0</v>
      </c>
      <c r="V494">
        <f>IFERROR(Referidos!S494,"")</f>
        <v>0</v>
      </c>
      <c r="X494">
        <f>IFERROR(Demos!A492,"")</f>
        <v>0</v>
      </c>
      <c r="Y494">
        <f>IFERROR(Demos!B492,"")</f>
        <v>0</v>
      </c>
      <c r="Z494">
        <f>IFERROR(Demos!C492,"")</f>
        <v>0</v>
      </c>
      <c r="AA494" s="2">
        <f>IFERROR(Demos!D492,"")</f>
        <v>0</v>
      </c>
      <c r="AB494" s="2">
        <f>IFERROR(Demos!E492,"")</f>
        <v>0</v>
      </c>
      <c r="AC494">
        <f>IFERROR(Demos!G492,"")</f>
        <v>0</v>
      </c>
      <c r="AD494">
        <f>IFERROR(Demos!H492,"")</f>
        <v>0</v>
      </c>
      <c r="AF494">
        <f>IFERROR(Telemarketing!A489,"")</f>
        <v>0</v>
      </c>
      <c r="AG494">
        <f>IFERROR(Telemarketing!B489,"")</f>
        <v>0</v>
      </c>
      <c r="AH494" s="2">
        <f>IFERROR(Telemarketing!C489,"")</f>
        <v>0</v>
      </c>
      <c r="AI494" s="42">
        <f>IFERROR(Telemarketing!D489,"")</f>
        <v>0</v>
      </c>
      <c r="AJ494">
        <f>IFERROR(Telemarketing!E489,"")</f>
        <v>0</v>
      </c>
      <c r="AK494">
        <f>IFERROR(Telemarketing!F489,"")</f>
        <v>0</v>
      </c>
      <c r="AL494">
        <f>IFERROR(Telemarketing!G489,"")</f>
        <v>0</v>
      </c>
    </row>
    <row r="495" spans="2:38" x14ac:dyDescent="0.2">
      <c r="B495" s="2"/>
      <c r="K495" s="5"/>
      <c r="L495" s="2"/>
      <c r="O495">
        <f>IFERROR(Referidos!A495,"")</f>
        <v>0</v>
      </c>
      <c r="P495">
        <f>IFERROR(Referidos!B495,"")</f>
        <v>0</v>
      </c>
      <c r="Q495" s="2">
        <f>IFERROR(Referidos!C495,"")</f>
        <v>0</v>
      </c>
      <c r="R495">
        <f>IFERROR(Referidos!D495,"")</f>
        <v>0</v>
      </c>
      <c r="S495">
        <f>IFERROR(Referidos!J495,"")</f>
        <v>0</v>
      </c>
      <c r="T495">
        <f>IFERROR(Referidos!N495,"")</f>
        <v>0</v>
      </c>
      <c r="U495" s="5">
        <f>IFERROR(Referidos!P495,"")</f>
        <v>0</v>
      </c>
      <c r="V495">
        <f>IFERROR(Referidos!S495,"")</f>
        <v>0</v>
      </c>
      <c r="X495">
        <f>IFERROR(Demos!A493,"")</f>
        <v>0</v>
      </c>
      <c r="Y495">
        <f>IFERROR(Demos!B493,"")</f>
        <v>0</v>
      </c>
      <c r="Z495">
        <f>IFERROR(Demos!C493,"")</f>
        <v>0</v>
      </c>
      <c r="AA495" s="2">
        <f>IFERROR(Demos!D493,"")</f>
        <v>0</v>
      </c>
      <c r="AB495" s="2">
        <f>IFERROR(Demos!E493,"")</f>
        <v>0</v>
      </c>
      <c r="AC495">
        <f>IFERROR(Demos!G493,"")</f>
        <v>0</v>
      </c>
      <c r="AD495">
        <f>IFERROR(Demos!H493,"")</f>
        <v>0</v>
      </c>
      <c r="AF495">
        <f>IFERROR(Telemarketing!A490,"")</f>
        <v>0</v>
      </c>
      <c r="AG495">
        <f>IFERROR(Telemarketing!B490,"")</f>
        <v>0</v>
      </c>
      <c r="AH495" s="2">
        <f>IFERROR(Telemarketing!C490,"")</f>
        <v>0</v>
      </c>
      <c r="AI495" s="42">
        <f>IFERROR(Telemarketing!D490,"")</f>
        <v>0</v>
      </c>
      <c r="AJ495">
        <f>IFERROR(Telemarketing!E490,"")</f>
        <v>0</v>
      </c>
      <c r="AK495">
        <f>IFERROR(Telemarketing!F490,"")</f>
        <v>0</v>
      </c>
      <c r="AL495">
        <f>IFERROR(Telemarketing!G490,"")</f>
        <v>0</v>
      </c>
    </row>
    <row r="496" spans="2:38" x14ac:dyDescent="0.2">
      <c r="B496" s="2"/>
      <c r="K496" s="5"/>
      <c r="L496" s="2"/>
      <c r="O496">
        <f>IFERROR(Referidos!A496,"")</f>
        <v>0</v>
      </c>
      <c r="P496">
        <f>IFERROR(Referidos!B496,"")</f>
        <v>0</v>
      </c>
      <c r="Q496" s="2">
        <f>IFERROR(Referidos!C496,"")</f>
        <v>0</v>
      </c>
      <c r="R496">
        <f>IFERROR(Referidos!D496,"")</f>
        <v>0</v>
      </c>
      <c r="S496">
        <f>IFERROR(Referidos!J496,"")</f>
        <v>0</v>
      </c>
      <c r="T496">
        <f>IFERROR(Referidos!N496,"")</f>
        <v>0</v>
      </c>
      <c r="U496" s="5">
        <f>IFERROR(Referidos!P496,"")</f>
        <v>0</v>
      </c>
      <c r="V496">
        <f>IFERROR(Referidos!S496,"")</f>
        <v>0</v>
      </c>
      <c r="X496">
        <f>IFERROR(Demos!A494,"")</f>
        <v>0</v>
      </c>
      <c r="Y496">
        <f>IFERROR(Demos!B494,"")</f>
        <v>0</v>
      </c>
      <c r="Z496">
        <f>IFERROR(Demos!C494,"")</f>
        <v>0</v>
      </c>
      <c r="AA496" s="2">
        <f>IFERROR(Demos!D494,"")</f>
        <v>0</v>
      </c>
      <c r="AB496" s="2">
        <f>IFERROR(Demos!E494,"")</f>
        <v>0</v>
      </c>
      <c r="AC496">
        <f>IFERROR(Demos!G494,"")</f>
        <v>0</v>
      </c>
      <c r="AD496">
        <f>IFERROR(Demos!H494,"")</f>
        <v>0</v>
      </c>
      <c r="AF496">
        <f>IFERROR(Telemarketing!A491,"")</f>
        <v>0</v>
      </c>
      <c r="AG496">
        <f>IFERROR(Telemarketing!B491,"")</f>
        <v>0</v>
      </c>
      <c r="AH496" s="2">
        <f>IFERROR(Telemarketing!C491,"")</f>
        <v>0</v>
      </c>
      <c r="AI496" s="42">
        <f>IFERROR(Telemarketing!D491,"")</f>
        <v>0</v>
      </c>
      <c r="AJ496">
        <f>IFERROR(Telemarketing!E491,"")</f>
        <v>0</v>
      </c>
      <c r="AK496">
        <f>IFERROR(Telemarketing!F491,"")</f>
        <v>0</v>
      </c>
      <c r="AL496">
        <f>IFERROR(Telemarketing!G491,"")</f>
        <v>0</v>
      </c>
    </row>
    <row r="497" spans="2:38" x14ac:dyDescent="0.2">
      <c r="B497" s="2"/>
      <c r="K497" s="5"/>
      <c r="L497" s="2"/>
      <c r="O497">
        <f>IFERROR(Referidos!A497,"")</f>
        <v>0</v>
      </c>
      <c r="P497">
        <f>IFERROR(Referidos!B497,"")</f>
        <v>0</v>
      </c>
      <c r="Q497" s="2">
        <f>IFERROR(Referidos!C497,"")</f>
        <v>0</v>
      </c>
      <c r="R497">
        <f>IFERROR(Referidos!D497,"")</f>
        <v>0</v>
      </c>
      <c r="S497">
        <f>IFERROR(Referidos!J497,"")</f>
        <v>0</v>
      </c>
      <c r="T497">
        <f>IFERROR(Referidos!N497,"")</f>
        <v>0</v>
      </c>
      <c r="U497" s="5">
        <f>IFERROR(Referidos!P497,"")</f>
        <v>0</v>
      </c>
      <c r="V497">
        <f>IFERROR(Referidos!S497,"")</f>
        <v>0</v>
      </c>
      <c r="X497">
        <f>IFERROR(Demos!A495,"")</f>
        <v>0</v>
      </c>
      <c r="Y497">
        <f>IFERROR(Demos!B495,"")</f>
        <v>0</v>
      </c>
      <c r="Z497">
        <f>IFERROR(Demos!C495,"")</f>
        <v>0</v>
      </c>
      <c r="AA497" s="2">
        <f>IFERROR(Demos!D495,"")</f>
        <v>0</v>
      </c>
      <c r="AB497" s="2">
        <f>IFERROR(Demos!E495,"")</f>
        <v>0</v>
      </c>
      <c r="AC497">
        <f>IFERROR(Demos!G495,"")</f>
        <v>0</v>
      </c>
      <c r="AD497">
        <f>IFERROR(Demos!H495,"")</f>
        <v>0</v>
      </c>
      <c r="AF497">
        <f>IFERROR(Telemarketing!A492,"")</f>
        <v>0</v>
      </c>
      <c r="AG497">
        <f>IFERROR(Telemarketing!B492,"")</f>
        <v>0</v>
      </c>
      <c r="AH497" s="2">
        <f>IFERROR(Telemarketing!C492,"")</f>
        <v>0</v>
      </c>
      <c r="AI497" s="42">
        <f>IFERROR(Telemarketing!D492,"")</f>
        <v>0</v>
      </c>
      <c r="AJ497">
        <f>IFERROR(Telemarketing!E492,"")</f>
        <v>0</v>
      </c>
      <c r="AK497">
        <f>IFERROR(Telemarketing!F492,"")</f>
        <v>0</v>
      </c>
      <c r="AL497">
        <f>IFERROR(Telemarketing!G492,"")</f>
        <v>0</v>
      </c>
    </row>
    <row r="498" spans="2:38" x14ac:dyDescent="0.2">
      <c r="B498" s="2"/>
      <c r="K498" s="5"/>
      <c r="L498" s="2"/>
      <c r="O498">
        <f>IFERROR(Referidos!A498,"")</f>
        <v>0</v>
      </c>
      <c r="P498">
        <f>IFERROR(Referidos!B498,"")</f>
        <v>0</v>
      </c>
      <c r="Q498" s="2">
        <f>IFERROR(Referidos!C498,"")</f>
        <v>0</v>
      </c>
      <c r="R498">
        <f>IFERROR(Referidos!D498,"")</f>
        <v>0</v>
      </c>
      <c r="S498">
        <f>IFERROR(Referidos!J498,"")</f>
        <v>0</v>
      </c>
      <c r="T498">
        <f>IFERROR(Referidos!N498,"")</f>
        <v>0</v>
      </c>
      <c r="U498" s="5">
        <f>IFERROR(Referidos!P498,"")</f>
        <v>0</v>
      </c>
      <c r="V498">
        <f>IFERROR(Referidos!S498,"")</f>
        <v>0</v>
      </c>
      <c r="X498">
        <f>IFERROR(Demos!A496,"")</f>
        <v>0</v>
      </c>
      <c r="Y498">
        <f>IFERROR(Demos!B496,"")</f>
        <v>0</v>
      </c>
      <c r="Z498">
        <f>IFERROR(Demos!C496,"")</f>
        <v>0</v>
      </c>
      <c r="AA498" s="2">
        <f>IFERROR(Demos!D496,"")</f>
        <v>0</v>
      </c>
      <c r="AB498" s="2">
        <f>IFERROR(Demos!E496,"")</f>
        <v>0</v>
      </c>
      <c r="AC498">
        <f>IFERROR(Demos!G496,"")</f>
        <v>0</v>
      </c>
      <c r="AD498">
        <f>IFERROR(Demos!H496,"")</f>
        <v>0</v>
      </c>
      <c r="AF498">
        <f>IFERROR(Telemarketing!A493,"")</f>
        <v>0</v>
      </c>
      <c r="AG498">
        <f>IFERROR(Telemarketing!B493,"")</f>
        <v>0</v>
      </c>
      <c r="AH498" s="2">
        <f>IFERROR(Telemarketing!C493,"")</f>
        <v>0</v>
      </c>
      <c r="AI498" s="42">
        <f>IFERROR(Telemarketing!D493,"")</f>
        <v>0</v>
      </c>
      <c r="AJ498">
        <f>IFERROR(Telemarketing!E493,"")</f>
        <v>0</v>
      </c>
      <c r="AK498">
        <f>IFERROR(Telemarketing!F493,"")</f>
        <v>0</v>
      </c>
      <c r="AL498">
        <f>IFERROR(Telemarketing!G493,"")</f>
        <v>0</v>
      </c>
    </row>
    <row r="499" spans="2:38" x14ac:dyDescent="0.2">
      <c r="B499" s="2"/>
      <c r="K499" s="5"/>
      <c r="L499" s="2"/>
      <c r="O499">
        <f>IFERROR(Referidos!A499,"")</f>
        <v>0</v>
      </c>
      <c r="P499">
        <f>IFERROR(Referidos!B499,"")</f>
        <v>0</v>
      </c>
      <c r="Q499" s="2">
        <f>IFERROR(Referidos!C499,"")</f>
        <v>0</v>
      </c>
      <c r="R499">
        <f>IFERROR(Referidos!D499,"")</f>
        <v>0</v>
      </c>
      <c r="S499">
        <f>IFERROR(Referidos!J499,"")</f>
        <v>0</v>
      </c>
      <c r="T499">
        <f>IFERROR(Referidos!N499,"")</f>
        <v>0</v>
      </c>
      <c r="U499" s="5">
        <f>IFERROR(Referidos!P499,"")</f>
        <v>0</v>
      </c>
      <c r="V499">
        <f>IFERROR(Referidos!S499,"")</f>
        <v>0</v>
      </c>
      <c r="X499">
        <f>IFERROR(Demos!A497,"")</f>
        <v>0</v>
      </c>
      <c r="Y499">
        <f>IFERROR(Demos!B497,"")</f>
        <v>0</v>
      </c>
      <c r="Z499">
        <f>IFERROR(Demos!C497,"")</f>
        <v>0</v>
      </c>
      <c r="AA499" s="2">
        <f>IFERROR(Demos!D497,"")</f>
        <v>0</v>
      </c>
      <c r="AB499" s="2">
        <f>IFERROR(Demos!E497,"")</f>
        <v>0</v>
      </c>
      <c r="AC499">
        <f>IFERROR(Demos!G497,"")</f>
        <v>0</v>
      </c>
      <c r="AD499">
        <f>IFERROR(Demos!H497,"")</f>
        <v>0</v>
      </c>
      <c r="AF499">
        <f>IFERROR(Telemarketing!A494,"")</f>
        <v>0</v>
      </c>
      <c r="AG499">
        <f>IFERROR(Telemarketing!B494,"")</f>
        <v>0</v>
      </c>
      <c r="AH499" s="2">
        <f>IFERROR(Telemarketing!C494,"")</f>
        <v>0</v>
      </c>
      <c r="AI499" s="42">
        <f>IFERROR(Telemarketing!D494,"")</f>
        <v>0</v>
      </c>
      <c r="AJ499">
        <f>IFERROR(Telemarketing!E494,"")</f>
        <v>0</v>
      </c>
      <c r="AK499">
        <f>IFERROR(Telemarketing!F494,"")</f>
        <v>0</v>
      </c>
      <c r="AL499">
        <f>IFERROR(Telemarketing!G494,"")</f>
        <v>0</v>
      </c>
    </row>
    <row r="500" spans="2:38" x14ac:dyDescent="0.2">
      <c r="B500" s="2"/>
      <c r="K500" s="5"/>
      <c r="L500" s="2"/>
      <c r="O500">
        <f>IFERROR(Referidos!A500,"")</f>
        <v>0</v>
      </c>
      <c r="P500">
        <f>IFERROR(Referidos!B500,"")</f>
        <v>0</v>
      </c>
      <c r="Q500" s="2">
        <f>IFERROR(Referidos!C500,"")</f>
        <v>0</v>
      </c>
      <c r="R500">
        <f>IFERROR(Referidos!D500,"")</f>
        <v>0</v>
      </c>
      <c r="S500">
        <f>IFERROR(Referidos!J500,"")</f>
        <v>0</v>
      </c>
      <c r="T500">
        <f>IFERROR(Referidos!N500,"")</f>
        <v>0</v>
      </c>
      <c r="U500" s="5">
        <f>IFERROR(Referidos!P500,"")</f>
        <v>0</v>
      </c>
      <c r="V500">
        <f>IFERROR(Referidos!S500,"")</f>
        <v>0</v>
      </c>
      <c r="X500">
        <f>IFERROR(Demos!A498,"")</f>
        <v>0</v>
      </c>
      <c r="Y500">
        <f>IFERROR(Demos!B498,"")</f>
        <v>0</v>
      </c>
      <c r="Z500">
        <f>IFERROR(Demos!C498,"")</f>
        <v>0</v>
      </c>
      <c r="AA500" s="2">
        <f>IFERROR(Demos!D498,"")</f>
        <v>0</v>
      </c>
      <c r="AB500" s="2">
        <f>IFERROR(Demos!E498,"")</f>
        <v>0</v>
      </c>
      <c r="AC500">
        <f>IFERROR(Demos!G498,"")</f>
        <v>0</v>
      </c>
      <c r="AD500">
        <f>IFERROR(Demos!H498,"")</f>
        <v>0</v>
      </c>
      <c r="AF500">
        <f>IFERROR(Telemarketing!A495,"")</f>
        <v>0</v>
      </c>
      <c r="AG500">
        <f>IFERROR(Telemarketing!B495,"")</f>
        <v>0</v>
      </c>
      <c r="AH500" s="2">
        <f>IFERROR(Telemarketing!C495,"")</f>
        <v>0</v>
      </c>
      <c r="AI500" s="42">
        <f>IFERROR(Telemarketing!D495,"")</f>
        <v>0</v>
      </c>
      <c r="AJ500">
        <f>IFERROR(Telemarketing!E495,"")</f>
        <v>0</v>
      </c>
      <c r="AK500">
        <f>IFERROR(Telemarketing!F495,"")</f>
        <v>0</v>
      </c>
      <c r="AL500">
        <f>IFERROR(Telemarketing!G495,"")</f>
        <v>0</v>
      </c>
    </row>
    <row r="501" spans="2:38" x14ac:dyDescent="0.2">
      <c r="B501" s="2"/>
      <c r="K501" s="5"/>
      <c r="L501" s="2"/>
      <c r="O501">
        <f>IFERROR(Referidos!A501,"")</f>
        <v>0</v>
      </c>
      <c r="P501">
        <f>IFERROR(Referidos!B501,"")</f>
        <v>0</v>
      </c>
      <c r="Q501" s="2">
        <f>IFERROR(Referidos!C501,"")</f>
        <v>0</v>
      </c>
      <c r="R501">
        <f>IFERROR(Referidos!D501,"")</f>
        <v>0</v>
      </c>
      <c r="S501">
        <f>IFERROR(Referidos!J501,"")</f>
        <v>0</v>
      </c>
      <c r="T501">
        <f>IFERROR(Referidos!N501,"")</f>
        <v>0</v>
      </c>
      <c r="U501" s="5">
        <f>IFERROR(Referidos!P501,"")</f>
        <v>0</v>
      </c>
      <c r="V501">
        <f>IFERROR(Referidos!S501,"")</f>
        <v>0</v>
      </c>
      <c r="X501">
        <f>IFERROR(Demos!A499,"")</f>
        <v>0</v>
      </c>
      <c r="Y501">
        <f>IFERROR(Demos!B499,"")</f>
        <v>0</v>
      </c>
      <c r="Z501">
        <f>IFERROR(Demos!C499,"")</f>
        <v>0</v>
      </c>
      <c r="AA501" s="2">
        <f>IFERROR(Demos!D499,"")</f>
        <v>0</v>
      </c>
      <c r="AB501" s="2">
        <f>IFERROR(Demos!E499,"")</f>
        <v>0</v>
      </c>
      <c r="AC501">
        <f>IFERROR(Demos!G499,"")</f>
        <v>0</v>
      </c>
      <c r="AD501">
        <f>IFERROR(Demos!H499,"")</f>
        <v>0</v>
      </c>
      <c r="AF501">
        <f>IFERROR(Telemarketing!A496,"")</f>
        <v>0</v>
      </c>
      <c r="AG501">
        <f>IFERROR(Telemarketing!B496,"")</f>
        <v>0</v>
      </c>
      <c r="AH501" s="2">
        <f>IFERROR(Telemarketing!C496,"")</f>
        <v>0</v>
      </c>
      <c r="AI501" s="42">
        <f>IFERROR(Telemarketing!D496,"")</f>
        <v>0</v>
      </c>
      <c r="AJ501">
        <f>IFERROR(Telemarketing!E496,"")</f>
        <v>0</v>
      </c>
      <c r="AK501">
        <f>IFERROR(Telemarketing!F496,"")</f>
        <v>0</v>
      </c>
      <c r="AL501">
        <f>IFERROR(Telemarketing!G496,"")</f>
        <v>0</v>
      </c>
    </row>
    <row r="502" spans="2:38" x14ac:dyDescent="0.2">
      <c r="B502" s="2"/>
      <c r="K502" s="5"/>
      <c r="L502" s="2"/>
      <c r="O502">
        <f>IFERROR(Referidos!A502,"")</f>
        <v>0</v>
      </c>
      <c r="P502">
        <f>IFERROR(Referidos!B502,"")</f>
        <v>0</v>
      </c>
      <c r="Q502" s="2">
        <f>IFERROR(Referidos!C502,"")</f>
        <v>0</v>
      </c>
      <c r="R502">
        <f>IFERROR(Referidos!D502,"")</f>
        <v>0</v>
      </c>
      <c r="S502">
        <f>IFERROR(Referidos!J502,"")</f>
        <v>0</v>
      </c>
      <c r="T502">
        <f>IFERROR(Referidos!N502,"")</f>
        <v>0</v>
      </c>
      <c r="U502" s="5">
        <f>IFERROR(Referidos!P502,"")</f>
        <v>0</v>
      </c>
      <c r="V502">
        <f>IFERROR(Referidos!S502,"")</f>
        <v>0</v>
      </c>
      <c r="X502">
        <f>IFERROR(Demos!A500,"")</f>
        <v>0</v>
      </c>
      <c r="Y502">
        <f>IFERROR(Demos!B500,"")</f>
        <v>0</v>
      </c>
      <c r="Z502">
        <f>IFERROR(Demos!C500,"")</f>
        <v>0</v>
      </c>
      <c r="AA502" s="2">
        <f>IFERROR(Demos!D500,"")</f>
        <v>0</v>
      </c>
      <c r="AB502" s="2">
        <f>IFERROR(Demos!E500,"")</f>
        <v>0</v>
      </c>
      <c r="AC502">
        <f>IFERROR(Demos!G500,"")</f>
        <v>0</v>
      </c>
      <c r="AD502">
        <f>IFERROR(Demos!H500,"")</f>
        <v>0</v>
      </c>
      <c r="AF502">
        <f>IFERROR(Telemarketing!A497,"")</f>
        <v>0</v>
      </c>
      <c r="AG502">
        <f>IFERROR(Telemarketing!B497,"")</f>
        <v>0</v>
      </c>
      <c r="AH502" s="2">
        <f>IFERROR(Telemarketing!C497,"")</f>
        <v>0</v>
      </c>
      <c r="AI502" s="42">
        <f>IFERROR(Telemarketing!D497,"")</f>
        <v>0</v>
      </c>
      <c r="AJ502">
        <f>IFERROR(Telemarketing!E497,"")</f>
        <v>0</v>
      </c>
      <c r="AK502">
        <f>IFERROR(Telemarketing!F497,"")</f>
        <v>0</v>
      </c>
      <c r="AL502">
        <f>IFERROR(Telemarketing!G497,"")</f>
        <v>0</v>
      </c>
    </row>
    <row r="503" spans="2:38" x14ac:dyDescent="0.2">
      <c r="B503" s="2"/>
      <c r="K503" s="5"/>
      <c r="L503" s="2"/>
      <c r="O503">
        <f>IFERROR(Referidos!A503,"")</f>
        <v>0</v>
      </c>
      <c r="P503">
        <f>IFERROR(Referidos!B503,"")</f>
        <v>0</v>
      </c>
      <c r="Q503" s="2">
        <f>IFERROR(Referidos!C503,"")</f>
        <v>0</v>
      </c>
      <c r="R503">
        <f>IFERROR(Referidos!D503,"")</f>
        <v>0</v>
      </c>
      <c r="S503">
        <f>IFERROR(Referidos!J503,"")</f>
        <v>0</v>
      </c>
      <c r="T503">
        <f>IFERROR(Referidos!N503,"")</f>
        <v>0</v>
      </c>
      <c r="U503" s="5">
        <f>IFERROR(Referidos!P503,"")</f>
        <v>0</v>
      </c>
      <c r="V503">
        <f>IFERROR(Referidos!S503,"")</f>
        <v>0</v>
      </c>
      <c r="X503">
        <f>IFERROR(Demos!A501,"")</f>
        <v>0</v>
      </c>
      <c r="Y503">
        <f>IFERROR(Demos!B501,"")</f>
        <v>0</v>
      </c>
      <c r="Z503">
        <f>IFERROR(Demos!C501,"")</f>
        <v>0</v>
      </c>
      <c r="AA503" s="2">
        <f>IFERROR(Demos!D501,"")</f>
        <v>0</v>
      </c>
      <c r="AB503" s="2">
        <f>IFERROR(Demos!E501,"")</f>
        <v>0</v>
      </c>
      <c r="AC503">
        <f>IFERROR(Demos!G501,"")</f>
        <v>0</v>
      </c>
      <c r="AD503">
        <f>IFERROR(Demos!H501,"")</f>
        <v>0</v>
      </c>
      <c r="AF503">
        <f>IFERROR(Telemarketing!A498,"")</f>
        <v>0</v>
      </c>
      <c r="AG503">
        <f>IFERROR(Telemarketing!B498,"")</f>
        <v>0</v>
      </c>
      <c r="AH503" s="2">
        <f>IFERROR(Telemarketing!C498,"")</f>
        <v>0</v>
      </c>
      <c r="AI503" s="42">
        <f>IFERROR(Telemarketing!D498,"")</f>
        <v>0</v>
      </c>
      <c r="AJ503">
        <f>IFERROR(Telemarketing!E498,"")</f>
        <v>0</v>
      </c>
      <c r="AK503">
        <f>IFERROR(Telemarketing!F498,"")</f>
        <v>0</v>
      </c>
      <c r="AL503">
        <f>IFERROR(Telemarketing!G498,"")</f>
        <v>0</v>
      </c>
    </row>
    <row r="504" spans="2:38" x14ac:dyDescent="0.2">
      <c r="B504" s="2"/>
      <c r="K504" s="5"/>
      <c r="L504" s="2"/>
      <c r="O504">
        <f>IFERROR(Referidos!A504,"")</f>
        <v>0</v>
      </c>
      <c r="P504">
        <f>IFERROR(Referidos!B504,"")</f>
        <v>0</v>
      </c>
      <c r="Q504" s="2">
        <f>IFERROR(Referidos!C504,"")</f>
        <v>0</v>
      </c>
      <c r="R504">
        <f>IFERROR(Referidos!D504,"")</f>
        <v>0</v>
      </c>
      <c r="S504">
        <f>IFERROR(Referidos!J504,"")</f>
        <v>0</v>
      </c>
      <c r="T504">
        <f>IFERROR(Referidos!N504,"")</f>
        <v>0</v>
      </c>
      <c r="U504" s="5">
        <f>IFERROR(Referidos!P504,"")</f>
        <v>0</v>
      </c>
      <c r="V504">
        <f>IFERROR(Referidos!S504,"")</f>
        <v>0</v>
      </c>
      <c r="X504">
        <f>IFERROR(Demos!A502,"")</f>
        <v>0</v>
      </c>
      <c r="Y504">
        <f>IFERROR(Demos!B502,"")</f>
        <v>0</v>
      </c>
      <c r="Z504">
        <f>IFERROR(Demos!C502,"")</f>
        <v>0</v>
      </c>
      <c r="AA504" s="2">
        <f>IFERROR(Demos!D502,"")</f>
        <v>0</v>
      </c>
      <c r="AB504" s="2">
        <f>IFERROR(Demos!E502,"")</f>
        <v>0</v>
      </c>
      <c r="AC504">
        <f>IFERROR(Demos!G502,"")</f>
        <v>0</v>
      </c>
      <c r="AD504">
        <f>IFERROR(Demos!H502,"")</f>
        <v>0</v>
      </c>
      <c r="AF504">
        <f>IFERROR(Telemarketing!A499,"")</f>
        <v>0</v>
      </c>
      <c r="AG504">
        <f>IFERROR(Telemarketing!B499,"")</f>
        <v>0</v>
      </c>
      <c r="AH504" s="2">
        <f>IFERROR(Telemarketing!C499,"")</f>
        <v>0</v>
      </c>
      <c r="AI504" s="42">
        <f>IFERROR(Telemarketing!D499,"")</f>
        <v>0</v>
      </c>
      <c r="AJ504">
        <f>IFERROR(Telemarketing!E499,"")</f>
        <v>0</v>
      </c>
      <c r="AK504">
        <f>IFERROR(Telemarketing!F499,"")</f>
        <v>0</v>
      </c>
      <c r="AL504">
        <f>IFERROR(Telemarketing!G499,"")</f>
        <v>0</v>
      </c>
    </row>
    <row r="505" spans="2:38" x14ac:dyDescent="0.2">
      <c r="B505" s="2"/>
      <c r="K505" s="5"/>
      <c r="L505" s="2"/>
      <c r="O505">
        <f>IFERROR(Referidos!A505,"")</f>
        <v>0</v>
      </c>
      <c r="P505">
        <f>IFERROR(Referidos!B505,"")</f>
        <v>0</v>
      </c>
      <c r="Q505" s="2">
        <f>IFERROR(Referidos!C505,"")</f>
        <v>0</v>
      </c>
      <c r="R505">
        <f>IFERROR(Referidos!D505,"")</f>
        <v>0</v>
      </c>
      <c r="S505">
        <f>IFERROR(Referidos!J505,"")</f>
        <v>0</v>
      </c>
      <c r="T505">
        <f>IFERROR(Referidos!N505,"")</f>
        <v>0</v>
      </c>
      <c r="U505" s="5">
        <f>IFERROR(Referidos!P505,"")</f>
        <v>0</v>
      </c>
      <c r="V505">
        <f>IFERROR(Referidos!S505,"")</f>
        <v>0</v>
      </c>
      <c r="X505">
        <f>IFERROR(Demos!A503,"")</f>
        <v>0</v>
      </c>
      <c r="Y505">
        <f>IFERROR(Demos!B503,"")</f>
        <v>0</v>
      </c>
      <c r="Z505">
        <f>IFERROR(Demos!C503,"")</f>
        <v>0</v>
      </c>
      <c r="AA505" s="2">
        <f>IFERROR(Demos!D503,"")</f>
        <v>0</v>
      </c>
      <c r="AB505" s="2">
        <f>IFERROR(Demos!E503,"")</f>
        <v>0</v>
      </c>
      <c r="AC505">
        <f>IFERROR(Demos!G503,"")</f>
        <v>0</v>
      </c>
      <c r="AD505">
        <f>IFERROR(Demos!H503,"")</f>
        <v>0</v>
      </c>
      <c r="AF505">
        <f>IFERROR(Telemarketing!A500,"")</f>
        <v>0</v>
      </c>
      <c r="AG505">
        <f>IFERROR(Telemarketing!B500,"")</f>
        <v>0</v>
      </c>
      <c r="AH505" s="2">
        <f>IFERROR(Telemarketing!C500,"")</f>
        <v>0</v>
      </c>
      <c r="AI505" s="42">
        <f>IFERROR(Telemarketing!D500,"")</f>
        <v>0</v>
      </c>
      <c r="AJ505">
        <f>IFERROR(Telemarketing!E500,"")</f>
        <v>0</v>
      </c>
      <c r="AK505">
        <f>IFERROR(Telemarketing!F500,"")</f>
        <v>0</v>
      </c>
      <c r="AL505">
        <f>IFERROR(Telemarketing!G500,"")</f>
        <v>0</v>
      </c>
    </row>
    <row r="506" spans="2:38" x14ac:dyDescent="0.2">
      <c r="B506" s="2"/>
      <c r="K506" s="5"/>
      <c r="L506" s="2"/>
      <c r="O506">
        <f>IFERROR(Referidos!A506,"")</f>
        <v>0</v>
      </c>
      <c r="P506">
        <f>IFERROR(Referidos!B506,"")</f>
        <v>0</v>
      </c>
      <c r="Q506" s="2">
        <f>IFERROR(Referidos!C506,"")</f>
        <v>0</v>
      </c>
      <c r="R506">
        <f>IFERROR(Referidos!D506,"")</f>
        <v>0</v>
      </c>
      <c r="S506">
        <f>IFERROR(Referidos!J506,"")</f>
        <v>0</v>
      </c>
      <c r="T506">
        <f>IFERROR(Referidos!N506,"")</f>
        <v>0</v>
      </c>
      <c r="U506" s="5">
        <f>IFERROR(Referidos!P506,"")</f>
        <v>0</v>
      </c>
      <c r="V506">
        <f>IFERROR(Referidos!S506,"")</f>
        <v>0</v>
      </c>
      <c r="X506">
        <f>IFERROR(Demos!A504,"")</f>
        <v>0</v>
      </c>
      <c r="Y506">
        <f>IFERROR(Demos!B504,"")</f>
        <v>0</v>
      </c>
      <c r="Z506">
        <f>IFERROR(Demos!C504,"")</f>
        <v>0</v>
      </c>
      <c r="AA506" s="2">
        <f>IFERROR(Demos!D504,"")</f>
        <v>0</v>
      </c>
      <c r="AB506" s="2">
        <f>IFERROR(Demos!E504,"")</f>
        <v>0</v>
      </c>
      <c r="AC506">
        <f>IFERROR(Demos!G504,"")</f>
        <v>0</v>
      </c>
      <c r="AD506">
        <f>IFERROR(Demos!H504,"")</f>
        <v>0</v>
      </c>
      <c r="AF506">
        <f>IFERROR(Telemarketing!A501,"")</f>
        <v>0</v>
      </c>
      <c r="AG506">
        <f>IFERROR(Telemarketing!B501,"")</f>
        <v>0</v>
      </c>
      <c r="AH506" s="2">
        <f>IFERROR(Telemarketing!C501,"")</f>
        <v>0</v>
      </c>
      <c r="AI506" s="42">
        <f>IFERROR(Telemarketing!D501,"")</f>
        <v>0</v>
      </c>
      <c r="AJ506">
        <f>IFERROR(Telemarketing!E501,"")</f>
        <v>0</v>
      </c>
      <c r="AK506">
        <f>IFERROR(Telemarketing!F501,"")</f>
        <v>0</v>
      </c>
      <c r="AL506">
        <f>IFERROR(Telemarketing!G501,"")</f>
        <v>0</v>
      </c>
    </row>
    <row r="507" spans="2:38" x14ac:dyDescent="0.2">
      <c r="B507" s="2"/>
      <c r="K507" s="5"/>
      <c r="L507" s="2"/>
      <c r="O507">
        <f>IFERROR(Referidos!A507,"")</f>
        <v>0</v>
      </c>
      <c r="P507">
        <f>IFERROR(Referidos!B507,"")</f>
        <v>0</v>
      </c>
      <c r="Q507" s="2">
        <f>IFERROR(Referidos!C507,"")</f>
        <v>0</v>
      </c>
      <c r="R507">
        <f>IFERROR(Referidos!D507,"")</f>
        <v>0</v>
      </c>
      <c r="S507">
        <f>IFERROR(Referidos!J507,"")</f>
        <v>0</v>
      </c>
      <c r="T507">
        <f>IFERROR(Referidos!N507,"")</f>
        <v>0</v>
      </c>
      <c r="U507" s="5">
        <f>IFERROR(Referidos!P507,"")</f>
        <v>0</v>
      </c>
      <c r="V507">
        <f>IFERROR(Referidos!S507,"")</f>
        <v>0</v>
      </c>
      <c r="X507">
        <f>IFERROR(Demos!A505,"")</f>
        <v>0</v>
      </c>
      <c r="Y507">
        <f>IFERROR(Demos!B505,"")</f>
        <v>0</v>
      </c>
      <c r="Z507">
        <f>IFERROR(Demos!C505,"")</f>
        <v>0</v>
      </c>
      <c r="AA507" s="2">
        <f>IFERROR(Demos!D505,"")</f>
        <v>0</v>
      </c>
      <c r="AB507" s="2">
        <f>IFERROR(Demos!E505,"")</f>
        <v>0</v>
      </c>
      <c r="AC507">
        <f>IFERROR(Demos!G505,"")</f>
        <v>0</v>
      </c>
      <c r="AD507">
        <f>IFERROR(Demos!H505,"")</f>
        <v>0</v>
      </c>
      <c r="AF507">
        <f>IFERROR(Telemarketing!A502,"")</f>
        <v>0</v>
      </c>
      <c r="AG507">
        <f>IFERROR(Telemarketing!B502,"")</f>
        <v>0</v>
      </c>
      <c r="AH507" s="2">
        <f>IFERROR(Telemarketing!C502,"")</f>
        <v>0</v>
      </c>
      <c r="AI507" s="42">
        <f>IFERROR(Telemarketing!D502,"")</f>
        <v>0</v>
      </c>
      <c r="AJ507">
        <f>IFERROR(Telemarketing!E502,"")</f>
        <v>0</v>
      </c>
      <c r="AK507">
        <f>IFERROR(Telemarketing!F502,"")</f>
        <v>0</v>
      </c>
      <c r="AL507">
        <f>IFERROR(Telemarketing!G502,"")</f>
        <v>0</v>
      </c>
    </row>
    <row r="508" spans="2:38" x14ac:dyDescent="0.2">
      <c r="B508" s="2"/>
      <c r="K508" s="5"/>
      <c r="L508" s="2"/>
      <c r="O508">
        <f>IFERROR(Referidos!A508,"")</f>
        <v>0</v>
      </c>
      <c r="P508">
        <f>IFERROR(Referidos!B508,"")</f>
        <v>0</v>
      </c>
      <c r="Q508" s="2">
        <f>IFERROR(Referidos!C508,"")</f>
        <v>0</v>
      </c>
      <c r="R508">
        <f>IFERROR(Referidos!D508,"")</f>
        <v>0</v>
      </c>
      <c r="S508">
        <f>IFERROR(Referidos!J508,"")</f>
        <v>0</v>
      </c>
      <c r="T508">
        <f>IFERROR(Referidos!N508,"")</f>
        <v>0</v>
      </c>
      <c r="U508" s="5">
        <f>IFERROR(Referidos!P508,"")</f>
        <v>0</v>
      </c>
      <c r="V508">
        <f>IFERROR(Referidos!S508,"")</f>
        <v>0</v>
      </c>
      <c r="X508">
        <f>IFERROR(Demos!A506,"")</f>
        <v>0</v>
      </c>
      <c r="Y508">
        <f>IFERROR(Demos!B506,"")</f>
        <v>0</v>
      </c>
      <c r="Z508">
        <f>IFERROR(Demos!C506,"")</f>
        <v>0</v>
      </c>
      <c r="AA508" s="2">
        <f>IFERROR(Demos!D506,"")</f>
        <v>0</v>
      </c>
      <c r="AB508" s="2">
        <f>IFERROR(Demos!E506,"")</f>
        <v>0</v>
      </c>
      <c r="AC508">
        <f>IFERROR(Demos!G506,"")</f>
        <v>0</v>
      </c>
      <c r="AD508">
        <f>IFERROR(Demos!H506,"")</f>
        <v>0</v>
      </c>
      <c r="AF508">
        <f>IFERROR(Telemarketing!A503,"")</f>
        <v>0</v>
      </c>
      <c r="AG508">
        <f>IFERROR(Telemarketing!B503,"")</f>
        <v>0</v>
      </c>
      <c r="AH508" s="2">
        <f>IFERROR(Telemarketing!C503,"")</f>
        <v>0</v>
      </c>
      <c r="AI508" s="42">
        <f>IFERROR(Telemarketing!D503,"")</f>
        <v>0</v>
      </c>
      <c r="AJ508">
        <f>IFERROR(Telemarketing!E503,"")</f>
        <v>0</v>
      </c>
      <c r="AK508">
        <f>IFERROR(Telemarketing!F503,"")</f>
        <v>0</v>
      </c>
      <c r="AL508">
        <f>IFERROR(Telemarketing!G503,"")</f>
        <v>0</v>
      </c>
    </row>
    <row r="509" spans="2:38" x14ac:dyDescent="0.2">
      <c r="B509" s="2"/>
      <c r="K509" s="5"/>
      <c r="L509" s="2"/>
      <c r="O509">
        <f>IFERROR(Referidos!A509,"")</f>
        <v>0</v>
      </c>
      <c r="P509">
        <f>IFERROR(Referidos!B509,"")</f>
        <v>0</v>
      </c>
      <c r="Q509" s="2">
        <f>IFERROR(Referidos!C509,"")</f>
        <v>0</v>
      </c>
      <c r="R509">
        <f>IFERROR(Referidos!D509,"")</f>
        <v>0</v>
      </c>
      <c r="S509">
        <f>IFERROR(Referidos!J509,"")</f>
        <v>0</v>
      </c>
      <c r="T509">
        <f>IFERROR(Referidos!N509,"")</f>
        <v>0</v>
      </c>
      <c r="U509" s="5">
        <f>IFERROR(Referidos!P509,"")</f>
        <v>0</v>
      </c>
      <c r="V509">
        <f>IFERROR(Referidos!S509,"")</f>
        <v>0</v>
      </c>
      <c r="X509">
        <f>IFERROR(Demos!A507,"")</f>
        <v>0</v>
      </c>
      <c r="Y509">
        <f>IFERROR(Demos!B507,"")</f>
        <v>0</v>
      </c>
      <c r="Z509">
        <f>IFERROR(Demos!C507,"")</f>
        <v>0</v>
      </c>
      <c r="AA509" s="2">
        <f>IFERROR(Demos!D507,"")</f>
        <v>0</v>
      </c>
      <c r="AB509" s="2">
        <f>IFERROR(Demos!E507,"")</f>
        <v>0</v>
      </c>
      <c r="AC509">
        <f>IFERROR(Demos!G507,"")</f>
        <v>0</v>
      </c>
      <c r="AD509">
        <f>IFERROR(Demos!H507,"")</f>
        <v>0</v>
      </c>
      <c r="AF509">
        <f>IFERROR(Telemarketing!A504,"")</f>
        <v>0</v>
      </c>
      <c r="AG509">
        <f>IFERROR(Telemarketing!B504,"")</f>
        <v>0</v>
      </c>
      <c r="AH509" s="2">
        <f>IFERROR(Telemarketing!C504,"")</f>
        <v>0</v>
      </c>
      <c r="AI509" s="42">
        <f>IFERROR(Telemarketing!D504,"")</f>
        <v>0</v>
      </c>
      <c r="AJ509">
        <f>IFERROR(Telemarketing!E504,"")</f>
        <v>0</v>
      </c>
      <c r="AK509">
        <f>IFERROR(Telemarketing!F504,"")</f>
        <v>0</v>
      </c>
      <c r="AL509">
        <f>IFERROR(Telemarketing!G504,"")</f>
        <v>0</v>
      </c>
    </row>
    <row r="510" spans="2:38" x14ac:dyDescent="0.2">
      <c r="B510" s="2"/>
      <c r="K510" s="5"/>
      <c r="L510" s="2"/>
      <c r="O510">
        <f>IFERROR(Referidos!A510,"")</f>
        <v>0</v>
      </c>
      <c r="P510">
        <f>IFERROR(Referidos!B510,"")</f>
        <v>0</v>
      </c>
      <c r="Q510" s="2">
        <f>IFERROR(Referidos!C510,"")</f>
        <v>0</v>
      </c>
      <c r="R510">
        <f>IFERROR(Referidos!D510,"")</f>
        <v>0</v>
      </c>
      <c r="S510">
        <f>IFERROR(Referidos!J510,"")</f>
        <v>0</v>
      </c>
      <c r="T510">
        <f>IFERROR(Referidos!N510,"")</f>
        <v>0</v>
      </c>
      <c r="U510" s="5">
        <f>IFERROR(Referidos!P510,"")</f>
        <v>0</v>
      </c>
      <c r="V510">
        <f>IFERROR(Referidos!S510,"")</f>
        <v>0</v>
      </c>
      <c r="X510">
        <f>IFERROR(Demos!A508,"")</f>
        <v>0</v>
      </c>
      <c r="Y510">
        <f>IFERROR(Demos!B508,"")</f>
        <v>0</v>
      </c>
      <c r="Z510">
        <f>IFERROR(Demos!C508,"")</f>
        <v>0</v>
      </c>
      <c r="AA510" s="2">
        <f>IFERROR(Demos!D508,"")</f>
        <v>0</v>
      </c>
      <c r="AB510" s="2">
        <f>IFERROR(Demos!E508,"")</f>
        <v>0</v>
      </c>
      <c r="AC510">
        <f>IFERROR(Demos!G508,"")</f>
        <v>0</v>
      </c>
      <c r="AD510">
        <f>IFERROR(Demos!H508,"")</f>
        <v>0</v>
      </c>
      <c r="AF510">
        <f>IFERROR(Telemarketing!A505,"")</f>
        <v>0</v>
      </c>
      <c r="AG510">
        <f>IFERROR(Telemarketing!B505,"")</f>
        <v>0</v>
      </c>
      <c r="AH510" s="2">
        <f>IFERROR(Telemarketing!C505,"")</f>
        <v>0</v>
      </c>
      <c r="AI510" s="42">
        <f>IFERROR(Telemarketing!D505,"")</f>
        <v>0</v>
      </c>
      <c r="AJ510">
        <f>IFERROR(Telemarketing!E505,"")</f>
        <v>0</v>
      </c>
      <c r="AK510">
        <f>IFERROR(Telemarketing!F505,"")</f>
        <v>0</v>
      </c>
      <c r="AL510">
        <f>IFERROR(Telemarketing!G505,"")</f>
        <v>0</v>
      </c>
    </row>
    <row r="511" spans="2:38" x14ac:dyDescent="0.2">
      <c r="B511" s="2"/>
      <c r="K511" s="5"/>
      <c r="L511" s="2"/>
      <c r="O511">
        <f>IFERROR(Referidos!A511,"")</f>
        <v>0</v>
      </c>
      <c r="P511">
        <f>IFERROR(Referidos!B511,"")</f>
        <v>0</v>
      </c>
      <c r="Q511" s="2">
        <f>IFERROR(Referidos!C511,"")</f>
        <v>0</v>
      </c>
      <c r="R511">
        <f>IFERROR(Referidos!D511,"")</f>
        <v>0</v>
      </c>
      <c r="S511">
        <f>IFERROR(Referidos!J511,"")</f>
        <v>0</v>
      </c>
      <c r="T511">
        <f>IFERROR(Referidos!N511,"")</f>
        <v>0</v>
      </c>
      <c r="U511" s="5">
        <f>IFERROR(Referidos!P511,"")</f>
        <v>0</v>
      </c>
      <c r="V511">
        <f>IFERROR(Referidos!S511,"")</f>
        <v>0</v>
      </c>
      <c r="X511">
        <f>IFERROR(Demos!A509,"")</f>
        <v>0</v>
      </c>
      <c r="Y511">
        <f>IFERROR(Demos!B509,"")</f>
        <v>0</v>
      </c>
      <c r="Z511">
        <f>IFERROR(Demos!C509,"")</f>
        <v>0</v>
      </c>
      <c r="AA511" s="2">
        <f>IFERROR(Demos!D509,"")</f>
        <v>0</v>
      </c>
      <c r="AB511" s="2">
        <f>IFERROR(Demos!E509,"")</f>
        <v>0</v>
      </c>
      <c r="AC511">
        <f>IFERROR(Demos!G509,"")</f>
        <v>0</v>
      </c>
      <c r="AD511">
        <f>IFERROR(Demos!H509,"")</f>
        <v>0</v>
      </c>
      <c r="AF511">
        <f>IFERROR(Telemarketing!A506,"")</f>
        <v>0</v>
      </c>
      <c r="AG511">
        <f>IFERROR(Telemarketing!B506,"")</f>
        <v>0</v>
      </c>
      <c r="AH511" s="2">
        <f>IFERROR(Telemarketing!C506,"")</f>
        <v>0</v>
      </c>
      <c r="AI511" s="42">
        <f>IFERROR(Telemarketing!D506,"")</f>
        <v>0</v>
      </c>
      <c r="AJ511">
        <f>IFERROR(Telemarketing!E506,"")</f>
        <v>0</v>
      </c>
      <c r="AK511">
        <f>IFERROR(Telemarketing!F506,"")</f>
        <v>0</v>
      </c>
      <c r="AL511">
        <f>IFERROR(Telemarketing!G506,"")</f>
        <v>0</v>
      </c>
    </row>
    <row r="512" spans="2:38" x14ac:dyDescent="0.2">
      <c r="B512" s="2"/>
      <c r="K512" s="5"/>
      <c r="L512" s="2"/>
      <c r="O512">
        <f>IFERROR(Referidos!A512,"")</f>
        <v>0</v>
      </c>
      <c r="P512">
        <f>IFERROR(Referidos!B512,"")</f>
        <v>0</v>
      </c>
      <c r="Q512" s="2">
        <f>IFERROR(Referidos!C512,"")</f>
        <v>0</v>
      </c>
      <c r="R512">
        <f>IFERROR(Referidos!D512,"")</f>
        <v>0</v>
      </c>
      <c r="S512">
        <f>IFERROR(Referidos!J512,"")</f>
        <v>0</v>
      </c>
      <c r="T512">
        <f>IFERROR(Referidos!N512,"")</f>
        <v>0</v>
      </c>
      <c r="U512" s="5">
        <f>IFERROR(Referidos!P512,"")</f>
        <v>0</v>
      </c>
      <c r="V512">
        <f>IFERROR(Referidos!S512,"")</f>
        <v>0</v>
      </c>
      <c r="X512">
        <f>IFERROR(Demos!A510,"")</f>
        <v>0</v>
      </c>
      <c r="Y512">
        <f>IFERROR(Demos!B510,"")</f>
        <v>0</v>
      </c>
      <c r="Z512">
        <f>IFERROR(Demos!C510,"")</f>
        <v>0</v>
      </c>
      <c r="AA512" s="2">
        <f>IFERROR(Demos!D510,"")</f>
        <v>0</v>
      </c>
      <c r="AB512" s="2">
        <f>IFERROR(Demos!E510,"")</f>
        <v>0</v>
      </c>
      <c r="AC512">
        <f>IFERROR(Demos!G510,"")</f>
        <v>0</v>
      </c>
      <c r="AD512">
        <f>IFERROR(Demos!H510,"")</f>
        <v>0</v>
      </c>
      <c r="AF512">
        <f>IFERROR(Telemarketing!A507,"")</f>
        <v>0</v>
      </c>
      <c r="AG512">
        <f>IFERROR(Telemarketing!B507,"")</f>
        <v>0</v>
      </c>
      <c r="AH512" s="2">
        <f>IFERROR(Telemarketing!C507,"")</f>
        <v>0</v>
      </c>
      <c r="AI512" s="42">
        <f>IFERROR(Telemarketing!D507,"")</f>
        <v>0</v>
      </c>
      <c r="AJ512">
        <f>IFERROR(Telemarketing!E507,"")</f>
        <v>0</v>
      </c>
      <c r="AK512">
        <f>IFERROR(Telemarketing!F507,"")</f>
        <v>0</v>
      </c>
      <c r="AL512">
        <f>IFERROR(Telemarketing!G507,"")</f>
        <v>0</v>
      </c>
    </row>
    <row r="513" spans="2:38" x14ac:dyDescent="0.2">
      <c r="B513" s="2"/>
      <c r="K513" s="5"/>
      <c r="L513" s="2"/>
      <c r="O513">
        <f>IFERROR(Referidos!A513,"")</f>
        <v>0</v>
      </c>
      <c r="P513">
        <f>IFERROR(Referidos!B513,"")</f>
        <v>0</v>
      </c>
      <c r="Q513" s="2">
        <f>IFERROR(Referidos!C513,"")</f>
        <v>0</v>
      </c>
      <c r="R513">
        <f>IFERROR(Referidos!D513,"")</f>
        <v>0</v>
      </c>
      <c r="S513">
        <f>IFERROR(Referidos!J513,"")</f>
        <v>0</v>
      </c>
      <c r="T513">
        <f>IFERROR(Referidos!N513,"")</f>
        <v>0</v>
      </c>
      <c r="U513" s="5">
        <f>IFERROR(Referidos!P513,"")</f>
        <v>0</v>
      </c>
      <c r="V513">
        <f>IFERROR(Referidos!S513,"")</f>
        <v>0</v>
      </c>
      <c r="X513">
        <f>IFERROR(Demos!A511,"")</f>
        <v>0</v>
      </c>
      <c r="Y513">
        <f>IFERROR(Demos!B511,"")</f>
        <v>0</v>
      </c>
      <c r="Z513">
        <f>IFERROR(Demos!C511,"")</f>
        <v>0</v>
      </c>
      <c r="AA513" s="2">
        <f>IFERROR(Demos!D511,"")</f>
        <v>0</v>
      </c>
      <c r="AB513" s="2">
        <f>IFERROR(Demos!E511,"")</f>
        <v>0</v>
      </c>
      <c r="AC513">
        <f>IFERROR(Demos!G511,"")</f>
        <v>0</v>
      </c>
      <c r="AD513">
        <f>IFERROR(Demos!H511,"")</f>
        <v>0</v>
      </c>
      <c r="AF513">
        <f>IFERROR(Telemarketing!A508,"")</f>
        <v>0</v>
      </c>
      <c r="AG513">
        <f>IFERROR(Telemarketing!B508,"")</f>
        <v>0</v>
      </c>
      <c r="AH513" s="2">
        <f>IFERROR(Telemarketing!C508,"")</f>
        <v>0</v>
      </c>
      <c r="AI513" s="42">
        <f>IFERROR(Telemarketing!D508,"")</f>
        <v>0</v>
      </c>
      <c r="AJ513">
        <f>IFERROR(Telemarketing!E508,"")</f>
        <v>0</v>
      </c>
      <c r="AK513">
        <f>IFERROR(Telemarketing!F508,"")</f>
        <v>0</v>
      </c>
      <c r="AL513">
        <f>IFERROR(Telemarketing!G508,"")</f>
        <v>0</v>
      </c>
    </row>
    <row r="514" spans="2:38" x14ac:dyDescent="0.2">
      <c r="B514" s="2"/>
      <c r="K514" s="5"/>
      <c r="L514" s="2"/>
      <c r="O514">
        <f>IFERROR(Referidos!A514,"")</f>
        <v>0</v>
      </c>
      <c r="P514">
        <f>IFERROR(Referidos!B514,"")</f>
        <v>0</v>
      </c>
      <c r="Q514" s="2">
        <f>IFERROR(Referidos!C514,"")</f>
        <v>0</v>
      </c>
      <c r="R514">
        <f>IFERROR(Referidos!D514,"")</f>
        <v>0</v>
      </c>
      <c r="S514">
        <f>IFERROR(Referidos!J514,"")</f>
        <v>0</v>
      </c>
      <c r="T514">
        <f>IFERROR(Referidos!N514,"")</f>
        <v>0</v>
      </c>
      <c r="U514" s="5">
        <f>IFERROR(Referidos!P514,"")</f>
        <v>0</v>
      </c>
      <c r="V514">
        <f>IFERROR(Referidos!S514,"")</f>
        <v>0</v>
      </c>
      <c r="X514">
        <f>IFERROR(Demos!A512,"")</f>
        <v>0</v>
      </c>
      <c r="Y514">
        <f>IFERROR(Demos!B512,"")</f>
        <v>0</v>
      </c>
      <c r="Z514">
        <f>IFERROR(Demos!C512,"")</f>
        <v>0</v>
      </c>
      <c r="AA514" s="2">
        <f>IFERROR(Demos!D512,"")</f>
        <v>0</v>
      </c>
      <c r="AB514" s="2">
        <f>IFERROR(Demos!E512,"")</f>
        <v>0</v>
      </c>
      <c r="AC514">
        <f>IFERROR(Demos!G512,"")</f>
        <v>0</v>
      </c>
      <c r="AD514">
        <f>IFERROR(Demos!H512,"")</f>
        <v>0</v>
      </c>
      <c r="AF514">
        <f>IFERROR(Telemarketing!A509,"")</f>
        <v>0</v>
      </c>
      <c r="AG514">
        <f>IFERROR(Telemarketing!B509,"")</f>
        <v>0</v>
      </c>
      <c r="AH514" s="2">
        <f>IFERROR(Telemarketing!C509,"")</f>
        <v>0</v>
      </c>
      <c r="AI514" s="42">
        <f>IFERROR(Telemarketing!D509,"")</f>
        <v>0</v>
      </c>
      <c r="AJ514">
        <f>IFERROR(Telemarketing!E509,"")</f>
        <v>0</v>
      </c>
      <c r="AK514">
        <f>IFERROR(Telemarketing!F509,"")</f>
        <v>0</v>
      </c>
      <c r="AL514">
        <f>IFERROR(Telemarketing!G509,"")</f>
        <v>0</v>
      </c>
    </row>
    <row r="515" spans="2:38" x14ac:dyDescent="0.2">
      <c r="B515" s="2"/>
      <c r="K515" s="5"/>
      <c r="L515" s="2"/>
      <c r="O515">
        <f>IFERROR(Referidos!A515,"")</f>
        <v>0</v>
      </c>
      <c r="P515">
        <f>IFERROR(Referidos!B515,"")</f>
        <v>0</v>
      </c>
      <c r="Q515" s="2">
        <f>IFERROR(Referidos!C515,"")</f>
        <v>0</v>
      </c>
      <c r="R515">
        <f>IFERROR(Referidos!D515,"")</f>
        <v>0</v>
      </c>
      <c r="S515">
        <f>IFERROR(Referidos!J515,"")</f>
        <v>0</v>
      </c>
      <c r="T515">
        <f>IFERROR(Referidos!N515,"")</f>
        <v>0</v>
      </c>
      <c r="U515" s="5">
        <f>IFERROR(Referidos!P515,"")</f>
        <v>0</v>
      </c>
      <c r="V515">
        <f>IFERROR(Referidos!S515,"")</f>
        <v>0</v>
      </c>
      <c r="X515">
        <f>IFERROR(Demos!A513,"")</f>
        <v>0</v>
      </c>
      <c r="Y515">
        <f>IFERROR(Demos!B513,"")</f>
        <v>0</v>
      </c>
      <c r="Z515">
        <f>IFERROR(Demos!C513,"")</f>
        <v>0</v>
      </c>
      <c r="AA515" s="2">
        <f>IFERROR(Demos!D513,"")</f>
        <v>0</v>
      </c>
      <c r="AB515" s="2">
        <f>IFERROR(Demos!E513,"")</f>
        <v>0</v>
      </c>
      <c r="AC515">
        <f>IFERROR(Demos!G513,"")</f>
        <v>0</v>
      </c>
      <c r="AD515">
        <f>IFERROR(Demos!H513,"")</f>
        <v>0</v>
      </c>
      <c r="AF515">
        <f>IFERROR(Telemarketing!A510,"")</f>
        <v>0</v>
      </c>
      <c r="AG515">
        <f>IFERROR(Telemarketing!B510,"")</f>
        <v>0</v>
      </c>
      <c r="AH515" s="2">
        <f>IFERROR(Telemarketing!C510,"")</f>
        <v>0</v>
      </c>
      <c r="AI515" s="42">
        <f>IFERROR(Telemarketing!D510,"")</f>
        <v>0</v>
      </c>
      <c r="AJ515">
        <f>IFERROR(Telemarketing!E510,"")</f>
        <v>0</v>
      </c>
      <c r="AK515">
        <f>IFERROR(Telemarketing!F510,"")</f>
        <v>0</v>
      </c>
      <c r="AL515">
        <f>IFERROR(Telemarketing!G510,"")</f>
        <v>0</v>
      </c>
    </row>
    <row r="516" spans="2:38" x14ac:dyDescent="0.2">
      <c r="B516" s="2"/>
      <c r="K516" s="5"/>
      <c r="L516" s="2"/>
      <c r="O516">
        <f>IFERROR(Referidos!A516,"")</f>
        <v>0</v>
      </c>
      <c r="P516">
        <f>IFERROR(Referidos!B516,"")</f>
        <v>0</v>
      </c>
      <c r="Q516" s="2">
        <f>IFERROR(Referidos!C516,"")</f>
        <v>0</v>
      </c>
      <c r="R516">
        <f>IFERROR(Referidos!D516,"")</f>
        <v>0</v>
      </c>
      <c r="S516">
        <f>IFERROR(Referidos!J516,"")</f>
        <v>0</v>
      </c>
      <c r="T516">
        <f>IFERROR(Referidos!N516,"")</f>
        <v>0</v>
      </c>
      <c r="U516" s="5">
        <f>IFERROR(Referidos!P516,"")</f>
        <v>0</v>
      </c>
      <c r="V516">
        <f>IFERROR(Referidos!S516,"")</f>
        <v>0</v>
      </c>
      <c r="X516">
        <f>IFERROR(Demos!A514,"")</f>
        <v>0</v>
      </c>
      <c r="Y516">
        <f>IFERROR(Demos!B514,"")</f>
        <v>0</v>
      </c>
      <c r="Z516">
        <f>IFERROR(Demos!C514,"")</f>
        <v>0</v>
      </c>
      <c r="AA516" s="2">
        <f>IFERROR(Demos!D514,"")</f>
        <v>0</v>
      </c>
      <c r="AB516" s="2">
        <f>IFERROR(Demos!E514,"")</f>
        <v>0</v>
      </c>
      <c r="AC516">
        <f>IFERROR(Demos!G514,"")</f>
        <v>0</v>
      </c>
      <c r="AD516">
        <f>IFERROR(Demos!H514,"")</f>
        <v>0</v>
      </c>
      <c r="AF516">
        <f>IFERROR(Telemarketing!A511,"")</f>
        <v>0</v>
      </c>
      <c r="AG516">
        <f>IFERROR(Telemarketing!B511,"")</f>
        <v>0</v>
      </c>
      <c r="AH516" s="2">
        <f>IFERROR(Telemarketing!C511,"")</f>
        <v>0</v>
      </c>
      <c r="AI516" s="42">
        <f>IFERROR(Telemarketing!D511,"")</f>
        <v>0</v>
      </c>
      <c r="AJ516">
        <f>IFERROR(Telemarketing!E511,"")</f>
        <v>0</v>
      </c>
      <c r="AK516">
        <f>IFERROR(Telemarketing!F511,"")</f>
        <v>0</v>
      </c>
      <c r="AL516">
        <f>IFERROR(Telemarketing!G511,"")</f>
        <v>0</v>
      </c>
    </row>
    <row r="517" spans="2:38" x14ac:dyDescent="0.2">
      <c r="B517" s="2"/>
      <c r="K517" s="5"/>
      <c r="L517" s="2"/>
      <c r="O517">
        <f>IFERROR(Referidos!A517,"")</f>
        <v>0</v>
      </c>
      <c r="P517">
        <f>IFERROR(Referidos!B517,"")</f>
        <v>0</v>
      </c>
      <c r="Q517" s="2">
        <f>IFERROR(Referidos!C517,"")</f>
        <v>0</v>
      </c>
      <c r="R517">
        <f>IFERROR(Referidos!D517,"")</f>
        <v>0</v>
      </c>
      <c r="S517">
        <f>IFERROR(Referidos!J517,"")</f>
        <v>0</v>
      </c>
      <c r="T517">
        <f>IFERROR(Referidos!N517,"")</f>
        <v>0</v>
      </c>
      <c r="U517" s="5">
        <f>IFERROR(Referidos!P517,"")</f>
        <v>0</v>
      </c>
      <c r="V517">
        <f>IFERROR(Referidos!S517,"")</f>
        <v>0</v>
      </c>
      <c r="X517">
        <f>IFERROR(Demos!A515,"")</f>
        <v>0</v>
      </c>
      <c r="Y517">
        <f>IFERROR(Demos!B515,"")</f>
        <v>0</v>
      </c>
      <c r="Z517">
        <f>IFERROR(Demos!C515,"")</f>
        <v>0</v>
      </c>
      <c r="AA517" s="2">
        <f>IFERROR(Demos!D515,"")</f>
        <v>0</v>
      </c>
      <c r="AB517" s="2">
        <f>IFERROR(Demos!E515,"")</f>
        <v>0</v>
      </c>
      <c r="AC517">
        <f>IFERROR(Demos!G515,"")</f>
        <v>0</v>
      </c>
      <c r="AD517">
        <f>IFERROR(Demos!H515,"")</f>
        <v>0</v>
      </c>
      <c r="AF517">
        <f>IFERROR(Telemarketing!A512,"")</f>
        <v>0</v>
      </c>
      <c r="AG517">
        <f>IFERROR(Telemarketing!B512,"")</f>
        <v>0</v>
      </c>
      <c r="AH517" s="2">
        <f>IFERROR(Telemarketing!C512,"")</f>
        <v>0</v>
      </c>
      <c r="AI517" s="42">
        <f>IFERROR(Telemarketing!D512,"")</f>
        <v>0</v>
      </c>
      <c r="AJ517">
        <f>IFERROR(Telemarketing!E512,"")</f>
        <v>0</v>
      </c>
      <c r="AK517">
        <f>IFERROR(Telemarketing!F512,"")</f>
        <v>0</v>
      </c>
      <c r="AL517">
        <f>IFERROR(Telemarketing!G512,"")</f>
        <v>0</v>
      </c>
    </row>
    <row r="518" spans="2:38" x14ac:dyDescent="0.2">
      <c r="B518" s="2"/>
      <c r="K518" s="5"/>
      <c r="L518" s="2"/>
      <c r="O518">
        <f>IFERROR(Referidos!A518,"")</f>
        <v>0</v>
      </c>
      <c r="P518">
        <f>IFERROR(Referidos!B518,"")</f>
        <v>0</v>
      </c>
      <c r="Q518" s="2">
        <f>IFERROR(Referidos!C518,"")</f>
        <v>0</v>
      </c>
      <c r="R518">
        <f>IFERROR(Referidos!D518,"")</f>
        <v>0</v>
      </c>
      <c r="S518">
        <f>IFERROR(Referidos!J518,"")</f>
        <v>0</v>
      </c>
      <c r="T518">
        <f>IFERROR(Referidos!N518,"")</f>
        <v>0</v>
      </c>
      <c r="U518" s="5">
        <f>IFERROR(Referidos!P518,"")</f>
        <v>0</v>
      </c>
      <c r="V518">
        <f>IFERROR(Referidos!S518,"")</f>
        <v>0</v>
      </c>
      <c r="X518">
        <f>IFERROR(Demos!A516,"")</f>
        <v>0</v>
      </c>
      <c r="Y518">
        <f>IFERROR(Demos!B516,"")</f>
        <v>0</v>
      </c>
      <c r="Z518">
        <f>IFERROR(Demos!C516,"")</f>
        <v>0</v>
      </c>
      <c r="AA518" s="2">
        <f>IFERROR(Demos!D516,"")</f>
        <v>0</v>
      </c>
      <c r="AB518" s="2">
        <f>IFERROR(Demos!E516,"")</f>
        <v>0</v>
      </c>
      <c r="AC518">
        <f>IFERROR(Demos!G516,"")</f>
        <v>0</v>
      </c>
      <c r="AD518">
        <f>IFERROR(Demos!H516,"")</f>
        <v>0</v>
      </c>
      <c r="AF518">
        <f>IFERROR(Telemarketing!A513,"")</f>
        <v>0</v>
      </c>
      <c r="AG518">
        <f>IFERROR(Telemarketing!B513,"")</f>
        <v>0</v>
      </c>
      <c r="AH518" s="2">
        <f>IFERROR(Telemarketing!C513,"")</f>
        <v>0</v>
      </c>
      <c r="AI518" s="42">
        <f>IFERROR(Telemarketing!D513,"")</f>
        <v>0</v>
      </c>
      <c r="AJ518">
        <f>IFERROR(Telemarketing!E513,"")</f>
        <v>0</v>
      </c>
      <c r="AK518">
        <f>IFERROR(Telemarketing!F513,"")</f>
        <v>0</v>
      </c>
      <c r="AL518">
        <f>IFERROR(Telemarketing!G513,"")</f>
        <v>0</v>
      </c>
    </row>
    <row r="519" spans="2:38" x14ac:dyDescent="0.2">
      <c r="B519" s="2"/>
      <c r="K519" s="5"/>
      <c r="L519" s="2"/>
      <c r="O519">
        <f>IFERROR(Referidos!A519,"")</f>
        <v>0</v>
      </c>
      <c r="P519">
        <f>IFERROR(Referidos!B519,"")</f>
        <v>0</v>
      </c>
      <c r="Q519" s="2">
        <f>IFERROR(Referidos!C519,"")</f>
        <v>0</v>
      </c>
      <c r="R519">
        <f>IFERROR(Referidos!D519,"")</f>
        <v>0</v>
      </c>
      <c r="S519">
        <f>IFERROR(Referidos!J519,"")</f>
        <v>0</v>
      </c>
      <c r="T519">
        <f>IFERROR(Referidos!N519,"")</f>
        <v>0</v>
      </c>
      <c r="U519" s="5">
        <f>IFERROR(Referidos!P519,"")</f>
        <v>0</v>
      </c>
      <c r="V519">
        <f>IFERROR(Referidos!S519,"")</f>
        <v>0</v>
      </c>
      <c r="X519">
        <f>IFERROR(Demos!A517,"")</f>
        <v>0</v>
      </c>
      <c r="Y519">
        <f>IFERROR(Demos!B517,"")</f>
        <v>0</v>
      </c>
      <c r="Z519">
        <f>IFERROR(Demos!C517,"")</f>
        <v>0</v>
      </c>
      <c r="AA519" s="2">
        <f>IFERROR(Demos!D517,"")</f>
        <v>0</v>
      </c>
      <c r="AB519" s="2">
        <f>IFERROR(Demos!E517,"")</f>
        <v>0</v>
      </c>
      <c r="AC519">
        <f>IFERROR(Demos!G517,"")</f>
        <v>0</v>
      </c>
      <c r="AD519">
        <f>IFERROR(Demos!H517,"")</f>
        <v>0</v>
      </c>
      <c r="AF519">
        <f>IFERROR(Telemarketing!A514,"")</f>
        <v>0</v>
      </c>
      <c r="AG519">
        <f>IFERROR(Telemarketing!B514,"")</f>
        <v>0</v>
      </c>
      <c r="AH519" s="2">
        <f>IFERROR(Telemarketing!C514,"")</f>
        <v>0</v>
      </c>
      <c r="AI519" s="42">
        <f>IFERROR(Telemarketing!D514,"")</f>
        <v>0</v>
      </c>
      <c r="AJ519">
        <f>IFERROR(Telemarketing!E514,"")</f>
        <v>0</v>
      </c>
      <c r="AK519">
        <f>IFERROR(Telemarketing!F514,"")</f>
        <v>0</v>
      </c>
      <c r="AL519">
        <f>IFERROR(Telemarketing!G514,"")</f>
        <v>0</v>
      </c>
    </row>
    <row r="520" spans="2:38" x14ac:dyDescent="0.2">
      <c r="B520" s="2"/>
      <c r="K520" s="5"/>
      <c r="L520" s="2"/>
      <c r="O520">
        <f>IFERROR(Referidos!A520,"")</f>
        <v>0</v>
      </c>
      <c r="P520">
        <f>IFERROR(Referidos!B520,"")</f>
        <v>0</v>
      </c>
      <c r="Q520" s="2">
        <f>IFERROR(Referidos!C520,"")</f>
        <v>0</v>
      </c>
      <c r="R520">
        <f>IFERROR(Referidos!D520,"")</f>
        <v>0</v>
      </c>
      <c r="S520">
        <f>IFERROR(Referidos!J520,"")</f>
        <v>0</v>
      </c>
      <c r="T520">
        <f>IFERROR(Referidos!N520,"")</f>
        <v>0</v>
      </c>
      <c r="U520" s="5">
        <f>IFERROR(Referidos!P520,"")</f>
        <v>0</v>
      </c>
      <c r="V520">
        <f>IFERROR(Referidos!S520,"")</f>
        <v>0</v>
      </c>
      <c r="X520">
        <f>IFERROR(Demos!A518,"")</f>
        <v>0</v>
      </c>
      <c r="Y520">
        <f>IFERROR(Demos!B518,"")</f>
        <v>0</v>
      </c>
      <c r="Z520">
        <f>IFERROR(Demos!C518,"")</f>
        <v>0</v>
      </c>
      <c r="AA520" s="2">
        <f>IFERROR(Demos!D518,"")</f>
        <v>0</v>
      </c>
      <c r="AB520" s="2">
        <f>IFERROR(Demos!E518,"")</f>
        <v>0</v>
      </c>
      <c r="AC520">
        <f>IFERROR(Demos!G518,"")</f>
        <v>0</v>
      </c>
      <c r="AD520">
        <f>IFERROR(Demos!H518,"")</f>
        <v>0</v>
      </c>
      <c r="AF520">
        <f>IFERROR(Telemarketing!A515,"")</f>
        <v>0</v>
      </c>
      <c r="AG520">
        <f>IFERROR(Telemarketing!B515,"")</f>
        <v>0</v>
      </c>
      <c r="AH520" s="2">
        <f>IFERROR(Telemarketing!C515,"")</f>
        <v>0</v>
      </c>
      <c r="AI520" s="42">
        <f>IFERROR(Telemarketing!D515,"")</f>
        <v>0</v>
      </c>
      <c r="AJ520">
        <f>IFERROR(Telemarketing!E515,"")</f>
        <v>0</v>
      </c>
      <c r="AK520">
        <f>IFERROR(Telemarketing!F515,"")</f>
        <v>0</v>
      </c>
      <c r="AL520">
        <f>IFERROR(Telemarketing!G515,"")</f>
        <v>0</v>
      </c>
    </row>
    <row r="521" spans="2:38" x14ac:dyDescent="0.2">
      <c r="B521" s="2"/>
      <c r="K521" s="5"/>
      <c r="L521" s="2"/>
      <c r="O521">
        <f>IFERROR(Referidos!A521,"")</f>
        <v>0</v>
      </c>
      <c r="P521">
        <f>IFERROR(Referidos!B521,"")</f>
        <v>0</v>
      </c>
      <c r="Q521" s="2">
        <f>IFERROR(Referidos!C521,"")</f>
        <v>0</v>
      </c>
      <c r="R521">
        <f>IFERROR(Referidos!D521,"")</f>
        <v>0</v>
      </c>
      <c r="S521">
        <f>IFERROR(Referidos!J521,"")</f>
        <v>0</v>
      </c>
      <c r="T521">
        <f>IFERROR(Referidos!N521,"")</f>
        <v>0</v>
      </c>
      <c r="U521" s="5">
        <f>IFERROR(Referidos!P521,"")</f>
        <v>0</v>
      </c>
      <c r="V521">
        <f>IFERROR(Referidos!S521,"")</f>
        <v>0</v>
      </c>
      <c r="X521">
        <f>IFERROR(Demos!A519,"")</f>
        <v>0</v>
      </c>
      <c r="Y521">
        <f>IFERROR(Demos!B519,"")</f>
        <v>0</v>
      </c>
      <c r="Z521">
        <f>IFERROR(Demos!C519,"")</f>
        <v>0</v>
      </c>
      <c r="AA521" s="2">
        <f>IFERROR(Demos!D519,"")</f>
        <v>0</v>
      </c>
      <c r="AB521" s="2">
        <f>IFERROR(Demos!E519,"")</f>
        <v>0</v>
      </c>
      <c r="AC521">
        <f>IFERROR(Demos!G519,"")</f>
        <v>0</v>
      </c>
      <c r="AD521">
        <f>IFERROR(Demos!H519,"")</f>
        <v>0</v>
      </c>
      <c r="AF521">
        <f>IFERROR(Telemarketing!A516,"")</f>
        <v>0</v>
      </c>
      <c r="AG521">
        <f>IFERROR(Telemarketing!B516,"")</f>
        <v>0</v>
      </c>
      <c r="AH521" s="2">
        <f>IFERROR(Telemarketing!C516,"")</f>
        <v>0</v>
      </c>
      <c r="AI521" s="42">
        <f>IFERROR(Telemarketing!D516,"")</f>
        <v>0</v>
      </c>
      <c r="AJ521">
        <f>IFERROR(Telemarketing!E516,"")</f>
        <v>0</v>
      </c>
      <c r="AK521">
        <f>IFERROR(Telemarketing!F516,"")</f>
        <v>0</v>
      </c>
      <c r="AL521">
        <f>IFERROR(Telemarketing!G516,"")</f>
        <v>0</v>
      </c>
    </row>
    <row r="522" spans="2:38" x14ac:dyDescent="0.2">
      <c r="B522" s="2"/>
      <c r="K522" s="5"/>
      <c r="L522" s="2"/>
      <c r="O522">
        <f>IFERROR(Referidos!A522,"")</f>
        <v>0</v>
      </c>
      <c r="P522">
        <f>IFERROR(Referidos!B522,"")</f>
        <v>0</v>
      </c>
      <c r="Q522" s="2">
        <f>IFERROR(Referidos!C522,"")</f>
        <v>0</v>
      </c>
      <c r="R522">
        <f>IFERROR(Referidos!D522,"")</f>
        <v>0</v>
      </c>
      <c r="S522">
        <f>IFERROR(Referidos!J522,"")</f>
        <v>0</v>
      </c>
      <c r="T522">
        <f>IFERROR(Referidos!N522,"")</f>
        <v>0</v>
      </c>
      <c r="U522" s="5">
        <f>IFERROR(Referidos!P522,"")</f>
        <v>0</v>
      </c>
      <c r="V522">
        <f>IFERROR(Referidos!S522,"")</f>
        <v>0</v>
      </c>
      <c r="X522">
        <f>IFERROR(Demos!A520,"")</f>
        <v>0</v>
      </c>
      <c r="Y522">
        <f>IFERROR(Demos!B520,"")</f>
        <v>0</v>
      </c>
      <c r="Z522">
        <f>IFERROR(Demos!C520,"")</f>
        <v>0</v>
      </c>
      <c r="AA522" s="2">
        <f>IFERROR(Demos!D520,"")</f>
        <v>0</v>
      </c>
      <c r="AB522" s="2">
        <f>IFERROR(Demos!E520,"")</f>
        <v>0</v>
      </c>
      <c r="AC522">
        <f>IFERROR(Demos!G520,"")</f>
        <v>0</v>
      </c>
      <c r="AD522">
        <f>IFERROR(Demos!H520,"")</f>
        <v>0</v>
      </c>
      <c r="AF522">
        <f>IFERROR(Telemarketing!A517,"")</f>
        <v>0</v>
      </c>
      <c r="AG522">
        <f>IFERROR(Telemarketing!B517,"")</f>
        <v>0</v>
      </c>
      <c r="AH522" s="2">
        <f>IFERROR(Telemarketing!C517,"")</f>
        <v>0</v>
      </c>
      <c r="AI522" s="42">
        <f>IFERROR(Telemarketing!D517,"")</f>
        <v>0</v>
      </c>
      <c r="AJ522">
        <f>IFERROR(Telemarketing!E517,"")</f>
        <v>0</v>
      </c>
      <c r="AK522">
        <f>IFERROR(Telemarketing!F517,"")</f>
        <v>0</v>
      </c>
      <c r="AL522">
        <f>IFERROR(Telemarketing!G517,"")</f>
        <v>0</v>
      </c>
    </row>
    <row r="523" spans="2:38" x14ac:dyDescent="0.2">
      <c r="B523" s="2"/>
      <c r="K523" s="5"/>
      <c r="L523" s="2"/>
      <c r="O523">
        <f>IFERROR(Referidos!A523,"")</f>
        <v>0</v>
      </c>
      <c r="P523">
        <f>IFERROR(Referidos!B523,"")</f>
        <v>0</v>
      </c>
      <c r="Q523" s="2">
        <f>IFERROR(Referidos!C523,"")</f>
        <v>0</v>
      </c>
      <c r="R523">
        <f>IFERROR(Referidos!D523,"")</f>
        <v>0</v>
      </c>
      <c r="S523">
        <f>IFERROR(Referidos!J523,"")</f>
        <v>0</v>
      </c>
      <c r="T523">
        <f>IFERROR(Referidos!N523,"")</f>
        <v>0</v>
      </c>
      <c r="U523" s="5">
        <f>IFERROR(Referidos!P523,"")</f>
        <v>0</v>
      </c>
      <c r="V523">
        <f>IFERROR(Referidos!S523,"")</f>
        <v>0</v>
      </c>
      <c r="X523">
        <f>IFERROR(Demos!A521,"")</f>
        <v>0</v>
      </c>
      <c r="Y523">
        <f>IFERROR(Demos!B521,"")</f>
        <v>0</v>
      </c>
      <c r="Z523">
        <f>IFERROR(Demos!C521,"")</f>
        <v>0</v>
      </c>
      <c r="AA523" s="2">
        <f>IFERROR(Demos!D521,"")</f>
        <v>0</v>
      </c>
      <c r="AB523" s="2">
        <f>IFERROR(Demos!E521,"")</f>
        <v>0</v>
      </c>
      <c r="AC523">
        <f>IFERROR(Demos!G521,"")</f>
        <v>0</v>
      </c>
      <c r="AD523">
        <f>IFERROR(Demos!H521,"")</f>
        <v>0</v>
      </c>
      <c r="AF523">
        <f>IFERROR(Telemarketing!A518,"")</f>
        <v>0</v>
      </c>
      <c r="AG523">
        <f>IFERROR(Telemarketing!B518,"")</f>
        <v>0</v>
      </c>
      <c r="AH523" s="2">
        <f>IFERROR(Telemarketing!C518,"")</f>
        <v>0</v>
      </c>
      <c r="AI523" s="42">
        <f>IFERROR(Telemarketing!D518,"")</f>
        <v>0</v>
      </c>
      <c r="AJ523">
        <f>IFERROR(Telemarketing!E518,"")</f>
        <v>0</v>
      </c>
      <c r="AK523">
        <f>IFERROR(Telemarketing!F518,"")</f>
        <v>0</v>
      </c>
      <c r="AL523">
        <f>IFERROR(Telemarketing!G518,"")</f>
        <v>0</v>
      </c>
    </row>
    <row r="524" spans="2:38" x14ac:dyDescent="0.2">
      <c r="B524" s="2"/>
      <c r="K524" s="5"/>
      <c r="L524" s="2"/>
      <c r="O524">
        <f>IFERROR(Referidos!A524,"")</f>
        <v>0</v>
      </c>
      <c r="P524">
        <f>IFERROR(Referidos!B524,"")</f>
        <v>0</v>
      </c>
      <c r="Q524" s="2">
        <f>IFERROR(Referidos!C524,"")</f>
        <v>0</v>
      </c>
      <c r="R524">
        <f>IFERROR(Referidos!D524,"")</f>
        <v>0</v>
      </c>
      <c r="S524">
        <f>IFERROR(Referidos!J524,"")</f>
        <v>0</v>
      </c>
      <c r="T524">
        <f>IFERROR(Referidos!N524,"")</f>
        <v>0</v>
      </c>
      <c r="U524" s="5">
        <f>IFERROR(Referidos!P524,"")</f>
        <v>0</v>
      </c>
      <c r="V524">
        <f>IFERROR(Referidos!S524,"")</f>
        <v>0</v>
      </c>
      <c r="X524">
        <f>IFERROR(Demos!A522,"")</f>
        <v>0</v>
      </c>
      <c r="Y524">
        <f>IFERROR(Demos!B522,"")</f>
        <v>0</v>
      </c>
      <c r="Z524">
        <f>IFERROR(Demos!C522,"")</f>
        <v>0</v>
      </c>
      <c r="AA524" s="2">
        <f>IFERROR(Demos!D522,"")</f>
        <v>0</v>
      </c>
      <c r="AB524" s="2">
        <f>IFERROR(Demos!E522,"")</f>
        <v>0</v>
      </c>
      <c r="AC524">
        <f>IFERROR(Demos!G522,"")</f>
        <v>0</v>
      </c>
      <c r="AD524">
        <f>IFERROR(Demos!H522,"")</f>
        <v>0</v>
      </c>
      <c r="AF524">
        <f>IFERROR(Telemarketing!A519,"")</f>
        <v>0</v>
      </c>
      <c r="AG524">
        <f>IFERROR(Telemarketing!B519,"")</f>
        <v>0</v>
      </c>
      <c r="AH524" s="2">
        <f>IFERROR(Telemarketing!C519,"")</f>
        <v>0</v>
      </c>
      <c r="AI524" s="42">
        <f>IFERROR(Telemarketing!D519,"")</f>
        <v>0</v>
      </c>
      <c r="AJ524">
        <f>IFERROR(Telemarketing!E519,"")</f>
        <v>0</v>
      </c>
      <c r="AK524">
        <f>IFERROR(Telemarketing!F519,"")</f>
        <v>0</v>
      </c>
      <c r="AL524">
        <f>IFERROR(Telemarketing!G519,"")</f>
        <v>0</v>
      </c>
    </row>
    <row r="525" spans="2:38" x14ac:dyDescent="0.2">
      <c r="B525" s="2"/>
      <c r="K525" s="5"/>
      <c r="L525" s="2"/>
      <c r="O525">
        <f>IFERROR(Referidos!A525,"")</f>
        <v>0</v>
      </c>
      <c r="P525">
        <f>IFERROR(Referidos!B525,"")</f>
        <v>0</v>
      </c>
      <c r="Q525" s="2">
        <f>IFERROR(Referidos!C525,"")</f>
        <v>0</v>
      </c>
      <c r="R525">
        <f>IFERROR(Referidos!D525,"")</f>
        <v>0</v>
      </c>
      <c r="S525">
        <f>IFERROR(Referidos!J525,"")</f>
        <v>0</v>
      </c>
      <c r="T525">
        <f>IFERROR(Referidos!N525,"")</f>
        <v>0</v>
      </c>
      <c r="U525" s="5">
        <f>IFERROR(Referidos!P525,"")</f>
        <v>0</v>
      </c>
      <c r="V525">
        <f>IFERROR(Referidos!S525,"")</f>
        <v>0</v>
      </c>
      <c r="X525">
        <f>IFERROR(Demos!A523,"")</f>
        <v>0</v>
      </c>
      <c r="Y525">
        <f>IFERROR(Demos!B523,"")</f>
        <v>0</v>
      </c>
      <c r="Z525">
        <f>IFERROR(Demos!C523,"")</f>
        <v>0</v>
      </c>
      <c r="AA525" s="2">
        <f>IFERROR(Demos!D523,"")</f>
        <v>0</v>
      </c>
      <c r="AB525" s="2">
        <f>IFERROR(Demos!E523,"")</f>
        <v>0</v>
      </c>
      <c r="AC525">
        <f>IFERROR(Demos!G523,"")</f>
        <v>0</v>
      </c>
      <c r="AD525">
        <f>IFERROR(Demos!H523,"")</f>
        <v>0</v>
      </c>
      <c r="AF525">
        <f>IFERROR(Telemarketing!A520,"")</f>
        <v>0</v>
      </c>
      <c r="AG525">
        <f>IFERROR(Telemarketing!B520,"")</f>
        <v>0</v>
      </c>
      <c r="AH525" s="2">
        <f>IFERROR(Telemarketing!C520,"")</f>
        <v>0</v>
      </c>
      <c r="AI525" s="42">
        <f>IFERROR(Telemarketing!D520,"")</f>
        <v>0</v>
      </c>
      <c r="AJ525">
        <f>IFERROR(Telemarketing!E520,"")</f>
        <v>0</v>
      </c>
      <c r="AK525">
        <f>IFERROR(Telemarketing!F520,"")</f>
        <v>0</v>
      </c>
      <c r="AL525">
        <f>IFERROR(Telemarketing!G520,"")</f>
        <v>0</v>
      </c>
    </row>
    <row r="526" spans="2:38" x14ac:dyDescent="0.2">
      <c r="B526" s="2"/>
      <c r="K526" s="5"/>
      <c r="L526" s="2"/>
      <c r="O526">
        <f>IFERROR(Referidos!A526,"")</f>
        <v>0</v>
      </c>
      <c r="P526">
        <f>IFERROR(Referidos!B526,"")</f>
        <v>0</v>
      </c>
      <c r="Q526" s="2">
        <f>IFERROR(Referidos!C526,"")</f>
        <v>0</v>
      </c>
      <c r="R526">
        <f>IFERROR(Referidos!D526,"")</f>
        <v>0</v>
      </c>
      <c r="S526">
        <f>IFERROR(Referidos!J526,"")</f>
        <v>0</v>
      </c>
      <c r="T526">
        <f>IFERROR(Referidos!N526,"")</f>
        <v>0</v>
      </c>
      <c r="U526" s="5">
        <f>IFERROR(Referidos!P526,"")</f>
        <v>0</v>
      </c>
      <c r="V526">
        <f>IFERROR(Referidos!S526,"")</f>
        <v>0</v>
      </c>
      <c r="X526">
        <f>IFERROR(Demos!A524,"")</f>
        <v>0</v>
      </c>
      <c r="Y526">
        <f>IFERROR(Demos!B524,"")</f>
        <v>0</v>
      </c>
      <c r="Z526">
        <f>IFERROR(Demos!C524,"")</f>
        <v>0</v>
      </c>
      <c r="AA526" s="2">
        <f>IFERROR(Demos!D524,"")</f>
        <v>0</v>
      </c>
      <c r="AB526" s="2">
        <f>IFERROR(Demos!E524,"")</f>
        <v>0</v>
      </c>
      <c r="AC526">
        <f>IFERROR(Demos!G524,"")</f>
        <v>0</v>
      </c>
      <c r="AD526">
        <f>IFERROR(Demos!H524,"")</f>
        <v>0</v>
      </c>
      <c r="AF526">
        <f>IFERROR(Telemarketing!A521,"")</f>
        <v>0</v>
      </c>
      <c r="AG526">
        <f>IFERROR(Telemarketing!B521,"")</f>
        <v>0</v>
      </c>
      <c r="AH526" s="2">
        <f>IFERROR(Telemarketing!C521,"")</f>
        <v>0</v>
      </c>
      <c r="AI526" s="42">
        <f>IFERROR(Telemarketing!D521,"")</f>
        <v>0</v>
      </c>
      <c r="AJ526">
        <f>IFERROR(Telemarketing!E521,"")</f>
        <v>0</v>
      </c>
      <c r="AK526">
        <f>IFERROR(Telemarketing!F521,"")</f>
        <v>0</v>
      </c>
      <c r="AL526">
        <f>IFERROR(Telemarketing!G521,"")</f>
        <v>0</v>
      </c>
    </row>
    <row r="527" spans="2:38" x14ac:dyDescent="0.2">
      <c r="B527" s="2"/>
      <c r="K527" s="5"/>
      <c r="L527" s="2"/>
      <c r="O527">
        <f>IFERROR(Referidos!A527,"")</f>
        <v>0</v>
      </c>
      <c r="P527">
        <f>IFERROR(Referidos!B527,"")</f>
        <v>0</v>
      </c>
      <c r="Q527" s="2">
        <f>IFERROR(Referidos!C527,"")</f>
        <v>0</v>
      </c>
      <c r="R527">
        <f>IFERROR(Referidos!D527,"")</f>
        <v>0</v>
      </c>
      <c r="S527">
        <f>IFERROR(Referidos!J527,"")</f>
        <v>0</v>
      </c>
      <c r="T527">
        <f>IFERROR(Referidos!N527,"")</f>
        <v>0</v>
      </c>
      <c r="U527" s="5">
        <f>IFERROR(Referidos!P527,"")</f>
        <v>0</v>
      </c>
      <c r="V527">
        <f>IFERROR(Referidos!S527,"")</f>
        <v>0</v>
      </c>
      <c r="X527">
        <f>IFERROR(Demos!A525,"")</f>
        <v>0</v>
      </c>
      <c r="Y527">
        <f>IFERROR(Demos!B525,"")</f>
        <v>0</v>
      </c>
      <c r="Z527">
        <f>IFERROR(Demos!C525,"")</f>
        <v>0</v>
      </c>
      <c r="AA527" s="2">
        <f>IFERROR(Demos!D525,"")</f>
        <v>0</v>
      </c>
      <c r="AB527" s="2">
        <f>IFERROR(Demos!E525,"")</f>
        <v>0</v>
      </c>
      <c r="AC527">
        <f>IFERROR(Demos!G525,"")</f>
        <v>0</v>
      </c>
      <c r="AD527">
        <f>IFERROR(Demos!H525,"")</f>
        <v>0</v>
      </c>
      <c r="AF527">
        <f>IFERROR(Telemarketing!A522,"")</f>
        <v>0</v>
      </c>
      <c r="AG527">
        <f>IFERROR(Telemarketing!B522,"")</f>
        <v>0</v>
      </c>
      <c r="AH527" s="2">
        <f>IFERROR(Telemarketing!C522,"")</f>
        <v>0</v>
      </c>
      <c r="AI527" s="42">
        <f>IFERROR(Telemarketing!D522,"")</f>
        <v>0</v>
      </c>
      <c r="AJ527">
        <f>IFERROR(Telemarketing!E522,"")</f>
        <v>0</v>
      </c>
      <c r="AK527">
        <f>IFERROR(Telemarketing!F522,"")</f>
        <v>0</v>
      </c>
      <c r="AL527">
        <f>IFERROR(Telemarketing!G522,"")</f>
        <v>0</v>
      </c>
    </row>
    <row r="528" spans="2:38" x14ac:dyDescent="0.2">
      <c r="B528" s="2"/>
      <c r="K528" s="5"/>
      <c r="L528" s="2"/>
      <c r="O528">
        <f>IFERROR(Referidos!A528,"")</f>
        <v>0</v>
      </c>
      <c r="P528">
        <f>IFERROR(Referidos!B528,"")</f>
        <v>0</v>
      </c>
      <c r="Q528" s="2">
        <f>IFERROR(Referidos!C528,"")</f>
        <v>0</v>
      </c>
      <c r="R528">
        <f>IFERROR(Referidos!D528,"")</f>
        <v>0</v>
      </c>
      <c r="S528">
        <f>IFERROR(Referidos!J528,"")</f>
        <v>0</v>
      </c>
      <c r="T528">
        <f>IFERROR(Referidos!N528,"")</f>
        <v>0</v>
      </c>
      <c r="U528" s="5">
        <f>IFERROR(Referidos!P528,"")</f>
        <v>0</v>
      </c>
      <c r="V528">
        <f>IFERROR(Referidos!S528,"")</f>
        <v>0</v>
      </c>
      <c r="X528">
        <f>IFERROR(Demos!A526,"")</f>
        <v>0</v>
      </c>
      <c r="Y528">
        <f>IFERROR(Demos!B526,"")</f>
        <v>0</v>
      </c>
      <c r="Z528">
        <f>IFERROR(Demos!C526,"")</f>
        <v>0</v>
      </c>
      <c r="AA528" s="2">
        <f>IFERROR(Demos!D526,"")</f>
        <v>0</v>
      </c>
      <c r="AB528" s="2">
        <f>IFERROR(Demos!E526,"")</f>
        <v>0</v>
      </c>
      <c r="AC528">
        <f>IFERROR(Demos!G526,"")</f>
        <v>0</v>
      </c>
      <c r="AD528">
        <f>IFERROR(Demos!H526,"")</f>
        <v>0</v>
      </c>
      <c r="AF528">
        <f>IFERROR(Telemarketing!A523,"")</f>
        <v>0</v>
      </c>
      <c r="AG528">
        <f>IFERROR(Telemarketing!B523,"")</f>
        <v>0</v>
      </c>
      <c r="AH528" s="2">
        <f>IFERROR(Telemarketing!C523,"")</f>
        <v>0</v>
      </c>
      <c r="AI528" s="42">
        <f>IFERROR(Telemarketing!D523,"")</f>
        <v>0</v>
      </c>
      <c r="AJ528">
        <f>IFERROR(Telemarketing!E523,"")</f>
        <v>0</v>
      </c>
      <c r="AK528">
        <f>IFERROR(Telemarketing!F523,"")</f>
        <v>0</v>
      </c>
      <c r="AL528">
        <f>IFERROR(Telemarketing!G523,"")</f>
        <v>0</v>
      </c>
    </row>
    <row r="529" spans="2:38" x14ac:dyDescent="0.2">
      <c r="B529" s="2"/>
      <c r="K529" s="5"/>
      <c r="L529" s="2"/>
      <c r="O529">
        <f>IFERROR(Referidos!A529,"")</f>
        <v>0</v>
      </c>
      <c r="P529">
        <f>IFERROR(Referidos!B529,"")</f>
        <v>0</v>
      </c>
      <c r="Q529" s="2">
        <f>IFERROR(Referidos!C529,"")</f>
        <v>0</v>
      </c>
      <c r="R529">
        <f>IFERROR(Referidos!D529,"")</f>
        <v>0</v>
      </c>
      <c r="S529">
        <f>IFERROR(Referidos!J529,"")</f>
        <v>0</v>
      </c>
      <c r="T529">
        <f>IFERROR(Referidos!N529,"")</f>
        <v>0</v>
      </c>
      <c r="U529" s="5">
        <f>IFERROR(Referidos!P529,"")</f>
        <v>0</v>
      </c>
      <c r="V529">
        <f>IFERROR(Referidos!S529,"")</f>
        <v>0</v>
      </c>
      <c r="X529">
        <f>IFERROR(Demos!A527,"")</f>
        <v>0</v>
      </c>
      <c r="Y529">
        <f>IFERROR(Demos!B527,"")</f>
        <v>0</v>
      </c>
      <c r="Z529">
        <f>IFERROR(Demos!C527,"")</f>
        <v>0</v>
      </c>
      <c r="AA529" s="2">
        <f>IFERROR(Demos!D527,"")</f>
        <v>0</v>
      </c>
      <c r="AB529" s="2">
        <f>IFERROR(Demos!E527,"")</f>
        <v>0</v>
      </c>
      <c r="AC529">
        <f>IFERROR(Demos!G527,"")</f>
        <v>0</v>
      </c>
      <c r="AD529">
        <f>IFERROR(Demos!H527,"")</f>
        <v>0</v>
      </c>
      <c r="AF529">
        <f>IFERROR(Telemarketing!A524,"")</f>
        <v>0</v>
      </c>
      <c r="AG529">
        <f>IFERROR(Telemarketing!B524,"")</f>
        <v>0</v>
      </c>
      <c r="AH529" s="2">
        <f>IFERROR(Telemarketing!C524,"")</f>
        <v>0</v>
      </c>
      <c r="AI529" s="42">
        <f>IFERROR(Telemarketing!D524,"")</f>
        <v>0</v>
      </c>
      <c r="AJ529">
        <f>IFERROR(Telemarketing!E524,"")</f>
        <v>0</v>
      </c>
      <c r="AK529">
        <f>IFERROR(Telemarketing!F524,"")</f>
        <v>0</v>
      </c>
      <c r="AL529">
        <f>IFERROR(Telemarketing!G524,"")</f>
        <v>0</v>
      </c>
    </row>
    <row r="530" spans="2:38" x14ac:dyDescent="0.2">
      <c r="B530" s="2"/>
      <c r="K530" s="5"/>
      <c r="L530" s="2"/>
      <c r="O530">
        <f>IFERROR(Referidos!A530,"")</f>
        <v>0</v>
      </c>
      <c r="P530">
        <f>IFERROR(Referidos!B530,"")</f>
        <v>0</v>
      </c>
      <c r="Q530" s="2">
        <f>IFERROR(Referidos!C530,"")</f>
        <v>0</v>
      </c>
      <c r="R530">
        <f>IFERROR(Referidos!D530,"")</f>
        <v>0</v>
      </c>
      <c r="S530">
        <f>IFERROR(Referidos!J530,"")</f>
        <v>0</v>
      </c>
      <c r="T530">
        <f>IFERROR(Referidos!N530,"")</f>
        <v>0</v>
      </c>
      <c r="U530" s="5">
        <f>IFERROR(Referidos!P530,"")</f>
        <v>0</v>
      </c>
      <c r="V530">
        <f>IFERROR(Referidos!S530,"")</f>
        <v>0</v>
      </c>
      <c r="X530">
        <f>IFERROR(Demos!A528,"")</f>
        <v>0</v>
      </c>
      <c r="Y530">
        <f>IFERROR(Demos!B528,"")</f>
        <v>0</v>
      </c>
      <c r="Z530">
        <f>IFERROR(Demos!C528,"")</f>
        <v>0</v>
      </c>
      <c r="AA530" s="2">
        <f>IFERROR(Demos!D528,"")</f>
        <v>0</v>
      </c>
      <c r="AB530" s="2">
        <f>IFERROR(Demos!E528,"")</f>
        <v>0</v>
      </c>
      <c r="AC530">
        <f>IFERROR(Demos!G528,"")</f>
        <v>0</v>
      </c>
      <c r="AD530">
        <f>IFERROR(Demos!H528,"")</f>
        <v>0</v>
      </c>
      <c r="AF530">
        <f>IFERROR(Telemarketing!A525,"")</f>
        <v>0</v>
      </c>
      <c r="AG530">
        <f>IFERROR(Telemarketing!B525,"")</f>
        <v>0</v>
      </c>
      <c r="AH530" s="2">
        <f>IFERROR(Telemarketing!C525,"")</f>
        <v>0</v>
      </c>
      <c r="AI530" s="42">
        <f>IFERROR(Telemarketing!D525,"")</f>
        <v>0</v>
      </c>
      <c r="AJ530">
        <f>IFERROR(Telemarketing!E525,"")</f>
        <v>0</v>
      </c>
      <c r="AK530">
        <f>IFERROR(Telemarketing!F525,"")</f>
        <v>0</v>
      </c>
      <c r="AL530">
        <f>IFERROR(Telemarketing!G525,"")</f>
        <v>0</v>
      </c>
    </row>
    <row r="531" spans="2:38" x14ac:dyDescent="0.2">
      <c r="B531" s="2"/>
      <c r="K531" s="5"/>
      <c r="L531" s="2"/>
      <c r="O531">
        <f>IFERROR(Referidos!A531,"")</f>
        <v>0</v>
      </c>
      <c r="P531">
        <f>IFERROR(Referidos!B531,"")</f>
        <v>0</v>
      </c>
      <c r="Q531" s="2">
        <f>IFERROR(Referidos!C531,"")</f>
        <v>0</v>
      </c>
      <c r="R531">
        <f>IFERROR(Referidos!D531,"")</f>
        <v>0</v>
      </c>
      <c r="S531">
        <f>IFERROR(Referidos!J531,"")</f>
        <v>0</v>
      </c>
      <c r="T531">
        <f>IFERROR(Referidos!N531,"")</f>
        <v>0</v>
      </c>
      <c r="U531" s="5">
        <f>IFERROR(Referidos!P531,"")</f>
        <v>0</v>
      </c>
      <c r="V531">
        <f>IFERROR(Referidos!S531,"")</f>
        <v>0</v>
      </c>
      <c r="X531">
        <f>IFERROR(Demos!A529,"")</f>
        <v>0</v>
      </c>
      <c r="Y531">
        <f>IFERROR(Demos!B529,"")</f>
        <v>0</v>
      </c>
      <c r="Z531">
        <f>IFERROR(Demos!C529,"")</f>
        <v>0</v>
      </c>
      <c r="AA531" s="2">
        <f>IFERROR(Demos!D529,"")</f>
        <v>0</v>
      </c>
      <c r="AB531" s="2">
        <f>IFERROR(Demos!E529,"")</f>
        <v>0</v>
      </c>
      <c r="AC531">
        <f>IFERROR(Demos!G529,"")</f>
        <v>0</v>
      </c>
      <c r="AD531">
        <f>IFERROR(Demos!H529,"")</f>
        <v>0</v>
      </c>
      <c r="AF531">
        <f>IFERROR(Telemarketing!A526,"")</f>
        <v>0</v>
      </c>
      <c r="AG531">
        <f>IFERROR(Telemarketing!B526,"")</f>
        <v>0</v>
      </c>
      <c r="AH531" s="2">
        <f>IFERROR(Telemarketing!C526,"")</f>
        <v>0</v>
      </c>
      <c r="AI531" s="42">
        <f>IFERROR(Telemarketing!D526,"")</f>
        <v>0</v>
      </c>
      <c r="AJ531">
        <f>IFERROR(Telemarketing!E526,"")</f>
        <v>0</v>
      </c>
      <c r="AK531">
        <f>IFERROR(Telemarketing!F526,"")</f>
        <v>0</v>
      </c>
      <c r="AL531">
        <f>IFERROR(Telemarketing!G526,"")</f>
        <v>0</v>
      </c>
    </row>
    <row r="532" spans="2:38" x14ac:dyDescent="0.2">
      <c r="B532" s="2"/>
      <c r="K532" s="5"/>
      <c r="L532" s="2"/>
      <c r="O532">
        <f>IFERROR(Referidos!A532,"")</f>
        <v>0</v>
      </c>
      <c r="P532">
        <f>IFERROR(Referidos!B532,"")</f>
        <v>0</v>
      </c>
      <c r="Q532" s="2">
        <f>IFERROR(Referidos!C532,"")</f>
        <v>0</v>
      </c>
      <c r="R532">
        <f>IFERROR(Referidos!D532,"")</f>
        <v>0</v>
      </c>
      <c r="S532">
        <f>IFERROR(Referidos!J532,"")</f>
        <v>0</v>
      </c>
      <c r="T532">
        <f>IFERROR(Referidos!N532,"")</f>
        <v>0</v>
      </c>
      <c r="U532" s="5">
        <f>IFERROR(Referidos!P532,"")</f>
        <v>0</v>
      </c>
      <c r="V532">
        <f>IFERROR(Referidos!S532,"")</f>
        <v>0</v>
      </c>
      <c r="X532">
        <f>IFERROR(Demos!A530,"")</f>
        <v>0</v>
      </c>
      <c r="Y532">
        <f>IFERROR(Demos!B530,"")</f>
        <v>0</v>
      </c>
      <c r="Z532">
        <f>IFERROR(Demos!C530,"")</f>
        <v>0</v>
      </c>
      <c r="AA532" s="2">
        <f>IFERROR(Demos!D530,"")</f>
        <v>0</v>
      </c>
      <c r="AB532" s="2">
        <f>IFERROR(Demos!E530,"")</f>
        <v>0</v>
      </c>
      <c r="AC532">
        <f>IFERROR(Demos!G530,"")</f>
        <v>0</v>
      </c>
      <c r="AD532">
        <f>IFERROR(Demos!H530,"")</f>
        <v>0</v>
      </c>
      <c r="AF532">
        <f>IFERROR(Telemarketing!A527,"")</f>
        <v>0</v>
      </c>
      <c r="AG532">
        <f>IFERROR(Telemarketing!B527,"")</f>
        <v>0</v>
      </c>
      <c r="AH532" s="2">
        <f>IFERROR(Telemarketing!C527,"")</f>
        <v>0</v>
      </c>
      <c r="AI532" s="42">
        <f>IFERROR(Telemarketing!D527,"")</f>
        <v>0</v>
      </c>
      <c r="AJ532">
        <f>IFERROR(Telemarketing!E527,"")</f>
        <v>0</v>
      </c>
      <c r="AK532">
        <f>IFERROR(Telemarketing!F527,"")</f>
        <v>0</v>
      </c>
      <c r="AL532">
        <f>IFERROR(Telemarketing!G527,"")</f>
        <v>0</v>
      </c>
    </row>
    <row r="533" spans="2:38" x14ac:dyDescent="0.2">
      <c r="B533" s="2"/>
      <c r="K533" s="5"/>
      <c r="L533" s="2"/>
      <c r="O533">
        <f>IFERROR(Referidos!A533,"")</f>
        <v>0</v>
      </c>
      <c r="P533">
        <f>IFERROR(Referidos!B533,"")</f>
        <v>0</v>
      </c>
      <c r="Q533" s="2">
        <f>IFERROR(Referidos!C533,"")</f>
        <v>0</v>
      </c>
      <c r="R533">
        <f>IFERROR(Referidos!D533,"")</f>
        <v>0</v>
      </c>
      <c r="S533">
        <f>IFERROR(Referidos!J533,"")</f>
        <v>0</v>
      </c>
      <c r="T533">
        <f>IFERROR(Referidos!N533,"")</f>
        <v>0</v>
      </c>
      <c r="U533" s="5">
        <f>IFERROR(Referidos!P533,"")</f>
        <v>0</v>
      </c>
      <c r="V533">
        <f>IFERROR(Referidos!S533,"")</f>
        <v>0</v>
      </c>
      <c r="X533">
        <f>IFERROR(Demos!A531,"")</f>
        <v>0</v>
      </c>
      <c r="Y533">
        <f>IFERROR(Demos!B531,"")</f>
        <v>0</v>
      </c>
      <c r="Z533">
        <f>IFERROR(Demos!C531,"")</f>
        <v>0</v>
      </c>
      <c r="AA533" s="2">
        <f>IFERROR(Demos!D531,"")</f>
        <v>0</v>
      </c>
      <c r="AB533" s="2">
        <f>IFERROR(Demos!E531,"")</f>
        <v>0</v>
      </c>
      <c r="AC533">
        <f>IFERROR(Demos!G531,"")</f>
        <v>0</v>
      </c>
      <c r="AD533">
        <f>IFERROR(Demos!H531,"")</f>
        <v>0</v>
      </c>
      <c r="AF533">
        <f>IFERROR(Telemarketing!A528,"")</f>
        <v>0</v>
      </c>
      <c r="AG533">
        <f>IFERROR(Telemarketing!B528,"")</f>
        <v>0</v>
      </c>
      <c r="AH533" s="2">
        <f>IFERROR(Telemarketing!C528,"")</f>
        <v>0</v>
      </c>
      <c r="AI533" s="42">
        <f>IFERROR(Telemarketing!D528,"")</f>
        <v>0</v>
      </c>
      <c r="AJ533">
        <f>IFERROR(Telemarketing!E528,"")</f>
        <v>0</v>
      </c>
      <c r="AK533">
        <f>IFERROR(Telemarketing!F528,"")</f>
        <v>0</v>
      </c>
      <c r="AL533">
        <f>IFERROR(Telemarketing!G528,"")</f>
        <v>0</v>
      </c>
    </row>
    <row r="534" spans="2:38" x14ac:dyDescent="0.2">
      <c r="B534" s="2"/>
      <c r="K534" s="5"/>
      <c r="L534" s="2"/>
      <c r="O534">
        <f>IFERROR(Referidos!A534,"")</f>
        <v>0</v>
      </c>
      <c r="P534">
        <f>IFERROR(Referidos!B534,"")</f>
        <v>0</v>
      </c>
      <c r="Q534" s="2">
        <f>IFERROR(Referidos!C534,"")</f>
        <v>0</v>
      </c>
      <c r="R534">
        <f>IFERROR(Referidos!D534,"")</f>
        <v>0</v>
      </c>
      <c r="S534">
        <f>IFERROR(Referidos!J534,"")</f>
        <v>0</v>
      </c>
      <c r="T534">
        <f>IFERROR(Referidos!N534,"")</f>
        <v>0</v>
      </c>
      <c r="U534" s="5">
        <f>IFERROR(Referidos!P534,"")</f>
        <v>0</v>
      </c>
      <c r="V534">
        <f>IFERROR(Referidos!S534,"")</f>
        <v>0</v>
      </c>
      <c r="X534">
        <f>IFERROR(Demos!A532,"")</f>
        <v>0</v>
      </c>
      <c r="Y534">
        <f>IFERROR(Demos!B532,"")</f>
        <v>0</v>
      </c>
      <c r="Z534">
        <f>IFERROR(Demos!C532,"")</f>
        <v>0</v>
      </c>
      <c r="AA534" s="2">
        <f>IFERROR(Demos!D532,"")</f>
        <v>0</v>
      </c>
      <c r="AB534" s="2">
        <f>IFERROR(Demos!E532,"")</f>
        <v>0</v>
      </c>
      <c r="AC534">
        <f>IFERROR(Demos!G532,"")</f>
        <v>0</v>
      </c>
      <c r="AD534">
        <f>IFERROR(Demos!H532,"")</f>
        <v>0</v>
      </c>
      <c r="AF534">
        <f>IFERROR(Telemarketing!A529,"")</f>
        <v>0</v>
      </c>
      <c r="AG534">
        <f>IFERROR(Telemarketing!B529,"")</f>
        <v>0</v>
      </c>
      <c r="AH534" s="2">
        <f>IFERROR(Telemarketing!C529,"")</f>
        <v>0</v>
      </c>
      <c r="AI534" s="42">
        <f>IFERROR(Telemarketing!D529,"")</f>
        <v>0</v>
      </c>
      <c r="AJ534">
        <f>IFERROR(Telemarketing!E529,"")</f>
        <v>0</v>
      </c>
      <c r="AK534">
        <f>IFERROR(Telemarketing!F529,"")</f>
        <v>0</v>
      </c>
      <c r="AL534">
        <f>IFERROR(Telemarketing!G529,"")</f>
        <v>0</v>
      </c>
    </row>
    <row r="535" spans="2:38" x14ac:dyDescent="0.2">
      <c r="B535" s="2"/>
      <c r="K535" s="5"/>
      <c r="L535" s="2"/>
      <c r="O535">
        <f>IFERROR(Referidos!A535,"")</f>
        <v>0</v>
      </c>
      <c r="P535">
        <f>IFERROR(Referidos!B535,"")</f>
        <v>0</v>
      </c>
      <c r="Q535" s="2">
        <f>IFERROR(Referidos!C535,"")</f>
        <v>0</v>
      </c>
      <c r="R535">
        <f>IFERROR(Referidos!D535,"")</f>
        <v>0</v>
      </c>
      <c r="S535">
        <f>IFERROR(Referidos!J535,"")</f>
        <v>0</v>
      </c>
      <c r="T535">
        <f>IFERROR(Referidos!N535,"")</f>
        <v>0</v>
      </c>
      <c r="U535" s="5">
        <f>IFERROR(Referidos!P535,"")</f>
        <v>0</v>
      </c>
      <c r="V535">
        <f>IFERROR(Referidos!S535,"")</f>
        <v>0</v>
      </c>
      <c r="X535">
        <f>IFERROR(Demos!A533,"")</f>
        <v>0</v>
      </c>
      <c r="Y535">
        <f>IFERROR(Demos!B533,"")</f>
        <v>0</v>
      </c>
      <c r="Z535">
        <f>IFERROR(Demos!C533,"")</f>
        <v>0</v>
      </c>
      <c r="AA535" s="2">
        <f>IFERROR(Demos!D533,"")</f>
        <v>0</v>
      </c>
      <c r="AB535" s="2">
        <f>IFERROR(Demos!E533,"")</f>
        <v>0</v>
      </c>
      <c r="AC535">
        <f>IFERROR(Demos!G533,"")</f>
        <v>0</v>
      </c>
      <c r="AD535">
        <f>IFERROR(Demos!H533,"")</f>
        <v>0</v>
      </c>
      <c r="AF535">
        <f>IFERROR(Telemarketing!A530,"")</f>
        <v>0</v>
      </c>
      <c r="AG535">
        <f>IFERROR(Telemarketing!B530,"")</f>
        <v>0</v>
      </c>
      <c r="AH535" s="2">
        <f>IFERROR(Telemarketing!C530,"")</f>
        <v>0</v>
      </c>
      <c r="AI535" s="42">
        <f>IFERROR(Telemarketing!D530,"")</f>
        <v>0</v>
      </c>
      <c r="AJ535">
        <f>IFERROR(Telemarketing!E530,"")</f>
        <v>0</v>
      </c>
      <c r="AK535">
        <f>IFERROR(Telemarketing!F530,"")</f>
        <v>0</v>
      </c>
      <c r="AL535">
        <f>IFERROR(Telemarketing!G530,"")</f>
        <v>0</v>
      </c>
    </row>
    <row r="536" spans="2:38" x14ac:dyDescent="0.2">
      <c r="B536" s="2"/>
      <c r="K536" s="5"/>
      <c r="L536" s="2"/>
      <c r="O536">
        <f>IFERROR(Referidos!A536,"")</f>
        <v>0</v>
      </c>
      <c r="P536">
        <f>IFERROR(Referidos!B536,"")</f>
        <v>0</v>
      </c>
      <c r="Q536" s="2">
        <f>IFERROR(Referidos!C536,"")</f>
        <v>0</v>
      </c>
      <c r="R536">
        <f>IFERROR(Referidos!D536,"")</f>
        <v>0</v>
      </c>
      <c r="S536">
        <f>IFERROR(Referidos!J536,"")</f>
        <v>0</v>
      </c>
      <c r="T536">
        <f>IFERROR(Referidos!N536,"")</f>
        <v>0</v>
      </c>
      <c r="U536" s="5">
        <f>IFERROR(Referidos!P536,"")</f>
        <v>0</v>
      </c>
      <c r="V536">
        <f>IFERROR(Referidos!S536,"")</f>
        <v>0</v>
      </c>
      <c r="X536">
        <f>IFERROR(Demos!A534,"")</f>
        <v>0</v>
      </c>
      <c r="Y536">
        <f>IFERROR(Demos!B534,"")</f>
        <v>0</v>
      </c>
      <c r="Z536">
        <f>IFERROR(Demos!C534,"")</f>
        <v>0</v>
      </c>
      <c r="AA536" s="2">
        <f>IFERROR(Demos!D534,"")</f>
        <v>0</v>
      </c>
      <c r="AB536" s="2">
        <f>IFERROR(Demos!E534,"")</f>
        <v>0</v>
      </c>
      <c r="AC536">
        <f>IFERROR(Demos!G534,"")</f>
        <v>0</v>
      </c>
      <c r="AD536">
        <f>IFERROR(Demos!H534,"")</f>
        <v>0</v>
      </c>
      <c r="AF536">
        <f>IFERROR(Telemarketing!A531,"")</f>
        <v>0</v>
      </c>
      <c r="AG536">
        <f>IFERROR(Telemarketing!B531,"")</f>
        <v>0</v>
      </c>
      <c r="AH536" s="2">
        <f>IFERROR(Telemarketing!C531,"")</f>
        <v>0</v>
      </c>
      <c r="AI536" s="42">
        <f>IFERROR(Telemarketing!D531,"")</f>
        <v>0</v>
      </c>
      <c r="AJ536">
        <f>IFERROR(Telemarketing!E531,"")</f>
        <v>0</v>
      </c>
      <c r="AK536">
        <f>IFERROR(Telemarketing!F531,"")</f>
        <v>0</v>
      </c>
      <c r="AL536">
        <f>IFERROR(Telemarketing!G531,"")</f>
        <v>0</v>
      </c>
    </row>
    <row r="537" spans="2:38" x14ac:dyDescent="0.2">
      <c r="B537" s="2"/>
      <c r="K537" s="5"/>
      <c r="L537" s="2"/>
      <c r="O537">
        <f>IFERROR(Referidos!A537,"")</f>
        <v>0</v>
      </c>
      <c r="P537">
        <f>IFERROR(Referidos!B537,"")</f>
        <v>0</v>
      </c>
      <c r="Q537" s="2">
        <f>IFERROR(Referidos!C537,"")</f>
        <v>0</v>
      </c>
      <c r="R537">
        <f>IFERROR(Referidos!D537,"")</f>
        <v>0</v>
      </c>
      <c r="S537">
        <f>IFERROR(Referidos!J537,"")</f>
        <v>0</v>
      </c>
      <c r="T537">
        <f>IFERROR(Referidos!N537,"")</f>
        <v>0</v>
      </c>
      <c r="U537" s="5">
        <f>IFERROR(Referidos!P537,"")</f>
        <v>0</v>
      </c>
      <c r="V537">
        <f>IFERROR(Referidos!S537,"")</f>
        <v>0</v>
      </c>
      <c r="X537">
        <f>IFERROR(Demos!A535,"")</f>
        <v>0</v>
      </c>
      <c r="Y537">
        <f>IFERROR(Demos!B535,"")</f>
        <v>0</v>
      </c>
      <c r="Z537">
        <f>IFERROR(Demos!C535,"")</f>
        <v>0</v>
      </c>
      <c r="AA537" s="2">
        <f>IFERROR(Demos!D535,"")</f>
        <v>0</v>
      </c>
      <c r="AB537" s="2">
        <f>IFERROR(Demos!E535,"")</f>
        <v>0</v>
      </c>
      <c r="AC537">
        <f>IFERROR(Demos!G535,"")</f>
        <v>0</v>
      </c>
      <c r="AD537">
        <f>IFERROR(Demos!H535,"")</f>
        <v>0</v>
      </c>
      <c r="AF537">
        <f>IFERROR(Telemarketing!A532,"")</f>
        <v>0</v>
      </c>
      <c r="AG537">
        <f>IFERROR(Telemarketing!B532,"")</f>
        <v>0</v>
      </c>
      <c r="AH537" s="2">
        <f>IFERROR(Telemarketing!C532,"")</f>
        <v>0</v>
      </c>
      <c r="AI537" s="42">
        <f>IFERROR(Telemarketing!D532,"")</f>
        <v>0</v>
      </c>
      <c r="AJ537">
        <f>IFERROR(Telemarketing!E532,"")</f>
        <v>0</v>
      </c>
      <c r="AK537">
        <f>IFERROR(Telemarketing!F532,"")</f>
        <v>0</v>
      </c>
      <c r="AL537">
        <f>IFERROR(Telemarketing!G532,"")</f>
        <v>0</v>
      </c>
    </row>
    <row r="538" spans="2:38" x14ac:dyDescent="0.2">
      <c r="B538" s="2"/>
      <c r="K538" s="5"/>
      <c r="L538" s="2"/>
      <c r="O538">
        <f>IFERROR(Referidos!A538,"")</f>
        <v>0</v>
      </c>
      <c r="P538">
        <f>IFERROR(Referidos!B538,"")</f>
        <v>0</v>
      </c>
      <c r="Q538" s="2">
        <f>IFERROR(Referidos!C538,"")</f>
        <v>0</v>
      </c>
      <c r="R538">
        <f>IFERROR(Referidos!D538,"")</f>
        <v>0</v>
      </c>
      <c r="S538">
        <f>IFERROR(Referidos!J538,"")</f>
        <v>0</v>
      </c>
      <c r="T538">
        <f>IFERROR(Referidos!N538,"")</f>
        <v>0</v>
      </c>
      <c r="U538" s="5">
        <f>IFERROR(Referidos!P538,"")</f>
        <v>0</v>
      </c>
      <c r="V538">
        <f>IFERROR(Referidos!S538,"")</f>
        <v>0</v>
      </c>
      <c r="X538">
        <f>IFERROR(Demos!A536,"")</f>
        <v>0</v>
      </c>
      <c r="Y538">
        <f>IFERROR(Demos!B536,"")</f>
        <v>0</v>
      </c>
      <c r="Z538">
        <f>IFERROR(Demos!C536,"")</f>
        <v>0</v>
      </c>
      <c r="AA538" s="2">
        <f>IFERROR(Demos!D536,"")</f>
        <v>0</v>
      </c>
      <c r="AB538" s="2">
        <f>IFERROR(Demos!E536,"")</f>
        <v>0</v>
      </c>
      <c r="AC538">
        <f>IFERROR(Demos!G536,"")</f>
        <v>0</v>
      </c>
      <c r="AD538">
        <f>IFERROR(Demos!H536,"")</f>
        <v>0</v>
      </c>
      <c r="AF538">
        <f>IFERROR(Telemarketing!A533,"")</f>
        <v>0</v>
      </c>
      <c r="AG538">
        <f>IFERROR(Telemarketing!B533,"")</f>
        <v>0</v>
      </c>
      <c r="AH538" s="2">
        <f>IFERROR(Telemarketing!C533,"")</f>
        <v>0</v>
      </c>
      <c r="AI538" s="42">
        <f>IFERROR(Telemarketing!D533,"")</f>
        <v>0</v>
      </c>
      <c r="AJ538">
        <f>IFERROR(Telemarketing!E533,"")</f>
        <v>0</v>
      </c>
      <c r="AK538">
        <f>IFERROR(Telemarketing!F533,"")</f>
        <v>0</v>
      </c>
      <c r="AL538">
        <f>IFERROR(Telemarketing!G533,"")</f>
        <v>0</v>
      </c>
    </row>
    <row r="539" spans="2:38" x14ac:dyDescent="0.2">
      <c r="B539" s="2"/>
      <c r="K539" s="5"/>
      <c r="L539" s="2"/>
      <c r="O539">
        <f>IFERROR(Referidos!A539,"")</f>
        <v>0</v>
      </c>
      <c r="P539">
        <f>IFERROR(Referidos!B539,"")</f>
        <v>0</v>
      </c>
      <c r="Q539" s="2">
        <f>IFERROR(Referidos!C539,"")</f>
        <v>0</v>
      </c>
      <c r="R539">
        <f>IFERROR(Referidos!D539,"")</f>
        <v>0</v>
      </c>
      <c r="S539">
        <f>IFERROR(Referidos!J539,"")</f>
        <v>0</v>
      </c>
      <c r="T539">
        <f>IFERROR(Referidos!N539,"")</f>
        <v>0</v>
      </c>
      <c r="U539" s="5">
        <f>IFERROR(Referidos!P539,"")</f>
        <v>0</v>
      </c>
      <c r="V539">
        <f>IFERROR(Referidos!S539,"")</f>
        <v>0</v>
      </c>
      <c r="X539">
        <f>IFERROR(Demos!A537,"")</f>
        <v>0</v>
      </c>
      <c r="Y539">
        <f>IFERROR(Demos!B537,"")</f>
        <v>0</v>
      </c>
      <c r="Z539">
        <f>IFERROR(Demos!C537,"")</f>
        <v>0</v>
      </c>
      <c r="AA539" s="2">
        <f>IFERROR(Demos!D537,"")</f>
        <v>0</v>
      </c>
      <c r="AB539" s="2">
        <f>IFERROR(Demos!E537,"")</f>
        <v>0</v>
      </c>
      <c r="AC539">
        <f>IFERROR(Demos!G537,"")</f>
        <v>0</v>
      </c>
      <c r="AD539">
        <f>IFERROR(Demos!H537,"")</f>
        <v>0</v>
      </c>
      <c r="AF539">
        <f>IFERROR(Telemarketing!A534,"")</f>
        <v>0</v>
      </c>
      <c r="AG539">
        <f>IFERROR(Telemarketing!B534,"")</f>
        <v>0</v>
      </c>
      <c r="AH539" s="2">
        <f>IFERROR(Telemarketing!C534,"")</f>
        <v>0</v>
      </c>
      <c r="AI539" s="42">
        <f>IFERROR(Telemarketing!D534,"")</f>
        <v>0</v>
      </c>
      <c r="AJ539">
        <f>IFERROR(Telemarketing!E534,"")</f>
        <v>0</v>
      </c>
      <c r="AK539">
        <f>IFERROR(Telemarketing!F534,"")</f>
        <v>0</v>
      </c>
      <c r="AL539">
        <f>IFERROR(Telemarketing!G534,"")</f>
        <v>0</v>
      </c>
    </row>
    <row r="540" spans="2:38" x14ac:dyDescent="0.2">
      <c r="B540" s="2"/>
      <c r="K540" s="5"/>
      <c r="L540" s="2"/>
      <c r="O540">
        <f>IFERROR(Referidos!A540,"")</f>
        <v>0</v>
      </c>
      <c r="P540">
        <f>IFERROR(Referidos!B540,"")</f>
        <v>0</v>
      </c>
      <c r="Q540" s="2">
        <f>IFERROR(Referidos!C540,"")</f>
        <v>0</v>
      </c>
      <c r="R540">
        <f>IFERROR(Referidos!D540,"")</f>
        <v>0</v>
      </c>
      <c r="S540">
        <f>IFERROR(Referidos!J540,"")</f>
        <v>0</v>
      </c>
      <c r="T540">
        <f>IFERROR(Referidos!N540,"")</f>
        <v>0</v>
      </c>
      <c r="U540" s="5">
        <f>IFERROR(Referidos!P540,"")</f>
        <v>0</v>
      </c>
      <c r="V540">
        <f>IFERROR(Referidos!S540,"")</f>
        <v>0</v>
      </c>
      <c r="X540">
        <f>IFERROR(Demos!A538,"")</f>
        <v>0</v>
      </c>
      <c r="Y540">
        <f>IFERROR(Demos!B538,"")</f>
        <v>0</v>
      </c>
      <c r="Z540">
        <f>IFERROR(Demos!C538,"")</f>
        <v>0</v>
      </c>
      <c r="AA540" s="2">
        <f>IFERROR(Demos!D538,"")</f>
        <v>0</v>
      </c>
      <c r="AB540" s="2">
        <f>IFERROR(Demos!E538,"")</f>
        <v>0</v>
      </c>
      <c r="AC540">
        <f>IFERROR(Demos!G538,"")</f>
        <v>0</v>
      </c>
      <c r="AD540">
        <f>IFERROR(Demos!H538,"")</f>
        <v>0</v>
      </c>
      <c r="AF540">
        <f>IFERROR(Telemarketing!A535,"")</f>
        <v>0</v>
      </c>
      <c r="AG540">
        <f>IFERROR(Telemarketing!B535,"")</f>
        <v>0</v>
      </c>
      <c r="AH540" s="2">
        <f>IFERROR(Telemarketing!C535,"")</f>
        <v>0</v>
      </c>
      <c r="AI540" s="42">
        <f>IFERROR(Telemarketing!D535,"")</f>
        <v>0</v>
      </c>
      <c r="AJ540">
        <f>IFERROR(Telemarketing!E535,"")</f>
        <v>0</v>
      </c>
      <c r="AK540">
        <f>IFERROR(Telemarketing!F535,"")</f>
        <v>0</v>
      </c>
      <c r="AL540">
        <f>IFERROR(Telemarketing!G535,"")</f>
        <v>0</v>
      </c>
    </row>
    <row r="541" spans="2:38" x14ac:dyDescent="0.2">
      <c r="B541" s="2"/>
      <c r="K541" s="5"/>
      <c r="L541" s="2"/>
      <c r="O541">
        <f>IFERROR(Referidos!A541,"")</f>
        <v>0</v>
      </c>
      <c r="P541">
        <f>IFERROR(Referidos!B541,"")</f>
        <v>0</v>
      </c>
      <c r="Q541" s="2">
        <f>IFERROR(Referidos!C541,"")</f>
        <v>0</v>
      </c>
      <c r="R541">
        <f>IFERROR(Referidos!D541,"")</f>
        <v>0</v>
      </c>
      <c r="S541">
        <f>IFERROR(Referidos!J541,"")</f>
        <v>0</v>
      </c>
      <c r="T541">
        <f>IFERROR(Referidos!N541,"")</f>
        <v>0</v>
      </c>
      <c r="U541" s="5">
        <f>IFERROR(Referidos!P541,"")</f>
        <v>0</v>
      </c>
      <c r="V541">
        <f>IFERROR(Referidos!S541,"")</f>
        <v>0</v>
      </c>
      <c r="X541">
        <f>IFERROR(Demos!A539,"")</f>
        <v>0</v>
      </c>
      <c r="Y541">
        <f>IFERROR(Demos!B539,"")</f>
        <v>0</v>
      </c>
      <c r="Z541">
        <f>IFERROR(Demos!C539,"")</f>
        <v>0</v>
      </c>
      <c r="AA541" s="2">
        <f>IFERROR(Demos!D539,"")</f>
        <v>0</v>
      </c>
      <c r="AB541" s="2">
        <f>IFERROR(Demos!E539,"")</f>
        <v>0</v>
      </c>
      <c r="AC541">
        <f>IFERROR(Demos!G539,"")</f>
        <v>0</v>
      </c>
      <c r="AD541">
        <f>IFERROR(Demos!H539,"")</f>
        <v>0</v>
      </c>
      <c r="AF541">
        <f>IFERROR(Telemarketing!A536,"")</f>
        <v>0</v>
      </c>
      <c r="AG541">
        <f>IFERROR(Telemarketing!B536,"")</f>
        <v>0</v>
      </c>
      <c r="AH541" s="2">
        <f>IFERROR(Telemarketing!C536,"")</f>
        <v>0</v>
      </c>
      <c r="AI541" s="42">
        <f>IFERROR(Telemarketing!D536,"")</f>
        <v>0</v>
      </c>
      <c r="AJ541">
        <f>IFERROR(Telemarketing!E536,"")</f>
        <v>0</v>
      </c>
      <c r="AK541">
        <f>IFERROR(Telemarketing!F536,"")</f>
        <v>0</v>
      </c>
      <c r="AL541">
        <f>IFERROR(Telemarketing!G536,"")</f>
        <v>0</v>
      </c>
    </row>
    <row r="542" spans="2:38" x14ac:dyDescent="0.2">
      <c r="B542" s="2"/>
      <c r="K542" s="5"/>
      <c r="L542" s="2"/>
      <c r="O542">
        <f>IFERROR(Referidos!A542,"")</f>
        <v>0</v>
      </c>
      <c r="P542">
        <f>IFERROR(Referidos!B542,"")</f>
        <v>0</v>
      </c>
      <c r="Q542" s="2">
        <f>IFERROR(Referidos!C542,"")</f>
        <v>0</v>
      </c>
      <c r="R542">
        <f>IFERROR(Referidos!D542,"")</f>
        <v>0</v>
      </c>
      <c r="S542">
        <f>IFERROR(Referidos!J542,"")</f>
        <v>0</v>
      </c>
      <c r="T542">
        <f>IFERROR(Referidos!N542,"")</f>
        <v>0</v>
      </c>
      <c r="U542" s="5">
        <f>IFERROR(Referidos!P542,"")</f>
        <v>0</v>
      </c>
      <c r="V542">
        <f>IFERROR(Referidos!S542,"")</f>
        <v>0</v>
      </c>
      <c r="X542">
        <f>IFERROR(Demos!A540,"")</f>
        <v>0</v>
      </c>
      <c r="Y542">
        <f>IFERROR(Demos!B540,"")</f>
        <v>0</v>
      </c>
      <c r="Z542">
        <f>IFERROR(Demos!C540,"")</f>
        <v>0</v>
      </c>
      <c r="AA542" s="2">
        <f>IFERROR(Demos!D540,"")</f>
        <v>0</v>
      </c>
      <c r="AB542" s="2">
        <f>IFERROR(Demos!E540,"")</f>
        <v>0</v>
      </c>
      <c r="AC542">
        <f>IFERROR(Demos!G540,"")</f>
        <v>0</v>
      </c>
      <c r="AD542">
        <f>IFERROR(Demos!H540,"")</f>
        <v>0</v>
      </c>
      <c r="AF542">
        <f>IFERROR(Telemarketing!A537,"")</f>
        <v>0</v>
      </c>
      <c r="AG542">
        <f>IFERROR(Telemarketing!B537,"")</f>
        <v>0</v>
      </c>
      <c r="AH542" s="2">
        <f>IFERROR(Telemarketing!C537,"")</f>
        <v>0</v>
      </c>
      <c r="AI542" s="42">
        <f>IFERROR(Telemarketing!D537,"")</f>
        <v>0</v>
      </c>
      <c r="AJ542">
        <f>IFERROR(Telemarketing!E537,"")</f>
        <v>0</v>
      </c>
      <c r="AK542">
        <f>IFERROR(Telemarketing!F537,"")</f>
        <v>0</v>
      </c>
      <c r="AL542">
        <f>IFERROR(Telemarketing!G537,"")</f>
        <v>0</v>
      </c>
    </row>
    <row r="543" spans="2:38" x14ac:dyDescent="0.2">
      <c r="B543" s="2"/>
      <c r="K543" s="5"/>
      <c r="L543" s="2"/>
      <c r="O543">
        <f>IFERROR(Referidos!A543,"")</f>
        <v>0</v>
      </c>
      <c r="P543">
        <f>IFERROR(Referidos!B543,"")</f>
        <v>0</v>
      </c>
      <c r="Q543" s="2">
        <f>IFERROR(Referidos!C543,"")</f>
        <v>0</v>
      </c>
      <c r="R543">
        <f>IFERROR(Referidos!D543,"")</f>
        <v>0</v>
      </c>
      <c r="S543">
        <f>IFERROR(Referidos!J543,"")</f>
        <v>0</v>
      </c>
      <c r="T543">
        <f>IFERROR(Referidos!N543,"")</f>
        <v>0</v>
      </c>
      <c r="U543" s="5">
        <f>IFERROR(Referidos!P543,"")</f>
        <v>0</v>
      </c>
      <c r="V543">
        <f>IFERROR(Referidos!S543,"")</f>
        <v>0</v>
      </c>
      <c r="X543">
        <f>IFERROR(Demos!A541,"")</f>
        <v>0</v>
      </c>
      <c r="Y543">
        <f>IFERROR(Demos!B541,"")</f>
        <v>0</v>
      </c>
      <c r="Z543">
        <f>IFERROR(Demos!C541,"")</f>
        <v>0</v>
      </c>
      <c r="AA543" s="2">
        <f>IFERROR(Demos!D541,"")</f>
        <v>0</v>
      </c>
      <c r="AB543" s="2">
        <f>IFERROR(Demos!E541,"")</f>
        <v>0</v>
      </c>
      <c r="AC543">
        <f>IFERROR(Demos!G541,"")</f>
        <v>0</v>
      </c>
      <c r="AD543">
        <f>IFERROR(Demos!H541,"")</f>
        <v>0</v>
      </c>
      <c r="AF543">
        <f>IFERROR(Telemarketing!A538,"")</f>
        <v>0</v>
      </c>
      <c r="AG543">
        <f>IFERROR(Telemarketing!B538,"")</f>
        <v>0</v>
      </c>
      <c r="AH543" s="2">
        <f>IFERROR(Telemarketing!C538,"")</f>
        <v>0</v>
      </c>
      <c r="AI543" s="42">
        <f>IFERROR(Telemarketing!D538,"")</f>
        <v>0</v>
      </c>
      <c r="AJ543">
        <f>IFERROR(Telemarketing!E538,"")</f>
        <v>0</v>
      </c>
      <c r="AK543">
        <f>IFERROR(Telemarketing!F538,"")</f>
        <v>0</v>
      </c>
      <c r="AL543">
        <f>IFERROR(Telemarketing!G538,"")</f>
        <v>0</v>
      </c>
    </row>
    <row r="544" spans="2:38" x14ac:dyDescent="0.2">
      <c r="B544" s="2"/>
      <c r="K544" s="5"/>
      <c r="L544" s="2"/>
      <c r="O544">
        <f>IFERROR(Referidos!A544,"")</f>
        <v>0</v>
      </c>
      <c r="P544">
        <f>IFERROR(Referidos!B544,"")</f>
        <v>0</v>
      </c>
      <c r="Q544" s="2">
        <f>IFERROR(Referidos!C544,"")</f>
        <v>0</v>
      </c>
      <c r="R544">
        <f>IFERROR(Referidos!D544,"")</f>
        <v>0</v>
      </c>
      <c r="S544">
        <f>IFERROR(Referidos!J544,"")</f>
        <v>0</v>
      </c>
      <c r="T544">
        <f>IFERROR(Referidos!N544,"")</f>
        <v>0</v>
      </c>
      <c r="U544" s="5">
        <f>IFERROR(Referidos!P544,"")</f>
        <v>0</v>
      </c>
      <c r="V544">
        <f>IFERROR(Referidos!S544,"")</f>
        <v>0</v>
      </c>
      <c r="X544">
        <f>IFERROR(Demos!A542,"")</f>
        <v>0</v>
      </c>
      <c r="Y544">
        <f>IFERROR(Demos!B542,"")</f>
        <v>0</v>
      </c>
      <c r="Z544">
        <f>IFERROR(Demos!C542,"")</f>
        <v>0</v>
      </c>
      <c r="AA544" s="2">
        <f>IFERROR(Demos!D542,"")</f>
        <v>0</v>
      </c>
      <c r="AB544" s="2">
        <f>IFERROR(Demos!E542,"")</f>
        <v>0</v>
      </c>
      <c r="AC544">
        <f>IFERROR(Demos!G542,"")</f>
        <v>0</v>
      </c>
      <c r="AD544">
        <f>IFERROR(Demos!H542,"")</f>
        <v>0</v>
      </c>
      <c r="AF544">
        <f>IFERROR(Telemarketing!A539,"")</f>
        <v>0</v>
      </c>
      <c r="AG544">
        <f>IFERROR(Telemarketing!B539,"")</f>
        <v>0</v>
      </c>
      <c r="AH544" s="2">
        <f>IFERROR(Telemarketing!C539,"")</f>
        <v>0</v>
      </c>
      <c r="AI544" s="42">
        <f>IFERROR(Telemarketing!D539,"")</f>
        <v>0</v>
      </c>
      <c r="AJ544">
        <f>IFERROR(Telemarketing!E539,"")</f>
        <v>0</v>
      </c>
      <c r="AK544">
        <f>IFERROR(Telemarketing!F539,"")</f>
        <v>0</v>
      </c>
      <c r="AL544">
        <f>IFERROR(Telemarketing!G539,"")</f>
        <v>0</v>
      </c>
    </row>
    <row r="545" spans="2:38" x14ac:dyDescent="0.2">
      <c r="B545" s="2"/>
      <c r="K545" s="5"/>
      <c r="L545" s="2"/>
      <c r="O545">
        <f>IFERROR(Referidos!A545,"")</f>
        <v>0</v>
      </c>
      <c r="P545">
        <f>IFERROR(Referidos!B545,"")</f>
        <v>0</v>
      </c>
      <c r="Q545" s="2">
        <f>IFERROR(Referidos!C545,"")</f>
        <v>0</v>
      </c>
      <c r="R545">
        <f>IFERROR(Referidos!D545,"")</f>
        <v>0</v>
      </c>
      <c r="S545">
        <f>IFERROR(Referidos!J545,"")</f>
        <v>0</v>
      </c>
      <c r="T545">
        <f>IFERROR(Referidos!N545,"")</f>
        <v>0</v>
      </c>
      <c r="U545" s="5">
        <f>IFERROR(Referidos!P545,"")</f>
        <v>0</v>
      </c>
      <c r="V545">
        <f>IFERROR(Referidos!S545,"")</f>
        <v>0</v>
      </c>
      <c r="X545">
        <f>IFERROR(Demos!A543,"")</f>
        <v>0</v>
      </c>
      <c r="Y545">
        <f>IFERROR(Demos!B543,"")</f>
        <v>0</v>
      </c>
      <c r="Z545">
        <f>IFERROR(Demos!C543,"")</f>
        <v>0</v>
      </c>
      <c r="AA545" s="2">
        <f>IFERROR(Demos!D543,"")</f>
        <v>0</v>
      </c>
      <c r="AB545" s="2">
        <f>IFERROR(Demos!E543,"")</f>
        <v>0</v>
      </c>
      <c r="AC545">
        <f>IFERROR(Demos!G543,"")</f>
        <v>0</v>
      </c>
      <c r="AD545">
        <f>IFERROR(Demos!H543,"")</f>
        <v>0</v>
      </c>
      <c r="AF545">
        <f>IFERROR(Telemarketing!A540,"")</f>
        <v>0</v>
      </c>
      <c r="AG545">
        <f>IFERROR(Telemarketing!B540,"")</f>
        <v>0</v>
      </c>
      <c r="AH545" s="2">
        <f>IFERROR(Telemarketing!C540,"")</f>
        <v>0</v>
      </c>
      <c r="AI545" s="42">
        <f>IFERROR(Telemarketing!D540,"")</f>
        <v>0</v>
      </c>
      <c r="AJ545">
        <f>IFERROR(Telemarketing!E540,"")</f>
        <v>0</v>
      </c>
      <c r="AK545">
        <f>IFERROR(Telemarketing!F540,"")</f>
        <v>0</v>
      </c>
      <c r="AL545">
        <f>IFERROR(Telemarketing!G540,"")</f>
        <v>0</v>
      </c>
    </row>
    <row r="546" spans="2:38" x14ac:dyDescent="0.2">
      <c r="B546" s="2"/>
      <c r="K546" s="5"/>
      <c r="L546" s="2"/>
      <c r="O546">
        <f>IFERROR(Referidos!A546,"")</f>
        <v>0</v>
      </c>
      <c r="P546">
        <f>IFERROR(Referidos!B546,"")</f>
        <v>0</v>
      </c>
      <c r="Q546" s="2">
        <f>IFERROR(Referidos!C546,"")</f>
        <v>0</v>
      </c>
      <c r="R546">
        <f>IFERROR(Referidos!D546,"")</f>
        <v>0</v>
      </c>
      <c r="S546">
        <f>IFERROR(Referidos!J546,"")</f>
        <v>0</v>
      </c>
      <c r="T546">
        <f>IFERROR(Referidos!N546,"")</f>
        <v>0</v>
      </c>
      <c r="U546" s="5">
        <f>IFERROR(Referidos!P546,"")</f>
        <v>0</v>
      </c>
      <c r="V546">
        <f>IFERROR(Referidos!S546,"")</f>
        <v>0</v>
      </c>
      <c r="X546">
        <f>IFERROR(Demos!A544,"")</f>
        <v>0</v>
      </c>
      <c r="Y546">
        <f>IFERROR(Demos!B544,"")</f>
        <v>0</v>
      </c>
      <c r="Z546">
        <f>IFERROR(Demos!C544,"")</f>
        <v>0</v>
      </c>
      <c r="AA546" s="2">
        <f>IFERROR(Demos!D544,"")</f>
        <v>0</v>
      </c>
      <c r="AB546" s="2">
        <f>IFERROR(Demos!E544,"")</f>
        <v>0</v>
      </c>
      <c r="AC546">
        <f>IFERROR(Demos!G544,"")</f>
        <v>0</v>
      </c>
      <c r="AD546">
        <f>IFERROR(Demos!H544,"")</f>
        <v>0</v>
      </c>
      <c r="AF546">
        <f>IFERROR(Telemarketing!A541,"")</f>
        <v>0</v>
      </c>
      <c r="AG546">
        <f>IFERROR(Telemarketing!B541,"")</f>
        <v>0</v>
      </c>
      <c r="AH546" s="2">
        <f>IFERROR(Telemarketing!C541,"")</f>
        <v>0</v>
      </c>
      <c r="AI546" s="42">
        <f>IFERROR(Telemarketing!D541,"")</f>
        <v>0</v>
      </c>
      <c r="AJ546">
        <f>IFERROR(Telemarketing!E541,"")</f>
        <v>0</v>
      </c>
      <c r="AK546">
        <f>IFERROR(Telemarketing!F541,"")</f>
        <v>0</v>
      </c>
      <c r="AL546">
        <f>IFERROR(Telemarketing!G541,"")</f>
        <v>0</v>
      </c>
    </row>
    <row r="547" spans="2:38" x14ac:dyDescent="0.2">
      <c r="B547" s="2"/>
      <c r="K547" s="5"/>
      <c r="L547" s="2"/>
      <c r="O547">
        <f>IFERROR(Referidos!A547,"")</f>
        <v>0</v>
      </c>
      <c r="P547">
        <f>IFERROR(Referidos!B547,"")</f>
        <v>0</v>
      </c>
      <c r="Q547" s="2">
        <f>IFERROR(Referidos!C547,"")</f>
        <v>0</v>
      </c>
      <c r="R547">
        <f>IFERROR(Referidos!D547,"")</f>
        <v>0</v>
      </c>
      <c r="S547">
        <f>IFERROR(Referidos!J547,"")</f>
        <v>0</v>
      </c>
      <c r="T547">
        <f>IFERROR(Referidos!N547,"")</f>
        <v>0</v>
      </c>
      <c r="U547" s="5">
        <f>IFERROR(Referidos!P547,"")</f>
        <v>0</v>
      </c>
      <c r="V547">
        <f>IFERROR(Referidos!S547,"")</f>
        <v>0</v>
      </c>
      <c r="X547">
        <f>IFERROR(Demos!A545,"")</f>
        <v>0</v>
      </c>
      <c r="Y547">
        <f>IFERROR(Demos!B545,"")</f>
        <v>0</v>
      </c>
      <c r="Z547">
        <f>IFERROR(Demos!C545,"")</f>
        <v>0</v>
      </c>
      <c r="AA547" s="2">
        <f>IFERROR(Demos!D545,"")</f>
        <v>0</v>
      </c>
      <c r="AB547" s="2">
        <f>IFERROR(Demos!E545,"")</f>
        <v>0</v>
      </c>
      <c r="AC547">
        <f>IFERROR(Demos!G545,"")</f>
        <v>0</v>
      </c>
      <c r="AD547">
        <f>IFERROR(Demos!H545,"")</f>
        <v>0</v>
      </c>
      <c r="AF547">
        <f>IFERROR(Telemarketing!A542,"")</f>
        <v>0</v>
      </c>
      <c r="AG547">
        <f>IFERROR(Telemarketing!B542,"")</f>
        <v>0</v>
      </c>
      <c r="AH547" s="2">
        <f>IFERROR(Telemarketing!C542,"")</f>
        <v>0</v>
      </c>
      <c r="AI547" s="42">
        <f>IFERROR(Telemarketing!D542,"")</f>
        <v>0</v>
      </c>
      <c r="AJ547">
        <f>IFERROR(Telemarketing!E542,"")</f>
        <v>0</v>
      </c>
      <c r="AK547">
        <f>IFERROR(Telemarketing!F542,"")</f>
        <v>0</v>
      </c>
      <c r="AL547">
        <f>IFERROR(Telemarketing!G542,"")</f>
        <v>0</v>
      </c>
    </row>
    <row r="548" spans="2:38" x14ac:dyDescent="0.2">
      <c r="B548" s="2"/>
      <c r="K548" s="5"/>
      <c r="L548" s="2"/>
      <c r="O548">
        <f>IFERROR(Referidos!A548,"")</f>
        <v>0</v>
      </c>
      <c r="P548">
        <f>IFERROR(Referidos!B548,"")</f>
        <v>0</v>
      </c>
      <c r="Q548" s="2">
        <f>IFERROR(Referidos!C548,"")</f>
        <v>0</v>
      </c>
      <c r="R548">
        <f>IFERROR(Referidos!D548,"")</f>
        <v>0</v>
      </c>
      <c r="S548">
        <f>IFERROR(Referidos!J548,"")</f>
        <v>0</v>
      </c>
      <c r="T548">
        <f>IFERROR(Referidos!N548,"")</f>
        <v>0</v>
      </c>
      <c r="U548" s="5">
        <f>IFERROR(Referidos!P548,"")</f>
        <v>0</v>
      </c>
      <c r="V548">
        <f>IFERROR(Referidos!S548,"")</f>
        <v>0</v>
      </c>
      <c r="X548">
        <f>IFERROR(Demos!A546,"")</f>
        <v>0</v>
      </c>
      <c r="Y548">
        <f>IFERROR(Demos!B546,"")</f>
        <v>0</v>
      </c>
      <c r="Z548">
        <f>IFERROR(Demos!C546,"")</f>
        <v>0</v>
      </c>
      <c r="AA548" s="2">
        <f>IFERROR(Demos!D546,"")</f>
        <v>0</v>
      </c>
      <c r="AB548" s="2">
        <f>IFERROR(Demos!E546,"")</f>
        <v>0</v>
      </c>
      <c r="AC548">
        <f>IFERROR(Demos!G546,"")</f>
        <v>0</v>
      </c>
      <c r="AD548">
        <f>IFERROR(Demos!H546,"")</f>
        <v>0</v>
      </c>
      <c r="AF548">
        <f>IFERROR(Telemarketing!A543,"")</f>
        <v>0</v>
      </c>
      <c r="AG548">
        <f>IFERROR(Telemarketing!B543,"")</f>
        <v>0</v>
      </c>
      <c r="AH548" s="2">
        <f>IFERROR(Telemarketing!C543,"")</f>
        <v>0</v>
      </c>
      <c r="AI548" s="42">
        <f>IFERROR(Telemarketing!D543,"")</f>
        <v>0</v>
      </c>
      <c r="AJ548">
        <f>IFERROR(Telemarketing!E543,"")</f>
        <v>0</v>
      </c>
      <c r="AK548">
        <f>IFERROR(Telemarketing!F543,"")</f>
        <v>0</v>
      </c>
      <c r="AL548">
        <f>IFERROR(Telemarketing!G543,"")</f>
        <v>0</v>
      </c>
    </row>
    <row r="549" spans="2:38" x14ac:dyDescent="0.2">
      <c r="B549" s="2"/>
      <c r="K549" s="5"/>
      <c r="L549" s="2"/>
      <c r="O549">
        <f>IFERROR(Referidos!A549,"")</f>
        <v>0</v>
      </c>
      <c r="P549">
        <f>IFERROR(Referidos!B549,"")</f>
        <v>0</v>
      </c>
      <c r="Q549" s="2">
        <f>IFERROR(Referidos!C549,"")</f>
        <v>0</v>
      </c>
      <c r="R549">
        <f>IFERROR(Referidos!D549,"")</f>
        <v>0</v>
      </c>
      <c r="S549">
        <f>IFERROR(Referidos!J549,"")</f>
        <v>0</v>
      </c>
      <c r="T549">
        <f>IFERROR(Referidos!N549,"")</f>
        <v>0</v>
      </c>
      <c r="U549" s="5">
        <f>IFERROR(Referidos!P549,"")</f>
        <v>0</v>
      </c>
      <c r="V549">
        <f>IFERROR(Referidos!S549,"")</f>
        <v>0</v>
      </c>
      <c r="X549">
        <f>IFERROR(Demos!A547,"")</f>
        <v>0</v>
      </c>
      <c r="Y549">
        <f>IFERROR(Demos!B547,"")</f>
        <v>0</v>
      </c>
      <c r="Z549">
        <f>IFERROR(Demos!C547,"")</f>
        <v>0</v>
      </c>
      <c r="AA549" s="2">
        <f>IFERROR(Demos!D547,"")</f>
        <v>0</v>
      </c>
      <c r="AB549" s="2">
        <f>IFERROR(Demos!E547,"")</f>
        <v>0</v>
      </c>
      <c r="AC549">
        <f>IFERROR(Demos!G547,"")</f>
        <v>0</v>
      </c>
      <c r="AD549">
        <f>IFERROR(Demos!H547,"")</f>
        <v>0</v>
      </c>
      <c r="AF549">
        <f>IFERROR(Telemarketing!A544,"")</f>
        <v>0</v>
      </c>
      <c r="AG549">
        <f>IFERROR(Telemarketing!B544,"")</f>
        <v>0</v>
      </c>
      <c r="AH549" s="2">
        <f>IFERROR(Telemarketing!C544,"")</f>
        <v>0</v>
      </c>
      <c r="AI549" s="42">
        <f>IFERROR(Telemarketing!D544,"")</f>
        <v>0</v>
      </c>
      <c r="AJ549">
        <f>IFERROR(Telemarketing!E544,"")</f>
        <v>0</v>
      </c>
      <c r="AK549">
        <f>IFERROR(Telemarketing!F544,"")</f>
        <v>0</v>
      </c>
      <c r="AL549">
        <f>IFERROR(Telemarketing!G544,"")</f>
        <v>0</v>
      </c>
    </row>
    <row r="550" spans="2:38" x14ac:dyDescent="0.2">
      <c r="B550" s="2"/>
      <c r="K550" s="5"/>
      <c r="L550" s="2"/>
      <c r="O550">
        <f>IFERROR(Referidos!A550,"")</f>
        <v>0</v>
      </c>
      <c r="P550">
        <f>IFERROR(Referidos!B550,"")</f>
        <v>0</v>
      </c>
      <c r="Q550" s="2">
        <f>IFERROR(Referidos!C550,"")</f>
        <v>0</v>
      </c>
      <c r="R550">
        <f>IFERROR(Referidos!D550,"")</f>
        <v>0</v>
      </c>
      <c r="S550">
        <f>IFERROR(Referidos!J550,"")</f>
        <v>0</v>
      </c>
      <c r="T550">
        <f>IFERROR(Referidos!N550,"")</f>
        <v>0</v>
      </c>
      <c r="U550" s="5">
        <f>IFERROR(Referidos!P550,"")</f>
        <v>0</v>
      </c>
      <c r="V550">
        <f>IFERROR(Referidos!S550,"")</f>
        <v>0</v>
      </c>
      <c r="X550">
        <f>IFERROR(Demos!A548,"")</f>
        <v>0</v>
      </c>
      <c r="Y550">
        <f>IFERROR(Demos!B548,"")</f>
        <v>0</v>
      </c>
      <c r="Z550">
        <f>IFERROR(Demos!C548,"")</f>
        <v>0</v>
      </c>
      <c r="AA550" s="2">
        <f>IFERROR(Demos!D548,"")</f>
        <v>0</v>
      </c>
      <c r="AB550" s="2">
        <f>IFERROR(Demos!E548,"")</f>
        <v>0</v>
      </c>
      <c r="AC550">
        <f>IFERROR(Demos!G548,"")</f>
        <v>0</v>
      </c>
      <c r="AD550">
        <f>IFERROR(Demos!H548,"")</f>
        <v>0</v>
      </c>
      <c r="AF550">
        <f>IFERROR(Telemarketing!A545,"")</f>
        <v>0</v>
      </c>
      <c r="AG550">
        <f>IFERROR(Telemarketing!B545,"")</f>
        <v>0</v>
      </c>
      <c r="AH550" s="2">
        <f>IFERROR(Telemarketing!C545,"")</f>
        <v>0</v>
      </c>
      <c r="AI550" s="42">
        <f>IFERROR(Telemarketing!D545,"")</f>
        <v>0</v>
      </c>
      <c r="AJ550">
        <f>IFERROR(Telemarketing!E545,"")</f>
        <v>0</v>
      </c>
      <c r="AK550">
        <f>IFERROR(Telemarketing!F545,"")</f>
        <v>0</v>
      </c>
      <c r="AL550">
        <f>IFERROR(Telemarketing!G545,"")</f>
        <v>0</v>
      </c>
    </row>
    <row r="551" spans="2:38" x14ac:dyDescent="0.2">
      <c r="B551" s="2"/>
      <c r="K551" s="5"/>
      <c r="L551" s="2"/>
      <c r="O551">
        <f>IFERROR(Referidos!A551,"")</f>
        <v>0</v>
      </c>
      <c r="P551">
        <f>IFERROR(Referidos!B551,"")</f>
        <v>0</v>
      </c>
      <c r="Q551" s="2">
        <f>IFERROR(Referidos!C551,"")</f>
        <v>0</v>
      </c>
      <c r="R551">
        <f>IFERROR(Referidos!D551,"")</f>
        <v>0</v>
      </c>
      <c r="S551">
        <f>IFERROR(Referidos!J551,"")</f>
        <v>0</v>
      </c>
      <c r="T551">
        <f>IFERROR(Referidos!N551,"")</f>
        <v>0</v>
      </c>
      <c r="U551" s="5">
        <f>IFERROR(Referidos!P551,"")</f>
        <v>0</v>
      </c>
      <c r="V551">
        <f>IFERROR(Referidos!S551,"")</f>
        <v>0</v>
      </c>
      <c r="X551">
        <f>IFERROR(Demos!A549,"")</f>
        <v>0</v>
      </c>
      <c r="Y551">
        <f>IFERROR(Demos!B549,"")</f>
        <v>0</v>
      </c>
      <c r="Z551">
        <f>IFERROR(Demos!C549,"")</f>
        <v>0</v>
      </c>
      <c r="AA551" s="2">
        <f>IFERROR(Demos!D549,"")</f>
        <v>0</v>
      </c>
      <c r="AB551" s="2">
        <f>IFERROR(Demos!E549,"")</f>
        <v>0</v>
      </c>
      <c r="AC551">
        <f>IFERROR(Demos!G549,"")</f>
        <v>0</v>
      </c>
      <c r="AD551">
        <f>IFERROR(Demos!H549,"")</f>
        <v>0</v>
      </c>
      <c r="AF551">
        <f>IFERROR(Telemarketing!A546,"")</f>
        <v>0</v>
      </c>
      <c r="AG551">
        <f>IFERROR(Telemarketing!B546,"")</f>
        <v>0</v>
      </c>
      <c r="AH551" s="2">
        <f>IFERROR(Telemarketing!C546,"")</f>
        <v>0</v>
      </c>
      <c r="AI551" s="42">
        <f>IFERROR(Telemarketing!D546,"")</f>
        <v>0</v>
      </c>
      <c r="AJ551">
        <f>IFERROR(Telemarketing!E546,"")</f>
        <v>0</v>
      </c>
      <c r="AK551">
        <f>IFERROR(Telemarketing!F546,"")</f>
        <v>0</v>
      </c>
      <c r="AL551">
        <f>IFERROR(Telemarketing!G546,"")</f>
        <v>0</v>
      </c>
    </row>
    <row r="552" spans="2:38" x14ac:dyDescent="0.2">
      <c r="B552" s="2"/>
      <c r="K552" s="5"/>
      <c r="L552" s="2"/>
      <c r="O552">
        <f>IFERROR(Referidos!A552,"")</f>
        <v>0</v>
      </c>
      <c r="P552">
        <f>IFERROR(Referidos!B552,"")</f>
        <v>0</v>
      </c>
      <c r="Q552" s="2">
        <f>IFERROR(Referidos!C552,"")</f>
        <v>0</v>
      </c>
      <c r="R552">
        <f>IFERROR(Referidos!D552,"")</f>
        <v>0</v>
      </c>
      <c r="S552">
        <f>IFERROR(Referidos!J552,"")</f>
        <v>0</v>
      </c>
      <c r="T552">
        <f>IFERROR(Referidos!N552,"")</f>
        <v>0</v>
      </c>
      <c r="U552" s="5">
        <f>IFERROR(Referidos!P552,"")</f>
        <v>0</v>
      </c>
      <c r="V552">
        <f>IFERROR(Referidos!S552,"")</f>
        <v>0</v>
      </c>
      <c r="X552">
        <f>IFERROR(Demos!A550,"")</f>
        <v>0</v>
      </c>
      <c r="Y552">
        <f>IFERROR(Demos!B550,"")</f>
        <v>0</v>
      </c>
      <c r="Z552">
        <f>IFERROR(Demos!C550,"")</f>
        <v>0</v>
      </c>
      <c r="AA552" s="2">
        <f>IFERROR(Demos!D550,"")</f>
        <v>0</v>
      </c>
      <c r="AB552" s="2">
        <f>IFERROR(Demos!E550,"")</f>
        <v>0</v>
      </c>
      <c r="AC552">
        <f>IFERROR(Demos!G550,"")</f>
        <v>0</v>
      </c>
      <c r="AD552">
        <f>IFERROR(Demos!H550,"")</f>
        <v>0</v>
      </c>
      <c r="AF552">
        <f>IFERROR(Telemarketing!A547,"")</f>
        <v>0</v>
      </c>
      <c r="AG552">
        <f>IFERROR(Telemarketing!B547,"")</f>
        <v>0</v>
      </c>
      <c r="AH552" s="2">
        <f>IFERROR(Telemarketing!C547,"")</f>
        <v>0</v>
      </c>
      <c r="AI552" s="42">
        <f>IFERROR(Telemarketing!D547,"")</f>
        <v>0</v>
      </c>
      <c r="AJ552">
        <f>IFERROR(Telemarketing!E547,"")</f>
        <v>0</v>
      </c>
      <c r="AK552">
        <f>IFERROR(Telemarketing!F547,"")</f>
        <v>0</v>
      </c>
      <c r="AL552">
        <f>IFERROR(Telemarketing!G547,"")</f>
        <v>0</v>
      </c>
    </row>
    <row r="553" spans="2:38" x14ac:dyDescent="0.2">
      <c r="B553" s="2"/>
      <c r="K553" s="5"/>
      <c r="L553" s="2"/>
      <c r="O553">
        <f>IFERROR(Referidos!A553,"")</f>
        <v>0</v>
      </c>
      <c r="P553">
        <f>IFERROR(Referidos!B553,"")</f>
        <v>0</v>
      </c>
      <c r="Q553" s="2">
        <f>IFERROR(Referidos!C553,"")</f>
        <v>0</v>
      </c>
      <c r="R553">
        <f>IFERROR(Referidos!D553,"")</f>
        <v>0</v>
      </c>
      <c r="S553">
        <f>IFERROR(Referidos!J553,"")</f>
        <v>0</v>
      </c>
      <c r="T553">
        <f>IFERROR(Referidos!N553,"")</f>
        <v>0</v>
      </c>
      <c r="U553" s="5">
        <f>IFERROR(Referidos!P553,"")</f>
        <v>0</v>
      </c>
      <c r="V553">
        <f>IFERROR(Referidos!S553,"")</f>
        <v>0</v>
      </c>
      <c r="X553">
        <f>IFERROR(Demos!A551,"")</f>
        <v>0</v>
      </c>
      <c r="Y553">
        <f>IFERROR(Demos!B551,"")</f>
        <v>0</v>
      </c>
      <c r="Z553">
        <f>IFERROR(Demos!C551,"")</f>
        <v>0</v>
      </c>
      <c r="AA553" s="2">
        <f>IFERROR(Demos!D551,"")</f>
        <v>0</v>
      </c>
      <c r="AB553" s="2">
        <f>IFERROR(Demos!E551,"")</f>
        <v>0</v>
      </c>
      <c r="AC553">
        <f>IFERROR(Demos!G551,"")</f>
        <v>0</v>
      </c>
      <c r="AD553">
        <f>IFERROR(Demos!H551,"")</f>
        <v>0</v>
      </c>
      <c r="AF553">
        <f>IFERROR(Telemarketing!A548,"")</f>
        <v>0</v>
      </c>
      <c r="AG553">
        <f>IFERROR(Telemarketing!B548,"")</f>
        <v>0</v>
      </c>
      <c r="AH553" s="2">
        <f>IFERROR(Telemarketing!C548,"")</f>
        <v>0</v>
      </c>
      <c r="AI553" s="42">
        <f>IFERROR(Telemarketing!D548,"")</f>
        <v>0</v>
      </c>
      <c r="AJ553">
        <f>IFERROR(Telemarketing!E548,"")</f>
        <v>0</v>
      </c>
      <c r="AK553">
        <f>IFERROR(Telemarketing!F548,"")</f>
        <v>0</v>
      </c>
      <c r="AL553">
        <f>IFERROR(Telemarketing!G548,"")</f>
        <v>0</v>
      </c>
    </row>
    <row r="554" spans="2:38" x14ac:dyDescent="0.2">
      <c r="B554" s="2"/>
      <c r="K554" s="5"/>
      <c r="L554" s="2"/>
      <c r="O554">
        <f>IFERROR(Referidos!A554,"")</f>
        <v>0</v>
      </c>
      <c r="P554">
        <f>IFERROR(Referidos!B554,"")</f>
        <v>0</v>
      </c>
      <c r="Q554" s="2">
        <f>IFERROR(Referidos!C554,"")</f>
        <v>0</v>
      </c>
      <c r="R554">
        <f>IFERROR(Referidos!D554,"")</f>
        <v>0</v>
      </c>
      <c r="S554">
        <f>IFERROR(Referidos!J554,"")</f>
        <v>0</v>
      </c>
      <c r="T554">
        <f>IFERROR(Referidos!N554,"")</f>
        <v>0</v>
      </c>
      <c r="U554" s="5">
        <f>IFERROR(Referidos!P554,"")</f>
        <v>0</v>
      </c>
      <c r="V554">
        <f>IFERROR(Referidos!S554,"")</f>
        <v>0</v>
      </c>
      <c r="X554">
        <f>IFERROR(Demos!A552,"")</f>
        <v>0</v>
      </c>
      <c r="Y554">
        <f>IFERROR(Demos!B552,"")</f>
        <v>0</v>
      </c>
      <c r="Z554">
        <f>IFERROR(Demos!C552,"")</f>
        <v>0</v>
      </c>
      <c r="AA554" s="2">
        <f>IFERROR(Demos!D552,"")</f>
        <v>0</v>
      </c>
      <c r="AB554" s="2">
        <f>IFERROR(Demos!E552,"")</f>
        <v>0</v>
      </c>
      <c r="AC554">
        <f>IFERROR(Demos!G552,"")</f>
        <v>0</v>
      </c>
      <c r="AD554">
        <f>IFERROR(Demos!H552,"")</f>
        <v>0</v>
      </c>
      <c r="AF554">
        <f>IFERROR(Telemarketing!A549,"")</f>
        <v>0</v>
      </c>
      <c r="AG554">
        <f>IFERROR(Telemarketing!B549,"")</f>
        <v>0</v>
      </c>
      <c r="AH554" s="2">
        <f>IFERROR(Telemarketing!C549,"")</f>
        <v>0</v>
      </c>
      <c r="AI554" s="42">
        <f>IFERROR(Telemarketing!D549,"")</f>
        <v>0</v>
      </c>
      <c r="AJ554">
        <f>IFERROR(Telemarketing!E549,"")</f>
        <v>0</v>
      </c>
      <c r="AK554">
        <f>IFERROR(Telemarketing!F549,"")</f>
        <v>0</v>
      </c>
      <c r="AL554">
        <f>IFERROR(Telemarketing!G549,"")</f>
        <v>0</v>
      </c>
    </row>
    <row r="555" spans="2:38" x14ac:dyDescent="0.2">
      <c r="B555" s="2"/>
      <c r="K555" s="5"/>
      <c r="L555" s="2"/>
      <c r="O555">
        <f>IFERROR(Referidos!A555,"")</f>
        <v>0</v>
      </c>
      <c r="P555">
        <f>IFERROR(Referidos!B555,"")</f>
        <v>0</v>
      </c>
      <c r="Q555" s="2">
        <f>IFERROR(Referidos!C555,"")</f>
        <v>0</v>
      </c>
      <c r="R555">
        <f>IFERROR(Referidos!D555,"")</f>
        <v>0</v>
      </c>
      <c r="S555">
        <f>IFERROR(Referidos!J555,"")</f>
        <v>0</v>
      </c>
      <c r="T555">
        <f>IFERROR(Referidos!N555,"")</f>
        <v>0</v>
      </c>
      <c r="U555" s="5">
        <f>IFERROR(Referidos!P555,"")</f>
        <v>0</v>
      </c>
      <c r="V555">
        <f>IFERROR(Referidos!S555,"")</f>
        <v>0</v>
      </c>
      <c r="X555">
        <f>IFERROR(Demos!A553,"")</f>
        <v>0</v>
      </c>
      <c r="Y555">
        <f>IFERROR(Demos!B553,"")</f>
        <v>0</v>
      </c>
      <c r="Z555">
        <f>IFERROR(Demos!C553,"")</f>
        <v>0</v>
      </c>
      <c r="AA555" s="2">
        <f>IFERROR(Demos!D553,"")</f>
        <v>0</v>
      </c>
      <c r="AB555" s="2">
        <f>IFERROR(Demos!E553,"")</f>
        <v>0</v>
      </c>
      <c r="AC555">
        <f>IFERROR(Demos!G553,"")</f>
        <v>0</v>
      </c>
      <c r="AD555">
        <f>IFERROR(Demos!H553,"")</f>
        <v>0</v>
      </c>
      <c r="AF555">
        <f>IFERROR(Telemarketing!A550,"")</f>
        <v>0</v>
      </c>
      <c r="AG555">
        <f>IFERROR(Telemarketing!B550,"")</f>
        <v>0</v>
      </c>
      <c r="AH555" s="2">
        <f>IFERROR(Telemarketing!C550,"")</f>
        <v>0</v>
      </c>
      <c r="AI555" s="42">
        <f>IFERROR(Telemarketing!D550,"")</f>
        <v>0</v>
      </c>
      <c r="AJ555">
        <f>IFERROR(Telemarketing!E550,"")</f>
        <v>0</v>
      </c>
      <c r="AK555">
        <f>IFERROR(Telemarketing!F550,"")</f>
        <v>0</v>
      </c>
      <c r="AL555">
        <f>IFERROR(Telemarketing!G550,"")</f>
        <v>0</v>
      </c>
    </row>
    <row r="556" spans="2:38" x14ac:dyDescent="0.2">
      <c r="B556" s="2"/>
      <c r="K556" s="5"/>
      <c r="L556" s="2"/>
      <c r="O556">
        <f>IFERROR(Referidos!A556,"")</f>
        <v>0</v>
      </c>
      <c r="P556">
        <f>IFERROR(Referidos!B556,"")</f>
        <v>0</v>
      </c>
      <c r="Q556" s="2">
        <f>IFERROR(Referidos!C556,"")</f>
        <v>0</v>
      </c>
      <c r="R556">
        <f>IFERROR(Referidos!D556,"")</f>
        <v>0</v>
      </c>
      <c r="S556">
        <f>IFERROR(Referidos!J556,"")</f>
        <v>0</v>
      </c>
      <c r="T556">
        <f>IFERROR(Referidos!N556,"")</f>
        <v>0</v>
      </c>
      <c r="U556" s="5">
        <f>IFERROR(Referidos!P556,"")</f>
        <v>0</v>
      </c>
      <c r="V556">
        <f>IFERROR(Referidos!S556,"")</f>
        <v>0</v>
      </c>
      <c r="X556">
        <f>IFERROR(Demos!A554,"")</f>
        <v>0</v>
      </c>
      <c r="Y556">
        <f>IFERROR(Demos!B554,"")</f>
        <v>0</v>
      </c>
      <c r="Z556">
        <f>IFERROR(Demos!C554,"")</f>
        <v>0</v>
      </c>
      <c r="AA556" s="2">
        <f>IFERROR(Demos!D554,"")</f>
        <v>0</v>
      </c>
      <c r="AB556" s="2">
        <f>IFERROR(Demos!E554,"")</f>
        <v>0</v>
      </c>
      <c r="AC556">
        <f>IFERROR(Demos!G554,"")</f>
        <v>0</v>
      </c>
      <c r="AD556">
        <f>IFERROR(Demos!H554,"")</f>
        <v>0</v>
      </c>
      <c r="AF556">
        <f>IFERROR(Telemarketing!A551,"")</f>
        <v>0</v>
      </c>
      <c r="AG556">
        <f>IFERROR(Telemarketing!B551,"")</f>
        <v>0</v>
      </c>
      <c r="AH556" s="2">
        <f>IFERROR(Telemarketing!C551,"")</f>
        <v>0</v>
      </c>
      <c r="AI556" s="42">
        <f>IFERROR(Telemarketing!D551,"")</f>
        <v>0</v>
      </c>
      <c r="AJ556">
        <f>IFERROR(Telemarketing!E551,"")</f>
        <v>0</v>
      </c>
      <c r="AK556">
        <f>IFERROR(Telemarketing!F551,"")</f>
        <v>0</v>
      </c>
      <c r="AL556">
        <f>IFERROR(Telemarketing!G551,"")</f>
        <v>0</v>
      </c>
    </row>
    <row r="557" spans="2:38" x14ac:dyDescent="0.2">
      <c r="B557" s="2"/>
      <c r="K557" s="5"/>
      <c r="L557" s="2"/>
      <c r="O557">
        <f>IFERROR(Referidos!A557,"")</f>
        <v>0</v>
      </c>
      <c r="P557">
        <f>IFERROR(Referidos!B557,"")</f>
        <v>0</v>
      </c>
      <c r="Q557" s="2">
        <f>IFERROR(Referidos!C557,"")</f>
        <v>0</v>
      </c>
      <c r="R557">
        <f>IFERROR(Referidos!D557,"")</f>
        <v>0</v>
      </c>
      <c r="S557">
        <f>IFERROR(Referidos!J557,"")</f>
        <v>0</v>
      </c>
      <c r="T557">
        <f>IFERROR(Referidos!N557,"")</f>
        <v>0</v>
      </c>
      <c r="U557" s="5">
        <f>IFERROR(Referidos!P557,"")</f>
        <v>0</v>
      </c>
      <c r="V557">
        <f>IFERROR(Referidos!S557,"")</f>
        <v>0</v>
      </c>
      <c r="X557">
        <f>IFERROR(Demos!A555,"")</f>
        <v>0</v>
      </c>
      <c r="Y557">
        <f>IFERROR(Demos!B555,"")</f>
        <v>0</v>
      </c>
      <c r="Z557">
        <f>IFERROR(Demos!C555,"")</f>
        <v>0</v>
      </c>
      <c r="AA557" s="2">
        <f>IFERROR(Demos!D555,"")</f>
        <v>0</v>
      </c>
      <c r="AB557" s="2">
        <f>IFERROR(Demos!E555,"")</f>
        <v>0</v>
      </c>
      <c r="AC557">
        <f>IFERROR(Demos!G555,"")</f>
        <v>0</v>
      </c>
      <c r="AD557">
        <f>IFERROR(Demos!H555,"")</f>
        <v>0</v>
      </c>
      <c r="AF557">
        <f>IFERROR(Telemarketing!A552,"")</f>
        <v>0</v>
      </c>
      <c r="AG557">
        <f>IFERROR(Telemarketing!B552,"")</f>
        <v>0</v>
      </c>
      <c r="AH557" s="2">
        <f>IFERROR(Telemarketing!C552,"")</f>
        <v>0</v>
      </c>
      <c r="AI557" s="42">
        <f>IFERROR(Telemarketing!D552,"")</f>
        <v>0</v>
      </c>
      <c r="AJ557">
        <f>IFERROR(Telemarketing!E552,"")</f>
        <v>0</v>
      </c>
      <c r="AK557">
        <f>IFERROR(Telemarketing!F552,"")</f>
        <v>0</v>
      </c>
      <c r="AL557">
        <f>IFERROR(Telemarketing!G552,"")</f>
        <v>0</v>
      </c>
    </row>
    <row r="558" spans="2:38" x14ac:dyDescent="0.2">
      <c r="B558" s="2"/>
      <c r="K558" s="5"/>
      <c r="L558" s="2"/>
      <c r="O558">
        <f>IFERROR(Referidos!A558,"")</f>
        <v>0</v>
      </c>
      <c r="P558">
        <f>IFERROR(Referidos!B558,"")</f>
        <v>0</v>
      </c>
      <c r="Q558" s="2">
        <f>IFERROR(Referidos!C558,"")</f>
        <v>0</v>
      </c>
      <c r="R558">
        <f>IFERROR(Referidos!D558,"")</f>
        <v>0</v>
      </c>
      <c r="S558">
        <f>IFERROR(Referidos!J558,"")</f>
        <v>0</v>
      </c>
      <c r="T558">
        <f>IFERROR(Referidos!N558,"")</f>
        <v>0</v>
      </c>
      <c r="U558" s="5">
        <f>IFERROR(Referidos!P558,"")</f>
        <v>0</v>
      </c>
      <c r="V558">
        <f>IFERROR(Referidos!S558,"")</f>
        <v>0</v>
      </c>
      <c r="X558">
        <f>IFERROR(Demos!A556,"")</f>
        <v>0</v>
      </c>
      <c r="Y558">
        <f>IFERROR(Demos!B556,"")</f>
        <v>0</v>
      </c>
      <c r="Z558">
        <f>IFERROR(Demos!C556,"")</f>
        <v>0</v>
      </c>
      <c r="AA558" s="2">
        <f>IFERROR(Demos!D556,"")</f>
        <v>0</v>
      </c>
      <c r="AB558" s="2">
        <f>IFERROR(Demos!E556,"")</f>
        <v>0</v>
      </c>
      <c r="AC558">
        <f>IFERROR(Demos!G556,"")</f>
        <v>0</v>
      </c>
      <c r="AD558">
        <f>IFERROR(Demos!H556,"")</f>
        <v>0</v>
      </c>
      <c r="AF558">
        <f>IFERROR(Telemarketing!A553,"")</f>
        <v>0</v>
      </c>
      <c r="AG558">
        <f>IFERROR(Telemarketing!B553,"")</f>
        <v>0</v>
      </c>
      <c r="AH558" s="2">
        <f>IFERROR(Telemarketing!C553,"")</f>
        <v>0</v>
      </c>
      <c r="AI558" s="42">
        <f>IFERROR(Telemarketing!D553,"")</f>
        <v>0</v>
      </c>
      <c r="AJ558">
        <f>IFERROR(Telemarketing!E553,"")</f>
        <v>0</v>
      </c>
      <c r="AK558">
        <f>IFERROR(Telemarketing!F553,"")</f>
        <v>0</v>
      </c>
      <c r="AL558">
        <f>IFERROR(Telemarketing!G553,"")</f>
        <v>0</v>
      </c>
    </row>
    <row r="559" spans="2:38" x14ac:dyDescent="0.2">
      <c r="B559" s="2"/>
      <c r="K559" s="5"/>
      <c r="L559" s="2"/>
      <c r="O559">
        <f>IFERROR(Referidos!A559,"")</f>
        <v>0</v>
      </c>
      <c r="P559">
        <f>IFERROR(Referidos!B559,"")</f>
        <v>0</v>
      </c>
      <c r="Q559" s="2">
        <f>IFERROR(Referidos!C559,"")</f>
        <v>0</v>
      </c>
      <c r="R559">
        <f>IFERROR(Referidos!D559,"")</f>
        <v>0</v>
      </c>
      <c r="S559">
        <f>IFERROR(Referidos!J559,"")</f>
        <v>0</v>
      </c>
      <c r="T559">
        <f>IFERROR(Referidos!N559,"")</f>
        <v>0</v>
      </c>
      <c r="U559" s="5">
        <f>IFERROR(Referidos!P559,"")</f>
        <v>0</v>
      </c>
      <c r="V559">
        <f>IFERROR(Referidos!S559,"")</f>
        <v>0</v>
      </c>
      <c r="X559">
        <f>IFERROR(Demos!A557,"")</f>
        <v>0</v>
      </c>
      <c r="Y559">
        <f>IFERROR(Demos!B557,"")</f>
        <v>0</v>
      </c>
      <c r="Z559">
        <f>IFERROR(Demos!C557,"")</f>
        <v>0</v>
      </c>
      <c r="AA559" s="2">
        <f>IFERROR(Demos!D557,"")</f>
        <v>0</v>
      </c>
      <c r="AB559" s="2">
        <f>IFERROR(Demos!E557,"")</f>
        <v>0</v>
      </c>
      <c r="AC559">
        <f>IFERROR(Demos!G557,"")</f>
        <v>0</v>
      </c>
      <c r="AD559">
        <f>IFERROR(Demos!H557,"")</f>
        <v>0</v>
      </c>
      <c r="AF559">
        <f>IFERROR(Telemarketing!A554,"")</f>
        <v>0</v>
      </c>
      <c r="AG559">
        <f>IFERROR(Telemarketing!B554,"")</f>
        <v>0</v>
      </c>
      <c r="AH559" s="2">
        <f>IFERROR(Telemarketing!C554,"")</f>
        <v>0</v>
      </c>
      <c r="AI559" s="42">
        <f>IFERROR(Telemarketing!D554,"")</f>
        <v>0</v>
      </c>
      <c r="AJ559">
        <f>IFERROR(Telemarketing!E554,"")</f>
        <v>0</v>
      </c>
      <c r="AK559">
        <f>IFERROR(Telemarketing!F554,"")</f>
        <v>0</v>
      </c>
      <c r="AL559">
        <f>IFERROR(Telemarketing!G554,"")</f>
        <v>0</v>
      </c>
    </row>
    <row r="560" spans="2:38" x14ac:dyDescent="0.2">
      <c r="B560" s="2"/>
      <c r="K560" s="5"/>
      <c r="L560" s="2"/>
      <c r="O560">
        <f>IFERROR(Referidos!A560,"")</f>
        <v>0</v>
      </c>
      <c r="P560">
        <f>IFERROR(Referidos!B560,"")</f>
        <v>0</v>
      </c>
      <c r="Q560" s="2">
        <f>IFERROR(Referidos!C560,"")</f>
        <v>0</v>
      </c>
      <c r="R560">
        <f>IFERROR(Referidos!D560,"")</f>
        <v>0</v>
      </c>
      <c r="S560">
        <f>IFERROR(Referidos!J560,"")</f>
        <v>0</v>
      </c>
      <c r="T560">
        <f>IFERROR(Referidos!N560,"")</f>
        <v>0</v>
      </c>
      <c r="U560" s="5">
        <f>IFERROR(Referidos!P560,"")</f>
        <v>0</v>
      </c>
      <c r="V560">
        <f>IFERROR(Referidos!S560,"")</f>
        <v>0</v>
      </c>
      <c r="X560">
        <f>IFERROR(Demos!A558,"")</f>
        <v>0</v>
      </c>
      <c r="Y560">
        <f>IFERROR(Demos!B558,"")</f>
        <v>0</v>
      </c>
      <c r="Z560">
        <f>IFERROR(Demos!C558,"")</f>
        <v>0</v>
      </c>
      <c r="AA560" s="2">
        <f>IFERROR(Demos!D558,"")</f>
        <v>0</v>
      </c>
      <c r="AB560" s="2">
        <f>IFERROR(Demos!E558,"")</f>
        <v>0</v>
      </c>
      <c r="AC560">
        <f>IFERROR(Demos!G558,"")</f>
        <v>0</v>
      </c>
      <c r="AD560">
        <f>IFERROR(Demos!H558,"")</f>
        <v>0</v>
      </c>
      <c r="AF560">
        <f>IFERROR(Telemarketing!A555,"")</f>
        <v>0</v>
      </c>
      <c r="AG560">
        <f>IFERROR(Telemarketing!B555,"")</f>
        <v>0</v>
      </c>
      <c r="AH560" s="2">
        <f>IFERROR(Telemarketing!C555,"")</f>
        <v>0</v>
      </c>
      <c r="AI560" s="42">
        <f>IFERROR(Telemarketing!D555,"")</f>
        <v>0</v>
      </c>
      <c r="AJ560">
        <f>IFERROR(Telemarketing!E555,"")</f>
        <v>0</v>
      </c>
      <c r="AK560">
        <f>IFERROR(Telemarketing!F555,"")</f>
        <v>0</v>
      </c>
      <c r="AL560">
        <f>IFERROR(Telemarketing!G555,"")</f>
        <v>0</v>
      </c>
    </row>
    <row r="561" spans="2:38" x14ac:dyDescent="0.2">
      <c r="B561" s="2"/>
      <c r="K561" s="5"/>
      <c r="L561" s="2"/>
      <c r="O561">
        <f>IFERROR(Referidos!A561,"")</f>
        <v>0</v>
      </c>
      <c r="P561">
        <f>IFERROR(Referidos!B561,"")</f>
        <v>0</v>
      </c>
      <c r="Q561" s="2">
        <f>IFERROR(Referidos!C561,"")</f>
        <v>0</v>
      </c>
      <c r="R561">
        <f>IFERROR(Referidos!D561,"")</f>
        <v>0</v>
      </c>
      <c r="S561">
        <f>IFERROR(Referidos!J561,"")</f>
        <v>0</v>
      </c>
      <c r="T561">
        <f>IFERROR(Referidos!N561,"")</f>
        <v>0</v>
      </c>
      <c r="U561" s="5">
        <f>IFERROR(Referidos!P561,"")</f>
        <v>0</v>
      </c>
      <c r="V561">
        <f>IFERROR(Referidos!S561,"")</f>
        <v>0</v>
      </c>
      <c r="X561">
        <f>IFERROR(Demos!A559,"")</f>
        <v>0</v>
      </c>
      <c r="Y561">
        <f>IFERROR(Demos!B559,"")</f>
        <v>0</v>
      </c>
      <c r="Z561">
        <f>IFERROR(Demos!C559,"")</f>
        <v>0</v>
      </c>
      <c r="AA561" s="2">
        <f>IFERROR(Demos!D559,"")</f>
        <v>0</v>
      </c>
      <c r="AB561" s="2">
        <f>IFERROR(Demos!E559,"")</f>
        <v>0</v>
      </c>
      <c r="AC561">
        <f>IFERROR(Demos!G559,"")</f>
        <v>0</v>
      </c>
      <c r="AD561">
        <f>IFERROR(Demos!H559,"")</f>
        <v>0</v>
      </c>
      <c r="AF561">
        <f>IFERROR(Telemarketing!A556,"")</f>
        <v>0</v>
      </c>
      <c r="AG561">
        <f>IFERROR(Telemarketing!B556,"")</f>
        <v>0</v>
      </c>
      <c r="AH561" s="2">
        <f>IFERROR(Telemarketing!C556,"")</f>
        <v>0</v>
      </c>
      <c r="AI561" s="42">
        <f>IFERROR(Telemarketing!D556,"")</f>
        <v>0</v>
      </c>
      <c r="AJ561">
        <f>IFERROR(Telemarketing!E556,"")</f>
        <v>0</v>
      </c>
      <c r="AK561">
        <f>IFERROR(Telemarketing!F556,"")</f>
        <v>0</v>
      </c>
      <c r="AL561">
        <f>IFERROR(Telemarketing!G556,"")</f>
        <v>0</v>
      </c>
    </row>
    <row r="562" spans="2:38" x14ac:dyDescent="0.2">
      <c r="B562" s="2"/>
      <c r="K562" s="5"/>
      <c r="L562" s="2"/>
      <c r="O562">
        <f>IFERROR(Referidos!A562,"")</f>
        <v>0</v>
      </c>
      <c r="P562">
        <f>IFERROR(Referidos!B562,"")</f>
        <v>0</v>
      </c>
      <c r="Q562" s="2">
        <f>IFERROR(Referidos!C562,"")</f>
        <v>0</v>
      </c>
      <c r="R562">
        <f>IFERROR(Referidos!D562,"")</f>
        <v>0</v>
      </c>
      <c r="S562">
        <f>IFERROR(Referidos!J562,"")</f>
        <v>0</v>
      </c>
      <c r="T562">
        <f>IFERROR(Referidos!N562,"")</f>
        <v>0</v>
      </c>
      <c r="U562" s="5">
        <f>IFERROR(Referidos!P562,"")</f>
        <v>0</v>
      </c>
      <c r="V562">
        <f>IFERROR(Referidos!S562,"")</f>
        <v>0</v>
      </c>
      <c r="X562">
        <f>IFERROR(Demos!A560,"")</f>
        <v>0</v>
      </c>
      <c r="Y562">
        <f>IFERROR(Demos!B560,"")</f>
        <v>0</v>
      </c>
      <c r="Z562">
        <f>IFERROR(Demos!C560,"")</f>
        <v>0</v>
      </c>
      <c r="AA562" s="2">
        <f>IFERROR(Demos!D560,"")</f>
        <v>0</v>
      </c>
      <c r="AB562" s="2">
        <f>IFERROR(Demos!E560,"")</f>
        <v>0</v>
      </c>
      <c r="AC562">
        <f>IFERROR(Demos!G560,"")</f>
        <v>0</v>
      </c>
      <c r="AD562">
        <f>IFERROR(Demos!H560,"")</f>
        <v>0</v>
      </c>
      <c r="AF562">
        <f>IFERROR(Telemarketing!A557,"")</f>
        <v>0</v>
      </c>
      <c r="AG562">
        <f>IFERROR(Telemarketing!B557,"")</f>
        <v>0</v>
      </c>
      <c r="AH562" s="2">
        <f>IFERROR(Telemarketing!C557,"")</f>
        <v>0</v>
      </c>
      <c r="AI562" s="42">
        <f>IFERROR(Telemarketing!D557,"")</f>
        <v>0</v>
      </c>
      <c r="AJ562">
        <f>IFERROR(Telemarketing!E557,"")</f>
        <v>0</v>
      </c>
      <c r="AK562">
        <f>IFERROR(Telemarketing!F557,"")</f>
        <v>0</v>
      </c>
      <c r="AL562">
        <f>IFERROR(Telemarketing!G557,"")</f>
        <v>0</v>
      </c>
    </row>
    <row r="563" spans="2:38" x14ac:dyDescent="0.2">
      <c r="B563" s="2"/>
      <c r="K563" s="5"/>
      <c r="L563" s="2"/>
      <c r="O563">
        <f>IFERROR(Referidos!A563,"")</f>
        <v>0</v>
      </c>
      <c r="P563">
        <f>IFERROR(Referidos!B563,"")</f>
        <v>0</v>
      </c>
      <c r="Q563" s="2">
        <f>IFERROR(Referidos!C563,"")</f>
        <v>0</v>
      </c>
      <c r="R563">
        <f>IFERROR(Referidos!D563,"")</f>
        <v>0</v>
      </c>
      <c r="S563">
        <f>IFERROR(Referidos!J563,"")</f>
        <v>0</v>
      </c>
      <c r="T563">
        <f>IFERROR(Referidos!N563,"")</f>
        <v>0</v>
      </c>
      <c r="U563" s="5">
        <f>IFERROR(Referidos!P563,"")</f>
        <v>0</v>
      </c>
      <c r="V563">
        <f>IFERROR(Referidos!S563,"")</f>
        <v>0</v>
      </c>
      <c r="X563">
        <f>IFERROR(Demos!A561,"")</f>
        <v>0</v>
      </c>
      <c r="Y563">
        <f>IFERROR(Demos!B561,"")</f>
        <v>0</v>
      </c>
      <c r="Z563">
        <f>IFERROR(Demos!C561,"")</f>
        <v>0</v>
      </c>
      <c r="AA563" s="2">
        <f>IFERROR(Demos!D561,"")</f>
        <v>0</v>
      </c>
      <c r="AB563" s="2">
        <f>IFERROR(Demos!E561,"")</f>
        <v>0</v>
      </c>
      <c r="AC563">
        <f>IFERROR(Demos!G561,"")</f>
        <v>0</v>
      </c>
      <c r="AD563">
        <f>IFERROR(Demos!H561,"")</f>
        <v>0</v>
      </c>
      <c r="AF563">
        <f>IFERROR(Telemarketing!A558,"")</f>
        <v>0</v>
      </c>
      <c r="AG563">
        <f>IFERROR(Telemarketing!B558,"")</f>
        <v>0</v>
      </c>
      <c r="AH563" s="2">
        <f>IFERROR(Telemarketing!C558,"")</f>
        <v>0</v>
      </c>
      <c r="AI563" s="42">
        <f>IFERROR(Telemarketing!D558,"")</f>
        <v>0</v>
      </c>
      <c r="AJ563">
        <f>IFERROR(Telemarketing!E558,"")</f>
        <v>0</v>
      </c>
      <c r="AK563">
        <f>IFERROR(Telemarketing!F558,"")</f>
        <v>0</v>
      </c>
      <c r="AL563">
        <f>IFERROR(Telemarketing!G558,"")</f>
        <v>0</v>
      </c>
    </row>
    <row r="564" spans="2:38" x14ac:dyDescent="0.2">
      <c r="B564" s="2"/>
      <c r="K564" s="5"/>
      <c r="L564" s="2"/>
      <c r="O564">
        <f>IFERROR(Referidos!A564,"")</f>
        <v>0</v>
      </c>
      <c r="P564">
        <f>IFERROR(Referidos!B564,"")</f>
        <v>0</v>
      </c>
      <c r="Q564" s="2">
        <f>IFERROR(Referidos!C564,"")</f>
        <v>0</v>
      </c>
      <c r="R564">
        <f>IFERROR(Referidos!D564,"")</f>
        <v>0</v>
      </c>
      <c r="S564">
        <f>IFERROR(Referidos!J564,"")</f>
        <v>0</v>
      </c>
      <c r="T564">
        <f>IFERROR(Referidos!N564,"")</f>
        <v>0</v>
      </c>
      <c r="U564" s="5">
        <f>IFERROR(Referidos!P564,"")</f>
        <v>0</v>
      </c>
      <c r="V564">
        <f>IFERROR(Referidos!S564,"")</f>
        <v>0</v>
      </c>
      <c r="X564">
        <f>IFERROR(Demos!A562,"")</f>
        <v>0</v>
      </c>
      <c r="Y564">
        <f>IFERROR(Demos!B562,"")</f>
        <v>0</v>
      </c>
      <c r="Z564">
        <f>IFERROR(Demos!C562,"")</f>
        <v>0</v>
      </c>
      <c r="AA564" s="2">
        <f>IFERROR(Demos!D562,"")</f>
        <v>0</v>
      </c>
      <c r="AB564" s="2">
        <f>IFERROR(Demos!E562,"")</f>
        <v>0</v>
      </c>
      <c r="AC564">
        <f>IFERROR(Demos!G562,"")</f>
        <v>0</v>
      </c>
      <c r="AD564">
        <f>IFERROR(Demos!H562,"")</f>
        <v>0</v>
      </c>
      <c r="AF564">
        <f>IFERROR(Telemarketing!A559,"")</f>
        <v>0</v>
      </c>
      <c r="AG564">
        <f>IFERROR(Telemarketing!B559,"")</f>
        <v>0</v>
      </c>
      <c r="AH564" s="2">
        <f>IFERROR(Telemarketing!C559,"")</f>
        <v>0</v>
      </c>
      <c r="AI564" s="42">
        <f>IFERROR(Telemarketing!D559,"")</f>
        <v>0</v>
      </c>
      <c r="AJ564">
        <f>IFERROR(Telemarketing!E559,"")</f>
        <v>0</v>
      </c>
      <c r="AK564">
        <f>IFERROR(Telemarketing!F559,"")</f>
        <v>0</v>
      </c>
      <c r="AL564">
        <f>IFERROR(Telemarketing!G559,"")</f>
        <v>0</v>
      </c>
    </row>
    <row r="565" spans="2:38" x14ac:dyDescent="0.2">
      <c r="B565" s="2"/>
      <c r="K565" s="5"/>
      <c r="L565" s="2"/>
      <c r="O565">
        <f>IFERROR(Referidos!A565,"")</f>
        <v>0</v>
      </c>
      <c r="P565">
        <f>IFERROR(Referidos!B565,"")</f>
        <v>0</v>
      </c>
      <c r="Q565" s="2">
        <f>IFERROR(Referidos!C565,"")</f>
        <v>0</v>
      </c>
      <c r="R565">
        <f>IFERROR(Referidos!D565,"")</f>
        <v>0</v>
      </c>
      <c r="S565">
        <f>IFERROR(Referidos!J565,"")</f>
        <v>0</v>
      </c>
      <c r="T565">
        <f>IFERROR(Referidos!N565,"")</f>
        <v>0</v>
      </c>
      <c r="U565" s="5">
        <f>IFERROR(Referidos!P565,"")</f>
        <v>0</v>
      </c>
      <c r="V565">
        <f>IFERROR(Referidos!S565,"")</f>
        <v>0</v>
      </c>
      <c r="X565">
        <f>IFERROR(Demos!A563,"")</f>
        <v>0</v>
      </c>
      <c r="Y565">
        <f>IFERROR(Demos!B563,"")</f>
        <v>0</v>
      </c>
      <c r="Z565">
        <f>IFERROR(Demos!C563,"")</f>
        <v>0</v>
      </c>
      <c r="AA565" s="2">
        <f>IFERROR(Demos!D563,"")</f>
        <v>0</v>
      </c>
      <c r="AB565" s="2">
        <f>IFERROR(Demos!E563,"")</f>
        <v>0</v>
      </c>
      <c r="AC565">
        <f>IFERROR(Demos!G563,"")</f>
        <v>0</v>
      </c>
      <c r="AD565">
        <f>IFERROR(Demos!H563,"")</f>
        <v>0</v>
      </c>
      <c r="AF565">
        <f>IFERROR(Telemarketing!A560,"")</f>
        <v>0</v>
      </c>
      <c r="AG565">
        <f>IFERROR(Telemarketing!B560,"")</f>
        <v>0</v>
      </c>
      <c r="AH565" s="2">
        <f>IFERROR(Telemarketing!C560,"")</f>
        <v>0</v>
      </c>
      <c r="AI565" s="42">
        <f>IFERROR(Telemarketing!D560,"")</f>
        <v>0</v>
      </c>
      <c r="AJ565">
        <f>IFERROR(Telemarketing!E560,"")</f>
        <v>0</v>
      </c>
      <c r="AK565">
        <f>IFERROR(Telemarketing!F560,"")</f>
        <v>0</v>
      </c>
      <c r="AL565">
        <f>IFERROR(Telemarketing!G560,"")</f>
        <v>0</v>
      </c>
    </row>
    <row r="566" spans="2:38" x14ac:dyDescent="0.2">
      <c r="B566" s="2"/>
      <c r="K566" s="5"/>
      <c r="L566" s="2"/>
      <c r="O566">
        <f>IFERROR(Referidos!A566,"")</f>
        <v>0</v>
      </c>
      <c r="P566">
        <f>IFERROR(Referidos!B566,"")</f>
        <v>0</v>
      </c>
      <c r="Q566" s="2">
        <f>IFERROR(Referidos!C566,"")</f>
        <v>0</v>
      </c>
      <c r="R566">
        <f>IFERROR(Referidos!D566,"")</f>
        <v>0</v>
      </c>
      <c r="S566">
        <f>IFERROR(Referidos!J566,"")</f>
        <v>0</v>
      </c>
      <c r="T566">
        <f>IFERROR(Referidos!N566,"")</f>
        <v>0</v>
      </c>
      <c r="U566" s="5">
        <f>IFERROR(Referidos!P566,"")</f>
        <v>0</v>
      </c>
      <c r="V566">
        <f>IFERROR(Referidos!S566,"")</f>
        <v>0</v>
      </c>
      <c r="X566">
        <f>IFERROR(Demos!A564,"")</f>
        <v>0</v>
      </c>
      <c r="Y566">
        <f>IFERROR(Demos!B564,"")</f>
        <v>0</v>
      </c>
      <c r="Z566">
        <f>IFERROR(Demos!C564,"")</f>
        <v>0</v>
      </c>
      <c r="AA566" s="2">
        <f>IFERROR(Demos!D564,"")</f>
        <v>0</v>
      </c>
      <c r="AB566" s="2">
        <f>IFERROR(Demos!E564,"")</f>
        <v>0</v>
      </c>
      <c r="AC566">
        <f>IFERROR(Demos!G564,"")</f>
        <v>0</v>
      </c>
      <c r="AD566">
        <f>IFERROR(Demos!H564,"")</f>
        <v>0</v>
      </c>
      <c r="AF566">
        <f>IFERROR(Telemarketing!A561,"")</f>
        <v>0</v>
      </c>
      <c r="AG566">
        <f>IFERROR(Telemarketing!B561,"")</f>
        <v>0</v>
      </c>
      <c r="AH566" s="2">
        <f>IFERROR(Telemarketing!C561,"")</f>
        <v>0</v>
      </c>
      <c r="AI566" s="42">
        <f>IFERROR(Telemarketing!D561,"")</f>
        <v>0</v>
      </c>
      <c r="AJ566">
        <f>IFERROR(Telemarketing!E561,"")</f>
        <v>0</v>
      </c>
      <c r="AK566">
        <f>IFERROR(Telemarketing!F561,"")</f>
        <v>0</v>
      </c>
      <c r="AL566">
        <f>IFERROR(Telemarketing!G561,"")</f>
        <v>0</v>
      </c>
    </row>
    <row r="567" spans="2:38" x14ac:dyDescent="0.2">
      <c r="B567" s="2"/>
      <c r="K567" s="5"/>
      <c r="L567" s="2"/>
      <c r="O567">
        <f>IFERROR(Referidos!A567,"")</f>
        <v>0</v>
      </c>
      <c r="P567">
        <f>IFERROR(Referidos!B567,"")</f>
        <v>0</v>
      </c>
      <c r="Q567" s="2">
        <f>IFERROR(Referidos!C567,"")</f>
        <v>0</v>
      </c>
      <c r="R567">
        <f>IFERROR(Referidos!D567,"")</f>
        <v>0</v>
      </c>
      <c r="S567">
        <f>IFERROR(Referidos!J567,"")</f>
        <v>0</v>
      </c>
      <c r="T567">
        <f>IFERROR(Referidos!N567,"")</f>
        <v>0</v>
      </c>
      <c r="U567" s="5">
        <f>IFERROR(Referidos!P567,"")</f>
        <v>0</v>
      </c>
      <c r="V567">
        <f>IFERROR(Referidos!S567,"")</f>
        <v>0</v>
      </c>
      <c r="X567">
        <f>IFERROR(Demos!A565,"")</f>
        <v>0</v>
      </c>
      <c r="Y567">
        <f>IFERROR(Demos!B565,"")</f>
        <v>0</v>
      </c>
      <c r="Z567">
        <f>IFERROR(Demos!C565,"")</f>
        <v>0</v>
      </c>
      <c r="AA567" s="2">
        <f>IFERROR(Demos!D565,"")</f>
        <v>0</v>
      </c>
      <c r="AB567" s="2">
        <f>IFERROR(Demos!E565,"")</f>
        <v>0</v>
      </c>
      <c r="AC567">
        <f>IFERROR(Demos!G565,"")</f>
        <v>0</v>
      </c>
      <c r="AD567">
        <f>IFERROR(Demos!H565,"")</f>
        <v>0</v>
      </c>
      <c r="AF567">
        <f>IFERROR(Telemarketing!A562,"")</f>
        <v>0</v>
      </c>
      <c r="AG567">
        <f>IFERROR(Telemarketing!B562,"")</f>
        <v>0</v>
      </c>
      <c r="AH567" s="2">
        <f>IFERROR(Telemarketing!C562,"")</f>
        <v>0</v>
      </c>
      <c r="AI567" s="42">
        <f>IFERROR(Telemarketing!D562,"")</f>
        <v>0</v>
      </c>
      <c r="AJ567">
        <f>IFERROR(Telemarketing!E562,"")</f>
        <v>0</v>
      </c>
      <c r="AK567">
        <f>IFERROR(Telemarketing!F562,"")</f>
        <v>0</v>
      </c>
      <c r="AL567">
        <f>IFERROR(Telemarketing!G562,"")</f>
        <v>0</v>
      </c>
    </row>
    <row r="568" spans="2:38" x14ac:dyDescent="0.2">
      <c r="B568" s="2"/>
      <c r="K568" s="5"/>
      <c r="L568" s="2"/>
      <c r="O568">
        <f>IFERROR(Referidos!A568,"")</f>
        <v>0</v>
      </c>
      <c r="P568">
        <f>IFERROR(Referidos!B568,"")</f>
        <v>0</v>
      </c>
      <c r="Q568" s="2">
        <f>IFERROR(Referidos!C568,"")</f>
        <v>0</v>
      </c>
      <c r="R568">
        <f>IFERROR(Referidos!D568,"")</f>
        <v>0</v>
      </c>
      <c r="S568">
        <f>IFERROR(Referidos!J568,"")</f>
        <v>0</v>
      </c>
      <c r="T568">
        <f>IFERROR(Referidos!N568,"")</f>
        <v>0</v>
      </c>
      <c r="U568" s="5">
        <f>IFERROR(Referidos!P568,"")</f>
        <v>0</v>
      </c>
      <c r="V568">
        <f>IFERROR(Referidos!S568,"")</f>
        <v>0</v>
      </c>
      <c r="X568">
        <f>IFERROR(Demos!A566,"")</f>
        <v>0</v>
      </c>
      <c r="Y568">
        <f>IFERROR(Demos!B566,"")</f>
        <v>0</v>
      </c>
      <c r="Z568">
        <f>IFERROR(Demos!C566,"")</f>
        <v>0</v>
      </c>
      <c r="AA568" s="2">
        <f>IFERROR(Demos!D566,"")</f>
        <v>0</v>
      </c>
      <c r="AB568" s="2">
        <f>IFERROR(Demos!E566,"")</f>
        <v>0</v>
      </c>
      <c r="AC568">
        <f>IFERROR(Demos!G566,"")</f>
        <v>0</v>
      </c>
      <c r="AD568">
        <f>IFERROR(Demos!H566,"")</f>
        <v>0</v>
      </c>
      <c r="AF568">
        <f>IFERROR(Telemarketing!A563,"")</f>
        <v>0</v>
      </c>
      <c r="AG568">
        <f>IFERROR(Telemarketing!B563,"")</f>
        <v>0</v>
      </c>
      <c r="AH568" s="2">
        <f>IFERROR(Telemarketing!C563,"")</f>
        <v>0</v>
      </c>
      <c r="AI568" s="42">
        <f>IFERROR(Telemarketing!D563,"")</f>
        <v>0</v>
      </c>
      <c r="AJ568">
        <f>IFERROR(Telemarketing!E563,"")</f>
        <v>0</v>
      </c>
      <c r="AK568">
        <f>IFERROR(Telemarketing!F563,"")</f>
        <v>0</v>
      </c>
      <c r="AL568">
        <f>IFERROR(Telemarketing!G563,"")</f>
        <v>0</v>
      </c>
    </row>
    <row r="569" spans="2:38" x14ac:dyDescent="0.2">
      <c r="B569" s="2"/>
      <c r="K569" s="5"/>
      <c r="L569" s="2"/>
      <c r="O569">
        <f>IFERROR(Referidos!A569,"")</f>
        <v>0</v>
      </c>
      <c r="P569">
        <f>IFERROR(Referidos!B569,"")</f>
        <v>0</v>
      </c>
      <c r="Q569" s="2">
        <f>IFERROR(Referidos!C569,"")</f>
        <v>0</v>
      </c>
      <c r="R569">
        <f>IFERROR(Referidos!D569,"")</f>
        <v>0</v>
      </c>
      <c r="S569">
        <f>IFERROR(Referidos!J569,"")</f>
        <v>0</v>
      </c>
      <c r="T569">
        <f>IFERROR(Referidos!N569,"")</f>
        <v>0</v>
      </c>
      <c r="U569" s="5">
        <f>IFERROR(Referidos!P569,"")</f>
        <v>0</v>
      </c>
      <c r="V569">
        <f>IFERROR(Referidos!S569,"")</f>
        <v>0</v>
      </c>
      <c r="X569">
        <f>IFERROR(Demos!A567,"")</f>
        <v>0</v>
      </c>
      <c r="Y569">
        <f>IFERROR(Demos!B567,"")</f>
        <v>0</v>
      </c>
      <c r="Z569">
        <f>IFERROR(Demos!C567,"")</f>
        <v>0</v>
      </c>
      <c r="AA569" s="2">
        <f>IFERROR(Demos!D567,"")</f>
        <v>0</v>
      </c>
      <c r="AB569" s="2">
        <f>IFERROR(Demos!E567,"")</f>
        <v>0</v>
      </c>
      <c r="AC569">
        <f>IFERROR(Demos!G567,"")</f>
        <v>0</v>
      </c>
      <c r="AD569">
        <f>IFERROR(Demos!H567,"")</f>
        <v>0</v>
      </c>
      <c r="AF569">
        <f>IFERROR(Telemarketing!A564,"")</f>
        <v>0</v>
      </c>
      <c r="AG569">
        <f>IFERROR(Telemarketing!B564,"")</f>
        <v>0</v>
      </c>
      <c r="AH569" s="2">
        <f>IFERROR(Telemarketing!C564,"")</f>
        <v>0</v>
      </c>
      <c r="AI569" s="42">
        <f>IFERROR(Telemarketing!D564,"")</f>
        <v>0</v>
      </c>
      <c r="AJ569">
        <f>IFERROR(Telemarketing!E564,"")</f>
        <v>0</v>
      </c>
      <c r="AK569">
        <f>IFERROR(Telemarketing!F564,"")</f>
        <v>0</v>
      </c>
      <c r="AL569">
        <f>IFERROR(Telemarketing!G564,"")</f>
        <v>0</v>
      </c>
    </row>
    <row r="570" spans="2:38" x14ac:dyDescent="0.2">
      <c r="B570" s="2"/>
      <c r="K570" s="5"/>
      <c r="L570" s="2"/>
      <c r="O570">
        <f>IFERROR(Referidos!A570,"")</f>
        <v>0</v>
      </c>
      <c r="P570">
        <f>IFERROR(Referidos!B570,"")</f>
        <v>0</v>
      </c>
      <c r="Q570" s="2">
        <f>IFERROR(Referidos!C570,"")</f>
        <v>0</v>
      </c>
      <c r="R570">
        <f>IFERROR(Referidos!D570,"")</f>
        <v>0</v>
      </c>
      <c r="S570">
        <f>IFERROR(Referidos!J570,"")</f>
        <v>0</v>
      </c>
      <c r="T570">
        <f>IFERROR(Referidos!N570,"")</f>
        <v>0</v>
      </c>
      <c r="U570" s="5">
        <f>IFERROR(Referidos!P570,"")</f>
        <v>0</v>
      </c>
      <c r="V570">
        <f>IFERROR(Referidos!S570,"")</f>
        <v>0</v>
      </c>
      <c r="X570">
        <f>IFERROR(Demos!A568,"")</f>
        <v>0</v>
      </c>
      <c r="Y570">
        <f>IFERROR(Demos!B568,"")</f>
        <v>0</v>
      </c>
      <c r="Z570">
        <f>IFERROR(Demos!C568,"")</f>
        <v>0</v>
      </c>
      <c r="AA570" s="2">
        <f>IFERROR(Demos!D568,"")</f>
        <v>0</v>
      </c>
      <c r="AB570" s="2">
        <f>IFERROR(Demos!E568,"")</f>
        <v>0</v>
      </c>
      <c r="AC570">
        <f>IFERROR(Demos!G568,"")</f>
        <v>0</v>
      </c>
      <c r="AD570">
        <f>IFERROR(Demos!H568,"")</f>
        <v>0</v>
      </c>
      <c r="AF570">
        <f>IFERROR(Telemarketing!A565,"")</f>
        <v>0</v>
      </c>
      <c r="AG570">
        <f>IFERROR(Telemarketing!B565,"")</f>
        <v>0</v>
      </c>
      <c r="AH570" s="2">
        <f>IFERROR(Telemarketing!C565,"")</f>
        <v>0</v>
      </c>
      <c r="AI570" s="42">
        <f>IFERROR(Telemarketing!D565,"")</f>
        <v>0</v>
      </c>
      <c r="AJ570">
        <f>IFERROR(Telemarketing!E565,"")</f>
        <v>0</v>
      </c>
      <c r="AK570">
        <f>IFERROR(Telemarketing!F565,"")</f>
        <v>0</v>
      </c>
      <c r="AL570">
        <f>IFERROR(Telemarketing!G565,"")</f>
        <v>0</v>
      </c>
    </row>
    <row r="571" spans="2:38" x14ac:dyDescent="0.2">
      <c r="B571" s="2"/>
      <c r="K571" s="5"/>
      <c r="L571" s="2"/>
      <c r="O571">
        <f>IFERROR(Referidos!A571,"")</f>
        <v>0</v>
      </c>
      <c r="P571">
        <f>IFERROR(Referidos!B571,"")</f>
        <v>0</v>
      </c>
      <c r="Q571" s="2">
        <f>IFERROR(Referidos!C571,"")</f>
        <v>0</v>
      </c>
      <c r="R571">
        <f>IFERROR(Referidos!D571,"")</f>
        <v>0</v>
      </c>
      <c r="S571">
        <f>IFERROR(Referidos!J571,"")</f>
        <v>0</v>
      </c>
      <c r="T571">
        <f>IFERROR(Referidos!N571,"")</f>
        <v>0</v>
      </c>
      <c r="U571" s="5">
        <f>IFERROR(Referidos!P571,"")</f>
        <v>0</v>
      </c>
      <c r="V571">
        <f>IFERROR(Referidos!S571,"")</f>
        <v>0</v>
      </c>
      <c r="X571">
        <f>IFERROR(Demos!A569,"")</f>
        <v>0</v>
      </c>
      <c r="Y571">
        <f>IFERROR(Demos!B569,"")</f>
        <v>0</v>
      </c>
      <c r="Z571">
        <f>IFERROR(Demos!C569,"")</f>
        <v>0</v>
      </c>
      <c r="AA571" s="2">
        <f>IFERROR(Demos!D569,"")</f>
        <v>0</v>
      </c>
      <c r="AB571" s="2">
        <f>IFERROR(Demos!E569,"")</f>
        <v>0</v>
      </c>
      <c r="AC571">
        <f>IFERROR(Demos!G569,"")</f>
        <v>0</v>
      </c>
      <c r="AD571">
        <f>IFERROR(Demos!H569,"")</f>
        <v>0</v>
      </c>
      <c r="AF571">
        <f>IFERROR(Telemarketing!A566,"")</f>
        <v>0</v>
      </c>
      <c r="AG571">
        <f>IFERROR(Telemarketing!B566,"")</f>
        <v>0</v>
      </c>
      <c r="AH571" s="2">
        <f>IFERROR(Telemarketing!C566,"")</f>
        <v>0</v>
      </c>
      <c r="AI571" s="42">
        <f>IFERROR(Telemarketing!D566,"")</f>
        <v>0</v>
      </c>
      <c r="AJ571">
        <f>IFERROR(Telemarketing!E566,"")</f>
        <v>0</v>
      </c>
      <c r="AK571">
        <f>IFERROR(Telemarketing!F566,"")</f>
        <v>0</v>
      </c>
      <c r="AL571">
        <f>IFERROR(Telemarketing!G566,"")</f>
        <v>0</v>
      </c>
    </row>
    <row r="572" spans="2:38" x14ac:dyDescent="0.2">
      <c r="B572" s="2"/>
      <c r="K572" s="5"/>
      <c r="L572" s="2"/>
      <c r="O572">
        <f>IFERROR(Referidos!A572,"")</f>
        <v>0</v>
      </c>
      <c r="P572">
        <f>IFERROR(Referidos!B572,"")</f>
        <v>0</v>
      </c>
      <c r="Q572" s="2">
        <f>IFERROR(Referidos!C572,"")</f>
        <v>0</v>
      </c>
      <c r="R572">
        <f>IFERROR(Referidos!D572,"")</f>
        <v>0</v>
      </c>
      <c r="S572">
        <f>IFERROR(Referidos!J572,"")</f>
        <v>0</v>
      </c>
      <c r="T572">
        <f>IFERROR(Referidos!N572,"")</f>
        <v>0</v>
      </c>
      <c r="U572" s="5">
        <f>IFERROR(Referidos!P572,"")</f>
        <v>0</v>
      </c>
      <c r="V572">
        <f>IFERROR(Referidos!S572,"")</f>
        <v>0</v>
      </c>
      <c r="X572">
        <f>IFERROR(Demos!A570,"")</f>
        <v>0</v>
      </c>
      <c r="Y572">
        <f>IFERROR(Demos!B570,"")</f>
        <v>0</v>
      </c>
      <c r="Z572">
        <f>IFERROR(Demos!C570,"")</f>
        <v>0</v>
      </c>
      <c r="AA572" s="2">
        <f>IFERROR(Demos!D570,"")</f>
        <v>0</v>
      </c>
      <c r="AB572" s="2">
        <f>IFERROR(Demos!E570,"")</f>
        <v>0</v>
      </c>
      <c r="AC572">
        <f>IFERROR(Demos!G570,"")</f>
        <v>0</v>
      </c>
      <c r="AD572">
        <f>IFERROR(Demos!H570,"")</f>
        <v>0</v>
      </c>
      <c r="AF572">
        <f>IFERROR(Telemarketing!A567,"")</f>
        <v>0</v>
      </c>
      <c r="AG572">
        <f>IFERROR(Telemarketing!B567,"")</f>
        <v>0</v>
      </c>
      <c r="AH572" s="2">
        <f>IFERROR(Telemarketing!C567,"")</f>
        <v>0</v>
      </c>
      <c r="AI572" s="42">
        <f>IFERROR(Telemarketing!D567,"")</f>
        <v>0</v>
      </c>
      <c r="AJ572">
        <f>IFERROR(Telemarketing!E567,"")</f>
        <v>0</v>
      </c>
      <c r="AK572">
        <f>IFERROR(Telemarketing!F567,"")</f>
        <v>0</v>
      </c>
      <c r="AL572">
        <f>IFERROR(Telemarketing!G567,"")</f>
        <v>0</v>
      </c>
    </row>
    <row r="573" spans="2:38" x14ac:dyDescent="0.2">
      <c r="B573" s="2"/>
      <c r="K573" s="5"/>
      <c r="L573" s="2"/>
      <c r="O573">
        <f>IFERROR(Referidos!A573,"")</f>
        <v>0</v>
      </c>
      <c r="P573">
        <f>IFERROR(Referidos!B573,"")</f>
        <v>0</v>
      </c>
      <c r="Q573" s="2">
        <f>IFERROR(Referidos!C573,"")</f>
        <v>0</v>
      </c>
      <c r="R573">
        <f>IFERROR(Referidos!D573,"")</f>
        <v>0</v>
      </c>
      <c r="S573">
        <f>IFERROR(Referidos!J573,"")</f>
        <v>0</v>
      </c>
      <c r="T573">
        <f>IFERROR(Referidos!N573,"")</f>
        <v>0</v>
      </c>
      <c r="U573" s="5">
        <f>IFERROR(Referidos!P573,"")</f>
        <v>0</v>
      </c>
      <c r="V573">
        <f>IFERROR(Referidos!S573,"")</f>
        <v>0</v>
      </c>
      <c r="X573">
        <f>IFERROR(Demos!A571,"")</f>
        <v>0</v>
      </c>
      <c r="Y573">
        <f>IFERROR(Demos!B571,"")</f>
        <v>0</v>
      </c>
      <c r="Z573">
        <f>IFERROR(Demos!C571,"")</f>
        <v>0</v>
      </c>
      <c r="AA573" s="2">
        <f>IFERROR(Demos!D571,"")</f>
        <v>0</v>
      </c>
      <c r="AB573" s="2">
        <f>IFERROR(Demos!E571,"")</f>
        <v>0</v>
      </c>
      <c r="AC573">
        <f>IFERROR(Demos!G571,"")</f>
        <v>0</v>
      </c>
      <c r="AD573">
        <f>IFERROR(Demos!H571,"")</f>
        <v>0</v>
      </c>
      <c r="AF573">
        <f>IFERROR(Telemarketing!A568,"")</f>
        <v>0</v>
      </c>
      <c r="AG573">
        <f>IFERROR(Telemarketing!B568,"")</f>
        <v>0</v>
      </c>
      <c r="AH573" s="2">
        <f>IFERROR(Telemarketing!C568,"")</f>
        <v>0</v>
      </c>
      <c r="AI573" s="42">
        <f>IFERROR(Telemarketing!D568,"")</f>
        <v>0</v>
      </c>
      <c r="AJ573">
        <f>IFERROR(Telemarketing!E568,"")</f>
        <v>0</v>
      </c>
      <c r="AK573">
        <f>IFERROR(Telemarketing!F568,"")</f>
        <v>0</v>
      </c>
      <c r="AL573">
        <f>IFERROR(Telemarketing!G568,"")</f>
        <v>0</v>
      </c>
    </row>
    <row r="574" spans="2:38" x14ac:dyDescent="0.2">
      <c r="B574" s="2"/>
      <c r="K574" s="5"/>
      <c r="L574" s="2"/>
      <c r="O574">
        <f>IFERROR(Referidos!A574,"")</f>
        <v>0</v>
      </c>
      <c r="P574">
        <f>IFERROR(Referidos!B574,"")</f>
        <v>0</v>
      </c>
      <c r="Q574" s="2">
        <f>IFERROR(Referidos!C574,"")</f>
        <v>0</v>
      </c>
      <c r="R574">
        <f>IFERROR(Referidos!D574,"")</f>
        <v>0</v>
      </c>
      <c r="S574">
        <f>IFERROR(Referidos!J574,"")</f>
        <v>0</v>
      </c>
      <c r="T574">
        <f>IFERROR(Referidos!N574,"")</f>
        <v>0</v>
      </c>
      <c r="U574" s="5">
        <f>IFERROR(Referidos!P574,"")</f>
        <v>0</v>
      </c>
      <c r="V574">
        <f>IFERROR(Referidos!S574,"")</f>
        <v>0</v>
      </c>
      <c r="X574">
        <f>IFERROR(Demos!A572,"")</f>
        <v>0</v>
      </c>
      <c r="Y574">
        <f>IFERROR(Demos!B572,"")</f>
        <v>0</v>
      </c>
      <c r="Z574">
        <f>IFERROR(Demos!C572,"")</f>
        <v>0</v>
      </c>
      <c r="AA574" s="2">
        <f>IFERROR(Demos!D572,"")</f>
        <v>0</v>
      </c>
      <c r="AB574" s="2">
        <f>IFERROR(Demos!E572,"")</f>
        <v>0</v>
      </c>
      <c r="AC574">
        <f>IFERROR(Demos!G572,"")</f>
        <v>0</v>
      </c>
      <c r="AD574">
        <f>IFERROR(Demos!H572,"")</f>
        <v>0</v>
      </c>
      <c r="AF574">
        <f>IFERROR(Telemarketing!A569,"")</f>
        <v>0</v>
      </c>
      <c r="AG574">
        <f>IFERROR(Telemarketing!B569,"")</f>
        <v>0</v>
      </c>
      <c r="AH574" s="2">
        <f>IFERROR(Telemarketing!C569,"")</f>
        <v>0</v>
      </c>
      <c r="AI574" s="42">
        <f>IFERROR(Telemarketing!D569,"")</f>
        <v>0</v>
      </c>
      <c r="AJ574">
        <f>IFERROR(Telemarketing!E569,"")</f>
        <v>0</v>
      </c>
      <c r="AK574">
        <f>IFERROR(Telemarketing!F569,"")</f>
        <v>0</v>
      </c>
      <c r="AL574">
        <f>IFERROR(Telemarketing!G569,"")</f>
        <v>0</v>
      </c>
    </row>
    <row r="575" spans="2:38" x14ac:dyDescent="0.2">
      <c r="B575" s="2"/>
      <c r="K575" s="5"/>
      <c r="L575" s="2"/>
      <c r="O575">
        <f>IFERROR(Referidos!A575,"")</f>
        <v>0</v>
      </c>
      <c r="P575">
        <f>IFERROR(Referidos!B575,"")</f>
        <v>0</v>
      </c>
      <c r="Q575" s="2">
        <f>IFERROR(Referidos!C575,"")</f>
        <v>0</v>
      </c>
      <c r="R575">
        <f>IFERROR(Referidos!D575,"")</f>
        <v>0</v>
      </c>
      <c r="S575">
        <f>IFERROR(Referidos!J575,"")</f>
        <v>0</v>
      </c>
      <c r="T575">
        <f>IFERROR(Referidos!N575,"")</f>
        <v>0</v>
      </c>
      <c r="U575" s="5">
        <f>IFERROR(Referidos!P575,"")</f>
        <v>0</v>
      </c>
      <c r="V575">
        <f>IFERROR(Referidos!S575,"")</f>
        <v>0</v>
      </c>
      <c r="X575">
        <f>IFERROR(Demos!A573,"")</f>
        <v>0</v>
      </c>
      <c r="Y575">
        <f>IFERROR(Demos!B573,"")</f>
        <v>0</v>
      </c>
      <c r="Z575">
        <f>IFERROR(Demos!C573,"")</f>
        <v>0</v>
      </c>
      <c r="AA575" s="2">
        <f>IFERROR(Demos!D573,"")</f>
        <v>0</v>
      </c>
      <c r="AB575" s="2">
        <f>IFERROR(Demos!E573,"")</f>
        <v>0</v>
      </c>
      <c r="AC575">
        <f>IFERROR(Demos!G573,"")</f>
        <v>0</v>
      </c>
      <c r="AD575">
        <f>IFERROR(Demos!H573,"")</f>
        <v>0</v>
      </c>
      <c r="AF575">
        <f>IFERROR(Telemarketing!A570,"")</f>
        <v>0</v>
      </c>
      <c r="AG575">
        <f>IFERROR(Telemarketing!B570,"")</f>
        <v>0</v>
      </c>
      <c r="AH575" s="2">
        <f>IFERROR(Telemarketing!C570,"")</f>
        <v>0</v>
      </c>
      <c r="AI575" s="42">
        <f>IFERROR(Telemarketing!D570,"")</f>
        <v>0</v>
      </c>
      <c r="AJ575">
        <f>IFERROR(Telemarketing!E570,"")</f>
        <v>0</v>
      </c>
      <c r="AK575">
        <f>IFERROR(Telemarketing!F570,"")</f>
        <v>0</v>
      </c>
      <c r="AL575">
        <f>IFERROR(Telemarketing!G570,"")</f>
        <v>0</v>
      </c>
    </row>
    <row r="576" spans="2:38" x14ac:dyDescent="0.2">
      <c r="B576" s="2"/>
      <c r="K576" s="5"/>
      <c r="L576" s="2"/>
      <c r="O576">
        <f>IFERROR(Referidos!A576,"")</f>
        <v>0</v>
      </c>
      <c r="P576">
        <f>IFERROR(Referidos!B576,"")</f>
        <v>0</v>
      </c>
      <c r="Q576" s="2">
        <f>IFERROR(Referidos!C576,"")</f>
        <v>0</v>
      </c>
      <c r="R576">
        <f>IFERROR(Referidos!D576,"")</f>
        <v>0</v>
      </c>
      <c r="S576">
        <f>IFERROR(Referidos!J576,"")</f>
        <v>0</v>
      </c>
      <c r="T576">
        <f>IFERROR(Referidos!N576,"")</f>
        <v>0</v>
      </c>
      <c r="U576" s="5">
        <f>IFERROR(Referidos!P576,"")</f>
        <v>0</v>
      </c>
      <c r="V576">
        <f>IFERROR(Referidos!S576,"")</f>
        <v>0</v>
      </c>
      <c r="X576">
        <f>IFERROR(Demos!A574,"")</f>
        <v>0</v>
      </c>
      <c r="Y576">
        <f>IFERROR(Demos!B574,"")</f>
        <v>0</v>
      </c>
      <c r="Z576">
        <f>IFERROR(Demos!C574,"")</f>
        <v>0</v>
      </c>
      <c r="AA576" s="2">
        <f>IFERROR(Demos!D574,"")</f>
        <v>0</v>
      </c>
      <c r="AB576" s="2">
        <f>IFERROR(Demos!E574,"")</f>
        <v>0</v>
      </c>
      <c r="AC576">
        <f>IFERROR(Demos!G574,"")</f>
        <v>0</v>
      </c>
      <c r="AD576">
        <f>IFERROR(Demos!H574,"")</f>
        <v>0</v>
      </c>
      <c r="AF576">
        <f>IFERROR(Telemarketing!A571,"")</f>
        <v>0</v>
      </c>
      <c r="AG576">
        <f>IFERROR(Telemarketing!B571,"")</f>
        <v>0</v>
      </c>
      <c r="AH576" s="2">
        <f>IFERROR(Telemarketing!C571,"")</f>
        <v>0</v>
      </c>
      <c r="AI576" s="42">
        <f>IFERROR(Telemarketing!D571,"")</f>
        <v>0</v>
      </c>
      <c r="AJ576">
        <f>IFERROR(Telemarketing!E571,"")</f>
        <v>0</v>
      </c>
      <c r="AK576">
        <f>IFERROR(Telemarketing!F571,"")</f>
        <v>0</v>
      </c>
      <c r="AL576">
        <f>IFERROR(Telemarketing!G571,"")</f>
        <v>0</v>
      </c>
    </row>
    <row r="577" spans="2:38" x14ac:dyDescent="0.2">
      <c r="B577" s="2"/>
      <c r="K577" s="5"/>
      <c r="L577" s="2"/>
      <c r="O577">
        <f>IFERROR(Referidos!A577,"")</f>
        <v>0</v>
      </c>
      <c r="P577">
        <f>IFERROR(Referidos!B577,"")</f>
        <v>0</v>
      </c>
      <c r="Q577" s="2">
        <f>IFERROR(Referidos!C577,"")</f>
        <v>0</v>
      </c>
      <c r="R577">
        <f>IFERROR(Referidos!D577,"")</f>
        <v>0</v>
      </c>
      <c r="S577">
        <f>IFERROR(Referidos!J577,"")</f>
        <v>0</v>
      </c>
      <c r="T577">
        <f>IFERROR(Referidos!N577,"")</f>
        <v>0</v>
      </c>
      <c r="U577" s="5">
        <f>IFERROR(Referidos!P577,"")</f>
        <v>0</v>
      </c>
      <c r="V577">
        <f>IFERROR(Referidos!S577,"")</f>
        <v>0</v>
      </c>
      <c r="X577">
        <f>IFERROR(Demos!A575,"")</f>
        <v>0</v>
      </c>
      <c r="Y577">
        <f>IFERROR(Demos!B575,"")</f>
        <v>0</v>
      </c>
      <c r="Z577">
        <f>IFERROR(Demos!C575,"")</f>
        <v>0</v>
      </c>
      <c r="AA577" s="2">
        <f>IFERROR(Demos!D575,"")</f>
        <v>0</v>
      </c>
      <c r="AB577" s="2">
        <f>IFERROR(Demos!E575,"")</f>
        <v>0</v>
      </c>
      <c r="AC577">
        <f>IFERROR(Demos!G575,"")</f>
        <v>0</v>
      </c>
      <c r="AD577">
        <f>IFERROR(Demos!H575,"")</f>
        <v>0</v>
      </c>
      <c r="AF577">
        <f>IFERROR(Telemarketing!A572,"")</f>
        <v>0</v>
      </c>
      <c r="AG577">
        <f>IFERROR(Telemarketing!B572,"")</f>
        <v>0</v>
      </c>
      <c r="AH577" s="2">
        <f>IFERROR(Telemarketing!C572,"")</f>
        <v>0</v>
      </c>
      <c r="AI577" s="42">
        <f>IFERROR(Telemarketing!D572,"")</f>
        <v>0</v>
      </c>
      <c r="AJ577">
        <f>IFERROR(Telemarketing!E572,"")</f>
        <v>0</v>
      </c>
      <c r="AK577">
        <f>IFERROR(Telemarketing!F572,"")</f>
        <v>0</v>
      </c>
      <c r="AL577">
        <f>IFERROR(Telemarketing!G572,"")</f>
        <v>0</v>
      </c>
    </row>
    <row r="578" spans="2:38" x14ac:dyDescent="0.2">
      <c r="B578" s="2"/>
      <c r="K578" s="5"/>
      <c r="L578" s="2"/>
      <c r="O578">
        <f>IFERROR(Referidos!A578,"")</f>
        <v>0</v>
      </c>
      <c r="P578">
        <f>IFERROR(Referidos!B578,"")</f>
        <v>0</v>
      </c>
      <c r="Q578" s="2">
        <f>IFERROR(Referidos!C578,"")</f>
        <v>0</v>
      </c>
      <c r="R578">
        <f>IFERROR(Referidos!D578,"")</f>
        <v>0</v>
      </c>
      <c r="S578">
        <f>IFERROR(Referidos!J578,"")</f>
        <v>0</v>
      </c>
      <c r="T578">
        <f>IFERROR(Referidos!N578,"")</f>
        <v>0</v>
      </c>
      <c r="U578" s="5">
        <f>IFERROR(Referidos!P578,"")</f>
        <v>0</v>
      </c>
      <c r="V578">
        <f>IFERROR(Referidos!S578,"")</f>
        <v>0</v>
      </c>
      <c r="X578">
        <f>IFERROR(Demos!A576,"")</f>
        <v>0</v>
      </c>
      <c r="Y578">
        <f>IFERROR(Demos!B576,"")</f>
        <v>0</v>
      </c>
      <c r="Z578">
        <f>IFERROR(Demos!C576,"")</f>
        <v>0</v>
      </c>
      <c r="AA578" s="2">
        <f>IFERROR(Demos!D576,"")</f>
        <v>0</v>
      </c>
      <c r="AB578" s="2">
        <f>IFERROR(Demos!E576,"")</f>
        <v>0</v>
      </c>
      <c r="AC578">
        <f>IFERROR(Demos!G576,"")</f>
        <v>0</v>
      </c>
      <c r="AD578">
        <f>IFERROR(Demos!H576,"")</f>
        <v>0</v>
      </c>
      <c r="AF578">
        <f>IFERROR(Telemarketing!A573,"")</f>
        <v>0</v>
      </c>
      <c r="AG578">
        <f>IFERROR(Telemarketing!B573,"")</f>
        <v>0</v>
      </c>
      <c r="AH578" s="2">
        <f>IFERROR(Telemarketing!C573,"")</f>
        <v>0</v>
      </c>
      <c r="AI578" s="42">
        <f>IFERROR(Telemarketing!D573,"")</f>
        <v>0</v>
      </c>
      <c r="AJ578">
        <f>IFERROR(Telemarketing!E573,"")</f>
        <v>0</v>
      </c>
      <c r="AK578">
        <f>IFERROR(Telemarketing!F573,"")</f>
        <v>0</v>
      </c>
      <c r="AL578">
        <f>IFERROR(Telemarketing!G573,"")</f>
        <v>0</v>
      </c>
    </row>
    <row r="579" spans="2:38" x14ac:dyDescent="0.2">
      <c r="B579" s="2"/>
      <c r="K579" s="5"/>
      <c r="L579" s="2"/>
      <c r="O579">
        <f>IFERROR(Referidos!A579,"")</f>
        <v>0</v>
      </c>
      <c r="P579">
        <f>IFERROR(Referidos!B579,"")</f>
        <v>0</v>
      </c>
      <c r="Q579" s="2">
        <f>IFERROR(Referidos!C579,"")</f>
        <v>0</v>
      </c>
      <c r="R579">
        <f>IFERROR(Referidos!D579,"")</f>
        <v>0</v>
      </c>
      <c r="S579">
        <f>IFERROR(Referidos!J579,"")</f>
        <v>0</v>
      </c>
      <c r="T579">
        <f>IFERROR(Referidos!N579,"")</f>
        <v>0</v>
      </c>
      <c r="U579" s="5">
        <f>IFERROR(Referidos!P579,"")</f>
        <v>0</v>
      </c>
      <c r="V579">
        <f>IFERROR(Referidos!S579,"")</f>
        <v>0</v>
      </c>
      <c r="X579">
        <f>IFERROR(Demos!A577,"")</f>
        <v>0</v>
      </c>
      <c r="Y579">
        <f>IFERROR(Demos!B577,"")</f>
        <v>0</v>
      </c>
      <c r="Z579">
        <f>IFERROR(Demos!C577,"")</f>
        <v>0</v>
      </c>
      <c r="AA579" s="2">
        <f>IFERROR(Demos!D577,"")</f>
        <v>0</v>
      </c>
      <c r="AB579" s="2">
        <f>IFERROR(Demos!E577,"")</f>
        <v>0</v>
      </c>
      <c r="AC579">
        <f>IFERROR(Demos!G577,"")</f>
        <v>0</v>
      </c>
      <c r="AD579">
        <f>IFERROR(Demos!H577,"")</f>
        <v>0</v>
      </c>
      <c r="AF579">
        <f>IFERROR(Telemarketing!A574,"")</f>
        <v>0</v>
      </c>
      <c r="AG579">
        <f>IFERROR(Telemarketing!B574,"")</f>
        <v>0</v>
      </c>
      <c r="AH579" s="2">
        <f>IFERROR(Telemarketing!C574,"")</f>
        <v>0</v>
      </c>
      <c r="AI579" s="42">
        <f>IFERROR(Telemarketing!D574,"")</f>
        <v>0</v>
      </c>
      <c r="AJ579">
        <f>IFERROR(Telemarketing!E574,"")</f>
        <v>0</v>
      </c>
      <c r="AK579">
        <f>IFERROR(Telemarketing!F574,"")</f>
        <v>0</v>
      </c>
      <c r="AL579">
        <f>IFERROR(Telemarketing!G574,"")</f>
        <v>0</v>
      </c>
    </row>
    <row r="580" spans="2:38" x14ac:dyDescent="0.2">
      <c r="B580" s="2"/>
      <c r="K580" s="5"/>
      <c r="L580" s="2"/>
      <c r="O580">
        <f>IFERROR(Referidos!A580,"")</f>
        <v>0</v>
      </c>
      <c r="P580">
        <f>IFERROR(Referidos!B580,"")</f>
        <v>0</v>
      </c>
      <c r="Q580" s="2">
        <f>IFERROR(Referidos!C580,"")</f>
        <v>0</v>
      </c>
      <c r="R580">
        <f>IFERROR(Referidos!D580,"")</f>
        <v>0</v>
      </c>
      <c r="S580">
        <f>IFERROR(Referidos!J580,"")</f>
        <v>0</v>
      </c>
      <c r="T580">
        <f>IFERROR(Referidos!N580,"")</f>
        <v>0</v>
      </c>
      <c r="U580" s="5">
        <f>IFERROR(Referidos!P580,"")</f>
        <v>0</v>
      </c>
      <c r="V580">
        <f>IFERROR(Referidos!S580,"")</f>
        <v>0</v>
      </c>
      <c r="X580">
        <f>IFERROR(Demos!A578,"")</f>
        <v>0</v>
      </c>
      <c r="Y580">
        <f>IFERROR(Demos!B578,"")</f>
        <v>0</v>
      </c>
      <c r="Z580">
        <f>IFERROR(Demos!C578,"")</f>
        <v>0</v>
      </c>
      <c r="AA580" s="2">
        <f>IFERROR(Demos!D578,"")</f>
        <v>0</v>
      </c>
      <c r="AB580" s="2">
        <f>IFERROR(Demos!E578,"")</f>
        <v>0</v>
      </c>
      <c r="AC580">
        <f>IFERROR(Demos!G578,"")</f>
        <v>0</v>
      </c>
      <c r="AD580">
        <f>IFERROR(Demos!H578,"")</f>
        <v>0</v>
      </c>
      <c r="AF580">
        <f>IFERROR(Telemarketing!A575,"")</f>
        <v>0</v>
      </c>
      <c r="AG580">
        <f>IFERROR(Telemarketing!B575,"")</f>
        <v>0</v>
      </c>
      <c r="AH580" s="2">
        <f>IFERROR(Telemarketing!C575,"")</f>
        <v>0</v>
      </c>
      <c r="AI580" s="42">
        <f>IFERROR(Telemarketing!D575,"")</f>
        <v>0</v>
      </c>
      <c r="AJ580">
        <f>IFERROR(Telemarketing!E575,"")</f>
        <v>0</v>
      </c>
      <c r="AK580">
        <f>IFERROR(Telemarketing!F575,"")</f>
        <v>0</v>
      </c>
      <c r="AL580">
        <f>IFERROR(Telemarketing!G575,"")</f>
        <v>0</v>
      </c>
    </row>
    <row r="581" spans="2:38" x14ac:dyDescent="0.2">
      <c r="B581" s="2"/>
      <c r="K581" s="5"/>
      <c r="L581" s="2"/>
      <c r="O581">
        <f>IFERROR(Referidos!A581,"")</f>
        <v>0</v>
      </c>
      <c r="P581">
        <f>IFERROR(Referidos!B581,"")</f>
        <v>0</v>
      </c>
      <c r="Q581" s="2">
        <f>IFERROR(Referidos!C581,"")</f>
        <v>0</v>
      </c>
      <c r="R581">
        <f>IFERROR(Referidos!D581,"")</f>
        <v>0</v>
      </c>
      <c r="S581">
        <f>IFERROR(Referidos!J581,"")</f>
        <v>0</v>
      </c>
      <c r="T581">
        <f>IFERROR(Referidos!N581,"")</f>
        <v>0</v>
      </c>
      <c r="U581" s="5">
        <f>IFERROR(Referidos!P581,"")</f>
        <v>0</v>
      </c>
      <c r="V581">
        <f>IFERROR(Referidos!S581,"")</f>
        <v>0</v>
      </c>
      <c r="X581">
        <f>IFERROR(Demos!A579,"")</f>
        <v>0</v>
      </c>
      <c r="Y581">
        <f>IFERROR(Demos!B579,"")</f>
        <v>0</v>
      </c>
      <c r="Z581">
        <f>IFERROR(Demos!C579,"")</f>
        <v>0</v>
      </c>
      <c r="AA581" s="2">
        <f>IFERROR(Demos!D579,"")</f>
        <v>0</v>
      </c>
      <c r="AB581" s="2">
        <f>IFERROR(Demos!E579,"")</f>
        <v>0</v>
      </c>
      <c r="AC581">
        <f>IFERROR(Demos!G579,"")</f>
        <v>0</v>
      </c>
      <c r="AD581">
        <f>IFERROR(Demos!H579,"")</f>
        <v>0</v>
      </c>
      <c r="AF581">
        <f>IFERROR(Telemarketing!A576,"")</f>
        <v>0</v>
      </c>
      <c r="AG581">
        <f>IFERROR(Telemarketing!B576,"")</f>
        <v>0</v>
      </c>
      <c r="AH581" s="2">
        <f>IFERROR(Telemarketing!C576,"")</f>
        <v>0</v>
      </c>
      <c r="AI581" s="42">
        <f>IFERROR(Telemarketing!D576,"")</f>
        <v>0</v>
      </c>
      <c r="AJ581">
        <f>IFERROR(Telemarketing!E576,"")</f>
        <v>0</v>
      </c>
      <c r="AK581">
        <f>IFERROR(Telemarketing!F576,"")</f>
        <v>0</v>
      </c>
      <c r="AL581">
        <f>IFERROR(Telemarketing!G576,"")</f>
        <v>0</v>
      </c>
    </row>
    <row r="582" spans="2:38" x14ac:dyDescent="0.2">
      <c r="B582" s="2"/>
      <c r="K582" s="5"/>
      <c r="L582" s="2"/>
      <c r="O582">
        <f>IFERROR(Referidos!A582,"")</f>
        <v>0</v>
      </c>
      <c r="P582">
        <f>IFERROR(Referidos!B582,"")</f>
        <v>0</v>
      </c>
      <c r="Q582" s="2">
        <f>IFERROR(Referidos!C582,"")</f>
        <v>0</v>
      </c>
      <c r="R582">
        <f>IFERROR(Referidos!D582,"")</f>
        <v>0</v>
      </c>
      <c r="S582">
        <f>IFERROR(Referidos!J582,"")</f>
        <v>0</v>
      </c>
      <c r="T582">
        <f>IFERROR(Referidos!N582,"")</f>
        <v>0</v>
      </c>
      <c r="U582" s="5">
        <f>IFERROR(Referidos!P582,"")</f>
        <v>0</v>
      </c>
      <c r="V582">
        <f>IFERROR(Referidos!S582,"")</f>
        <v>0</v>
      </c>
      <c r="X582">
        <f>IFERROR(Demos!A580,"")</f>
        <v>0</v>
      </c>
      <c r="Y582">
        <f>IFERROR(Demos!B580,"")</f>
        <v>0</v>
      </c>
      <c r="Z582">
        <f>IFERROR(Demos!C580,"")</f>
        <v>0</v>
      </c>
      <c r="AA582" s="2">
        <f>IFERROR(Demos!D580,"")</f>
        <v>0</v>
      </c>
      <c r="AB582" s="2">
        <f>IFERROR(Demos!E580,"")</f>
        <v>0</v>
      </c>
      <c r="AC582">
        <f>IFERROR(Demos!G580,"")</f>
        <v>0</v>
      </c>
      <c r="AD582">
        <f>IFERROR(Demos!H580,"")</f>
        <v>0</v>
      </c>
      <c r="AF582">
        <f>IFERROR(Telemarketing!A577,"")</f>
        <v>0</v>
      </c>
      <c r="AG582">
        <f>IFERROR(Telemarketing!B577,"")</f>
        <v>0</v>
      </c>
      <c r="AH582" s="2">
        <f>IFERROR(Telemarketing!C577,"")</f>
        <v>0</v>
      </c>
      <c r="AI582" s="42">
        <f>IFERROR(Telemarketing!D577,"")</f>
        <v>0</v>
      </c>
      <c r="AJ582">
        <f>IFERROR(Telemarketing!E577,"")</f>
        <v>0</v>
      </c>
      <c r="AK582">
        <f>IFERROR(Telemarketing!F577,"")</f>
        <v>0</v>
      </c>
      <c r="AL582">
        <f>IFERROR(Telemarketing!G577,"")</f>
        <v>0</v>
      </c>
    </row>
    <row r="583" spans="2:38" x14ac:dyDescent="0.2">
      <c r="B583" s="2"/>
      <c r="K583" s="5"/>
      <c r="L583" s="2"/>
      <c r="O583">
        <f>IFERROR(Referidos!A583,"")</f>
        <v>0</v>
      </c>
      <c r="P583">
        <f>IFERROR(Referidos!B583,"")</f>
        <v>0</v>
      </c>
      <c r="Q583" s="2">
        <f>IFERROR(Referidos!C583,"")</f>
        <v>0</v>
      </c>
      <c r="R583">
        <f>IFERROR(Referidos!D583,"")</f>
        <v>0</v>
      </c>
      <c r="S583">
        <f>IFERROR(Referidos!J583,"")</f>
        <v>0</v>
      </c>
      <c r="T583">
        <f>IFERROR(Referidos!N583,"")</f>
        <v>0</v>
      </c>
      <c r="U583" s="5">
        <f>IFERROR(Referidos!P583,"")</f>
        <v>0</v>
      </c>
      <c r="V583">
        <f>IFERROR(Referidos!S583,"")</f>
        <v>0</v>
      </c>
      <c r="X583">
        <f>IFERROR(Demos!A581,"")</f>
        <v>0</v>
      </c>
      <c r="Y583">
        <f>IFERROR(Demos!B581,"")</f>
        <v>0</v>
      </c>
      <c r="Z583">
        <f>IFERROR(Demos!C581,"")</f>
        <v>0</v>
      </c>
      <c r="AA583" s="2">
        <f>IFERROR(Demos!D581,"")</f>
        <v>0</v>
      </c>
      <c r="AB583" s="2">
        <f>IFERROR(Demos!E581,"")</f>
        <v>0</v>
      </c>
      <c r="AC583">
        <f>IFERROR(Demos!G581,"")</f>
        <v>0</v>
      </c>
      <c r="AD583">
        <f>IFERROR(Demos!H581,"")</f>
        <v>0</v>
      </c>
      <c r="AF583">
        <f>IFERROR(Telemarketing!A578,"")</f>
        <v>0</v>
      </c>
      <c r="AG583">
        <f>IFERROR(Telemarketing!B578,"")</f>
        <v>0</v>
      </c>
      <c r="AH583" s="2">
        <f>IFERROR(Telemarketing!C578,"")</f>
        <v>0</v>
      </c>
      <c r="AI583" s="42">
        <f>IFERROR(Telemarketing!D578,"")</f>
        <v>0</v>
      </c>
      <c r="AJ583">
        <f>IFERROR(Telemarketing!E578,"")</f>
        <v>0</v>
      </c>
      <c r="AK583">
        <f>IFERROR(Telemarketing!F578,"")</f>
        <v>0</v>
      </c>
      <c r="AL583">
        <f>IFERROR(Telemarketing!G578,"")</f>
        <v>0</v>
      </c>
    </row>
    <row r="584" spans="2:38" x14ac:dyDescent="0.2">
      <c r="B584" s="2"/>
      <c r="K584" s="5"/>
      <c r="L584" s="2"/>
      <c r="O584">
        <f>IFERROR(Referidos!A584,"")</f>
        <v>0</v>
      </c>
      <c r="P584">
        <f>IFERROR(Referidos!B584,"")</f>
        <v>0</v>
      </c>
      <c r="Q584" s="2">
        <f>IFERROR(Referidos!C584,"")</f>
        <v>0</v>
      </c>
      <c r="R584">
        <f>IFERROR(Referidos!D584,"")</f>
        <v>0</v>
      </c>
      <c r="S584">
        <f>IFERROR(Referidos!J584,"")</f>
        <v>0</v>
      </c>
      <c r="T584">
        <f>IFERROR(Referidos!N584,"")</f>
        <v>0</v>
      </c>
      <c r="U584" s="5">
        <f>IFERROR(Referidos!P584,"")</f>
        <v>0</v>
      </c>
      <c r="V584">
        <f>IFERROR(Referidos!S584,"")</f>
        <v>0</v>
      </c>
      <c r="X584">
        <f>IFERROR(Demos!A582,"")</f>
        <v>0</v>
      </c>
      <c r="Y584">
        <f>IFERROR(Demos!B582,"")</f>
        <v>0</v>
      </c>
      <c r="Z584">
        <f>IFERROR(Demos!C582,"")</f>
        <v>0</v>
      </c>
      <c r="AA584" s="2">
        <f>IFERROR(Demos!D582,"")</f>
        <v>0</v>
      </c>
      <c r="AB584" s="2">
        <f>IFERROR(Demos!E582,"")</f>
        <v>0</v>
      </c>
      <c r="AC584">
        <f>IFERROR(Demos!G582,"")</f>
        <v>0</v>
      </c>
      <c r="AD584">
        <f>IFERROR(Demos!H582,"")</f>
        <v>0</v>
      </c>
      <c r="AF584">
        <f>IFERROR(Telemarketing!A579,"")</f>
        <v>0</v>
      </c>
      <c r="AG584">
        <f>IFERROR(Telemarketing!B579,"")</f>
        <v>0</v>
      </c>
      <c r="AH584" s="2">
        <f>IFERROR(Telemarketing!C579,"")</f>
        <v>0</v>
      </c>
      <c r="AI584" s="42">
        <f>IFERROR(Telemarketing!D579,"")</f>
        <v>0</v>
      </c>
      <c r="AJ584">
        <f>IFERROR(Telemarketing!E579,"")</f>
        <v>0</v>
      </c>
      <c r="AK584">
        <f>IFERROR(Telemarketing!F579,"")</f>
        <v>0</v>
      </c>
      <c r="AL584">
        <f>IFERROR(Telemarketing!G579,"")</f>
        <v>0</v>
      </c>
    </row>
    <row r="585" spans="2:38" x14ac:dyDescent="0.2">
      <c r="B585" s="2"/>
      <c r="K585" s="5"/>
      <c r="L585" s="2"/>
      <c r="O585">
        <f>IFERROR(Referidos!A585,"")</f>
        <v>0</v>
      </c>
      <c r="P585">
        <f>IFERROR(Referidos!B585,"")</f>
        <v>0</v>
      </c>
      <c r="Q585" s="2">
        <f>IFERROR(Referidos!C585,"")</f>
        <v>0</v>
      </c>
      <c r="R585">
        <f>IFERROR(Referidos!D585,"")</f>
        <v>0</v>
      </c>
      <c r="S585">
        <f>IFERROR(Referidos!J585,"")</f>
        <v>0</v>
      </c>
      <c r="T585">
        <f>IFERROR(Referidos!N585,"")</f>
        <v>0</v>
      </c>
      <c r="U585" s="5">
        <f>IFERROR(Referidos!P585,"")</f>
        <v>0</v>
      </c>
      <c r="V585">
        <f>IFERROR(Referidos!S585,"")</f>
        <v>0</v>
      </c>
      <c r="X585">
        <f>IFERROR(Demos!A583,"")</f>
        <v>0</v>
      </c>
      <c r="Y585">
        <f>IFERROR(Demos!B583,"")</f>
        <v>0</v>
      </c>
      <c r="Z585">
        <f>IFERROR(Demos!C583,"")</f>
        <v>0</v>
      </c>
      <c r="AA585" s="2">
        <f>IFERROR(Demos!D583,"")</f>
        <v>0</v>
      </c>
      <c r="AB585" s="2">
        <f>IFERROR(Demos!E583,"")</f>
        <v>0</v>
      </c>
      <c r="AC585">
        <f>IFERROR(Demos!G583,"")</f>
        <v>0</v>
      </c>
      <c r="AD585">
        <f>IFERROR(Demos!H583,"")</f>
        <v>0</v>
      </c>
      <c r="AF585">
        <f>IFERROR(Telemarketing!A580,"")</f>
        <v>0</v>
      </c>
      <c r="AG585">
        <f>IFERROR(Telemarketing!B580,"")</f>
        <v>0</v>
      </c>
      <c r="AH585" s="2">
        <f>IFERROR(Telemarketing!C580,"")</f>
        <v>0</v>
      </c>
      <c r="AI585" s="42">
        <f>IFERROR(Telemarketing!D580,"")</f>
        <v>0</v>
      </c>
      <c r="AJ585">
        <f>IFERROR(Telemarketing!E580,"")</f>
        <v>0</v>
      </c>
      <c r="AK585">
        <f>IFERROR(Telemarketing!F580,"")</f>
        <v>0</v>
      </c>
      <c r="AL585">
        <f>IFERROR(Telemarketing!G580,"")</f>
        <v>0</v>
      </c>
    </row>
    <row r="586" spans="2:38" x14ac:dyDescent="0.2">
      <c r="B586" s="2"/>
      <c r="K586" s="5"/>
      <c r="L586" s="2"/>
      <c r="O586">
        <f>IFERROR(Referidos!A586,"")</f>
        <v>0</v>
      </c>
      <c r="P586">
        <f>IFERROR(Referidos!B586,"")</f>
        <v>0</v>
      </c>
      <c r="Q586" s="2">
        <f>IFERROR(Referidos!C586,"")</f>
        <v>0</v>
      </c>
      <c r="R586">
        <f>IFERROR(Referidos!D586,"")</f>
        <v>0</v>
      </c>
      <c r="S586">
        <f>IFERROR(Referidos!J586,"")</f>
        <v>0</v>
      </c>
      <c r="T586">
        <f>IFERROR(Referidos!N586,"")</f>
        <v>0</v>
      </c>
      <c r="U586" s="5">
        <f>IFERROR(Referidos!P586,"")</f>
        <v>0</v>
      </c>
      <c r="V586">
        <f>IFERROR(Referidos!S586,"")</f>
        <v>0</v>
      </c>
      <c r="X586">
        <f>IFERROR(Demos!A584,"")</f>
        <v>0</v>
      </c>
      <c r="Y586">
        <f>IFERROR(Demos!B584,"")</f>
        <v>0</v>
      </c>
      <c r="Z586">
        <f>IFERROR(Demos!C584,"")</f>
        <v>0</v>
      </c>
      <c r="AA586" s="2">
        <f>IFERROR(Demos!D584,"")</f>
        <v>0</v>
      </c>
      <c r="AB586" s="2">
        <f>IFERROR(Demos!E584,"")</f>
        <v>0</v>
      </c>
      <c r="AC586">
        <f>IFERROR(Demos!G584,"")</f>
        <v>0</v>
      </c>
      <c r="AD586">
        <f>IFERROR(Demos!H584,"")</f>
        <v>0</v>
      </c>
      <c r="AF586">
        <f>IFERROR(Telemarketing!A581,"")</f>
        <v>0</v>
      </c>
      <c r="AG586">
        <f>IFERROR(Telemarketing!B581,"")</f>
        <v>0</v>
      </c>
      <c r="AH586" s="2">
        <f>IFERROR(Telemarketing!C581,"")</f>
        <v>0</v>
      </c>
      <c r="AI586" s="42">
        <f>IFERROR(Telemarketing!D581,"")</f>
        <v>0</v>
      </c>
      <c r="AJ586">
        <f>IFERROR(Telemarketing!E581,"")</f>
        <v>0</v>
      </c>
      <c r="AK586">
        <f>IFERROR(Telemarketing!F581,"")</f>
        <v>0</v>
      </c>
      <c r="AL586">
        <f>IFERROR(Telemarketing!G581,"")</f>
        <v>0</v>
      </c>
    </row>
    <row r="587" spans="2:38" x14ac:dyDescent="0.2">
      <c r="B587" s="2"/>
      <c r="K587" s="5"/>
      <c r="L587" s="2"/>
      <c r="O587">
        <f>IFERROR(Referidos!A587,"")</f>
        <v>0</v>
      </c>
      <c r="P587">
        <f>IFERROR(Referidos!B587,"")</f>
        <v>0</v>
      </c>
      <c r="Q587" s="2">
        <f>IFERROR(Referidos!C587,"")</f>
        <v>0</v>
      </c>
      <c r="R587">
        <f>IFERROR(Referidos!D587,"")</f>
        <v>0</v>
      </c>
      <c r="S587">
        <f>IFERROR(Referidos!J587,"")</f>
        <v>0</v>
      </c>
      <c r="T587">
        <f>IFERROR(Referidos!N587,"")</f>
        <v>0</v>
      </c>
      <c r="U587" s="5">
        <f>IFERROR(Referidos!P587,"")</f>
        <v>0</v>
      </c>
      <c r="V587">
        <f>IFERROR(Referidos!S587,"")</f>
        <v>0</v>
      </c>
      <c r="X587">
        <f>IFERROR(Demos!A585,"")</f>
        <v>0</v>
      </c>
      <c r="Y587">
        <f>IFERROR(Demos!B585,"")</f>
        <v>0</v>
      </c>
      <c r="Z587">
        <f>IFERROR(Demos!C585,"")</f>
        <v>0</v>
      </c>
      <c r="AA587" s="2">
        <f>IFERROR(Demos!D585,"")</f>
        <v>0</v>
      </c>
      <c r="AB587" s="2">
        <f>IFERROR(Demos!E585,"")</f>
        <v>0</v>
      </c>
      <c r="AC587">
        <f>IFERROR(Demos!G585,"")</f>
        <v>0</v>
      </c>
      <c r="AD587">
        <f>IFERROR(Demos!H585,"")</f>
        <v>0</v>
      </c>
      <c r="AF587">
        <f>IFERROR(Telemarketing!A582,"")</f>
        <v>0</v>
      </c>
      <c r="AG587">
        <f>IFERROR(Telemarketing!B582,"")</f>
        <v>0</v>
      </c>
      <c r="AH587" s="2">
        <f>IFERROR(Telemarketing!C582,"")</f>
        <v>0</v>
      </c>
      <c r="AI587" s="42">
        <f>IFERROR(Telemarketing!D582,"")</f>
        <v>0</v>
      </c>
      <c r="AJ587">
        <f>IFERROR(Telemarketing!E582,"")</f>
        <v>0</v>
      </c>
      <c r="AK587">
        <f>IFERROR(Telemarketing!F582,"")</f>
        <v>0</v>
      </c>
      <c r="AL587">
        <f>IFERROR(Telemarketing!G582,"")</f>
        <v>0</v>
      </c>
    </row>
    <row r="588" spans="2:38" x14ac:dyDescent="0.2">
      <c r="B588" s="2"/>
      <c r="K588" s="5"/>
      <c r="L588" s="2"/>
      <c r="O588">
        <f>IFERROR(Referidos!A588,"")</f>
        <v>0</v>
      </c>
      <c r="P588">
        <f>IFERROR(Referidos!B588,"")</f>
        <v>0</v>
      </c>
      <c r="Q588" s="2">
        <f>IFERROR(Referidos!C588,"")</f>
        <v>0</v>
      </c>
      <c r="R588">
        <f>IFERROR(Referidos!D588,"")</f>
        <v>0</v>
      </c>
      <c r="S588">
        <f>IFERROR(Referidos!J588,"")</f>
        <v>0</v>
      </c>
      <c r="T588">
        <f>IFERROR(Referidos!N588,"")</f>
        <v>0</v>
      </c>
      <c r="U588" s="5">
        <f>IFERROR(Referidos!P588,"")</f>
        <v>0</v>
      </c>
      <c r="V588">
        <f>IFERROR(Referidos!S588,"")</f>
        <v>0</v>
      </c>
      <c r="X588">
        <f>IFERROR(Demos!A586,"")</f>
        <v>0</v>
      </c>
      <c r="Y588">
        <f>IFERROR(Demos!B586,"")</f>
        <v>0</v>
      </c>
      <c r="Z588">
        <f>IFERROR(Demos!C586,"")</f>
        <v>0</v>
      </c>
      <c r="AA588" s="2">
        <f>IFERROR(Demos!D586,"")</f>
        <v>0</v>
      </c>
      <c r="AB588" s="2">
        <f>IFERROR(Demos!E586,"")</f>
        <v>0</v>
      </c>
      <c r="AC588">
        <f>IFERROR(Demos!G586,"")</f>
        <v>0</v>
      </c>
      <c r="AD588">
        <f>IFERROR(Demos!H586,"")</f>
        <v>0</v>
      </c>
      <c r="AF588">
        <f>IFERROR(Telemarketing!A583,"")</f>
        <v>0</v>
      </c>
      <c r="AG588">
        <f>IFERROR(Telemarketing!B583,"")</f>
        <v>0</v>
      </c>
      <c r="AH588" s="2">
        <f>IFERROR(Telemarketing!C583,"")</f>
        <v>0</v>
      </c>
      <c r="AI588" s="42">
        <f>IFERROR(Telemarketing!D583,"")</f>
        <v>0</v>
      </c>
      <c r="AJ588">
        <f>IFERROR(Telemarketing!E583,"")</f>
        <v>0</v>
      </c>
      <c r="AK588">
        <f>IFERROR(Telemarketing!F583,"")</f>
        <v>0</v>
      </c>
      <c r="AL588">
        <f>IFERROR(Telemarketing!G583,"")</f>
        <v>0</v>
      </c>
    </row>
    <row r="589" spans="2:38" x14ac:dyDescent="0.2">
      <c r="B589" s="2"/>
      <c r="K589" s="5"/>
      <c r="L589" s="2"/>
      <c r="O589">
        <f>IFERROR(Referidos!A589,"")</f>
        <v>0</v>
      </c>
      <c r="P589">
        <f>IFERROR(Referidos!B589,"")</f>
        <v>0</v>
      </c>
      <c r="Q589" s="2">
        <f>IFERROR(Referidos!C589,"")</f>
        <v>0</v>
      </c>
      <c r="R589">
        <f>IFERROR(Referidos!D589,"")</f>
        <v>0</v>
      </c>
      <c r="S589">
        <f>IFERROR(Referidos!J589,"")</f>
        <v>0</v>
      </c>
      <c r="T589">
        <f>IFERROR(Referidos!N589,"")</f>
        <v>0</v>
      </c>
      <c r="U589" s="5">
        <f>IFERROR(Referidos!P589,"")</f>
        <v>0</v>
      </c>
      <c r="V589">
        <f>IFERROR(Referidos!S589,"")</f>
        <v>0</v>
      </c>
      <c r="X589">
        <f>IFERROR(Demos!A587,"")</f>
        <v>0</v>
      </c>
      <c r="Y589">
        <f>IFERROR(Demos!B587,"")</f>
        <v>0</v>
      </c>
      <c r="Z589">
        <f>IFERROR(Demos!C587,"")</f>
        <v>0</v>
      </c>
      <c r="AA589" s="2">
        <f>IFERROR(Demos!D587,"")</f>
        <v>0</v>
      </c>
      <c r="AB589" s="2">
        <f>IFERROR(Demos!E587,"")</f>
        <v>0</v>
      </c>
      <c r="AC589">
        <f>IFERROR(Demos!G587,"")</f>
        <v>0</v>
      </c>
      <c r="AD589">
        <f>IFERROR(Demos!H587,"")</f>
        <v>0</v>
      </c>
      <c r="AF589">
        <f>IFERROR(Telemarketing!A584,"")</f>
        <v>0</v>
      </c>
      <c r="AG589">
        <f>IFERROR(Telemarketing!B584,"")</f>
        <v>0</v>
      </c>
      <c r="AH589" s="2">
        <f>IFERROR(Telemarketing!C584,"")</f>
        <v>0</v>
      </c>
      <c r="AI589" s="42">
        <f>IFERROR(Telemarketing!D584,"")</f>
        <v>0</v>
      </c>
      <c r="AJ589">
        <f>IFERROR(Telemarketing!E584,"")</f>
        <v>0</v>
      </c>
      <c r="AK589">
        <f>IFERROR(Telemarketing!F584,"")</f>
        <v>0</v>
      </c>
      <c r="AL589">
        <f>IFERROR(Telemarketing!G584,"")</f>
        <v>0</v>
      </c>
    </row>
    <row r="590" spans="2:38" x14ac:dyDescent="0.2">
      <c r="B590" s="2"/>
      <c r="K590" s="5"/>
      <c r="L590" s="2"/>
      <c r="O590">
        <f>IFERROR(Referidos!A590,"")</f>
        <v>0</v>
      </c>
      <c r="P590">
        <f>IFERROR(Referidos!B590,"")</f>
        <v>0</v>
      </c>
      <c r="Q590" s="2">
        <f>IFERROR(Referidos!C590,"")</f>
        <v>0</v>
      </c>
      <c r="R590">
        <f>IFERROR(Referidos!D590,"")</f>
        <v>0</v>
      </c>
      <c r="S590">
        <f>IFERROR(Referidos!J590,"")</f>
        <v>0</v>
      </c>
      <c r="T590">
        <f>IFERROR(Referidos!N590,"")</f>
        <v>0</v>
      </c>
      <c r="U590" s="5">
        <f>IFERROR(Referidos!P590,"")</f>
        <v>0</v>
      </c>
      <c r="V590">
        <f>IFERROR(Referidos!S590,"")</f>
        <v>0</v>
      </c>
      <c r="X590">
        <f>IFERROR(Demos!A588,"")</f>
        <v>0</v>
      </c>
      <c r="Y590">
        <f>IFERROR(Demos!B588,"")</f>
        <v>0</v>
      </c>
      <c r="Z590">
        <f>IFERROR(Demos!C588,"")</f>
        <v>0</v>
      </c>
      <c r="AA590" s="2">
        <f>IFERROR(Demos!D588,"")</f>
        <v>0</v>
      </c>
      <c r="AB590" s="2">
        <f>IFERROR(Demos!E588,"")</f>
        <v>0</v>
      </c>
      <c r="AC590">
        <f>IFERROR(Demos!G588,"")</f>
        <v>0</v>
      </c>
      <c r="AD590">
        <f>IFERROR(Demos!H588,"")</f>
        <v>0</v>
      </c>
      <c r="AF590">
        <f>IFERROR(Telemarketing!A585,"")</f>
        <v>0</v>
      </c>
      <c r="AG590">
        <f>IFERROR(Telemarketing!B585,"")</f>
        <v>0</v>
      </c>
      <c r="AH590" s="2">
        <f>IFERROR(Telemarketing!C585,"")</f>
        <v>0</v>
      </c>
      <c r="AI590" s="42">
        <f>IFERROR(Telemarketing!D585,"")</f>
        <v>0</v>
      </c>
      <c r="AJ590">
        <f>IFERROR(Telemarketing!E585,"")</f>
        <v>0</v>
      </c>
      <c r="AK590">
        <f>IFERROR(Telemarketing!F585,"")</f>
        <v>0</v>
      </c>
      <c r="AL590">
        <f>IFERROR(Telemarketing!G585,"")</f>
        <v>0</v>
      </c>
    </row>
    <row r="591" spans="2:38" x14ac:dyDescent="0.2">
      <c r="B591" s="2"/>
      <c r="K591" s="5"/>
      <c r="L591" s="2"/>
      <c r="O591">
        <f>IFERROR(Referidos!A591,"")</f>
        <v>0</v>
      </c>
      <c r="P591">
        <f>IFERROR(Referidos!B591,"")</f>
        <v>0</v>
      </c>
      <c r="Q591" s="2">
        <f>IFERROR(Referidos!C591,"")</f>
        <v>0</v>
      </c>
      <c r="R591">
        <f>IFERROR(Referidos!D591,"")</f>
        <v>0</v>
      </c>
      <c r="S591">
        <f>IFERROR(Referidos!J591,"")</f>
        <v>0</v>
      </c>
      <c r="T591">
        <f>IFERROR(Referidos!N591,"")</f>
        <v>0</v>
      </c>
      <c r="U591" s="5">
        <f>IFERROR(Referidos!P591,"")</f>
        <v>0</v>
      </c>
      <c r="V591">
        <f>IFERROR(Referidos!S591,"")</f>
        <v>0</v>
      </c>
      <c r="X591">
        <f>IFERROR(Demos!A589,"")</f>
        <v>0</v>
      </c>
      <c r="Y591">
        <f>IFERROR(Demos!B589,"")</f>
        <v>0</v>
      </c>
      <c r="Z591">
        <f>IFERROR(Demos!C589,"")</f>
        <v>0</v>
      </c>
      <c r="AA591" s="2">
        <f>IFERROR(Demos!D589,"")</f>
        <v>0</v>
      </c>
      <c r="AB591" s="2">
        <f>IFERROR(Demos!E589,"")</f>
        <v>0</v>
      </c>
      <c r="AC591">
        <f>IFERROR(Demos!G589,"")</f>
        <v>0</v>
      </c>
      <c r="AD591">
        <f>IFERROR(Demos!H589,"")</f>
        <v>0</v>
      </c>
      <c r="AF591">
        <f>IFERROR(Telemarketing!A586,"")</f>
        <v>0</v>
      </c>
      <c r="AG591">
        <f>IFERROR(Telemarketing!B586,"")</f>
        <v>0</v>
      </c>
      <c r="AH591" s="2">
        <f>IFERROR(Telemarketing!C586,"")</f>
        <v>0</v>
      </c>
      <c r="AI591" s="42">
        <f>IFERROR(Telemarketing!D586,"")</f>
        <v>0</v>
      </c>
      <c r="AJ591">
        <f>IFERROR(Telemarketing!E586,"")</f>
        <v>0</v>
      </c>
      <c r="AK591">
        <f>IFERROR(Telemarketing!F586,"")</f>
        <v>0</v>
      </c>
      <c r="AL591">
        <f>IFERROR(Telemarketing!G586,"")</f>
        <v>0</v>
      </c>
    </row>
    <row r="592" spans="2:38" x14ac:dyDescent="0.2">
      <c r="B592" s="2"/>
      <c r="K592" s="5"/>
      <c r="L592" s="2"/>
      <c r="O592">
        <f>IFERROR(Referidos!A592,"")</f>
        <v>0</v>
      </c>
      <c r="P592">
        <f>IFERROR(Referidos!B592,"")</f>
        <v>0</v>
      </c>
      <c r="Q592" s="2">
        <f>IFERROR(Referidos!C592,"")</f>
        <v>0</v>
      </c>
      <c r="R592">
        <f>IFERROR(Referidos!D592,"")</f>
        <v>0</v>
      </c>
      <c r="S592">
        <f>IFERROR(Referidos!J592,"")</f>
        <v>0</v>
      </c>
      <c r="T592">
        <f>IFERROR(Referidos!N592,"")</f>
        <v>0</v>
      </c>
      <c r="U592" s="5">
        <f>IFERROR(Referidos!P592,"")</f>
        <v>0</v>
      </c>
      <c r="V592">
        <f>IFERROR(Referidos!S592,"")</f>
        <v>0</v>
      </c>
      <c r="X592">
        <f>IFERROR(Demos!A590,"")</f>
        <v>0</v>
      </c>
      <c r="Y592">
        <f>IFERROR(Demos!B590,"")</f>
        <v>0</v>
      </c>
      <c r="Z592">
        <f>IFERROR(Demos!C590,"")</f>
        <v>0</v>
      </c>
      <c r="AA592" s="2">
        <f>IFERROR(Demos!D590,"")</f>
        <v>0</v>
      </c>
      <c r="AB592" s="2">
        <f>IFERROR(Demos!E590,"")</f>
        <v>0</v>
      </c>
      <c r="AC592">
        <f>IFERROR(Demos!G590,"")</f>
        <v>0</v>
      </c>
      <c r="AD592">
        <f>IFERROR(Demos!H590,"")</f>
        <v>0</v>
      </c>
      <c r="AF592">
        <f>IFERROR(Telemarketing!A587,"")</f>
        <v>0</v>
      </c>
      <c r="AG592">
        <f>IFERROR(Telemarketing!B587,"")</f>
        <v>0</v>
      </c>
      <c r="AH592" s="2">
        <f>IFERROR(Telemarketing!C587,"")</f>
        <v>0</v>
      </c>
      <c r="AI592" s="42">
        <f>IFERROR(Telemarketing!D587,"")</f>
        <v>0</v>
      </c>
      <c r="AJ592">
        <f>IFERROR(Telemarketing!E587,"")</f>
        <v>0</v>
      </c>
      <c r="AK592">
        <f>IFERROR(Telemarketing!F587,"")</f>
        <v>0</v>
      </c>
      <c r="AL592">
        <f>IFERROR(Telemarketing!G587,"")</f>
        <v>0</v>
      </c>
    </row>
    <row r="593" spans="2:38" x14ac:dyDescent="0.2">
      <c r="B593" s="2"/>
      <c r="K593" s="5"/>
      <c r="L593" s="2"/>
      <c r="O593">
        <f>IFERROR(Referidos!A593,"")</f>
        <v>0</v>
      </c>
      <c r="P593">
        <f>IFERROR(Referidos!B593,"")</f>
        <v>0</v>
      </c>
      <c r="Q593" s="2">
        <f>IFERROR(Referidos!C593,"")</f>
        <v>0</v>
      </c>
      <c r="R593">
        <f>IFERROR(Referidos!D593,"")</f>
        <v>0</v>
      </c>
      <c r="S593">
        <f>IFERROR(Referidos!J593,"")</f>
        <v>0</v>
      </c>
      <c r="T593">
        <f>IFERROR(Referidos!N593,"")</f>
        <v>0</v>
      </c>
      <c r="U593" s="5">
        <f>IFERROR(Referidos!P593,"")</f>
        <v>0</v>
      </c>
      <c r="V593">
        <f>IFERROR(Referidos!S593,"")</f>
        <v>0</v>
      </c>
      <c r="X593">
        <f>IFERROR(Demos!A591,"")</f>
        <v>0</v>
      </c>
      <c r="Y593">
        <f>IFERROR(Demos!B591,"")</f>
        <v>0</v>
      </c>
      <c r="Z593">
        <f>IFERROR(Demos!C591,"")</f>
        <v>0</v>
      </c>
      <c r="AA593" s="2">
        <f>IFERROR(Demos!D591,"")</f>
        <v>0</v>
      </c>
      <c r="AB593" s="2">
        <f>IFERROR(Demos!E591,"")</f>
        <v>0</v>
      </c>
      <c r="AC593">
        <f>IFERROR(Demos!G591,"")</f>
        <v>0</v>
      </c>
      <c r="AD593">
        <f>IFERROR(Demos!H591,"")</f>
        <v>0</v>
      </c>
      <c r="AF593">
        <f>IFERROR(Telemarketing!A588,"")</f>
        <v>0</v>
      </c>
      <c r="AG593">
        <f>IFERROR(Telemarketing!B588,"")</f>
        <v>0</v>
      </c>
      <c r="AH593" s="2">
        <f>IFERROR(Telemarketing!C588,"")</f>
        <v>0</v>
      </c>
      <c r="AI593" s="42">
        <f>IFERROR(Telemarketing!D588,"")</f>
        <v>0</v>
      </c>
      <c r="AJ593">
        <f>IFERROR(Telemarketing!E588,"")</f>
        <v>0</v>
      </c>
      <c r="AK593">
        <f>IFERROR(Telemarketing!F588,"")</f>
        <v>0</v>
      </c>
      <c r="AL593">
        <f>IFERROR(Telemarketing!G588,"")</f>
        <v>0</v>
      </c>
    </row>
    <row r="594" spans="2:38" x14ac:dyDescent="0.2">
      <c r="B594" s="2"/>
      <c r="K594" s="5"/>
      <c r="L594" s="2"/>
      <c r="O594">
        <f>IFERROR(Referidos!A594,"")</f>
        <v>0</v>
      </c>
      <c r="P594">
        <f>IFERROR(Referidos!B594,"")</f>
        <v>0</v>
      </c>
      <c r="Q594" s="2">
        <f>IFERROR(Referidos!C594,"")</f>
        <v>0</v>
      </c>
      <c r="R594">
        <f>IFERROR(Referidos!D594,"")</f>
        <v>0</v>
      </c>
      <c r="S594">
        <f>IFERROR(Referidos!J594,"")</f>
        <v>0</v>
      </c>
      <c r="T594">
        <f>IFERROR(Referidos!N594,"")</f>
        <v>0</v>
      </c>
      <c r="U594" s="5">
        <f>IFERROR(Referidos!P594,"")</f>
        <v>0</v>
      </c>
      <c r="V594">
        <f>IFERROR(Referidos!S594,"")</f>
        <v>0</v>
      </c>
      <c r="X594">
        <f>IFERROR(Demos!A592,"")</f>
        <v>0</v>
      </c>
      <c r="Y594">
        <f>IFERROR(Demos!B592,"")</f>
        <v>0</v>
      </c>
      <c r="Z594">
        <f>IFERROR(Demos!C592,"")</f>
        <v>0</v>
      </c>
      <c r="AA594" s="2">
        <f>IFERROR(Demos!D592,"")</f>
        <v>0</v>
      </c>
      <c r="AB594" s="2">
        <f>IFERROR(Demos!E592,"")</f>
        <v>0</v>
      </c>
      <c r="AC594">
        <f>IFERROR(Demos!G592,"")</f>
        <v>0</v>
      </c>
      <c r="AD594">
        <f>IFERROR(Demos!H592,"")</f>
        <v>0</v>
      </c>
      <c r="AF594">
        <f>IFERROR(Telemarketing!A589,"")</f>
        <v>0</v>
      </c>
      <c r="AG594">
        <f>IFERROR(Telemarketing!B589,"")</f>
        <v>0</v>
      </c>
      <c r="AH594" s="2">
        <f>IFERROR(Telemarketing!C589,"")</f>
        <v>0</v>
      </c>
      <c r="AI594" s="42">
        <f>IFERROR(Telemarketing!D589,"")</f>
        <v>0</v>
      </c>
      <c r="AJ594">
        <f>IFERROR(Telemarketing!E589,"")</f>
        <v>0</v>
      </c>
      <c r="AK594">
        <f>IFERROR(Telemarketing!F589,"")</f>
        <v>0</v>
      </c>
      <c r="AL594">
        <f>IFERROR(Telemarketing!G589,"")</f>
        <v>0</v>
      </c>
    </row>
    <row r="595" spans="2:38" x14ac:dyDescent="0.2">
      <c r="B595" s="2"/>
      <c r="K595" s="5"/>
      <c r="L595" s="2"/>
      <c r="O595">
        <f>IFERROR(Referidos!A595,"")</f>
        <v>0</v>
      </c>
      <c r="P595">
        <f>IFERROR(Referidos!B595,"")</f>
        <v>0</v>
      </c>
      <c r="Q595" s="2">
        <f>IFERROR(Referidos!C595,"")</f>
        <v>0</v>
      </c>
      <c r="R595">
        <f>IFERROR(Referidos!D595,"")</f>
        <v>0</v>
      </c>
      <c r="S595">
        <f>IFERROR(Referidos!J595,"")</f>
        <v>0</v>
      </c>
      <c r="T595">
        <f>IFERROR(Referidos!N595,"")</f>
        <v>0</v>
      </c>
      <c r="U595" s="5">
        <f>IFERROR(Referidos!P595,"")</f>
        <v>0</v>
      </c>
      <c r="V595">
        <f>IFERROR(Referidos!S595,"")</f>
        <v>0</v>
      </c>
      <c r="X595">
        <f>IFERROR(Demos!A593,"")</f>
        <v>0</v>
      </c>
      <c r="Y595">
        <f>IFERROR(Demos!B593,"")</f>
        <v>0</v>
      </c>
      <c r="Z595">
        <f>IFERROR(Demos!C593,"")</f>
        <v>0</v>
      </c>
      <c r="AA595" s="2">
        <f>IFERROR(Demos!D593,"")</f>
        <v>0</v>
      </c>
      <c r="AB595" s="2">
        <f>IFERROR(Demos!E593,"")</f>
        <v>0</v>
      </c>
      <c r="AC595">
        <f>IFERROR(Demos!G593,"")</f>
        <v>0</v>
      </c>
      <c r="AD595">
        <f>IFERROR(Demos!H593,"")</f>
        <v>0</v>
      </c>
      <c r="AF595">
        <f>IFERROR(Telemarketing!A590,"")</f>
        <v>0</v>
      </c>
      <c r="AG595">
        <f>IFERROR(Telemarketing!B590,"")</f>
        <v>0</v>
      </c>
      <c r="AH595" s="2">
        <f>IFERROR(Telemarketing!C590,"")</f>
        <v>0</v>
      </c>
      <c r="AI595" s="42">
        <f>IFERROR(Telemarketing!D590,"")</f>
        <v>0</v>
      </c>
      <c r="AJ595">
        <f>IFERROR(Telemarketing!E590,"")</f>
        <v>0</v>
      </c>
      <c r="AK595">
        <f>IFERROR(Telemarketing!F590,"")</f>
        <v>0</v>
      </c>
      <c r="AL595">
        <f>IFERROR(Telemarketing!G590,"")</f>
        <v>0</v>
      </c>
    </row>
    <row r="596" spans="2:38" x14ac:dyDescent="0.2">
      <c r="B596" s="2"/>
      <c r="K596" s="5"/>
      <c r="L596" s="2"/>
      <c r="O596">
        <f>IFERROR(Referidos!A596,"")</f>
        <v>0</v>
      </c>
      <c r="P596">
        <f>IFERROR(Referidos!B596,"")</f>
        <v>0</v>
      </c>
      <c r="Q596" s="2">
        <f>IFERROR(Referidos!C596,"")</f>
        <v>0</v>
      </c>
      <c r="R596">
        <f>IFERROR(Referidos!D596,"")</f>
        <v>0</v>
      </c>
      <c r="S596">
        <f>IFERROR(Referidos!J596,"")</f>
        <v>0</v>
      </c>
      <c r="T596">
        <f>IFERROR(Referidos!N596,"")</f>
        <v>0</v>
      </c>
      <c r="U596" s="5">
        <f>IFERROR(Referidos!P596,"")</f>
        <v>0</v>
      </c>
      <c r="V596">
        <f>IFERROR(Referidos!S596,"")</f>
        <v>0</v>
      </c>
      <c r="X596">
        <f>IFERROR(Demos!A594,"")</f>
        <v>0</v>
      </c>
      <c r="Y596">
        <f>IFERROR(Demos!B594,"")</f>
        <v>0</v>
      </c>
      <c r="Z596">
        <f>IFERROR(Demos!C594,"")</f>
        <v>0</v>
      </c>
      <c r="AA596" s="2">
        <f>IFERROR(Demos!D594,"")</f>
        <v>0</v>
      </c>
      <c r="AB596" s="2">
        <f>IFERROR(Demos!E594,"")</f>
        <v>0</v>
      </c>
      <c r="AC596">
        <f>IFERROR(Demos!G594,"")</f>
        <v>0</v>
      </c>
      <c r="AD596">
        <f>IFERROR(Demos!H594,"")</f>
        <v>0</v>
      </c>
      <c r="AF596">
        <f>IFERROR(Telemarketing!A591,"")</f>
        <v>0</v>
      </c>
      <c r="AG596">
        <f>IFERROR(Telemarketing!B591,"")</f>
        <v>0</v>
      </c>
      <c r="AH596" s="2">
        <f>IFERROR(Telemarketing!C591,"")</f>
        <v>0</v>
      </c>
      <c r="AI596" s="42">
        <f>IFERROR(Telemarketing!D591,"")</f>
        <v>0</v>
      </c>
      <c r="AJ596">
        <f>IFERROR(Telemarketing!E591,"")</f>
        <v>0</v>
      </c>
      <c r="AK596">
        <f>IFERROR(Telemarketing!F591,"")</f>
        <v>0</v>
      </c>
      <c r="AL596">
        <f>IFERROR(Telemarketing!G591,"")</f>
        <v>0</v>
      </c>
    </row>
    <row r="597" spans="2:38" x14ac:dyDescent="0.2">
      <c r="B597" s="2"/>
      <c r="K597" s="5"/>
      <c r="L597" s="2"/>
      <c r="O597">
        <f>IFERROR(Referidos!A597,"")</f>
        <v>0</v>
      </c>
      <c r="P597">
        <f>IFERROR(Referidos!B597,"")</f>
        <v>0</v>
      </c>
      <c r="Q597" s="2">
        <f>IFERROR(Referidos!C597,"")</f>
        <v>0</v>
      </c>
      <c r="R597">
        <f>IFERROR(Referidos!D597,"")</f>
        <v>0</v>
      </c>
      <c r="S597">
        <f>IFERROR(Referidos!J597,"")</f>
        <v>0</v>
      </c>
      <c r="T597">
        <f>IFERROR(Referidos!N597,"")</f>
        <v>0</v>
      </c>
      <c r="U597" s="5">
        <f>IFERROR(Referidos!P597,"")</f>
        <v>0</v>
      </c>
      <c r="V597">
        <f>IFERROR(Referidos!S597,"")</f>
        <v>0</v>
      </c>
      <c r="X597">
        <f>IFERROR(Demos!A595,"")</f>
        <v>0</v>
      </c>
      <c r="Y597">
        <f>IFERROR(Demos!B595,"")</f>
        <v>0</v>
      </c>
      <c r="Z597">
        <f>IFERROR(Demos!C595,"")</f>
        <v>0</v>
      </c>
      <c r="AA597" s="2">
        <f>IFERROR(Demos!D595,"")</f>
        <v>0</v>
      </c>
      <c r="AB597" s="2">
        <f>IFERROR(Demos!E595,"")</f>
        <v>0</v>
      </c>
      <c r="AC597">
        <f>IFERROR(Demos!G595,"")</f>
        <v>0</v>
      </c>
      <c r="AD597">
        <f>IFERROR(Demos!H595,"")</f>
        <v>0</v>
      </c>
      <c r="AF597">
        <f>IFERROR(Telemarketing!A592,"")</f>
        <v>0</v>
      </c>
      <c r="AG597">
        <f>IFERROR(Telemarketing!B592,"")</f>
        <v>0</v>
      </c>
      <c r="AH597" s="2">
        <f>IFERROR(Telemarketing!C592,"")</f>
        <v>0</v>
      </c>
      <c r="AI597" s="42">
        <f>IFERROR(Telemarketing!D592,"")</f>
        <v>0</v>
      </c>
      <c r="AJ597">
        <f>IFERROR(Telemarketing!E592,"")</f>
        <v>0</v>
      </c>
      <c r="AK597">
        <f>IFERROR(Telemarketing!F592,"")</f>
        <v>0</v>
      </c>
      <c r="AL597">
        <f>IFERROR(Telemarketing!G592,"")</f>
        <v>0</v>
      </c>
    </row>
    <row r="598" spans="2:38" x14ac:dyDescent="0.2">
      <c r="B598" s="2"/>
      <c r="K598" s="5"/>
      <c r="L598" s="2"/>
      <c r="O598">
        <f>IFERROR(Referidos!A598,"")</f>
        <v>0</v>
      </c>
      <c r="P598">
        <f>IFERROR(Referidos!B598,"")</f>
        <v>0</v>
      </c>
      <c r="Q598" s="2">
        <f>IFERROR(Referidos!C598,"")</f>
        <v>0</v>
      </c>
      <c r="R598">
        <f>IFERROR(Referidos!D598,"")</f>
        <v>0</v>
      </c>
      <c r="S598">
        <f>IFERROR(Referidos!J598,"")</f>
        <v>0</v>
      </c>
      <c r="T598">
        <f>IFERROR(Referidos!N598,"")</f>
        <v>0</v>
      </c>
      <c r="U598" s="5">
        <f>IFERROR(Referidos!P598,"")</f>
        <v>0</v>
      </c>
      <c r="V598">
        <f>IFERROR(Referidos!S598,"")</f>
        <v>0</v>
      </c>
      <c r="X598">
        <f>IFERROR(Demos!A596,"")</f>
        <v>0</v>
      </c>
      <c r="Y598">
        <f>IFERROR(Demos!B596,"")</f>
        <v>0</v>
      </c>
      <c r="Z598">
        <f>IFERROR(Demos!C596,"")</f>
        <v>0</v>
      </c>
      <c r="AA598" s="2">
        <f>IFERROR(Demos!D596,"")</f>
        <v>0</v>
      </c>
      <c r="AB598" s="2">
        <f>IFERROR(Demos!E596,"")</f>
        <v>0</v>
      </c>
      <c r="AC598">
        <f>IFERROR(Demos!G596,"")</f>
        <v>0</v>
      </c>
      <c r="AD598">
        <f>IFERROR(Demos!H596,"")</f>
        <v>0</v>
      </c>
      <c r="AF598">
        <f>IFERROR(Telemarketing!A593,"")</f>
        <v>0</v>
      </c>
      <c r="AG598">
        <f>IFERROR(Telemarketing!B593,"")</f>
        <v>0</v>
      </c>
      <c r="AH598" s="2">
        <f>IFERROR(Telemarketing!C593,"")</f>
        <v>0</v>
      </c>
      <c r="AI598" s="42">
        <f>IFERROR(Telemarketing!D593,"")</f>
        <v>0</v>
      </c>
      <c r="AJ598">
        <f>IFERROR(Telemarketing!E593,"")</f>
        <v>0</v>
      </c>
      <c r="AK598">
        <f>IFERROR(Telemarketing!F593,"")</f>
        <v>0</v>
      </c>
      <c r="AL598">
        <f>IFERROR(Telemarketing!G593,"")</f>
        <v>0</v>
      </c>
    </row>
    <row r="599" spans="2:38" x14ac:dyDescent="0.2">
      <c r="B599" s="2"/>
      <c r="K599" s="5"/>
      <c r="L599" s="2"/>
      <c r="O599">
        <f>IFERROR(Referidos!A599,"")</f>
        <v>0</v>
      </c>
      <c r="P599">
        <f>IFERROR(Referidos!B599,"")</f>
        <v>0</v>
      </c>
      <c r="Q599" s="2">
        <f>IFERROR(Referidos!C599,"")</f>
        <v>0</v>
      </c>
      <c r="R599">
        <f>IFERROR(Referidos!D599,"")</f>
        <v>0</v>
      </c>
      <c r="S599">
        <f>IFERROR(Referidos!J599,"")</f>
        <v>0</v>
      </c>
      <c r="T599">
        <f>IFERROR(Referidos!N599,"")</f>
        <v>0</v>
      </c>
      <c r="U599" s="5">
        <f>IFERROR(Referidos!P599,"")</f>
        <v>0</v>
      </c>
      <c r="V599">
        <f>IFERROR(Referidos!S599,"")</f>
        <v>0</v>
      </c>
      <c r="X599">
        <f>IFERROR(Demos!A597,"")</f>
        <v>0</v>
      </c>
      <c r="Y599">
        <f>IFERROR(Demos!B597,"")</f>
        <v>0</v>
      </c>
      <c r="Z599">
        <f>IFERROR(Demos!C597,"")</f>
        <v>0</v>
      </c>
      <c r="AA599" s="2">
        <f>IFERROR(Demos!D597,"")</f>
        <v>0</v>
      </c>
      <c r="AB599" s="2">
        <f>IFERROR(Demos!E597,"")</f>
        <v>0</v>
      </c>
      <c r="AC599">
        <f>IFERROR(Demos!G597,"")</f>
        <v>0</v>
      </c>
      <c r="AD599">
        <f>IFERROR(Demos!H597,"")</f>
        <v>0</v>
      </c>
      <c r="AF599">
        <f>IFERROR(Telemarketing!A594,"")</f>
        <v>0</v>
      </c>
      <c r="AG599">
        <f>IFERROR(Telemarketing!B594,"")</f>
        <v>0</v>
      </c>
      <c r="AH599" s="2">
        <f>IFERROR(Telemarketing!C594,"")</f>
        <v>0</v>
      </c>
      <c r="AI599" s="42">
        <f>IFERROR(Telemarketing!D594,"")</f>
        <v>0</v>
      </c>
      <c r="AJ599">
        <f>IFERROR(Telemarketing!E594,"")</f>
        <v>0</v>
      </c>
      <c r="AK599">
        <f>IFERROR(Telemarketing!F594,"")</f>
        <v>0</v>
      </c>
      <c r="AL599">
        <f>IFERROR(Telemarketing!G594,"")</f>
        <v>0</v>
      </c>
    </row>
    <row r="600" spans="2:38" x14ac:dyDescent="0.2">
      <c r="B600" s="2"/>
      <c r="K600" s="5"/>
      <c r="L600" s="2"/>
      <c r="O600">
        <f>IFERROR(Referidos!A600,"")</f>
        <v>0</v>
      </c>
      <c r="P600">
        <f>IFERROR(Referidos!B600,"")</f>
        <v>0</v>
      </c>
      <c r="Q600" s="2">
        <f>IFERROR(Referidos!C600,"")</f>
        <v>0</v>
      </c>
      <c r="R600">
        <f>IFERROR(Referidos!D600,"")</f>
        <v>0</v>
      </c>
      <c r="S600">
        <f>IFERROR(Referidos!J600,"")</f>
        <v>0</v>
      </c>
      <c r="T600">
        <f>IFERROR(Referidos!N600,"")</f>
        <v>0</v>
      </c>
      <c r="U600" s="5">
        <f>IFERROR(Referidos!P600,"")</f>
        <v>0</v>
      </c>
      <c r="V600">
        <f>IFERROR(Referidos!S600,"")</f>
        <v>0</v>
      </c>
      <c r="X600">
        <f>IFERROR(Demos!A598,"")</f>
        <v>0</v>
      </c>
      <c r="Y600">
        <f>IFERROR(Demos!B598,"")</f>
        <v>0</v>
      </c>
      <c r="Z600">
        <f>IFERROR(Demos!C598,"")</f>
        <v>0</v>
      </c>
      <c r="AA600" s="2">
        <f>IFERROR(Demos!D598,"")</f>
        <v>0</v>
      </c>
      <c r="AB600" s="2">
        <f>IFERROR(Demos!E598,"")</f>
        <v>0</v>
      </c>
      <c r="AC600">
        <f>IFERROR(Demos!G598,"")</f>
        <v>0</v>
      </c>
      <c r="AD600">
        <f>IFERROR(Demos!H598,"")</f>
        <v>0</v>
      </c>
      <c r="AF600">
        <f>IFERROR(Telemarketing!A595,"")</f>
        <v>0</v>
      </c>
      <c r="AG600">
        <f>IFERROR(Telemarketing!B595,"")</f>
        <v>0</v>
      </c>
      <c r="AH600" s="2">
        <f>IFERROR(Telemarketing!C595,"")</f>
        <v>0</v>
      </c>
      <c r="AI600" s="42">
        <f>IFERROR(Telemarketing!D595,"")</f>
        <v>0</v>
      </c>
      <c r="AJ600">
        <f>IFERROR(Telemarketing!E595,"")</f>
        <v>0</v>
      </c>
      <c r="AK600">
        <f>IFERROR(Telemarketing!F595,"")</f>
        <v>0</v>
      </c>
      <c r="AL600">
        <f>IFERROR(Telemarketing!G595,"")</f>
        <v>0</v>
      </c>
    </row>
    <row r="601" spans="2:38" x14ac:dyDescent="0.2">
      <c r="B601" s="2"/>
      <c r="K601" s="5"/>
      <c r="L601" s="2"/>
      <c r="O601">
        <f>IFERROR(Referidos!A601,"")</f>
        <v>0</v>
      </c>
      <c r="P601">
        <f>IFERROR(Referidos!B601,"")</f>
        <v>0</v>
      </c>
      <c r="Q601" s="2">
        <f>IFERROR(Referidos!C601,"")</f>
        <v>0</v>
      </c>
      <c r="R601">
        <f>IFERROR(Referidos!D601,"")</f>
        <v>0</v>
      </c>
      <c r="S601">
        <f>IFERROR(Referidos!J601,"")</f>
        <v>0</v>
      </c>
      <c r="T601">
        <f>IFERROR(Referidos!N601,"")</f>
        <v>0</v>
      </c>
      <c r="U601" s="5">
        <f>IFERROR(Referidos!P601,"")</f>
        <v>0</v>
      </c>
      <c r="V601">
        <f>IFERROR(Referidos!S601,"")</f>
        <v>0</v>
      </c>
      <c r="X601">
        <f>IFERROR(Demos!A599,"")</f>
        <v>0</v>
      </c>
      <c r="Y601">
        <f>IFERROR(Demos!B599,"")</f>
        <v>0</v>
      </c>
      <c r="Z601">
        <f>IFERROR(Demos!C599,"")</f>
        <v>0</v>
      </c>
      <c r="AA601" s="2">
        <f>IFERROR(Demos!D599,"")</f>
        <v>0</v>
      </c>
      <c r="AB601" s="2">
        <f>IFERROR(Demos!E599,"")</f>
        <v>0</v>
      </c>
      <c r="AC601">
        <f>IFERROR(Demos!G599,"")</f>
        <v>0</v>
      </c>
      <c r="AD601">
        <f>IFERROR(Demos!H599,"")</f>
        <v>0</v>
      </c>
      <c r="AF601">
        <f>IFERROR(Telemarketing!A596,"")</f>
        <v>0</v>
      </c>
      <c r="AG601">
        <f>IFERROR(Telemarketing!B596,"")</f>
        <v>0</v>
      </c>
      <c r="AH601" s="2">
        <f>IFERROR(Telemarketing!C596,"")</f>
        <v>0</v>
      </c>
      <c r="AI601" s="42">
        <f>IFERROR(Telemarketing!D596,"")</f>
        <v>0</v>
      </c>
      <c r="AJ601">
        <f>IFERROR(Telemarketing!E596,"")</f>
        <v>0</v>
      </c>
      <c r="AK601">
        <f>IFERROR(Telemarketing!F596,"")</f>
        <v>0</v>
      </c>
      <c r="AL601">
        <f>IFERROR(Telemarketing!G596,"")</f>
        <v>0</v>
      </c>
    </row>
    <row r="602" spans="2:38" x14ac:dyDescent="0.2">
      <c r="B602" s="2"/>
      <c r="K602" s="5"/>
      <c r="L602" s="2"/>
      <c r="O602">
        <f>IFERROR(Referidos!A602,"")</f>
        <v>0</v>
      </c>
      <c r="P602">
        <f>IFERROR(Referidos!B602,"")</f>
        <v>0</v>
      </c>
      <c r="Q602" s="2">
        <f>IFERROR(Referidos!C602,"")</f>
        <v>0</v>
      </c>
      <c r="R602">
        <f>IFERROR(Referidos!D602,"")</f>
        <v>0</v>
      </c>
      <c r="S602">
        <f>IFERROR(Referidos!J602,"")</f>
        <v>0</v>
      </c>
      <c r="T602">
        <f>IFERROR(Referidos!N602,"")</f>
        <v>0</v>
      </c>
      <c r="U602" s="5">
        <f>IFERROR(Referidos!P602,"")</f>
        <v>0</v>
      </c>
      <c r="V602">
        <f>IFERROR(Referidos!S602,"")</f>
        <v>0</v>
      </c>
      <c r="X602">
        <f>IFERROR(Demos!A600,"")</f>
        <v>0</v>
      </c>
      <c r="Y602">
        <f>IFERROR(Demos!B600,"")</f>
        <v>0</v>
      </c>
      <c r="Z602">
        <f>IFERROR(Demos!C600,"")</f>
        <v>0</v>
      </c>
      <c r="AA602" s="2">
        <f>IFERROR(Demos!D600,"")</f>
        <v>0</v>
      </c>
      <c r="AB602" s="2">
        <f>IFERROR(Demos!E600,"")</f>
        <v>0</v>
      </c>
      <c r="AC602">
        <f>IFERROR(Demos!G600,"")</f>
        <v>0</v>
      </c>
      <c r="AD602">
        <f>IFERROR(Demos!H600,"")</f>
        <v>0</v>
      </c>
      <c r="AF602">
        <f>IFERROR(Telemarketing!A597,"")</f>
        <v>0</v>
      </c>
      <c r="AG602">
        <f>IFERROR(Telemarketing!B597,"")</f>
        <v>0</v>
      </c>
      <c r="AH602" s="2">
        <f>IFERROR(Telemarketing!C597,"")</f>
        <v>0</v>
      </c>
      <c r="AI602" s="42">
        <f>IFERROR(Telemarketing!D597,"")</f>
        <v>0</v>
      </c>
      <c r="AJ602">
        <f>IFERROR(Telemarketing!E597,"")</f>
        <v>0</v>
      </c>
      <c r="AK602">
        <f>IFERROR(Telemarketing!F597,"")</f>
        <v>0</v>
      </c>
      <c r="AL602">
        <f>IFERROR(Telemarketing!G597,"")</f>
        <v>0</v>
      </c>
    </row>
    <row r="603" spans="2:38" x14ac:dyDescent="0.2">
      <c r="B603" s="2"/>
      <c r="K603" s="5"/>
      <c r="L603" s="2"/>
      <c r="O603">
        <f>IFERROR(Referidos!A603,"")</f>
        <v>0</v>
      </c>
      <c r="P603">
        <f>IFERROR(Referidos!B603,"")</f>
        <v>0</v>
      </c>
      <c r="Q603" s="2">
        <f>IFERROR(Referidos!C603,"")</f>
        <v>0</v>
      </c>
      <c r="R603">
        <f>IFERROR(Referidos!D603,"")</f>
        <v>0</v>
      </c>
      <c r="S603">
        <f>IFERROR(Referidos!J603,"")</f>
        <v>0</v>
      </c>
      <c r="T603">
        <f>IFERROR(Referidos!N603,"")</f>
        <v>0</v>
      </c>
      <c r="U603" s="5">
        <f>IFERROR(Referidos!P603,"")</f>
        <v>0</v>
      </c>
      <c r="V603">
        <f>IFERROR(Referidos!S603,"")</f>
        <v>0</v>
      </c>
      <c r="X603">
        <f>IFERROR(Demos!A601,"")</f>
        <v>0</v>
      </c>
      <c r="Y603">
        <f>IFERROR(Demos!B601,"")</f>
        <v>0</v>
      </c>
      <c r="Z603">
        <f>IFERROR(Demos!C601,"")</f>
        <v>0</v>
      </c>
      <c r="AA603" s="2">
        <f>IFERROR(Demos!D601,"")</f>
        <v>0</v>
      </c>
      <c r="AB603" s="2">
        <f>IFERROR(Demos!E601,"")</f>
        <v>0</v>
      </c>
      <c r="AC603">
        <f>IFERROR(Demos!G601,"")</f>
        <v>0</v>
      </c>
      <c r="AD603">
        <f>IFERROR(Demos!H601,"")</f>
        <v>0</v>
      </c>
      <c r="AF603">
        <f>IFERROR(Telemarketing!A598,"")</f>
        <v>0</v>
      </c>
      <c r="AG603">
        <f>IFERROR(Telemarketing!B598,"")</f>
        <v>0</v>
      </c>
      <c r="AH603" s="2">
        <f>IFERROR(Telemarketing!C598,"")</f>
        <v>0</v>
      </c>
      <c r="AI603" s="42">
        <f>IFERROR(Telemarketing!D598,"")</f>
        <v>0</v>
      </c>
      <c r="AJ603">
        <f>IFERROR(Telemarketing!E598,"")</f>
        <v>0</v>
      </c>
      <c r="AK603">
        <f>IFERROR(Telemarketing!F598,"")</f>
        <v>0</v>
      </c>
      <c r="AL603">
        <f>IFERROR(Telemarketing!G598,"")</f>
        <v>0</v>
      </c>
    </row>
    <row r="604" spans="2:38" x14ac:dyDescent="0.2">
      <c r="B604" s="2"/>
      <c r="K604" s="5"/>
      <c r="L604" s="2"/>
      <c r="O604">
        <f>IFERROR(Referidos!A604,"")</f>
        <v>0</v>
      </c>
      <c r="P604">
        <f>IFERROR(Referidos!B604,"")</f>
        <v>0</v>
      </c>
      <c r="Q604" s="2">
        <f>IFERROR(Referidos!C604,"")</f>
        <v>0</v>
      </c>
      <c r="R604">
        <f>IFERROR(Referidos!D604,"")</f>
        <v>0</v>
      </c>
      <c r="S604">
        <f>IFERROR(Referidos!J604,"")</f>
        <v>0</v>
      </c>
      <c r="T604">
        <f>IFERROR(Referidos!N604,"")</f>
        <v>0</v>
      </c>
      <c r="U604" s="5">
        <f>IFERROR(Referidos!P604,"")</f>
        <v>0</v>
      </c>
      <c r="V604">
        <f>IFERROR(Referidos!S604,"")</f>
        <v>0</v>
      </c>
      <c r="X604">
        <f>IFERROR(Demos!A602,"")</f>
        <v>0</v>
      </c>
      <c r="Y604">
        <f>IFERROR(Demos!B602,"")</f>
        <v>0</v>
      </c>
      <c r="Z604">
        <f>IFERROR(Demos!C602,"")</f>
        <v>0</v>
      </c>
      <c r="AA604" s="2">
        <f>IFERROR(Demos!D602,"")</f>
        <v>0</v>
      </c>
      <c r="AB604" s="2">
        <f>IFERROR(Demos!E602,"")</f>
        <v>0</v>
      </c>
      <c r="AC604">
        <f>IFERROR(Demos!G602,"")</f>
        <v>0</v>
      </c>
      <c r="AD604">
        <f>IFERROR(Demos!H602,"")</f>
        <v>0</v>
      </c>
      <c r="AF604">
        <f>IFERROR(Telemarketing!A599,"")</f>
        <v>0</v>
      </c>
      <c r="AG604">
        <f>IFERROR(Telemarketing!B599,"")</f>
        <v>0</v>
      </c>
      <c r="AH604" s="2">
        <f>IFERROR(Telemarketing!C599,"")</f>
        <v>0</v>
      </c>
      <c r="AI604" s="42">
        <f>IFERROR(Telemarketing!D599,"")</f>
        <v>0</v>
      </c>
      <c r="AJ604">
        <f>IFERROR(Telemarketing!E599,"")</f>
        <v>0</v>
      </c>
      <c r="AK604">
        <f>IFERROR(Telemarketing!F599,"")</f>
        <v>0</v>
      </c>
      <c r="AL604">
        <f>IFERROR(Telemarketing!G599,"")</f>
        <v>0</v>
      </c>
    </row>
    <row r="605" spans="2:38" x14ac:dyDescent="0.2">
      <c r="B605" s="2"/>
      <c r="K605" s="5"/>
      <c r="L605" s="2"/>
      <c r="O605">
        <f>IFERROR(Referidos!A605,"")</f>
        <v>0</v>
      </c>
      <c r="P605">
        <f>IFERROR(Referidos!B605,"")</f>
        <v>0</v>
      </c>
      <c r="Q605" s="2">
        <f>IFERROR(Referidos!C605,"")</f>
        <v>0</v>
      </c>
      <c r="R605">
        <f>IFERROR(Referidos!D605,"")</f>
        <v>0</v>
      </c>
      <c r="S605">
        <f>IFERROR(Referidos!J605,"")</f>
        <v>0</v>
      </c>
      <c r="T605">
        <f>IFERROR(Referidos!N605,"")</f>
        <v>0</v>
      </c>
      <c r="U605" s="5">
        <f>IFERROR(Referidos!P605,"")</f>
        <v>0</v>
      </c>
      <c r="V605">
        <f>IFERROR(Referidos!S605,"")</f>
        <v>0</v>
      </c>
      <c r="X605">
        <f>IFERROR(Demos!A603,"")</f>
        <v>0</v>
      </c>
      <c r="Y605">
        <f>IFERROR(Demos!B603,"")</f>
        <v>0</v>
      </c>
      <c r="Z605">
        <f>IFERROR(Demos!C603,"")</f>
        <v>0</v>
      </c>
      <c r="AA605" s="2">
        <f>IFERROR(Demos!D603,"")</f>
        <v>0</v>
      </c>
      <c r="AB605" s="2">
        <f>IFERROR(Demos!E603,"")</f>
        <v>0</v>
      </c>
      <c r="AC605">
        <f>IFERROR(Demos!G603,"")</f>
        <v>0</v>
      </c>
      <c r="AD605">
        <f>IFERROR(Demos!H603,"")</f>
        <v>0</v>
      </c>
      <c r="AF605">
        <f>IFERROR(Telemarketing!A600,"")</f>
        <v>0</v>
      </c>
      <c r="AG605">
        <f>IFERROR(Telemarketing!B600,"")</f>
        <v>0</v>
      </c>
      <c r="AH605" s="2">
        <f>IFERROR(Telemarketing!C600,"")</f>
        <v>0</v>
      </c>
      <c r="AI605" s="42">
        <f>IFERROR(Telemarketing!D600,"")</f>
        <v>0</v>
      </c>
      <c r="AJ605">
        <f>IFERROR(Telemarketing!E600,"")</f>
        <v>0</v>
      </c>
      <c r="AK605">
        <f>IFERROR(Telemarketing!F600,"")</f>
        <v>0</v>
      </c>
      <c r="AL605">
        <f>IFERROR(Telemarketing!G600,"")</f>
        <v>0</v>
      </c>
    </row>
    <row r="606" spans="2:38" x14ac:dyDescent="0.2">
      <c r="B606" s="2"/>
      <c r="K606" s="5"/>
      <c r="L606" s="2"/>
      <c r="O606">
        <f>IFERROR(Referidos!A606,"")</f>
        <v>0</v>
      </c>
      <c r="P606">
        <f>IFERROR(Referidos!B606,"")</f>
        <v>0</v>
      </c>
      <c r="Q606" s="2">
        <f>IFERROR(Referidos!C606,"")</f>
        <v>0</v>
      </c>
      <c r="R606">
        <f>IFERROR(Referidos!D606,"")</f>
        <v>0</v>
      </c>
      <c r="S606">
        <f>IFERROR(Referidos!J606,"")</f>
        <v>0</v>
      </c>
      <c r="T606">
        <f>IFERROR(Referidos!N606,"")</f>
        <v>0</v>
      </c>
      <c r="U606" s="5">
        <f>IFERROR(Referidos!P606,"")</f>
        <v>0</v>
      </c>
      <c r="V606">
        <f>IFERROR(Referidos!S606,"")</f>
        <v>0</v>
      </c>
      <c r="X606">
        <f>IFERROR(Demos!A604,"")</f>
        <v>0</v>
      </c>
      <c r="Y606">
        <f>IFERROR(Demos!B604,"")</f>
        <v>0</v>
      </c>
      <c r="Z606">
        <f>IFERROR(Demos!C604,"")</f>
        <v>0</v>
      </c>
      <c r="AA606" s="2">
        <f>IFERROR(Demos!D604,"")</f>
        <v>0</v>
      </c>
      <c r="AB606" s="2">
        <f>IFERROR(Demos!E604,"")</f>
        <v>0</v>
      </c>
      <c r="AC606">
        <f>IFERROR(Demos!G604,"")</f>
        <v>0</v>
      </c>
      <c r="AD606">
        <f>IFERROR(Demos!H604,"")</f>
        <v>0</v>
      </c>
      <c r="AF606">
        <f>IFERROR(Telemarketing!A601,"")</f>
        <v>0</v>
      </c>
      <c r="AG606">
        <f>IFERROR(Telemarketing!B601,"")</f>
        <v>0</v>
      </c>
      <c r="AH606" s="2">
        <f>IFERROR(Telemarketing!C601,"")</f>
        <v>0</v>
      </c>
      <c r="AI606" s="42">
        <f>IFERROR(Telemarketing!D601,"")</f>
        <v>0</v>
      </c>
      <c r="AJ606">
        <f>IFERROR(Telemarketing!E601,"")</f>
        <v>0</v>
      </c>
      <c r="AK606">
        <f>IFERROR(Telemarketing!F601,"")</f>
        <v>0</v>
      </c>
      <c r="AL606">
        <f>IFERROR(Telemarketing!G601,"")</f>
        <v>0</v>
      </c>
    </row>
    <row r="607" spans="2:38" x14ac:dyDescent="0.2">
      <c r="B607" s="2"/>
      <c r="K607" s="5"/>
      <c r="L607" s="2"/>
      <c r="O607">
        <f>IFERROR(Referidos!A607,"")</f>
        <v>0</v>
      </c>
      <c r="P607">
        <f>IFERROR(Referidos!B607,"")</f>
        <v>0</v>
      </c>
      <c r="Q607" s="2">
        <f>IFERROR(Referidos!C607,"")</f>
        <v>0</v>
      </c>
      <c r="R607">
        <f>IFERROR(Referidos!D607,"")</f>
        <v>0</v>
      </c>
      <c r="S607">
        <f>IFERROR(Referidos!J607,"")</f>
        <v>0</v>
      </c>
      <c r="T607">
        <f>IFERROR(Referidos!N607,"")</f>
        <v>0</v>
      </c>
      <c r="U607" s="5">
        <f>IFERROR(Referidos!P607,"")</f>
        <v>0</v>
      </c>
      <c r="V607">
        <f>IFERROR(Referidos!S607,"")</f>
        <v>0</v>
      </c>
      <c r="X607">
        <f>IFERROR(Demos!A605,"")</f>
        <v>0</v>
      </c>
      <c r="Y607">
        <f>IFERROR(Demos!B605,"")</f>
        <v>0</v>
      </c>
      <c r="Z607">
        <f>IFERROR(Demos!C605,"")</f>
        <v>0</v>
      </c>
      <c r="AA607" s="2">
        <f>IFERROR(Demos!D605,"")</f>
        <v>0</v>
      </c>
      <c r="AB607" s="2">
        <f>IFERROR(Demos!E605,"")</f>
        <v>0</v>
      </c>
      <c r="AC607">
        <f>IFERROR(Demos!G605,"")</f>
        <v>0</v>
      </c>
      <c r="AD607">
        <f>IFERROR(Demos!H605,"")</f>
        <v>0</v>
      </c>
      <c r="AF607">
        <f>IFERROR(Telemarketing!A602,"")</f>
        <v>0</v>
      </c>
      <c r="AG607">
        <f>IFERROR(Telemarketing!B602,"")</f>
        <v>0</v>
      </c>
      <c r="AH607" s="2">
        <f>IFERROR(Telemarketing!C602,"")</f>
        <v>0</v>
      </c>
      <c r="AI607" s="42">
        <f>IFERROR(Telemarketing!D602,"")</f>
        <v>0</v>
      </c>
      <c r="AJ607">
        <f>IFERROR(Telemarketing!E602,"")</f>
        <v>0</v>
      </c>
      <c r="AK607">
        <f>IFERROR(Telemarketing!F602,"")</f>
        <v>0</v>
      </c>
      <c r="AL607">
        <f>IFERROR(Telemarketing!G602,"")</f>
        <v>0</v>
      </c>
    </row>
    <row r="608" spans="2:38" x14ac:dyDescent="0.2">
      <c r="B608" s="2"/>
      <c r="K608" s="5"/>
      <c r="L608" s="2"/>
      <c r="O608">
        <f>IFERROR(Referidos!A608,"")</f>
        <v>0</v>
      </c>
      <c r="P608">
        <f>IFERROR(Referidos!B608,"")</f>
        <v>0</v>
      </c>
      <c r="Q608" s="2">
        <f>IFERROR(Referidos!C608,"")</f>
        <v>0</v>
      </c>
      <c r="R608">
        <f>IFERROR(Referidos!D608,"")</f>
        <v>0</v>
      </c>
      <c r="S608">
        <f>IFERROR(Referidos!J608,"")</f>
        <v>0</v>
      </c>
      <c r="T608">
        <f>IFERROR(Referidos!N608,"")</f>
        <v>0</v>
      </c>
      <c r="U608" s="5">
        <f>IFERROR(Referidos!P608,"")</f>
        <v>0</v>
      </c>
      <c r="V608">
        <f>IFERROR(Referidos!S608,"")</f>
        <v>0</v>
      </c>
      <c r="X608">
        <f>IFERROR(Demos!A606,"")</f>
        <v>0</v>
      </c>
      <c r="Y608">
        <f>IFERROR(Demos!B606,"")</f>
        <v>0</v>
      </c>
      <c r="Z608">
        <f>IFERROR(Demos!C606,"")</f>
        <v>0</v>
      </c>
      <c r="AA608" s="2">
        <f>IFERROR(Demos!D606,"")</f>
        <v>0</v>
      </c>
      <c r="AB608" s="2">
        <f>IFERROR(Demos!E606,"")</f>
        <v>0</v>
      </c>
      <c r="AC608">
        <f>IFERROR(Demos!G606,"")</f>
        <v>0</v>
      </c>
      <c r="AD608">
        <f>IFERROR(Demos!H606,"")</f>
        <v>0</v>
      </c>
      <c r="AF608">
        <f>IFERROR(Telemarketing!A603,"")</f>
        <v>0</v>
      </c>
      <c r="AG608">
        <f>IFERROR(Telemarketing!B603,"")</f>
        <v>0</v>
      </c>
      <c r="AH608" s="2">
        <f>IFERROR(Telemarketing!C603,"")</f>
        <v>0</v>
      </c>
      <c r="AI608" s="42">
        <f>IFERROR(Telemarketing!D603,"")</f>
        <v>0</v>
      </c>
      <c r="AJ608">
        <f>IFERROR(Telemarketing!E603,"")</f>
        <v>0</v>
      </c>
      <c r="AK608">
        <f>IFERROR(Telemarketing!F603,"")</f>
        <v>0</v>
      </c>
      <c r="AL608">
        <f>IFERROR(Telemarketing!G603,"")</f>
        <v>0</v>
      </c>
    </row>
    <row r="609" spans="2:38" x14ac:dyDescent="0.2">
      <c r="B609" s="2"/>
      <c r="K609" s="5"/>
      <c r="L609" s="2"/>
      <c r="O609">
        <f>IFERROR(Referidos!A609,"")</f>
        <v>0</v>
      </c>
      <c r="P609">
        <f>IFERROR(Referidos!B609,"")</f>
        <v>0</v>
      </c>
      <c r="Q609" s="2">
        <f>IFERROR(Referidos!C609,"")</f>
        <v>0</v>
      </c>
      <c r="R609">
        <f>IFERROR(Referidos!D609,"")</f>
        <v>0</v>
      </c>
      <c r="S609">
        <f>IFERROR(Referidos!J609,"")</f>
        <v>0</v>
      </c>
      <c r="T609">
        <f>IFERROR(Referidos!N609,"")</f>
        <v>0</v>
      </c>
      <c r="U609" s="5">
        <f>IFERROR(Referidos!P609,"")</f>
        <v>0</v>
      </c>
      <c r="V609">
        <f>IFERROR(Referidos!S609,"")</f>
        <v>0</v>
      </c>
      <c r="X609">
        <f>IFERROR(Demos!A607,"")</f>
        <v>0</v>
      </c>
      <c r="Y609">
        <f>IFERROR(Demos!B607,"")</f>
        <v>0</v>
      </c>
      <c r="Z609">
        <f>IFERROR(Demos!C607,"")</f>
        <v>0</v>
      </c>
      <c r="AA609" s="2">
        <f>IFERROR(Demos!D607,"")</f>
        <v>0</v>
      </c>
      <c r="AB609" s="2">
        <f>IFERROR(Demos!E607,"")</f>
        <v>0</v>
      </c>
      <c r="AC609">
        <f>IFERROR(Demos!G607,"")</f>
        <v>0</v>
      </c>
      <c r="AD609">
        <f>IFERROR(Demos!H607,"")</f>
        <v>0</v>
      </c>
      <c r="AF609">
        <f>IFERROR(Telemarketing!A604,"")</f>
        <v>0</v>
      </c>
      <c r="AG609">
        <f>IFERROR(Telemarketing!B604,"")</f>
        <v>0</v>
      </c>
      <c r="AH609" s="2">
        <f>IFERROR(Telemarketing!C604,"")</f>
        <v>0</v>
      </c>
      <c r="AI609" s="42">
        <f>IFERROR(Telemarketing!D604,"")</f>
        <v>0</v>
      </c>
      <c r="AJ609">
        <f>IFERROR(Telemarketing!E604,"")</f>
        <v>0</v>
      </c>
      <c r="AK609">
        <f>IFERROR(Telemarketing!F604,"")</f>
        <v>0</v>
      </c>
      <c r="AL609">
        <f>IFERROR(Telemarketing!G604,"")</f>
        <v>0</v>
      </c>
    </row>
    <row r="610" spans="2:38" x14ac:dyDescent="0.2">
      <c r="B610" s="2"/>
      <c r="K610" s="5"/>
      <c r="L610" s="2"/>
      <c r="O610">
        <f>IFERROR(Referidos!A610,"")</f>
        <v>0</v>
      </c>
      <c r="P610">
        <f>IFERROR(Referidos!B610,"")</f>
        <v>0</v>
      </c>
      <c r="Q610" s="2">
        <f>IFERROR(Referidos!C610,"")</f>
        <v>0</v>
      </c>
      <c r="R610">
        <f>IFERROR(Referidos!D610,"")</f>
        <v>0</v>
      </c>
      <c r="S610">
        <f>IFERROR(Referidos!J610,"")</f>
        <v>0</v>
      </c>
      <c r="T610">
        <f>IFERROR(Referidos!N610,"")</f>
        <v>0</v>
      </c>
      <c r="U610" s="5">
        <f>IFERROR(Referidos!P610,"")</f>
        <v>0</v>
      </c>
      <c r="V610">
        <f>IFERROR(Referidos!S610,"")</f>
        <v>0</v>
      </c>
      <c r="X610">
        <f>IFERROR(Demos!A608,"")</f>
        <v>0</v>
      </c>
      <c r="Y610">
        <f>IFERROR(Demos!B608,"")</f>
        <v>0</v>
      </c>
      <c r="Z610">
        <f>IFERROR(Demos!C608,"")</f>
        <v>0</v>
      </c>
      <c r="AA610" s="2">
        <f>IFERROR(Demos!D608,"")</f>
        <v>0</v>
      </c>
      <c r="AB610" s="2">
        <f>IFERROR(Demos!E608,"")</f>
        <v>0</v>
      </c>
      <c r="AC610">
        <f>IFERROR(Demos!G608,"")</f>
        <v>0</v>
      </c>
      <c r="AD610">
        <f>IFERROR(Demos!H608,"")</f>
        <v>0</v>
      </c>
      <c r="AF610">
        <f>IFERROR(Telemarketing!A605,"")</f>
        <v>0</v>
      </c>
      <c r="AG610">
        <f>IFERROR(Telemarketing!B605,"")</f>
        <v>0</v>
      </c>
      <c r="AH610" s="2">
        <f>IFERROR(Telemarketing!C605,"")</f>
        <v>0</v>
      </c>
      <c r="AI610" s="42">
        <f>IFERROR(Telemarketing!D605,"")</f>
        <v>0</v>
      </c>
      <c r="AJ610">
        <f>IFERROR(Telemarketing!E605,"")</f>
        <v>0</v>
      </c>
      <c r="AK610">
        <f>IFERROR(Telemarketing!F605,"")</f>
        <v>0</v>
      </c>
      <c r="AL610">
        <f>IFERROR(Telemarketing!G605,"")</f>
        <v>0</v>
      </c>
    </row>
    <row r="611" spans="2:38" x14ac:dyDescent="0.2">
      <c r="B611" s="2"/>
      <c r="K611" s="5"/>
      <c r="L611" s="2"/>
      <c r="O611">
        <f>IFERROR(Referidos!A611,"")</f>
        <v>0</v>
      </c>
      <c r="P611">
        <f>IFERROR(Referidos!B611,"")</f>
        <v>0</v>
      </c>
      <c r="Q611" s="2">
        <f>IFERROR(Referidos!C611,"")</f>
        <v>0</v>
      </c>
      <c r="R611">
        <f>IFERROR(Referidos!D611,"")</f>
        <v>0</v>
      </c>
      <c r="S611">
        <f>IFERROR(Referidos!J611,"")</f>
        <v>0</v>
      </c>
      <c r="T611">
        <f>IFERROR(Referidos!N611,"")</f>
        <v>0</v>
      </c>
      <c r="U611" s="5">
        <f>IFERROR(Referidos!P611,"")</f>
        <v>0</v>
      </c>
      <c r="V611">
        <f>IFERROR(Referidos!S611,"")</f>
        <v>0</v>
      </c>
      <c r="X611">
        <f>IFERROR(Demos!A609,"")</f>
        <v>0</v>
      </c>
      <c r="Y611">
        <f>IFERROR(Demos!B609,"")</f>
        <v>0</v>
      </c>
      <c r="Z611">
        <f>IFERROR(Demos!C609,"")</f>
        <v>0</v>
      </c>
      <c r="AA611" s="2">
        <f>IFERROR(Demos!D609,"")</f>
        <v>0</v>
      </c>
      <c r="AB611" s="2">
        <f>IFERROR(Demos!E609,"")</f>
        <v>0</v>
      </c>
      <c r="AC611">
        <f>IFERROR(Demos!G609,"")</f>
        <v>0</v>
      </c>
      <c r="AD611">
        <f>IFERROR(Demos!H609,"")</f>
        <v>0</v>
      </c>
      <c r="AF611">
        <f>IFERROR(Telemarketing!A606,"")</f>
        <v>0</v>
      </c>
      <c r="AG611">
        <f>IFERROR(Telemarketing!B606,"")</f>
        <v>0</v>
      </c>
      <c r="AH611" s="2">
        <f>IFERROR(Telemarketing!C606,"")</f>
        <v>0</v>
      </c>
      <c r="AI611" s="42">
        <f>IFERROR(Telemarketing!D606,"")</f>
        <v>0</v>
      </c>
      <c r="AJ611">
        <f>IFERROR(Telemarketing!E606,"")</f>
        <v>0</v>
      </c>
      <c r="AK611">
        <f>IFERROR(Telemarketing!F606,"")</f>
        <v>0</v>
      </c>
      <c r="AL611">
        <f>IFERROR(Telemarketing!G606,"")</f>
        <v>0</v>
      </c>
    </row>
    <row r="612" spans="2:38" x14ac:dyDescent="0.2">
      <c r="B612" s="2"/>
      <c r="K612" s="5"/>
      <c r="L612" s="2"/>
      <c r="O612">
        <f>IFERROR(Referidos!A612,"")</f>
        <v>0</v>
      </c>
      <c r="P612">
        <f>IFERROR(Referidos!B612,"")</f>
        <v>0</v>
      </c>
      <c r="Q612" s="2">
        <f>IFERROR(Referidos!C612,"")</f>
        <v>0</v>
      </c>
      <c r="R612">
        <f>IFERROR(Referidos!D612,"")</f>
        <v>0</v>
      </c>
      <c r="S612">
        <f>IFERROR(Referidos!J612,"")</f>
        <v>0</v>
      </c>
      <c r="T612">
        <f>IFERROR(Referidos!N612,"")</f>
        <v>0</v>
      </c>
      <c r="U612" s="5">
        <f>IFERROR(Referidos!P612,"")</f>
        <v>0</v>
      </c>
      <c r="V612">
        <f>IFERROR(Referidos!S612,"")</f>
        <v>0</v>
      </c>
      <c r="X612">
        <f>IFERROR(Demos!A610,"")</f>
        <v>0</v>
      </c>
      <c r="Y612">
        <f>IFERROR(Demos!B610,"")</f>
        <v>0</v>
      </c>
      <c r="Z612">
        <f>IFERROR(Demos!C610,"")</f>
        <v>0</v>
      </c>
      <c r="AA612" s="2">
        <f>IFERROR(Demos!D610,"")</f>
        <v>0</v>
      </c>
      <c r="AB612" s="2">
        <f>IFERROR(Demos!E610,"")</f>
        <v>0</v>
      </c>
      <c r="AC612">
        <f>IFERROR(Demos!G610,"")</f>
        <v>0</v>
      </c>
      <c r="AD612">
        <f>IFERROR(Demos!H610,"")</f>
        <v>0</v>
      </c>
      <c r="AF612">
        <f>IFERROR(Telemarketing!A607,"")</f>
        <v>0</v>
      </c>
      <c r="AG612">
        <f>IFERROR(Telemarketing!B607,"")</f>
        <v>0</v>
      </c>
      <c r="AH612" s="2">
        <f>IFERROR(Telemarketing!C607,"")</f>
        <v>0</v>
      </c>
      <c r="AI612" s="42">
        <f>IFERROR(Telemarketing!D607,"")</f>
        <v>0</v>
      </c>
      <c r="AJ612">
        <f>IFERROR(Telemarketing!E607,"")</f>
        <v>0</v>
      </c>
      <c r="AK612">
        <f>IFERROR(Telemarketing!F607,"")</f>
        <v>0</v>
      </c>
      <c r="AL612">
        <f>IFERROR(Telemarketing!G607,"")</f>
        <v>0</v>
      </c>
    </row>
    <row r="613" spans="2:38" x14ac:dyDescent="0.2">
      <c r="B613" s="2"/>
      <c r="K613" s="5"/>
      <c r="L613" s="2"/>
      <c r="O613">
        <f>IFERROR(Referidos!A613,"")</f>
        <v>0</v>
      </c>
      <c r="P613">
        <f>IFERROR(Referidos!B613,"")</f>
        <v>0</v>
      </c>
      <c r="Q613" s="2">
        <f>IFERROR(Referidos!C613,"")</f>
        <v>0</v>
      </c>
      <c r="R613">
        <f>IFERROR(Referidos!D613,"")</f>
        <v>0</v>
      </c>
      <c r="S613">
        <f>IFERROR(Referidos!J613,"")</f>
        <v>0</v>
      </c>
      <c r="T613">
        <f>IFERROR(Referidos!N613,"")</f>
        <v>0</v>
      </c>
      <c r="U613" s="5">
        <f>IFERROR(Referidos!P613,"")</f>
        <v>0</v>
      </c>
      <c r="V613">
        <f>IFERROR(Referidos!S613,"")</f>
        <v>0</v>
      </c>
      <c r="X613">
        <f>IFERROR(Demos!A611,"")</f>
        <v>0</v>
      </c>
      <c r="Y613">
        <f>IFERROR(Demos!B611,"")</f>
        <v>0</v>
      </c>
      <c r="Z613">
        <f>IFERROR(Demos!C611,"")</f>
        <v>0</v>
      </c>
      <c r="AA613" s="2">
        <f>IFERROR(Demos!D611,"")</f>
        <v>0</v>
      </c>
      <c r="AB613" s="2">
        <f>IFERROR(Demos!E611,"")</f>
        <v>0</v>
      </c>
      <c r="AC613">
        <f>IFERROR(Demos!G611,"")</f>
        <v>0</v>
      </c>
      <c r="AD613">
        <f>IFERROR(Demos!H611,"")</f>
        <v>0</v>
      </c>
      <c r="AF613">
        <f>IFERROR(Telemarketing!A608,"")</f>
        <v>0</v>
      </c>
      <c r="AG613">
        <f>IFERROR(Telemarketing!B608,"")</f>
        <v>0</v>
      </c>
      <c r="AH613" s="2">
        <f>IFERROR(Telemarketing!C608,"")</f>
        <v>0</v>
      </c>
      <c r="AI613" s="42">
        <f>IFERROR(Telemarketing!D608,"")</f>
        <v>0</v>
      </c>
      <c r="AJ613">
        <f>IFERROR(Telemarketing!E608,"")</f>
        <v>0</v>
      </c>
      <c r="AK613">
        <f>IFERROR(Telemarketing!F608,"")</f>
        <v>0</v>
      </c>
      <c r="AL613">
        <f>IFERROR(Telemarketing!G608,"")</f>
        <v>0</v>
      </c>
    </row>
    <row r="614" spans="2:38" x14ac:dyDescent="0.2">
      <c r="B614" s="2"/>
      <c r="K614" s="5"/>
      <c r="L614" s="2"/>
      <c r="O614">
        <f>IFERROR(Referidos!A614,"")</f>
        <v>0</v>
      </c>
      <c r="P614">
        <f>IFERROR(Referidos!B614,"")</f>
        <v>0</v>
      </c>
      <c r="Q614" s="2">
        <f>IFERROR(Referidos!C614,"")</f>
        <v>0</v>
      </c>
      <c r="R614">
        <f>IFERROR(Referidos!D614,"")</f>
        <v>0</v>
      </c>
      <c r="S614">
        <f>IFERROR(Referidos!J614,"")</f>
        <v>0</v>
      </c>
      <c r="T614">
        <f>IFERROR(Referidos!N614,"")</f>
        <v>0</v>
      </c>
      <c r="U614" s="5">
        <f>IFERROR(Referidos!P614,"")</f>
        <v>0</v>
      </c>
      <c r="V614">
        <f>IFERROR(Referidos!S614,"")</f>
        <v>0</v>
      </c>
      <c r="X614">
        <f>IFERROR(Demos!A612,"")</f>
        <v>0</v>
      </c>
      <c r="Y614">
        <f>IFERROR(Demos!B612,"")</f>
        <v>0</v>
      </c>
      <c r="Z614">
        <f>IFERROR(Demos!C612,"")</f>
        <v>0</v>
      </c>
      <c r="AA614" s="2">
        <f>IFERROR(Demos!D612,"")</f>
        <v>0</v>
      </c>
      <c r="AB614" s="2">
        <f>IFERROR(Demos!E612,"")</f>
        <v>0</v>
      </c>
      <c r="AC614">
        <f>IFERROR(Demos!G612,"")</f>
        <v>0</v>
      </c>
      <c r="AD614">
        <f>IFERROR(Demos!H612,"")</f>
        <v>0</v>
      </c>
      <c r="AF614">
        <f>IFERROR(Telemarketing!A609,"")</f>
        <v>0</v>
      </c>
      <c r="AG614">
        <f>IFERROR(Telemarketing!B609,"")</f>
        <v>0</v>
      </c>
      <c r="AH614" s="2">
        <f>IFERROR(Telemarketing!C609,"")</f>
        <v>0</v>
      </c>
      <c r="AI614" s="42">
        <f>IFERROR(Telemarketing!D609,"")</f>
        <v>0</v>
      </c>
      <c r="AJ614">
        <f>IFERROR(Telemarketing!E609,"")</f>
        <v>0</v>
      </c>
      <c r="AK614">
        <f>IFERROR(Telemarketing!F609,"")</f>
        <v>0</v>
      </c>
      <c r="AL614">
        <f>IFERROR(Telemarketing!G609,"")</f>
        <v>0</v>
      </c>
    </row>
    <row r="615" spans="2:38" x14ac:dyDescent="0.2">
      <c r="B615" s="2"/>
      <c r="K615" s="5"/>
      <c r="L615" s="2"/>
      <c r="O615">
        <f>IFERROR(Referidos!A615,"")</f>
        <v>0</v>
      </c>
      <c r="P615">
        <f>IFERROR(Referidos!B615,"")</f>
        <v>0</v>
      </c>
      <c r="Q615" s="2">
        <f>IFERROR(Referidos!C615,"")</f>
        <v>0</v>
      </c>
      <c r="R615">
        <f>IFERROR(Referidos!D615,"")</f>
        <v>0</v>
      </c>
      <c r="S615">
        <f>IFERROR(Referidos!J615,"")</f>
        <v>0</v>
      </c>
      <c r="T615">
        <f>IFERROR(Referidos!N615,"")</f>
        <v>0</v>
      </c>
      <c r="U615" s="5">
        <f>IFERROR(Referidos!P615,"")</f>
        <v>0</v>
      </c>
      <c r="V615">
        <f>IFERROR(Referidos!S615,"")</f>
        <v>0</v>
      </c>
      <c r="X615">
        <f>IFERROR(Demos!A613,"")</f>
        <v>0</v>
      </c>
      <c r="Y615">
        <f>IFERROR(Demos!B613,"")</f>
        <v>0</v>
      </c>
      <c r="Z615">
        <f>IFERROR(Demos!C613,"")</f>
        <v>0</v>
      </c>
      <c r="AA615" s="2">
        <f>IFERROR(Demos!D613,"")</f>
        <v>0</v>
      </c>
      <c r="AB615" s="2">
        <f>IFERROR(Demos!E613,"")</f>
        <v>0</v>
      </c>
      <c r="AC615">
        <f>IFERROR(Demos!G613,"")</f>
        <v>0</v>
      </c>
      <c r="AD615">
        <f>IFERROR(Demos!H613,"")</f>
        <v>0</v>
      </c>
      <c r="AF615">
        <f>IFERROR(Telemarketing!A610,"")</f>
        <v>0</v>
      </c>
      <c r="AG615">
        <f>IFERROR(Telemarketing!B610,"")</f>
        <v>0</v>
      </c>
      <c r="AH615" s="2">
        <f>IFERROR(Telemarketing!C610,"")</f>
        <v>0</v>
      </c>
      <c r="AI615" s="42">
        <f>IFERROR(Telemarketing!D610,"")</f>
        <v>0</v>
      </c>
      <c r="AJ615">
        <f>IFERROR(Telemarketing!E610,"")</f>
        <v>0</v>
      </c>
      <c r="AK615">
        <f>IFERROR(Telemarketing!F610,"")</f>
        <v>0</v>
      </c>
      <c r="AL615">
        <f>IFERROR(Telemarketing!G610,"")</f>
        <v>0</v>
      </c>
    </row>
    <row r="616" spans="2:38" x14ac:dyDescent="0.2">
      <c r="B616" s="2"/>
      <c r="K616" s="5"/>
      <c r="L616" s="2"/>
      <c r="O616">
        <f>IFERROR(Referidos!A616,"")</f>
        <v>0</v>
      </c>
      <c r="P616">
        <f>IFERROR(Referidos!B616,"")</f>
        <v>0</v>
      </c>
      <c r="Q616" s="2">
        <f>IFERROR(Referidos!C616,"")</f>
        <v>0</v>
      </c>
      <c r="R616">
        <f>IFERROR(Referidos!D616,"")</f>
        <v>0</v>
      </c>
      <c r="S616">
        <f>IFERROR(Referidos!J616,"")</f>
        <v>0</v>
      </c>
      <c r="T616">
        <f>IFERROR(Referidos!N616,"")</f>
        <v>0</v>
      </c>
      <c r="U616" s="5">
        <f>IFERROR(Referidos!P616,"")</f>
        <v>0</v>
      </c>
      <c r="V616">
        <f>IFERROR(Referidos!S616,"")</f>
        <v>0</v>
      </c>
      <c r="X616">
        <f>IFERROR(Demos!A614,"")</f>
        <v>0</v>
      </c>
      <c r="Y616">
        <f>IFERROR(Demos!B614,"")</f>
        <v>0</v>
      </c>
      <c r="Z616">
        <f>IFERROR(Demos!C614,"")</f>
        <v>0</v>
      </c>
      <c r="AA616" s="2">
        <f>IFERROR(Demos!D614,"")</f>
        <v>0</v>
      </c>
      <c r="AB616" s="2">
        <f>IFERROR(Demos!E614,"")</f>
        <v>0</v>
      </c>
      <c r="AC616">
        <f>IFERROR(Demos!G614,"")</f>
        <v>0</v>
      </c>
      <c r="AD616">
        <f>IFERROR(Demos!H614,"")</f>
        <v>0</v>
      </c>
      <c r="AF616">
        <f>IFERROR(Telemarketing!A611,"")</f>
        <v>0</v>
      </c>
      <c r="AG616">
        <f>IFERROR(Telemarketing!B611,"")</f>
        <v>0</v>
      </c>
      <c r="AH616" s="2">
        <f>IFERROR(Telemarketing!C611,"")</f>
        <v>0</v>
      </c>
      <c r="AI616" s="42">
        <f>IFERROR(Telemarketing!D611,"")</f>
        <v>0</v>
      </c>
      <c r="AJ616">
        <f>IFERROR(Telemarketing!E611,"")</f>
        <v>0</v>
      </c>
      <c r="AK616">
        <f>IFERROR(Telemarketing!F611,"")</f>
        <v>0</v>
      </c>
      <c r="AL616">
        <f>IFERROR(Telemarketing!G611,"")</f>
        <v>0</v>
      </c>
    </row>
    <row r="617" spans="2:38" x14ac:dyDescent="0.2">
      <c r="B617" s="2"/>
      <c r="K617" s="5"/>
      <c r="L617" s="2"/>
      <c r="O617">
        <f>IFERROR(Referidos!A617,"")</f>
        <v>0</v>
      </c>
      <c r="P617">
        <f>IFERROR(Referidos!B617,"")</f>
        <v>0</v>
      </c>
      <c r="Q617" s="2">
        <f>IFERROR(Referidos!C617,"")</f>
        <v>0</v>
      </c>
      <c r="R617">
        <f>IFERROR(Referidos!D617,"")</f>
        <v>0</v>
      </c>
      <c r="S617">
        <f>IFERROR(Referidos!J617,"")</f>
        <v>0</v>
      </c>
      <c r="T617">
        <f>IFERROR(Referidos!N617,"")</f>
        <v>0</v>
      </c>
      <c r="U617" s="5">
        <f>IFERROR(Referidos!P617,"")</f>
        <v>0</v>
      </c>
      <c r="V617">
        <f>IFERROR(Referidos!S617,"")</f>
        <v>0</v>
      </c>
      <c r="X617">
        <f>IFERROR(Demos!A615,"")</f>
        <v>0</v>
      </c>
      <c r="Y617">
        <f>IFERROR(Demos!B615,"")</f>
        <v>0</v>
      </c>
      <c r="Z617">
        <f>IFERROR(Demos!C615,"")</f>
        <v>0</v>
      </c>
      <c r="AA617" s="2">
        <f>IFERROR(Demos!D615,"")</f>
        <v>0</v>
      </c>
      <c r="AB617" s="2">
        <f>IFERROR(Demos!E615,"")</f>
        <v>0</v>
      </c>
      <c r="AC617">
        <f>IFERROR(Demos!G615,"")</f>
        <v>0</v>
      </c>
      <c r="AD617">
        <f>IFERROR(Demos!H615,"")</f>
        <v>0</v>
      </c>
      <c r="AF617">
        <f>IFERROR(Telemarketing!A612,"")</f>
        <v>0</v>
      </c>
      <c r="AG617">
        <f>IFERROR(Telemarketing!B612,"")</f>
        <v>0</v>
      </c>
      <c r="AH617" s="2">
        <f>IFERROR(Telemarketing!C612,"")</f>
        <v>0</v>
      </c>
      <c r="AI617" s="42">
        <f>IFERROR(Telemarketing!D612,"")</f>
        <v>0</v>
      </c>
      <c r="AJ617">
        <f>IFERROR(Telemarketing!E612,"")</f>
        <v>0</v>
      </c>
      <c r="AK617">
        <f>IFERROR(Telemarketing!F612,"")</f>
        <v>0</v>
      </c>
      <c r="AL617">
        <f>IFERROR(Telemarketing!G612,"")</f>
        <v>0</v>
      </c>
    </row>
    <row r="618" spans="2:38" x14ac:dyDescent="0.2">
      <c r="B618" s="2"/>
      <c r="K618" s="5"/>
      <c r="L618" s="2"/>
      <c r="O618">
        <f>IFERROR(Referidos!A618,"")</f>
        <v>0</v>
      </c>
      <c r="P618">
        <f>IFERROR(Referidos!B618,"")</f>
        <v>0</v>
      </c>
      <c r="Q618" s="2">
        <f>IFERROR(Referidos!C618,"")</f>
        <v>0</v>
      </c>
      <c r="R618">
        <f>IFERROR(Referidos!D618,"")</f>
        <v>0</v>
      </c>
      <c r="S618">
        <f>IFERROR(Referidos!J618,"")</f>
        <v>0</v>
      </c>
      <c r="T618">
        <f>IFERROR(Referidos!N618,"")</f>
        <v>0</v>
      </c>
      <c r="U618" s="5">
        <f>IFERROR(Referidos!P618,"")</f>
        <v>0</v>
      </c>
      <c r="V618">
        <f>IFERROR(Referidos!S618,"")</f>
        <v>0</v>
      </c>
      <c r="X618">
        <f>IFERROR(Demos!A616,"")</f>
        <v>0</v>
      </c>
      <c r="Y618">
        <f>IFERROR(Demos!B616,"")</f>
        <v>0</v>
      </c>
      <c r="Z618">
        <f>IFERROR(Demos!C616,"")</f>
        <v>0</v>
      </c>
      <c r="AA618" s="2">
        <f>IFERROR(Demos!D616,"")</f>
        <v>0</v>
      </c>
      <c r="AB618" s="2">
        <f>IFERROR(Demos!E616,"")</f>
        <v>0</v>
      </c>
      <c r="AC618">
        <f>IFERROR(Demos!G616,"")</f>
        <v>0</v>
      </c>
      <c r="AD618">
        <f>IFERROR(Demos!H616,"")</f>
        <v>0</v>
      </c>
      <c r="AF618">
        <f>IFERROR(Telemarketing!A613,"")</f>
        <v>0</v>
      </c>
      <c r="AG618">
        <f>IFERROR(Telemarketing!B613,"")</f>
        <v>0</v>
      </c>
      <c r="AH618" s="2">
        <f>IFERROR(Telemarketing!C613,"")</f>
        <v>0</v>
      </c>
      <c r="AI618" s="42">
        <f>IFERROR(Telemarketing!D613,"")</f>
        <v>0</v>
      </c>
      <c r="AJ618">
        <f>IFERROR(Telemarketing!E613,"")</f>
        <v>0</v>
      </c>
      <c r="AK618">
        <f>IFERROR(Telemarketing!F613,"")</f>
        <v>0</v>
      </c>
      <c r="AL618">
        <f>IFERROR(Telemarketing!G613,"")</f>
        <v>0</v>
      </c>
    </row>
    <row r="619" spans="2:38" x14ac:dyDescent="0.2">
      <c r="B619" s="2"/>
      <c r="K619" s="5"/>
      <c r="L619" s="2"/>
      <c r="O619">
        <f>IFERROR(Referidos!A619,"")</f>
        <v>0</v>
      </c>
      <c r="P619">
        <f>IFERROR(Referidos!B619,"")</f>
        <v>0</v>
      </c>
      <c r="Q619" s="2">
        <f>IFERROR(Referidos!C619,"")</f>
        <v>0</v>
      </c>
      <c r="R619">
        <f>IFERROR(Referidos!D619,"")</f>
        <v>0</v>
      </c>
      <c r="S619">
        <f>IFERROR(Referidos!J619,"")</f>
        <v>0</v>
      </c>
      <c r="T619">
        <f>IFERROR(Referidos!N619,"")</f>
        <v>0</v>
      </c>
      <c r="U619" s="5">
        <f>IFERROR(Referidos!P619,"")</f>
        <v>0</v>
      </c>
      <c r="V619">
        <f>IFERROR(Referidos!S619,"")</f>
        <v>0</v>
      </c>
      <c r="X619">
        <f>IFERROR(Demos!A617,"")</f>
        <v>0</v>
      </c>
      <c r="Y619">
        <f>IFERROR(Demos!B617,"")</f>
        <v>0</v>
      </c>
      <c r="Z619">
        <f>IFERROR(Demos!C617,"")</f>
        <v>0</v>
      </c>
      <c r="AA619" s="2">
        <f>IFERROR(Demos!D617,"")</f>
        <v>0</v>
      </c>
      <c r="AB619" s="2">
        <f>IFERROR(Demos!E617,"")</f>
        <v>0</v>
      </c>
      <c r="AC619">
        <f>IFERROR(Demos!G617,"")</f>
        <v>0</v>
      </c>
      <c r="AD619">
        <f>IFERROR(Demos!H617,"")</f>
        <v>0</v>
      </c>
      <c r="AF619">
        <f>IFERROR(Telemarketing!A614,"")</f>
        <v>0</v>
      </c>
      <c r="AG619">
        <f>IFERROR(Telemarketing!B614,"")</f>
        <v>0</v>
      </c>
      <c r="AH619" s="2">
        <f>IFERROR(Telemarketing!C614,"")</f>
        <v>0</v>
      </c>
      <c r="AI619" s="42">
        <f>IFERROR(Telemarketing!D614,"")</f>
        <v>0</v>
      </c>
      <c r="AJ619">
        <f>IFERROR(Telemarketing!E614,"")</f>
        <v>0</v>
      </c>
      <c r="AK619">
        <f>IFERROR(Telemarketing!F614,"")</f>
        <v>0</v>
      </c>
      <c r="AL619">
        <f>IFERROR(Telemarketing!G614,"")</f>
        <v>0</v>
      </c>
    </row>
    <row r="620" spans="2:38" x14ac:dyDescent="0.2">
      <c r="B620" s="2"/>
      <c r="K620" s="5"/>
      <c r="L620" s="2"/>
      <c r="O620">
        <f>IFERROR(Referidos!A620,"")</f>
        <v>0</v>
      </c>
      <c r="P620">
        <f>IFERROR(Referidos!B620,"")</f>
        <v>0</v>
      </c>
      <c r="Q620" s="2">
        <f>IFERROR(Referidos!C620,"")</f>
        <v>0</v>
      </c>
      <c r="R620">
        <f>IFERROR(Referidos!D620,"")</f>
        <v>0</v>
      </c>
      <c r="S620">
        <f>IFERROR(Referidos!J620,"")</f>
        <v>0</v>
      </c>
      <c r="T620">
        <f>IFERROR(Referidos!N620,"")</f>
        <v>0</v>
      </c>
      <c r="U620" s="5">
        <f>IFERROR(Referidos!P620,"")</f>
        <v>0</v>
      </c>
      <c r="V620">
        <f>IFERROR(Referidos!S620,"")</f>
        <v>0</v>
      </c>
      <c r="X620">
        <f>IFERROR(Demos!A618,"")</f>
        <v>0</v>
      </c>
      <c r="Y620">
        <f>IFERROR(Demos!B618,"")</f>
        <v>0</v>
      </c>
      <c r="Z620">
        <f>IFERROR(Demos!C618,"")</f>
        <v>0</v>
      </c>
      <c r="AA620" s="2">
        <f>IFERROR(Demos!D618,"")</f>
        <v>0</v>
      </c>
      <c r="AB620" s="2">
        <f>IFERROR(Demos!E618,"")</f>
        <v>0</v>
      </c>
      <c r="AC620">
        <f>IFERROR(Demos!G618,"")</f>
        <v>0</v>
      </c>
      <c r="AD620">
        <f>IFERROR(Demos!H618,"")</f>
        <v>0</v>
      </c>
      <c r="AF620">
        <f>IFERROR(Telemarketing!A615,"")</f>
        <v>0</v>
      </c>
      <c r="AG620">
        <f>IFERROR(Telemarketing!B615,"")</f>
        <v>0</v>
      </c>
      <c r="AH620" s="2">
        <f>IFERROR(Telemarketing!C615,"")</f>
        <v>0</v>
      </c>
      <c r="AI620" s="42">
        <f>IFERROR(Telemarketing!D615,"")</f>
        <v>0</v>
      </c>
      <c r="AJ620">
        <f>IFERROR(Telemarketing!E615,"")</f>
        <v>0</v>
      </c>
      <c r="AK620">
        <f>IFERROR(Telemarketing!F615,"")</f>
        <v>0</v>
      </c>
      <c r="AL620">
        <f>IFERROR(Telemarketing!G615,"")</f>
        <v>0</v>
      </c>
    </row>
    <row r="621" spans="2:38" x14ac:dyDescent="0.2">
      <c r="B621" s="2"/>
      <c r="K621" s="5"/>
      <c r="L621" s="2"/>
      <c r="O621">
        <f>IFERROR(Referidos!A621,"")</f>
        <v>0</v>
      </c>
      <c r="P621">
        <f>IFERROR(Referidos!B621,"")</f>
        <v>0</v>
      </c>
      <c r="Q621" s="2">
        <f>IFERROR(Referidos!C621,"")</f>
        <v>0</v>
      </c>
      <c r="R621">
        <f>IFERROR(Referidos!D621,"")</f>
        <v>0</v>
      </c>
      <c r="S621">
        <f>IFERROR(Referidos!J621,"")</f>
        <v>0</v>
      </c>
      <c r="T621">
        <f>IFERROR(Referidos!N621,"")</f>
        <v>0</v>
      </c>
      <c r="U621" s="5">
        <f>IFERROR(Referidos!P621,"")</f>
        <v>0</v>
      </c>
      <c r="V621">
        <f>IFERROR(Referidos!S621,"")</f>
        <v>0</v>
      </c>
      <c r="X621">
        <f>IFERROR(Demos!A619,"")</f>
        <v>0</v>
      </c>
      <c r="Y621">
        <f>IFERROR(Demos!B619,"")</f>
        <v>0</v>
      </c>
      <c r="Z621">
        <f>IFERROR(Demos!C619,"")</f>
        <v>0</v>
      </c>
      <c r="AA621" s="2">
        <f>IFERROR(Demos!D619,"")</f>
        <v>0</v>
      </c>
      <c r="AB621" s="2">
        <f>IFERROR(Demos!E619,"")</f>
        <v>0</v>
      </c>
      <c r="AC621">
        <f>IFERROR(Demos!G619,"")</f>
        <v>0</v>
      </c>
      <c r="AD621">
        <f>IFERROR(Demos!H619,"")</f>
        <v>0</v>
      </c>
      <c r="AF621">
        <f>IFERROR(Telemarketing!A616,"")</f>
        <v>0</v>
      </c>
      <c r="AG621">
        <f>IFERROR(Telemarketing!B616,"")</f>
        <v>0</v>
      </c>
      <c r="AH621" s="2">
        <f>IFERROR(Telemarketing!C616,"")</f>
        <v>0</v>
      </c>
      <c r="AI621" s="42">
        <f>IFERROR(Telemarketing!D616,"")</f>
        <v>0</v>
      </c>
      <c r="AJ621">
        <f>IFERROR(Telemarketing!E616,"")</f>
        <v>0</v>
      </c>
      <c r="AK621">
        <f>IFERROR(Telemarketing!F616,"")</f>
        <v>0</v>
      </c>
      <c r="AL621">
        <f>IFERROR(Telemarketing!G616,"")</f>
        <v>0</v>
      </c>
    </row>
    <row r="622" spans="2:38" x14ac:dyDescent="0.2">
      <c r="B622" s="2"/>
      <c r="K622" s="5"/>
      <c r="L622" s="2"/>
      <c r="O622">
        <f>IFERROR(Referidos!A622,"")</f>
        <v>0</v>
      </c>
      <c r="P622">
        <f>IFERROR(Referidos!B622,"")</f>
        <v>0</v>
      </c>
      <c r="Q622" s="2">
        <f>IFERROR(Referidos!C622,"")</f>
        <v>0</v>
      </c>
      <c r="R622">
        <f>IFERROR(Referidos!D622,"")</f>
        <v>0</v>
      </c>
      <c r="S622">
        <f>IFERROR(Referidos!J622,"")</f>
        <v>0</v>
      </c>
      <c r="T622">
        <f>IFERROR(Referidos!N622,"")</f>
        <v>0</v>
      </c>
      <c r="U622" s="5">
        <f>IFERROR(Referidos!P622,"")</f>
        <v>0</v>
      </c>
      <c r="V622">
        <f>IFERROR(Referidos!S622,"")</f>
        <v>0</v>
      </c>
      <c r="X622">
        <f>IFERROR(Demos!A620,"")</f>
        <v>0</v>
      </c>
      <c r="Y622">
        <f>IFERROR(Demos!B620,"")</f>
        <v>0</v>
      </c>
      <c r="Z622">
        <f>IFERROR(Demos!C620,"")</f>
        <v>0</v>
      </c>
      <c r="AA622" s="2">
        <f>IFERROR(Demos!D620,"")</f>
        <v>0</v>
      </c>
      <c r="AB622" s="2">
        <f>IFERROR(Demos!E620,"")</f>
        <v>0</v>
      </c>
      <c r="AC622">
        <f>IFERROR(Demos!G620,"")</f>
        <v>0</v>
      </c>
      <c r="AD622">
        <f>IFERROR(Demos!H620,"")</f>
        <v>0</v>
      </c>
      <c r="AF622">
        <f>IFERROR(Telemarketing!A617,"")</f>
        <v>0</v>
      </c>
      <c r="AG622">
        <f>IFERROR(Telemarketing!B617,"")</f>
        <v>0</v>
      </c>
      <c r="AH622" s="2">
        <f>IFERROR(Telemarketing!C617,"")</f>
        <v>0</v>
      </c>
      <c r="AI622" s="42">
        <f>IFERROR(Telemarketing!D617,"")</f>
        <v>0</v>
      </c>
      <c r="AJ622">
        <f>IFERROR(Telemarketing!E617,"")</f>
        <v>0</v>
      </c>
      <c r="AK622">
        <f>IFERROR(Telemarketing!F617,"")</f>
        <v>0</v>
      </c>
      <c r="AL622">
        <f>IFERROR(Telemarketing!G617,"")</f>
        <v>0</v>
      </c>
    </row>
    <row r="623" spans="2:38" x14ac:dyDescent="0.2">
      <c r="B623" s="2"/>
      <c r="K623" s="5"/>
      <c r="L623" s="2"/>
      <c r="O623">
        <f>IFERROR(Referidos!A623,"")</f>
        <v>0</v>
      </c>
      <c r="P623">
        <f>IFERROR(Referidos!B623,"")</f>
        <v>0</v>
      </c>
      <c r="Q623" s="2">
        <f>IFERROR(Referidos!C623,"")</f>
        <v>0</v>
      </c>
      <c r="R623">
        <f>IFERROR(Referidos!D623,"")</f>
        <v>0</v>
      </c>
      <c r="S623">
        <f>IFERROR(Referidos!J623,"")</f>
        <v>0</v>
      </c>
      <c r="T623">
        <f>IFERROR(Referidos!N623,"")</f>
        <v>0</v>
      </c>
      <c r="U623" s="5">
        <f>IFERROR(Referidos!P623,"")</f>
        <v>0</v>
      </c>
      <c r="V623">
        <f>IFERROR(Referidos!S623,"")</f>
        <v>0</v>
      </c>
      <c r="X623">
        <f>IFERROR(Demos!A621,"")</f>
        <v>0</v>
      </c>
      <c r="Y623">
        <f>IFERROR(Demos!B621,"")</f>
        <v>0</v>
      </c>
      <c r="Z623">
        <f>IFERROR(Demos!C621,"")</f>
        <v>0</v>
      </c>
      <c r="AA623" s="2">
        <f>IFERROR(Demos!D621,"")</f>
        <v>0</v>
      </c>
      <c r="AB623" s="2">
        <f>IFERROR(Demos!E621,"")</f>
        <v>0</v>
      </c>
      <c r="AC623">
        <f>IFERROR(Demos!G621,"")</f>
        <v>0</v>
      </c>
      <c r="AD623">
        <f>IFERROR(Demos!H621,"")</f>
        <v>0</v>
      </c>
      <c r="AF623">
        <f>IFERROR(Telemarketing!A618,"")</f>
        <v>0</v>
      </c>
      <c r="AG623">
        <f>IFERROR(Telemarketing!B618,"")</f>
        <v>0</v>
      </c>
      <c r="AH623" s="2">
        <f>IFERROR(Telemarketing!C618,"")</f>
        <v>0</v>
      </c>
      <c r="AI623" s="42">
        <f>IFERROR(Telemarketing!D618,"")</f>
        <v>0</v>
      </c>
      <c r="AJ623">
        <f>IFERROR(Telemarketing!E618,"")</f>
        <v>0</v>
      </c>
      <c r="AK623">
        <f>IFERROR(Telemarketing!F618,"")</f>
        <v>0</v>
      </c>
      <c r="AL623">
        <f>IFERROR(Telemarketing!G618,"")</f>
        <v>0</v>
      </c>
    </row>
    <row r="624" spans="2:38" x14ac:dyDescent="0.2">
      <c r="B624" s="2"/>
      <c r="K624" s="5"/>
      <c r="L624" s="2"/>
      <c r="O624">
        <f>IFERROR(Referidos!A624,"")</f>
        <v>0</v>
      </c>
      <c r="P624">
        <f>IFERROR(Referidos!B624,"")</f>
        <v>0</v>
      </c>
      <c r="Q624" s="2">
        <f>IFERROR(Referidos!C624,"")</f>
        <v>0</v>
      </c>
      <c r="R624">
        <f>IFERROR(Referidos!D624,"")</f>
        <v>0</v>
      </c>
      <c r="S624">
        <f>IFERROR(Referidos!J624,"")</f>
        <v>0</v>
      </c>
      <c r="T624">
        <f>IFERROR(Referidos!N624,"")</f>
        <v>0</v>
      </c>
      <c r="U624" s="5">
        <f>IFERROR(Referidos!P624,"")</f>
        <v>0</v>
      </c>
      <c r="V624">
        <f>IFERROR(Referidos!S624,"")</f>
        <v>0</v>
      </c>
      <c r="X624">
        <f>IFERROR(Demos!A622,"")</f>
        <v>0</v>
      </c>
      <c r="Y624">
        <f>IFERROR(Demos!B622,"")</f>
        <v>0</v>
      </c>
      <c r="Z624">
        <f>IFERROR(Demos!C622,"")</f>
        <v>0</v>
      </c>
      <c r="AA624" s="2">
        <f>IFERROR(Demos!D622,"")</f>
        <v>0</v>
      </c>
      <c r="AB624" s="2">
        <f>IFERROR(Demos!E622,"")</f>
        <v>0</v>
      </c>
      <c r="AC624">
        <f>IFERROR(Demos!G622,"")</f>
        <v>0</v>
      </c>
      <c r="AD624">
        <f>IFERROR(Demos!H622,"")</f>
        <v>0</v>
      </c>
      <c r="AF624">
        <f>IFERROR(Telemarketing!A619,"")</f>
        <v>0</v>
      </c>
      <c r="AG624">
        <f>IFERROR(Telemarketing!B619,"")</f>
        <v>0</v>
      </c>
      <c r="AH624" s="2">
        <f>IFERROR(Telemarketing!C619,"")</f>
        <v>0</v>
      </c>
      <c r="AI624" s="42">
        <f>IFERROR(Telemarketing!D619,"")</f>
        <v>0</v>
      </c>
      <c r="AJ624">
        <f>IFERROR(Telemarketing!E619,"")</f>
        <v>0</v>
      </c>
      <c r="AK624">
        <f>IFERROR(Telemarketing!F619,"")</f>
        <v>0</v>
      </c>
      <c r="AL624">
        <f>IFERROR(Telemarketing!G619,"")</f>
        <v>0</v>
      </c>
    </row>
    <row r="625" spans="2:38" x14ac:dyDescent="0.2">
      <c r="B625" s="2"/>
      <c r="K625" s="5"/>
      <c r="L625" s="2"/>
      <c r="O625">
        <f>IFERROR(Referidos!A625,"")</f>
        <v>0</v>
      </c>
      <c r="P625">
        <f>IFERROR(Referidos!B625,"")</f>
        <v>0</v>
      </c>
      <c r="Q625" s="2">
        <f>IFERROR(Referidos!C625,"")</f>
        <v>0</v>
      </c>
      <c r="R625">
        <f>IFERROR(Referidos!D625,"")</f>
        <v>0</v>
      </c>
      <c r="S625">
        <f>IFERROR(Referidos!J625,"")</f>
        <v>0</v>
      </c>
      <c r="T625">
        <f>IFERROR(Referidos!N625,"")</f>
        <v>0</v>
      </c>
      <c r="U625" s="5">
        <f>IFERROR(Referidos!P625,"")</f>
        <v>0</v>
      </c>
      <c r="V625">
        <f>IFERROR(Referidos!S625,"")</f>
        <v>0</v>
      </c>
      <c r="X625">
        <f>IFERROR(Demos!A623,"")</f>
        <v>0</v>
      </c>
      <c r="Y625">
        <f>IFERROR(Demos!B623,"")</f>
        <v>0</v>
      </c>
      <c r="Z625">
        <f>IFERROR(Demos!C623,"")</f>
        <v>0</v>
      </c>
      <c r="AA625" s="2">
        <f>IFERROR(Demos!D623,"")</f>
        <v>0</v>
      </c>
      <c r="AB625" s="2">
        <f>IFERROR(Demos!E623,"")</f>
        <v>0</v>
      </c>
      <c r="AC625">
        <f>IFERROR(Demos!G623,"")</f>
        <v>0</v>
      </c>
      <c r="AD625">
        <f>IFERROR(Demos!H623,"")</f>
        <v>0</v>
      </c>
      <c r="AF625">
        <f>IFERROR(Telemarketing!A620,"")</f>
        <v>0</v>
      </c>
      <c r="AG625">
        <f>IFERROR(Telemarketing!B620,"")</f>
        <v>0</v>
      </c>
      <c r="AH625" s="2">
        <f>IFERROR(Telemarketing!C620,"")</f>
        <v>0</v>
      </c>
      <c r="AI625" s="42">
        <f>IFERROR(Telemarketing!D620,"")</f>
        <v>0</v>
      </c>
      <c r="AJ625">
        <f>IFERROR(Telemarketing!E620,"")</f>
        <v>0</v>
      </c>
      <c r="AK625">
        <f>IFERROR(Telemarketing!F620,"")</f>
        <v>0</v>
      </c>
      <c r="AL625">
        <f>IFERROR(Telemarketing!G620,"")</f>
        <v>0</v>
      </c>
    </row>
    <row r="626" spans="2:38" x14ac:dyDescent="0.2">
      <c r="B626" s="2"/>
      <c r="K626" s="5"/>
      <c r="L626" s="2"/>
      <c r="O626">
        <f>IFERROR(Referidos!A626,"")</f>
        <v>0</v>
      </c>
      <c r="P626">
        <f>IFERROR(Referidos!B626,"")</f>
        <v>0</v>
      </c>
      <c r="Q626" s="2">
        <f>IFERROR(Referidos!C626,"")</f>
        <v>0</v>
      </c>
      <c r="R626">
        <f>IFERROR(Referidos!D626,"")</f>
        <v>0</v>
      </c>
      <c r="S626">
        <f>IFERROR(Referidos!J626,"")</f>
        <v>0</v>
      </c>
      <c r="T626">
        <f>IFERROR(Referidos!N626,"")</f>
        <v>0</v>
      </c>
      <c r="U626" s="5">
        <f>IFERROR(Referidos!P626,"")</f>
        <v>0</v>
      </c>
      <c r="V626">
        <f>IFERROR(Referidos!S626,"")</f>
        <v>0</v>
      </c>
      <c r="X626">
        <f>IFERROR(Demos!A624,"")</f>
        <v>0</v>
      </c>
      <c r="Y626">
        <f>IFERROR(Demos!B624,"")</f>
        <v>0</v>
      </c>
      <c r="Z626">
        <f>IFERROR(Demos!C624,"")</f>
        <v>0</v>
      </c>
      <c r="AA626" s="2">
        <f>IFERROR(Demos!D624,"")</f>
        <v>0</v>
      </c>
      <c r="AB626" s="2">
        <f>IFERROR(Demos!E624,"")</f>
        <v>0</v>
      </c>
      <c r="AC626">
        <f>IFERROR(Demos!G624,"")</f>
        <v>0</v>
      </c>
      <c r="AD626">
        <f>IFERROR(Demos!H624,"")</f>
        <v>0</v>
      </c>
      <c r="AF626">
        <f>IFERROR(Telemarketing!A621,"")</f>
        <v>0</v>
      </c>
      <c r="AG626">
        <f>IFERROR(Telemarketing!B621,"")</f>
        <v>0</v>
      </c>
      <c r="AH626" s="2">
        <f>IFERROR(Telemarketing!C621,"")</f>
        <v>0</v>
      </c>
      <c r="AI626" s="42">
        <f>IFERROR(Telemarketing!D621,"")</f>
        <v>0</v>
      </c>
      <c r="AJ626">
        <f>IFERROR(Telemarketing!E621,"")</f>
        <v>0</v>
      </c>
      <c r="AK626">
        <f>IFERROR(Telemarketing!F621,"")</f>
        <v>0</v>
      </c>
      <c r="AL626">
        <f>IFERROR(Telemarketing!G621,"")</f>
        <v>0</v>
      </c>
    </row>
    <row r="627" spans="2:38" x14ac:dyDescent="0.2">
      <c r="B627" s="2"/>
      <c r="K627" s="5"/>
      <c r="L627" s="2"/>
      <c r="O627">
        <f>IFERROR(Referidos!A627,"")</f>
        <v>0</v>
      </c>
      <c r="P627">
        <f>IFERROR(Referidos!B627,"")</f>
        <v>0</v>
      </c>
      <c r="Q627" s="2">
        <f>IFERROR(Referidos!C627,"")</f>
        <v>0</v>
      </c>
      <c r="R627">
        <f>IFERROR(Referidos!D627,"")</f>
        <v>0</v>
      </c>
      <c r="S627">
        <f>IFERROR(Referidos!J627,"")</f>
        <v>0</v>
      </c>
      <c r="T627">
        <f>IFERROR(Referidos!N627,"")</f>
        <v>0</v>
      </c>
      <c r="U627" s="5">
        <f>IFERROR(Referidos!P627,"")</f>
        <v>0</v>
      </c>
      <c r="V627">
        <f>IFERROR(Referidos!S627,"")</f>
        <v>0</v>
      </c>
      <c r="X627">
        <f>IFERROR(Demos!A625,"")</f>
        <v>0</v>
      </c>
      <c r="Y627">
        <f>IFERROR(Demos!B625,"")</f>
        <v>0</v>
      </c>
      <c r="Z627">
        <f>IFERROR(Demos!C625,"")</f>
        <v>0</v>
      </c>
      <c r="AA627" s="2">
        <f>IFERROR(Demos!D625,"")</f>
        <v>0</v>
      </c>
      <c r="AB627" s="2">
        <f>IFERROR(Demos!E625,"")</f>
        <v>0</v>
      </c>
      <c r="AC627">
        <f>IFERROR(Demos!G625,"")</f>
        <v>0</v>
      </c>
      <c r="AD627">
        <f>IFERROR(Demos!H625,"")</f>
        <v>0</v>
      </c>
      <c r="AF627">
        <f>IFERROR(Telemarketing!A622,"")</f>
        <v>0</v>
      </c>
      <c r="AG627">
        <f>IFERROR(Telemarketing!B622,"")</f>
        <v>0</v>
      </c>
      <c r="AH627" s="2">
        <f>IFERROR(Telemarketing!C622,"")</f>
        <v>0</v>
      </c>
      <c r="AI627" s="42">
        <f>IFERROR(Telemarketing!D622,"")</f>
        <v>0</v>
      </c>
      <c r="AJ627">
        <f>IFERROR(Telemarketing!E622,"")</f>
        <v>0</v>
      </c>
      <c r="AK627">
        <f>IFERROR(Telemarketing!F622,"")</f>
        <v>0</v>
      </c>
      <c r="AL627">
        <f>IFERROR(Telemarketing!G622,"")</f>
        <v>0</v>
      </c>
    </row>
    <row r="628" spans="2:38" x14ac:dyDescent="0.2">
      <c r="B628" s="2"/>
      <c r="K628" s="5"/>
      <c r="L628" s="2"/>
      <c r="O628">
        <f>IFERROR(Referidos!A628,"")</f>
        <v>0</v>
      </c>
      <c r="P628">
        <f>IFERROR(Referidos!B628,"")</f>
        <v>0</v>
      </c>
      <c r="Q628" s="2">
        <f>IFERROR(Referidos!C628,"")</f>
        <v>0</v>
      </c>
      <c r="R628">
        <f>IFERROR(Referidos!D628,"")</f>
        <v>0</v>
      </c>
      <c r="S628">
        <f>IFERROR(Referidos!J628,"")</f>
        <v>0</v>
      </c>
      <c r="T628">
        <f>IFERROR(Referidos!N628,"")</f>
        <v>0</v>
      </c>
      <c r="U628" s="5">
        <f>IFERROR(Referidos!P628,"")</f>
        <v>0</v>
      </c>
      <c r="V628">
        <f>IFERROR(Referidos!S628,"")</f>
        <v>0</v>
      </c>
      <c r="X628">
        <f>IFERROR(Demos!A626,"")</f>
        <v>0</v>
      </c>
      <c r="Y628">
        <f>IFERROR(Demos!B626,"")</f>
        <v>0</v>
      </c>
      <c r="Z628">
        <f>IFERROR(Demos!C626,"")</f>
        <v>0</v>
      </c>
      <c r="AA628" s="2">
        <f>IFERROR(Demos!D626,"")</f>
        <v>0</v>
      </c>
      <c r="AB628" s="2">
        <f>IFERROR(Demos!E626,"")</f>
        <v>0</v>
      </c>
      <c r="AC628">
        <f>IFERROR(Demos!G626,"")</f>
        <v>0</v>
      </c>
      <c r="AD628">
        <f>IFERROR(Demos!H626,"")</f>
        <v>0</v>
      </c>
      <c r="AF628">
        <f>IFERROR(Telemarketing!A623,"")</f>
        <v>0</v>
      </c>
      <c r="AG628">
        <f>IFERROR(Telemarketing!B623,"")</f>
        <v>0</v>
      </c>
      <c r="AH628" s="2">
        <f>IFERROR(Telemarketing!C623,"")</f>
        <v>0</v>
      </c>
      <c r="AI628" s="42">
        <f>IFERROR(Telemarketing!D623,"")</f>
        <v>0</v>
      </c>
      <c r="AJ628">
        <f>IFERROR(Telemarketing!E623,"")</f>
        <v>0</v>
      </c>
      <c r="AK628">
        <f>IFERROR(Telemarketing!F623,"")</f>
        <v>0</v>
      </c>
      <c r="AL628">
        <f>IFERROR(Telemarketing!G623,"")</f>
        <v>0</v>
      </c>
    </row>
    <row r="629" spans="2:38" x14ac:dyDescent="0.2">
      <c r="B629" s="2"/>
      <c r="K629" s="5"/>
      <c r="L629" s="2"/>
      <c r="O629">
        <f>IFERROR(Referidos!A629,"")</f>
        <v>0</v>
      </c>
      <c r="P629">
        <f>IFERROR(Referidos!B629,"")</f>
        <v>0</v>
      </c>
      <c r="Q629" s="2">
        <f>IFERROR(Referidos!C629,"")</f>
        <v>0</v>
      </c>
      <c r="R629">
        <f>IFERROR(Referidos!D629,"")</f>
        <v>0</v>
      </c>
      <c r="S629">
        <f>IFERROR(Referidos!J629,"")</f>
        <v>0</v>
      </c>
      <c r="T629">
        <f>IFERROR(Referidos!N629,"")</f>
        <v>0</v>
      </c>
      <c r="U629" s="5">
        <f>IFERROR(Referidos!P629,"")</f>
        <v>0</v>
      </c>
      <c r="V629">
        <f>IFERROR(Referidos!S629,"")</f>
        <v>0</v>
      </c>
      <c r="X629">
        <f>IFERROR(Demos!A627,"")</f>
        <v>0</v>
      </c>
      <c r="Y629">
        <f>IFERROR(Demos!B627,"")</f>
        <v>0</v>
      </c>
      <c r="Z629">
        <f>IFERROR(Demos!C627,"")</f>
        <v>0</v>
      </c>
      <c r="AA629" s="2">
        <f>IFERROR(Demos!D627,"")</f>
        <v>0</v>
      </c>
      <c r="AB629" s="2">
        <f>IFERROR(Demos!E627,"")</f>
        <v>0</v>
      </c>
      <c r="AC629">
        <f>IFERROR(Demos!G627,"")</f>
        <v>0</v>
      </c>
      <c r="AD629">
        <f>IFERROR(Demos!H627,"")</f>
        <v>0</v>
      </c>
      <c r="AF629">
        <f>IFERROR(Telemarketing!A624,"")</f>
        <v>0</v>
      </c>
      <c r="AG629">
        <f>IFERROR(Telemarketing!B624,"")</f>
        <v>0</v>
      </c>
      <c r="AH629" s="2">
        <f>IFERROR(Telemarketing!C624,"")</f>
        <v>0</v>
      </c>
      <c r="AI629" s="42">
        <f>IFERROR(Telemarketing!D624,"")</f>
        <v>0</v>
      </c>
      <c r="AJ629">
        <f>IFERROR(Telemarketing!E624,"")</f>
        <v>0</v>
      </c>
      <c r="AK629">
        <f>IFERROR(Telemarketing!F624,"")</f>
        <v>0</v>
      </c>
      <c r="AL629">
        <f>IFERROR(Telemarketing!G624,"")</f>
        <v>0</v>
      </c>
    </row>
    <row r="630" spans="2:38" x14ac:dyDescent="0.2">
      <c r="B630" s="2"/>
      <c r="K630" s="5"/>
      <c r="L630" s="2"/>
      <c r="O630">
        <f>IFERROR(Referidos!A630,"")</f>
        <v>0</v>
      </c>
      <c r="P630">
        <f>IFERROR(Referidos!B630,"")</f>
        <v>0</v>
      </c>
      <c r="Q630" s="2">
        <f>IFERROR(Referidos!C630,"")</f>
        <v>0</v>
      </c>
      <c r="R630">
        <f>IFERROR(Referidos!D630,"")</f>
        <v>0</v>
      </c>
      <c r="S630">
        <f>IFERROR(Referidos!J630,"")</f>
        <v>0</v>
      </c>
      <c r="T630">
        <f>IFERROR(Referidos!N630,"")</f>
        <v>0</v>
      </c>
      <c r="U630" s="5">
        <f>IFERROR(Referidos!P630,"")</f>
        <v>0</v>
      </c>
      <c r="V630">
        <f>IFERROR(Referidos!S630,"")</f>
        <v>0</v>
      </c>
      <c r="X630">
        <f>IFERROR(Demos!A628,"")</f>
        <v>0</v>
      </c>
      <c r="Y630">
        <f>IFERROR(Demos!B628,"")</f>
        <v>0</v>
      </c>
      <c r="Z630">
        <f>IFERROR(Demos!C628,"")</f>
        <v>0</v>
      </c>
      <c r="AA630" s="2">
        <f>IFERROR(Demos!D628,"")</f>
        <v>0</v>
      </c>
      <c r="AB630" s="2">
        <f>IFERROR(Demos!E628,"")</f>
        <v>0</v>
      </c>
      <c r="AC630">
        <f>IFERROR(Demos!G628,"")</f>
        <v>0</v>
      </c>
      <c r="AD630">
        <f>IFERROR(Demos!H628,"")</f>
        <v>0</v>
      </c>
      <c r="AF630">
        <f>IFERROR(Telemarketing!A625,"")</f>
        <v>0</v>
      </c>
      <c r="AG630">
        <f>IFERROR(Telemarketing!B625,"")</f>
        <v>0</v>
      </c>
      <c r="AH630" s="2">
        <f>IFERROR(Telemarketing!C625,"")</f>
        <v>0</v>
      </c>
      <c r="AI630" s="42">
        <f>IFERROR(Telemarketing!D625,"")</f>
        <v>0</v>
      </c>
      <c r="AJ630">
        <f>IFERROR(Telemarketing!E625,"")</f>
        <v>0</v>
      </c>
      <c r="AK630">
        <f>IFERROR(Telemarketing!F625,"")</f>
        <v>0</v>
      </c>
      <c r="AL630">
        <f>IFERROR(Telemarketing!G625,"")</f>
        <v>0</v>
      </c>
    </row>
    <row r="631" spans="2:38" x14ac:dyDescent="0.2">
      <c r="B631" s="2"/>
      <c r="K631" s="5"/>
      <c r="L631" s="2"/>
      <c r="O631">
        <f>IFERROR(Referidos!A631,"")</f>
        <v>0</v>
      </c>
      <c r="P631">
        <f>IFERROR(Referidos!B631,"")</f>
        <v>0</v>
      </c>
      <c r="Q631" s="2">
        <f>IFERROR(Referidos!C631,"")</f>
        <v>0</v>
      </c>
      <c r="R631">
        <f>IFERROR(Referidos!D631,"")</f>
        <v>0</v>
      </c>
      <c r="S631">
        <f>IFERROR(Referidos!J631,"")</f>
        <v>0</v>
      </c>
      <c r="T631">
        <f>IFERROR(Referidos!N631,"")</f>
        <v>0</v>
      </c>
      <c r="U631" s="5">
        <f>IFERROR(Referidos!P631,"")</f>
        <v>0</v>
      </c>
      <c r="V631">
        <f>IFERROR(Referidos!S631,"")</f>
        <v>0</v>
      </c>
      <c r="X631">
        <f>IFERROR(Demos!A629,"")</f>
        <v>0</v>
      </c>
      <c r="Y631">
        <f>IFERROR(Demos!B629,"")</f>
        <v>0</v>
      </c>
      <c r="Z631">
        <f>IFERROR(Demos!C629,"")</f>
        <v>0</v>
      </c>
      <c r="AA631" s="2">
        <f>IFERROR(Demos!D629,"")</f>
        <v>0</v>
      </c>
      <c r="AB631" s="2">
        <f>IFERROR(Demos!E629,"")</f>
        <v>0</v>
      </c>
      <c r="AC631">
        <f>IFERROR(Demos!G629,"")</f>
        <v>0</v>
      </c>
      <c r="AD631">
        <f>IFERROR(Demos!H629,"")</f>
        <v>0</v>
      </c>
      <c r="AF631">
        <f>IFERROR(Telemarketing!A626,"")</f>
        <v>0</v>
      </c>
      <c r="AG631">
        <f>IFERROR(Telemarketing!B626,"")</f>
        <v>0</v>
      </c>
      <c r="AH631" s="2">
        <f>IFERROR(Telemarketing!C626,"")</f>
        <v>0</v>
      </c>
      <c r="AI631" s="42">
        <f>IFERROR(Telemarketing!D626,"")</f>
        <v>0</v>
      </c>
      <c r="AJ631">
        <f>IFERROR(Telemarketing!E626,"")</f>
        <v>0</v>
      </c>
      <c r="AK631">
        <f>IFERROR(Telemarketing!F626,"")</f>
        <v>0</v>
      </c>
      <c r="AL631">
        <f>IFERROR(Telemarketing!G626,"")</f>
        <v>0</v>
      </c>
    </row>
    <row r="632" spans="2:38" x14ac:dyDescent="0.2">
      <c r="B632" s="2"/>
      <c r="K632" s="5"/>
      <c r="L632" s="2"/>
      <c r="O632">
        <f>IFERROR(Referidos!A632,"")</f>
        <v>0</v>
      </c>
      <c r="P632">
        <f>IFERROR(Referidos!B632,"")</f>
        <v>0</v>
      </c>
      <c r="Q632" s="2">
        <f>IFERROR(Referidos!C632,"")</f>
        <v>0</v>
      </c>
      <c r="R632">
        <f>IFERROR(Referidos!D632,"")</f>
        <v>0</v>
      </c>
      <c r="S632">
        <f>IFERROR(Referidos!J632,"")</f>
        <v>0</v>
      </c>
      <c r="T632">
        <f>IFERROR(Referidos!N632,"")</f>
        <v>0</v>
      </c>
      <c r="U632" s="5">
        <f>IFERROR(Referidos!P632,"")</f>
        <v>0</v>
      </c>
      <c r="V632">
        <f>IFERROR(Referidos!S632,"")</f>
        <v>0</v>
      </c>
      <c r="X632">
        <f>IFERROR(Demos!A630,"")</f>
        <v>0</v>
      </c>
      <c r="Y632">
        <f>IFERROR(Demos!B630,"")</f>
        <v>0</v>
      </c>
      <c r="Z632">
        <f>IFERROR(Demos!C630,"")</f>
        <v>0</v>
      </c>
      <c r="AA632" s="2">
        <f>IFERROR(Demos!D630,"")</f>
        <v>0</v>
      </c>
      <c r="AB632" s="2">
        <f>IFERROR(Demos!E630,"")</f>
        <v>0</v>
      </c>
      <c r="AC632">
        <f>IFERROR(Demos!G630,"")</f>
        <v>0</v>
      </c>
      <c r="AD632">
        <f>IFERROR(Demos!H630,"")</f>
        <v>0</v>
      </c>
      <c r="AF632">
        <f>IFERROR(Telemarketing!A627,"")</f>
        <v>0</v>
      </c>
      <c r="AG632">
        <f>IFERROR(Telemarketing!B627,"")</f>
        <v>0</v>
      </c>
      <c r="AH632" s="2">
        <f>IFERROR(Telemarketing!C627,"")</f>
        <v>0</v>
      </c>
      <c r="AI632" s="42">
        <f>IFERROR(Telemarketing!D627,"")</f>
        <v>0</v>
      </c>
      <c r="AJ632">
        <f>IFERROR(Telemarketing!E627,"")</f>
        <v>0</v>
      </c>
      <c r="AK632">
        <f>IFERROR(Telemarketing!F627,"")</f>
        <v>0</v>
      </c>
      <c r="AL632">
        <f>IFERROR(Telemarketing!G627,"")</f>
        <v>0</v>
      </c>
    </row>
    <row r="633" spans="2:38" x14ac:dyDescent="0.2">
      <c r="B633" s="2"/>
      <c r="K633" s="5"/>
      <c r="L633" s="2"/>
      <c r="O633">
        <f>IFERROR(Referidos!A633,"")</f>
        <v>0</v>
      </c>
      <c r="P633">
        <f>IFERROR(Referidos!B633,"")</f>
        <v>0</v>
      </c>
      <c r="Q633" s="2">
        <f>IFERROR(Referidos!C633,"")</f>
        <v>0</v>
      </c>
      <c r="R633">
        <f>IFERROR(Referidos!D633,"")</f>
        <v>0</v>
      </c>
      <c r="S633">
        <f>IFERROR(Referidos!J633,"")</f>
        <v>0</v>
      </c>
      <c r="T633">
        <f>IFERROR(Referidos!N633,"")</f>
        <v>0</v>
      </c>
      <c r="U633" s="5">
        <f>IFERROR(Referidos!P633,"")</f>
        <v>0</v>
      </c>
      <c r="V633">
        <f>IFERROR(Referidos!S633,"")</f>
        <v>0</v>
      </c>
      <c r="X633">
        <f>IFERROR(Demos!A631,"")</f>
        <v>0</v>
      </c>
      <c r="Y633">
        <f>IFERROR(Demos!B631,"")</f>
        <v>0</v>
      </c>
      <c r="Z633">
        <f>IFERROR(Demos!C631,"")</f>
        <v>0</v>
      </c>
      <c r="AA633" s="2">
        <f>IFERROR(Demos!D631,"")</f>
        <v>0</v>
      </c>
      <c r="AB633" s="2">
        <f>IFERROR(Demos!E631,"")</f>
        <v>0</v>
      </c>
      <c r="AC633">
        <f>IFERROR(Demos!G631,"")</f>
        <v>0</v>
      </c>
      <c r="AD633">
        <f>IFERROR(Demos!H631,"")</f>
        <v>0</v>
      </c>
      <c r="AF633">
        <f>IFERROR(Telemarketing!A628,"")</f>
        <v>0</v>
      </c>
      <c r="AG633">
        <f>IFERROR(Telemarketing!B628,"")</f>
        <v>0</v>
      </c>
      <c r="AH633" s="2">
        <f>IFERROR(Telemarketing!C628,"")</f>
        <v>0</v>
      </c>
      <c r="AI633" s="42">
        <f>IFERROR(Telemarketing!D628,"")</f>
        <v>0</v>
      </c>
      <c r="AJ633">
        <f>IFERROR(Telemarketing!E628,"")</f>
        <v>0</v>
      </c>
      <c r="AK633">
        <f>IFERROR(Telemarketing!F628,"")</f>
        <v>0</v>
      </c>
      <c r="AL633">
        <f>IFERROR(Telemarketing!G628,"")</f>
        <v>0</v>
      </c>
    </row>
    <row r="634" spans="2:38" x14ac:dyDescent="0.2">
      <c r="B634" s="2"/>
      <c r="K634" s="5"/>
      <c r="L634" s="2"/>
      <c r="O634">
        <f>IFERROR(Referidos!A634,"")</f>
        <v>0</v>
      </c>
      <c r="P634">
        <f>IFERROR(Referidos!B634,"")</f>
        <v>0</v>
      </c>
      <c r="Q634" s="2">
        <f>IFERROR(Referidos!C634,"")</f>
        <v>0</v>
      </c>
      <c r="R634">
        <f>IFERROR(Referidos!D634,"")</f>
        <v>0</v>
      </c>
      <c r="S634">
        <f>IFERROR(Referidos!J634,"")</f>
        <v>0</v>
      </c>
      <c r="T634">
        <f>IFERROR(Referidos!N634,"")</f>
        <v>0</v>
      </c>
      <c r="U634" s="5">
        <f>IFERROR(Referidos!P634,"")</f>
        <v>0</v>
      </c>
      <c r="V634">
        <f>IFERROR(Referidos!S634,"")</f>
        <v>0</v>
      </c>
      <c r="X634">
        <f>IFERROR(Demos!A632,"")</f>
        <v>0</v>
      </c>
      <c r="Y634">
        <f>IFERROR(Demos!B632,"")</f>
        <v>0</v>
      </c>
      <c r="Z634">
        <f>IFERROR(Demos!C632,"")</f>
        <v>0</v>
      </c>
      <c r="AA634" s="2">
        <f>IFERROR(Demos!D632,"")</f>
        <v>0</v>
      </c>
      <c r="AB634" s="2">
        <f>IFERROR(Demos!E632,"")</f>
        <v>0</v>
      </c>
      <c r="AC634">
        <f>IFERROR(Demos!G632,"")</f>
        <v>0</v>
      </c>
      <c r="AD634">
        <f>IFERROR(Demos!H632,"")</f>
        <v>0</v>
      </c>
      <c r="AF634">
        <f>IFERROR(Telemarketing!A629,"")</f>
        <v>0</v>
      </c>
      <c r="AG634">
        <f>IFERROR(Telemarketing!B629,"")</f>
        <v>0</v>
      </c>
      <c r="AH634" s="2">
        <f>IFERROR(Telemarketing!C629,"")</f>
        <v>0</v>
      </c>
      <c r="AI634" s="42">
        <f>IFERROR(Telemarketing!D629,"")</f>
        <v>0</v>
      </c>
      <c r="AJ634">
        <f>IFERROR(Telemarketing!E629,"")</f>
        <v>0</v>
      </c>
      <c r="AK634">
        <f>IFERROR(Telemarketing!F629,"")</f>
        <v>0</v>
      </c>
      <c r="AL634">
        <f>IFERROR(Telemarketing!G629,"")</f>
        <v>0</v>
      </c>
    </row>
    <row r="635" spans="2:38" x14ac:dyDescent="0.2">
      <c r="B635" s="2"/>
      <c r="K635" s="5"/>
      <c r="L635" s="2"/>
      <c r="O635">
        <f>IFERROR(Referidos!A635,"")</f>
        <v>0</v>
      </c>
      <c r="P635">
        <f>IFERROR(Referidos!B635,"")</f>
        <v>0</v>
      </c>
      <c r="Q635" s="2">
        <f>IFERROR(Referidos!C635,"")</f>
        <v>0</v>
      </c>
      <c r="R635">
        <f>IFERROR(Referidos!D635,"")</f>
        <v>0</v>
      </c>
      <c r="S635">
        <f>IFERROR(Referidos!J635,"")</f>
        <v>0</v>
      </c>
      <c r="T635">
        <f>IFERROR(Referidos!N635,"")</f>
        <v>0</v>
      </c>
      <c r="U635" s="5">
        <f>IFERROR(Referidos!P635,"")</f>
        <v>0</v>
      </c>
      <c r="V635">
        <f>IFERROR(Referidos!S635,"")</f>
        <v>0</v>
      </c>
      <c r="X635">
        <f>IFERROR(Demos!A633,"")</f>
        <v>0</v>
      </c>
      <c r="Y635">
        <f>IFERROR(Demos!B633,"")</f>
        <v>0</v>
      </c>
      <c r="Z635">
        <f>IFERROR(Demos!C633,"")</f>
        <v>0</v>
      </c>
      <c r="AA635" s="2">
        <f>IFERROR(Demos!D633,"")</f>
        <v>0</v>
      </c>
      <c r="AB635" s="2">
        <f>IFERROR(Demos!E633,"")</f>
        <v>0</v>
      </c>
      <c r="AC635">
        <f>IFERROR(Demos!G633,"")</f>
        <v>0</v>
      </c>
      <c r="AD635">
        <f>IFERROR(Demos!H633,"")</f>
        <v>0</v>
      </c>
      <c r="AF635">
        <f>IFERROR(Telemarketing!A630,"")</f>
        <v>0</v>
      </c>
      <c r="AG635">
        <f>IFERROR(Telemarketing!B630,"")</f>
        <v>0</v>
      </c>
      <c r="AH635" s="2">
        <f>IFERROR(Telemarketing!C630,"")</f>
        <v>0</v>
      </c>
      <c r="AI635" s="42">
        <f>IFERROR(Telemarketing!D630,"")</f>
        <v>0</v>
      </c>
      <c r="AJ635">
        <f>IFERROR(Telemarketing!E630,"")</f>
        <v>0</v>
      </c>
      <c r="AK635">
        <f>IFERROR(Telemarketing!F630,"")</f>
        <v>0</v>
      </c>
      <c r="AL635">
        <f>IFERROR(Telemarketing!G630,"")</f>
        <v>0</v>
      </c>
    </row>
    <row r="636" spans="2:38" x14ac:dyDescent="0.2">
      <c r="B636" s="2"/>
      <c r="K636" s="5"/>
      <c r="L636" s="2"/>
      <c r="O636">
        <f>IFERROR(Referidos!A636,"")</f>
        <v>0</v>
      </c>
      <c r="P636">
        <f>IFERROR(Referidos!B636,"")</f>
        <v>0</v>
      </c>
      <c r="Q636" s="2">
        <f>IFERROR(Referidos!C636,"")</f>
        <v>0</v>
      </c>
      <c r="R636">
        <f>IFERROR(Referidos!D636,"")</f>
        <v>0</v>
      </c>
      <c r="S636">
        <f>IFERROR(Referidos!J636,"")</f>
        <v>0</v>
      </c>
      <c r="T636">
        <f>IFERROR(Referidos!N636,"")</f>
        <v>0</v>
      </c>
      <c r="U636" s="5">
        <f>IFERROR(Referidos!P636,"")</f>
        <v>0</v>
      </c>
      <c r="V636">
        <f>IFERROR(Referidos!S636,"")</f>
        <v>0</v>
      </c>
      <c r="X636">
        <f>IFERROR(Demos!A634,"")</f>
        <v>0</v>
      </c>
      <c r="Y636">
        <f>IFERROR(Demos!B634,"")</f>
        <v>0</v>
      </c>
      <c r="Z636">
        <f>IFERROR(Demos!C634,"")</f>
        <v>0</v>
      </c>
      <c r="AA636" s="2">
        <f>IFERROR(Demos!D634,"")</f>
        <v>0</v>
      </c>
      <c r="AB636" s="2">
        <f>IFERROR(Demos!E634,"")</f>
        <v>0</v>
      </c>
      <c r="AC636">
        <f>IFERROR(Demos!G634,"")</f>
        <v>0</v>
      </c>
      <c r="AD636">
        <f>IFERROR(Demos!H634,"")</f>
        <v>0</v>
      </c>
      <c r="AF636">
        <f>IFERROR(Telemarketing!A631,"")</f>
        <v>0</v>
      </c>
      <c r="AG636">
        <f>IFERROR(Telemarketing!B631,"")</f>
        <v>0</v>
      </c>
      <c r="AH636" s="2">
        <f>IFERROR(Telemarketing!C631,"")</f>
        <v>0</v>
      </c>
      <c r="AI636" s="42">
        <f>IFERROR(Telemarketing!D631,"")</f>
        <v>0</v>
      </c>
      <c r="AJ636">
        <f>IFERROR(Telemarketing!E631,"")</f>
        <v>0</v>
      </c>
      <c r="AK636">
        <f>IFERROR(Telemarketing!F631,"")</f>
        <v>0</v>
      </c>
      <c r="AL636">
        <f>IFERROR(Telemarketing!G631,"")</f>
        <v>0</v>
      </c>
    </row>
    <row r="637" spans="2:38" x14ac:dyDescent="0.2">
      <c r="B637" s="2"/>
      <c r="K637" s="5"/>
      <c r="L637" s="2"/>
      <c r="O637">
        <f>IFERROR(Referidos!A637,"")</f>
        <v>0</v>
      </c>
      <c r="P637">
        <f>IFERROR(Referidos!B637,"")</f>
        <v>0</v>
      </c>
      <c r="Q637" s="2">
        <f>IFERROR(Referidos!C637,"")</f>
        <v>0</v>
      </c>
      <c r="R637">
        <f>IFERROR(Referidos!D637,"")</f>
        <v>0</v>
      </c>
      <c r="S637">
        <f>IFERROR(Referidos!J637,"")</f>
        <v>0</v>
      </c>
      <c r="T637">
        <f>IFERROR(Referidos!N637,"")</f>
        <v>0</v>
      </c>
      <c r="U637" s="5">
        <f>IFERROR(Referidos!P637,"")</f>
        <v>0</v>
      </c>
      <c r="V637">
        <f>IFERROR(Referidos!S637,"")</f>
        <v>0</v>
      </c>
      <c r="X637">
        <f>IFERROR(Demos!A635,"")</f>
        <v>0</v>
      </c>
      <c r="Y637">
        <f>IFERROR(Demos!B635,"")</f>
        <v>0</v>
      </c>
      <c r="Z637">
        <f>IFERROR(Demos!C635,"")</f>
        <v>0</v>
      </c>
      <c r="AA637" s="2">
        <f>IFERROR(Demos!D635,"")</f>
        <v>0</v>
      </c>
      <c r="AB637" s="2">
        <f>IFERROR(Demos!E635,"")</f>
        <v>0</v>
      </c>
      <c r="AC637">
        <f>IFERROR(Demos!G635,"")</f>
        <v>0</v>
      </c>
      <c r="AD637">
        <f>IFERROR(Demos!H635,"")</f>
        <v>0</v>
      </c>
      <c r="AF637">
        <f>IFERROR(Telemarketing!A632,"")</f>
        <v>0</v>
      </c>
      <c r="AG637">
        <f>IFERROR(Telemarketing!B632,"")</f>
        <v>0</v>
      </c>
      <c r="AH637" s="2">
        <f>IFERROR(Telemarketing!C632,"")</f>
        <v>0</v>
      </c>
      <c r="AI637" s="42">
        <f>IFERROR(Telemarketing!D632,"")</f>
        <v>0</v>
      </c>
      <c r="AJ637">
        <f>IFERROR(Telemarketing!E632,"")</f>
        <v>0</v>
      </c>
      <c r="AK637">
        <f>IFERROR(Telemarketing!F632,"")</f>
        <v>0</v>
      </c>
      <c r="AL637">
        <f>IFERROR(Telemarketing!G632,"")</f>
        <v>0</v>
      </c>
    </row>
    <row r="638" spans="2:38" x14ac:dyDescent="0.2">
      <c r="B638" s="2"/>
      <c r="K638" s="5"/>
      <c r="L638" s="2"/>
      <c r="O638">
        <f>IFERROR(Referidos!A638,"")</f>
        <v>0</v>
      </c>
      <c r="P638">
        <f>IFERROR(Referidos!B638,"")</f>
        <v>0</v>
      </c>
      <c r="Q638" s="2">
        <f>IFERROR(Referidos!C638,"")</f>
        <v>0</v>
      </c>
      <c r="R638">
        <f>IFERROR(Referidos!D638,"")</f>
        <v>0</v>
      </c>
      <c r="S638">
        <f>IFERROR(Referidos!J638,"")</f>
        <v>0</v>
      </c>
      <c r="T638">
        <f>IFERROR(Referidos!N638,"")</f>
        <v>0</v>
      </c>
      <c r="U638" s="5">
        <f>IFERROR(Referidos!P638,"")</f>
        <v>0</v>
      </c>
      <c r="V638">
        <f>IFERROR(Referidos!S638,"")</f>
        <v>0</v>
      </c>
      <c r="X638">
        <f>IFERROR(Demos!A636,"")</f>
        <v>0</v>
      </c>
      <c r="Y638">
        <f>IFERROR(Demos!B636,"")</f>
        <v>0</v>
      </c>
      <c r="Z638">
        <f>IFERROR(Demos!C636,"")</f>
        <v>0</v>
      </c>
      <c r="AA638" s="2">
        <f>IFERROR(Demos!D636,"")</f>
        <v>0</v>
      </c>
      <c r="AB638" s="2">
        <f>IFERROR(Demos!E636,"")</f>
        <v>0</v>
      </c>
      <c r="AC638">
        <f>IFERROR(Demos!G636,"")</f>
        <v>0</v>
      </c>
      <c r="AD638">
        <f>IFERROR(Demos!H636,"")</f>
        <v>0</v>
      </c>
      <c r="AF638">
        <f>IFERROR(Telemarketing!A633,"")</f>
        <v>0</v>
      </c>
      <c r="AG638">
        <f>IFERROR(Telemarketing!B633,"")</f>
        <v>0</v>
      </c>
      <c r="AH638" s="2">
        <f>IFERROR(Telemarketing!C633,"")</f>
        <v>0</v>
      </c>
      <c r="AI638" s="42">
        <f>IFERROR(Telemarketing!D633,"")</f>
        <v>0</v>
      </c>
      <c r="AJ638">
        <f>IFERROR(Telemarketing!E633,"")</f>
        <v>0</v>
      </c>
      <c r="AK638">
        <f>IFERROR(Telemarketing!F633,"")</f>
        <v>0</v>
      </c>
      <c r="AL638">
        <f>IFERROR(Telemarketing!G633,"")</f>
        <v>0</v>
      </c>
    </row>
    <row r="639" spans="2:38" x14ac:dyDescent="0.2">
      <c r="B639" s="2"/>
      <c r="K639" s="5"/>
      <c r="L639" s="2"/>
      <c r="O639">
        <f>IFERROR(Referidos!A639,"")</f>
        <v>0</v>
      </c>
      <c r="P639">
        <f>IFERROR(Referidos!B639,"")</f>
        <v>0</v>
      </c>
      <c r="Q639" s="2">
        <f>IFERROR(Referidos!C639,"")</f>
        <v>0</v>
      </c>
      <c r="R639">
        <f>IFERROR(Referidos!D639,"")</f>
        <v>0</v>
      </c>
      <c r="S639">
        <f>IFERROR(Referidos!J639,"")</f>
        <v>0</v>
      </c>
      <c r="T639">
        <f>IFERROR(Referidos!N639,"")</f>
        <v>0</v>
      </c>
      <c r="U639" s="5">
        <f>IFERROR(Referidos!P639,"")</f>
        <v>0</v>
      </c>
      <c r="V639">
        <f>IFERROR(Referidos!S639,"")</f>
        <v>0</v>
      </c>
      <c r="X639">
        <f>IFERROR(Demos!A637,"")</f>
        <v>0</v>
      </c>
      <c r="Y639">
        <f>IFERROR(Demos!B637,"")</f>
        <v>0</v>
      </c>
      <c r="Z639">
        <f>IFERROR(Demos!C637,"")</f>
        <v>0</v>
      </c>
      <c r="AA639" s="2">
        <f>IFERROR(Demos!D637,"")</f>
        <v>0</v>
      </c>
      <c r="AB639" s="2">
        <f>IFERROR(Demos!E637,"")</f>
        <v>0</v>
      </c>
      <c r="AC639">
        <f>IFERROR(Demos!G637,"")</f>
        <v>0</v>
      </c>
      <c r="AD639">
        <f>IFERROR(Demos!H637,"")</f>
        <v>0</v>
      </c>
      <c r="AF639">
        <f>IFERROR(Telemarketing!A634,"")</f>
        <v>0</v>
      </c>
      <c r="AG639">
        <f>IFERROR(Telemarketing!B634,"")</f>
        <v>0</v>
      </c>
      <c r="AH639" s="2">
        <f>IFERROR(Telemarketing!C634,"")</f>
        <v>0</v>
      </c>
      <c r="AI639" s="42">
        <f>IFERROR(Telemarketing!D634,"")</f>
        <v>0</v>
      </c>
      <c r="AJ639">
        <f>IFERROR(Telemarketing!E634,"")</f>
        <v>0</v>
      </c>
      <c r="AK639">
        <f>IFERROR(Telemarketing!F634,"")</f>
        <v>0</v>
      </c>
      <c r="AL639">
        <f>IFERROR(Telemarketing!G634,"")</f>
        <v>0</v>
      </c>
    </row>
    <row r="640" spans="2:38" x14ac:dyDescent="0.2">
      <c r="B640" s="2"/>
      <c r="K640" s="5"/>
      <c r="L640" s="2"/>
      <c r="O640">
        <f>IFERROR(Referidos!A640,"")</f>
        <v>0</v>
      </c>
      <c r="P640">
        <f>IFERROR(Referidos!B640,"")</f>
        <v>0</v>
      </c>
      <c r="Q640" s="2">
        <f>IFERROR(Referidos!C640,"")</f>
        <v>0</v>
      </c>
      <c r="R640">
        <f>IFERROR(Referidos!D640,"")</f>
        <v>0</v>
      </c>
      <c r="S640">
        <f>IFERROR(Referidos!J640,"")</f>
        <v>0</v>
      </c>
      <c r="T640">
        <f>IFERROR(Referidos!N640,"")</f>
        <v>0</v>
      </c>
      <c r="U640" s="5">
        <f>IFERROR(Referidos!P640,"")</f>
        <v>0</v>
      </c>
      <c r="V640">
        <f>IFERROR(Referidos!S640,"")</f>
        <v>0</v>
      </c>
      <c r="X640">
        <f>IFERROR(Demos!A638,"")</f>
        <v>0</v>
      </c>
      <c r="Y640">
        <f>IFERROR(Demos!B638,"")</f>
        <v>0</v>
      </c>
      <c r="Z640">
        <f>IFERROR(Demos!C638,"")</f>
        <v>0</v>
      </c>
      <c r="AA640" s="2">
        <f>IFERROR(Demos!D638,"")</f>
        <v>0</v>
      </c>
      <c r="AB640" s="2">
        <f>IFERROR(Demos!E638,"")</f>
        <v>0</v>
      </c>
      <c r="AC640">
        <f>IFERROR(Demos!G638,"")</f>
        <v>0</v>
      </c>
      <c r="AD640">
        <f>IFERROR(Demos!H638,"")</f>
        <v>0</v>
      </c>
      <c r="AF640">
        <f>IFERROR(Telemarketing!A635,"")</f>
        <v>0</v>
      </c>
      <c r="AG640">
        <f>IFERROR(Telemarketing!B635,"")</f>
        <v>0</v>
      </c>
      <c r="AH640" s="2">
        <f>IFERROR(Telemarketing!C635,"")</f>
        <v>0</v>
      </c>
      <c r="AI640" s="42">
        <f>IFERROR(Telemarketing!D635,"")</f>
        <v>0</v>
      </c>
      <c r="AJ640">
        <f>IFERROR(Telemarketing!E635,"")</f>
        <v>0</v>
      </c>
      <c r="AK640">
        <f>IFERROR(Telemarketing!F635,"")</f>
        <v>0</v>
      </c>
      <c r="AL640">
        <f>IFERROR(Telemarketing!G635,"")</f>
        <v>0</v>
      </c>
    </row>
    <row r="641" spans="2:38" x14ac:dyDescent="0.2">
      <c r="B641" s="2"/>
      <c r="K641" s="5"/>
      <c r="L641" s="2"/>
      <c r="O641">
        <f>IFERROR(Referidos!A641,"")</f>
        <v>0</v>
      </c>
      <c r="P641">
        <f>IFERROR(Referidos!B641,"")</f>
        <v>0</v>
      </c>
      <c r="Q641" s="2">
        <f>IFERROR(Referidos!C641,"")</f>
        <v>0</v>
      </c>
      <c r="R641">
        <f>IFERROR(Referidos!D641,"")</f>
        <v>0</v>
      </c>
      <c r="S641">
        <f>IFERROR(Referidos!J641,"")</f>
        <v>0</v>
      </c>
      <c r="T641">
        <f>IFERROR(Referidos!N641,"")</f>
        <v>0</v>
      </c>
      <c r="U641" s="5">
        <f>IFERROR(Referidos!P641,"")</f>
        <v>0</v>
      </c>
      <c r="V641">
        <f>IFERROR(Referidos!S641,"")</f>
        <v>0</v>
      </c>
      <c r="X641">
        <f>IFERROR(Demos!A639,"")</f>
        <v>0</v>
      </c>
      <c r="Y641">
        <f>IFERROR(Demos!B639,"")</f>
        <v>0</v>
      </c>
      <c r="Z641">
        <f>IFERROR(Demos!C639,"")</f>
        <v>0</v>
      </c>
      <c r="AA641" s="2">
        <f>IFERROR(Demos!D639,"")</f>
        <v>0</v>
      </c>
      <c r="AB641" s="2">
        <f>IFERROR(Demos!E639,"")</f>
        <v>0</v>
      </c>
      <c r="AC641">
        <f>IFERROR(Demos!G639,"")</f>
        <v>0</v>
      </c>
      <c r="AD641">
        <f>IFERROR(Demos!H639,"")</f>
        <v>0</v>
      </c>
      <c r="AF641">
        <f>IFERROR(Telemarketing!A636,"")</f>
        <v>0</v>
      </c>
      <c r="AG641">
        <f>IFERROR(Telemarketing!B636,"")</f>
        <v>0</v>
      </c>
      <c r="AH641" s="2">
        <f>IFERROR(Telemarketing!C636,"")</f>
        <v>0</v>
      </c>
      <c r="AI641" s="42">
        <f>IFERROR(Telemarketing!D636,"")</f>
        <v>0</v>
      </c>
      <c r="AJ641">
        <f>IFERROR(Telemarketing!E636,"")</f>
        <v>0</v>
      </c>
      <c r="AK641">
        <f>IFERROR(Telemarketing!F636,"")</f>
        <v>0</v>
      </c>
      <c r="AL641">
        <f>IFERROR(Telemarketing!G636,"")</f>
        <v>0</v>
      </c>
    </row>
    <row r="642" spans="2:38" x14ac:dyDescent="0.2">
      <c r="B642" s="2"/>
      <c r="K642" s="5"/>
      <c r="L642" s="2"/>
      <c r="O642">
        <f>IFERROR(Referidos!A642,"")</f>
        <v>0</v>
      </c>
      <c r="P642">
        <f>IFERROR(Referidos!B642,"")</f>
        <v>0</v>
      </c>
      <c r="Q642" s="2">
        <f>IFERROR(Referidos!C642,"")</f>
        <v>0</v>
      </c>
      <c r="R642">
        <f>IFERROR(Referidos!D642,"")</f>
        <v>0</v>
      </c>
      <c r="S642">
        <f>IFERROR(Referidos!J642,"")</f>
        <v>0</v>
      </c>
      <c r="T642">
        <f>IFERROR(Referidos!N642,"")</f>
        <v>0</v>
      </c>
      <c r="U642" s="5">
        <f>IFERROR(Referidos!P642,"")</f>
        <v>0</v>
      </c>
      <c r="V642">
        <f>IFERROR(Referidos!S642,"")</f>
        <v>0</v>
      </c>
      <c r="X642">
        <f>IFERROR(Demos!A640,"")</f>
        <v>0</v>
      </c>
      <c r="Y642">
        <f>IFERROR(Demos!B640,"")</f>
        <v>0</v>
      </c>
      <c r="Z642">
        <f>IFERROR(Demos!C640,"")</f>
        <v>0</v>
      </c>
      <c r="AA642" s="2">
        <f>IFERROR(Demos!D640,"")</f>
        <v>0</v>
      </c>
      <c r="AB642" s="2">
        <f>IFERROR(Demos!E640,"")</f>
        <v>0</v>
      </c>
      <c r="AC642">
        <f>IFERROR(Demos!G640,"")</f>
        <v>0</v>
      </c>
      <c r="AD642">
        <f>IFERROR(Demos!H640,"")</f>
        <v>0</v>
      </c>
      <c r="AF642">
        <f>IFERROR(Telemarketing!A637,"")</f>
        <v>0</v>
      </c>
      <c r="AG642">
        <f>IFERROR(Telemarketing!B637,"")</f>
        <v>0</v>
      </c>
      <c r="AH642" s="2">
        <f>IFERROR(Telemarketing!C637,"")</f>
        <v>0</v>
      </c>
      <c r="AI642" s="42">
        <f>IFERROR(Telemarketing!D637,"")</f>
        <v>0</v>
      </c>
      <c r="AJ642">
        <f>IFERROR(Telemarketing!E637,"")</f>
        <v>0</v>
      </c>
      <c r="AK642">
        <f>IFERROR(Telemarketing!F637,"")</f>
        <v>0</v>
      </c>
      <c r="AL642">
        <f>IFERROR(Telemarketing!G637,"")</f>
        <v>0</v>
      </c>
    </row>
    <row r="643" spans="2:38" x14ac:dyDescent="0.2">
      <c r="B643" s="2"/>
      <c r="K643" s="5"/>
      <c r="L643" s="2"/>
      <c r="O643">
        <f>IFERROR(Referidos!A643,"")</f>
        <v>0</v>
      </c>
      <c r="P643">
        <f>IFERROR(Referidos!B643,"")</f>
        <v>0</v>
      </c>
      <c r="Q643" s="2">
        <f>IFERROR(Referidos!C643,"")</f>
        <v>0</v>
      </c>
      <c r="R643">
        <f>IFERROR(Referidos!D643,"")</f>
        <v>0</v>
      </c>
      <c r="S643">
        <f>IFERROR(Referidos!J643,"")</f>
        <v>0</v>
      </c>
      <c r="T643">
        <f>IFERROR(Referidos!N643,"")</f>
        <v>0</v>
      </c>
      <c r="U643" s="5">
        <f>IFERROR(Referidos!P643,"")</f>
        <v>0</v>
      </c>
      <c r="V643">
        <f>IFERROR(Referidos!S643,"")</f>
        <v>0</v>
      </c>
      <c r="X643">
        <f>IFERROR(Demos!A641,"")</f>
        <v>0</v>
      </c>
      <c r="Y643">
        <f>IFERROR(Demos!B641,"")</f>
        <v>0</v>
      </c>
      <c r="Z643">
        <f>IFERROR(Demos!C641,"")</f>
        <v>0</v>
      </c>
      <c r="AA643" s="2">
        <f>IFERROR(Demos!D641,"")</f>
        <v>0</v>
      </c>
      <c r="AB643" s="2">
        <f>IFERROR(Demos!E641,"")</f>
        <v>0</v>
      </c>
      <c r="AC643">
        <f>IFERROR(Demos!G641,"")</f>
        <v>0</v>
      </c>
      <c r="AD643">
        <f>IFERROR(Demos!H641,"")</f>
        <v>0</v>
      </c>
      <c r="AF643">
        <f>IFERROR(Telemarketing!A638,"")</f>
        <v>0</v>
      </c>
      <c r="AG643">
        <f>IFERROR(Telemarketing!B638,"")</f>
        <v>0</v>
      </c>
      <c r="AH643" s="2">
        <f>IFERROR(Telemarketing!C638,"")</f>
        <v>0</v>
      </c>
      <c r="AI643" s="42">
        <f>IFERROR(Telemarketing!D638,"")</f>
        <v>0</v>
      </c>
      <c r="AJ643">
        <f>IFERROR(Telemarketing!E638,"")</f>
        <v>0</v>
      </c>
      <c r="AK643">
        <f>IFERROR(Telemarketing!F638,"")</f>
        <v>0</v>
      </c>
      <c r="AL643">
        <f>IFERROR(Telemarketing!G638,"")</f>
        <v>0</v>
      </c>
    </row>
    <row r="644" spans="2:38" x14ac:dyDescent="0.2">
      <c r="B644" s="2"/>
      <c r="K644" s="5"/>
      <c r="L644" s="2"/>
      <c r="O644">
        <f>IFERROR(Referidos!A644,"")</f>
        <v>0</v>
      </c>
      <c r="P644">
        <f>IFERROR(Referidos!B644,"")</f>
        <v>0</v>
      </c>
      <c r="Q644" s="2">
        <f>IFERROR(Referidos!C644,"")</f>
        <v>0</v>
      </c>
      <c r="R644">
        <f>IFERROR(Referidos!D644,"")</f>
        <v>0</v>
      </c>
      <c r="S644">
        <f>IFERROR(Referidos!J644,"")</f>
        <v>0</v>
      </c>
      <c r="T644">
        <f>IFERROR(Referidos!N644,"")</f>
        <v>0</v>
      </c>
      <c r="U644" s="5">
        <f>IFERROR(Referidos!P644,"")</f>
        <v>0</v>
      </c>
      <c r="V644">
        <f>IFERROR(Referidos!S644,"")</f>
        <v>0</v>
      </c>
      <c r="X644">
        <f>IFERROR(Demos!A642,"")</f>
        <v>0</v>
      </c>
      <c r="Y644">
        <f>IFERROR(Demos!B642,"")</f>
        <v>0</v>
      </c>
      <c r="Z644">
        <f>IFERROR(Demos!C642,"")</f>
        <v>0</v>
      </c>
      <c r="AA644" s="2">
        <f>IFERROR(Demos!D642,"")</f>
        <v>0</v>
      </c>
      <c r="AB644" s="2">
        <f>IFERROR(Demos!E642,"")</f>
        <v>0</v>
      </c>
      <c r="AC644">
        <f>IFERROR(Demos!G642,"")</f>
        <v>0</v>
      </c>
      <c r="AD644">
        <f>IFERROR(Demos!H642,"")</f>
        <v>0</v>
      </c>
      <c r="AF644">
        <f>IFERROR(Telemarketing!A639,"")</f>
        <v>0</v>
      </c>
      <c r="AG644">
        <f>IFERROR(Telemarketing!B639,"")</f>
        <v>0</v>
      </c>
      <c r="AH644" s="2">
        <f>IFERROR(Telemarketing!C639,"")</f>
        <v>0</v>
      </c>
      <c r="AI644" s="42">
        <f>IFERROR(Telemarketing!D639,"")</f>
        <v>0</v>
      </c>
      <c r="AJ644">
        <f>IFERROR(Telemarketing!E639,"")</f>
        <v>0</v>
      </c>
      <c r="AK644">
        <f>IFERROR(Telemarketing!F639,"")</f>
        <v>0</v>
      </c>
      <c r="AL644">
        <f>IFERROR(Telemarketing!G639,"")</f>
        <v>0</v>
      </c>
    </row>
    <row r="645" spans="2:38" x14ac:dyDescent="0.2">
      <c r="B645" s="2"/>
      <c r="K645" s="5"/>
      <c r="L645" s="2"/>
      <c r="O645">
        <f>IFERROR(Referidos!A645,"")</f>
        <v>0</v>
      </c>
      <c r="P645">
        <f>IFERROR(Referidos!B645,"")</f>
        <v>0</v>
      </c>
      <c r="Q645" s="2">
        <f>IFERROR(Referidos!C645,"")</f>
        <v>0</v>
      </c>
      <c r="R645">
        <f>IFERROR(Referidos!D645,"")</f>
        <v>0</v>
      </c>
      <c r="S645">
        <f>IFERROR(Referidos!J645,"")</f>
        <v>0</v>
      </c>
      <c r="T645">
        <f>IFERROR(Referidos!N645,"")</f>
        <v>0</v>
      </c>
      <c r="U645" s="5">
        <f>IFERROR(Referidos!P645,"")</f>
        <v>0</v>
      </c>
      <c r="V645">
        <f>IFERROR(Referidos!S645,"")</f>
        <v>0</v>
      </c>
      <c r="X645">
        <f>IFERROR(Demos!A643,"")</f>
        <v>0</v>
      </c>
      <c r="Y645">
        <f>IFERROR(Demos!B643,"")</f>
        <v>0</v>
      </c>
      <c r="Z645">
        <f>IFERROR(Demos!C643,"")</f>
        <v>0</v>
      </c>
      <c r="AA645" s="2">
        <f>IFERROR(Demos!D643,"")</f>
        <v>0</v>
      </c>
      <c r="AB645" s="2">
        <f>IFERROR(Demos!E643,"")</f>
        <v>0</v>
      </c>
      <c r="AC645">
        <f>IFERROR(Demos!G643,"")</f>
        <v>0</v>
      </c>
      <c r="AD645">
        <f>IFERROR(Demos!H643,"")</f>
        <v>0</v>
      </c>
      <c r="AF645">
        <f>IFERROR(Telemarketing!A640,"")</f>
        <v>0</v>
      </c>
      <c r="AG645">
        <f>IFERROR(Telemarketing!B640,"")</f>
        <v>0</v>
      </c>
      <c r="AH645" s="2">
        <f>IFERROR(Telemarketing!C640,"")</f>
        <v>0</v>
      </c>
      <c r="AI645" s="42">
        <f>IFERROR(Telemarketing!D640,"")</f>
        <v>0</v>
      </c>
      <c r="AJ645">
        <f>IFERROR(Telemarketing!E640,"")</f>
        <v>0</v>
      </c>
      <c r="AK645">
        <f>IFERROR(Telemarketing!F640,"")</f>
        <v>0</v>
      </c>
      <c r="AL645">
        <f>IFERROR(Telemarketing!G640,"")</f>
        <v>0</v>
      </c>
    </row>
    <row r="646" spans="2:38" x14ac:dyDescent="0.2">
      <c r="B646" s="2"/>
      <c r="K646" s="5"/>
      <c r="L646" s="2"/>
      <c r="O646">
        <f>IFERROR(Referidos!A646,"")</f>
        <v>0</v>
      </c>
      <c r="P646">
        <f>IFERROR(Referidos!B646,"")</f>
        <v>0</v>
      </c>
      <c r="Q646" s="2">
        <f>IFERROR(Referidos!C646,"")</f>
        <v>0</v>
      </c>
      <c r="R646">
        <f>IFERROR(Referidos!D646,"")</f>
        <v>0</v>
      </c>
      <c r="S646">
        <f>IFERROR(Referidos!J646,"")</f>
        <v>0</v>
      </c>
      <c r="T646">
        <f>IFERROR(Referidos!N646,"")</f>
        <v>0</v>
      </c>
      <c r="U646" s="5">
        <f>IFERROR(Referidos!P646,"")</f>
        <v>0</v>
      </c>
      <c r="V646">
        <f>IFERROR(Referidos!S646,"")</f>
        <v>0</v>
      </c>
      <c r="X646">
        <f>IFERROR(Demos!A644,"")</f>
        <v>0</v>
      </c>
      <c r="Y646">
        <f>IFERROR(Demos!B644,"")</f>
        <v>0</v>
      </c>
      <c r="Z646">
        <f>IFERROR(Demos!C644,"")</f>
        <v>0</v>
      </c>
      <c r="AA646" s="2">
        <f>IFERROR(Demos!D644,"")</f>
        <v>0</v>
      </c>
      <c r="AB646" s="2">
        <f>IFERROR(Demos!E644,"")</f>
        <v>0</v>
      </c>
      <c r="AC646">
        <f>IFERROR(Demos!G644,"")</f>
        <v>0</v>
      </c>
      <c r="AD646">
        <f>IFERROR(Demos!H644,"")</f>
        <v>0</v>
      </c>
      <c r="AF646">
        <f>IFERROR(Telemarketing!A641,"")</f>
        <v>0</v>
      </c>
      <c r="AG646">
        <f>IFERROR(Telemarketing!B641,"")</f>
        <v>0</v>
      </c>
      <c r="AH646" s="2">
        <f>IFERROR(Telemarketing!C641,"")</f>
        <v>0</v>
      </c>
      <c r="AI646" s="42">
        <f>IFERROR(Telemarketing!D641,"")</f>
        <v>0</v>
      </c>
      <c r="AJ646">
        <f>IFERROR(Telemarketing!E641,"")</f>
        <v>0</v>
      </c>
      <c r="AK646">
        <f>IFERROR(Telemarketing!F641,"")</f>
        <v>0</v>
      </c>
      <c r="AL646">
        <f>IFERROR(Telemarketing!G641,"")</f>
        <v>0</v>
      </c>
    </row>
    <row r="647" spans="2:38" x14ac:dyDescent="0.2">
      <c r="B647" s="2"/>
      <c r="K647" s="5"/>
      <c r="L647" s="2"/>
      <c r="O647">
        <f>IFERROR(Referidos!A647,"")</f>
        <v>0</v>
      </c>
      <c r="P647">
        <f>IFERROR(Referidos!B647,"")</f>
        <v>0</v>
      </c>
      <c r="Q647" s="2">
        <f>IFERROR(Referidos!C647,"")</f>
        <v>0</v>
      </c>
      <c r="R647">
        <f>IFERROR(Referidos!D647,"")</f>
        <v>0</v>
      </c>
      <c r="S647">
        <f>IFERROR(Referidos!J647,"")</f>
        <v>0</v>
      </c>
      <c r="T647">
        <f>IFERROR(Referidos!N647,"")</f>
        <v>0</v>
      </c>
      <c r="U647" s="5">
        <f>IFERROR(Referidos!P647,"")</f>
        <v>0</v>
      </c>
      <c r="V647">
        <f>IFERROR(Referidos!S647,"")</f>
        <v>0</v>
      </c>
      <c r="X647">
        <f>IFERROR(Demos!A645,"")</f>
        <v>0</v>
      </c>
      <c r="Y647">
        <f>IFERROR(Demos!B645,"")</f>
        <v>0</v>
      </c>
      <c r="Z647">
        <f>IFERROR(Demos!C645,"")</f>
        <v>0</v>
      </c>
      <c r="AA647" s="2">
        <f>IFERROR(Demos!D645,"")</f>
        <v>0</v>
      </c>
      <c r="AB647" s="2">
        <f>IFERROR(Demos!E645,"")</f>
        <v>0</v>
      </c>
      <c r="AC647">
        <f>IFERROR(Demos!G645,"")</f>
        <v>0</v>
      </c>
      <c r="AD647">
        <f>IFERROR(Demos!H645,"")</f>
        <v>0</v>
      </c>
      <c r="AF647">
        <f>IFERROR(Telemarketing!A642,"")</f>
        <v>0</v>
      </c>
      <c r="AG647">
        <f>IFERROR(Telemarketing!B642,"")</f>
        <v>0</v>
      </c>
      <c r="AH647" s="2">
        <f>IFERROR(Telemarketing!C642,"")</f>
        <v>0</v>
      </c>
      <c r="AI647" s="42">
        <f>IFERROR(Telemarketing!D642,"")</f>
        <v>0</v>
      </c>
      <c r="AJ647">
        <f>IFERROR(Telemarketing!E642,"")</f>
        <v>0</v>
      </c>
      <c r="AK647">
        <f>IFERROR(Telemarketing!F642,"")</f>
        <v>0</v>
      </c>
      <c r="AL647">
        <f>IFERROR(Telemarketing!G642,"")</f>
        <v>0</v>
      </c>
    </row>
    <row r="648" spans="2:38" x14ac:dyDescent="0.2">
      <c r="B648" s="2"/>
      <c r="K648" s="5"/>
      <c r="L648" s="2"/>
      <c r="O648">
        <f>IFERROR(Referidos!A648,"")</f>
        <v>0</v>
      </c>
      <c r="P648">
        <f>IFERROR(Referidos!B648,"")</f>
        <v>0</v>
      </c>
      <c r="Q648" s="2">
        <f>IFERROR(Referidos!C648,"")</f>
        <v>0</v>
      </c>
      <c r="R648">
        <f>IFERROR(Referidos!D648,"")</f>
        <v>0</v>
      </c>
      <c r="S648">
        <f>IFERROR(Referidos!J648,"")</f>
        <v>0</v>
      </c>
      <c r="T648">
        <f>IFERROR(Referidos!N648,"")</f>
        <v>0</v>
      </c>
      <c r="U648" s="5">
        <f>IFERROR(Referidos!P648,"")</f>
        <v>0</v>
      </c>
      <c r="V648">
        <f>IFERROR(Referidos!S648,"")</f>
        <v>0</v>
      </c>
      <c r="X648">
        <f>IFERROR(Demos!A646,"")</f>
        <v>0</v>
      </c>
      <c r="Y648">
        <f>IFERROR(Demos!B646,"")</f>
        <v>0</v>
      </c>
      <c r="Z648">
        <f>IFERROR(Demos!C646,"")</f>
        <v>0</v>
      </c>
      <c r="AA648" s="2">
        <f>IFERROR(Demos!D646,"")</f>
        <v>0</v>
      </c>
      <c r="AB648" s="2">
        <f>IFERROR(Demos!E646,"")</f>
        <v>0</v>
      </c>
      <c r="AC648">
        <f>IFERROR(Demos!G646,"")</f>
        <v>0</v>
      </c>
      <c r="AD648">
        <f>IFERROR(Demos!H646,"")</f>
        <v>0</v>
      </c>
      <c r="AF648">
        <f>IFERROR(Telemarketing!A643,"")</f>
        <v>0</v>
      </c>
      <c r="AG648">
        <f>IFERROR(Telemarketing!B643,"")</f>
        <v>0</v>
      </c>
      <c r="AH648" s="2">
        <f>IFERROR(Telemarketing!C643,"")</f>
        <v>0</v>
      </c>
      <c r="AI648" s="42">
        <f>IFERROR(Telemarketing!D643,"")</f>
        <v>0</v>
      </c>
      <c r="AJ648">
        <f>IFERROR(Telemarketing!E643,"")</f>
        <v>0</v>
      </c>
      <c r="AK648">
        <f>IFERROR(Telemarketing!F643,"")</f>
        <v>0</v>
      </c>
      <c r="AL648">
        <f>IFERROR(Telemarketing!G643,"")</f>
        <v>0</v>
      </c>
    </row>
    <row r="649" spans="2:38" x14ac:dyDescent="0.2">
      <c r="B649" s="2"/>
      <c r="K649" s="5"/>
      <c r="L649" s="2"/>
      <c r="O649">
        <f>IFERROR(Referidos!A649,"")</f>
        <v>0</v>
      </c>
      <c r="P649">
        <f>IFERROR(Referidos!B649,"")</f>
        <v>0</v>
      </c>
      <c r="Q649" s="2">
        <f>IFERROR(Referidos!C649,"")</f>
        <v>0</v>
      </c>
      <c r="R649">
        <f>IFERROR(Referidos!D649,"")</f>
        <v>0</v>
      </c>
      <c r="S649">
        <f>IFERROR(Referidos!J649,"")</f>
        <v>0</v>
      </c>
      <c r="T649">
        <f>IFERROR(Referidos!N649,"")</f>
        <v>0</v>
      </c>
      <c r="U649" s="5">
        <f>IFERROR(Referidos!P649,"")</f>
        <v>0</v>
      </c>
      <c r="V649">
        <f>IFERROR(Referidos!S649,"")</f>
        <v>0</v>
      </c>
      <c r="X649">
        <f>IFERROR(Demos!A647,"")</f>
        <v>0</v>
      </c>
      <c r="Y649">
        <f>IFERROR(Demos!B647,"")</f>
        <v>0</v>
      </c>
      <c r="Z649">
        <f>IFERROR(Demos!C647,"")</f>
        <v>0</v>
      </c>
      <c r="AA649" s="2">
        <f>IFERROR(Demos!D647,"")</f>
        <v>0</v>
      </c>
      <c r="AB649" s="2">
        <f>IFERROR(Demos!E647,"")</f>
        <v>0</v>
      </c>
      <c r="AC649">
        <f>IFERROR(Demos!G647,"")</f>
        <v>0</v>
      </c>
      <c r="AD649">
        <f>IFERROR(Demos!H647,"")</f>
        <v>0</v>
      </c>
      <c r="AF649">
        <f>IFERROR(Telemarketing!A644,"")</f>
        <v>0</v>
      </c>
      <c r="AG649">
        <f>IFERROR(Telemarketing!B644,"")</f>
        <v>0</v>
      </c>
      <c r="AH649" s="2">
        <f>IFERROR(Telemarketing!C644,"")</f>
        <v>0</v>
      </c>
      <c r="AI649" s="42">
        <f>IFERROR(Telemarketing!D644,"")</f>
        <v>0</v>
      </c>
      <c r="AJ649">
        <f>IFERROR(Telemarketing!E644,"")</f>
        <v>0</v>
      </c>
      <c r="AK649">
        <f>IFERROR(Telemarketing!F644,"")</f>
        <v>0</v>
      </c>
      <c r="AL649">
        <f>IFERROR(Telemarketing!G644,"")</f>
        <v>0</v>
      </c>
    </row>
    <row r="650" spans="2:38" x14ac:dyDescent="0.2">
      <c r="B650" s="2"/>
      <c r="K650" s="5"/>
      <c r="L650" s="2"/>
      <c r="O650">
        <f>IFERROR(Referidos!A650,"")</f>
        <v>0</v>
      </c>
      <c r="P650">
        <f>IFERROR(Referidos!B650,"")</f>
        <v>0</v>
      </c>
      <c r="Q650" s="2">
        <f>IFERROR(Referidos!C650,"")</f>
        <v>0</v>
      </c>
      <c r="R650">
        <f>IFERROR(Referidos!D650,"")</f>
        <v>0</v>
      </c>
      <c r="S650">
        <f>IFERROR(Referidos!J650,"")</f>
        <v>0</v>
      </c>
      <c r="T650">
        <f>IFERROR(Referidos!N650,"")</f>
        <v>0</v>
      </c>
      <c r="U650" s="5">
        <f>IFERROR(Referidos!P650,"")</f>
        <v>0</v>
      </c>
      <c r="V650">
        <f>IFERROR(Referidos!S650,"")</f>
        <v>0</v>
      </c>
      <c r="X650">
        <f>IFERROR(Demos!A648,"")</f>
        <v>0</v>
      </c>
      <c r="Y650">
        <f>IFERROR(Demos!B648,"")</f>
        <v>0</v>
      </c>
      <c r="Z650">
        <f>IFERROR(Demos!C648,"")</f>
        <v>0</v>
      </c>
      <c r="AA650" s="2">
        <f>IFERROR(Demos!D648,"")</f>
        <v>0</v>
      </c>
      <c r="AB650" s="2">
        <f>IFERROR(Demos!E648,"")</f>
        <v>0</v>
      </c>
      <c r="AC650">
        <f>IFERROR(Demos!G648,"")</f>
        <v>0</v>
      </c>
      <c r="AD650">
        <f>IFERROR(Demos!H648,"")</f>
        <v>0</v>
      </c>
      <c r="AF650">
        <f>IFERROR(Telemarketing!A645,"")</f>
        <v>0</v>
      </c>
      <c r="AG650">
        <f>IFERROR(Telemarketing!B645,"")</f>
        <v>0</v>
      </c>
      <c r="AH650" s="2">
        <f>IFERROR(Telemarketing!C645,"")</f>
        <v>0</v>
      </c>
      <c r="AI650" s="42">
        <f>IFERROR(Telemarketing!D645,"")</f>
        <v>0</v>
      </c>
      <c r="AJ650">
        <f>IFERROR(Telemarketing!E645,"")</f>
        <v>0</v>
      </c>
      <c r="AK650">
        <f>IFERROR(Telemarketing!F645,"")</f>
        <v>0</v>
      </c>
      <c r="AL650">
        <f>IFERROR(Telemarketing!G645,"")</f>
        <v>0</v>
      </c>
    </row>
    <row r="651" spans="2:38" x14ac:dyDescent="0.2">
      <c r="B651" s="2"/>
      <c r="K651" s="5"/>
      <c r="L651" s="2"/>
      <c r="O651">
        <f>IFERROR(Referidos!A651,"")</f>
        <v>0</v>
      </c>
      <c r="P651">
        <f>IFERROR(Referidos!B651,"")</f>
        <v>0</v>
      </c>
      <c r="Q651" s="2">
        <f>IFERROR(Referidos!C651,"")</f>
        <v>0</v>
      </c>
      <c r="R651">
        <f>IFERROR(Referidos!D651,"")</f>
        <v>0</v>
      </c>
      <c r="S651">
        <f>IFERROR(Referidos!J651,"")</f>
        <v>0</v>
      </c>
      <c r="T651">
        <f>IFERROR(Referidos!N651,"")</f>
        <v>0</v>
      </c>
      <c r="U651" s="5">
        <f>IFERROR(Referidos!P651,"")</f>
        <v>0</v>
      </c>
      <c r="V651">
        <f>IFERROR(Referidos!S651,"")</f>
        <v>0</v>
      </c>
      <c r="X651">
        <f>IFERROR(Demos!A649,"")</f>
        <v>0</v>
      </c>
      <c r="Y651">
        <f>IFERROR(Demos!B649,"")</f>
        <v>0</v>
      </c>
      <c r="Z651">
        <f>IFERROR(Demos!C649,"")</f>
        <v>0</v>
      </c>
      <c r="AA651" s="2">
        <f>IFERROR(Demos!D649,"")</f>
        <v>0</v>
      </c>
      <c r="AB651" s="2">
        <f>IFERROR(Demos!E649,"")</f>
        <v>0</v>
      </c>
      <c r="AC651">
        <f>IFERROR(Demos!G649,"")</f>
        <v>0</v>
      </c>
      <c r="AD651">
        <f>IFERROR(Demos!H649,"")</f>
        <v>0</v>
      </c>
      <c r="AF651">
        <f>IFERROR(Telemarketing!A646,"")</f>
        <v>0</v>
      </c>
      <c r="AG651">
        <f>IFERROR(Telemarketing!B646,"")</f>
        <v>0</v>
      </c>
      <c r="AH651" s="2">
        <f>IFERROR(Telemarketing!C646,"")</f>
        <v>0</v>
      </c>
      <c r="AI651" s="42">
        <f>IFERROR(Telemarketing!D646,"")</f>
        <v>0</v>
      </c>
      <c r="AJ651">
        <f>IFERROR(Telemarketing!E646,"")</f>
        <v>0</v>
      </c>
      <c r="AK651">
        <f>IFERROR(Telemarketing!F646,"")</f>
        <v>0</v>
      </c>
      <c r="AL651">
        <f>IFERROR(Telemarketing!G646,"")</f>
        <v>0</v>
      </c>
    </row>
    <row r="652" spans="2:38" x14ac:dyDescent="0.2">
      <c r="B652" s="2"/>
      <c r="K652" s="5"/>
      <c r="L652" s="2"/>
      <c r="O652">
        <f>IFERROR(Referidos!A652,"")</f>
        <v>0</v>
      </c>
      <c r="P652">
        <f>IFERROR(Referidos!B652,"")</f>
        <v>0</v>
      </c>
      <c r="Q652" s="2">
        <f>IFERROR(Referidos!C652,"")</f>
        <v>0</v>
      </c>
      <c r="R652">
        <f>IFERROR(Referidos!D652,"")</f>
        <v>0</v>
      </c>
      <c r="S652">
        <f>IFERROR(Referidos!J652,"")</f>
        <v>0</v>
      </c>
      <c r="T652">
        <f>IFERROR(Referidos!N652,"")</f>
        <v>0</v>
      </c>
      <c r="U652" s="5">
        <f>IFERROR(Referidos!P652,"")</f>
        <v>0</v>
      </c>
      <c r="V652">
        <f>IFERROR(Referidos!S652,"")</f>
        <v>0</v>
      </c>
      <c r="X652">
        <f>IFERROR(Demos!A650,"")</f>
        <v>0</v>
      </c>
      <c r="Y652">
        <f>IFERROR(Demos!B650,"")</f>
        <v>0</v>
      </c>
      <c r="Z652">
        <f>IFERROR(Demos!C650,"")</f>
        <v>0</v>
      </c>
      <c r="AA652" s="2">
        <f>IFERROR(Demos!D650,"")</f>
        <v>0</v>
      </c>
      <c r="AB652" s="2">
        <f>IFERROR(Demos!E650,"")</f>
        <v>0</v>
      </c>
      <c r="AC652">
        <f>IFERROR(Demos!G650,"")</f>
        <v>0</v>
      </c>
      <c r="AD652">
        <f>IFERROR(Demos!H650,"")</f>
        <v>0</v>
      </c>
      <c r="AF652">
        <f>IFERROR(Telemarketing!A647,"")</f>
        <v>0</v>
      </c>
      <c r="AG652">
        <f>IFERROR(Telemarketing!B647,"")</f>
        <v>0</v>
      </c>
      <c r="AH652" s="2">
        <f>IFERROR(Telemarketing!C647,"")</f>
        <v>0</v>
      </c>
      <c r="AI652" s="42">
        <f>IFERROR(Telemarketing!D647,"")</f>
        <v>0</v>
      </c>
      <c r="AJ652">
        <f>IFERROR(Telemarketing!E647,"")</f>
        <v>0</v>
      </c>
      <c r="AK652">
        <f>IFERROR(Telemarketing!F647,"")</f>
        <v>0</v>
      </c>
      <c r="AL652">
        <f>IFERROR(Telemarketing!G647,"")</f>
        <v>0</v>
      </c>
    </row>
    <row r="653" spans="2:38" x14ac:dyDescent="0.2">
      <c r="B653" s="2"/>
      <c r="K653" s="5"/>
      <c r="L653" s="2"/>
      <c r="O653">
        <f>IFERROR(Referidos!A653,"")</f>
        <v>0</v>
      </c>
      <c r="P653">
        <f>IFERROR(Referidos!B653,"")</f>
        <v>0</v>
      </c>
      <c r="Q653" s="2">
        <f>IFERROR(Referidos!C653,"")</f>
        <v>0</v>
      </c>
      <c r="R653">
        <f>IFERROR(Referidos!D653,"")</f>
        <v>0</v>
      </c>
      <c r="S653">
        <f>IFERROR(Referidos!J653,"")</f>
        <v>0</v>
      </c>
      <c r="T653">
        <f>IFERROR(Referidos!N653,"")</f>
        <v>0</v>
      </c>
      <c r="U653" s="5">
        <f>IFERROR(Referidos!P653,"")</f>
        <v>0</v>
      </c>
      <c r="V653">
        <f>IFERROR(Referidos!S653,"")</f>
        <v>0</v>
      </c>
      <c r="X653">
        <f>IFERROR(Demos!A651,"")</f>
        <v>0</v>
      </c>
      <c r="Y653">
        <f>IFERROR(Demos!B651,"")</f>
        <v>0</v>
      </c>
      <c r="Z653">
        <f>IFERROR(Demos!C651,"")</f>
        <v>0</v>
      </c>
      <c r="AA653" s="2">
        <f>IFERROR(Demos!D651,"")</f>
        <v>0</v>
      </c>
      <c r="AB653" s="2">
        <f>IFERROR(Demos!E651,"")</f>
        <v>0</v>
      </c>
      <c r="AC653">
        <f>IFERROR(Demos!G651,"")</f>
        <v>0</v>
      </c>
      <c r="AD653">
        <f>IFERROR(Demos!H651,"")</f>
        <v>0</v>
      </c>
      <c r="AF653">
        <f>IFERROR(Telemarketing!A648,"")</f>
        <v>0</v>
      </c>
      <c r="AG653">
        <f>IFERROR(Telemarketing!B648,"")</f>
        <v>0</v>
      </c>
      <c r="AH653" s="2">
        <f>IFERROR(Telemarketing!C648,"")</f>
        <v>0</v>
      </c>
      <c r="AI653" s="42">
        <f>IFERROR(Telemarketing!D648,"")</f>
        <v>0</v>
      </c>
      <c r="AJ653">
        <f>IFERROR(Telemarketing!E648,"")</f>
        <v>0</v>
      </c>
      <c r="AK653">
        <f>IFERROR(Telemarketing!F648,"")</f>
        <v>0</v>
      </c>
      <c r="AL653">
        <f>IFERROR(Telemarketing!G648,"")</f>
        <v>0</v>
      </c>
    </row>
    <row r="654" spans="2:38" x14ac:dyDescent="0.2">
      <c r="B654" s="2"/>
      <c r="K654" s="5"/>
      <c r="L654" s="2"/>
      <c r="O654">
        <f>IFERROR(Referidos!A654,"")</f>
        <v>0</v>
      </c>
      <c r="P654">
        <f>IFERROR(Referidos!B654,"")</f>
        <v>0</v>
      </c>
      <c r="Q654" s="2">
        <f>IFERROR(Referidos!C654,"")</f>
        <v>0</v>
      </c>
      <c r="R654">
        <f>IFERROR(Referidos!D654,"")</f>
        <v>0</v>
      </c>
      <c r="S654">
        <f>IFERROR(Referidos!J654,"")</f>
        <v>0</v>
      </c>
      <c r="T654">
        <f>IFERROR(Referidos!N654,"")</f>
        <v>0</v>
      </c>
      <c r="U654" s="5">
        <f>IFERROR(Referidos!P654,"")</f>
        <v>0</v>
      </c>
      <c r="V654">
        <f>IFERROR(Referidos!S654,"")</f>
        <v>0</v>
      </c>
      <c r="X654">
        <f>IFERROR(Demos!A652,"")</f>
        <v>0</v>
      </c>
      <c r="Y654">
        <f>IFERROR(Demos!B652,"")</f>
        <v>0</v>
      </c>
      <c r="Z654">
        <f>IFERROR(Demos!C652,"")</f>
        <v>0</v>
      </c>
      <c r="AA654" s="2">
        <f>IFERROR(Demos!D652,"")</f>
        <v>0</v>
      </c>
      <c r="AB654" s="2">
        <f>IFERROR(Demos!E652,"")</f>
        <v>0</v>
      </c>
      <c r="AC654">
        <f>IFERROR(Demos!G652,"")</f>
        <v>0</v>
      </c>
      <c r="AD654">
        <f>IFERROR(Demos!H652,"")</f>
        <v>0</v>
      </c>
      <c r="AF654">
        <f>IFERROR(Telemarketing!A649,"")</f>
        <v>0</v>
      </c>
      <c r="AG654">
        <f>IFERROR(Telemarketing!B649,"")</f>
        <v>0</v>
      </c>
      <c r="AH654" s="2">
        <f>IFERROR(Telemarketing!C649,"")</f>
        <v>0</v>
      </c>
      <c r="AI654" s="42">
        <f>IFERROR(Telemarketing!D649,"")</f>
        <v>0</v>
      </c>
      <c r="AJ654">
        <f>IFERROR(Telemarketing!E649,"")</f>
        <v>0</v>
      </c>
      <c r="AK654">
        <f>IFERROR(Telemarketing!F649,"")</f>
        <v>0</v>
      </c>
      <c r="AL654">
        <f>IFERROR(Telemarketing!G649,"")</f>
        <v>0</v>
      </c>
    </row>
    <row r="655" spans="2:38" x14ac:dyDescent="0.2">
      <c r="B655" s="2"/>
      <c r="K655" s="5"/>
      <c r="L655" s="2"/>
      <c r="O655">
        <f>IFERROR(Referidos!A655,"")</f>
        <v>0</v>
      </c>
      <c r="P655">
        <f>IFERROR(Referidos!B655,"")</f>
        <v>0</v>
      </c>
      <c r="Q655" s="2">
        <f>IFERROR(Referidos!C655,"")</f>
        <v>0</v>
      </c>
      <c r="R655">
        <f>IFERROR(Referidos!D655,"")</f>
        <v>0</v>
      </c>
      <c r="S655">
        <f>IFERROR(Referidos!J655,"")</f>
        <v>0</v>
      </c>
      <c r="T655">
        <f>IFERROR(Referidos!N655,"")</f>
        <v>0</v>
      </c>
      <c r="U655" s="5">
        <f>IFERROR(Referidos!P655,"")</f>
        <v>0</v>
      </c>
      <c r="V655">
        <f>IFERROR(Referidos!S655,"")</f>
        <v>0</v>
      </c>
      <c r="X655">
        <f>IFERROR(Demos!A653,"")</f>
        <v>0</v>
      </c>
      <c r="Y655">
        <f>IFERROR(Demos!B653,"")</f>
        <v>0</v>
      </c>
      <c r="Z655">
        <f>IFERROR(Demos!C653,"")</f>
        <v>0</v>
      </c>
      <c r="AA655" s="2">
        <f>IFERROR(Demos!D653,"")</f>
        <v>0</v>
      </c>
      <c r="AB655" s="2">
        <f>IFERROR(Demos!E653,"")</f>
        <v>0</v>
      </c>
      <c r="AC655">
        <f>IFERROR(Demos!G653,"")</f>
        <v>0</v>
      </c>
      <c r="AD655">
        <f>IFERROR(Demos!H653,"")</f>
        <v>0</v>
      </c>
      <c r="AF655">
        <f>IFERROR(Telemarketing!A650,"")</f>
        <v>0</v>
      </c>
      <c r="AG655">
        <f>IFERROR(Telemarketing!B650,"")</f>
        <v>0</v>
      </c>
      <c r="AH655" s="2">
        <f>IFERROR(Telemarketing!C650,"")</f>
        <v>0</v>
      </c>
      <c r="AI655" s="42">
        <f>IFERROR(Telemarketing!D650,"")</f>
        <v>0</v>
      </c>
      <c r="AJ655">
        <f>IFERROR(Telemarketing!E650,"")</f>
        <v>0</v>
      </c>
      <c r="AK655">
        <f>IFERROR(Telemarketing!F650,"")</f>
        <v>0</v>
      </c>
      <c r="AL655">
        <f>IFERROR(Telemarketing!G650,"")</f>
        <v>0</v>
      </c>
    </row>
    <row r="656" spans="2:38" x14ac:dyDescent="0.2">
      <c r="B656" s="2"/>
      <c r="K656" s="5"/>
      <c r="L656" s="2"/>
      <c r="O656">
        <f>IFERROR(Referidos!A656,"")</f>
        <v>0</v>
      </c>
      <c r="P656">
        <f>IFERROR(Referidos!B656,"")</f>
        <v>0</v>
      </c>
      <c r="Q656" s="2">
        <f>IFERROR(Referidos!C656,"")</f>
        <v>0</v>
      </c>
      <c r="R656">
        <f>IFERROR(Referidos!D656,"")</f>
        <v>0</v>
      </c>
      <c r="S656">
        <f>IFERROR(Referidos!J656,"")</f>
        <v>0</v>
      </c>
      <c r="T656">
        <f>IFERROR(Referidos!N656,"")</f>
        <v>0</v>
      </c>
      <c r="U656" s="5">
        <f>IFERROR(Referidos!P656,"")</f>
        <v>0</v>
      </c>
      <c r="V656">
        <f>IFERROR(Referidos!S656,"")</f>
        <v>0</v>
      </c>
      <c r="X656">
        <f>IFERROR(Demos!A654,"")</f>
        <v>0</v>
      </c>
      <c r="Y656">
        <f>IFERROR(Demos!B654,"")</f>
        <v>0</v>
      </c>
      <c r="Z656">
        <f>IFERROR(Demos!C654,"")</f>
        <v>0</v>
      </c>
      <c r="AA656" s="2">
        <f>IFERROR(Demos!D654,"")</f>
        <v>0</v>
      </c>
      <c r="AB656" s="2">
        <f>IFERROR(Demos!E654,"")</f>
        <v>0</v>
      </c>
      <c r="AC656">
        <f>IFERROR(Demos!G654,"")</f>
        <v>0</v>
      </c>
      <c r="AD656">
        <f>IFERROR(Demos!H654,"")</f>
        <v>0</v>
      </c>
      <c r="AF656">
        <f>IFERROR(Telemarketing!A651,"")</f>
        <v>0</v>
      </c>
      <c r="AG656">
        <f>IFERROR(Telemarketing!B651,"")</f>
        <v>0</v>
      </c>
      <c r="AH656" s="2">
        <f>IFERROR(Telemarketing!C651,"")</f>
        <v>0</v>
      </c>
      <c r="AI656" s="42">
        <f>IFERROR(Telemarketing!D651,"")</f>
        <v>0</v>
      </c>
      <c r="AJ656">
        <f>IFERROR(Telemarketing!E651,"")</f>
        <v>0</v>
      </c>
      <c r="AK656">
        <f>IFERROR(Telemarketing!F651,"")</f>
        <v>0</v>
      </c>
      <c r="AL656">
        <f>IFERROR(Telemarketing!G651,"")</f>
        <v>0</v>
      </c>
    </row>
    <row r="657" spans="2:38" x14ac:dyDescent="0.2">
      <c r="B657" s="2"/>
      <c r="K657" s="5"/>
      <c r="L657" s="2"/>
      <c r="O657">
        <f>IFERROR(Referidos!A657,"")</f>
        <v>0</v>
      </c>
      <c r="P657">
        <f>IFERROR(Referidos!B657,"")</f>
        <v>0</v>
      </c>
      <c r="Q657" s="2">
        <f>IFERROR(Referidos!C657,"")</f>
        <v>0</v>
      </c>
      <c r="R657">
        <f>IFERROR(Referidos!D657,"")</f>
        <v>0</v>
      </c>
      <c r="S657">
        <f>IFERROR(Referidos!J657,"")</f>
        <v>0</v>
      </c>
      <c r="T657">
        <f>IFERROR(Referidos!N657,"")</f>
        <v>0</v>
      </c>
      <c r="U657" s="5">
        <f>IFERROR(Referidos!P657,"")</f>
        <v>0</v>
      </c>
      <c r="V657">
        <f>IFERROR(Referidos!S657,"")</f>
        <v>0</v>
      </c>
      <c r="X657">
        <f>IFERROR(Demos!A655,"")</f>
        <v>0</v>
      </c>
      <c r="Y657">
        <f>IFERROR(Demos!B655,"")</f>
        <v>0</v>
      </c>
      <c r="Z657">
        <f>IFERROR(Demos!C655,"")</f>
        <v>0</v>
      </c>
      <c r="AA657" s="2">
        <f>IFERROR(Demos!D655,"")</f>
        <v>0</v>
      </c>
      <c r="AB657" s="2">
        <f>IFERROR(Demos!E655,"")</f>
        <v>0</v>
      </c>
      <c r="AC657">
        <f>IFERROR(Demos!G655,"")</f>
        <v>0</v>
      </c>
      <c r="AD657">
        <f>IFERROR(Demos!H655,"")</f>
        <v>0</v>
      </c>
      <c r="AF657">
        <f>IFERROR(Telemarketing!A652,"")</f>
        <v>0</v>
      </c>
      <c r="AG657">
        <f>IFERROR(Telemarketing!B652,"")</f>
        <v>0</v>
      </c>
      <c r="AH657" s="2">
        <f>IFERROR(Telemarketing!C652,"")</f>
        <v>0</v>
      </c>
      <c r="AI657" s="42">
        <f>IFERROR(Telemarketing!D652,"")</f>
        <v>0</v>
      </c>
      <c r="AJ657">
        <f>IFERROR(Telemarketing!E652,"")</f>
        <v>0</v>
      </c>
      <c r="AK657">
        <f>IFERROR(Telemarketing!F652,"")</f>
        <v>0</v>
      </c>
      <c r="AL657">
        <f>IFERROR(Telemarketing!G652,"")</f>
        <v>0</v>
      </c>
    </row>
    <row r="658" spans="2:38" x14ac:dyDescent="0.2">
      <c r="B658" s="2"/>
      <c r="K658" s="5"/>
      <c r="L658" s="2"/>
      <c r="O658">
        <f>IFERROR(Referidos!A658,"")</f>
        <v>0</v>
      </c>
      <c r="P658">
        <f>IFERROR(Referidos!B658,"")</f>
        <v>0</v>
      </c>
      <c r="Q658" s="2">
        <f>IFERROR(Referidos!C658,"")</f>
        <v>0</v>
      </c>
      <c r="R658">
        <f>IFERROR(Referidos!D658,"")</f>
        <v>0</v>
      </c>
      <c r="S658">
        <f>IFERROR(Referidos!J658,"")</f>
        <v>0</v>
      </c>
      <c r="T658">
        <f>IFERROR(Referidos!N658,"")</f>
        <v>0</v>
      </c>
      <c r="U658" s="5">
        <f>IFERROR(Referidos!P658,"")</f>
        <v>0</v>
      </c>
      <c r="V658">
        <f>IFERROR(Referidos!S658,"")</f>
        <v>0</v>
      </c>
      <c r="X658">
        <f>IFERROR(Demos!A656,"")</f>
        <v>0</v>
      </c>
      <c r="Y658">
        <f>IFERROR(Demos!B656,"")</f>
        <v>0</v>
      </c>
      <c r="Z658">
        <f>IFERROR(Demos!C656,"")</f>
        <v>0</v>
      </c>
      <c r="AA658" s="2">
        <f>IFERROR(Demos!D656,"")</f>
        <v>0</v>
      </c>
      <c r="AB658" s="2">
        <f>IFERROR(Demos!E656,"")</f>
        <v>0</v>
      </c>
      <c r="AC658">
        <f>IFERROR(Demos!G656,"")</f>
        <v>0</v>
      </c>
      <c r="AD658">
        <f>IFERROR(Demos!H656,"")</f>
        <v>0</v>
      </c>
      <c r="AF658">
        <f>IFERROR(Telemarketing!A653,"")</f>
        <v>0</v>
      </c>
      <c r="AG658">
        <f>IFERROR(Telemarketing!B653,"")</f>
        <v>0</v>
      </c>
      <c r="AH658" s="2">
        <f>IFERROR(Telemarketing!C653,"")</f>
        <v>0</v>
      </c>
      <c r="AI658" s="42">
        <f>IFERROR(Telemarketing!D653,"")</f>
        <v>0</v>
      </c>
      <c r="AJ658">
        <f>IFERROR(Telemarketing!E653,"")</f>
        <v>0</v>
      </c>
      <c r="AK658">
        <f>IFERROR(Telemarketing!F653,"")</f>
        <v>0</v>
      </c>
      <c r="AL658">
        <f>IFERROR(Telemarketing!G653,"")</f>
        <v>0</v>
      </c>
    </row>
    <row r="659" spans="2:38" x14ac:dyDescent="0.2">
      <c r="B659" s="2"/>
      <c r="K659" s="5"/>
      <c r="L659" s="2"/>
      <c r="O659">
        <f>IFERROR(Referidos!A659,"")</f>
        <v>0</v>
      </c>
      <c r="P659">
        <f>IFERROR(Referidos!B659,"")</f>
        <v>0</v>
      </c>
      <c r="Q659" s="2">
        <f>IFERROR(Referidos!C659,"")</f>
        <v>0</v>
      </c>
      <c r="R659">
        <f>IFERROR(Referidos!D659,"")</f>
        <v>0</v>
      </c>
      <c r="S659">
        <f>IFERROR(Referidos!J659,"")</f>
        <v>0</v>
      </c>
      <c r="T659">
        <f>IFERROR(Referidos!N659,"")</f>
        <v>0</v>
      </c>
      <c r="U659" s="5">
        <f>IFERROR(Referidos!P659,"")</f>
        <v>0</v>
      </c>
      <c r="V659">
        <f>IFERROR(Referidos!S659,"")</f>
        <v>0</v>
      </c>
      <c r="X659">
        <f>IFERROR(Demos!A657,"")</f>
        <v>0</v>
      </c>
      <c r="Y659">
        <f>IFERROR(Demos!B657,"")</f>
        <v>0</v>
      </c>
      <c r="Z659">
        <f>IFERROR(Demos!C657,"")</f>
        <v>0</v>
      </c>
      <c r="AA659" s="2">
        <f>IFERROR(Demos!D657,"")</f>
        <v>0</v>
      </c>
      <c r="AB659" s="2">
        <f>IFERROR(Demos!E657,"")</f>
        <v>0</v>
      </c>
      <c r="AC659">
        <f>IFERROR(Demos!G657,"")</f>
        <v>0</v>
      </c>
      <c r="AD659">
        <f>IFERROR(Demos!H657,"")</f>
        <v>0</v>
      </c>
      <c r="AF659">
        <f>IFERROR(Telemarketing!A654,"")</f>
        <v>0</v>
      </c>
      <c r="AG659">
        <f>IFERROR(Telemarketing!B654,"")</f>
        <v>0</v>
      </c>
      <c r="AH659" s="2">
        <f>IFERROR(Telemarketing!C654,"")</f>
        <v>0</v>
      </c>
      <c r="AI659" s="42">
        <f>IFERROR(Telemarketing!D654,"")</f>
        <v>0</v>
      </c>
      <c r="AJ659">
        <f>IFERROR(Telemarketing!E654,"")</f>
        <v>0</v>
      </c>
      <c r="AK659">
        <f>IFERROR(Telemarketing!F654,"")</f>
        <v>0</v>
      </c>
      <c r="AL659">
        <f>IFERROR(Telemarketing!G654,"")</f>
        <v>0</v>
      </c>
    </row>
    <row r="660" spans="2:38" x14ac:dyDescent="0.2">
      <c r="B660" s="2"/>
      <c r="K660" s="5"/>
      <c r="L660" s="2"/>
      <c r="O660">
        <f>IFERROR(Referidos!A660,"")</f>
        <v>0</v>
      </c>
      <c r="P660">
        <f>IFERROR(Referidos!B660,"")</f>
        <v>0</v>
      </c>
      <c r="Q660" s="2">
        <f>IFERROR(Referidos!C660,"")</f>
        <v>0</v>
      </c>
      <c r="R660">
        <f>IFERROR(Referidos!D660,"")</f>
        <v>0</v>
      </c>
      <c r="S660">
        <f>IFERROR(Referidos!J660,"")</f>
        <v>0</v>
      </c>
      <c r="T660">
        <f>IFERROR(Referidos!N660,"")</f>
        <v>0</v>
      </c>
      <c r="U660" s="5">
        <f>IFERROR(Referidos!P660,"")</f>
        <v>0</v>
      </c>
      <c r="V660">
        <f>IFERROR(Referidos!S660,"")</f>
        <v>0</v>
      </c>
      <c r="X660">
        <f>IFERROR(Demos!A658,"")</f>
        <v>0</v>
      </c>
      <c r="Y660">
        <f>IFERROR(Demos!B658,"")</f>
        <v>0</v>
      </c>
      <c r="Z660">
        <f>IFERROR(Demos!C658,"")</f>
        <v>0</v>
      </c>
      <c r="AA660" s="2">
        <f>IFERROR(Demos!D658,"")</f>
        <v>0</v>
      </c>
      <c r="AB660" s="2">
        <f>IFERROR(Demos!E658,"")</f>
        <v>0</v>
      </c>
      <c r="AC660">
        <f>IFERROR(Demos!G658,"")</f>
        <v>0</v>
      </c>
      <c r="AD660">
        <f>IFERROR(Demos!H658,"")</f>
        <v>0</v>
      </c>
      <c r="AF660">
        <f>IFERROR(Telemarketing!A655,"")</f>
        <v>0</v>
      </c>
      <c r="AG660">
        <f>IFERROR(Telemarketing!B655,"")</f>
        <v>0</v>
      </c>
      <c r="AH660" s="2">
        <f>IFERROR(Telemarketing!C655,"")</f>
        <v>0</v>
      </c>
      <c r="AI660" s="42">
        <f>IFERROR(Telemarketing!D655,"")</f>
        <v>0</v>
      </c>
      <c r="AJ660">
        <f>IFERROR(Telemarketing!E655,"")</f>
        <v>0</v>
      </c>
      <c r="AK660">
        <f>IFERROR(Telemarketing!F655,"")</f>
        <v>0</v>
      </c>
      <c r="AL660">
        <f>IFERROR(Telemarketing!G655,"")</f>
        <v>0</v>
      </c>
    </row>
    <row r="661" spans="2:38" x14ac:dyDescent="0.2">
      <c r="B661" s="2"/>
      <c r="K661" s="5"/>
      <c r="L661" s="2"/>
      <c r="O661">
        <f>IFERROR(Referidos!A661,"")</f>
        <v>0</v>
      </c>
      <c r="P661">
        <f>IFERROR(Referidos!B661,"")</f>
        <v>0</v>
      </c>
      <c r="Q661" s="2">
        <f>IFERROR(Referidos!C661,"")</f>
        <v>0</v>
      </c>
      <c r="R661">
        <f>IFERROR(Referidos!D661,"")</f>
        <v>0</v>
      </c>
      <c r="S661">
        <f>IFERROR(Referidos!J661,"")</f>
        <v>0</v>
      </c>
      <c r="T661">
        <f>IFERROR(Referidos!N661,"")</f>
        <v>0</v>
      </c>
      <c r="U661" s="5">
        <f>IFERROR(Referidos!P661,"")</f>
        <v>0</v>
      </c>
      <c r="V661">
        <f>IFERROR(Referidos!S661,"")</f>
        <v>0</v>
      </c>
      <c r="X661">
        <f>IFERROR(Demos!A659,"")</f>
        <v>0</v>
      </c>
      <c r="Y661">
        <f>IFERROR(Demos!B659,"")</f>
        <v>0</v>
      </c>
      <c r="Z661">
        <f>IFERROR(Demos!C659,"")</f>
        <v>0</v>
      </c>
      <c r="AA661" s="2">
        <f>IFERROR(Demos!D659,"")</f>
        <v>0</v>
      </c>
      <c r="AB661" s="2">
        <f>IFERROR(Demos!E659,"")</f>
        <v>0</v>
      </c>
      <c r="AC661">
        <f>IFERROR(Demos!G659,"")</f>
        <v>0</v>
      </c>
      <c r="AD661">
        <f>IFERROR(Demos!H659,"")</f>
        <v>0</v>
      </c>
      <c r="AF661">
        <f>IFERROR(Telemarketing!A656,"")</f>
        <v>0</v>
      </c>
      <c r="AG661">
        <f>IFERROR(Telemarketing!B656,"")</f>
        <v>0</v>
      </c>
      <c r="AH661" s="2">
        <f>IFERROR(Telemarketing!C656,"")</f>
        <v>0</v>
      </c>
      <c r="AI661" s="42">
        <f>IFERROR(Telemarketing!D656,"")</f>
        <v>0</v>
      </c>
      <c r="AJ661">
        <f>IFERROR(Telemarketing!E656,"")</f>
        <v>0</v>
      </c>
      <c r="AK661">
        <f>IFERROR(Telemarketing!F656,"")</f>
        <v>0</v>
      </c>
      <c r="AL661">
        <f>IFERROR(Telemarketing!G656,"")</f>
        <v>0</v>
      </c>
    </row>
    <row r="662" spans="2:38" x14ac:dyDescent="0.2">
      <c r="B662" s="2"/>
      <c r="K662" s="5"/>
      <c r="L662" s="2"/>
      <c r="O662">
        <f>IFERROR(Referidos!A662,"")</f>
        <v>0</v>
      </c>
      <c r="P662">
        <f>IFERROR(Referidos!B662,"")</f>
        <v>0</v>
      </c>
      <c r="Q662" s="2">
        <f>IFERROR(Referidos!C662,"")</f>
        <v>0</v>
      </c>
      <c r="R662">
        <f>IFERROR(Referidos!D662,"")</f>
        <v>0</v>
      </c>
      <c r="S662">
        <f>IFERROR(Referidos!J662,"")</f>
        <v>0</v>
      </c>
      <c r="T662">
        <f>IFERROR(Referidos!N662,"")</f>
        <v>0</v>
      </c>
      <c r="U662" s="5">
        <f>IFERROR(Referidos!P662,"")</f>
        <v>0</v>
      </c>
      <c r="V662">
        <f>IFERROR(Referidos!S662,"")</f>
        <v>0</v>
      </c>
      <c r="X662">
        <f>IFERROR(Demos!A660,"")</f>
        <v>0</v>
      </c>
      <c r="Y662">
        <f>IFERROR(Demos!B660,"")</f>
        <v>0</v>
      </c>
      <c r="Z662">
        <f>IFERROR(Demos!C660,"")</f>
        <v>0</v>
      </c>
      <c r="AA662" s="2">
        <f>IFERROR(Demos!D660,"")</f>
        <v>0</v>
      </c>
      <c r="AB662" s="2">
        <f>IFERROR(Demos!E660,"")</f>
        <v>0</v>
      </c>
      <c r="AC662">
        <f>IFERROR(Demos!G660,"")</f>
        <v>0</v>
      </c>
      <c r="AD662">
        <f>IFERROR(Demos!H660,"")</f>
        <v>0</v>
      </c>
      <c r="AF662">
        <f>IFERROR(Telemarketing!A657,"")</f>
        <v>0</v>
      </c>
      <c r="AG662">
        <f>IFERROR(Telemarketing!B657,"")</f>
        <v>0</v>
      </c>
      <c r="AH662" s="2">
        <f>IFERROR(Telemarketing!C657,"")</f>
        <v>0</v>
      </c>
      <c r="AI662" s="42">
        <f>IFERROR(Telemarketing!D657,"")</f>
        <v>0</v>
      </c>
      <c r="AJ662">
        <f>IFERROR(Telemarketing!E657,"")</f>
        <v>0</v>
      </c>
      <c r="AK662">
        <f>IFERROR(Telemarketing!F657,"")</f>
        <v>0</v>
      </c>
      <c r="AL662">
        <f>IFERROR(Telemarketing!G657,"")</f>
        <v>0</v>
      </c>
    </row>
    <row r="663" spans="2:38" x14ac:dyDescent="0.2">
      <c r="B663" s="2"/>
      <c r="K663" s="5"/>
      <c r="L663" s="2"/>
      <c r="O663">
        <f>IFERROR(Referidos!A663,"")</f>
        <v>0</v>
      </c>
      <c r="P663">
        <f>IFERROR(Referidos!B663,"")</f>
        <v>0</v>
      </c>
      <c r="Q663" s="2">
        <f>IFERROR(Referidos!C663,"")</f>
        <v>0</v>
      </c>
      <c r="R663">
        <f>IFERROR(Referidos!D663,"")</f>
        <v>0</v>
      </c>
      <c r="S663">
        <f>IFERROR(Referidos!J663,"")</f>
        <v>0</v>
      </c>
      <c r="T663">
        <f>IFERROR(Referidos!N663,"")</f>
        <v>0</v>
      </c>
      <c r="U663" s="5">
        <f>IFERROR(Referidos!P663,"")</f>
        <v>0</v>
      </c>
      <c r="V663">
        <f>IFERROR(Referidos!S663,"")</f>
        <v>0</v>
      </c>
      <c r="X663">
        <f>IFERROR(Demos!A661,"")</f>
        <v>0</v>
      </c>
      <c r="Y663">
        <f>IFERROR(Demos!B661,"")</f>
        <v>0</v>
      </c>
      <c r="Z663">
        <f>IFERROR(Demos!C661,"")</f>
        <v>0</v>
      </c>
      <c r="AA663" s="2">
        <f>IFERROR(Demos!D661,"")</f>
        <v>0</v>
      </c>
      <c r="AB663" s="2">
        <f>IFERROR(Demos!E661,"")</f>
        <v>0</v>
      </c>
      <c r="AC663">
        <f>IFERROR(Demos!G661,"")</f>
        <v>0</v>
      </c>
      <c r="AD663">
        <f>IFERROR(Demos!H661,"")</f>
        <v>0</v>
      </c>
      <c r="AF663">
        <f>IFERROR(Telemarketing!A658,"")</f>
        <v>0</v>
      </c>
      <c r="AG663">
        <f>IFERROR(Telemarketing!B658,"")</f>
        <v>0</v>
      </c>
      <c r="AH663" s="2">
        <f>IFERROR(Telemarketing!C658,"")</f>
        <v>0</v>
      </c>
      <c r="AI663" s="42">
        <f>IFERROR(Telemarketing!D658,"")</f>
        <v>0</v>
      </c>
      <c r="AJ663">
        <f>IFERROR(Telemarketing!E658,"")</f>
        <v>0</v>
      </c>
      <c r="AK663">
        <f>IFERROR(Telemarketing!F658,"")</f>
        <v>0</v>
      </c>
      <c r="AL663">
        <f>IFERROR(Telemarketing!G658,"")</f>
        <v>0</v>
      </c>
    </row>
    <row r="664" spans="2:38" x14ac:dyDescent="0.2">
      <c r="B664" s="2"/>
      <c r="K664" s="5"/>
      <c r="L664" s="2"/>
      <c r="O664">
        <f>IFERROR(Referidos!A664,"")</f>
        <v>0</v>
      </c>
      <c r="P664">
        <f>IFERROR(Referidos!B664,"")</f>
        <v>0</v>
      </c>
      <c r="Q664" s="2">
        <f>IFERROR(Referidos!C664,"")</f>
        <v>0</v>
      </c>
      <c r="R664">
        <f>IFERROR(Referidos!D664,"")</f>
        <v>0</v>
      </c>
      <c r="S664">
        <f>IFERROR(Referidos!J664,"")</f>
        <v>0</v>
      </c>
      <c r="T664">
        <f>IFERROR(Referidos!N664,"")</f>
        <v>0</v>
      </c>
      <c r="U664" s="5">
        <f>IFERROR(Referidos!P664,"")</f>
        <v>0</v>
      </c>
      <c r="V664">
        <f>IFERROR(Referidos!S664,"")</f>
        <v>0</v>
      </c>
      <c r="X664">
        <f>IFERROR(Demos!A662,"")</f>
        <v>0</v>
      </c>
      <c r="Y664">
        <f>IFERROR(Demos!B662,"")</f>
        <v>0</v>
      </c>
      <c r="Z664">
        <f>IFERROR(Demos!C662,"")</f>
        <v>0</v>
      </c>
      <c r="AA664" s="2">
        <f>IFERROR(Demos!D662,"")</f>
        <v>0</v>
      </c>
      <c r="AB664" s="2">
        <f>IFERROR(Demos!E662,"")</f>
        <v>0</v>
      </c>
      <c r="AC664">
        <f>IFERROR(Demos!G662,"")</f>
        <v>0</v>
      </c>
      <c r="AD664">
        <f>IFERROR(Demos!H662,"")</f>
        <v>0</v>
      </c>
      <c r="AF664">
        <f>IFERROR(Telemarketing!A659,"")</f>
        <v>0</v>
      </c>
      <c r="AG664">
        <f>IFERROR(Telemarketing!B659,"")</f>
        <v>0</v>
      </c>
      <c r="AH664" s="2">
        <f>IFERROR(Telemarketing!C659,"")</f>
        <v>0</v>
      </c>
      <c r="AI664" s="42">
        <f>IFERROR(Telemarketing!D659,"")</f>
        <v>0</v>
      </c>
      <c r="AJ664">
        <f>IFERROR(Telemarketing!E659,"")</f>
        <v>0</v>
      </c>
      <c r="AK664">
        <f>IFERROR(Telemarketing!F659,"")</f>
        <v>0</v>
      </c>
      <c r="AL664">
        <f>IFERROR(Telemarketing!G659,"")</f>
        <v>0</v>
      </c>
    </row>
    <row r="665" spans="2:38" x14ac:dyDescent="0.2">
      <c r="B665" s="2"/>
      <c r="K665" s="5"/>
      <c r="L665" s="2"/>
      <c r="O665">
        <f>IFERROR(Referidos!A665,"")</f>
        <v>0</v>
      </c>
      <c r="P665">
        <f>IFERROR(Referidos!B665,"")</f>
        <v>0</v>
      </c>
      <c r="Q665" s="2">
        <f>IFERROR(Referidos!C665,"")</f>
        <v>0</v>
      </c>
      <c r="R665">
        <f>IFERROR(Referidos!D665,"")</f>
        <v>0</v>
      </c>
      <c r="S665">
        <f>IFERROR(Referidos!J665,"")</f>
        <v>0</v>
      </c>
      <c r="T665">
        <f>IFERROR(Referidos!N665,"")</f>
        <v>0</v>
      </c>
      <c r="U665" s="5">
        <f>IFERROR(Referidos!P665,"")</f>
        <v>0</v>
      </c>
      <c r="V665">
        <f>IFERROR(Referidos!S665,"")</f>
        <v>0</v>
      </c>
      <c r="X665">
        <f>IFERROR(Demos!A663,"")</f>
        <v>0</v>
      </c>
      <c r="Y665">
        <f>IFERROR(Demos!B663,"")</f>
        <v>0</v>
      </c>
      <c r="Z665">
        <f>IFERROR(Demos!C663,"")</f>
        <v>0</v>
      </c>
      <c r="AA665" s="2">
        <f>IFERROR(Demos!D663,"")</f>
        <v>0</v>
      </c>
      <c r="AB665" s="2">
        <f>IFERROR(Demos!E663,"")</f>
        <v>0</v>
      </c>
      <c r="AC665">
        <f>IFERROR(Demos!G663,"")</f>
        <v>0</v>
      </c>
      <c r="AD665">
        <f>IFERROR(Demos!H663,"")</f>
        <v>0</v>
      </c>
      <c r="AF665">
        <f>IFERROR(Telemarketing!A660,"")</f>
        <v>0</v>
      </c>
      <c r="AG665">
        <f>IFERROR(Telemarketing!B660,"")</f>
        <v>0</v>
      </c>
      <c r="AH665" s="2">
        <f>IFERROR(Telemarketing!C660,"")</f>
        <v>0</v>
      </c>
      <c r="AI665" s="42">
        <f>IFERROR(Telemarketing!D660,"")</f>
        <v>0</v>
      </c>
      <c r="AJ665">
        <f>IFERROR(Telemarketing!E660,"")</f>
        <v>0</v>
      </c>
      <c r="AK665">
        <f>IFERROR(Telemarketing!F660,"")</f>
        <v>0</v>
      </c>
      <c r="AL665">
        <f>IFERROR(Telemarketing!G660,"")</f>
        <v>0</v>
      </c>
    </row>
    <row r="666" spans="2:38" x14ac:dyDescent="0.2">
      <c r="B666" s="2"/>
      <c r="K666" s="5"/>
      <c r="L666" s="2"/>
      <c r="O666">
        <f>IFERROR(Referidos!A666,"")</f>
        <v>0</v>
      </c>
      <c r="P666">
        <f>IFERROR(Referidos!B666,"")</f>
        <v>0</v>
      </c>
      <c r="Q666" s="2">
        <f>IFERROR(Referidos!C666,"")</f>
        <v>0</v>
      </c>
      <c r="R666">
        <f>IFERROR(Referidos!D666,"")</f>
        <v>0</v>
      </c>
      <c r="S666">
        <f>IFERROR(Referidos!J666,"")</f>
        <v>0</v>
      </c>
      <c r="T666">
        <f>IFERROR(Referidos!N666,"")</f>
        <v>0</v>
      </c>
      <c r="U666" s="5">
        <f>IFERROR(Referidos!P666,"")</f>
        <v>0</v>
      </c>
      <c r="V666">
        <f>IFERROR(Referidos!S666,"")</f>
        <v>0</v>
      </c>
      <c r="X666">
        <f>IFERROR(Demos!A664,"")</f>
        <v>0</v>
      </c>
      <c r="Y666">
        <f>IFERROR(Demos!B664,"")</f>
        <v>0</v>
      </c>
      <c r="Z666">
        <f>IFERROR(Demos!C664,"")</f>
        <v>0</v>
      </c>
      <c r="AA666" s="2">
        <f>IFERROR(Demos!D664,"")</f>
        <v>0</v>
      </c>
      <c r="AB666" s="2">
        <f>IFERROR(Demos!E664,"")</f>
        <v>0</v>
      </c>
      <c r="AC666">
        <f>IFERROR(Demos!G664,"")</f>
        <v>0</v>
      </c>
      <c r="AD666">
        <f>IFERROR(Demos!H664,"")</f>
        <v>0</v>
      </c>
      <c r="AF666">
        <f>IFERROR(Telemarketing!A661,"")</f>
        <v>0</v>
      </c>
      <c r="AG666">
        <f>IFERROR(Telemarketing!B661,"")</f>
        <v>0</v>
      </c>
      <c r="AH666" s="2">
        <f>IFERROR(Telemarketing!C661,"")</f>
        <v>0</v>
      </c>
      <c r="AI666" s="42">
        <f>IFERROR(Telemarketing!D661,"")</f>
        <v>0</v>
      </c>
      <c r="AJ666">
        <f>IFERROR(Telemarketing!E661,"")</f>
        <v>0</v>
      </c>
      <c r="AK666">
        <f>IFERROR(Telemarketing!F661,"")</f>
        <v>0</v>
      </c>
      <c r="AL666">
        <f>IFERROR(Telemarketing!G661,"")</f>
        <v>0</v>
      </c>
    </row>
    <row r="667" spans="2:38" x14ac:dyDescent="0.2">
      <c r="B667" s="2"/>
      <c r="K667" s="5"/>
      <c r="L667" s="2"/>
      <c r="O667">
        <f>IFERROR(Referidos!A667,"")</f>
        <v>0</v>
      </c>
      <c r="P667">
        <f>IFERROR(Referidos!B667,"")</f>
        <v>0</v>
      </c>
      <c r="Q667" s="2">
        <f>IFERROR(Referidos!C667,"")</f>
        <v>0</v>
      </c>
      <c r="R667">
        <f>IFERROR(Referidos!D667,"")</f>
        <v>0</v>
      </c>
      <c r="S667">
        <f>IFERROR(Referidos!J667,"")</f>
        <v>0</v>
      </c>
      <c r="T667">
        <f>IFERROR(Referidos!N667,"")</f>
        <v>0</v>
      </c>
      <c r="U667" s="5">
        <f>IFERROR(Referidos!P667,"")</f>
        <v>0</v>
      </c>
      <c r="V667">
        <f>IFERROR(Referidos!S667,"")</f>
        <v>0</v>
      </c>
      <c r="X667">
        <f>IFERROR(Demos!A665,"")</f>
        <v>0</v>
      </c>
      <c r="Y667">
        <f>IFERROR(Demos!B665,"")</f>
        <v>0</v>
      </c>
      <c r="Z667">
        <f>IFERROR(Demos!C665,"")</f>
        <v>0</v>
      </c>
      <c r="AA667" s="2">
        <f>IFERROR(Demos!D665,"")</f>
        <v>0</v>
      </c>
      <c r="AB667" s="2">
        <f>IFERROR(Demos!E665,"")</f>
        <v>0</v>
      </c>
      <c r="AC667">
        <f>IFERROR(Demos!G665,"")</f>
        <v>0</v>
      </c>
      <c r="AD667">
        <f>IFERROR(Demos!H665,"")</f>
        <v>0</v>
      </c>
      <c r="AF667">
        <f>IFERROR(Telemarketing!A662,"")</f>
        <v>0</v>
      </c>
      <c r="AG667">
        <f>IFERROR(Telemarketing!B662,"")</f>
        <v>0</v>
      </c>
      <c r="AH667" s="2">
        <f>IFERROR(Telemarketing!C662,"")</f>
        <v>0</v>
      </c>
      <c r="AI667" s="42">
        <f>IFERROR(Telemarketing!D662,"")</f>
        <v>0</v>
      </c>
      <c r="AJ667">
        <f>IFERROR(Telemarketing!E662,"")</f>
        <v>0</v>
      </c>
      <c r="AK667">
        <f>IFERROR(Telemarketing!F662,"")</f>
        <v>0</v>
      </c>
      <c r="AL667">
        <f>IFERROR(Telemarketing!G662,"")</f>
        <v>0</v>
      </c>
    </row>
    <row r="668" spans="2:38" x14ac:dyDescent="0.2">
      <c r="B668" s="2"/>
      <c r="K668" s="5"/>
      <c r="L668" s="2"/>
      <c r="O668">
        <f>IFERROR(Referidos!A668,"")</f>
        <v>0</v>
      </c>
      <c r="P668">
        <f>IFERROR(Referidos!B668,"")</f>
        <v>0</v>
      </c>
      <c r="Q668" s="2">
        <f>IFERROR(Referidos!C668,"")</f>
        <v>0</v>
      </c>
      <c r="R668">
        <f>IFERROR(Referidos!D668,"")</f>
        <v>0</v>
      </c>
      <c r="S668">
        <f>IFERROR(Referidos!J668,"")</f>
        <v>0</v>
      </c>
      <c r="T668">
        <f>IFERROR(Referidos!N668,"")</f>
        <v>0</v>
      </c>
      <c r="U668" s="5">
        <f>IFERROR(Referidos!P668,"")</f>
        <v>0</v>
      </c>
      <c r="V668">
        <f>IFERROR(Referidos!S668,"")</f>
        <v>0</v>
      </c>
      <c r="X668">
        <f>IFERROR(Demos!A666,"")</f>
        <v>0</v>
      </c>
      <c r="Y668">
        <f>IFERROR(Demos!B666,"")</f>
        <v>0</v>
      </c>
      <c r="Z668">
        <f>IFERROR(Demos!C666,"")</f>
        <v>0</v>
      </c>
      <c r="AA668" s="2">
        <f>IFERROR(Demos!D666,"")</f>
        <v>0</v>
      </c>
      <c r="AB668" s="2">
        <f>IFERROR(Demos!E666,"")</f>
        <v>0</v>
      </c>
      <c r="AC668">
        <f>IFERROR(Demos!G666,"")</f>
        <v>0</v>
      </c>
      <c r="AD668">
        <f>IFERROR(Demos!H666,"")</f>
        <v>0</v>
      </c>
      <c r="AF668">
        <f>IFERROR(Telemarketing!A663,"")</f>
        <v>0</v>
      </c>
      <c r="AG668">
        <f>IFERROR(Telemarketing!B663,"")</f>
        <v>0</v>
      </c>
      <c r="AH668" s="2">
        <f>IFERROR(Telemarketing!C663,"")</f>
        <v>0</v>
      </c>
      <c r="AI668" s="42">
        <f>IFERROR(Telemarketing!D663,"")</f>
        <v>0</v>
      </c>
      <c r="AJ668">
        <f>IFERROR(Telemarketing!E663,"")</f>
        <v>0</v>
      </c>
      <c r="AK668">
        <f>IFERROR(Telemarketing!F663,"")</f>
        <v>0</v>
      </c>
      <c r="AL668">
        <f>IFERROR(Telemarketing!G663,"")</f>
        <v>0</v>
      </c>
    </row>
    <row r="669" spans="2:38" x14ac:dyDescent="0.2">
      <c r="B669" s="2"/>
      <c r="K669" s="5"/>
      <c r="L669" s="2"/>
      <c r="O669">
        <f>IFERROR(Referidos!A669,"")</f>
        <v>0</v>
      </c>
      <c r="P669">
        <f>IFERROR(Referidos!B669,"")</f>
        <v>0</v>
      </c>
      <c r="Q669" s="2">
        <f>IFERROR(Referidos!C669,"")</f>
        <v>0</v>
      </c>
      <c r="R669">
        <f>IFERROR(Referidos!D669,"")</f>
        <v>0</v>
      </c>
      <c r="S669">
        <f>IFERROR(Referidos!J669,"")</f>
        <v>0</v>
      </c>
      <c r="T669">
        <f>IFERROR(Referidos!N669,"")</f>
        <v>0</v>
      </c>
      <c r="U669" s="5">
        <f>IFERROR(Referidos!P669,"")</f>
        <v>0</v>
      </c>
      <c r="V669">
        <f>IFERROR(Referidos!S669,"")</f>
        <v>0</v>
      </c>
      <c r="X669">
        <f>IFERROR(Demos!A667,"")</f>
        <v>0</v>
      </c>
      <c r="Y669">
        <f>IFERROR(Demos!B667,"")</f>
        <v>0</v>
      </c>
      <c r="Z669">
        <f>IFERROR(Demos!C667,"")</f>
        <v>0</v>
      </c>
      <c r="AA669" s="2">
        <f>IFERROR(Demos!D667,"")</f>
        <v>0</v>
      </c>
      <c r="AB669" s="2">
        <f>IFERROR(Demos!E667,"")</f>
        <v>0</v>
      </c>
      <c r="AC669">
        <f>IFERROR(Demos!G667,"")</f>
        <v>0</v>
      </c>
      <c r="AD669">
        <f>IFERROR(Demos!H667,"")</f>
        <v>0</v>
      </c>
      <c r="AF669">
        <f>IFERROR(Telemarketing!A664,"")</f>
        <v>0</v>
      </c>
      <c r="AG669">
        <f>IFERROR(Telemarketing!B664,"")</f>
        <v>0</v>
      </c>
      <c r="AH669" s="2">
        <f>IFERROR(Telemarketing!C664,"")</f>
        <v>0</v>
      </c>
      <c r="AI669" s="42">
        <f>IFERROR(Telemarketing!D664,"")</f>
        <v>0</v>
      </c>
      <c r="AJ669">
        <f>IFERROR(Telemarketing!E664,"")</f>
        <v>0</v>
      </c>
      <c r="AK669">
        <f>IFERROR(Telemarketing!F664,"")</f>
        <v>0</v>
      </c>
      <c r="AL669">
        <f>IFERROR(Telemarketing!G664,"")</f>
        <v>0</v>
      </c>
    </row>
    <row r="670" spans="2:38" x14ac:dyDescent="0.2">
      <c r="B670" s="2"/>
      <c r="K670" s="5"/>
      <c r="L670" s="2"/>
      <c r="O670">
        <f>IFERROR(Referidos!A670,"")</f>
        <v>0</v>
      </c>
      <c r="P670">
        <f>IFERROR(Referidos!B670,"")</f>
        <v>0</v>
      </c>
      <c r="Q670" s="2">
        <f>IFERROR(Referidos!C670,"")</f>
        <v>0</v>
      </c>
      <c r="R670">
        <f>IFERROR(Referidos!D670,"")</f>
        <v>0</v>
      </c>
      <c r="S670">
        <f>IFERROR(Referidos!J670,"")</f>
        <v>0</v>
      </c>
      <c r="T670">
        <f>IFERROR(Referidos!N670,"")</f>
        <v>0</v>
      </c>
      <c r="U670" s="5">
        <f>IFERROR(Referidos!P670,"")</f>
        <v>0</v>
      </c>
      <c r="V670">
        <f>IFERROR(Referidos!S670,"")</f>
        <v>0</v>
      </c>
      <c r="X670">
        <f>IFERROR(Demos!A668,"")</f>
        <v>0</v>
      </c>
      <c r="Y670">
        <f>IFERROR(Demos!B668,"")</f>
        <v>0</v>
      </c>
      <c r="Z670">
        <f>IFERROR(Demos!C668,"")</f>
        <v>0</v>
      </c>
      <c r="AA670" s="2">
        <f>IFERROR(Demos!D668,"")</f>
        <v>0</v>
      </c>
      <c r="AB670" s="2">
        <f>IFERROR(Demos!E668,"")</f>
        <v>0</v>
      </c>
      <c r="AC670">
        <f>IFERROR(Demos!G668,"")</f>
        <v>0</v>
      </c>
      <c r="AD670">
        <f>IFERROR(Demos!H668,"")</f>
        <v>0</v>
      </c>
      <c r="AF670">
        <f>IFERROR(Telemarketing!A665,"")</f>
        <v>0</v>
      </c>
      <c r="AG670">
        <f>IFERROR(Telemarketing!B665,"")</f>
        <v>0</v>
      </c>
      <c r="AH670" s="2">
        <f>IFERROR(Telemarketing!C665,"")</f>
        <v>0</v>
      </c>
      <c r="AI670" s="42">
        <f>IFERROR(Telemarketing!D665,"")</f>
        <v>0</v>
      </c>
      <c r="AJ670">
        <f>IFERROR(Telemarketing!E665,"")</f>
        <v>0</v>
      </c>
      <c r="AK670">
        <f>IFERROR(Telemarketing!F665,"")</f>
        <v>0</v>
      </c>
      <c r="AL670">
        <f>IFERROR(Telemarketing!G665,"")</f>
        <v>0</v>
      </c>
    </row>
    <row r="671" spans="2:38" x14ac:dyDescent="0.2">
      <c r="B671" s="2"/>
      <c r="K671" s="5"/>
      <c r="L671" s="2"/>
      <c r="O671">
        <f>IFERROR(Referidos!A671,"")</f>
        <v>0</v>
      </c>
      <c r="P671">
        <f>IFERROR(Referidos!B671,"")</f>
        <v>0</v>
      </c>
      <c r="Q671" s="2">
        <f>IFERROR(Referidos!C671,"")</f>
        <v>0</v>
      </c>
      <c r="R671">
        <f>IFERROR(Referidos!D671,"")</f>
        <v>0</v>
      </c>
      <c r="S671">
        <f>IFERROR(Referidos!J671,"")</f>
        <v>0</v>
      </c>
      <c r="T671">
        <f>IFERROR(Referidos!N671,"")</f>
        <v>0</v>
      </c>
      <c r="U671" s="5">
        <f>IFERROR(Referidos!P671,"")</f>
        <v>0</v>
      </c>
      <c r="V671">
        <f>IFERROR(Referidos!S671,"")</f>
        <v>0</v>
      </c>
      <c r="X671">
        <f>IFERROR(Demos!A669,"")</f>
        <v>0</v>
      </c>
      <c r="Y671">
        <f>IFERROR(Demos!B669,"")</f>
        <v>0</v>
      </c>
      <c r="Z671">
        <f>IFERROR(Demos!C669,"")</f>
        <v>0</v>
      </c>
      <c r="AA671" s="2">
        <f>IFERROR(Demos!D669,"")</f>
        <v>0</v>
      </c>
      <c r="AB671" s="2">
        <f>IFERROR(Demos!E669,"")</f>
        <v>0</v>
      </c>
      <c r="AC671">
        <f>IFERROR(Demos!G669,"")</f>
        <v>0</v>
      </c>
      <c r="AD671">
        <f>IFERROR(Demos!H669,"")</f>
        <v>0</v>
      </c>
      <c r="AF671">
        <f>IFERROR(Telemarketing!A666,"")</f>
        <v>0</v>
      </c>
      <c r="AG671">
        <f>IFERROR(Telemarketing!B666,"")</f>
        <v>0</v>
      </c>
      <c r="AH671" s="2">
        <f>IFERROR(Telemarketing!C666,"")</f>
        <v>0</v>
      </c>
      <c r="AI671" s="42">
        <f>IFERROR(Telemarketing!D666,"")</f>
        <v>0</v>
      </c>
      <c r="AJ671">
        <f>IFERROR(Telemarketing!E666,"")</f>
        <v>0</v>
      </c>
      <c r="AK671">
        <f>IFERROR(Telemarketing!F666,"")</f>
        <v>0</v>
      </c>
      <c r="AL671">
        <f>IFERROR(Telemarketing!G666,"")</f>
        <v>0</v>
      </c>
    </row>
    <row r="672" spans="2:38" x14ac:dyDescent="0.2">
      <c r="B672" s="2"/>
      <c r="K672" s="5"/>
      <c r="L672" s="2"/>
      <c r="O672">
        <f>IFERROR(Referidos!A672,"")</f>
        <v>0</v>
      </c>
      <c r="P672">
        <f>IFERROR(Referidos!B672,"")</f>
        <v>0</v>
      </c>
      <c r="Q672" s="2">
        <f>IFERROR(Referidos!C672,"")</f>
        <v>0</v>
      </c>
      <c r="R672">
        <f>IFERROR(Referidos!D672,"")</f>
        <v>0</v>
      </c>
      <c r="S672">
        <f>IFERROR(Referidos!J672,"")</f>
        <v>0</v>
      </c>
      <c r="T672">
        <f>IFERROR(Referidos!N672,"")</f>
        <v>0</v>
      </c>
      <c r="U672" s="5">
        <f>IFERROR(Referidos!P672,"")</f>
        <v>0</v>
      </c>
      <c r="V672">
        <f>IFERROR(Referidos!S672,"")</f>
        <v>0</v>
      </c>
      <c r="X672">
        <f>IFERROR(Demos!A670,"")</f>
        <v>0</v>
      </c>
      <c r="Y672">
        <f>IFERROR(Demos!B670,"")</f>
        <v>0</v>
      </c>
      <c r="Z672">
        <f>IFERROR(Demos!C670,"")</f>
        <v>0</v>
      </c>
      <c r="AA672" s="2">
        <f>IFERROR(Demos!D670,"")</f>
        <v>0</v>
      </c>
      <c r="AB672" s="2">
        <f>IFERROR(Demos!E670,"")</f>
        <v>0</v>
      </c>
      <c r="AC672">
        <f>IFERROR(Demos!G670,"")</f>
        <v>0</v>
      </c>
      <c r="AD672">
        <f>IFERROR(Demos!H670,"")</f>
        <v>0</v>
      </c>
      <c r="AF672">
        <f>IFERROR(Telemarketing!A667,"")</f>
        <v>0</v>
      </c>
      <c r="AG672">
        <f>IFERROR(Telemarketing!B667,"")</f>
        <v>0</v>
      </c>
      <c r="AH672" s="2">
        <f>IFERROR(Telemarketing!C667,"")</f>
        <v>0</v>
      </c>
      <c r="AI672" s="42">
        <f>IFERROR(Telemarketing!D667,"")</f>
        <v>0</v>
      </c>
      <c r="AJ672">
        <f>IFERROR(Telemarketing!E667,"")</f>
        <v>0</v>
      </c>
      <c r="AK672">
        <f>IFERROR(Telemarketing!F667,"")</f>
        <v>0</v>
      </c>
      <c r="AL672">
        <f>IFERROR(Telemarketing!G667,"")</f>
        <v>0</v>
      </c>
    </row>
    <row r="673" spans="2:38" x14ac:dyDescent="0.2">
      <c r="B673" s="2"/>
      <c r="K673" s="5"/>
      <c r="L673" s="2"/>
      <c r="O673">
        <f>IFERROR(Referidos!A673,"")</f>
        <v>0</v>
      </c>
      <c r="P673">
        <f>IFERROR(Referidos!B673,"")</f>
        <v>0</v>
      </c>
      <c r="Q673" s="2">
        <f>IFERROR(Referidos!C673,"")</f>
        <v>0</v>
      </c>
      <c r="R673">
        <f>IFERROR(Referidos!D673,"")</f>
        <v>0</v>
      </c>
      <c r="S673">
        <f>IFERROR(Referidos!J673,"")</f>
        <v>0</v>
      </c>
      <c r="T673">
        <f>IFERROR(Referidos!N673,"")</f>
        <v>0</v>
      </c>
      <c r="U673" s="5">
        <f>IFERROR(Referidos!P673,"")</f>
        <v>0</v>
      </c>
      <c r="V673">
        <f>IFERROR(Referidos!S673,"")</f>
        <v>0</v>
      </c>
      <c r="X673">
        <f>IFERROR(Demos!A671,"")</f>
        <v>0</v>
      </c>
      <c r="Y673">
        <f>IFERROR(Demos!B671,"")</f>
        <v>0</v>
      </c>
      <c r="Z673">
        <f>IFERROR(Demos!C671,"")</f>
        <v>0</v>
      </c>
      <c r="AA673" s="2">
        <f>IFERROR(Demos!D671,"")</f>
        <v>0</v>
      </c>
      <c r="AB673" s="2">
        <f>IFERROR(Demos!E671,"")</f>
        <v>0</v>
      </c>
      <c r="AC673">
        <f>IFERROR(Demos!G671,"")</f>
        <v>0</v>
      </c>
      <c r="AD673">
        <f>IFERROR(Demos!H671,"")</f>
        <v>0</v>
      </c>
      <c r="AF673">
        <f>IFERROR(Telemarketing!A668,"")</f>
        <v>0</v>
      </c>
      <c r="AG673">
        <f>IFERROR(Telemarketing!B668,"")</f>
        <v>0</v>
      </c>
      <c r="AH673" s="2">
        <f>IFERROR(Telemarketing!C668,"")</f>
        <v>0</v>
      </c>
      <c r="AI673" s="42">
        <f>IFERROR(Telemarketing!D668,"")</f>
        <v>0</v>
      </c>
      <c r="AJ673">
        <f>IFERROR(Telemarketing!E668,"")</f>
        <v>0</v>
      </c>
      <c r="AK673">
        <f>IFERROR(Telemarketing!F668,"")</f>
        <v>0</v>
      </c>
      <c r="AL673">
        <f>IFERROR(Telemarketing!G668,"")</f>
        <v>0</v>
      </c>
    </row>
    <row r="674" spans="2:38" x14ac:dyDescent="0.2">
      <c r="B674" s="2"/>
      <c r="K674" s="5"/>
      <c r="L674" s="2"/>
      <c r="O674">
        <f>IFERROR(Referidos!A674,"")</f>
        <v>0</v>
      </c>
      <c r="P674">
        <f>IFERROR(Referidos!B674,"")</f>
        <v>0</v>
      </c>
      <c r="Q674" s="2">
        <f>IFERROR(Referidos!C674,"")</f>
        <v>0</v>
      </c>
      <c r="R674">
        <f>IFERROR(Referidos!D674,"")</f>
        <v>0</v>
      </c>
      <c r="S674">
        <f>IFERROR(Referidos!J674,"")</f>
        <v>0</v>
      </c>
      <c r="T674">
        <f>IFERROR(Referidos!N674,"")</f>
        <v>0</v>
      </c>
      <c r="U674" s="5">
        <f>IFERROR(Referidos!P674,"")</f>
        <v>0</v>
      </c>
      <c r="V674">
        <f>IFERROR(Referidos!S674,"")</f>
        <v>0</v>
      </c>
      <c r="X674">
        <f>IFERROR(Demos!A672,"")</f>
        <v>0</v>
      </c>
      <c r="Y674">
        <f>IFERROR(Demos!B672,"")</f>
        <v>0</v>
      </c>
      <c r="Z674">
        <f>IFERROR(Demos!C672,"")</f>
        <v>0</v>
      </c>
      <c r="AA674" s="2">
        <f>IFERROR(Demos!D672,"")</f>
        <v>0</v>
      </c>
      <c r="AB674" s="2">
        <f>IFERROR(Demos!E672,"")</f>
        <v>0</v>
      </c>
      <c r="AC674">
        <f>IFERROR(Demos!G672,"")</f>
        <v>0</v>
      </c>
      <c r="AD674">
        <f>IFERROR(Demos!H672,"")</f>
        <v>0</v>
      </c>
      <c r="AF674">
        <f>IFERROR(Telemarketing!A669,"")</f>
        <v>0</v>
      </c>
      <c r="AG674">
        <f>IFERROR(Telemarketing!B669,"")</f>
        <v>0</v>
      </c>
      <c r="AH674" s="2">
        <f>IFERROR(Telemarketing!C669,"")</f>
        <v>0</v>
      </c>
      <c r="AI674" s="42">
        <f>IFERROR(Telemarketing!D669,"")</f>
        <v>0</v>
      </c>
      <c r="AJ674">
        <f>IFERROR(Telemarketing!E669,"")</f>
        <v>0</v>
      </c>
      <c r="AK674">
        <f>IFERROR(Telemarketing!F669,"")</f>
        <v>0</v>
      </c>
      <c r="AL674">
        <f>IFERROR(Telemarketing!G669,"")</f>
        <v>0</v>
      </c>
    </row>
    <row r="675" spans="2:38" x14ac:dyDescent="0.2">
      <c r="B675" s="2"/>
      <c r="K675" s="5"/>
      <c r="L675" s="2"/>
      <c r="O675">
        <f>IFERROR(Referidos!A675,"")</f>
        <v>0</v>
      </c>
      <c r="P675">
        <f>IFERROR(Referidos!B675,"")</f>
        <v>0</v>
      </c>
      <c r="Q675" s="2">
        <f>IFERROR(Referidos!C675,"")</f>
        <v>0</v>
      </c>
      <c r="R675">
        <f>IFERROR(Referidos!D675,"")</f>
        <v>0</v>
      </c>
      <c r="S675">
        <f>IFERROR(Referidos!J675,"")</f>
        <v>0</v>
      </c>
      <c r="T675">
        <f>IFERROR(Referidos!N675,"")</f>
        <v>0</v>
      </c>
      <c r="U675" s="5">
        <f>IFERROR(Referidos!P675,"")</f>
        <v>0</v>
      </c>
      <c r="V675">
        <f>IFERROR(Referidos!S675,"")</f>
        <v>0</v>
      </c>
      <c r="X675">
        <f>IFERROR(Demos!A673,"")</f>
        <v>0</v>
      </c>
      <c r="Y675">
        <f>IFERROR(Demos!B673,"")</f>
        <v>0</v>
      </c>
      <c r="Z675">
        <f>IFERROR(Demos!C673,"")</f>
        <v>0</v>
      </c>
      <c r="AA675" s="2">
        <f>IFERROR(Demos!D673,"")</f>
        <v>0</v>
      </c>
      <c r="AB675" s="2">
        <f>IFERROR(Demos!E673,"")</f>
        <v>0</v>
      </c>
      <c r="AC675">
        <f>IFERROR(Demos!G673,"")</f>
        <v>0</v>
      </c>
      <c r="AD675">
        <f>IFERROR(Demos!H673,"")</f>
        <v>0</v>
      </c>
      <c r="AF675">
        <f>IFERROR(Telemarketing!A670,"")</f>
        <v>0</v>
      </c>
      <c r="AG675">
        <f>IFERROR(Telemarketing!B670,"")</f>
        <v>0</v>
      </c>
      <c r="AH675" s="2">
        <f>IFERROR(Telemarketing!C670,"")</f>
        <v>0</v>
      </c>
      <c r="AI675" s="42">
        <f>IFERROR(Telemarketing!D670,"")</f>
        <v>0</v>
      </c>
      <c r="AJ675">
        <f>IFERROR(Telemarketing!E670,"")</f>
        <v>0</v>
      </c>
      <c r="AK675">
        <f>IFERROR(Telemarketing!F670,"")</f>
        <v>0</v>
      </c>
      <c r="AL675">
        <f>IFERROR(Telemarketing!G670,"")</f>
        <v>0</v>
      </c>
    </row>
    <row r="676" spans="2:38" x14ac:dyDescent="0.2">
      <c r="B676" s="2"/>
      <c r="K676" s="5"/>
      <c r="L676" s="2"/>
      <c r="O676">
        <f>IFERROR(Referidos!A676,"")</f>
        <v>0</v>
      </c>
      <c r="P676">
        <f>IFERROR(Referidos!B676,"")</f>
        <v>0</v>
      </c>
      <c r="Q676" s="2">
        <f>IFERROR(Referidos!C676,"")</f>
        <v>0</v>
      </c>
      <c r="R676">
        <f>IFERROR(Referidos!D676,"")</f>
        <v>0</v>
      </c>
      <c r="S676">
        <f>IFERROR(Referidos!J676,"")</f>
        <v>0</v>
      </c>
      <c r="T676">
        <f>IFERROR(Referidos!N676,"")</f>
        <v>0</v>
      </c>
      <c r="U676" s="5">
        <f>IFERROR(Referidos!P676,"")</f>
        <v>0</v>
      </c>
      <c r="V676">
        <f>IFERROR(Referidos!S676,"")</f>
        <v>0</v>
      </c>
      <c r="X676">
        <f>IFERROR(Demos!A674,"")</f>
        <v>0</v>
      </c>
      <c r="Y676">
        <f>IFERROR(Demos!B674,"")</f>
        <v>0</v>
      </c>
      <c r="Z676">
        <f>IFERROR(Demos!C674,"")</f>
        <v>0</v>
      </c>
      <c r="AA676" s="2">
        <f>IFERROR(Demos!D674,"")</f>
        <v>0</v>
      </c>
      <c r="AB676" s="2">
        <f>IFERROR(Demos!E674,"")</f>
        <v>0</v>
      </c>
      <c r="AC676">
        <f>IFERROR(Demos!G674,"")</f>
        <v>0</v>
      </c>
      <c r="AD676">
        <f>IFERROR(Demos!H674,"")</f>
        <v>0</v>
      </c>
      <c r="AF676">
        <f>IFERROR(Telemarketing!A671,"")</f>
        <v>0</v>
      </c>
      <c r="AG676">
        <f>IFERROR(Telemarketing!B671,"")</f>
        <v>0</v>
      </c>
      <c r="AH676" s="2">
        <f>IFERROR(Telemarketing!C671,"")</f>
        <v>0</v>
      </c>
      <c r="AI676" s="42">
        <f>IFERROR(Telemarketing!D671,"")</f>
        <v>0</v>
      </c>
      <c r="AJ676">
        <f>IFERROR(Telemarketing!E671,"")</f>
        <v>0</v>
      </c>
      <c r="AK676">
        <f>IFERROR(Telemarketing!F671,"")</f>
        <v>0</v>
      </c>
      <c r="AL676">
        <f>IFERROR(Telemarketing!G671,"")</f>
        <v>0</v>
      </c>
    </row>
    <row r="677" spans="2:38" x14ac:dyDescent="0.2">
      <c r="B677" s="2"/>
      <c r="K677" s="5"/>
      <c r="L677" s="2"/>
      <c r="O677">
        <f>IFERROR(Referidos!A677,"")</f>
        <v>0</v>
      </c>
      <c r="P677">
        <f>IFERROR(Referidos!B677,"")</f>
        <v>0</v>
      </c>
      <c r="Q677" s="2">
        <f>IFERROR(Referidos!C677,"")</f>
        <v>0</v>
      </c>
      <c r="R677">
        <f>IFERROR(Referidos!D677,"")</f>
        <v>0</v>
      </c>
      <c r="S677">
        <f>IFERROR(Referidos!J677,"")</f>
        <v>0</v>
      </c>
      <c r="T677">
        <f>IFERROR(Referidos!N677,"")</f>
        <v>0</v>
      </c>
      <c r="U677" s="5">
        <f>IFERROR(Referidos!P677,"")</f>
        <v>0</v>
      </c>
      <c r="V677">
        <f>IFERROR(Referidos!S677,"")</f>
        <v>0</v>
      </c>
      <c r="X677">
        <f>IFERROR(Demos!A675,"")</f>
        <v>0</v>
      </c>
      <c r="Y677">
        <f>IFERROR(Demos!B675,"")</f>
        <v>0</v>
      </c>
      <c r="Z677">
        <f>IFERROR(Demos!C675,"")</f>
        <v>0</v>
      </c>
      <c r="AA677" s="2">
        <f>IFERROR(Demos!D675,"")</f>
        <v>0</v>
      </c>
      <c r="AB677" s="2">
        <f>IFERROR(Demos!E675,"")</f>
        <v>0</v>
      </c>
      <c r="AC677">
        <f>IFERROR(Demos!G675,"")</f>
        <v>0</v>
      </c>
      <c r="AD677">
        <f>IFERROR(Demos!H675,"")</f>
        <v>0</v>
      </c>
      <c r="AF677">
        <f>IFERROR(Telemarketing!A672,"")</f>
        <v>0</v>
      </c>
      <c r="AG677">
        <f>IFERROR(Telemarketing!B672,"")</f>
        <v>0</v>
      </c>
      <c r="AH677" s="2">
        <f>IFERROR(Telemarketing!C672,"")</f>
        <v>0</v>
      </c>
      <c r="AI677" s="42">
        <f>IFERROR(Telemarketing!D672,"")</f>
        <v>0</v>
      </c>
      <c r="AJ677">
        <f>IFERROR(Telemarketing!E672,"")</f>
        <v>0</v>
      </c>
      <c r="AK677">
        <f>IFERROR(Telemarketing!F672,"")</f>
        <v>0</v>
      </c>
      <c r="AL677">
        <f>IFERROR(Telemarketing!G672,"")</f>
        <v>0</v>
      </c>
    </row>
    <row r="678" spans="2:38" x14ac:dyDescent="0.2">
      <c r="B678" s="2"/>
      <c r="K678" s="5"/>
      <c r="L678" s="2"/>
      <c r="O678">
        <f>IFERROR(Referidos!A678,"")</f>
        <v>0</v>
      </c>
      <c r="P678">
        <f>IFERROR(Referidos!B678,"")</f>
        <v>0</v>
      </c>
      <c r="Q678" s="2">
        <f>IFERROR(Referidos!C678,"")</f>
        <v>0</v>
      </c>
      <c r="R678">
        <f>IFERROR(Referidos!D678,"")</f>
        <v>0</v>
      </c>
      <c r="S678">
        <f>IFERROR(Referidos!J678,"")</f>
        <v>0</v>
      </c>
      <c r="T678">
        <f>IFERROR(Referidos!N678,"")</f>
        <v>0</v>
      </c>
      <c r="U678" s="5">
        <f>IFERROR(Referidos!P678,"")</f>
        <v>0</v>
      </c>
      <c r="V678">
        <f>IFERROR(Referidos!S678,"")</f>
        <v>0</v>
      </c>
      <c r="X678">
        <f>IFERROR(Demos!A676,"")</f>
        <v>0</v>
      </c>
      <c r="Y678">
        <f>IFERROR(Demos!B676,"")</f>
        <v>0</v>
      </c>
      <c r="Z678">
        <f>IFERROR(Demos!C676,"")</f>
        <v>0</v>
      </c>
      <c r="AA678" s="2">
        <f>IFERROR(Demos!D676,"")</f>
        <v>0</v>
      </c>
      <c r="AB678" s="2">
        <f>IFERROR(Demos!E676,"")</f>
        <v>0</v>
      </c>
      <c r="AC678">
        <f>IFERROR(Demos!G676,"")</f>
        <v>0</v>
      </c>
      <c r="AD678">
        <f>IFERROR(Demos!H676,"")</f>
        <v>0</v>
      </c>
      <c r="AF678">
        <f>IFERROR(Telemarketing!A673,"")</f>
        <v>0</v>
      </c>
      <c r="AG678">
        <f>IFERROR(Telemarketing!B673,"")</f>
        <v>0</v>
      </c>
      <c r="AH678" s="2">
        <f>IFERROR(Telemarketing!C673,"")</f>
        <v>0</v>
      </c>
      <c r="AI678" s="42">
        <f>IFERROR(Telemarketing!D673,"")</f>
        <v>0</v>
      </c>
      <c r="AJ678">
        <f>IFERROR(Telemarketing!E673,"")</f>
        <v>0</v>
      </c>
      <c r="AK678">
        <f>IFERROR(Telemarketing!F673,"")</f>
        <v>0</v>
      </c>
      <c r="AL678">
        <f>IFERROR(Telemarketing!G673,"")</f>
        <v>0</v>
      </c>
    </row>
    <row r="679" spans="2:38" x14ac:dyDescent="0.2">
      <c r="B679" s="2"/>
      <c r="K679" s="5"/>
      <c r="L679" s="2"/>
      <c r="O679">
        <f>IFERROR(Referidos!A679,"")</f>
        <v>0</v>
      </c>
      <c r="P679">
        <f>IFERROR(Referidos!B679,"")</f>
        <v>0</v>
      </c>
      <c r="Q679" s="2">
        <f>IFERROR(Referidos!C679,"")</f>
        <v>0</v>
      </c>
      <c r="R679">
        <f>IFERROR(Referidos!D679,"")</f>
        <v>0</v>
      </c>
      <c r="S679">
        <f>IFERROR(Referidos!J679,"")</f>
        <v>0</v>
      </c>
      <c r="T679">
        <f>IFERROR(Referidos!N679,"")</f>
        <v>0</v>
      </c>
      <c r="U679" s="5">
        <f>IFERROR(Referidos!P679,"")</f>
        <v>0</v>
      </c>
      <c r="V679">
        <f>IFERROR(Referidos!S679,"")</f>
        <v>0</v>
      </c>
      <c r="X679">
        <f>IFERROR(Demos!A677,"")</f>
        <v>0</v>
      </c>
      <c r="Y679">
        <f>IFERROR(Demos!B677,"")</f>
        <v>0</v>
      </c>
      <c r="Z679">
        <f>IFERROR(Demos!C677,"")</f>
        <v>0</v>
      </c>
      <c r="AA679" s="2">
        <f>IFERROR(Demos!D677,"")</f>
        <v>0</v>
      </c>
      <c r="AB679" s="2">
        <f>IFERROR(Demos!E677,"")</f>
        <v>0</v>
      </c>
      <c r="AC679">
        <f>IFERROR(Demos!G677,"")</f>
        <v>0</v>
      </c>
      <c r="AD679">
        <f>IFERROR(Demos!H677,"")</f>
        <v>0</v>
      </c>
      <c r="AF679">
        <f>IFERROR(Telemarketing!A674,"")</f>
        <v>0</v>
      </c>
      <c r="AG679">
        <f>IFERROR(Telemarketing!B674,"")</f>
        <v>0</v>
      </c>
      <c r="AH679" s="2">
        <f>IFERROR(Telemarketing!C674,"")</f>
        <v>0</v>
      </c>
      <c r="AI679" s="42">
        <f>IFERROR(Telemarketing!D674,"")</f>
        <v>0</v>
      </c>
      <c r="AJ679">
        <f>IFERROR(Telemarketing!E674,"")</f>
        <v>0</v>
      </c>
      <c r="AK679">
        <f>IFERROR(Telemarketing!F674,"")</f>
        <v>0</v>
      </c>
      <c r="AL679">
        <f>IFERROR(Telemarketing!G674,"")</f>
        <v>0</v>
      </c>
    </row>
    <row r="680" spans="2:38" x14ac:dyDescent="0.2">
      <c r="B680" s="2"/>
      <c r="K680" s="5"/>
      <c r="L680" s="2"/>
      <c r="O680">
        <f>IFERROR(Referidos!A680,"")</f>
        <v>0</v>
      </c>
      <c r="P680">
        <f>IFERROR(Referidos!B680,"")</f>
        <v>0</v>
      </c>
      <c r="Q680" s="2">
        <f>IFERROR(Referidos!C680,"")</f>
        <v>0</v>
      </c>
      <c r="R680">
        <f>IFERROR(Referidos!D680,"")</f>
        <v>0</v>
      </c>
      <c r="S680">
        <f>IFERROR(Referidos!J680,"")</f>
        <v>0</v>
      </c>
      <c r="T680">
        <f>IFERROR(Referidos!N680,"")</f>
        <v>0</v>
      </c>
      <c r="U680" s="5">
        <f>IFERROR(Referidos!P680,"")</f>
        <v>0</v>
      </c>
      <c r="V680">
        <f>IFERROR(Referidos!S680,"")</f>
        <v>0</v>
      </c>
      <c r="X680">
        <f>IFERROR(Demos!A678,"")</f>
        <v>0</v>
      </c>
      <c r="Y680">
        <f>IFERROR(Demos!B678,"")</f>
        <v>0</v>
      </c>
      <c r="Z680">
        <f>IFERROR(Demos!C678,"")</f>
        <v>0</v>
      </c>
      <c r="AA680" s="2">
        <f>IFERROR(Demos!D678,"")</f>
        <v>0</v>
      </c>
      <c r="AB680" s="2">
        <f>IFERROR(Demos!E678,"")</f>
        <v>0</v>
      </c>
      <c r="AC680">
        <f>IFERROR(Demos!G678,"")</f>
        <v>0</v>
      </c>
      <c r="AD680">
        <f>IFERROR(Demos!H678,"")</f>
        <v>0</v>
      </c>
      <c r="AF680">
        <f>IFERROR(Telemarketing!A675,"")</f>
        <v>0</v>
      </c>
      <c r="AG680">
        <f>IFERROR(Telemarketing!B675,"")</f>
        <v>0</v>
      </c>
      <c r="AH680" s="2">
        <f>IFERROR(Telemarketing!C675,"")</f>
        <v>0</v>
      </c>
      <c r="AI680" s="42">
        <f>IFERROR(Telemarketing!D675,"")</f>
        <v>0</v>
      </c>
      <c r="AJ680">
        <f>IFERROR(Telemarketing!E675,"")</f>
        <v>0</v>
      </c>
      <c r="AK680">
        <f>IFERROR(Telemarketing!F675,"")</f>
        <v>0</v>
      </c>
      <c r="AL680">
        <f>IFERROR(Telemarketing!G675,"")</f>
        <v>0</v>
      </c>
    </row>
    <row r="681" spans="2:38" x14ac:dyDescent="0.2">
      <c r="B681" s="2"/>
      <c r="K681" s="5"/>
      <c r="L681" s="2"/>
      <c r="O681">
        <f>IFERROR(Referidos!A681,"")</f>
        <v>0</v>
      </c>
      <c r="P681">
        <f>IFERROR(Referidos!B681,"")</f>
        <v>0</v>
      </c>
      <c r="Q681" s="2">
        <f>IFERROR(Referidos!C681,"")</f>
        <v>0</v>
      </c>
      <c r="R681">
        <f>IFERROR(Referidos!D681,"")</f>
        <v>0</v>
      </c>
      <c r="S681">
        <f>IFERROR(Referidos!J681,"")</f>
        <v>0</v>
      </c>
      <c r="T681">
        <f>IFERROR(Referidos!N681,"")</f>
        <v>0</v>
      </c>
      <c r="U681" s="5">
        <f>IFERROR(Referidos!P681,"")</f>
        <v>0</v>
      </c>
      <c r="V681">
        <f>IFERROR(Referidos!S681,"")</f>
        <v>0</v>
      </c>
      <c r="X681">
        <f>IFERROR(Demos!A679,"")</f>
        <v>0</v>
      </c>
      <c r="Y681">
        <f>IFERROR(Demos!B679,"")</f>
        <v>0</v>
      </c>
      <c r="Z681">
        <f>IFERROR(Demos!C679,"")</f>
        <v>0</v>
      </c>
      <c r="AA681" s="2">
        <f>IFERROR(Demos!D679,"")</f>
        <v>0</v>
      </c>
      <c r="AB681" s="2">
        <f>IFERROR(Demos!E679,"")</f>
        <v>0</v>
      </c>
      <c r="AC681">
        <f>IFERROR(Demos!G679,"")</f>
        <v>0</v>
      </c>
      <c r="AD681">
        <f>IFERROR(Demos!H679,"")</f>
        <v>0</v>
      </c>
      <c r="AF681">
        <f>IFERROR(Telemarketing!A676,"")</f>
        <v>0</v>
      </c>
      <c r="AG681">
        <f>IFERROR(Telemarketing!B676,"")</f>
        <v>0</v>
      </c>
      <c r="AH681" s="2">
        <f>IFERROR(Telemarketing!C676,"")</f>
        <v>0</v>
      </c>
      <c r="AI681" s="42">
        <f>IFERROR(Telemarketing!D676,"")</f>
        <v>0</v>
      </c>
      <c r="AJ681">
        <f>IFERROR(Telemarketing!E676,"")</f>
        <v>0</v>
      </c>
      <c r="AK681">
        <f>IFERROR(Telemarketing!F676,"")</f>
        <v>0</v>
      </c>
      <c r="AL681">
        <f>IFERROR(Telemarketing!G676,"")</f>
        <v>0</v>
      </c>
    </row>
    <row r="682" spans="2:38" x14ac:dyDescent="0.2">
      <c r="B682" s="2"/>
      <c r="K682" s="5"/>
      <c r="L682" s="2"/>
      <c r="O682">
        <f>IFERROR(Referidos!A682,"")</f>
        <v>0</v>
      </c>
      <c r="P682">
        <f>IFERROR(Referidos!B682,"")</f>
        <v>0</v>
      </c>
      <c r="Q682" s="2">
        <f>IFERROR(Referidos!C682,"")</f>
        <v>0</v>
      </c>
      <c r="R682">
        <f>IFERROR(Referidos!D682,"")</f>
        <v>0</v>
      </c>
      <c r="S682">
        <f>IFERROR(Referidos!J682,"")</f>
        <v>0</v>
      </c>
      <c r="T682">
        <f>IFERROR(Referidos!N682,"")</f>
        <v>0</v>
      </c>
      <c r="U682" s="5">
        <f>IFERROR(Referidos!P682,"")</f>
        <v>0</v>
      </c>
      <c r="V682">
        <f>IFERROR(Referidos!S682,"")</f>
        <v>0</v>
      </c>
      <c r="X682">
        <f>IFERROR(Demos!A680,"")</f>
        <v>0</v>
      </c>
      <c r="Y682">
        <f>IFERROR(Demos!B680,"")</f>
        <v>0</v>
      </c>
      <c r="Z682">
        <f>IFERROR(Demos!C680,"")</f>
        <v>0</v>
      </c>
      <c r="AA682" s="2">
        <f>IFERROR(Demos!D680,"")</f>
        <v>0</v>
      </c>
      <c r="AB682" s="2">
        <f>IFERROR(Demos!E680,"")</f>
        <v>0</v>
      </c>
      <c r="AC682">
        <f>IFERROR(Demos!G680,"")</f>
        <v>0</v>
      </c>
      <c r="AD682">
        <f>IFERROR(Demos!H680,"")</f>
        <v>0</v>
      </c>
      <c r="AF682">
        <f>IFERROR(Telemarketing!A677,"")</f>
        <v>0</v>
      </c>
      <c r="AG682">
        <f>IFERROR(Telemarketing!B677,"")</f>
        <v>0</v>
      </c>
      <c r="AH682" s="2">
        <f>IFERROR(Telemarketing!C677,"")</f>
        <v>0</v>
      </c>
      <c r="AI682" s="42">
        <f>IFERROR(Telemarketing!D677,"")</f>
        <v>0</v>
      </c>
      <c r="AJ682">
        <f>IFERROR(Telemarketing!E677,"")</f>
        <v>0</v>
      </c>
      <c r="AK682">
        <f>IFERROR(Telemarketing!F677,"")</f>
        <v>0</v>
      </c>
      <c r="AL682">
        <f>IFERROR(Telemarketing!G677,"")</f>
        <v>0</v>
      </c>
    </row>
    <row r="683" spans="2:38" x14ac:dyDescent="0.2">
      <c r="B683" s="2"/>
      <c r="K683" s="5"/>
      <c r="L683" s="2"/>
      <c r="O683">
        <f>IFERROR(Referidos!A683,"")</f>
        <v>0</v>
      </c>
      <c r="P683">
        <f>IFERROR(Referidos!B683,"")</f>
        <v>0</v>
      </c>
      <c r="Q683" s="2">
        <f>IFERROR(Referidos!C683,"")</f>
        <v>0</v>
      </c>
      <c r="R683">
        <f>IFERROR(Referidos!D683,"")</f>
        <v>0</v>
      </c>
      <c r="S683">
        <f>IFERROR(Referidos!J683,"")</f>
        <v>0</v>
      </c>
      <c r="T683">
        <f>IFERROR(Referidos!N683,"")</f>
        <v>0</v>
      </c>
      <c r="U683" s="5">
        <f>IFERROR(Referidos!P683,"")</f>
        <v>0</v>
      </c>
      <c r="V683">
        <f>IFERROR(Referidos!S683,"")</f>
        <v>0</v>
      </c>
      <c r="X683">
        <f>IFERROR(Demos!A681,"")</f>
        <v>0</v>
      </c>
      <c r="Y683">
        <f>IFERROR(Demos!B681,"")</f>
        <v>0</v>
      </c>
      <c r="Z683">
        <f>IFERROR(Demos!C681,"")</f>
        <v>0</v>
      </c>
      <c r="AA683" s="2">
        <f>IFERROR(Demos!D681,"")</f>
        <v>0</v>
      </c>
      <c r="AB683" s="2">
        <f>IFERROR(Demos!E681,"")</f>
        <v>0</v>
      </c>
      <c r="AC683">
        <f>IFERROR(Demos!G681,"")</f>
        <v>0</v>
      </c>
      <c r="AD683">
        <f>IFERROR(Demos!H681,"")</f>
        <v>0</v>
      </c>
      <c r="AF683">
        <f>IFERROR(Telemarketing!A678,"")</f>
        <v>0</v>
      </c>
      <c r="AG683">
        <f>IFERROR(Telemarketing!B678,"")</f>
        <v>0</v>
      </c>
      <c r="AH683" s="2">
        <f>IFERROR(Telemarketing!C678,"")</f>
        <v>0</v>
      </c>
      <c r="AI683" s="42">
        <f>IFERROR(Telemarketing!D678,"")</f>
        <v>0</v>
      </c>
      <c r="AJ683">
        <f>IFERROR(Telemarketing!E678,"")</f>
        <v>0</v>
      </c>
      <c r="AK683">
        <f>IFERROR(Telemarketing!F678,"")</f>
        <v>0</v>
      </c>
      <c r="AL683">
        <f>IFERROR(Telemarketing!G678,"")</f>
        <v>0</v>
      </c>
    </row>
    <row r="684" spans="2:38" x14ac:dyDescent="0.2">
      <c r="B684" s="2"/>
      <c r="K684" s="5"/>
      <c r="L684" s="2"/>
      <c r="O684">
        <f>IFERROR(Referidos!A684,"")</f>
        <v>0</v>
      </c>
      <c r="P684">
        <f>IFERROR(Referidos!B684,"")</f>
        <v>0</v>
      </c>
      <c r="Q684" s="2">
        <f>IFERROR(Referidos!C684,"")</f>
        <v>0</v>
      </c>
      <c r="R684">
        <f>IFERROR(Referidos!D684,"")</f>
        <v>0</v>
      </c>
      <c r="S684">
        <f>IFERROR(Referidos!J684,"")</f>
        <v>0</v>
      </c>
      <c r="T684">
        <f>IFERROR(Referidos!N684,"")</f>
        <v>0</v>
      </c>
      <c r="U684" s="5">
        <f>IFERROR(Referidos!P684,"")</f>
        <v>0</v>
      </c>
      <c r="V684">
        <f>IFERROR(Referidos!S684,"")</f>
        <v>0</v>
      </c>
      <c r="X684">
        <f>IFERROR(Demos!A682,"")</f>
        <v>0</v>
      </c>
      <c r="Y684">
        <f>IFERROR(Demos!B682,"")</f>
        <v>0</v>
      </c>
      <c r="Z684">
        <f>IFERROR(Demos!C682,"")</f>
        <v>0</v>
      </c>
      <c r="AA684" s="2">
        <f>IFERROR(Demos!D682,"")</f>
        <v>0</v>
      </c>
      <c r="AB684" s="2">
        <f>IFERROR(Demos!E682,"")</f>
        <v>0</v>
      </c>
      <c r="AC684">
        <f>IFERROR(Demos!G682,"")</f>
        <v>0</v>
      </c>
      <c r="AD684">
        <f>IFERROR(Demos!H682,"")</f>
        <v>0</v>
      </c>
      <c r="AF684">
        <f>IFERROR(Telemarketing!A679,"")</f>
        <v>0</v>
      </c>
      <c r="AG684">
        <f>IFERROR(Telemarketing!B679,"")</f>
        <v>0</v>
      </c>
      <c r="AH684" s="2">
        <f>IFERROR(Telemarketing!C679,"")</f>
        <v>0</v>
      </c>
      <c r="AI684" s="42">
        <f>IFERROR(Telemarketing!D679,"")</f>
        <v>0</v>
      </c>
      <c r="AJ684">
        <f>IFERROR(Telemarketing!E679,"")</f>
        <v>0</v>
      </c>
      <c r="AK684">
        <f>IFERROR(Telemarketing!F679,"")</f>
        <v>0</v>
      </c>
      <c r="AL684">
        <f>IFERROR(Telemarketing!G679,"")</f>
        <v>0</v>
      </c>
    </row>
    <row r="685" spans="2:38" x14ac:dyDescent="0.2">
      <c r="B685" s="2"/>
      <c r="K685" s="5"/>
      <c r="L685" s="2"/>
      <c r="O685">
        <f>IFERROR(Referidos!A685,"")</f>
        <v>0</v>
      </c>
      <c r="P685">
        <f>IFERROR(Referidos!B685,"")</f>
        <v>0</v>
      </c>
      <c r="Q685" s="2">
        <f>IFERROR(Referidos!C685,"")</f>
        <v>0</v>
      </c>
      <c r="R685">
        <f>IFERROR(Referidos!D685,"")</f>
        <v>0</v>
      </c>
      <c r="S685">
        <f>IFERROR(Referidos!J685,"")</f>
        <v>0</v>
      </c>
      <c r="T685">
        <f>IFERROR(Referidos!N685,"")</f>
        <v>0</v>
      </c>
      <c r="U685" s="5">
        <f>IFERROR(Referidos!P685,"")</f>
        <v>0</v>
      </c>
      <c r="V685">
        <f>IFERROR(Referidos!S685,"")</f>
        <v>0</v>
      </c>
      <c r="X685">
        <f>IFERROR(Demos!A683,"")</f>
        <v>0</v>
      </c>
      <c r="Y685">
        <f>IFERROR(Demos!B683,"")</f>
        <v>0</v>
      </c>
      <c r="Z685">
        <f>IFERROR(Demos!C683,"")</f>
        <v>0</v>
      </c>
      <c r="AA685" s="2">
        <f>IFERROR(Demos!D683,"")</f>
        <v>0</v>
      </c>
      <c r="AB685" s="2">
        <f>IFERROR(Demos!E683,"")</f>
        <v>0</v>
      </c>
      <c r="AC685">
        <f>IFERROR(Demos!G683,"")</f>
        <v>0</v>
      </c>
      <c r="AD685">
        <f>IFERROR(Demos!H683,"")</f>
        <v>0</v>
      </c>
      <c r="AF685">
        <f>IFERROR(Telemarketing!A680,"")</f>
        <v>0</v>
      </c>
      <c r="AG685">
        <f>IFERROR(Telemarketing!B680,"")</f>
        <v>0</v>
      </c>
      <c r="AH685" s="2">
        <f>IFERROR(Telemarketing!C680,"")</f>
        <v>0</v>
      </c>
      <c r="AI685" s="42">
        <f>IFERROR(Telemarketing!D680,"")</f>
        <v>0</v>
      </c>
      <c r="AJ685">
        <f>IFERROR(Telemarketing!E680,"")</f>
        <v>0</v>
      </c>
      <c r="AK685">
        <f>IFERROR(Telemarketing!F680,"")</f>
        <v>0</v>
      </c>
      <c r="AL685">
        <f>IFERROR(Telemarketing!G680,"")</f>
        <v>0</v>
      </c>
    </row>
    <row r="686" spans="2:38" x14ac:dyDescent="0.2">
      <c r="B686" s="2"/>
      <c r="K686" s="5"/>
      <c r="L686" s="2"/>
      <c r="O686">
        <f>IFERROR(Referidos!A686,"")</f>
        <v>0</v>
      </c>
      <c r="P686">
        <f>IFERROR(Referidos!B686,"")</f>
        <v>0</v>
      </c>
      <c r="Q686" s="2">
        <f>IFERROR(Referidos!C686,"")</f>
        <v>0</v>
      </c>
      <c r="R686">
        <f>IFERROR(Referidos!D686,"")</f>
        <v>0</v>
      </c>
      <c r="S686">
        <f>IFERROR(Referidos!J686,"")</f>
        <v>0</v>
      </c>
      <c r="T686">
        <f>IFERROR(Referidos!N686,"")</f>
        <v>0</v>
      </c>
      <c r="U686" s="5">
        <f>IFERROR(Referidos!P686,"")</f>
        <v>0</v>
      </c>
      <c r="V686">
        <f>IFERROR(Referidos!S686,"")</f>
        <v>0</v>
      </c>
      <c r="X686">
        <f>IFERROR(Demos!A684,"")</f>
        <v>0</v>
      </c>
      <c r="Y686">
        <f>IFERROR(Demos!B684,"")</f>
        <v>0</v>
      </c>
      <c r="Z686">
        <f>IFERROR(Demos!C684,"")</f>
        <v>0</v>
      </c>
      <c r="AA686" s="2">
        <f>IFERROR(Demos!D684,"")</f>
        <v>0</v>
      </c>
      <c r="AB686" s="2">
        <f>IFERROR(Demos!E684,"")</f>
        <v>0</v>
      </c>
      <c r="AC686">
        <f>IFERROR(Demos!G684,"")</f>
        <v>0</v>
      </c>
      <c r="AD686">
        <f>IFERROR(Demos!H684,"")</f>
        <v>0</v>
      </c>
      <c r="AF686">
        <f>IFERROR(Telemarketing!A681,"")</f>
        <v>0</v>
      </c>
      <c r="AG686">
        <f>IFERROR(Telemarketing!B681,"")</f>
        <v>0</v>
      </c>
      <c r="AH686" s="2">
        <f>IFERROR(Telemarketing!C681,"")</f>
        <v>0</v>
      </c>
      <c r="AI686" s="42">
        <f>IFERROR(Telemarketing!D681,"")</f>
        <v>0</v>
      </c>
      <c r="AJ686">
        <f>IFERROR(Telemarketing!E681,"")</f>
        <v>0</v>
      </c>
      <c r="AK686">
        <f>IFERROR(Telemarketing!F681,"")</f>
        <v>0</v>
      </c>
      <c r="AL686">
        <f>IFERROR(Telemarketing!G681,"")</f>
        <v>0</v>
      </c>
    </row>
    <row r="687" spans="2:38" x14ac:dyDescent="0.2">
      <c r="B687" s="2"/>
      <c r="K687" s="5"/>
      <c r="L687" s="2"/>
      <c r="O687">
        <f>IFERROR(Referidos!A687,"")</f>
        <v>0</v>
      </c>
      <c r="P687">
        <f>IFERROR(Referidos!B687,"")</f>
        <v>0</v>
      </c>
      <c r="Q687" s="2">
        <f>IFERROR(Referidos!C687,"")</f>
        <v>0</v>
      </c>
      <c r="R687">
        <f>IFERROR(Referidos!D687,"")</f>
        <v>0</v>
      </c>
      <c r="S687">
        <f>IFERROR(Referidos!J687,"")</f>
        <v>0</v>
      </c>
      <c r="T687">
        <f>IFERROR(Referidos!N687,"")</f>
        <v>0</v>
      </c>
      <c r="U687" s="5">
        <f>IFERROR(Referidos!P687,"")</f>
        <v>0</v>
      </c>
      <c r="V687">
        <f>IFERROR(Referidos!S687,"")</f>
        <v>0</v>
      </c>
      <c r="X687">
        <f>IFERROR(Demos!A685,"")</f>
        <v>0</v>
      </c>
      <c r="Y687">
        <f>IFERROR(Demos!B685,"")</f>
        <v>0</v>
      </c>
      <c r="Z687">
        <f>IFERROR(Demos!C685,"")</f>
        <v>0</v>
      </c>
      <c r="AA687" s="2">
        <f>IFERROR(Demos!D685,"")</f>
        <v>0</v>
      </c>
      <c r="AB687" s="2">
        <f>IFERROR(Demos!E685,"")</f>
        <v>0</v>
      </c>
      <c r="AC687">
        <f>IFERROR(Demos!G685,"")</f>
        <v>0</v>
      </c>
      <c r="AD687">
        <f>IFERROR(Demos!H685,"")</f>
        <v>0</v>
      </c>
      <c r="AF687">
        <f>IFERROR(Telemarketing!A682,"")</f>
        <v>0</v>
      </c>
      <c r="AG687">
        <f>IFERROR(Telemarketing!B682,"")</f>
        <v>0</v>
      </c>
      <c r="AH687" s="2">
        <f>IFERROR(Telemarketing!C682,"")</f>
        <v>0</v>
      </c>
      <c r="AI687" s="42">
        <f>IFERROR(Telemarketing!D682,"")</f>
        <v>0</v>
      </c>
      <c r="AJ687">
        <f>IFERROR(Telemarketing!E682,"")</f>
        <v>0</v>
      </c>
      <c r="AK687">
        <f>IFERROR(Telemarketing!F682,"")</f>
        <v>0</v>
      </c>
      <c r="AL687">
        <f>IFERROR(Telemarketing!G682,"")</f>
        <v>0</v>
      </c>
    </row>
    <row r="688" spans="2:38" x14ac:dyDescent="0.2">
      <c r="B688" s="2"/>
      <c r="K688" s="5"/>
      <c r="L688" s="2"/>
      <c r="O688">
        <f>IFERROR(Referidos!A688,"")</f>
        <v>0</v>
      </c>
      <c r="P688">
        <f>IFERROR(Referidos!B688,"")</f>
        <v>0</v>
      </c>
      <c r="Q688" s="2">
        <f>IFERROR(Referidos!C688,"")</f>
        <v>0</v>
      </c>
      <c r="R688">
        <f>IFERROR(Referidos!D688,"")</f>
        <v>0</v>
      </c>
      <c r="S688">
        <f>IFERROR(Referidos!J688,"")</f>
        <v>0</v>
      </c>
      <c r="T688">
        <f>IFERROR(Referidos!N688,"")</f>
        <v>0</v>
      </c>
      <c r="U688" s="5">
        <f>IFERROR(Referidos!P688,"")</f>
        <v>0</v>
      </c>
      <c r="V688">
        <f>IFERROR(Referidos!S688,"")</f>
        <v>0</v>
      </c>
      <c r="X688">
        <f>IFERROR(Demos!A686,"")</f>
        <v>0</v>
      </c>
      <c r="Y688">
        <f>IFERROR(Demos!B686,"")</f>
        <v>0</v>
      </c>
      <c r="Z688">
        <f>IFERROR(Demos!C686,"")</f>
        <v>0</v>
      </c>
      <c r="AA688" s="2">
        <f>IFERROR(Demos!D686,"")</f>
        <v>0</v>
      </c>
      <c r="AB688" s="2">
        <f>IFERROR(Demos!E686,"")</f>
        <v>0</v>
      </c>
      <c r="AC688">
        <f>IFERROR(Demos!G686,"")</f>
        <v>0</v>
      </c>
      <c r="AD688">
        <f>IFERROR(Demos!H686,"")</f>
        <v>0</v>
      </c>
      <c r="AF688">
        <f>IFERROR(Telemarketing!A683,"")</f>
        <v>0</v>
      </c>
      <c r="AG688">
        <f>IFERROR(Telemarketing!B683,"")</f>
        <v>0</v>
      </c>
      <c r="AH688" s="2">
        <f>IFERROR(Telemarketing!C683,"")</f>
        <v>0</v>
      </c>
      <c r="AI688" s="42">
        <f>IFERROR(Telemarketing!D683,"")</f>
        <v>0</v>
      </c>
      <c r="AJ688">
        <f>IFERROR(Telemarketing!E683,"")</f>
        <v>0</v>
      </c>
      <c r="AK688">
        <f>IFERROR(Telemarketing!F683,"")</f>
        <v>0</v>
      </c>
      <c r="AL688">
        <f>IFERROR(Telemarketing!G683,"")</f>
        <v>0</v>
      </c>
    </row>
    <row r="689" spans="2:38" x14ac:dyDescent="0.2">
      <c r="B689" s="2"/>
      <c r="K689" s="5"/>
      <c r="L689" s="2"/>
      <c r="O689">
        <f>IFERROR(Referidos!A689,"")</f>
        <v>0</v>
      </c>
      <c r="P689">
        <f>IFERROR(Referidos!B689,"")</f>
        <v>0</v>
      </c>
      <c r="Q689" s="2">
        <f>IFERROR(Referidos!C689,"")</f>
        <v>0</v>
      </c>
      <c r="R689">
        <f>IFERROR(Referidos!D689,"")</f>
        <v>0</v>
      </c>
      <c r="S689">
        <f>IFERROR(Referidos!J689,"")</f>
        <v>0</v>
      </c>
      <c r="T689">
        <f>IFERROR(Referidos!N689,"")</f>
        <v>0</v>
      </c>
      <c r="U689" s="5">
        <f>IFERROR(Referidos!P689,"")</f>
        <v>0</v>
      </c>
      <c r="V689">
        <f>IFERROR(Referidos!S689,"")</f>
        <v>0</v>
      </c>
      <c r="X689">
        <f>IFERROR(Demos!A687,"")</f>
        <v>0</v>
      </c>
      <c r="Y689">
        <f>IFERROR(Demos!B687,"")</f>
        <v>0</v>
      </c>
      <c r="Z689">
        <f>IFERROR(Demos!C687,"")</f>
        <v>0</v>
      </c>
      <c r="AA689" s="2">
        <f>IFERROR(Demos!D687,"")</f>
        <v>0</v>
      </c>
      <c r="AB689" s="2">
        <f>IFERROR(Demos!E687,"")</f>
        <v>0</v>
      </c>
      <c r="AC689">
        <f>IFERROR(Demos!G687,"")</f>
        <v>0</v>
      </c>
      <c r="AD689">
        <f>IFERROR(Demos!H687,"")</f>
        <v>0</v>
      </c>
      <c r="AF689">
        <f>IFERROR(Telemarketing!A684,"")</f>
        <v>0</v>
      </c>
      <c r="AG689">
        <f>IFERROR(Telemarketing!B684,"")</f>
        <v>0</v>
      </c>
      <c r="AH689" s="2">
        <f>IFERROR(Telemarketing!C684,"")</f>
        <v>0</v>
      </c>
      <c r="AI689" s="42">
        <f>IFERROR(Telemarketing!D684,"")</f>
        <v>0</v>
      </c>
      <c r="AJ689">
        <f>IFERROR(Telemarketing!E684,"")</f>
        <v>0</v>
      </c>
      <c r="AK689">
        <f>IFERROR(Telemarketing!F684,"")</f>
        <v>0</v>
      </c>
      <c r="AL689">
        <f>IFERROR(Telemarketing!G684,"")</f>
        <v>0</v>
      </c>
    </row>
    <row r="690" spans="2:38" x14ac:dyDescent="0.2">
      <c r="B690" s="2"/>
      <c r="K690" s="5"/>
      <c r="L690" s="2"/>
      <c r="O690">
        <f>IFERROR(Referidos!A690,"")</f>
        <v>0</v>
      </c>
      <c r="P690">
        <f>IFERROR(Referidos!B690,"")</f>
        <v>0</v>
      </c>
      <c r="Q690" s="2">
        <f>IFERROR(Referidos!C690,"")</f>
        <v>0</v>
      </c>
      <c r="R690">
        <f>IFERROR(Referidos!D690,"")</f>
        <v>0</v>
      </c>
      <c r="S690">
        <f>IFERROR(Referidos!J690,"")</f>
        <v>0</v>
      </c>
      <c r="T690">
        <f>IFERROR(Referidos!N690,"")</f>
        <v>0</v>
      </c>
      <c r="U690" s="5">
        <f>IFERROR(Referidos!P690,"")</f>
        <v>0</v>
      </c>
      <c r="V690">
        <f>IFERROR(Referidos!S690,"")</f>
        <v>0</v>
      </c>
      <c r="X690">
        <f>IFERROR(Demos!A688,"")</f>
        <v>0</v>
      </c>
      <c r="Y690">
        <f>IFERROR(Demos!B688,"")</f>
        <v>0</v>
      </c>
      <c r="Z690">
        <f>IFERROR(Demos!C688,"")</f>
        <v>0</v>
      </c>
      <c r="AA690" s="2">
        <f>IFERROR(Demos!D688,"")</f>
        <v>0</v>
      </c>
      <c r="AB690" s="2">
        <f>IFERROR(Demos!E688,"")</f>
        <v>0</v>
      </c>
      <c r="AC690">
        <f>IFERROR(Demos!G688,"")</f>
        <v>0</v>
      </c>
      <c r="AD690">
        <f>IFERROR(Demos!H688,"")</f>
        <v>0</v>
      </c>
      <c r="AF690">
        <f>IFERROR(Telemarketing!A685,"")</f>
        <v>0</v>
      </c>
      <c r="AG690">
        <f>IFERROR(Telemarketing!B685,"")</f>
        <v>0</v>
      </c>
      <c r="AH690" s="2">
        <f>IFERROR(Telemarketing!C685,"")</f>
        <v>0</v>
      </c>
      <c r="AI690" s="42">
        <f>IFERROR(Telemarketing!D685,"")</f>
        <v>0</v>
      </c>
      <c r="AJ690">
        <f>IFERROR(Telemarketing!E685,"")</f>
        <v>0</v>
      </c>
      <c r="AK690">
        <f>IFERROR(Telemarketing!F685,"")</f>
        <v>0</v>
      </c>
      <c r="AL690">
        <f>IFERROR(Telemarketing!G685,"")</f>
        <v>0</v>
      </c>
    </row>
    <row r="691" spans="2:38" x14ac:dyDescent="0.2">
      <c r="B691" s="2"/>
      <c r="K691" s="5"/>
      <c r="L691" s="2"/>
      <c r="O691">
        <f>IFERROR(Referidos!A691,"")</f>
        <v>0</v>
      </c>
      <c r="P691">
        <f>IFERROR(Referidos!B691,"")</f>
        <v>0</v>
      </c>
      <c r="Q691" s="2">
        <f>IFERROR(Referidos!C691,"")</f>
        <v>0</v>
      </c>
      <c r="R691">
        <f>IFERROR(Referidos!D691,"")</f>
        <v>0</v>
      </c>
      <c r="S691">
        <f>IFERROR(Referidos!J691,"")</f>
        <v>0</v>
      </c>
      <c r="T691">
        <f>IFERROR(Referidos!N691,"")</f>
        <v>0</v>
      </c>
      <c r="U691" s="5">
        <f>IFERROR(Referidos!P691,"")</f>
        <v>0</v>
      </c>
      <c r="V691">
        <f>IFERROR(Referidos!S691,"")</f>
        <v>0</v>
      </c>
      <c r="X691">
        <f>IFERROR(Demos!A689,"")</f>
        <v>0</v>
      </c>
      <c r="Y691">
        <f>IFERROR(Demos!B689,"")</f>
        <v>0</v>
      </c>
      <c r="Z691">
        <f>IFERROR(Demos!C689,"")</f>
        <v>0</v>
      </c>
      <c r="AA691" s="2">
        <f>IFERROR(Demos!D689,"")</f>
        <v>0</v>
      </c>
      <c r="AB691" s="2">
        <f>IFERROR(Demos!E689,"")</f>
        <v>0</v>
      </c>
      <c r="AC691">
        <f>IFERROR(Demos!G689,"")</f>
        <v>0</v>
      </c>
      <c r="AD691">
        <f>IFERROR(Demos!H689,"")</f>
        <v>0</v>
      </c>
      <c r="AF691">
        <f>IFERROR(Telemarketing!A686,"")</f>
        <v>0</v>
      </c>
      <c r="AG691">
        <f>IFERROR(Telemarketing!B686,"")</f>
        <v>0</v>
      </c>
      <c r="AH691" s="2">
        <f>IFERROR(Telemarketing!C686,"")</f>
        <v>0</v>
      </c>
      <c r="AI691" s="42">
        <f>IFERROR(Telemarketing!D686,"")</f>
        <v>0</v>
      </c>
      <c r="AJ691">
        <f>IFERROR(Telemarketing!E686,"")</f>
        <v>0</v>
      </c>
      <c r="AK691">
        <f>IFERROR(Telemarketing!F686,"")</f>
        <v>0</v>
      </c>
      <c r="AL691">
        <f>IFERROR(Telemarketing!G686,"")</f>
        <v>0</v>
      </c>
    </row>
    <row r="692" spans="2:38" x14ac:dyDescent="0.2">
      <c r="B692" s="2"/>
      <c r="K692" s="5"/>
      <c r="L692" s="2"/>
      <c r="O692">
        <f>IFERROR(Referidos!A692,"")</f>
        <v>0</v>
      </c>
      <c r="P692">
        <f>IFERROR(Referidos!B692,"")</f>
        <v>0</v>
      </c>
      <c r="Q692" s="2">
        <f>IFERROR(Referidos!C692,"")</f>
        <v>0</v>
      </c>
      <c r="R692">
        <f>IFERROR(Referidos!D692,"")</f>
        <v>0</v>
      </c>
      <c r="S692">
        <f>IFERROR(Referidos!J692,"")</f>
        <v>0</v>
      </c>
      <c r="T692">
        <f>IFERROR(Referidos!N692,"")</f>
        <v>0</v>
      </c>
      <c r="U692" s="5">
        <f>IFERROR(Referidos!P692,"")</f>
        <v>0</v>
      </c>
      <c r="V692">
        <f>IFERROR(Referidos!S692,"")</f>
        <v>0</v>
      </c>
      <c r="X692">
        <f>IFERROR(Demos!A690,"")</f>
        <v>0</v>
      </c>
      <c r="Y692">
        <f>IFERROR(Demos!B690,"")</f>
        <v>0</v>
      </c>
      <c r="Z692">
        <f>IFERROR(Demos!C690,"")</f>
        <v>0</v>
      </c>
      <c r="AA692" s="2">
        <f>IFERROR(Demos!D690,"")</f>
        <v>0</v>
      </c>
      <c r="AB692" s="2">
        <f>IFERROR(Demos!E690,"")</f>
        <v>0</v>
      </c>
      <c r="AC692">
        <f>IFERROR(Demos!G690,"")</f>
        <v>0</v>
      </c>
      <c r="AD692">
        <f>IFERROR(Demos!H690,"")</f>
        <v>0</v>
      </c>
      <c r="AF692">
        <f>IFERROR(Telemarketing!A687,"")</f>
        <v>0</v>
      </c>
      <c r="AG692">
        <f>IFERROR(Telemarketing!B687,"")</f>
        <v>0</v>
      </c>
      <c r="AH692" s="2">
        <f>IFERROR(Telemarketing!C687,"")</f>
        <v>0</v>
      </c>
      <c r="AI692" s="42">
        <f>IFERROR(Telemarketing!D687,"")</f>
        <v>0</v>
      </c>
      <c r="AJ692">
        <f>IFERROR(Telemarketing!E687,"")</f>
        <v>0</v>
      </c>
      <c r="AK692">
        <f>IFERROR(Telemarketing!F687,"")</f>
        <v>0</v>
      </c>
      <c r="AL692">
        <f>IFERROR(Telemarketing!G687,"")</f>
        <v>0</v>
      </c>
    </row>
    <row r="693" spans="2:38" x14ac:dyDescent="0.2">
      <c r="B693" s="2"/>
      <c r="K693" s="5"/>
      <c r="L693" s="2"/>
      <c r="O693">
        <f>IFERROR(Referidos!A693,"")</f>
        <v>0</v>
      </c>
      <c r="P693">
        <f>IFERROR(Referidos!B693,"")</f>
        <v>0</v>
      </c>
      <c r="Q693" s="2">
        <f>IFERROR(Referidos!C693,"")</f>
        <v>0</v>
      </c>
      <c r="R693">
        <f>IFERROR(Referidos!D693,"")</f>
        <v>0</v>
      </c>
      <c r="S693">
        <f>IFERROR(Referidos!J693,"")</f>
        <v>0</v>
      </c>
      <c r="T693">
        <f>IFERROR(Referidos!N693,"")</f>
        <v>0</v>
      </c>
      <c r="U693" s="5">
        <f>IFERROR(Referidos!P693,"")</f>
        <v>0</v>
      </c>
      <c r="V693">
        <f>IFERROR(Referidos!S693,"")</f>
        <v>0</v>
      </c>
      <c r="X693">
        <f>IFERROR(Demos!A691,"")</f>
        <v>0</v>
      </c>
      <c r="Y693">
        <f>IFERROR(Demos!B691,"")</f>
        <v>0</v>
      </c>
      <c r="Z693">
        <f>IFERROR(Demos!C691,"")</f>
        <v>0</v>
      </c>
      <c r="AA693" s="2">
        <f>IFERROR(Demos!D691,"")</f>
        <v>0</v>
      </c>
      <c r="AB693" s="2">
        <f>IFERROR(Demos!E691,"")</f>
        <v>0</v>
      </c>
      <c r="AC693">
        <f>IFERROR(Demos!G691,"")</f>
        <v>0</v>
      </c>
      <c r="AD693">
        <f>IFERROR(Demos!H691,"")</f>
        <v>0</v>
      </c>
      <c r="AF693">
        <f>IFERROR(Telemarketing!A688,"")</f>
        <v>0</v>
      </c>
      <c r="AG693">
        <f>IFERROR(Telemarketing!B688,"")</f>
        <v>0</v>
      </c>
      <c r="AH693" s="2">
        <f>IFERROR(Telemarketing!C688,"")</f>
        <v>0</v>
      </c>
      <c r="AI693" s="42">
        <f>IFERROR(Telemarketing!D688,"")</f>
        <v>0</v>
      </c>
      <c r="AJ693">
        <f>IFERROR(Telemarketing!E688,"")</f>
        <v>0</v>
      </c>
      <c r="AK693">
        <f>IFERROR(Telemarketing!F688,"")</f>
        <v>0</v>
      </c>
      <c r="AL693">
        <f>IFERROR(Telemarketing!G688,"")</f>
        <v>0</v>
      </c>
    </row>
    <row r="694" spans="2:38" x14ac:dyDescent="0.2">
      <c r="B694" s="2"/>
      <c r="K694" s="5"/>
      <c r="L694" s="2"/>
      <c r="O694">
        <f>IFERROR(Referidos!A694,"")</f>
        <v>0</v>
      </c>
      <c r="P694">
        <f>IFERROR(Referidos!B694,"")</f>
        <v>0</v>
      </c>
      <c r="Q694" s="2">
        <f>IFERROR(Referidos!C694,"")</f>
        <v>0</v>
      </c>
      <c r="R694">
        <f>IFERROR(Referidos!D694,"")</f>
        <v>0</v>
      </c>
      <c r="S694">
        <f>IFERROR(Referidos!J694,"")</f>
        <v>0</v>
      </c>
      <c r="T694">
        <f>IFERROR(Referidos!N694,"")</f>
        <v>0</v>
      </c>
      <c r="U694" s="5">
        <f>IFERROR(Referidos!P694,"")</f>
        <v>0</v>
      </c>
      <c r="V694">
        <f>IFERROR(Referidos!S694,"")</f>
        <v>0</v>
      </c>
      <c r="X694">
        <f>IFERROR(Demos!A692,"")</f>
        <v>0</v>
      </c>
      <c r="Y694">
        <f>IFERROR(Demos!B692,"")</f>
        <v>0</v>
      </c>
      <c r="Z694">
        <f>IFERROR(Demos!C692,"")</f>
        <v>0</v>
      </c>
      <c r="AA694" s="2">
        <f>IFERROR(Demos!D692,"")</f>
        <v>0</v>
      </c>
      <c r="AB694" s="2">
        <f>IFERROR(Demos!E692,"")</f>
        <v>0</v>
      </c>
      <c r="AC694">
        <f>IFERROR(Demos!G692,"")</f>
        <v>0</v>
      </c>
      <c r="AD694">
        <f>IFERROR(Demos!H692,"")</f>
        <v>0</v>
      </c>
      <c r="AF694">
        <f>IFERROR(Telemarketing!A689,"")</f>
        <v>0</v>
      </c>
      <c r="AG694">
        <f>IFERROR(Telemarketing!B689,"")</f>
        <v>0</v>
      </c>
      <c r="AH694" s="2">
        <f>IFERROR(Telemarketing!C689,"")</f>
        <v>0</v>
      </c>
      <c r="AI694" s="42">
        <f>IFERROR(Telemarketing!D689,"")</f>
        <v>0</v>
      </c>
      <c r="AJ694">
        <f>IFERROR(Telemarketing!E689,"")</f>
        <v>0</v>
      </c>
      <c r="AK694">
        <f>IFERROR(Telemarketing!F689,"")</f>
        <v>0</v>
      </c>
      <c r="AL694">
        <f>IFERROR(Telemarketing!G689,"")</f>
        <v>0</v>
      </c>
    </row>
    <row r="695" spans="2:38" x14ac:dyDescent="0.2">
      <c r="B695" s="2"/>
      <c r="K695" s="5"/>
      <c r="L695" s="2"/>
      <c r="O695">
        <f>IFERROR(Referidos!A695,"")</f>
        <v>0</v>
      </c>
      <c r="P695">
        <f>IFERROR(Referidos!B695,"")</f>
        <v>0</v>
      </c>
      <c r="Q695" s="2">
        <f>IFERROR(Referidos!C695,"")</f>
        <v>0</v>
      </c>
      <c r="R695">
        <f>IFERROR(Referidos!D695,"")</f>
        <v>0</v>
      </c>
      <c r="S695">
        <f>IFERROR(Referidos!J695,"")</f>
        <v>0</v>
      </c>
      <c r="T695">
        <f>IFERROR(Referidos!N695,"")</f>
        <v>0</v>
      </c>
      <c r="U695" s="5">
        <f>IFERROR(Referidos!P695,"")</f>
        <v>0</v>
      </c>
      <c r="V695">
        <f>IFERROR(Referidos!S695,"")</f>
        <v>0</v>
      </c>
      <c r="X695">
        <f>IFERROR(Demos!A693,"")</f>
        <v>0</v>
      </c>
      <c r="Y695">
        <f>IFERROR(Demos!B693,"")</f>
        <v>0</v>
      </c>
      <c r="Z695">
        <f>IFERROR(Demos!C693,"")</f>
        <v>0</v>
      </c>
      <c r="AA695" s="2">
        <f>IFERROR(Demos!D693,"")</f>
        <v>0</v>
      </c>
      <c r="AB695" s="2">
        <f>IFERROR(Demos!E693,"")</f>
        <v>0</v>
      </c>
      <c r="AC695">
        <f>IFERROR(Demos!G693,"")</f>
        <v>0</v>
      </c>
      <c r="AD695">
        <f>IFERROR(Demos!H693,"")</f>
        <v>0</v>
      </c>
      <c r="AF695">
        <f>IFERROR(Telemarketing!A690,"")</f>
        <v>0</v>
      </c>
      <c r="AG695">
        <f>IFERROR(Telemarketing!B690,"")</f>
        <v>0</v>
      </c>
      <c r="AH695" s="2">
        <f>IFERROR(Telemarketing!C690,"")</f>
        <v>0</v>
      </c>
      <c r="AI695" s="42">
        <f>IFERROR(Telemarketing!D690,"")</f>
        <v>0</v>
      </c>
      <c r="AJ695">
        <f>IFERROR(Telemarketing!E690,"")</f>
        <v>0</v>
      </c>
      <c r="AK695">
        <f>IFERROR(Telemarketing!F690,"")</f>
        <v>0</v>
      </c>
      <c r="AL695">
        <f>IFERROR(Telemarketing!G690,"")</f>
        <v>0</v>
      </c>
    </row>
    <row r="696" spans="2:38" x14ac:dyDescent="0.2">
      <c r="B696" s="2"/>
      <c r="K696" s="5"/>
      <c r="L696" s="2"/>
      <c r="O696">
        <f>IFERROR(Referidos!A696,"")</f>
        <v>0</v>
      </c>
      <c r="P696">
        <f>IFERROR(Referidos!B696,"")</f>
        <v>0</v>
      </c>
      <c r="Q696" s="2">
        <f>IFERROR(Referidos!C696,"")</f>
        <v>0</v>
      </c>
      <c r="R696">
        <f>IFERROR(Referidos!D696,"")</f>
        <v>0</v>
      </c>
      <c r="S696">
        <f>IFERROR(Referidos!J696,"")</f>
        <v>0</v>
      </c>
      <c r="T696">
        <f>IFERROR(Referidos!N696,"")</f>
        <v>0</v>
      </c>
      <c r="U696" s="5">
        <f>IFERROR(Referidos!P696,"")</f>
        <v>0</v>
      </c>
      <c r="V696">
        <f>IFERROR(Referidos!S696,"")</f>
        <v>0</v>
      </c>
      <c r="X696">
        <f>IFERROR(Demos!A694,"")</f>
        <v>0</v>
      </c>
      <c r="Y696">
        <f>IFERROR(Demos!B694,"")</f>
        <v>0</v>
      </c>
      <c r="Z696">
        <f>IFERROR(Demos!C694,"")</f>
        <v>0</v>
      </c>
      <c r="AA696" s="2">
        <f>IFERROR(Demos!D694,"")</f>
        <v>0</v>
      </c>
      <c r="AB696" s="2">
        <f>IFERROR(Demos!E694,"")</f>
        <v>0</v>
      </c>
      <c r="AC696">
        <f>IFERROR(Demos!G694,"")</f>
        <v>0</v>
      </c>
      <c r="AD696">
        <f>IFERROR(Demos!H694,"")</f>
        <v>0</v>
      </c>
      <c r="AF696">
        <f>IFERROR(Telemarketing!A691,"")</f>
        <v>0</v>
      </c>
      <c r="AG696">
        <f>IFERROR(Telemarketing!B691,"")</f>
        <v>0</v>
      </c>
      <c r="AH696" s="2">
        <f>IFERROR(Telemarketing!C691,"")</f>
        <v>0</v>
      </c>
      <c r="AI696" s="42">
        <f>IFERROR(Telemarketing!D691,"")</f>
        <v>0</v>
      </c>
      <c r="AJ696">
        <f>IFERROR(Telemarketing!E691,"")</f>
        <v>0</v>
      </c>
      <c r="AK696">
        <f>IFERROR(Telemarketing!F691,"")</f>
        <v>0</v>
      </c>
      <c r="AL696">
        <f>IFERROR(Telemarketing!G691,"")</f>
        <v>0</v>
      </c>
    </row>
    <row r="697" spans="2:38" x14ac:dyDescent="0.2">
      <c r="B697" s="2"/>
      <c r="K697" s="5"/>
      <c r="L697" s="2"/>
      <c r="O697">
        <f>IFERROR(Referidos!A697,"")</f>
        <v>0</v>
      </c>
      <c r="P697">
        <f>IFERROR(Referidos!B697,"")</f>
        <v>0</v>
      </c>
      <c r="Q697" s="2">
        <f>IFERROR(Referidos!C697,"")</f>
        <v>0</v>
      </c>
      <c r="R697">
        <f>IFERROR(Referidos!D697,"")</f>
        <v>0</v>
      </c>
      <c r="S697">
        <f>IFERROR(Referidos!J697,"")</f>
        <v>0</v>
      </c>
      <c r="T697">
        <f>IFERROR(Referidos!N697,"")</f>
        <v>0</v>
      </c>
      <c r="U697" s="5">
        <f>IFERROR(Referidos!P697,"")</f>
        <v>0</v>
      </c>
      <c r="V697">
        <f>IFERROR(Referidos!S697,"")</f>
        <v>0</v>
      </c>
      <c r="X697">
        <f>IFERROR(Demos!A695,"")</f>
        <v>0</v>
      </c>
      <c r="Y697">
        <f>IFERROR(Demos!B695,"")</f>
        <v>0</v>
      </c>
      <c r="Z697">
        <f>IFERROR(Demos!C695,"")</f>
        <v>0</v>
      </c>
      <c r="AA697" s="2">
        <f>IFERROR(Demos!D695,"")</f>
        <v>0</v>
      </c>
      <c r="AB697" s="2">
        <f>IFERROR(Demos!E695,"")</f>
        <v>0</v>
      </c>
      <c r="AC697">
        <f>IFERROR(Demos!G695,"")</f>
        <v>0</v>
      </c>
      <c r="AD697">
        <f>IFERROR(Demos!H695,"")</f>
        <v>0</v>
      </c>
      <c r="AF697">
        <f>IFERROR(Telemarketing!A692,"")</f>
        <v>0</v>
      </c>
      <c r="AG697">
        <f>IFERROR(Telemarketing!B692,"")</f>
        <v>0</v>
      </c>
      <c r="AH697" s="2">
        <f>IFERROR(Telemarketing!C692,"")</f>
        <v>0</v>
      </c>
      <c r="AI697" s="42">
        <f>IFERROR(Telemarketing!D692,"")</f>
        <v>0</v>
      </c>
      <c r="AJ697">
        <f>IFERROR(Telemarketing!E692,"")</f>
        <v>0</v>
      </c>
      <c r="AK697">
        <f>IFERROR(Telemarketing!F692,"")</f>
        <v>0</v>
      </c>
      <c r="AL697">
        <f>IFERROR(Telemarketing!G692,"")</f>
        <v>0</v>
      </c>
    </row>
    <row r="698" spans="2:38" x14ac:dyDescent="0.2">
      <c r="B698" s="2"/>
      <c r="K698" s="5"/>
      <c r="L698" s="2"/>
      <c r="O698">
        <f>IFERROR(Referidos!A698,"")</f>
        <v>0</v>
      </c>
      <c r="P698">
        <f>IFERROR(Referidos!B698,"")</f>
        <v>0</v>
      </c>
      <c r="Q698" s="2">
        <f>IFERROR(Referidos!C698,"")</f>
        <v>0</v>
      </c>
      <c r="R698">
        <f>IFERROR(Referidos!D698,"")</f>
        <v>0</v>
      </c>
      <c r="S698">
        <f>IFERROR(Referidos!J698,"")</f>
        <v>0</v>
      </c>
      <c r="T698">
        <f>IFERROR(Referidos!N698,"")</f>
        <v>0</v>
      </c>
      <c r="U698" s="5">
        <f>IFERROR(Referidos!P698,"")</f>
        <v>0</v>
      </c>
      <c r="V698">
        <f>IFERROR(Referidos!S698,"")</f>
        <v>0</v>
      </c>
      <c r="X698">
        <f>IFERROR(Demos!A696,"")</f>
        <v>0</v>
      </c>
      <c r="Y698">
        <f>IFERROR(Demos!B696,"")</f>
        <v>0</v>
      </c>
      <c r="Z698">
        <f>IFERROR(Demos!C696,"")</f>
        <v>0</v>
      </c>
      <c r="AA698" s="2">
        <f>IFERROR(Demos!D696,"")</f>
        <v>0</v>
      </c>
      <c r="AB698" s="2">
        <f>IFERROR(Demos!E696,"")</f>
        <v>0</v>
      </c>
      <c r="AC698">
        <f>IFERROR(Demos!G696,"")</f>
        <v>0</v>
      </c>
      <c r="AD698">
        <f>IFERROR(Demos!H696,"")</f>
        <v>0</v>
      </c>
      <c r="AF698">
        <f>IFERROR(Telemarketing!A693,"")</f>
        <v>0</v>
      </c>
      <c r="AG698">
        <f>IFERROR(Telemarketing!B693,"")</f>
        <v>0</v>
      </c>
      <c r="AH698" s="2">
        <f>IFERROR(Telemarketing!C693,"")</f>
        <v>0</v>
      </c>
      <c r="AI698" s="42">
        <f>IFERROR(Telemarketing!D693,"")</f>
        <v>0</v>
      </c>
      <c r="AJ698">
        <f>IFERROR(Telemarketing!E693,"")</f>
        <v>0</v>
      </c>
      <c r="AK698">
        <f>IFERROR(Telemarketing!F693,"")</f>
        <v>0</v>
      </c>
      <c r="AL698">
        <f>IFERROR(Telemarketing!G693,"")</f>
        <v>0</v>
      </c>
    </row>
    <row r="699" spans="2:38" x14ac:dyDescent="0.2">
      <c r="B699" s="2"/>
      <c r="K699" s="5"/>
      <c r="L699" s="2"/>
      <c r="O699">
        <f>IFERROR(Referidos!A699,"")</f>
        <v>0</v>
      </c>
      <c r="P699">
        <f>IFERROR(Referidos!B699,"")</f>
        <v>0</v>
      </c>
      <c r="Q699" s="2">
        <f>IFERROR(Referidos!C699,"")</f>
        <v>0</v>
      </c>
      <c r="R699">
        <f>IFERROR(Referidos!D699,"")</f>
        <v>0</v>
      </c>
      <c r="S699">
        <f>IFERROR(Referidos!J699,"")</f>
        <v>0</v>
      </c>
      <c r="T699">
        <f>IFERROR(Referidos!N699,"")</f>
        <v>0</v>
      </c>
      <c r="U699" s="5">
        <f>IFERROR(Referidos!P699,"")</f>
        <v>0</v>
      </c>
      <c r="V699">
        <f>IFERROR(Referidos!S699,"")</f>
        <v>0</v>
      </c>
      <c r="X699">
        <f>IFERROR(Demos!A697,"")</f>
        <v>0</v>
      </c>
      <c r="Y699">
        <f>IFERROR(Demos!B697,"")</f>
        <v>0</v>
      </c>
      <c r="Z699">
        <f>IFERROR(Demos!C697,"")</f>
        <v>0</v>
      </c>
      <c r="AA699" s="2">
        <f>IFERROR(Demos!D697,"")</f>
        <v>0</v>
      </c>
      <c r="AB699" s="2">
        <f>IFERROR(Demos!E697,"")</f>
        <v>0</v>
      </c>
      <c r="AC699">
        <f>IFERROR(Demos!G697,"")</f>
        <v>0</v>
      </c>
      <c r="AD699">
        <f>IFERROR(Demos!H697,"")</f>
        <v>0</v>
      </c>
      <c r="AF699">
        <f>IFERROR(Telemarketing!A694,"")</f>
        <v>0</v>
      </c>
      <c r="AG699">
        <f>IFERROR(Telemarketing!B694,"")</f>
        <v>0</v>
      </c>
      <c r="AH699" s="2">
        <f>IFERROR(Telemarketing!C694,"")</f>
        <v>0</v>
      </c>
      <c r="AI699" s="42">
        <f>IFERROR(Telemarketing!D694,"")</f>
        <v>0</v>
      </c>
      <c r="AJ699">
        <f>IFERROR(Telemarketing!E694,"")</f>
        <v>0</v>
      </c>
      <c r="AK699">
        <f>IFERROR(Telemarketing!F694,"")</f>
        <v>0</v>
      </c>
      <c r="AL699">
        <f>IFERROR(Telemarketing!G694,"")</f>
        <v>0</v>
      </c>
    </row>
    <row r="700" spans="2:38" x14ac:dyDescent="0.2">
      <c r="B700" s="2"/>
      <c r="K700" s="5"/>
      <c r="L700" s="2"/>
      <c r="O700">
        <f>IFERROR(Referidos!A700,"")</f>
        <v>0</v>
      </c>
      <c r="P700">
        <f>IFERROR(Referidos!B700,"")</f>
        <v>0</v>
      </c>
      <c r="Q700" s="2">
        <f>IFERROR(Referidos!C700,"")</f>
        <v>0</v>
      </c>
      <c r="R700">
        <f>IFERROR(Referidos!D700,"")</f>
        <v>0</v>
      </c>
      <c r="S700">
        <f>IFERROR(Referidos!J700,"")</f>
        <v>0</v>
      </c>
      <c r="T700">
        <f>IFERROR(Referidos!N700,"")</f>
        <v>0</v>
      </c>
      <c r="U700" s="5">
        <f>IFERROR(Referidos!P700,"")</f>
        <v>0</v>
      </c>
      <c r="V700">
        <f>IFERROR(Referidos!S700,"")</f>
        <v>0</v>
      </c>
      <c r="X700">
        <f>IFERROR(Demos!A698,"")</f>
        <v>0</v>
      </c>
      <c r="Y700">
        <f>IFERROR(Demos!B698,"")</f>
        <v>0</v>
      </c>
      <c r="Z700">
        <f>IFERROR(Demos!C698,"")</f>
        <v>0</v>
      </c>
      <c r="AA700" s="2">
        <f>IFERROR(Demos!D698,"")</f>
        <v>0</v>
      </c>
      <c r="AB700" s="2">
        <f>IFERROR(Demos!E698,"")</f>
        <v>0</v>
      </c>
      <c r="AC700">
        <f>IFERROR(Demos!G698,"")</f>
        <v>0</v>
      </c>
      <c r="AD700">
        <f>IFERROR(Demos!H698,"")</f>
        <v>0</v>
      </c>
      <c r="AF700">
        <f>IFERROR(Telemarketing!A695,"")</f>
        <v>0</v>
      </c>
      <c r="AG700">
        <f>IFERROR(Telemarketing!B695,"")</f>
        <v>0</v>
      </c>
      <c r="AH700" s="2">
        <f>IFERROR(Telemarketing!C695,"")</f>
        <v>0</v>
      </c>
      <c r="AI700" s="42">
        <f>IFERROR(Telemarketing!D695,"")</f>
        <v>0</v>
      </c>
      <c r="AJ700">
        <f>IFERROR(Telemarketing!E695,"")</f>
        <v>0</v>
      </c>
      <c r="AK700">
        <f>IFERROR(Telemarketing!F695,"")</f>
        <v>0</v>
      </c>
      <c r="AL700">
        <f>IFERROR(Telemarketing!G695,"")</f>
        <v>0</v>
      </c>
    </row>
    <row r="701" spans="2:38" x14ac:dyDescent="0.2">
      <c r="B701" s="2"/>
      <c r="K701" s="5"/>
      <c r="L701" s="2"/>
      <c r="O701">
        <f>IFERROR(Referidos!A701,"")</f>
        <v>0</v>
      </c>
      <c r="P701">
        <f>IFERROR(Referidos!B701,"")</f>
        <v>0</v>
      </c>
      <c r="Q701" s="2">
        <f>IFERROR(Referidos!C701,"")</f>
        <v>0</v>
      </c>
      <c r="R701">
        <f>IFERROR(Referidos!D701,"")</f>
        <v>0</v>
      </c>
      <c r="S701">
        <f>IFERROR(Referidos!J701,"")</f>
        <v>0</v>
      </c>
      <c r="T701">
        <f>IFERROR(Referidos!N701,"")</f>
        <v>0</v>
      </c>
      <c r="U701" s="5">
        <f>IFERROR(Referidos!P701,"")</f>
        <v>0</v>
      </c>
      <c r="V701">
        <f>IFERROR(Referidos!S701,"")</f>
        <v>0</v>
      </c>
      <c r="X701">
        <f>IFERROR(Demos!A699,"")</f>
        <v>0</v>
      </c>
      <c r="Y701">
        <f>IFERROR(Demos!B699,"")</f>
        <v>0</v>
      </c>
      <c r="Z701">
        <f>IFERROR(Demos!C699,"")</f>
        <v>0</v>
      </c>
      <c r="AA701" s="2">
        <f>IFERROR(Demos!D699,"")</f>
        <v>0</v>
      </c>
      <c r="AB701" s="2">
        <f>IFERROR(Demos!E699,"")</f>
        <v>0</v>
      </c>
      <c r="AC701">
        <f>IFERROR(Demos!G699,"")</f>
        <v>0</v>
      </c>
      <c r="AD701">
        <f>IFERROR(Demos!H699,"")</f>
        <v>0</v>
      </c>
      <c r="AF701">
        <f>IFERROR(Telemarketing!A696,"")</f>
        <v>0</v>
      </c>
      <c r="AG701">
        <f>IFERROR(Telemarketing!B696,"")</f>
        <v>0</v>
      </c>
      <c r="AH701" s="2">
        <f>IFERROR(Telemarketing!C696,"")</f>
        <v>0</v>
      </c>
      <c r="AI701" s="42">
        <f>IFERROR(Telemarketing!D696,"")</f>
        <v>0</v>
      </c>
      <c r="AJ701">
        <f>IFERROR(Telemarketing!E696,"")</f>
        <v>0</v>
      </c>
      <c r="AK701">
        <f>IFERROR(Telemarketing!F696,"")</f>
        <v>0</v>
      </c>
      <c r="AL701">
        <f>IFERROR(Telemarketing!G696,"")</f>
        <v>0</v>
      </c>
    </row>
    <row r="702" spans="2:38" x14ac:dyDescent="0.2">
      <c r="B702" s="2"/>
      <c r="K702" s="5"/>
      <c r="L702" s="2"/>
      <c r="O702">
        <f>IFERROR(Referidos!A702,"")</f>
        <v>0</v>
      </c>
      <c r="P702">
        <f>IFERROR(Referidos!B702,"")</f>
        <v>0</v>
      </c>
      <c r="Q702" s="2">
        <f>IFERROR(Referidos!C702,"")</f>
        <v>0</v>
      </c>
      <c r="R702">
        <f>IFERROR(Referidos!D702,"")</f>
        <v>0</v>
      </c>
      <c r="S702">
        <f>IFERROR(Referidos!J702,"")</f>
        <v>0</v>
      </c>
      <c r="T702">
        <f>IFERROR(Referidos!N702,"")</f>
        <v>0</v>
      </c>
      <c r="U702" s="5">
        <f>IFERROR(Referidos!P702,"")</f>
        <v>0</v>
      </c>
      <c r="V702">
        <f>IFERROR(Referidos!S702,"")</f>
        <v>0</v>
      </c>
      <c r="X702">
        <f>IFERROR(Demos!A700,"")</f>
        <v>0</v>
      </c>
      <c r="Y702">
        <f>IFERROR(Demos!B700,"")</f>
        <v>0</v>
      </c>
      <c r="Z702">
        <f>IFERROR(Demos!C700,"")</f>
        <v>0</v>
      </c>
      <c r="AA702" s="2">
        <f>IFERROR(Demos!D700,"")</f>
        <v>0</v>
      </c>
      <c r="AB702" s="2">
        <f>IFERROR(Demos!E700,"")</f>
        <v>0</v>
      </c>
      <c r="AC702">
        <f>IFERROR(Demos!G700,"")</f>
        <v>0</v>
      </c>
      <c r="AD702">
        <f>IFERROR(Demos!H700,"")</f>
        <v>0</v>
      </c>
      <c r="AF702">
        <f>IFERROR(Telemarketing!A697,"")</f>
        <v>0</v>
      </c>
      <c r="AG702">
        <f>IFERROR(Telemarketing!B697,"")</f>
        <v>0</v>
      </c>
      <c r="AH702" s="2">
        <f>IFERROR(Telemarketing!C697,"")</f>
        <v>0</v>
      </c>
      <c r="AI702" s="42">
        <f>IFERROR(Telemarketing!D697,"")</f>
        <v>0</v>
      </c>
      <c r="AJ702">
        <f>IFERROR(Telemarketing!E697,"")</f>
        <v>0</v>
      </c>
      <c r="AK702">
        <f>IFERROR(Telemarketing!F697,"")</f>
        <v>0</v>
      </c>
      <c r="AL702">
        <f>IFERROR(Telemarketing!G697,"")</f>
        <v>0</v>
      </c>
    </row>
    <row r="703" spans="2:38" x14ac:dyDescent="0.2">
      <c r="B703" s="2"/>
      <c r="K703" s="5"/>
      <c r="L703" s="2"/>
      <c r="O703">
        <f>IFERROR(Referidos!A703,"")</f>
        <v>0</v>
      </c>
      <c r="P703">
        <f>IFERROR(Referidos!B703,"")</f>
        <v>0</v>
      </c>
      <c r="Q703" s="2">
        <f>IFERROR(Referidos!C703,"")</f>
        <v>0</v>
      </c>
      <c r="R703">
        <f>IFERROR(Referidos!D703,"")</f>
        <v>0</v>
      </c>
      <c r="S703">
        <f>IFERROR(Referidos!J703,"")</f>
        <v>0</v>
      </c>
      <c r="T703">
        <f>IFERROR(Referidos!N703,"")</f>
        <v>0</v>
      </c>
      <c r="U703" s="5">
        <f>IFERROR(Referidos!P703,"")</f>
        <v>0</v>
      </c>
      <c r="V703">
        <f>IFERROR(Referidos!S703,"")</f>
        <v>0</v>
      </c>
      <c r="X703">
        <f>IFERROR(Demos!A701,"")</f>
        <v>0</v>
      </c>
      <c r="Y703">
        <f>IFERROR(Demos!B701,"")</f>
        <v>0</v>
      </c>
      <c r="Z703">
        <f>IFERROR(Demos!C701,"")</f>
        <v>0</v>
      </c>
      <c r="AA703" s="2">
        <f>IFERROR(Demos!D701,"")</f>
        <v>0</v>
      </c>
      <c r="AB703" s="2">
        <f>IFERROR(Demos!E701,"")</f>
        <v>0</v>
      </c>
      <c r="AC703">
        <f>IFERROR(Demos!G701,"")</f>
        <v>0</v>
      </c>
      <c r="AD703">
        <f>IFERROR(Demos!H701,"")</f>
        <v>0</v>
      </c>
      <c r="AF703">
        <f>IFERROR(Telemarketing!A698,"")</f>
        <v>0</v>
      </c>
      <c r="AG703">
        <f>IFERROR(Telemarketing!B698,"")</f>
        <v>0</v>
      </c>
      <c r="AH703" s="2">
        <f>IFERROR(Telemarketing!C698,"")</f>
        <v>0</v>
      </c>
      <c r="AI703" s="42">
        <f>IFERROR(Telemarketing!D698,"")</f>
        <v>0</v>
      </c>
      <c r="AJ703">
        <f>IFERROR(Telemarketing!E698,"")</f>
        <v>0</v>
      </c>
      <c r="AK703">
        <f>IFERROR(Telemarketing!F698,"")</f>
        <v>0</v>
      </c>
      <c r="AL703">
        <f>IFERROR(Telemarketing!G698,"")</f>
        <v>0</v>
      </c>
    </row>
    <row r="704" spans="2:38" x14ac:dyDescent="0.2">
      <c r="B704" s="2"/>
      <c r="K704" s="5"/>
      <c r="L704" s="2"/>
      <c r="O704">
        <f>IFERROR(Referidos!A704,"")</f>
        <v>0</v>
      </c>
      <c r="P704">
        <f>IFERROR(Referidos!B704,"")</f>
        <v>0</v>
      </c>
      <c r="Q704" s="2">
        <f>IFERROR(Referidos!C704,"")</f>
        <v>0</v>
      </c>
      <c r="R704">
        <f>IFERROR(Referidos!D704,"")</f>
        <v>0</v>
      </c>
      <c r="S704">
        <f>IFERROR(Referidos!J704,"")</f>
        <v>0</v>
      </c>
      <c r="T704">
        <f>IFERROR(Referidos!N704,"")</f>
        <v>0</v>
      </c>
      <c r="U704" s="5">
        <f>IFERROR(Referidos!P704,"")</f>
        <v>0</v>
      </c>
      <c r="V704">
        <f>IFERROR(Referidos!S704,"")</f>
        <v>0</v>
      </c>
      <c r="X704">
        <f>IFERROR(Demos!A702,"")</f>
        <v>0</v>
      </c>
      <c r="Y704">
        <f>IFERROR(Demos!B702,"")</f>
        <v>0</v>
      </c>
      <c r="Z704">
        <f>IFERROR(Demos!C702,"")</f>
        <v>0</v>
      </c>
      <c r="AA704" s="2">
        <f>IFERROR(Demos!D702,"")</f>
        <v>0</v>
      </c>
      <c r="AB704" s="2">
        <f>IFERROR(Demos!E702,"")</f>
        <v>0</v>
      </c>
      <c r="AC704">
        <f>IFERROR(Demos!G702,"")</f>
        <v>0</v>
      </c>
      <c r="AD704">
        <f>IFERROR(Demos!H702,"")</f>
        <v>0</v>
      </c>
      <c r="AF704">
        <f>IFERROR(Telemarketing!A699,"")</f>
        <v>0</v>
      </c>
      <c r="AG704">
        <f>IFERROR(Telemarketing!B699,"")</f>
        <v>0</v>
      </c>
      <c r="AH704" s="2">
        <f>IFERROR(Telemarketing!C699,"")</f>
        <v>0</v>
      </c>
      <c r="AI704" s="42">
        <f>IFERROR(Telemarketing!D699,"")</f>
        <v>0</v>
      </c>
      <c r="AJ704">
        <f>IFERROR(Telemarketing!E699,"")</f>
        <v>0</v>
      </c>
      <c r="AK704">
        <f>IFERROR(Telemarketing!F699,"")</f>
        <v>0</v>
      </c>
      <c r="AL704">
        <f>IFERROR(Telemarketing!G699,"")</f>
        <v>0</v>
      </c>
    </row>
    <row r="705" spans="2:38" x14ac:dyDescent="0.2">
      <c r="B705" s="2"/>
      <c r="K705" s="5"/>
      <c r="L705" s="2"/>
      <c r="O705">
        <f>IFERROR(Referidos!A705,"")</f>
        <v>0</v>
      </c>
      <c r="P705">
        <f>IFERROR(Referidos!B705,"")</f>
        <v>0</v>
      </c>
      <c r="Q705" s="2">
        <f>IFERROR(Referidos!C705,"")</f>
        <v>0</v>
      </c>
      <c r="R705">
        <f>IFERROR(Referidos!D705,"")</f>
        <v>0</v>
      </c>
      <c r="S705">
        <f>IFERROR(Referidos!J705,"")</f>
        <v>0</v>
      </c>
      <c r="T705">
        <f>IFERROR(Referidos!N705,"")</f>
        <v>0</v>
      </c>
      <c r="U705" s="5">
        <f>IFERROR(Referidos!P705,"")</f>
        <v>0</v>
      </c>
      <c r="V705">
        <f>IFERROR(Referidos!S705,"")</f>
        <v>0</v>
      </c>
      <c r="X705">
        <f>IFERROR(Demos!A703,"")</f>
        <v>0</v>
      </c>
      <c r="Y705">
        <f>IFERROR(Demos!B703,"")</f>
        <v>0</v>
      </c>
      <c r="Z705">
        <f>IFERROR(Demos!C703,"")</f>
        <v>0</v>
      </c>
      <c r="AA705" s="2">
        <f>IFERROR(Demos!D703,"")</f>
        <v>0</v>
      </c>
      <c r="AB705" s="2">
        <f>IFERROR(Demos!E703,"")</f>
        <v>0</v>
      </c>
      <c r="AC705">
        <f>IFERROR(Demos!G703,"")</f>
        <v>0</v>
      </c>
      <c r="AD705">
        <f>IFERROR(Demos!H703,"")</f>
        <v>0</v>
      </c>
      <c r="AF705">
        <f>IFERROR(Telemarketing!A700,"")</f>
        <v>0</v>
      </c>
      <c r="AG705">
        <f>IFERROR(Telemarketing!B700,"")</f>
        <v>0</v>
      </c>
      <c r="AH705" s="2">
        <f>IFERROR(Telemarketing!C700,"")</f>
        <v>0</v>
      </c>
      <c r="AI705" s="42">
        <f>IFERROR(Telemarketing!D700,"")</f>
        <v>0</v>
      </c>
      <c r="AJ705">
        <f>IFERROR(Telemarketing!E700,"")</f>
        <v>0</v>
      </c>
      <c r="AK705">
        <f>IFERROR(Telemarketing!F700,"")</f>
        <v>0</v>
      </c>
      <c r="AL705">
        <f>IFERROR(Telemarketing!G700,"")</f>
        <v>0</v>
      </c>
    </row>
    <row r="706" spans="2:38" x14ac:dyDescent="0.2">
      <c r="B706" s="2"/>
      <c r="K706" s="5"/>
      <c r="L706" s="2"/>
      <c r="O706">
        <f>IFERROR(Referidos!A706,"")</f>
        <v>0</v>
      </c>
      <c r="P706">
        <f>IFERROR(Referidos!B706,"")</f>
        <v>0</v>
      </c>
      <c r="Q706" s="2">
        <f>IFERROR(Referidos!C706,"")</f>
        <v>0</v>
      </c>
      <c r="R706">
        <f>IFERROR(Referidos!D706,"")</f>
        <v>0</v>
      </c>
      <c r="S706">
        <f>IFERROR(Referidos!J706,"")</f>
        <v>0</v>
      </c>
      <c r="T706">
        <f>IFERROR(Referidos!N706,"")</f>
        <v>0</v>
      </c>
      <c r="U706" s="5">
        <f>IFERROR(Referidos!P706,"")</f>
        <v>0</v>
      </c>
      <c r="V706">
        <f>IFERROR(Referidos!S706,"")</f>
        <v>0</v>
      </c>
      <c r="X706">
        <f>IFERROR(Demos!A704,"")</f>
        <v>0</v>
      </c>
      <c r="Y706">
        <f>IFERROR(Demos!B704,"")</f>
        <v>0</v>
      </c>
      <c r="Z706">
        <f>IFERROR(Demos!C704,"")</f>
        <v>0</v>
      </c>
      <c r="AA706" s="2">
        <f>IFERROR(Demos!D704,"")</f>
        <v>0</v>
      </c>
      <c r="AB706" s="2">
        <f>IFERROR(Demos!E704,"")</f>
        <v>0</v>
      </c>
      <c r="AC706">
        <f>IFERROR(Demos!G704,"")</f>
        <v>0</v>
      </c>
      <c r="AD706">
        <f>IFERROR(Demos!H704,"")</f>
        <v>0</v>
      </c>
      <c r="AF706">
        <f>IFERROR(Telemarketing!A701,"")</f>
        <v>0</v>
      </c>
      <c r="AG706">
        <f>IFERROR(Telemarketing!B701,"")</f>
        <v>0</v>
      </c>
      <c r="AH706" s="2">
        <f>IFERROR(Telemarketing!C701,"")</f>
        <v>0</v>
      </c>
      <c r="AI706" s="42">
        <f>IFERROR(Telemarketing!D701,"")</f>
        <v>0</v>
      </c>
      <c r="AJ706">
        <f>IFERROR(Telemarketing!E701,"")</f>
        <v>0</v>
      </c>
      <c r="AK706">
        <f>IFERROR(Telemarketing!F701,"")</f>
        <v>0</v>
      </c>
      <c r="AL706">
        <f>IFERROR(Telemarketing!G701,"")</f>
        <v>0</v>
      </c>
    </row>
    <row r="707" spans="2:38" x14ac:dyDescent="0.2">
      <c r="B707" s="2"/>
      <c r="K707" s="5"/>
      <c r="L707" s="2"/>
      <c r="O707">
        <f>IFERROR(Referidos!A707,"")</f>
        <v>0</v>
      </c>
      <c r="P707">
        <f>IFERROR(Referidos!B707,"")</f>
        <v>0</v>
      </c>
      <c r="Q707" s="2">
        <f>IFERROR(Referidos!C707,"")</f>
        <v>0</v>
      </c>
      <c r="R707">
        <f>IFERROR(Referidos!D707,"")</f>
        <v>0</v>
      </c>
      <c r="S707">
        <f>IFERROR(Referidos!J707,"")</f>
        <v>0</v>
      </c>
      <c r="T707">
        <f>IFERROR(Referidos!N707,"")</f>
        <v>0</v>
      </c>
      <c r="U707" s="5">
        <f>IFERROR(Referidos!P707,"")</f>
        <v>0</v>
      </c>
      <c r="V707">
        <f>IFERROR(Referidos!S707,"")</f>
        <v>0</v>
      </c>
      <c r="X707">
        <f>IFERROR(Demos!A705,"")</f>
        <v>0</v>
      </c>
      <c r="Y707">
        <f>IFERROR(Demos!B705,"")</f>
        <v>0</v>
      </c>
      <c r="Z707">
        <f>IFERROR(Demos!C705,"")</f>
        <v>0</v>
      </c>
      <c r="AA707" s="2">
        <f>IFERROR(Demos!D705,"")</f>
        <v>0</v>
      </c>
      <c r="AB707" s="2">
        <f>IFERROR(Demos!E705,"")</f>
        <v>0</v>
      </c>
      <c r="AC707">
        <f>IFERROR(Demos!G705,"")</f>
        <v>0</v>
      </c>
      <c r="AD707">
        <f>IFERROR(Demos!H705,"")</f>
        <v>0</v>
      </c>
      <c r="AF707">
        <f>IFERROR(Telemarketing!A702,"")</f>
        <v>0</v>
      </c>
      <c r="AG707">
        <f>IFERROR(Telemarketing!B702,"")</f>
        <v>0</v>
      </c>
      <c r="AH707" s="2">
        <f>IFERROR(Telemarketing!C702,"")</f>
        <v>0</v>
      </c>
      <c r="AI707" s="42">
        <f>IFERROR(Telemarketing!D702,"")</f>
        <v>0</v>
      </c>
      <c r="AJ707">
        <f>IFERROR(Telemarketing!E702,"")</f>
        <v>0</v>
      </c>
      <c r="AK707">
        <f>IFERROR(Telemarketing!F702,"")</f>
        <v>0</v>
      </c>
      <c r="AL707">
        <f>IFERROR(Telemarketing!G702,"")</f>
        <v>0</v>
      </c>
    </row>
    <row r="708" spans="2:38" x14ac:dyDescent="0.2">
      <c r="B708" s="2"/>
      <c r="K708" s="5"/>
      <c r="L708" s="2"/>
      <c r="O708">
        <f>IFERROR(Referidos!A708,"")</f>
        <v>0</v>
      </c>
      <c r="P708">
        <f>IFERROR(Referidos!B708,"")</f>
        <v>0</v>
      </c>
      <c r="Q708" s="2">
        <f>IFERROR(Referidos!C708,"")</f>
        <v>0</v>
      </c>
      <c r="R708">
        <f>IFERROR(Referidos!D708,"")</f>
        <v>0</v>
      </c>
      <c r="S708">
        <f>IFERROR(Referidos!J708,"")</f>
        <v>0</v>
      </c>
      <c r="T708">
        <f>IFERROR(Referidos!N708,"")</f>
        <v>0</v>
      </c>
      <c r="U708" s="5">
        <f>IFERROR(Referidos!P708,"")</f>
        <v>0</v>
      </c>
      <c r="V708">
        <f>IFERROR(Referidos!S708,"")</f>
        <v>0</v>
      </c>
      <c r="X708">
        <f>IFERROR(Demos!A706,"")</f>
        <v>0</v>
      </c>
      <c r="Y708">
        <f>IFERROR(Demos!B706,"")</f>
        <v>0</v>
      </c>
      <c r="Z708">
        <f>IFERROR(Demos!C706,"")</f>
        <v>0</v>
      </c>
      <c r="AA708" s="2">
        <f>IFERROR(Demos!D706,"")</f>
        <v>0</v>
      </c>
      <c r="AB708" s="2">
        <f>IFERROR(Demos!E706,"")</f>
        <v>0</v>
      </c>
      <c r="AC708">
        <f>IFERROR(Demos!G706,"")</f>
        <v>0</v>
      </c>
      <c r="AD708">
        <f>IFERROR(Demos!H706,"")</f>
        <v>0</v>
      </c>
      <c r="AF708">
        <f>IFERROR(Telemarketing!A703,"")</f>
        <v>0</v>
      </c>
      <c r="AG708">
        <f>IFERROR(Telemarketing!B703,"")</f>
        <v>0</v>
      </c>
      <c r="AH708" s="2">
        <f>IFERROR(Telemarketing!C703,"")</f>
        <v>0</v>
      </c>
      <c r="AI708" s="42">
        <f>IFERROR(Telemarketing!D703,"")</f>
        <v>0</v>
      </c>
      <c r="AJ708">
        <f>IFERROR(Telemarketing!E703,"")</f>
        <v>0</v>
      </c>
      <c r="AK708">
        <f>IFERROR(Telemarketing!F703,"")</f>
        <v>0</v>
      </c>
      <c r="AL708">
        <f>IFERROR(Telemarketing!G703,"")</f>
        <v>0</v>
      </c>
    </row>
    <row r="709" spans="2:38" x14ac:dyDescent="0.2">
      <c r="B709" s="2"/>
      <c r="K709" s="5"/>
      <c r="L709" s="2"/>
      <c r="O709">
        <f>IFERROR(Referidos!A709,"")</f>
        <v>0</v>
      </c>
      <c r="P709">
        <f>IFERROR(Referidos!B709,"")</f>
        <v>0</v>
      </c>
      <c r="Q709" s="2">
        <f>IFERROR(Referidos!C709,"")</f>
        <v>0</v>
      </c>
      <c r="R709">
        <f>IFERROR(Referidos!D709,"")</f>
        <v>0</v>
      </c>
      <c r="S709">
        <f>IFERROR(Referidos!J709,"")</f>
        <v>0</v>
      </c>
      <c r="T709">
        <f>IFERROR(Referidos!N709,"")</f>
        <v>0</v>
      </c>
      <c r="U709" s="5">
        <f>IFERROR(Referidos!P709,"")</f>
        <v>0</v>
      </c>
      <c r="V709">
        <f>IFERROR(Referidos!S709,"")</f>
        <v>0</v>
      </c>
      <c r="X709">
        <f>IFERROR(Demos!A707,"")</f>
        <v>0</v>
      </c>
      <c r="Y709">
        <f>IFERROR(Demos!B707,"")</f>
        <v>0</v>
      </c>
      <c r="Z709">
        <f>IFERROR(Demos!C707,"")</f>
        <v>0</v>
      </c>
      <c r="AA709" s="2">
        <f>IFERROR(Demos!D707,"")</f>
        <v>0</v>
      </c>
      <c r="AB709" s="2">
        <f>IFERROR(Demos!E707,"")</f>
        <v>0</v>
      </c>
      <c r="AC709">
        <f>IFERROR(Demos!G707,"")</f>
        <v>0</v>
      </c>
      <c r="AD709">
        <f>IFERROR(Demos!H707,"")</f>
        <v>0</v>
      </c>
      <c r="AF709">
        <f>IFERROR(Telemarketing!A704,"")</f>
        <v>0</v>
      </c>
      <c r="AG709">
        <f>IFERROR(Telemarketing!B704,"")</f>
        <v>0</v>
      </c>
      <c r="AH709" s="2">
        <f>IFERROR(Telemarketing!C704,"")</f>
        <v>0</v>
      </c>
      <c r="AI709" s="42">
        <f>IFERROR(Telemarketing!D704,"")</f>
        <v>0</v>
      </c>
      <c r="AJ709">
        <f>IFERROR(Telemarketing!E704,"")</f>
        <v>0</v>
      </c>
      <c r="AK709">
        <f>IFERROR(Telemarketing!F704,"")</f>
        <v>0</v>
      </c>
      <c r="AL709">
        <f>IFERROR(Telemarketing!G704,"")</f>
        <v>0</v>
      </c>
    </row>
    <row r="710" spans="2:38" x14ac:dyDescent="0.2">
      <c r="B710" s="2"/>
      <c r="K710" s="5"/>
      <c r="L710" s="2"/>
      <c r="O710">
        <f>IFERROR(Referidos!A710,"")</f>
        <v>0</v>
      </c>
      <c r="P710">
        <f>IFERROR(Referidos!B710,"")</f>
        <v>0</v>
      </c>
      <c r="Q710" s="2">
        <f>IFERROR(Referidos!C710,"")</f>
        <v>0</v>
      </c>
      <c r="R710">
        <f>IFERROR(Referidos!D710,"")</f>
        <v>0</v>
      </c>
      <c r="S710">
        <f>IFERROR(Referidos!J710,"")</f>
        <v>0</v>
      </c>
      <c r="T710">
        <f>IFERROR(Referidos!N710,"")</f>
        <v>0</v>
      </c>
      <c r="U710" s="5">
        <f>IFERROR(Referidos!P710,"")</f>
        <v>0</v>
      </c>
      <c r="V710">
        <f>IFERROR(Referidos!S710,"")</f>
        <v>0</v>
      </c>
      <c r="X710">
        <f>IFERROR(Demos!A708,"")</f>
        <v>0</v>
      </c>
      <c r="Y710">
        <f>IFERROR(Demos!B708,"")</f>
        <v>0</v>
      </c>
      <c r="Z710">
        <f>IFERROR(Demos!C708,"")</f>
        <v>0</v>
      </c>
      <c r="AA710" s="2">
        <f>IFERROR(Demos!D708,"")</f>
        <v>0</v>
      </c>
      <c r="AB710" s="2">
        <f>IFERROR(Demos!E708,"")</f>
        <v>0</v>
      </c>
      <c r="AC710">
        <f>IFERROR(Demos!G708,"")</f>
        <v>0</v>
      </c>
      <c r="AD710">
        <f>IFERROR(Demos!H708,"")</f>
        <v>0</v>
      </c>
      <c r="AF710">
        <f>IFERROR(Telemarketing!A705,"")</f>
        <v>0</v>
      </c>
      <c r="AG710">
        <f>IFERROR(Telemarketing!B705,"")</f>
        <v>0</v>
      </c>
      <c r="AH710" s="2">
        <f>IFERROR(Telemarketing!C705,"")</f>
        <v>0</v>
      </c>
      <c r="AI710" s="42">
        <f>IFERROR(Telemarketing!D705,"")</f>
        <v>0</v>
      </c>
      <c r="AJ710">
        <f>IFERROR(Telemarketing!E705,"")</f>
        <v>0</v>
      </c>
      <c r="AK710">
        <f>IFERROR(Telemarketing!F705,"")</f>
        <v>0</v>
      </c>
      <c r="AL710">
        <f>IFERROR(Telemarketing!G705,"")</f>
        <v>0</v>
      </c>
    </row>
    <row r="711" spans="2:38" x14ac:dyDescent="0.2">
      <c r="B711" s="2"/>
      <c r="K711" s="5"/>
      <c r="L711" s="2"/>
      <c r="O711">
        <f>IFERROR(Referidos!A711,"")</f>
        <v>0</v>
      </c>
      <c r="P711">
        <f>IFERROR(Referidos!B711,"")</f>
        <v>0</v>
      </c>
      <c r="Q711" s="2">
        <f>IFERROR(Referidos!C711,"")</f>
        <v>0</v>
      </c>
      <c r="R711">
        <f>IFERROR(Referidos!D711,"")</f>
        <v>0</v>
      </c>
      <c r="S711">
        <f>IFERROR(Referidos!J711,"")</f>
        <v>0</v>
      </c>
      <c r="T711">
        <f>IFERROR(Referidos!N711,"")</f>
        <v>0</v>
      </c>
      <c r="U711" s="5">
        <f>IFERROR(Referidos!P711,"")</f>
        <v>0</v>
      </c>
      <c r="V711">
        <f>IFERROR(Referidos!S711,"")</f>
        <v>0</v>
      </c>
      <c r="X711">
        <f>IFERROR(Demos!A709,"")</f>
        <v>0</v>
      </c>
      <c r="Y711">
        <f>IFERROR(Demos!B709,"")</f>
        <v>0</v>
      </c>
      <c r="Z711">
        <f>IFERROR(Demos!C709,"")</f>
        <v>0</v>
      </c>
      <c r="AA711" s="2">
        <f>IFERROR(Demos!D709,"")</f>
        <v>0</v>
      </c>
      <c r="AB711" s="2">
        <f>IFERROR(Demos!E709,"")</f>
        <v>0</v>
      </c>
      <c r="AC711">
        <f>IFERROR(Demos!G709,"")</f>
        <v>0</v>
      </c>
      <c r="AD711">
        <f>IFERROR(Demos!H709,"")</f>
        <v>0</v>
      </c>
      <c r="AF711">
        <f>IFERROR(Telemarketing!A706,"")</f>
        <v>0</v>
      </c>
      <c r="AG711">
        <f>IFERROR(Telemarketing!B706,"")</f>
        <v>0</v>
      </c>
      <c r="AH711" s="2">
        <f>IFERROR(Telemarketing!C706,"")</f>
        <v>0</v>
      </c>
      <c r="AI711" s="42">
        <f>IFERROR(Telemarketing!D706,"")</f>
        <v>0</v>
      </c>
      <c r="AJ711">
        <f>IFERROR(Telemarketing!E706,"")</f>
        <v>0</v>
      </c>
      <c r="AK711">
        <f>IFERROR(Telemarketing!F706,"")</f>
        <v>0</v>
      </c>
      <c r="AL711">
        <f>IFERROR(Telemarketing!G706,"")</f>
        <v>0</v>
      </c>
    </row>
    <row r="712" spans="2:38" x14ac:dyDescent="0.2">
      <c r="B712" s="2"/>
      <c r="K712" s="5"/>
      <c r="L712" s="2"/>
      <c r="O712">
        <f>IFERROR(Referidos!A712,"")</f>
        <v>0</v>
      </c>
      <c r="P712">
        <f>IFERROR(Referidos!B712,"")</f>
        <v>0</v>
      </c>
      <c r="Q712" s="2">
        <f>IFERROR(Referidos!C712,"")</f>
        <v>0</v>
      </c>
      <c r="R712">
        <f>IFERROR(Referidos!D712,"")</f>
        <v>0</v>
      </c>
      <c r="S712">
        <f>IFERROR(Referidos!J712,"")</f>
        <v>0</v>
      </c>
      <c r="T712">
        <f>IFERROR(Referidos!N712,"")</f>
        <v>0</v>
      </c>
      <c r="U712" s="5">
        <f>IFERROR(Referidos!P712,"")</f>
        <v>0</v>
      </c>
      <c r="V712">
        <f>IFERROR(Referidos!S712,"")</f>
        <v>0</v>
      </c>
      <c r="X712">
        <f>IFERROR(Demos!A710,"")</f>
        <v>0</v>
      </c>
      <c r="Y712">
        <f>IFERROR(Demos!B710,"")</f>
        <v>0</v>
      </c>
      <c r="Z712">
        <f>IFERROR(Demos!C710,"")</f>
        <v>0</v>
      </c>
      <c r="AA712" s="2">
        <f>IFERROR(Demos!D710,"")</f>
        <v>0</v>
      </c>
      <c r="AB712" s="2">
        <f>IFERROR(Demos!E710,"")</f>
        <v>0</v>
      </c>
      <c r="AC712">
        <f>IFERROR(Demos!G710,"")</f>
        <v>0</v>
      </c>
      <c r="AD712">
        <f>IFERROR(Demos!H710,"")</f>
        <v>0</v>
      </c>
      <c r="AF712">
        <f>IFERROR(Telemarketing!A707,"")</f>
        <v>0</v>
      </c>
      <c r="AG712">
        <f>IFERROR(Telemarketing!B707,"")</f>
        <v>0</v>
      </c>
      <c r="AH712" s="2">
        <f>IFERROR(Telemarketing!C707,"")</f>
        <v>0</v>
      </c>
      <c r="AI712" s="42">
        <f>IFERROR(Telemarketing!D707,"")</f>
        <v>0</v>
      </c>
      <c r="AJ712">
        <f>IFERROR(Telemarketing!E707,"")</f>
        <v>0</v>
      </c>
      <c r="AK712">
        <f>IFERROR(Telemarketing!F707,"")</f>
        <v>0</v>
      </c>
      <c r="AL712">
        <f>IFERROR(Telemarketing!G707,"")</f>
        <v>0</v>
      </c>
    </row>
    <row r="713" spans="2:38" x14ac:dyDescent="0.2">
      <c r="B713" s="2"/>
      <c r="K713" s="5"/>
      <c r="L713" s="2"/>
      <c r="O713">
        <f>IFERROR(Referidos!A713,"")</f>
        <v>0</v>
      </c>
      <c r="P713">
        <f>IFERROR(Referidos!B713,"")</f>
        <v>0</v>
      </c>
      <c r="Q713" s="2">
        <f>IFERROR(Referidos!C713,"")</f>
        <v>0</v>
      </c>
      <c r="R713">
        <f>IFERROR(Referidos!D713,"")</f>
        <v>0</v>
      </c>
      <c r="S713">
        <f>IFERROR(Referidos!J713,"")</f>
        <v>0</v>
      </c>
      <c r="T713">
        <f>IFERROR(Referidos!N713,"")</f>
        <v>0</v>
      </c>
      <c r="U713" s="5">
        <f>IFERROR(Referidos!P713,"")</f>
        <v>0</v>
      </c>
      <c r="V713">
        <f>IFERROR(Referidos!S713,"")</f>
        <v>0</v>
      </c>
      <c r="X713">
        <f>IFERROR(Demos!A711,"")</f>
        <v>0</v>
      </c>
      <c r="Y713">
        <f>IFERROR(Demos!B711,"")</f>
        <v>0</v>
      </c>
      <c r="Z713">
        <f>IFERROR(Demos!C711,"")</f>
        <v>0</v>
      </c>
      <c r="AA713" s="2">
        <f>IFERROR(Demos!D711,"")</f>
        <v>0</v>
      </c>
      <c r="AB713" s="2">
        <f>IFERROR(Demos!E711,"")</f>
        <v>0</v>
      </c>
      <c r="AC713">
        <f>IFERROR(Demos!G711,"")</f>
        <v>0</v>
      </c>
      <c r="AD713">
        <f>IFERROR(Demos!H711,"")</f>
        <v>0</v>
      </c>
      <c r="AF713">
        <f>IFERROR(Telemarketing!A708,"")</f>
        <v>0</v>
      </c>
      <c r="AG713">
        <f>IFERROR(Telemarketing!B708,"")</f>
        <v>0</v>
      </c>
      <c r="AH713" s="2">
        <f>IFERROR(Telemarketing!C708,"")</f>
        <v>0</v>
      </c>
      <c r="AI713" s="42">
        <f>IFERROR(Telemarketing!D708,"")</f>
        <v>0</v>
      </c>
      <c r="AJ713">
        <f>IFERROR(Telemarketing!E708,"")</f>
        <v>0</v>
      </c>
      <c r="AK713">
        <f>IFERROR(Telemarketing!F708,"")</f>
        <v>0</v>
      </c>
      <c r="AL713">
        <f>IFERROR(Telemarketing!G708,"")</f>
        <v>0</v>
      </c>
    </row>
    <row r="714" spans="2:38" x14ac:dyDescent="0.2">
      <c r="B714" s="2"/>
      <c r="K714" s="5"/>
      <c r="L714" s="2"/>
      <c r="O714">
        <f>IFERROR(Referidos!A714,"")</f>
        <v>0</v>
      </c>
      <c r="P714">
        <f>IFERROR(Referidos!B714,"")</f>
        <v>0</v>
      </c>
      <c r="Q714" s="2">
        <f>IFERROR(Referidos!C714,"")</f>
        <v>0</v>
      </c>
      <c r="R714">
        <f>IFERROR(Referidos!D714,"")</f>
        <v>0</v>
      </c>
      <c r="S714">
        <f>IFERROR(Referidos!J714,"")</f>
        <v>0</v>
      </c>
      <c r="T714">
        <f>IFERROR(Referidos!N714,"")</f>
        <v>0</v>
      </c>
      <c r="U714" s="5">
        <f>IFERROR(Referidos!P714,"")</f>
        <v>0</v>
      </c>
      <c r="V714">
        <f>IFERROR(Referidos!S714,"")</f>
        <v>0</v>
      </c>
      <c r="X714">
        <f>IFERROR(Demos!A712,"")</f>
        <v>0</v>
      </c>
      <c r="Y714">
        <f>IFERROR(Demos!B712,"")</f>
        <v>0</v>
      </c>
      <c r="Z714">
        <f>IFERROR(Demos!C712,"")</f>
        <v>0</v>
      </c>
      <c r="AA714" s="2">
        <f>IFERROR(Demos!D712,"")</f>
        <v>0</v>
      </c>
      <c r="AB714" s="2">
        <f>IFERROR(Demos!E712,"")</f>
        <v>0</v>
      </c>
      <c r="AC714">
        <f>IFERROR(Demos!G712,"")</f>
        <v>0</v>
      </c>
      <c r="AD714">
        <f>IFERROR(Demos!H712,"")</f>
        <v>0</v>
      </c>
      <c r="AF714">
        <f>IFERROR(Telemarketing!A709,"")</f>
        <v>0</v>
      </c>
      <c r="AG714">
        <f>IFERROR(Telemarketing!B709,"")</f>
        <v>0</v>
      </c>
      <c r="AH714" s="2">
        <f>IFERROR(Telemarketing!C709,"")</f>
        <v>0</v>
      </c>
      <c r="AI714" s="42">
        <f>IFERROR(Telemarketing!D709,"")</f>
        <v>0</v>
      </c>
      <c r="AJ714">
        <f>IFERROR(Telemarketing!E709,"")</f>
        <v>0</v>
      </c>
      <c r="AK714">
        <f>IFERROR(Telemarketing!F709,"")</f>
        <v>0</v>
      </c>
      <c r="AL714">
        <f>IFERROR(Telemarketing!G709,"")</f>
        <v>0</v>
      </c>
    </row>
    <row r="715" spans="2:38" x14ac:dyDescent="0.2">
      <c r="B715" s="2"/>
      <c r="K715" s="5"/>
      <c r="L715" s="2"/>
      <c r="O715">
        <f>IFERROR(Referidos!A715,"")</f>
        <v>0</v>
      </c>
      <c r="P715">
        <f>IFERROR(Referidos!B715,"")</f>
        <v>0</v>
      </c>
      <c r="Q715" s="2">
        <f>IFERROR(Referidos!C715,"")</f>
        <v>0</v>
      </c>
      <c r="R715">
        <f>IFERROR(Referidos!D715,"")</f>
        <v>0</v>
      </c>
      <c r="S715">
        <f>IFERROR(Referidos!J715,"")</f>
        <v>0</v>
      </c>
      <c r="T715">
        <f>IFERROR(Referidos!N715,"")</f>
        <v>0</v>
      </c>
      <c r="U715" s="5">
        <f>IFERROR(Referidos!P715,"")</f>
        <v>0</v>
      </c>
      <c r="V715">
        <f>IFERROR(Referidos!S715,"")</f>
        <v>0</v>
      </c>
      <c r="X715">
        <f>IFERROR(Demos!A713,"")</f>
        <v>0</v>
      </c>
      <c r="Y715">
        <f>IFERROR(Demos!B713,"")</f>
        <v>0</v>
      </c>
      <c r="Z715">
        <f>IFERROR(Demos!C713,"")</f>
        <v>0</v>
      </c>
      <c r="AA715" s="2">
        <f>IFERROR(Demos!D713,"")</f>
        <v>0</v>
      </c>
      <c r="AB715" s="2">
        <f>IFERROR(Demos!E713,"")</f>
        <v>0</v>
      </c>
      <c r="AC715">
        <f>IFERROR(Demos!G713,"")</f>
        <v>0</v>
      </c>
      <c r="AD715">
        <f>IFERROR(Demos!H713,"")</f>
        <v>0</v>
      </c>
      <c r="AF715">
        <f>IFERROR(Telemarketing!A710,"")</f>
        <v>0</v>
      </c>
      <c r="AG715">
        <f>IFERROR(Telemarketing!B710,"")</f>
        <v>0</v>
      </c>
      <c r="AH715" s="2">
        <f>IFERROR(Telemarketing!C710,"")</f>
        <v>0</v>
      </c>
      <c r="AI715" s="42">
        <f>IFERROR(Telemarketing!D710,"")</f>
        <v>0</v>
      </c>
      <c r="AJ715">
        <f>IFERROR(Telemarketing!E710,"")</f>
        <v>0</v>
      </c>
      <c r="AK715">
        <f>IFERROR(Telemarketing!F710,"")</f>
        <v>0</v>
      </c>
      <c r="AL715">
        <f>IFERROR(Telemarketing!G710,"")</f>
        <v>0</v>
      </c>
    </row>
    <row r="716" spans="2:38" x14ac:dyDescent="0.2">
      <c r="B716" s="2"/>
      <c r="K716" s="5"/>
      <c r="L716" s="2"/>
      <c r="O716">
        <f>IFERROR(Referidos!A716,"")</f>
        <v>0</v>
      </c>
      <c r="P716">
        <f>IFERROR(Referidos!B716,"")</f>
        <v>0</v>
      </c>
      <c r="Q716" s="2">
        <f>IFERROR(Referidos!C716,"")</f>
        <v>0</v>
      </c>
      <c r="R716">
        <f>IFERROR(Referidos!D716,"")</f>
        <v>0</v>
      </c>
      <c r="S716">
        <f>IFERROR(Referidos!J716,"")</f>
        <v>0</v>
      </c>
      <c r="T716">
        <f>IFERROR(Referidos!N716,"")</f>
        <v>0</v>
      </c>
      <c r="U716" s="5">
        <f>IFERROR(Referidos!P716,"")</f>
        <v>0</v>
      </c>
      <c r="V716">
        <f>IFERROR(Referidos!S716,"")</f>
        <v>0</v>
      </c>
      <c r="X716">
        <f>IFERROR(Demos!A714,"")</f>
        <v>0</v>
      </c>
      <c r="Y716">
        <f>IFERROR(Demos!B714,"")</f>
        <v>0</v>
      </c>
      <c r="Z716">
        <f>IFERROR(Demos!C714,"")</f>
        <v>0</v>
      </c>
      <c r="AA716" s="2">
        <f>IFERROR(Demos!D714,"")</f>
        <v>0</v>
      </c>
      <c r="AB716" s="2">
        <f>IFERROR(Demos!E714,"")</f>
        <v>0</v>
      </c>
      <c r="AC716">
        <f>IFERROR(Demos!G714,"")</f>
        <v>0</v>
      </c>
      <c r="AD716">
        <f>IFERROR(Demos!H714,"")</f>
        <v>0</v>
      </c>
      <c r="AF716">
        <f>IFERROR(Telemarketing!A711,"")</f>
        <v>0</v>
      </c>
      <c r="AG716">
        <f>IFERROR(Telemarketing!B711,"")</f>
        <v>0</v>
      </c>
      <c r="AH716" s="2">
        <f>IFERROR(Telemarketing!C711,"")</f>
        <v>0</v>
      </c>
      <c r="AI716" s="42">
        <f>IFERROR(Telemarketing!D711,"")</f>
        <v>0</v>
      </c>
      <c r="AJ716">
        <f>IFERROR(Telemarketing!E711,"")</f>
        <v>0</v>
      </c>
      <c r="AK716">
        <f>IFERROR(Telemarketing!F711,"")</f>
        <v>0</v>
      </c>
      <c r="AL716">
        <f>IFERROR(Telemarketing!G711,"")</f>
        <v>0</v>
      </c>
    </row>
    <row r="717" spans="2:38" x14ac:dyDescent="0.2">
      <c r="B717" s="2"/>
      <c r="K717" s="5"/>
      <c r="L717" s="2"/>
      <c r="O717">
        <f>IFERROR(Referidos!A717,"")</f>
        <v>0</v>
      </c>
      <c r="P717">
        <f>IFERROR(Referidos!B717,"")</f>
        <v>0</v>
      </c>
      <c r="Q717" s="2">
        <f>IFERROR(Referidos!C717,"")</f>
        <v>0</v>
      </c>
      <c r="R717">
        <f>IFERROR(Referidos!D717,"")</f>
        <v>0</v>
      </c>
      <c r="S717">
        <f>IFERROR(Referidos!J717,"")</f>
        <v>0</v>
      </c>
      <c r="T717">
        <f>IFERROR(Referidos!N717,"")</f>
        <v>0</v>
      </c>
      <c r="U717" s="5">
        <f>IFERROR(Referidos!P717,"")</f>
        <v>0</v>
      </c>
      <c r="V717">
        <f>IFERROR(Referidos!S717,"")</f>
        <v>0</v>
      </c>
      <c r="X717">
        <f>IFERROR(Demos!A715,"")</f>
        <v>0</v>
      </c>
      <c r="Y717">
        <f>IFERROR(Demos!B715,"")</f>
        <v>0</v>
      </c>
      <c r="Z717">
        <f>IFERROR(Demos!C715,"")</f>
        <v>0</v>
      </c>
      <c r="AA717" s="2">
        <f>IFERROR(Demos!D715,"")</f>
        <v>0</v>
      </c>
      <c r="AB717" s="2">
        <f>IFERROR(Demos!E715,"")</f>
        <v>0</v>
      </c>
      <c r="AC717">
        <f>IFERROR(Demos!G715,"")</f>
        <v>0</v>
      </c>
      <c r="AD717">
        <f>IFERROR(Demos!H715,"")</f>
        <v>0</v>
      </c>
      <c r="AF717">
        <f>IFERROR(Telemarketing!A712,"")</f>
        <v>0</v>
      </c>
      <c r="AG717">
        <f>IFERROR(Telemarketing!B712,"")</f>
        <v>0</v>
      </c>
      <c r="AH717" s="2">
        <f>IFERROR(Telemarketing!C712,"")</f>
        <v>0</v>
      </c>
      <c r="AI717" s="42">
        <f>IFERROR(Telemarketing!D712,"")</f>
        <v>0</v>
      </c>
      <c r="AJ717">
        <f>IFERROR(Telemarketing!E712,"")</f>
        <v>0</v>
      </c>
      <c r="AK717">
        <f>IFERROR(Telemarketing!F712,"")</f>
        <v>0</v>
      </c>
      <c r="AL717">
        <f>IFERROR(Telemarketing!G712,"")</f>
        <v>0</v>
      </c>
    </row>
    <row r="718" spans="2:38" x14ac:dyDescent="0.2">
      <c r="B718" s="2"/>
      <c r="K718" s="5"/>
      <c r="L718" s="2"/>
      <c r="O718">
        <f>IFERROR(Referidos!A718,"")</f>
        <v>0</v>
      </c>
      <c r="P718">
        <f>IFERROR(Referidos!B718,"")</f>
        <v>0</v>
      </c>
      <c r="Q718" s="2">
        <f>IFERROR(Referidos!C718,"")</f>
        <v>0</v>
      </c>
      <c r="R718">
        <f>IFERROR(Referidos!D718,"")</f>
        <v>0</v>
      </c>
      <c r="S718">
        <f>IFERROR(Referidos!J718,"")</f>
        <v>0</v>
      </c>
      <c r="T718">
        <f>IFERROR(Referidos!N718,"")</f>
        <v>0</v>
      </c>
      <c r="U718" s="5">
        <f>IFERROR(Referidos!P718,"")</f>
        <v>0</v>
      </c>
      <c r="V718">
        <f>IFERROR(Referidos!S718,"")</f>
        <v>0</v>
      </c>
      <c r="X718">
        <f>IFERROR(Demos!A716,"")</f>
        <v>0</v>
      </c>
      <c r="Y718">
        <f>IFERROR(Demos!B716,"")</f>
        <v>0</v>
      </c>
      <c r="Z718">
        <f>IFERROR(Demos!C716,"")</f>
        <v>0</v>
      </c>
      <c r="AA718" s="2">
        <f>IFERROR(Demos!D716,"")</f>
        <v>0</v>
      </c>
      <c r="AB718" s="2">
        <f>IFERROR(Demos!E716,"")</f>
        <v>0</v>
      </c>
      <c r="AC718">
        <f>IFERROR(Demos!G716,"")</f>
        <v>0</v>
      </c>
      <c r="AD718">
        <f>IFERROR(Demos!H716,"")</f>
        <v>0</v>
      </c>
      <c r="AF718">
        <f>IFERROR(Telemarketing!A713,"")</f>
        <v>0</v>
      </c>
      <c r="AG718">
        <f>IFERROR(Telemarketing!B713,"")</f>
        <v>0</v>
      </c>
      <c r="AH718" s="2">
        <f>IFERROR(Telemarketing!C713,"")</f>
        <v>0</v>
      </c>
      <c r="AI718" s="42">
        <f>IFERROR(Telemarketing!D713,"")</f>
        <v>0</v>
      </c>
      <c r="AJ718">
        <f>IFERROR(Telemarketing!E713,"")</f>
        <v>0</v>
      </c>
      <c r="AK718">
        <f>IFERROR(Telemarketing!F713,"")</f>
        <v>0</v>
      </c>
      <c r="AL718">
        <f>IFERROR(Telemarketing!G713,"")</f>
        <v>0</v>
      </c>
    </row>
    <row r="719" spans="2:38" x14ac:dyDescent="0.2">
      <c r="B719" s="2"/>
      <c r="K719" s="5"/>
      <c r="L719" s="2"/>
      <c r="O719">
        <f>IFERROR(Referidos!A719,"")</f>
        <v>0</v>
      </c>
      <c r="P719">
        <f>IFERROR(Referidos!B719,"")</f>
        <v>0</v>
      </c>
      <c r="Q719" s="2">
        <f>IFERROR(Referidos!C719,"")</f>
        <v>0</v>
      </c>
      <c r="R719">
        <f>IFERROR(Referidos!D719,"")</f>
        <v>0</v>
      </c>
      <c r="S719">
        <f>IFERROR(Referidos!J719,"")</f>
        <v>0</v>
      </c>
      <c r="T719">
        <f>IFERROR(Referidos!N719,"")</f>
        <v>0</v>
      </c>
      <c r="U719" s="5">
        <f>IFERROR(Referidos!P719,"")</f>
        <v>0</v>
      </c>
      <c r="V719">
        <f>IFERROR(Referidos!S719,"")</f>
        <v>0</v>
      </c>
      <c r="X719">
        <f>IFERROR(Demos!A717,"")</f>
        <v>0</v>
      </c>
      <c r="Y719">
        <f>IFERROR(Demos!B717,"")</f>
        <v>0</v>
      </c>
      <c r="Z719">
        <f>IFERROR(Demos!C717,"")</f>
        <v>0</v>
      </c>
      <c r="AA719" s="2">
        <f>IFERROR(Demos!D717,"")</f>
        <v>0</v>
      </c>
      <c r="AB719" s="2">
        <f>IFERROR(Demos!E717,"")</f>
        <v>0</v>
      </c>
      <c r="AC719">
        <f>IFERROR(Demos!G717,"")</f>
        <v>0</v>
      </c>
      <c r="AD719">
        <f>IFERROR(Demos!H717,"")</f>
        <v>0</v>
      </c>
      <c r="AF719">
        <f>IFERROR(Telemarketing!A714,"")</f>
        <v>0</v>
      </c>
      <c r="AG719">
        <f>IFERROR(Telemarketing!B714,"")</f>
        <v>0</v>
      </c>
      <c r="AH719" s="2">
        <f>IFERROR(Telemarketing!C714,"")</f>
        <v>0</v>
      </c>
      <c r="AI719" s="42">
        <f>IFERROR(Telemarketing!D714,"")</f>
        <v>0</v>
      </c>
      <c r="AJ719">
        <f>IFERROR(Telemarketing!E714,"")</f>
        <v>0</v>
      </c>
      <c r="AK719">
        <f>IFERROR(Telemarketing!F714,"")</f>
        <v>0</v>
      </c>
      <c r="AL719">
        <f>IFERROR(Telemarketing!G714,"")</f>
        <v>0</v>
      </c>
    </row>
    <row r="720" spans="2:38" x14ac:dyDescent="0.2">
      <c r="B720" s="2"/>
      <c r="K720" s="5"/>
      <c r="L720" s="2"/>
      <c r="O720">
        <f>IFERROR(Referidos!A720,"")</f>
        <v>0</v>
      </c>
      <c r="P720">
        <f>IFERROR(Referidos!B720,"")</f>
        <v>0</v>
      </c>
      <c r="Q720" s="2">
        <f>IFERROR(Referidos!C720,"")</f>
        <v>0</v>
      </c>
      <c r="R720">
        <f>IFERROR(Referidos!D720,"")</f>
        <v>0</v>
      </c>
      <c r="S720">
        <f>IFERROR(Referidos!J720,"")</f>
        <v>0</v>
      </c>
      <c r="T720">
        <f>IFERROR(Referidos!N720,"")</f>
        <v>0</v>
      </c>
      <c r="U720" s="5">
        <f>IFERROR(Referidos!P720,"")</f>
        <v>0</v>
      </c>
      <c r="V720">
        <f>IFERROR(Referidos!S720,"")</f>
        <v>0</v>
      </c>
      <c r="X720">
        <f>IFERROR(Demos!A718,"")</f>
        <v>0</v>
      </c>
      <c r="Y720">
        <f>IFERROR(Demos!B718,"")</f>
        <v>0</v>
      </c>
      <c r="Z720">
        <f>IFERROR(Demos!C718,"")</f>
        <v>0</v>
      </c>
      <c r="AA720" s="2">
        <f>IFERROR(Demos!D718,"")</f>
        <v>0</v>
      </c>
      <c r="AB720" s="2">
        <f>IFERROR(Demos!E718,"")</f>
        <v>0</v>
      </c>
      <c r="AC720">
        <f>IFERROR(Demos!G718,"")</f>
        <v>0</v>
      </c>
      <c r="AD720">
        <f>IFERROR(Demos!H718,"")</f>
        <v>0</v>
      </c>
      <c r="AF720">
        <f>IFERROR(Telemarketing!A715,"")</f>
        <v>0</v>
      </c>
      <c r="AG720">
        <f>IFERROR(Telemarketing!B715,"")</f>
        <v>0</v>
      </c>
      <c r="AH720" s="2">
        <f>IFERROR(Telemarketing!C715,"")</f>
        <v>0</v>
      </c>
      <c r="AI720" s="42">
        <f>IFERROR(Telemarketing!D715,"")</f>
        <v>0</v>
      </c>
      <c r="AJ720">
        <f>IFERROR(Telemarketing!E715,"")</f>
        <v>0</v>
      </c>
      <c r="AK720">
        <f>IFERROR(Telemarketing!F715,"")</f>
        <v>0</v>
      </c>
      <c r="AL720">
        <f>IFERROR(Telemarketing!G715,"")</f>
        <v>0</v>
      </c>
    </row>
    <row r="721" spans="2:38" x14ac:dyDescent="0.2">
      <c r="B721" s="2"/>
      <c r="K721" s="5"/>
      <c r="L721" s="2"/>
      <c r="O721">
        <f>IFERROR(Referidos!A721,"")</f>
        <v>0</v>
      </c>
      <c r="P721">
        <f>IFERROR(Referidos!B721,"")</f>
        <v>0</v>
      </c>
      <c r="Q721" s="2">
        <f>IFERROR(Referidos!C721,"")</f>
        <v>0</v>
      </c>
      <c r="R721">
        <f>IFERROR(Referidos!D721,"")</f>
        <v>0</v>
      </c>
      <c r="S721">
        <f>IFERROR(Referidos!J721,"")</f>
        <v>0</v>
      </c>
      <c r="T721">
        <f>IFERROR(Referidos!N721,"")</f>
        <v>0</v>
      </c>
      <c r="U721" s="5">
        <f>IFERROR(Referidos!P721,"")</f>
        <v>0</v>
      </c>
      <c r="V721">
        <f>IFERROR(Referidos!S721,"")</f>
        <v>0</v>
      </c>
      <c r="X721">
        <f>IFERROR(Demos!A719,"")</f>
        <v>0</v>
      </c>
      <c r="Y721">
        <f>IFERROR(Demos!B719,"")</f>
        <v>0</v>
      </c>
      <c r="Z721">
        <f>IFERROR(Demos!C719,"")</f>
        <v>0</v>
      </c>
      <c r="AA721" s="2">
        <f>IFERROR(Demos!D719,"")</f>
        <v>0</v>
      </c>
      <c r="AB721" s="2">
        <f>IFERROR(Demos!E719,"")</f>
        <v>0</v>
      </c>
      <c r="AC721">
        <f>IFERROR(Demos!G719,"")</f>
        <v>0</v>
      </c>
      <c r="AD721">
        <f>IFERROR(Demos!H719,"")</f>
        <v>0</v>
      </c>
      <c r="AF721">
        <f>IFERROR(Telemarketing!A716,"")</f>
        <v>0</v>
      </c>
      <c r="AG721">
        <f>IFERROR(Telemarketing!B716,"")</f>
        <v>0</v>
      </c>
      <c r="AH721" s="2">
        <f>IFERROR(Telemarketing!C716,"")</f>
        <v>0</v>
      </c>
      <c r="AI721" s="42">
        <f>IFERROR(Telemarketing!D716,"")</f>
        <v>0</v>
      </c>
      <c r="AJ721">
        <f>IFERROR(Telemarketing!E716,"")</f>
        <v>0</v>
      </c>
      <c r="AK721">
        <f>IFERROR(Telemarketing!F716,"")</f>
        <v>0</v>
      </c>
      <c r="AL721">
        <f>IFERROR(Telemarketing!G716,"")</f>
        <v>0</v>
      </c>
    </row>
    <row r="722" spans="2:38" x14ac:dyDescent="0.2">
      <c r="B722" s="2"/>
      <c r="K722" s="5"/>
      <c r="L722" s="2"/>
      <c r="O722">
        <f>IFERROR(Referidos!A722,"")</f>
        <v>0</v>
      </c>
      <c r="P722">
        <f>IFERROR(Referidos!B722,"")</f>
        <v>0</v>
      </c>
      <c r="Q722" s="2">
        <f>IFERROR(Referidos!C722,"")</f>
        <v>0</v>
      </c>
      <c r="R722">
        <f>IFERROR(Referidos!D722,"")</f>
        <v>0</v>
      </c>
      <c r="S722">
        <f>IFERROR(Referidos!J722,"")</f>
        <v>0</v>
      </c>
      <c r="T722">
        <f>IFERROR(Referidos!N722,"")</f>
        <v>0</v>
      </c>
      <c r="U722" s="5">
        <f>IFERROR(Referidos!P722,"")</f>
        <v>0</v>
      </c>
      <c r="V722">
        <f>IFERROR(Referidos!S722,"")</f>
        <v>0</v>
      </c>
      <c r="X722">
        <f>IFERROR(Demos!A720,"")</f>
        <v>0</v>
      </c>
      <c r="Y722">
        <f>IFERROR(Demos!B720,"")</f>
        <v>0</v>
      </c>
      <c r="Z722">
        <f>IFERROR(Demos!C720,"")</f>
        <v>0</v>
      </c>
      <c r="AA722" s="2">
        <f>IFERROR(Demos!D720,"")</f>
        <v>0</v>
      </c>
      <c r="AB722" s="2">
        <f>IFERROR(Demos!E720,"")</f>
        <v>0</v>
      </c>
      <c r="AC722">
        <f>IFERROR(Demos!G720,"")</f>
        <v>0</v>
      </c>
      <c r="AD722">
        <f>IFERROR(Demos!H720,"")</f>
        <v>0</v>
      </c>
      <c r="AF722">
        <f>IFERROR(Telemarketing!A717,"")</f>
        <v>0</v>
      </c>
      <c r="AG722">
        <f>IFERROR(Telemarketing!B717,"")</f>
        <v>0</v>
      </c>
      <c r="AH722" s="2">
        <f>IFERROR(Telemarketing!C717,"")</f>
        <v>0</v>
      </c>
      <c r="AI722" s="42">
        <f>IFERROR(Telemarketing!D717,"")</f>
        <v>0</v>
      </c>
      <c r="AJ722">
        <f>IFERROR(Telemarketing!E717,"")</f>
        <v>0</v>
      </c>
      <c r="AK722">
        <f>IFERROR(Telemarketing!F717,"")</f>
        <v>0</v>
      </c>
      <c r="AL722">
        <f>IFERROR(Telemarketing!G717,"")</f>
        <v>0</v>
      </c>
    </row>
    <row r="723" spans="2:38" x14ac:dyDescent="0.2">
      <c r="B723" s="2"/>
      <c r="K723" s="5"/>
      <c r="L723" s="2"/>
      <c r="O723">
        <f>IFERROR(Referidos!A723,"")</f>
        <v>0</v>
      </c>
      <c r="P723">
        <f>IFERROR(Referidos!B723,"")</f>
        <v>0</v>
      </c>
      <c r="Q723" s="2">
        <f>IFERROR(Referidos!C723,"")</f>
        <v>0</v>
      </c>
      <c r="R723">
        <f>IFERROR(Referidos!D723,"")</f>
        <v>0</v>
      </c>
      <c r="S723">
        <f>IFERROR(Referidos!J723,"")</f>
        <v>0</v>
      </c>
      <c r="T723">
        <f>IFERROR(Referidos!N723,"")</f>
        <v>0</v>
      </c>
      <c r="U723" s="5">
        <f>IFERROR(Referidos!P723,"")</f>
        <v>0</v>
      </c>
      <c r="V723">
        <f>IFERROR(Referidos!S723,"")</f>
        <v>0</v>
      </c>
      <c r="X723">
        <f>IFERROR(Demos!A721,"")</f>
        <v>0</v>
      </c>
      <c r="Y723">
        <f>IFERROR(Demos!B721,"")</f>
        <v>0</v>
      </c>
      <c r="Z723">
        <f>IFERROR(Demos!C721,"")</f>
        <v>0</v>
      </c>
      <c r="AA723" s="2">
        <f>IFERROR(Demos!D721,"")</f>
        <v>0</v>
      </c>
      <c r="AB723" s="2">
        <f>IFERROR(Demos!E721,"")</f>
        <v>0</v>
      </c>
      <c r="AC723">
        <f>IFERROR(Demos!G721,"")</f>
        <v>0</v>
      </c>
      <c r="AD723">
        <f>IFERROR(Demos!H721,"")</f>
        <v>0</v>
      </c>
      <c r="AF723">
        <f>IFERROR(Telemarketing!A718,"")</f>
        <v>0</v>
      </c>
      <c r="AG723">
        <f>IFERROR(Telemarketing!B718,"")</f>
        <v>0</v>
      </c>
      <c r="AH723" s="2">
        <f>IFERROR(Telemarketing!C718,"")</f>
        <v>0</v>
      </c>
      <c r="AI723" s="42">
        <f>IFERROR(Telemarketing!D718,"")</f>
        <v>0</v>
      </c>
      <c r="AJ723">
        <f>IFERROR(Telemarketing!E718,"")</f>
        <v>0</v>
      </c>
      <c r="AK723">
        <f>IFERROR(Telemarketing!F718,"")</f>
        <v>0</v>
      </c>
      <c r="AL723">
        <f>IFERROR(Telemarketing!G718,"")</f>
        <v>0</v>
      </c>
    </row>
    <row r="724" spans="2:38" x14ac:dyDescent="0.2">
      <c r="B724" s="2"/>
      <c r="K724" s="5"/>
      <c r="L724" s="2"/>
      <c r="O724">
        <f>IFERROR(Referidos!A724,"")</f>
        <v>0</v>
      </c>
      <c r="P724">
        <f>IFERROR(Referidos!B724,"")</f>
        <v>0</v>
      </c>
      <c r="Q724" s="2">
        <f>IFERROR(Referidos!C724,"")</f>
        <v>0</v>
      </c>
      <c r="R724">
        <f>IFERROR(Referidos!D724,"")</f>
        <v>0</v>
      </c>
      <c r="S724">
        <f>IFERROR(Referidos!J724,"")</f>
        <v>0</v>
      </c>
      <c r="T724">
        <f>IFERROR(Referidos!N724,"")</f>
        <v>0</v>
      </c>
      <c r="U724" s="5">
        <f>IFERROR(Referidos!P724,"")</f>
        <v>0</v>
      </c>
      <c r="V724">
        <f>IFERROR(Referidos!S724,"")</f>
        <v>0</v>
      </c>
      <c r="X724">
        <f>IFERROR(Demos!A722,"")</f>
        <v>0</v>
      </c>
      <c r="Y724">
        <f>IFERROR(Demos!B722,"")</f>
        <v>0</v>
      </c>
      <c r="Z724">
        <f>IFERROR(Demos!C722,"")</f>
        <v>0</v>
      </c>
      <c r="AA724" s="2">
        <f>IFERROR(Demos!D722,"")</f>
        <v>0</v>
      </c>
      <c r="AB724" s="2">
        <f>IFERROR(Demos!E722,"")</f>
        <v>0</v>
      </c>
      <c r="AC724">
        <f>IFERROR(Demos!G722,"")</f>
        <v>0</v>
      </c>
      <c r="AD724">
        <f>IFERROR(Demos!H722,"")</f>
        <v>0</v>
      </c>
      <c r="AF724">
        <f>IFERROR(Telemarketing!A719,"")</f>
        <v>0</v>
      </c>
      <c r="AG724">
        <f>IFERROR(Telemarketing!B719,"")</f>
        <v>0</v>
      </c>
      <c r="AH724" s="2">
        <f>IFERROR(Telemarketing!C719,"")</f>
        <v>0</v>
      </c>
      <c r="AI724" s="42">
        <f>IFERROR(Telemarketing!D719,"")</f>
        <v>0</v>
      </c>
      <c r="AJ724">
        <f>IFERROR(Telemarketing!E719,"")</f>
        <v>0</v>
      </c>
      <c r="AK724">
        <f>IFERROR(Telemarketing!F719,"")</f>
        <v>0</v>
      </c>
      <c r="AL724">
        <f>IFERROR(Telemarketing!G719,"")</f>
        <v>0</v>
      </c>
    </row>
    <row r="725" spans="2:38" x14ac:dyDescent="0.2">
      <c r="B725" s="2"/>
      <c r="K725" s="5"/>
      <c r="L725" s="2"/>
      <c r="O725">
        <f>IFERROR(Referidos!A725,"")</f>
        <v>0</v>
      </c>
      <c r="P725">
        <f>IFERROR(Referidos!B725,"")</f>
        <v>0</v>
      </c>
      <c r="Q725" s="2">
        <f>IFERROR(Referidos!C725,"")</f>
        <v>0</v>
      </c>
      <c r="R725">
        <f>IFERROR(Referidos!D725,"")</f>
        <v>0</v>
      </c>
      <c r="S725">
        <f>IFERROR(Referidos!J725,"")</f>
        <v>0</v>
      </c>
      <c r="T725">
        <f>IFERROR(Referidos!N725,"")</f>
        <v>0</v>
      </c>
      <c r="U725" s="5">
        <f>IFERROR(Referidos!P725,"")</f>
        <v>0</v>
      </c>
      <c r="V725">
        <f>IFERROR(Referidos!S725,"")</f>
        <v>0</v>
      </c>
      <c r="X725">
        <f>IFERROR(Demos!A723,"")</f>
        <v>0</v>
      </c>
      <c r="Y725">
        <f>IFERROR(Demos!B723,"")</f>
        <v>0</v>
      </c>
      <c r="Z725">
        <f>IFERROR(Demos!C723,"")</f>
        <v>0</v>
      </c>
      <c r="AA725" s="2">
        <f>IFERROR(Demos!D723,"")</f>
        <v>0</v>
      </c>
      <c r="AB725" s="2">
        <f>IFERROR(Demos!E723,"")</f>
        <v>0</v>
      </c>
      <c r="AC725">
        <f>IFERROR(Demos!G723,"")</f>
        <v>0</v>
      </c>
      <c r="AD725">
        <f>IFERROR(Demos!H723,"")</f>
        <v>0</v>
      </c>
      <c r="AF725">
        <f>IFERROR(Telemarketing!A720,"")</f>
        <v>0</v>
      </c>
      <c r="AG725">
        <f>IFERROR(Telemarketing!B720,"")</f>
        <v>0</v>
      </c>
      <c r="AH725" s="2">
        <f>IFERROR(Telemarketing!C720,"")</f>
        <v>0</v>
      </c>
      <c r="AI725" s="42">
        <f>IFERROR(Telemarketing!D720,"")</f>
        <v>0</v>
      </c>
      <c r="AJ725">
        <f>IFERROR(Telemarketing!E720,"")</f>
        <v>0</v>
      </c>
      <c r="AK725">
        <f>IFERROR(Telemarketing!F720,"")</f>
        <v>0</v>
      </c>
      <c r="AL725">
        <f>IFERROR(Telemarketing!G720,"")</f>
        <v>0</v>
      </c>
    </row>
    <row r="726" spans="2:38" x14ac:dyDescent="0.2">
      <c r="B726" s="2"/>
      <c r="K726" s="5"/>
      <c r="L726" s="2"/>
      <c r="O726">
        <f>IFERROR(Referidos!A726,"")</f>
        <v>0</v>
      </c>
      <c r="P726">
        <f>IFERROR(Referidos!B726,"")</f>
        <v>0</v>
      </c>
      <c r="Q726" s="2">
        <f>IFERROR(Referidos!C726,"")</f>
        <v>0</v>
      </c>
      <c r="R726">
        <f>IFERROR(Referidos!D726,"")</f>
        <v>0</v>
      </c>
      <c r="S726">
        <f>IFERROR(Referidos!J726,"")</f>
        <v>0</v>
      </c>
      <c r="T726">
        <f>IFERROR(Referidos!N726,"")</f>
        <v>0</v>
      </c>
      <c r="U726" s="5">
        <f>IFERROR(Referidos!P726,"")</f>
        <v>0</v>
      </c>
      <c r="V726">
        <f>IFERROR(Referidos!S726,"")</f>
        <v>0</v>
      </c>
      <c r="X726">
        <f>IFERROR(Demos!A724,"")</f>
        <v>0</v>
      </c>
      <c r="Y726">
        <f>IFERROR(Demos!B724,"")</f>
        <v>0</v>
      </c>
      <c r="Z726">
        <f>IFERROR(Demos!C724,"")</f>
        <v>0</v>
      </c>
      <c r="AA726" s="2">
        <f>IFERROR(Demos!D724,"")</f>
        <v>0</v>
      </c>
      <c r="AB726" s="2">
        <f>IFERROR(Demos!E724,"")</f>
        <v>0</v>
      </c>
      <c r="AC726">
        <f>IFERROR(Demos!G724,"")</f>
        <v>0</v>
      </c>
      <c r="AD726">
        <f>IFERROR(Demos!H724,"")</f>
        <v>0</v>
      </c>
      <c r="AF726">
        <f>IFERROR(Telemarketing!A721,"")</f>
        <v>0</v>
      </c>
      <c r="AG726">
        <f>IFERROR(Telemarketing!B721,"")</f>
        <v>0</v>
      </c>
      <c r="AH726" s="2">
        <f>IFERROR(Telemarketing!C721,"")</f>
        <v>0</v>
      </c>
      <c r="AI726" s="42">
        <f>IFERROR(Telemarketing!D721,"")</f>
        <v>0</v>
      </c>
      <c r="AJ726">
        <f>IFERROR(Telemarketing!E721,"")</f>
        <v>0</v>
      </c>
      <c r="AK726">
        <f>IFERROR(Telemarketing!F721,"")</f>
        <v>0</v>
      </c>
      <c r="AL726">
        <f>IFERROR(Telemarketing!G721,"")</f>
        <v>0</v>
      </c>
    </row>
    <row r="727" spans="2:38" x14ac:dyDescent="0.2">
      <c r="B727" s="2"/>
      <c r="K727" s="5"/>
      <c r="L727" s="2"/>
      <c r="O727">
        <f>IFERROR(Referidos!A727,"")</f>
        <v>0</v>
      </c>
      <c r="P727">
        <f>IFERROR(Referidos!B727,"")</f>
        <v>0</v>
      </c>
      <c r="Q727" s="2">
        <f>IFERROR(Referidos!C727,"")</f>
        <v>0</v>
      </c>
      <c r="R727">
        <f>IFERROR(Referidos!D727,"")</f>
        <v>0</v>
      </c>
      <c r="S727">
        <f>IFERROR(Referidos!J727,"")</f>
        <v>0</v>
      </c>
      <c r="T727">
        <f>IFERROR(Referidos!N727,"")</f>
        <v>0</v>
      </c>
      <c r="U727" s="5">
        <f>IFERROR(Referidos!P727,"")</f>
        <v>0</v>
      </c>
      <c r="V727">
        <f>IFERROR(Referidos!S727,"")</f>
        <v>0</v>
      </c>
      <c r="X727">
        <f>IFERROR(Demos!A725,"")</f>
        <v>0</v>
      </c>
      <c r="Y727">
        <f>IFERROR(Demos!B725,"")</f>
        <v>0</v>
      </c>
      <c r="Z727">
        <f>IFERROR(Demos!C725,"")</f>
        <v>0</v>
      </c>
      <c r="AA727" s="2">
        <f>IFERROR(Demos!D725,"")</f>
        <v>0</v>
      </c>
      <c r="AB727" s="2">
        <f>IFERROR(Demos!E725,"")</f>
        <v>0</v>
      </c>
      <c r="AC727">
        <f>IFERROR(Demos!G725,"")</f>
        <v>0</v>
      </c>
      <c r="AD727">
        <f>IFERROR(Demos!H725,"")</f>
        <v>0</v>
      </c>
      <c r="AF727">
        <f>IFERROR(Telemarketing!A722,"")</f>
        <v>0</v>
      </c>
      <c r="AG727">
        <f>IFERROR(Telemarketing!B722,"")</f>
        <v>0</v>
      </c>
      <c r="AH727" s="2">
        <f>IFERROR(Telemarketing!C722,"")</f>
        <v>0</v>
      </c>
      <c r="AI727" s="42">
        <f>IFERROR(Telemarketing!D722,"")</f>
        <v>0</v>
      </c>
      <c r="AJ727">
        <f>IFERROR(Telemarketing!E722,"")</f>
        <v>0</v>
      </c>
      <c r="AK727">
        <f>IFERROR(Telemarketing!F722,"")</f>
        <v>0</v>
      </c>
      <c r="AL727">
        <f>IFERROR(Telemarketing!G722,"")</f>
        <v>0</v>
      </c>
    </row>
    <row r="728" spans="2:38" x14ac:dyDescent="0.2">
      <c r="B728" s="2"/>
      <c r="K728" s="5"/>
      <c r="L728" s="2"/>
      <c r="O728">
        <f>IFERROR(Referidos!A728,"")</f>
        <v>0</v>
      </c>
      <c r="P728">
        <f>IFERROR(Referidos!B728,"")</f>
        <v>0</v>
      </c>
      <c r="Q728" s="2">
        <f>IFERROR(Referidos!C728,"")</f>
        <v>0</v>
      </c>
      <c r="R728">
        <f>IFERROR(Referidos!D728,"")</f>
        <v>0</v>
      </c>
      <c r="S728">
        <f>IFERROR(Referidos!J728,"")</f>
        <v>0</v>
      </c>
      <c r="T728">
        <f>IFERROR(Referidos!N728,"")</f>
        <v>0</v>
      </c>
      <c r="U728" s="5">
        <f>IFERROR(Referidos!P728,"")</f>
        <v>0</v>
      </c>
      <c r="V728">
        <f>IFERROR(Referidos!S728,"")</f>
        <v>0</v>
      </c>
      <c r="X728">
        <f>IFERROR(Demos!A726,"")</f>
        <v>0</v>
      </c>
      <c r="Y728">
        <f>IFERROR(Demos!B726,"")</f>
        <v>0</v>
      </c>
      <c r="Z728">
        <f>IFERROR(Demos!C726,"")</f>
        <v>0</v>
      </c>
      <c r="AA728" s="2">
        <f>IFERROR(Demos!D726,"")</f>
        <v>0</v>
      </c>
      <c r="AB728" s="2">
        <f>IFERROR(Demos!E726,"")</f>
        <v>0</v>
      </c>
      <c r="AC728">
        <f>IFERROR(Demos!G726,"")</f>
        <v>0</v>
      </c>
      <c r="AD728">
        <f>IFERROR(Demos!H726,"")</f>
        <v>0</v>
      </c>
      <c r="AF728">
        <f>IFERROR(Telemarketing!A723,"")</f>
        <v>0</v>
      </c>
      <c r="AG728">
        <f>IFERROR(Telemarketing!B723,"")</f>
        <v>0</v>
      </c>
      <c r="AH728" s="2">
        <f>IFERROR(Telemarketing!C723,"")</f>
        <v>0</v>
      </c>
      <c r="AI728" s="42">
        <f>IFERROR(Telemarketing!D723,"")</f>
        <v>0</v>
      </c>
      <c r="AJ728">
        <f>IFERROR(Telemarketing!E723,"")</f>
        <v>0</v>
      </c>
      <c r="AK728">
        <f>IFERROR(Telemarketing!F723,"")</f>
        <v>0</v>
      </c>
      <c r="AL728">
        <f>IFERROR(Telemarketing!G723,"")</f>
        <v>0</v>
      </c>
    </row>
    <row r="729" spans="2:38" x14ac:dyDescent="0.2">
      <c r="B729" s="2"/>
      <c r="K729" s="5"/>
      <c r="L729" s="2"/>
      <c r="O729">
        <f>IFERROR(Referidos!A729,"")</f>
        <v>0</v>
      </c>
      <c r="P729">
        <f>IFERROR(Referidos!B729,"")</f>
        <v>0</v>
      </c>
      <c r="Q729" s="2">
        <f>IFERROR(Referidos!C729,"")</f>
        <v>0</v>
      </c>
      <c r="R729">
        <f>IFERROR(Referidos!D729,"")</f>
        <v>0</v>
      </c>
      <c r="S729">
        <f>IFERROR(Referidos!J729,"")</f>
        <v>0</v>
      </c>
      <c r="T729">
        <f>IFERROR(Referidos!N729,"")</f>
        <v>0</v>
      </c>
      <c r="U729" s="5">
        <f>IFERROR(Referidos!P729,"")</f>
        <v>0</v>
      </c>
      <c r="V729">
        <f>IFERROR(Referidos!S729,"")</f>
        <v>0</v>
      </c>
      <c r="X729">
        <f>IFERROR(Demos!A727,"")</f>
        <v>0</v>
      </c>
      <c r="Y729">
        <f>IFERROR(Demos!B727,"")</f>
        <v>0</v>
      </c>
      <c r="Z729">
        <f>IFERROR(Demos!C727,"")</f>
        <v>0</v>
      </c>
      <c r="AA729" s="2">
        <f>IFERROR(Demos!D727,"")</f>
        <v>0</v>
      </c>
      <c r="AB729" s="2">
        <f>IFERROR(Demos!E727,"")</f>
        <v>0</v>
      </c>
      <c r="AC729">
        <f>IFERROR(Demos!G727,"")</f>
        <v>0</v>
      </c>
      <c r="AD729">
        <f>IFERROR(Demos!H727,"")</f>
        <v>0</v>
      </c>
      <c r="AF729">
        <f>IFERROR(Telemarketing!A724,"")</f>
        <v>0</v>
      </c>
      <c r="AG729">
        <f>IFERROR(Telemarketing!B724,"")</f>
        <v>0</v>
      </c>
      <c r="AH729" s="2">
        <f>IFERROR(Telemarketing!C724,"")</f>
        <v>0</v>
      </c>
      <c r="AI729" s="42">
        <f>IFERROR(Telemarketing!D724,"")</f>
        <v>0</v>
      </c>
      <c r="AJ729">
        <f>IFERROR(Telemarketing!E724,"")</f>
        <v>0</v>
      </c>
      <c r="AK729">
        <f>IFERROR(Telemarketing!F724,"")</f>
        <v>0</v>
      </c>
      <c r="AL729">
        <f>IFERROR(Telemarketing!G724,"")</f>
        <v>0</v>
      </c>
    </row>
    <row r="730" spans="2:38" x14ac:dyDescent="0.2">
      <c r="B730" s="2"/>
      <c r="K730" s="5"/>
      <c r="L730" s="2"/>
      <c r="O730">
        <f>IFERROR(Referidos!A730,"")</f>
        <v>0</v>
      </c>
      <c r="P730">
        <f>IFERROR(Referidos!B730,"")</f>
        <v>0</v>
      </c>
      <c r="Q730" s="2">
        <f>IFERROR(Referidos!C730,"")</f>
        <v>0</v>
      </c>
      <c r="R730">
        <f>IFERROR(Referidos!D730,"")</f>
        <v>0</v>
      </c>
      <c r="S730">
        <f>IFERROR(Referidos!J730,"")</f>
        <v>0</v>
      </c>
      <c r="T730">
        <f>IFERROR(Referidos!N730,"")</f>
        <v>0</v>
      </c>
      <c r="U730" s="5">
        <f>IFERROR(Referidos!P730,"")</f>
        <v>0</v>
      </c>
      <c r="V730">
        <f>IFERROR(Referidos!S730,"")</f>
        <v>0</v>
      </c>
      <c r="X730">
        <f>IFERROR(Demos!A728,"")</f>
        <v>0</v>
      </c>
      <c r="Y730">
        <f>IFERROR(Demos!B728,"")</f>
        <v>0</v>
      </c>
      <c r="Z730">
        <f>IFERROR(Demos!C728,"")</f>
        <v>0</v>
      </c>
      <c r="AA730" s="2">
        <f>IFERROR(Demos!D728,"")</f>
        <v>0</v>
      </c>
      <c r="AB730" s="2">
        <f>IFERROR(Demos!E728,"")</f>
        <v>0</v>
      </c>
      <c r="AC730">
        <f>IFERROR(Demos!G728,"")</f>
        <v>0</v>
      </c>
      <c r="AD730">
        <f>IFERROR(Demos!H728,"")</f>
        <v>0</v>
      </c>
      <c r="AF730">
        <f>IFERROR(Telemarketing!A725,"")</f>
        <v>0</v>
      </c>
      <c r="AG730">
        <f>IFERROR(Telemarketing!B725,"")</f>
        <v>0</v>
      </c>
      <c r="AH730" s="2">
        <f>IFERROR(Telemarketing!C725,"")</f>
        <v>0</v>
      </c>
      <c r="AI730" s="42">
        <f>IFERROR(Telemarketing!D725,"")</f>
        <v>0</v>
      </c>
      <c r="AJ730">
        <f>IFERROR(Telemarketing!E725,"")</f>
        <v>0</v>
      </c>
      <c r="AK730">
        <f>IFERROR(Telemarketing!F725,"")</f>
        <v>0</v>
      </c>
      <c r="AL730">
        <f>IFERROR(Telemarketing!G725,"")</f>
        <v>0</v>
      </c>
    </row>
    <row r="731" spans="2:38" x14ac:dyDescent="0.2">
      <c r="B731" s="2"/>
      <c r="K731" s="5"/>
      <c r="L731" s="2"/>
      <c r="O731">
        <f>IFERROR(Referidos!A731,"")</f>
        <v>0</v>
      </c>
      <c r="P731">
        <f>IFERROR(Referidos!B731,"")</f>
        <v>0</v>
      </c>
      <c r="Q731" s="2">
        <f>IFERROR(Referidos!C731,"")</f>
        <v>0</v>
      </c>
      <c r="R731">
        <f>IFERROR(Referidos!D731,"")</f>
        <v>0</v>
      </c>
      <c r="S731">
        <f>IFERROR(Referidos!J731,"")</f>
        <v>0</v>
      </c>
      <c r="T731">
        <f>IFERROR(Referidos!N731,"")</f>
        <v>0</v>
      </c>
      <c r="U731" s="5">
        <f>IFERROR(Referidos!P731,"")</f>
        <v>0</v>
      </c>
      <c r="V731">
        <f>IFERROR(Referidos!S731,"")</f>
        <v>0</v>
      </c>
      <c r="X731">
        <f>IFERROR(Demos!A729,"")</f>
        <v>0</v>
      </c>
      <c r="Y731">
        <f>IFERROR(Demos!B729,"")</f>
        <v>0</v>
      </c>
      <c r="Z731">
        <f>IFERROR(Demos!C729,"")</f>
        <v>0</v>
      </c>
      <c r="AA731" s="2">
        <f>IFERROR(Demos!D729,"")</f>
        <v>0</v>
      </c>
      <c r="AB731" s="2">
        <f>IFERROR(Demos!E729,"")</f>
        <v>0</v>
      </c>
      <c r="AC731">
        <f>IFERROR(Demos!G729,"")</f>
        <v>0</v>
      </c>
      <c r="AD731">
        <f>IFERROR(Demos!H729,"")</f>
        <v>0</v>
      </c>
      <c r="AF731">
        <f>IFERROR(Telemarketing!A726,"")</f>
        <v>0</v>
      </c>
      <c r="AG731">
        <f>IFERROR(Telemarketing!B726,"")</f>
        <v>0</v>
      </c>
      <c r="AH731" s="2">
        <f>IFERROR(Telemarketing!C726,"")</f>
        <v>0</v>
      </c>
      <c r="AI731" s="42">
        <f>IFERROR(Telemarketing!D726,"")</f>
        <v>0</v>
      </c>
      <c r="AJ731">
        <f>IFERROR(Telemarketing!E726,"")</f>
        <v>0</v>
      </c>
      <c r="AK731">
        <f>IFERROR(Telemarketing!F726,"")</f>
        <v>0</v>
      </c>
      <c r="AL731">
        <f>IFERROR(Telemarketing!G726,"")</f>
        <v>0</v>
      </c>
    </row>
    <row r="732" spans="2:38" x14ac:dyDescent="0.2">
      <c r="B732" s="2"/>
      <c r="K732" s="5"/>
      <c r="L732" s="2"/>
      <c r="O732">
        <f>IFERROR(Referidos!A732,"")</f>
        <v>0</v>
      </c>
      <c r="P732">
        <f>IFERROR(Referidos!B732,"")</f>
        <v>0</v>
      </c>
      <c r="Q732" s="2">
        <f>IFERROR(Referidos!C732,"")</f>
        <v>0</v>
      </c>
      <c r="R732">
        <f>IFERROR(Referidos!D732,"")</f>
        <v>0</v>
      </c>
      <c r="S732">
        <f>IFERROR(Referidos!J732,"")</f>
        <v>0</v>
      </c>
      <c r="T732">
        <f>IFERROR(Referidos!N732,"")</f>
        <v>0</v>
      </c>
      <c r="U732" s="5">
        <f>IFERROR(Referidos!P732,"")</f>
        <v>0</v>
      </c>
      <c r="V732">
        <f>IFERROR(Referidos!S732,"")</f>
        <v>0</v>
      </c>
      <c r="X732">
        <f>IFERROR(Demos!A730,"")</f>
        <v>0</v>
      </c>
      <c r="Y732">
        <f>IFERROR(Demos!B730,"")</f>
        <v>0</v>
      </c>
      <c r="Z732">
        <f>IFERROR(Demos!C730,"")</f>
        <v>0</v>
      </c>
      <c r="AA732" s="2">
        <f>IFERROR(Demos!D730,"")</f>
        <v>0</v>
      </c>
      <c r="AB732" s="2">
        <f>IFERROR(Demos!E730,"")</f>
        <v>0</v>
      </c>
      <c r="AC732">
        <f>IFERROR(Demos!G730,"")</f>
        <v>0</v>
      </c>
      <c r="AD732">
        <f>IFERROR(Demos!H730,"")</f>
        <v>0</v>
      </c>
      <c r="AF732">
        <f>IFERROR(Telemarketing!A727,"")</f>
        <v>0</v>
      </c>
      <c r="AG732">
        <f>IFERROR(Telemarketing!B727,"")</f>
        <v>0</v>
      </c>
      <c r="AH732" s="2">
        <f>IFERROR(Telemarketing!C727,"")</f>
        <v>0</v>
      </c>
      <c r="AI732" s="42">
        <f>IFERROR(Telemarketing!D727,"")</f>
        <v>0</v>
      </c>
      <c r="AJ732">
        <f>IFERROR(Telemarketing!E727,"")</f>
        <v>0</v>
      </c>
      <c r="AK732">
        <f>IFERROR(Telemarketing!F727,"")</f>
        <v>0</v>
      </c>
      <c r="AL732">
        <f>IFERROR(Telemarketing!G727,"")</f>
        <v>0</v>
      </c>
    </row>
    <row r="733" spans="2:38" x14ac:dyDescent="0.2">
      <c r="B733" s="2"/>
      <c r="K733" s="5"/>
      <c r="L733" s="2"/>
      <c r="O733">
        <f>IFERROR(Referidos!A733,"")</f>
        <v>0</v>
      </c>
      <c r="P733">
        <f>IFERROR(Referidos!B733,"")</f>
        <v>0</v>
      </c>
      <c r="Q733" s="2">
        <f>IFERROR(Referidos!C733,"")</f>
        <v>0</v>
      </c>
      <c r="R733">
        <f>IFERROR(Referidos!D733,"")</f>
        <v>0</v>
      </c>
      <c r="S733">
        <f>IFERROR(Referidos!J733,"")</f>
        <v>0</v>
      </c>
      <c r="T733">
        <f>IFERROR(Referidos!N733,"")</f>
        <v>0</v>
      </c>
      <c r="U733" s="5">
        <f>IFERROR(Referidos!P733,"")</f>
        <v>0</v>
      </c>
      <c r="V733">
        <f>IFERROR(Referidos!S733,"")</f>
        <v>0</v>
      </c>
      <c r="X733">
        <f>IFERROR(Demos!A731,"")</f>
        <v>0</v>
      </c>
      <c r="Y733">
        <f>IFERROR(Demos!B731,"")</f>
        <v>0</v>
      </c>
      <c r="Z733">
        <f>IFERROR(Demos!C731,"")</f>
        <v>0</v>
      </c>
      <c r="AA733" s="2">
        <f>IFERROR(Demos!D731,"")</f>
        <v>0</v>
      </c>
      <c r="AB733" s="2">
        <f>IFERROR(Demos!E731,"")</f>
        <v>0</v>
      </c>
      <c r="AC733">
        <f>IFERROR(Demos!G731,"")</f>
        <v>0</v>
      </c>
      <c r="AD733">
        <f>IFERROR(Demos!H731,"")</f>
        <v>0</v>
      </c>
      <c r="AF733">
        <f>IFERROR(Telemarketing!A728,"")</f>
        <v>0</v>
      </c>
      <c r="AG733">
        <f>IFERROR(Telemarketing!B728,"")</f>
        <v>0</v>
      </c>
      <c r="AH733" s="2">
        <f>IFERROR(Telemarketing!C728,"")</f>
        <v>0</v>
      </c>
      <c r="AI733" s="42">
        <f>IFERROR(Telemarketing!D728,"")</f>
        <v>0</v>
      </c>
      <c r="AJ733">
        <f>IFERROR(Telemarketing!E728,"")</f>
        <v>0</v>
      </c>
      <c r="AK733">
        <f>IFERROR(Telemarketing!F728,"")</f>
        <v>0</v>
      </c>
      <c r="AL733">
        <f>IFERROR(Telemarketing!G728,"")</f>
        <v>0</v>
      </c>
    </row>
    <row r="734" spans="2:38" x14ac:dyDescent="0.2">
      <c r="B734" s="2"/>
      <c r="K734" s="5"/>
      <c r="L734" s="2"/>
      <c r="O734">
        <f>IFERROR(Referidos!A734,"")</f>
        <v>0</v>
      </c>
      <c r="P734">
        <f>IFERROR(Referidos!B734,"")</f>
        <v>0</v>
      </c>
      <c r="Q734" s="2">
        <f>IFERROR(Referidos!C734,"")</f>
        <v>0</v>
      </c>
      <c r="R734">
        <f>IFERROR(Referidos!D734,"")</f>
        <v>0</v>
      </c>
      <c r="S734">
        <f>IFERROR(Referidos!J734,"")</f>
        <v>0</v>
      </c>
      <c r="T734">
        <f>IFERROR(Referidos!N734,"")</f>
        <v>0</v>
      </c>
      <c r="U734" s="5">
        <f>IFERROR(Referidos!P734,"")</f>
        <v>0</v>
      </c>
      <c r="V734">
        <f>IFERROR(Referidos!S734,"")</f>
        <v>0</v>
      </c>
      <c r="X734">
        <f>IFERROR(Demos!A732,"")</f>
        <v>0</v>
      </c>
      <c r="Y734">
        <f>IFERROR(Demos!B732,"")</f>
        <v>0</v>
      </c>
      <c r="Z734">
        <f>IFERROR(Demos!C732,"")</f>
        <v>0</v>
      </c>
      <c r="AA734" s="2">
        <f>IFERROR(Demos!D732,"")</f>
        <v>0</v>
      </c>
      <c r="AB734" s="2">
        <f>IFERROR(Demos!E732,"")</f>
        <v>0</v>
      </c>
      <c r="AC734">
        <f>IFERROR(Demos!G732,"")</f>
        <v>0</v>
      </c>
      <c r="AD734">
        <f>IFERROR(Demos!H732,"")</f>
        <v>0</v>
      </c>
      <c r="AF734">
        <f>IFERROR(Telemarketing!A729,"")</f>
        <v>0</v>
      </c>
      <c r="AG734">
        <f>IFERROR(Telemarketing!B729,"")</f>
        <v>0</v>
      </c>
      <c r="AH734" s="2">
        <f>IFERROR(Telemarketing!C729,"")</f>
        <v>0</v>
      </c>
      <c r="AI734" s="42">
        <f>IFERROR(Telemarketing!D729,"")</f>
        <v>0</v>
      </c>
      <c r="AJ734">
        <f>IFERROR(Telemarketing!E729,"")</f>
        <v>0</v>
      </c>
      <c r="AK734">
        <f>IFERROR(Telemarketing!F729,"")</f>
        <v>0</v>
      </c>
      <c r="AL734">
        <f>IFERROR(Telemarketing!G729,"")</f>
        <v>0</v>
      </c>
    </row>
    <row r="735" spans="2:38" x14ac:dyDescent="0.2">
      <c r="B735" s="2"/>
      <c r="K735" s="5"/>
      <c r="L735" s="2"/>
      <c r="O735">
        <f>IFERROR(Referidos!A735,"")</f>
        <v>0</v>
      </c>
      <c r="P735">
        <f>IFERROR(Referidos!B735,"")</f>
        <v>0</v>
      </c>
      <c r="Q735" s="2">
        <f>IFERROR(Referidos!C735,"")</f>
        <v>0</v>
      </c>
      <c r="R735">
        <f>IFERROR(Referidos!D735,"")</f>
        <v>0</v>
      </c>
      <c r="S735">
        <f>IFERROR(Referidos!J735,"")</f>
        <v>0</v>
      </c>
      <c r="T735">
        <f>IFERROR(Referidos!N735,"")</f>
        <v>0</v>
      </c>
      <c r="U735" s="5">
        <f>IFERROR(Referidos!P735,"")</f>
        <v>0</v>
      </c>
      <c r="V735">
        <f>IFERROR(Referidos!S735,"")</f>
        <v>0</v>
      </c>
      <c r="X735">
        <f>IFERROR(Demos!A733,"")</f>
        <v>0</v>
      </c>
      <c r="Y735">
        <f>IFERROR(Demos!B733,"")</f>
        <v>0</v>
      </c>
      <c r="Z735">
        <f>IFERROR(Demos!C733,"")</f>
        <v>0</v>
      </c>
      <c r="AA735" s="2">
        <f>IFERROR(Demos!D733,"")</f>
        <v>0</v>
      </c>
      <c r="AB735" s="2">
        <f>IFERROR(Demos!E733,"")</f>
        <v>0</v>
      </c>
      <c r="AC735">
        <f>IFERROR(Demos!G733,"")</f>
        <v>0</v>
      </c>
      <c r="AD735">
        <f>IFERROR(Demos!H733,"")</f>
        <v>0</v>
      </c>
      <c r="AF735">
        <f>IFERROR(Telemarketing!A730,"")</f>
        <v>0</v>
      </c>
      <c r="AG735">
        <f>IFERROR(Telemarketing!B730,"")</f>
        <v>0</v>
      </c>
      <c r="AH735" s="2">
        <f>IFERROR(Telemarketing!C730,"")</f>
        <v>0</v>
      </c>
      <c r="AI735" s="42">
        <f>IFERROR(Telemarketing!D730,"")</f>
        <v>0</v>
      </c>
      <c r="AJ735">
        <f>IFERROR(Telemarketing!E730,"")</f>
        <v>0</v>
      </c>
      <c r="AK735">
        <f>IFERROR(Telemarketing!F730,"")</f>
        <v>0</v>
      </c>
      <c r="AL735">
        <f>IFERROR(Telemarketing!G730,"")</f>
        <v>0</v>
      </c>
    </row>
    <row r="736" spans="2:38" x14ac:dyDescent="0.2">
      <c r="B736" s="2"/>
      <c r="K736" s="5"/>
      <c r="L736" s="2"/>
      <c r="O736">
        <f>IFERROR(Referidos!A736,"")</f>
        <v>0</v>
      </c>
      <c r="P736">
        <f>IFERROR(Referidos!B736,"")</f>
        <v>0</v>
      </c>
      <c r="Q736" s="2">
        <f>IFERROR(Referidos!C736,"")</f>
        <v>0</v>
      </c>
      <c r="R736">
        <f>IFERROR(Referidos!D736,"")</f>
        <v>0</v>
      </c>
      <c r="S736">
        <f>IFERROR(Referidos!J736,"")</f>
        <v>0</v>
      </c>
      <c r="T736">
        <f>IFERROR(Referidos!N736,"")</f>
        <v>0</v>
      </c>
      <c r="U736" s="5">
        <f>IFERROR(Referidos!P736,"")</f>
        <v>0</v>
      </c>
      <c r="V736">
        <f>IFERROR(Referidos!S736,"")</f>
        <v>0</v>
      </c>
      <c r="X736">
        <f>IFERROR(Demos!A734,"")</f>
        <v>0</v>
      </c>
      <c r="Y736">
        <f>IFERROR(Demos!B734,"")</f>
        <v>0</v>
      </c>
      <c r="Z736">
        <f>IFERROR(Demos!C734,"")</f>
        <v>0</v>
      </c>
      <c r="AA736" s="2">
        <f>IFERROR(Demos!D734,"")</f>
        <v>0</v>
      </c>
      <c r="AB736" s="2">
        <f>IFERROR(Demos!E734,"")</f>
        <v>0</v>
      </c>
      <c r="AC736">
        <f>IFERROR(Demos!G734,"")</f>
        <v>0</v>
      </c>
      <c r="AD736">
        <f>IFERROR(Demos!H734,"")</f>
        <v>0</v>
      </c>
      <c r="AF736">
        <f>IFERROR(Telemarketing!A731,"")</f>
        <v>0</v>
      </c>
      <c r="AG736">
        <f>IFERROR(Telemarketing!B731,"")</f>
        <v>0</v>
      </c>
      <c r="AH736" s="2">
        <f>IFERROR(Telemarketing!C731,"")</f>
        <v>0</v>
      </c>
      <c r="AI736" s="42">
        <f>IFERROR(Telemarketing!D731,"")</f>
        <v>0</v>
      </c>
      <c r="AJ736">
        <f>IFERROR(Telemarketing!E731,"")</f>
        <v>0</v>
      </c>
      <c r="AK736">
        <f>IFERROR(Telemarketing!F731,"")</f>
        <v>0</v>
      </c>
      <c r="AL736">
        <f>IFERROR(Telemarketing!G731,"")</f>
        <v>0</v>
      </c>
    </row>
    <row r="737" spans="2:38" x14ac:dyDescent="0.2">
      <c r="B737" s="2"/>
      <c r="K737" s="5"/>
      <c r="L737" s="2"/>
      <c r="O737">
        <f>IFERROR(Referidos!A737,"")</f>
        <v>0</v>
      </c>
      <c r="P737">
        <f>IFERROR(Referidos!B737,"")</f>
        <v>0</v>
      </c>
      <c r="Q737" s="2">
        <f>IFERROR(Referidos!C737,"")</f>
        <v>0</v>
      </c>
      <c r="R737">
        <f>IFERROR(Referidos!D737,"")</f>
        <v>0</v>
      </c>
      <c r="S737">
        <f>IFERROR(Referidos!J737,"")</f>
        <v>0</v>
      </c>
      <c r="T737">
        <f>IFERROR(Referidos!N737,"")</f>
        <v>0</v>
      </c>
      <c r="U737" s="5">
        <f>IFERROR(Referidos!P737,"")</f>
        <v>0</v>
      </c>
      <c r="V737">
        <f>IFERROR(Referidos!S737,"")</f>
        <v>0</v>
      </c>
      <c r="X737">
        <f>IFERROR(Demos!A735,"")</f>
        <v>0</v>
      </c>
      <c r="Y737">
        <f>IFERROR(Demos!B735,"")</f>
        <v>0</v>
      </c>
      <c r="Z737">
        <f>IFERROR(Demos!C735,"")</f>
        <v>0</v>
      </c>
      <c r="AA737" s="2">
        <f>IFERROR(Demos!D735,"")</f>
        <v>0</v>
      </c>
      <c r="AB737" s="2">
        <f>IFERROR(Demos!E735,"")</f>
        <v>0</v>
      </c>
      <c r="AC737">
        <f>IFERROR(Demos!G735,"")</f>
        <v>0</v>
      </c>
      <c r="AD737">
        <f>IFERROR(Demos!H735,"")</f>
        <v>0</v>
      </c>
      <c r="AF737">
        <f>IFERROR(Telemarketing!A732,"")</f>
        <v>0</v>
      </c>
      <c r="AG737">
        <f>IFERROR(Telemarketing!B732,"")</f>
        <v>0</v>
      </c>
      <c r="AH737" s="2">
        <f>IFERROR(Telemarketing!C732,"")</f>
        <v>0</v>
      </c>
      <c r="AI737" s="42">
        <f>IFERROR(Telemarketing!D732,"")</f>
        <v>0</v>
      </c>
      <c r="AJ737">
        <f>IFERROR(Telemarketing!E732,"")</f>
        <v>0</v>
      </c>
      <c r="AK737">
        <f>IFERROR(Telemarketing!F732,"")</f>
        <v>0</v>
      </c>
      <c r="AL737">
        <f>IFERROR(Telemarketing!G732,"")</f>
        <v>0</v>
      </c>
    </row>
    <row r="738" spans="2:38" x14ac:dyDescent="0.2">
      <c r="B738" s="2"/>
      <c r="K738" s="5"/>
      <c r="L738" s="2"/>
      <c r="O738">
        <f>IFERROR(Referidos!A738,"")</f>
        <v>0</v>
      </c>
      <c r="P738">
        <f>IFERROR(Referidos!B738,"")</f>
        <v>0</v>
      </c>
      <c r="Q738" s="2">
        <f>IFERROR(Referidos!C738,"")</f>
        <v>0</v>
      </c>
      <c r="R738">
        <f>IFERROR(Referidos!D738,"")</f>
        <v>0</v>
      </c>
      <c r="S738">
        <f>IFERROR(Referidos!J738,"")</f>
        <v>0</v>
      </c>
      <c r="T738">
        <f>IFERROR(Referidos!N738,"")</f>
        <v>0</v>
      </c>
      <c r="U738" s="5">
        <f>IFERROR(Referidos!P738,"")</f>
        <v>0</v>
      </c>
      <c r="V738">
        <f>IFERROR(Referidos!S738,"")</f>
        <v>0</v>
      </c>
      <c r="X738">
        <f>IFERROR(Demos!A736,"")</f>
        <v>0</v>
      </c>
      <c r="Y738">
        <f>IFERROR(Demos!B736,"")</f>
        <v>0</v>
      </c>
      <c r="Z738">
        <f>IFERROR(Demos!C736,"")</f>
        <v>0</v>
      </c>
      <c r="AA738" s="2">
        <f>IFERROR(Demos!D736,"")</f>
        <v>0</v>
      </c>
      <c r="AB738" s="2">
        <f>IFERROR(Demos!E736,"")</f>
        <v>0</v>
      </c>
      <c r="AC738">
        <f>IFERROR(Demos!G736,"")</f>
        <v>0</v>
      </c>
      <c r="AD738">
        <f>IFERROR(Demos!H736,"")</f>
        <v>0</v>
      </c>
      <c r="AF738">
        <f>IFERROR(Telemarketing!A733,"")</f>
        <v>0</v>
      </c>
      <c r="AG738">
        <f>IFERROR(Telemarketing!B733,"")</f>
        <v>0</v>
      </c>
      <c r="AH738" s="2">
        <f>IFERROR(Telemarketing!C733,"")</f>
        <v>0</v>
      </c>
      <c r="AI738" s="42">
        <f>IFERROR(Telemarketing!D733,"")</f>
        <v>0</v>
      </c>
      <c r="AJ738">
        <f>IFERROR(Telemarketing!E733,"")</f>
        <v>0</v>
      </c>
      <c r="AK738">
        <f>IFERROR(Telemarketing!F733,"")</f>
        <v>0</v>
      </c>
      <c r="AL738">
        <f>IFERROR(Telemarketing!G733,"")</f>
        <v>0</v>
      </c>
    </row>
    <row r="739" spans="2:38" x14ac:dyDescent="0.2">
      <c r="B739" s="2"/>
      <c r="K739" s="5"/>
      <c r="L739" s="2"/>
      <c r="O739">
        <f>IFERROR(Referidos!A739,"")</f>
        <v>0</v>
      </c>
      <c r="P739">
        <f>IFERROR(Referidos!B739,"")</f>
        <v>0</v>
      </c>
      <c r="Q739" s="2">
        <f>IFERROR(Referidos!C739,"")</f>
        <v>0</v>
      </c>
      <c r="R739">
        <f>IFERROR(Referidos!D739,"")</f>
        <v>0</v>
      </c>
      <c r="S739">
        <f>IFERROR(Referidos!J739,"")</f>
        <v>0</v>
      </c>
      <c r="T739">
        <f>IFERROR(Referidos!N739,"")</f>
        <v>0</v>
      </c>
      <c r="U739" s="5">
        <f>IFERROR(Referidos!P739,"")</f>
        <v>0</v>
      </c>
      <c r="V739">
        <f>IFERROR(Referidos!S739,"")</f>
        <v>0</v>
      </c>
      <c r="X739">
        <f>IFERROR(Demos!A737,"")</f>
        <v>0</v>
      </c>
      <c r="Y739">
        <f>IFERROR(Demos!B737,"")</f>
        <v>0</v>
      </c>
      <c r="Z739">
        <f>IFERROR(Demos!C737,"")</f>
        <v>0</v>
      </c>
      <c r="AA739" s="2">
        <f>IFERROR(Demos!D737,"")</f>
        <v>0</v>
      </c>
      <c r="AB739" s="2">
        <f>IFERROR(Demos!E737,"")</f>
        <v>0</v>
      </c>
      <c r="AC739">
        <f>IFERROR(Demos!G737,"")</f>
        <v>0</v>
      </c>
      <c r="AD739">
        <f>IFERROR(Demos!H737,"")</f>
        <v>0</v>
      </c>
      <c r="AF739">
        <f>IFERROR(Telemarketing!A734,"")</f>
        <v>0</v>
      </c>
      <c r="AG739">
        <f>IFERROR(Telemarketing!B734,"")</f>
        <v>0</v>
      </c>
      <c r="AH739" s="2">
        <f>IFERROR(Telemarketing!C734,"")</f>
        <v>0</v>
      </c>
      <c r="AI739" s="42">
        <f>IFERROR(Telemarketing!D734,"")</f>
        <v>0</v>
      </c>
      <c r="AJ739">
        <f>IFERROR(Telemarketing!E734,"")</f>
        <v>0</v>
      </c>
      <c r="AK739">
        <f>IFERROR(Telemarketing!F734,"")</f>
        <v>0</v>
      </c>
      <c r="AL739">
        <f>IFERROR(Telemarketing!G734,"")</f>
        <v>0</v>
      </c>
    </row>
    <row r="740" spans="2:38" x14ac:dyDescent="0.2">
      <c r="B740" s="2"/>
      <c r="K740" s="5"/>
      <c r="L740" s="2"/>
      <c r="O740">
        <f>IFERROR(Referidos!A740,"")</f>
        <v>0</v>
      </c>
      <c r="P740">
        <f>IFERROR(Referidos!B740,"")</f>
        <v>0</v>
      </c>
      <c r="Q740" s="2">
        <f>IFERROR(Referidos!C740,"")</f>
        <v>0</v>
      </c>
      <c r="R740">
        <f>IFERROR(Referidos!D740,"")</f>
        <v>0</v>
      </c>
      <c r="S740">
        <f>IFERROR(Referidos!J740,"")</f>
        <v>0</v>
      </c>
      <c r="T740">
        <f>IFERROR(Referidos!N740,"")</f>
        <v>0</v>
      </c>
      <c r="U740" s="5">
        <f>IFERROR(Referidos!P740,"")</f>
        <v>0</v>
      </c>
      <c r="V740">
        <f>IFERROR(Referidos!S740,"")</f>
        <v>0</v>
      </c>
      <c r="X740">
        <f>IFERROR(Demos!A738,"")</f>
        <v>0</v>
      </c>
      <c r="Y740">
        <f>IFERROR(Demos!B738,"")</f>
        <v>0</v>
      </c>
      <c r="Z740">
        <f>IFERROR(Demos!C738,"")</f>
        <v>0</v>
      </c>
      <c r="AA740" s="2">
        <f>IFERROR(Demos!D738,"")</f>
        <v>0</v>
      </c>
      <c r="AB740" s="2">
        <f>IFERROR(Demos!E738,"")</f>
        <v>0</v>
      </c>
      <c r="AC740">
        <f>IFERROR(Demos!G738,"")</f>
        <v>0</v>
      </c>
      <c r="AD740">
        <f>IFERROR(Demos!H738,"")</f>
        <v>0</v>
      </c>
      <c r="AF740">
        <f>IFERROR(Telemarketing!A735,"")</f>
        <v>0</v>
      </c>
      <c r="AG740">
        <f>IFERROR(Telemarketing!B735,"")</f>
        <v>0</v>
      </c>
      <c r="AH740" s="2">
        <f>IFERROR(Telemarketing!C735,"")</f>
        <v>0</v>
      </c>
      <c r="AI740" s="42">
        <f>IFERROR(Telemarketing!D735,"")</f>
        <v>0</v>
      </c>
      <c r="AJ740">
        <f>IFERROR(Telemarketing!E735,"")</f>
        <v>0</v>
      </c>
      <c r="AK740">
        <f>IFERROR(Telemarketing!F735,"")</f>
        <v>0</v>
      </c>
      <c r="AL740">
        <f>IFERROR(Telemarketing!G735,"")</f>
        <v>0</v>
      </c>
    </row>
    <row r="741" spans="2:38" x14ac:dyDescent="0.2">
      <c r="B741" s="2"/>
      <c r="K741" s="5"/>
      <c r="L741" s="2"/>
      <c r="O741">
        <f>IFERROR(Referidos!A741,"")</f>
        <v>0</v>
      </c>
      <c r="P741">
        <f>IFERROR(Referidos!B741,"")</f>
        <v>0</v>
      </c>
      <c r="Q741" s="2">
        <f>IFERROR(Referidos!C741,"")</f>
        <v>0</v>
      </c>
      <c r="R741">
        <f>IFERROR(Referidos!D741,"")</f>
        <v>0</v>
      </c>
      <c r="S741">
        <f>IFERROR(Referidos!J741,"")</f>
        <v>0</v>
      </c>
      <c r="T741">
        <f>IFERROR(Referidos!N741,"")</f>
        <v>0</v>
      </c>
      <c r="U741" s="5">
        <f>IFERROR(Referidos!P741,"")</f>
        <v>0</v>
      </c>
      <c r="V741">
        <f>IFERROR(Referidos!S741,"")</f>
        <v>0</v>
      </c>
      <c r="X741">
        <f>IFERROR(Demos!A739,"")</f>
        <v>0</v>
      </c>
      <c r="Y741">
        <f>IFERROR(Demos!B739,"")</f>
        <v>0</v>
      </c>
      <c r="Z741">
        <f>IFERROR(Demos!C739,"")</f>
        <v>0</v>
      </c>
      <c r="AA741" s="2">
        <f>IFERROR(Demos!D739,"")</f>
        <v>0</v>
      </c>
      <c r="AB741" s="2">
        <f>IFERROR(Demos!E739,"")</f>
        <v>0</v>
      </c>
      <c r="AC741">
        <f>IFERROR(Demos!G739,"")</f>
        <v>0</v>
      </c>
      <c r="AD741">
        <f>IFERROR(Demos!H739,"")</f>
        <v>0</v>
      </c>
      <c r="AF741">
        <f>IFERROR(Telemarketing!A736,"")</f>
        <v>0</v>
      </c>
      <c r="AG741">
        <f>IFERROR(Telemarketing!B736,"")</f>
        <v>0</v>
      </c>
      <c r="AH741" s="2">
        <f>IFERROR(Telemarketing!C736,"")</f>
        <v>0</v>
      </c>
      <c r="AI741" s="42">
        <f>IFERROR(Telemarketing!D736,"")</f>
        <v>0</v>
      </c>
      <c r="AJ741">
        <f>IFERROR(Telemarketing!E736,"")</f>
        <v>0</v>
      </c>
      <c r="AK741">
        <f>IFERROR(Telemarketing!F736,"")</f>
        <v>0</v>
      </c>
      <c r="AL741">
        <f>IFERROR(Telemarketing!G736,"")</f>
        <v>0</v>
      </c>
    </row>
    <row r="742" spans="2:38" x14ac:dyDescent="0.2">
      <c r="B742" s="2"/>
      <c r="K742" s="5"/>
      <c r="L742" s="2"/>
      <c r="O742">
        <f>IFERROR(Referidos!A742,"")</f>
        <v>0</v>
      </c>
      <c r="P742">
        <f>IFERROR(Referidos!B742,"")</f>
        <v>0</v>
      </c>
      <c r="Q742" s="2">
        <f>IFERROR(Referidos!C742,"")</f>
        <v>0</v>
      </c>
      <c r="R742">
        <f>IFERROR(Referidos!D742,"")</f>
        <v>0</v>
      </c>
      <c r="S742">
        <f>IFERROR(Referidos!J742,"")</f>
        <v>0</v>
      </c>
      <c r="T742">
        <f>IFERROR(Referidos!N742,"")</f>
        <v>0</v>
      </c>
      <c r="U742" s="5">
        <f>IFERROR(Referidos!P742,"")</f>
        <v>0</v>
      </c>
      <c r="V742">
        <f>IFERROR(Referidos!S742,"")</f>
        <v>0</v>
      </c>
      <c r="X742">
        <f>IFERROR(Demos!A740,"")</f>
        <v>0</v>
      </c>
      <c r="Y742">
        <f>IFERROR(Demos!B740,"")</f>
        <v>0</v>
      </c>
      <c r="Z742">
        <f>IFERROR(Demos!C740,"")</f>
        <v>0</v>
      </c>
      <c r="AA742" s="2">
        <f>IFERROR(Demos!D740,"")</f>
        <v>0</v>
      </c>
      <c r="AB742" s="2">
        <f>IFERROR(Demos!E740,"")</f>
        <v>0</v>
      </c>
      <c r="AC742">
        <f>IFERROR(Demos!G740,"")</f>
        <v>0</v>
      </c>
      <c r="AD742">
        <f>IFERROR(Demos!H740,"")</f>
        <v>0</v>
      </c>
      <c r="AF742">
        <f>IFERROR(Telemarketing!A737,"")</f>
        <v>0</v>
      </c>
      <c r="AG742">
        <f>IFERROR(Telemarketing!B737,"")</f>
        <v>0</v>
      </c>
      <c r="AH742" s="2">
        <f>IFERROR(Telemarketing!C737,"")</f>
        <v>0</v>
      </c>
      <c r="AI742" s="42">
        <f>IFERROR(Telemarketing!D737,"")</f>
        <v>0</v>
      </c>
      <c r="AJ742">
        <f>IFERROR(Telemarketing!E737,"")</f>
        <v>0</v>
      </c>
      <c r="AK742">
        <f>IFERROR(Telemarketing!F737,"")</f>
        <v>0</v>
      </c>
      <c r="AL742">
        <f>IFERROR(Telemarketing!G737,"")</f>
        <v>0</v>
      </c>
    </row>
    <row r="743" spans="2:38" x14ac:dyDescent="0.2">
      <c r="B743" s="2"/>
      <c r="K743" s="5"/>
      <c r="L743" s="2"/>
      <c r="O743">
        <f>IFERROR(Referidos!A743,"")</f>
        <v>0</v>
      </c>
      <c r="P743">
        <f>IFERROR(Referidos!B743,"")</f>
        <v>0</v>
      </c>
      <c r="Q743" s="2">
        <f>IFERROR(Referidos!C743,"")</f>
        <v>0</v>
      </c>
      <c r="R743">
        <f>IFERROR(Referidos!D743,"")</f>
        <v>0</v>
      </c>
      <c r="S743">
        <f>IFERROR(Referidos!J743,"")</f>
        <v>0</v>
      </c>
      <c r="T743">
        <f>IFERROR(Referidos!N743,"")</f>
        <v>0</v>
      </c>
      <c r="U743" s="5">
        <f>IFERROR(Referidos!P743,"")</f>
        <v>0</v>
      </c>
      <c r="V743">
        <f>IFERROR(Referidos!S743,"")</f>
        <v>0</v>
      </c>
      <c r="X743">
        <f>IFERROR(Demos!A741,"")</f>
        <v>0</v>
      </c>
      <c r="Y743">
        <f>IFERROR(Demos!B741,"")</f>
        <v>0</v>
      </c>
      <c r="Z743">
        <f>IFERROR(Demos!C741,"")</f>
        <v>0</v>
      </c>
      <c r="AA743" s="2">
        <f>IFERROR(Demos!D741,"")</f>
        <v>0</v>
      </c>
      <c r="AB743" s="2">
        <f>IFERROR(Demos!E741,"")</f>
        <v>0</v>
      </c>
      <c r="AC743">
        <f>IFERROR(Demos!G741,"")</f>
        <v>0</v>
      </c>
      <c r="AD743">
        <f>IFERROR(Demos!H741,"")</f>
        <v>0</v>
      </c>
      <c r="AF743">
        <f>IFERROR(Telemarketing!A738,"")</f>
        <v>0</v>
      </c>
      <c r="AG743">
        <f>IFERROR(Telemarketing!B738,"")</f>
        <v>0</v>
      </c>
      <c r="AH743" s="2">
        <f>IFERROR(Telemarketing!C738,"")</f>
        <v>0</v>
      </c>
      <c r="AI743" s="42">
        <f>IFERROR(Telemarketing!D738,"")</f>
        <v>0</v>
      </c>
      <c r="AJ743">
        <f>IFERROR(Telemarketing!E738,"")</f>
        <v>0</v>
      </c>
      <c r="AK743">
        <f>IFERROR(Telemarketing!F738,"")</f>
        <v>0</v>
      </c>
      <c r="AL743">
        <f>IFERROR(Telemarketing!G738,"")</f>
        <v>0</v>
      </c>
    </row>
    <row r="744" spans="2:38" x14ac:dyDescent="0.2">
      <c r="B744" s="2"/>
      <c r="K744" s="5"/>
      <c r="L744" s="2"/>
      <c r="O744">
        <f>IFERROR(Referidos!A744,"")</f>
        <v>0</v>
      </c>
      <c r="P744">
        <f>IFERROR(Referidos!B744,"")</f>
        <v>0</v>
      </c>
      <c r="Q744" s="2">
        <f>IFERROR(Referidos!C744,"")</f>
        <v>0</v>
      </c>
      <c r="R744">
        <f>IFERROR(Referidos!D744,"")</f>
        <v>0</v>
      </c>
      <c r="S744">
        <f>IFERROR(Referidos!J744,"")</f>
        <v>0</v>
      </c>
      <c r="T744">
        <f>IFERROR(Referidos!N744,"")</f>
        <v>0</v>
      </c>
      <c r="U744" s="5">
        <f>IFERROR(Referidos!P744,"")</f>
        <v>0</v>
      </c>
      <c r="V744">
        <f>IFERROR(Referidos!S744,"")</f>
        <v>0</v>
      </c>
      <c r="X744">
        <f>IFERROR(Demos!A742,"")</f>
        <v>0</v>
      </c>
      <c r="Y744">
        <f>IFERROR(Demos!B742,"")</f>
        <v>0</v>
      </c>
      <c r="Z744">
        <f>IFERROR(Demos!C742,"")</f>
        <v>0</v>
      </c>
      <c r="AA744" s="2">
        <f>IFERROR(Demos!D742,"")</f>
        <v>0</v>
      </c>
      <c r="AB744" s="2">
        <f>IFERROR(Demos!E742,"")</f>
        <v>0</v>
      </c>
      <c r="AC744">
        <f>IFERROR(Demos!G742,"")</f>
        <v>0</v>
      </c>
      <c r="AD744">
        <f>IFERROR(Demos!H742,"")</f>
        <v>0</v>
      </c>
      <c r="AF744">
        <f>IFERROR(Telemarketing!A739,"")</f>
        <v>0</v>
      </c>
      <c r="AG744">
        <f>IFERROR(Telemarketing!B739,"")</f>
        <v>0</v>
      </c>
      <c r="AH744" s="2">
        <f>IFERROR(Telemarketing!C739,"")</f>
        <v>0</v>
      </c>
      <c r="AI744" s="42">
        <f>IFERROR(Telemarketing!D739,"")</f>
        <v>0</v>
      </c>
      <c r="AJ744">
        <f>IFERROR(Telemarketing!E739,"")</f>
        <v>0</v>
      </c>
      <c r="AK744">
        <f>IFERROR(Telemarketing!F739,"")</f>
        <v>0</v>
      </c>
      <c r="AL744">
        <f>IFERROR(Telemarketing!G739,"")</f>
        <v>0</v>
      </c>
    </row>
    <row r="745" spans="2:38" x14ac:dyDescent="0.2">
      <c r="B745" s="2"/>
      <c r="K745" s="5"/>
      <c r="L745" s="2"/>
      <c r="O745">
        <f>IFERROR(Referidos!A745,"")</f>
        <v>0</v>
      </c>
      <c r="P745">
        <f>IFERROR(Referidos!B745,"")</f>
        <v>0</v>
      </c>
      <c r="Q745" s="2">
        <f>IFERROR(Referidos!C745,"")</f>
        <v>0</v>
      </c>
      <c r="R745">
        <f>IFERROR(Referidos!D745,"")</f>
        <v>0</v>
      </c>
      <c r="S745">
        <f>IFERROR(Referidos!J745,"")</f>
        <v>0</v>
      </c>
      <c r="T745">
        <f>IFERROR(Referidos!N745,"")</f>
        <v>0</v>
      </c>
      <c r="U745" s="5">
        <f>IFERROR(Referidos!P745,"")</f>
        <v>0</v>
      </c>
      <c r="V745">
        <f>IFERROR(Referidos!S745,"")</f>
        <v>0</v>
      </c>
      <c r="X745">
        <f>IFERROR(Demos!A743,"")</f>
        <v>0</v>
      </c>
      <c r="Y745">
        <f>IFERROR(Demos!B743,"")</f>
        <v>0</v>
      </c>
      <c r="Z745">
        <f>IFERROR(Demos!C743,"")</f>
        <v>0</v>
      </c>
      <c r="AA745" s="2">
        <f>IFERROR(Demos!D743,"")</f>
        <v>0</v>
      </c>
      <c r="AB745" s="2">
        <f>IFERROR(Demos!E743,"")</f>
        <v>0</v>
      </c>
      <c r="AC745">
        <f>IFERROR(Demos!G743,"")</f>
        <v>0</v>
      </c>
      <c r="AD745">
        <f>IFERROR(Demos!H743,"")</f>
        <v>0</v>
      </c>
      <c r="AF745">
        <f>IFERROR(Telemarketing!A740,"")</f>
        <v>0</v>
      </c>
      <c r="AG745">
        <f>IFERROR(Telemarketing!B740,"")</f>
        <v>0</v>
      </c>
      <c r="AH745" s="2">
        <f>IFERROR(Telemarketing!C740,"")</f>
        <v>0</v>
      </c>
      <c r="AI745" s="42">
        <f>IFERROR(Telemarketing!D740,"")</f>
        <v>0</v>
      </c>
      <c r="AJ745">
        <f>IFERROR(Telemarketing!E740,"")</f>
        <v>0</v>
      </c>
      <c r="AK745">
        <f>IFERROR(Telemarketing!F740,"")</f>
        <v>0</v>
      </c>
      <c r="AL745">
        <f>IFERROR(Telemarketing!G740,"")</f>
        <v>0</v>
      </c>
    </row>
    <row r="746" spans="2:38" x14ac:dyDescent="0.2">
      <c r="B746" s="2"/>
      <c r="K746" s="5"/>
      <c r="L746" s="2"/>
      <c r="O746">
        <f>IFERROR(Referidos!A746,"")</f>
        <v>0</v>
      </c>
      <c r="P746">
        <f>IFERROR(Referidos!B746,"")</f>
        <v>0</v>
      </c>
      <c r="Q746" s="2">
        <f>IFERROR(Referidos!C746,"")</f>
        <v>0</v>
      </c>
      <c r="R746">
        <f>IFERROR(Referidos!D746,"")</f>
        <v>0</v>
      </c>
      <c r="S746">
        <f>IFERROR(Referidos!J746,"")</f>
        <v>0</v>
      </c>
      <c r="T746">
        <f>IFERROR(Referidos!N746,"")</f>
        <v>0</v>
      </c>
      <c r="U746" s="5">
        <f>IFERROR(Referidos!P746,"")</f>
        <v>0</v>
      </c>
      <c r="V746">
        <f>IFERROR(Referidos!S746,"")</f>
        <v>0</v>
      </c>
      <c r="X746">
        <f>IFERROR(Demos!A744,"")</f>
        <v>0</v>
      </c>
      <c r="Y746">
        <f>IFERROR(Demos!B744,"")</f>
        <v>0</v>
      </c>
      <c r="Z746">
        <f>IFERROR(Demos!C744,"")</f>
        <v>0</v>
      </c>
      <c r="AA746" s="2">
        <f>IFERROR(Demos!D744,"")</f>
        <v>0</v>
      </c>
      <c r="AB746" s="2">
        <f>IFERROR(Demos!E744,"")</f>
        <v>0</v>
      </c>
      <c r="AC746">
        <f>IFERROR(Demos!G744,"")</f>
        <v>0</v>
      </c>
      <c r="AD746">
        <f>IFERROR(Demos!H744,"")</f>
        <v>0</v>
      </c>
      <c r="AF746">
        <f>IFERROR(Telemarketing!A741,"")</f>
        <v>0</v>
      </c>
      <c r="AG746">
        <f>IFERROR(Telemarketing!B741,"")</f>
        <v>0</v>
      </c>
      <c r="AH746" s="2">
        <f>IFERROR(Telemarketing!C741,"")</f>
        <v>0</v>
      </c>
      <c r="AI746" s="42">
        <f>IFERROR(Telemarketing!D741,"")</f>
        <v>0</v>
      </c>
      <c r="AJ746">
        <f>IFERROR(Telemarketing!E741,"")</f>
        <v>0</v>
      </c>
      <c r="AK746">
        <f>IFERROR(Telemarketing!F741,"")</f>
        <v>0</v>
      </c>
      <c r="AL746">
        <f>IFERROR(Telemarketing!G741,"")</f>
        <v>0</v>
      </c>
    </row>
    <row r="747" spans="2:38" x14ac:dyDescent="0.2">
      <c r="B747" s="2"/>
      <c r="K747" s="5"/>
      <c r="L747" s="2"/>
      <c r="O747">
        <f>IFERROR(Referidos!A747,"")</f>
        <v>0</v>
      </c>
      <c r="P747">
        <f>IFERROR(Referidos!B747,"")</f>
        <v>0</v>
      </c>
      <c r="Q747" s="2">
        <f>IFERROR(Referidos!C747,"")</f>
        <v>0</v>
      </c>
      <c r="R747">
        <f>IFERROR(Referidos!D747,"")</f>
        <v>0</v>
      </c>
      <c r="S747">
        <f>IFERROR(Referidos!J747,"")</f>
        <v>0</v>
      </c>
      <c r="T747">
        <f>IFERROR(Referidos!N747,"")</f>
        <v>0</v>
      </c>
      <c r="U747" s="5">
        <f>IFERROR(Referidos!P747,"")</f>
        <v>0</v>
      </c>
      <c r="V747">
        <f>IFERROR(Referidos!S747,"")</f>
        <v>0</v>
      </c>
      <c r="X747">
        <f>IFERROR(Demos!A745,"")</f>
        <v>0</v>
      </c>
      <c r="Y747">
        <f>IFERROR(Demos!B745,"")</f>
        <v>0</v>
      </c>
      <c r="Z747">
        <f>IFERROR(Demos!C745,"")</f>
        <v>0</v>
      </c>
      <c r="AA747" s="2">
        <f>IFERROR(Demos!D745,"")</f>
        <v>0</v>
      </c>
      <c r="AB747" s="2">
        <f>IFERROR(Demos!E745,"")</f>
        <v>0</v>
      </c>
      <c r="AC747">
        <f>IFERROR(Demos!G745,"")</f>
        <v>0</v>
      </c>
      <c r="AD747">
        <f>IFERROR(Demos!H745,"")</f>
        <v>0</v>
      </c>
      <c r="AF747">
        <f>IFERROR(Telemarketing!A742,"")</f>
        <v>0</v>
      </c>
      <c r="AG747">
        <f>IFERROR(Telemarketing!B742,"")</f>
        <v>0</v>
      </c>
      <c r="AH747" s="2">
        <f>IFERROR(Telemarketing!C742,"")</f>
        <v>0</v>
      </c>
      <c r="AI747" s="42">
        <f>IFERROR(Telemarketing!D742,"")</f>
        <v>0</v>
      </c>
      <c r="AJ747">
        <f>IFERROR(Telemarketing!E742,"")</f>
        <v>0</v>
      </c>
      <c r="AK747">
        <f>IFERROR(Telemarketing!F742,"")</f>
        <v>0</v>
      </c>
      <c r="AL747">
        <f>IFERROR(Telemarketing!G742,"")</f>
        <v>0</v>
      </c>
    </row>
    <row r="748" spans="2:38" x14ac:dyDescent="0.2">
      <c r="B748" s="2"/>
      <c r="K748" s="5"/>
      <c r="L748" s="2"/>
      <c r="O748">
        <f>IFERROR(Referidos!A748,"")</f>
        <v>0</v>
      </c>
      <c r="P748">
        <f>IFERROR(Referidos!B748,"")</f>
        <v>0</v>
      </c>
      <c r="Q748" s="2">
        <f>IFERROR(Referidos!C748,"")</f>
        <v>0</v>
      </c>
      <c r="R748">
        <f>IFERROR(Referidos!D748,"")</f>
        <v>0</v>
      </c>
      <c r="S748">
        <f>IFERROR(Referidos!J748,"")</f>
        <v>0</v>
      </c>
      <c r="T748">
        <f>IFERROR(Referidos!N748,"")</f>
        <v>0</v>
      </c>
      <c r="U748" s="5">
        <f>IFERROR(Referidos!P748,"")</f>
        <v>0</v>
      </c>
      <c r="V748">
        <f>IFERROR(Referidos!S748,"")</f>
        <v>0</v>
      </c>
      <c r="X748">
        <f>IFERROR(Demos!A746,"")</f>
        <v>0</v>
      </c>
      <c r="Y748">
        <f>IFERROR(Demos!B746,"")</f>
        <v>0</v>
      </c>
      <c r="Z748">
        <f>IFERROR(Demos!C746,"")</f>
        <v>0</v>
      </c>
      <c r="AA748" s="2">
        <f>IFERROR(Demos!D746,"")</f>
        <v>0</v>
      </c>
      <c r="AB748" s="2">
        <f>IFERROR(Demos!E746,"")</f>
        <v>0</v>
      </c>
      <c r="AC748">
        <f>IFERROR(Demos!G746,"")</f>
        <v>0</v>
      </c>
      <c r="AD748">
        <f>IFERROR(Demos!H746,"")</f>
        <v>0</v>
      </c>
      <c r="AF748">
        <f>IFERROR(Telemarketing!A743,"")</f>
        <v>0</v>
      </c>
      <c r="AG748">
        <f>IFERROR(Telemarketing!B743,"")</f>
        <v>0</v>
      </c>
      <c r="AH748" s="2">
        <f>IFERROR(Telemarketing!C743,"")</f>
        <v>0</v>
      </c>
      <c r="AI748" s="42">
        <f>IFERROR(Telemarketing!D743,"")</f>
        <v>0</v>
      </c>
      <c r="AJ748">
        <f>IFERROR(Telemarketing!E743,"")</f>
        <v>0</v>
      </c>
      <c r="AK748">
        <f>IFERROR(Telemarketing!F743,"")</f>
        <v>0</v>
      </c>
      <c r="AL748">
        <f>IFERROR(Telemarketing!G743,"")</f>
        <v>0</v>
      </c>
    </row>
    <row r="749" spans="2:38" x14ac:dyDescent="0.2">
      <c r="B749" s="2"/>
      <c r="K749" s="5"/>
      <c r="L749" s="2"/>
      <c r="O749">
        <f>IFERROR(Referidos!A749,"")</f>
        <v>0</v>
      </c>
      <c r="P749">
        <f>IFERROR(Referidos!B749,"")</f>
        <v>0</v>
      </c>
      <c r="Q749" s="2">
        <f>IFERROR(Referidos!C749,"")</f>
        <v>0</v>
      </c>
      <c r="R749">
        <f>IFERROR(Referidos!D749,"")</f>
        <v>0</v>
      </c>
      <c r="S749">
        <f>IFERROR(Referidos!J749,"")</f>
        <v>0</v>
      </c>
      <c r="T749">
        <f>IFERROR(Referidos!N749,"")</f>
        <v>0</v>
      </c>
      <c r="U749" s="5">
        <f>IFERROR(Referidos!P749,"")</f>
        <v>0</v>
      </c>
      <c r="V749">
        <f>IFERROR(Referidos!S749,"")</f>
        <v>0</v>
      </c>
      <c r="X749">
        <f>IFERROR(Demos!A747,"")</f>
        <v>0</v>
      </c>
      <c r="Y749">
        <f>IFERROR(Demos!B747,"")</f>
        <v>0</v>
      </c>
      <c r="Z749">
        <f>IFERROR(Demos!C747,"")</f>
        <v>0</v>
      </c>
      <c r="AA749" s="2">
        <f>IFERROR(Demos!D747,"")</f>
        <v>0</v>
      </c>
      <c r="AB749" s="2">
        <f>IFERROR(Demos!E747,"")</f>
        <v>0</v>
      </c>
      <c r="AC749">
        <f>IFERROR(Demos!G747,"")</f>
        <v>0</v>
      </c>
      <c r="AD749">
        <f>IFERROR(Demos!H747,"")</f>
        <v>0</v>
      </c>
      <c r="AF749">
        <f>IFERROR(Telemarketing!A744,"")</f>
        <v>0</v>
      </c>
      <c r="AG749">
        <f>IFERROR(Telemarketing!B744,"")</f>
        <v>0</v>
      </c>
      <c r="AH749" s="2">
        <f>IFERROR(Telemarketing!C744,"")</f>
        <v>0</v>
      </c>
      <c r="AI749" s="42">
        <f>IFERROR(Telemarketing!D744,"")</f>
        <v>0</v>
      </c>
      <c r="AJ749">
        <f>IFERROR(Telemarketing!E744,"")</f>
        <v>0</v>
      </c>
      <c r="AK749">
        <f>IFERROR(Telemarketing!F744,"")</f>
        <v>0</v>
      </c>
      <c r="AL749">
        <f>IFERROR(Telemarketing!G744,"")</f>
        <v>0</v>
      </c>
    </row>
    <row r="750" spans="2:38" x14ac:dyDescent="0.2">
      <c r="B750" s="2"/>
      <c r="K750" s="5"/>
      <c r="L750" s="2"/>
      <c r="O750">
        <f>IFERROR(Referidos!A750,"")</f>
        <v>0</v>
      </c>
      <c r="P750">
        <f>IFERROR(Referidos!B750,"")</f>
        <v>0</v>
      </c>
      <c r="Q750" s="2">
        <f>IFERROR(Referidos!C750,"")</f>
        <v>0</v>
      </c>
      <c r="R750">
        <f>IFERROR(Referidos!D750,"")</f>
        <v>0</v>
      </c>
      <c r="S750">
        <f>IFERROR(Referidos!J750,"")</f>
        <v>0</v>
      </c>
      <c r="T750">
        <f>IFERROR(Referidos!N750,"")</f>
        <v>0</v>
      </c>
      <c r="U750" s="5">
        <f>IFERROR(Referidos!P750,"")</f>
        <v>0</v>
      </c>
      <c r="V750">
        <f>IFERROR(Referidos!S750,"")</f>
        <v>0</v>
      </c>
      <c r="X750">
        <f>IFERROR(Demos!A748,"")</f>
        <v>0</v>
      </c>
      <c r="Y750">
        <f>IFERROR(Demos!B748,"")</f>
        <v>0</v>
      </c>
      <c r="Z750">
        <f>IFERROR(Demos!C748,"")</f>
        <v>0</v>
      </c>
      <c r="AA750" s="2">
        <f>IFERROR(Demos!D748,"")</f>
        <v>0</v>
      </c>
      <c r="AB750" s="2">
        <f>IFERROR(Demos!E748,"")</f>
        <v>0</v>
      </c>
      <c r="AC750">
        <f>IFERROR(Demos!G748,"")</f>
        <v>0</v>
      </c>
      <c r="AD750">
        <f>IFERROR(Demos!H748,"")</f>
        <v>0</v>
      </c>
      <c r="AF750">
        <f>IFERROR(Telemarketing!A745,"")</f>
        <v>0</v>
      </c>
      <c r="AG750">
        <f>IFERROR(Telemarketing!B745,"")</f>
        <v>0</v>
      </c>
      <c r="AH750" s="2">
        <f>IFERROR(Telemarketing!C745,"")</f>
        <v>0</v>
      </c>
      <c r="AI750" s="42">
        <f>IFERROR(Telemarketing!D745,"")</f>
        <v>0</v>
      </c>
      <c r="AJ750">
        <f>IFERROR(Telemarketing!E745,"")</f>
        <v>0</v>
      </c>
      <c r="AK750">
        <f>IFERROR(Telemarketing!F745,"")</f>
        <v>0</v>
      </c>
      <c r="AL750">
        <f>IFERROR(Telemarketing!G745,"")</f>
        <v>0</v>
      </c>
    </row>
    <row r="751" spans="2:38" x14ac:dyDescent="0.2">
      <c r="B751" s="2"/>
      <c r="K751" s="5"/>
      <c r="L751" s="2"/>
      <c r="O751">
        <f>IFERROR(Referidos!A751,"")</f>
        <v>0</v>
      </c>
      <c r="P751">
        <f>IFERROR(Referidos!B751,"")</f>
        <v>0</v>
      </c>
      <c r="Q751" s="2">
        <f>IFERROR(Referidos!C751,"")</f>
        <v>0</v>
      </c>
      <c r="R751">
        <f>IFERROR(Referidos!D751,"")</f>
        <v>0</v>
      </c>
      <c r="S751">
        <f>IFERROR(Referidos!J751,"")</f>
        <v>0</v>
      </c>
      <c r="T751">
        <f>IFERROR(Referidos!N751,"")</f>
        <v>0</v>
      </c>
      <c r="U751" s="5">
        <f>IFERROR(Referidos!P751,"")</f>
        <v>0</v>
      </c>
      <c r="V751">
        <f>IFERROR(Referidos!S751,"")</f>
        <v>0</v>
      </c>
      <c r="X751">
        <f>IFERROR(Demos!A749,"")</f>
        <v>0</v>
      </c>
      <c r="Y751">
        <f>IFERROR(Demos!B749,"")</f>
        <v>0</v>
      </c>
      <c r="Z751">
        <f>IFERROR(Demos!C749,"")</f>
        <v>0</v>
      </c>
      <c r="AA751" s="2">
        <f>IFERROR(Demos!D749,"")</f>
        <v>0</v>
      </c>
      <c r="AB751" s="2">
        <f>IFERROR(Demos!E749,"")</f>
        <v>0</v>
      </c>
      <c r="AC751">
        <f>IFERROR(Demos!G749,"")</f>
        <v>0</v>
      </c>
      <c r="AD751">
        <f>IFERROR(Demos!H749,"")</f>
        <v>0</v>
      </c>
      <c r="AF751">
        <f>IFERROR(Telemarketing!A746,"")</f>
        <v>0</v>
      </c>
      <c r="AG751">
        <f>IFERROR(Telemarketing!B746,"")</f>
        <v>0</v>
      </c>
      <c r="AH751" s="2">
        <f>IFERROR(Telemarketing!C746,"")</f>
        <v>0</v>
      </c>
      <c r="AI751" s="42">
        <f>IFERROR(Telemarketing!D746,"")</f>
        <v>0</v>
      </c>
      <c r="AJ751">
        <f>IFERROR(Telemarketing!E746,"")</f>
        <v>0</v>
      </c>
      <c r="AK751">
        <f>IFERROR(Telemarketing!F746,"")</f>
        <v>0</v>
      </c>
      <c r="AL751">
        <f>IFERROR(Telemarketing!G746,"")</f>
        <v>0</v>
      </c>
    </row>
    <row r="752" spans="2:38" x14ac:dyDescent="0.2">
      <c r="B752" s="2"/>
      <c r="K752" s="5"/>
      <c r="L752" s="2"/>
      <c r="O752">
        <f>IFERROR(Referidos!A752,"")</f>
        <v>0</v>
      </c>
      <c r="P752">
        <f>IFERROR(Referidos!B752,"")</f>
        <v>0</v>
      </c>
      <c r="Q752" s="2">
        <f>IFERROR(Referidos!C752,"")</f>
        <v>0</v>
      </c>
      <c r="R752">
        <f>IFERROR(Referidos!D752,"")</f>
        <v>0</v>
      </c>
      <c r="S752">
        <f>IFERROR(Referidos!J752,"")</f>
        <v>0</v>
      </c>
      <c r="T752">
        <f>IFERROR(Referidos!N752,"")</f>
        <v>0</v>
      </c>
      <c r="U752" s="5">
        <f>IFERROR(Referidos!P752,"")</f>
        <v>0</v>
      </c>
      <c r="V752">
        <f>IFERROR(Referidos!S752,"")</f>
        <v>0</v>
      </c>
      <c r="X752">
        <f>IFERROR(Demos!A750,"")</f>
        <v>0</v>
      </c>
      <c r="Y752">
        <f>IFERROR(Demos!B750,"")</f>
        <v>0</v>
      </c>
      <c r="Z752">
        <f>IFERROR(Demos!C750,"")</f>
        <v>0</v>
      </c>
      <c r="AA752" s="2">
        <f>IFERROR(Demos!D750,"")</f>
        <v>0</v>
      </c>
      <c r="AB752" s="2">
        <f>IFERROR(Demos!E750,"")</f>
        <v>0</v>
      </c>
      <c r="AC752">
        <f>IFERROR(Demos!G750,"")</f>
        <v>0</v>
      </c>
      <c r="AD752">
        <f>IFERROR(Demos!H750,"")</f>
        <v>0</v>
      </c>
      <c r="AF752">
        <f>IFERROR(Telemarketing!A747,"")</f>
        <v>0</v>
      </c>
      <c r="AG752">
        <f>IFERROR(Telemarketing!B747,"")</f>
        <v>0</v>
      </c>
      <c r="AH752" s="2">
        <f>IFERROR(Telemarketing!C747,"")</f>
        <v>0</v>
      </c>
      <c r="AI752" s="42">
        <f>IFERROR(Telemarketing!D747,"")</f>
        <v>0</v>
      </c>
      <c r="AJ752">
        <f>IFERROR(Telemarketing!E747,"")</f>
        <v>0</v>
      </c>
      <c r="AK752">
        <f>IFERROR(Telemarketing!F747,"")</f>
        <v>0</v>
      </c>
      <c r="AL752">
        <f>IFERROR(Telemarketing!G747,"")</f>
        <v>0</v>
      </c>
    </row>
    <row r="753" spans="2:38" x14ac:dyDescent="0.2">
      <c r="B753" s="2"/>
      <c r="K753" s="5"/>
      <c r="L753" s="2"/>
      <c r="O753">
        <f>IFERROR(Referidos!A753,"")</f>
        <v>0</v>
      </c>
      <c r="P753">
        <f>IFERROR(Referidos!B753,"")</f>
        <v>0</v>
      </c>
      <c r="Q753" s="2">
        <f>IFERROR(Referidos!C753,"")</f>
        <v>0</v>
      </c>
      <c r="R753">
        <f>IFERROR(Referidos!D753,"")</f>
        <v>0</v>
      </c>
      <c r="S753">
        <f>IFERROR(Referidos!J753,"")</f>
        <v>0</v>
      </c>
      <c r="T753">
        <f>IFERROR(Referidos!N753,"")</f>
        <v>0</v>
      </c>
      <c r="U753" s="5">
        <f>IFERROR(Referidos!P753,"")</f>
        <v>0</v>
      </c>
      <c r="V753">
        <f>IFERROR(Referidos!S753,"")</f>
        <v>0</v>
      </c>
      <c r="X753">
        <f>IFERROR(Demos!A751,"")</f>
        <v>0</v>
      </c>
      <c r="Y753">
        <f>IFERROR(Demos!B751,"")</f>
        <v>0</v>
      </c>
      <c r="Z753">
        <f>IFERROR(Demos!C751,"")</f>
        <v>0</v>
      </c>
      <c r="AA753" s="2">
        <f>IFERROR(Demos!D751,"")</f>
        <v>0</v>
      </c>
      <c r="AB753" s="2">
        <f>IFERROR(Demos!E751,"")</f>
        <v>0</v>
      </c>
      <c r="AC753">
        <f>IFERROR(Demos!G751,"")</f>
        <v>0</v>
      </c>
      <c r="AD753">
        <f>IFERROR(Demos!H751,"")</f>
        <v>0</v>
      </c>
      <c r="AF753">
        <f>IFERROR(Telemarketing!A748,"")</f>
        <v>0</v>
      </c>
      <c r="AG753">
        <f>IFERROR(Telemarketing!B748,"")</f>
        <v>0</v>
      </c>
      <c r="AH753" s="2">
        <f>IFERROR(Telemarketing!C748,"")</f>
        <v>0</v>
      </c>
      <c r="AI753" s="42">
        <f>IFERROR(Telemarketing!D748,"")</f>
        <v>0</v>
      </c>
      <c r="AJ753">
        <f>IFERROR(Telemarketing!E748,"")</f>
        <v>0</v>
      </c>
      <c r="AK753">
        <f>IFERROR(Telemarketing!F748,"")</f>
        <v>0</v>
      </c>
      <c r="AL753">
        <f>IFERROR(Telemarketing!G748,"")</f>
        <v>0</v>
      </c>
    </row>
    <row r="754" spans="2:38" x14ac:dyDescent="0.2">
      <c r="B754" s="2"/>
      <c r="K754" s="5"/>
      <c r="L754" s="2"/>
      <c r="O754">
        <f>IFERROR(Referidos!A754,"")</f>
        <v>0</v>
      </c>
      <c r="P754">
        <f>IFERROR(Referidos!B754,"")</f>
        <v>0</v>
      </c>
      <c r="Q754" s="2">
        <f>IFERROR(Referidos!C754,"")</f>
        <v>0</v>
      </c>
      <c r="R754">
        <f>IFERROR(Referidos!D754,"")</f>
        <v>0</v>
      </c>
      <c r="S754">
        <f>IFERROR(Referidos!J754,"")</f>
        <v>0</v>
      </c>
      <c r="T754">
        <f>IFERROR(Referidos!N754,"")</f>
        <v>0</v>
      </c>
      <c r="U754" s="5">
        <f>IFERROR(Referidos!P754,"")</f>
        <v>0</v>
      </c>
      <c r="V754">
        <f>IFERROR(Referidos!S754,"")</f>
        <v>0</v>
      </c>
      <c r="X754">
        <f>IFERROR(Demos!A752,"")</f>
        <v>0</v>
      </c>
      <c r="Y754">
        <f>IFERROR(Demos!B752,"")</f>
        <v>0</v>
      </c>
      <c r="Z754">
        <f>IFERROR(Demos!C752,"")</f>
        <v>0</v>
      </c>
      <c r="AA754" s="2">
        <f>IFERROR(Demos!D752,"")</f>
        <v>0</v>
      </c>
      <c r="AB754" s="2">
        <f>IFERROR(Demos!E752,"")</f>
        <v>0</v>
      </c>
      <c r="AC754">
        <f>IFERROR(Demos!G752,"")</f>
        <v>0</v>
      </c>
      <c r="AD754">
        <f>IFERROR(Demos!H752,"")</f>
        <v>0</v>
      </c>
      <c r="AF754">
        <f>IFERROR(Telemarketing!A749,"")</f>
        <v>0</v>
      </c>
      <c r="AG754">
        <f>IFERROR(Telemarketing!B749,"")</f>
        <v>0</v>
      </c>
      <c r="AH754" s="2">
        <f>IFERROR(Telemarketing!C749,"")</f>
        <v>0</v>
      </c>
      <c r="AI754" s="42">
        <f>IFERROR(Telemarketing!D749,"")</f>
        <v>0</v>
      </c>
      <c r="AJ754">
        <f>IFERROR(Telemarketing!E749,"")</f>
        <v>0</v>
      </c>
      <c r="AK754">
        <f>IFERROR(Telemarketing!F749,"")</f>
        <v>0</v>
      </c>
      <c r="AL754">
        <f>IFERROR(Telemarketing!G749,"")</f>
        <v>0</v>
      </c>
    </row>
    <row r="755" spans="2:38" x14ac:dyDescent="0.2">
      <c r="B755" s="2"/>
      <c r="K755" s="5"/>
      <c r="L755" s="2"/>
      <c r="O755">
        <f>IFERROR(Referidos!A755,"")</f>
        <v>0</v>
      </c>
      <c r="P755">
        <f>IFERROR(Referidos!B755,"")</f>
        <v>0</v>
      </c>
      <c r="Q755" s="2">
        <f>IFERROR(Referidos!C755,"")</f>
        <v>0</v>
      </c>
      <c r="R755">
        <f>IFERROR(Referidos!D755,"")</f>
        <v>0</v>
      </c>
      <c r="S755">
        <f>IFERROR(Referidos!J755,"")</f>
        <v>0</v>
      </c>
      <c r="T755">
        <f>IFERROR(Referidos!N755,"")</f>
        <v>0</v>
      </c>
      <c r="U755" s="5">
        <f>IFERROR(Referidos!P755,"")</f>
        <v>0</v>
      </c>
      <c r="V755">
        <f>IFERROR(Referidos!S755,"")</f>
        <v>0</v>
      </c>
      <c r="X755">
        <f>IFERROR(Demos!A753,"")</f>
        <v>0</v>
      </c>
      <c r="Y755">
        <f>IFERROR(Demos!B753,"")</f>
        <v>0</v>
      </c>
      <c r="Z755">
        <f>IFERROR(Demos!C753,"")</f>
        <v>0</v>
      </c>
      <c r="AA755" s="2">
        <f>IFERROR(Demos!D753,"")</f>
        <v>0</v>
      </c>
      <c r="AB755" s="2">
        <f>IFERROR(Demos!E753,"")</f>
        <v>0</v>
      </c>
      <c r="AC755">
        <f>IFERROR(Demos!G753,"")</f>
        <v>0</v>
      </c>
      <c r="AD755">
        <f>IFERROR(Demos!H753,"")</f>
        <v>0</v>
      </c>
      <c r="AF755">
        <f>IFERROR(Telemarketing!A750,"")</f>
        <v>0</v>
      </c>
      <c r="AG755">
        <f>IFERROR(Telemarketing!B750,"")</f>
        <v>0</v>
      </c>
      <c r="AH755" s="2">
        <f>IFERROR(Telemarketing!C750,"")</f>
        <v>0</v>
      </c>
      <c r="AI755" s="42">
        <f>IFERROR(Telemarketing!D750,"")</f>
        <v>0</v>
      </c>
      <c r="AJ755">
        <f>IFERROR(Telemarketing!E750,"")</f>
        <v>0</v>
      </c>
      <c r="AK755">
        <f>IFERROR(Telemarketing!F750,"")</f>
        <v>0</v>
      </c>
      <c r="AL755">
        <f>IFERROR(Telemarketing!G750,"")</f>
        <v>0</v>
      </c>
    </row>
    <row r="756" spans="2:38" x14ac:dyDescent="0.2">
      <c r="B756" s="2"/>
      <c r="K756" s="5"/>
      <c r="L756" s="2"/>
      <c r="O756">
        <f>IFERROR(Referidos!A756,"")</f>
        <v>0</v>
      </c>
      <c r="P756">
        <f>IFERROR(Referidos!B756,"")</f>
        <v>0</v>
      </c>
      <c r="Q756" s="2">
        <f>IFERROR(Referidos!C756,"")</f>
        <v>0</v>
      </c>
      <c r="R756">
        <f>IFERROR(Referidos!D756,"")</f>
        <v>0</v>
      </c>
      <c r="S756">
        <f>IFERROR(Referidos!J756,"")</f>
        <v>0</v>
      </c>
      <c r="T756">
        <f>IFERROR(Referidos!N756,"")</f>
        <v>0</v>
      </c>
      <c r="U756" s="5">
        <f>IFERROR(Referidos!P756,"")</f>
        <v>0</v>
      </c>
      <c r="V756">
        <f>IFERROR(Referidos!S756,"")</f>
        <v>0</v>
      </c>
      <c r="X756">
        <f>IFERROR(Demos!A754,"")</f>
        <v>0</v>
      </c>
      <c r="Y756">
        <f>IFERROR(Demos!B754,"")</f>
        <v>0</v>
      </c>
      <c r="Z756">
        <f>IFERROR(Demos!C754,"")</f>
        <v>0</v>
      </c>
      <c r="AA756" s="2">
        <f>IFERROR(Demos!D754,"")</f>
        <v>0</v>
      </c>
      <c r="AB756" s="2">
        <f>IFERROR(Demos!E754,"")</f>
        <v>0</v>
      </c>
      <c r="AC756">
        <f>IFERROR(Demos!G754,"")</f>
        <v>0</v>
      </c>
      <c r="AD756">
        <f>IFERROR(Demos!H754,"")</f>
        <v>0</v>
      </c>
      <c r="AF756">
        <f>IFERROR(Telemarketing!A751,"")</f>
        <v>0</v>
      </c>
      <c r="AG756">
        <f>IFERROR(Telemarketing!B751,"")</f>
        <v>0</v>
      </c>
      <c r="AH756" s="2">
        <f>IFERROR(Telemarketing!C751,"")</f>
        <v>0</v>
      </c>
      <c r="AI756" s="42">
        <f>IFERROR(Telemarketing!D751,"")</f>
        <v>0</v>
      </c>
      <c r="AJ756">
        <f>IFERROR(Telemarketing!E751,"")</f>
        <v>0</v>
      </c>
      <c r="AK756">
        <f>IFERROR(Telemarketing!F751,"")</f>
        <v>0</v>
      </c>
      <c r="AL756">
        <f>IFERROR(Telemarketing!G751,"")</f>
        <v>0</v>
      </c>
    </row>
    <row r="757" spans="2:38" x14ac:dyDescent="0.2">
      <c r="B757" s="2"/>
      <c r="K757" s="5"/>
      <c r="L757" s="2"/>
      <c r="O757">
        <f>IFERROR(Referidos!A757,"")</f>
        <v>0</v>
      </c>
      <c r="P757">
        <f>IFERROR(Referidos!B757,"")</f>
        <v>0</v>
      </c>
      <c r="Q757" s="2">
        <f>IFERROR(Referidos!C757,"")</f>
        <v>0</v>
      </c>
      <c r="R757">
        <f>IFERROR(Referidos!D757,"")</f>
        <v>0</v>
      </c>
      <c r="S757">
        <f>IFERROR(Referidos!J757,"")</f>
        <v>0</v>
      </c>
      <c r="T757">
        <f>IFERROR(Referidos!N757,"")</f>
        <v>0</v>
      </c>
      <c r="U757" s="5">
        <f>IFERROR(Referidos!P757,"")</f>
        <v>0</v>
      </c>
      <c r="V757">
        <f>IFERROR(Referidos!S757,"")</f>
        <v>0</v>
      </c>
      <c r="X757">
        <f>IFERROR(Demos!A755,"")</f>
        <v>0</v>
      </c>
      <c r="Y757">
        <f>IFERROR(Demos!B755,"")</f>
        <v>0</v>
      </c>
      <c r="Z757">
        <f>IFERROR(Demos!C755,"")</f>
        <v>0</v>
      </c>
      <c r="AA757" s="2">
        <f>IFERROR(Demos!D755,"")</f>
        <v>0</v>
      </c>
      <c r="AB757" s="2">
        <f>IFERROR(Demos!E755,"")</f>
        <v>0</v>
      </c>
      <c r="AC757">
        <f>IFERROR(Demos!G755,"")</f>
        <v>0</v>
      </c>
      <c r="AD757">
        <f>IFERROR(Demos!H755,"")</f>
        <v>0</v>
      </c>
      <c r="AF757">
        <f>IFERROR(Telemarketing!A752,"")</f>
        <v>0</v>
      </c>
      <c r="AG757">
        <f>IFERROR(Telemarketing!B752,"")</f>
        <v>0</v>
      </c>
      <c r="AH757" s="2">
        <f>IFERROR(Telemarketing!C752,"")</f>
        <v>0</v>
      </c>
      <c r="AI757" s="42">
        <f>IFERROR(Telemarketing!D752,"")</f>
        <v>0</v>
      </c>
      <c r="AJ757">
        <f>IFERROR(Telemarketing!E752,"")</f>
        <v>0</v>
      </c>
      <c r="AK757">
        <f>IFERROR(Telemarketing!F752,"")</f>
        <v>0</v>
      </c>
      <c r="AL757">
        <f>IFERROR(Telemarketing!G752,"")</f>
        <v>0</v>
      </c>
    </row>
    <row r="758" spans="2:38" x14ac:dyDescent="0.2">
      <c r="B758" s="2"/>
      <c r="K758" s="5"/>
      <c r="L758" s="2"/>
      <c r="O758">
        <f>IFERROR(Referidos!A758,"")</f>
        <v>0</v>
      </c>
      <c r="P758">
        <f>IFERROR(Referidos!B758,"")</f>
        <v>0</v>
      </c>
      <c r="Q758" s="2">
        <f>IFERROR(Referidos!C758,"")</f>
        <v>0</v>
      </c>
      <c r="R758">
        <f>IFERROR(Referidos!D758,"")</f>
        <v>0</v>
      </c>
      <c r="S758">
        <f>IFERROR(Referidos!J758,"")</f>
        <v>0</v>
      </c>
      <c r="T758">
        <f>IFERROR(Referidos!N758,"")</f>
        <v>0</v>
      </c>
      <c r="U758" s="5">
        <f>IFERROR(Referidos!P758,"")</f>
        <v>0</v>
      </c>
      <c r="V758">
        <f>IFERROR(Referidos!S758,"")</f>
        <v>0</v>
      </c>
      <c r="X758">
        <f>IFERROR(Demos!A756,"")</f>
        <v>0</v>
      </c>
      <c r="Y758">
        <f>IFERROR(Demos!B756,"")</f>
        <v>0</v>
      </c>
      <c r="Z758">
        <f>IFERROR(Demos!C756,"")</f>
        <v>0</v>
      </c>
      <c r="AA758" s="2">
        <f>IFERROR(Demos!D756,"")</f>
        <v>0</v>
      </c>
      <c r="AB758" s="2">
        <f>IFERROR(Demos!E756,"")</f>
        <v>0</v>
      </c>
      <c r="AC758">
        <f>IFERROR(Demos!G756,"")</f>
        <v>0</v>
      </c>
      <c r="AD758">
        <f>IFERROR(Demos!H756,"")</f>
        <v>0</v>
      </c>
      <c r="AF758">
        <f>IFERROR(Telemarketing!A753,"")</f>
        <v>0</v>
      </c>
      <c r="AG758">
        <f>IFERROR(Telemarketing!B753,"")</f>
        <v>0</v>
      </c>
      <c r="AH758" s="2">
        <f>IFERROR(Telemarketing!C753,"")</f>
        <v>0</v>
      </c>
      <c r="AI758" s="42">
        <f>IFERROR(Telemarketing!D753,"")</f>
        <v>0</v>
      </c>
      <c r="AJ758">
        <f>IFERROR(Telemarketing!E753,"")</f>
        <v>0</v>
      </c>
      <c r="AK758">
        <f>IFERROR(Telemarketing!F753,"")</f>
        <v>0</v>
      </c>
      <c r="AL758">
        <f>IFERROR(Telemarketing!G753,"")</f>
        <v>0</v>
      </c>
    </row>
    <row r="759" spans="2:38" x14ac:dyDescent="0.2">
      <c r="B759" s="2"/>
      <c r="K759" s="5"/>
      <c r="L759" s="2"/>
      <c r="O759">
        <f>IFERROR(Referidos!A759,"")</f>
        <v>0</v>
      </c>
      <c r="P759">
        <f>IFERROR(Referidos!B759,"")</f>
        <v>0</v>
      </c>
      <c r="Q759" s="2">
        <f>IFERROR(Referidos!C759,"")</f>
        <v>0</v>
      </c>
      <c r="R759">
        <f>IFERROR(Referidos!D759,"")</f>
        <v>0</v>
      </c>
      <c r="S759">
        <f>IFERROR(Referidos!J759,"")</f>
        <v>0</v>
      </c>
      <c r="T759">
        <f>IFERROR(Referidos!N759,"")</f>
        <v>0</v>
      </c>
      <c r="U759" s="5">
        <f>IFERROR(Referidos!P759,"")</f>
        <v>0</v>
      </c>
      <c r="V759">
        <f>IFERROR(Referidos!S759,"")</f>
        <v>0</v>
      </c>
      <c r="X759">
        <f>IFERROR(Demos!A757,"")</f>
        <v>0</v>
      </c>
      <c r="Y759">
        <f>IFERROR(Demos!B757,"")</f>
        <v>0</v>
      </c>
      <c r="Z759">
        <f>IFERROR(Demos!C757,"")</f>
        <v>0</v>
      </c>
      <c r="AA759" s="2">
        <f>IFERROR(Demos!D757,"")</f>
        <v>0</v>
      </c>
      <c r="AB759" s="2">
        <f>IFERROR(Demos!E757,"")</f>
        <v>0</v>
      </c>
      <c r="AC759">
        <f>IFERROR(Demos!G757,"")</f>
        <v>0</v>
      </c>
      <c r="AD759">
        <f>IFERROR(Demos!H757,"")</f>
        <v>0</v>
      </c>
      <c r="AF759">
        <f>IFERROR(Telemarketing!A754,"")</f>
        <v>0</v>
      </c>
      <c r="AG759">
        <f>IFERROR(Telemarketing!B754,"")</f>
        <v>0</v>
      </c>
      <c r="AH759" s="2">
        <f>IFERROR(Telemarketing!C754,"")</f>
        <v>0</v>
      </c>
      <c r="AI759" s="42">
        <f>IFERROR(Telemarketing!D754,"")</f>
        <v>0</v>
      </c>
      <c r="AJ759">
        <f>IFERROR(Telemarketing!E754,"")</f>
        <v>0</v>
      </c>
      <c r="AK759">
        <f>IFERROR(Telemarketing!F754,"")</f>
        <v>0</v>
      </c>
      <c r="AL759">
        <f>IFERROR(Telemarketing!G754,"")</f>
        <v>0</v>
      </c>
    </row>
    <row r="760" spans="2:38" x14ac:dyDescent="0.2">
      <c r="B760" s="2"/>
      <c r="K760" s="5"/>
      <c r="L760" s="2"/>
      <c r="O760">
        <f>IFERROR(Referidos!A760,"")</f>
        <v>0</v>
      </c>
      <c r="P760">
        <f>IFERROR(Referidos!B760,"")</f>
        <v>0</v>
      </c>
      <c r="Q760" s="2">
        <f>IFERROR(Referidos!C760,"")</f>
        <v>0</v>
      </c>
      <c r="R760">
        <f>IFERROR(Referidos!D760,"")</f>
        <v>0</v>
      </c>
      <c r="S760">
        <f>IFERROR(Referidos!J760,"")</f>
        <v>0</v>
      </c>
      <c r="T760">
        <f>IFERROR(Referidos!N760,"")</f>
        <v>0</v>
      </c>
      <c r="U760" s="5">
        <f>IFERROR(Referidos!P760,"")</f>
        <v>0</v>
      </c>
      <c r="V760">
        <f>IFERROR(Referidos!S760,"")</f>
        <v>0</v>
      </c>
      <c r="X760">
        <f>IFERROR(Demos!A758,"")</f>
        <v>0</v>
      </c>
      <c r="Y760">
        <f>IFERROR(Demos!B758,"")</f>
        <v>0</v>
      </c>
      <c r="Z760">
        <f>IFERROR(Demos!C758,"")</f>
        <v>0</v>
      </c>
      <c r="AA760" s="2">
        <f>IFERROR(Demos!D758,"")</f>
        <v>0</v>
      </c>
      <c r="AB760" s="2">
        <f>IFERROR(Demos!E758,"")</f>
        <v>0</v>
      </c>
      <c r="AC760">
        <f>IFERROR(Demos!G758,"")</f>
        <v>0</v>
      </c>
      <c r="AD760">
        <f>IFERROR(Demos!H758,"")</f>
        <v>0</v>
      </c>
      <c r="AF760">
        <f>IFERROR(Telemarketing!A755,"")</f>
        <v>0</v>
      </c>
      <c r="AG760">
        <f>IFERROR(Telemarketing!B755,"")</f>
        <v>0</v>
      </c>
      <c r="AH760" s="2">
        <f>IFERROR(Telemarketing!C755,"")</f>
        <v>0</v>
      </c>
      <c r="AI760" s="42">
        <f>IFERROR(Telemarketing!D755,"")</f>
        <v>0</v>
      </c>
      <c r="AJ760">
        <f>IFERROR(Telemarketing!E755,"")</f>
        <v>0</v>
      </c>
      <c r="AK760">
        <f>IFERROR(Telemarketing!F755,"")</f>
        <v>0</v>
      </c>
      <c r="AL760">
        <f>IFERROR(Telemarketing!G755,"")</f>
        <v>0</v>
      </c>
    </row>
    <row r="761" spans="2:38" x14ac:dyDescent="0.2">
      <c r="B761" s="2"/>
      <c r="K761" s="5"/>
      <c r="L761" s="2"/>
      <c r="O761">
        <f>IFERROR(Referidos!A761,"")</f>
        <v>0</v>
      </c>
      <c r="P761">
        <f>IFERROR(Referidos!B761,"")</f>
        <v>0</v>
      </c>
      <c r="Q761" s="2">
        <f>IFERROR(Referidos!C761,"")</f>
        <v>0</v>
      </c>
      <c r="R761">
        <f>IFERROR(Referidos!D761,"")</f>
        <v>0</v>
      </c>
      <c r="S761">
        <f>IFERROR(Referidos!J761,"")</f>
        <v>0</v>
      </c>
      <c r="T761">
        <f>IFERROR(Referidos!N761,"")</f>
        <v>0</v>
      </c>
      <c r="U761" s="5">
        <f>IFERROR(Referidos!P761,"")</f>
        <v>0</v>
      </c>
      <c r="V761">
        <f>IFERROR(Referidos!S761,"")</f>
        <v>0</v>
      </c>
      <c r="X761">
        <f>IFERROR(Demos!A759,"")</f>
        <v>0</v>
      </c>
      <c r="Y761">
        <f>IFERROR(Demos!B759,"")</f>
        <v>0</v>
      </c>
      <c r="Z761">
        <f>IFERROR(Demos!C759,"")</f>
        <v>0</v>
      </c>
      <c r="AA761" s="2">
        <f>IFERROR(Demos!D759,"")</f>
        <v>0</v>
      </c>
      <c r="AB761" s="2">
        <f>IFERROR(Demos!E759,"")</f>
        <v>0</v>
      </c>
      <c r="AC761">
        <f>IFERROR(Demos!G759,"")</f>
        <v>0</v>
      </c>
      <c r="AD761">
        <f>IFERROR(Demos!H759,"")</f>
        <v>0</v>
      </c>
      <c r="AF761">
        <f>IFERROR(Telemarketing!A756,"")</f>
        <v>0</v>
      </c>
      <c r="AG761">
        <f>IFERROR(Telemarketing!B756,"")</f>
        <v>0</v>
      </c>
      <c r="AH761" s="2">
        <f>IFERROR(Telemarketing!C756,"")</f>
        <v>0</v>
      </c>
      <c r="AI761" s="42">
        <f>IFERROR(Telemarketing!D756,"")</f>
        <v>0</v>
      </c>
      <c r="AJ761">
        <f>IFERROR(Telemarketing!E756,"")</f>
        <v>0</v>
      </c>
      <c r="AK761">
        <f>IFERROR(Telemarketing!F756,"")</f>
        <v>0</v>
      </c>
      <c r="AL761">
        <f>IFERROR(Telemarketing!G756,"")</f>
        <v>0</v>
      </c>
    </row>
    <row r="762" spans="2:38" x14ac:dyDescent="0.2">
      <c r="B762" s="2"/>
      <c r="K762" s="5"/>
      <c r="L762" s="2"/>
      <c r="O762">
        <f>IFERROR(Referidos!A762,"")</f>
        <v>0</v>
      </c>
      <c r="P762">
        <f>IFERROR(Referidos!B762,"")</f>
        <v>0</v>
      </c>
      <c r="Q762" s="2">
        <f>IFERROR(Referidos!C762,"")</f>
        <v>0</v>
      </c>
      <c r="R762">
        <f>IFERROR(Referidos!D762,"")</f>
        <v>0</v>
      </c>
      <c r="S762">
        <f>IFERROR(Referidos!J762,"")</f>
        <v>0</v>
      </c>
      <c r="T762">
        <f>IFERROR(Referidos!N762,"")</f>
        <v>0</v>
      </c>
      <c r="U762" s="5">
        <f>IFERROR(Referidos!P762,"")</f>
        <v>0</v>
      </c>
      <c r="V762">
        <f>IFERROR(Referidos!S762,"")</f>
        <v>0</v>
      </c>
      <c r="X762">
        <f>IFERROR(Demos!A760,"")</f>
        <v>0</v>
      </c>
      <c r="Y762">
        <f>IFERROR(Demos!B760,"")</f>
        <v>0</v>
      </c>
      <c r="Z762">
        <f>IFERROR(Demos!C760,"")</f>
        <v>0</v>
      </c>
      <c r="AA762" s="2">
        <f>IFERROR(Demos!D760,"")</f>
        <v>0</v>
      </c>
      <c r="AB762" s="2">
        <f>IFERROR(Demos!E760,"")</f>
        <v>0</v>
      </c>
      <c r="AC762">
        <f>IFERROR(Demos!G760,"")</f>
        <v>0</v>
      </c>
      <c r="AD762">
        <f>IFERROR(Demos!H760,"")</f>
        <v>0</v>
      </c>
      <c r="AF762">
        <f>IFERROR(Telemarketing!A757,"")</f>
        <v>0</v>
      </c>
      <c r="AG762">
        <f>IFERROR(Telemarketing!B757,"")</f>
        <v>0</v>
      </c>
      <c r="AH762" s="2">
        <f>IFERROR(Telemarketing!C757,"")</f>
        <v>0</v>
      </c>
      <c r="AI762" s="42">
        <f>IFERROR(Telemarketing!D757,"")</f>
        <v>0</v>
      </c>
      <c r="AJ762">
        <f>IFERROR(Telemarketing!E757,"")</f>
        <v>0</v>
      </c>
      <c r="AK762">
        <f>IFERROR(Telemarketing!F757,"")</f>
        <v>0</v>
      </c>
      <c r="AL762">
        <f>IFERROR(Telemarketing!G757,"")</f>
        <v>0</v>
      </c>
    </row>
    <row r="763" spans="2:38" x14ac:dyDescent="0.2">
      <c r="B763" s="2"/>
      <c r="K763" s="5"/>
      <c r="L763" s="2"/>
      <c r="O763">
        <f>IFERROR(Referidos!A763,"")</f>
        <v>0</v>
      </c>
      <c r="P763">
        <f>IFERROR(Referidos!B763,"")</f>
        <v>0</v>
      </c>
      <c r="Q763" s="2">
        <f>IFERROR(Referidos!C763,"")</f>
        <v>0</v>
      </c>
      <c r="R763">
        <f>IFERROR(Referidos!D763,"")</f>
        <v>0</v>
      </c>
      <c r="S763">
        <f>IFERROR(Referidos!J763,"")</f>
        <v>0</v>
      </c>
      <c r="T763">
        <f>IFERROR(Referidos!N763,"")</f>
        <v>0</v>
      </c>
      <c r="U763" s="5">
        <f>IFERROR(Referidos!P763,"")</f>
        <v>0</v>
      </c>
      <c r="V763">
        <f>IFERROR(Referidos!S763,"")</f>
        <v>0</v>
      </c>
      <c r="X763">
        <f>IFERROR(Demos!A761,"")</f>
        <v>0</v>
      </c>
      <c r="Y763">
        <f>IFERROR(Demos!B761,"")</f>
        <v>0</v>
      </c>
      <c r="Z763">
        <f>IFERROR(Demos!C761,"")</f>
        <v>0</v>
      </c>
      <c r="AA763" s="2">
        <f>IFERROR(Demos!D761,"")</f>
        <v>0</v>
      </c>
      <c r="AB763" s="2">
        <f>IFERROR(Demos!E761,"")</f>
        <v>0</v>
      </c>
      <c r="AC763">
        <f>IFERROR(Demos!G761,"")</f>
        <v>0</v>
      </c>
      <c r="AD763">
        <f>IFERROR(Demos!H761,"")</f>
        <v>0</v>
      </c>
      <c r="AF763">
        <f>IFERROR(Telemarketing!A758,"")</f>
        <v>0</v>
      </c>
      <c r="AG763">
        <f>IFERROR(Telemarketing!B758,"")</f>
        <v>0</v>
      </c>
      <c r="AH763" s="2">
        <f>IFERROR(Telemarketing!C758,"")</f>
        <v>0</v>
      </c>
      <c r="AI763" s="42">
        <f>IFERROR(Telemarketing!D758,"")</f>
        <v>0</v>
      </c>
      <c r="AJ763">
        <f>IFERROR(Telemarketing!E758,"")</f>
        <v>0</v>
      </c>
      <c r="AK763">
        <f>IFERROR(Telemarketing!F758,"")</f>
        <v>0</v>
      </c>
      <c r="AL763">
        <f>IFERROR(Telemarketing!G758,"")</f>
        <v>0</v>
      </c>
    </row>
    <row r="764" spans="2:38" x14ac:dyDescent="0.2">
      <c r="B764" s="2"/>
      <c r="K764" s="5"/>
      <c r="L764" s="2"/>
      <c r="O764">
        <f>IFERROR(Referidos!A764,"")</f>
        <v>0</v>
      </c>
      <c r="P764">
        <f>IFERROR(Referidos!B764,"")</f>
        <v>0</v>
      </c>
      <c r="Q764" s="2">
        <f>IFERROR(Referidos!C764,"")</f>
        <v>0</v>
      </c>
      <c r="R764">
        <f>IFERROR(Referidos!D764,"")</f>
        <v>0</v>
      </c>
      <c r="S764">
        <f>IFERROR(Referidos!J764,"")</f>
        <v>0</v>
      </c>
      <c r="T764">
        <f>IFERROR(Referidos!N764,"")</f>
        <v>0</v>
      </c>
      <c r="U764" s="5">
        <f>IFERROR(Referidos!P764,"")</f>
        <v>0</v>
      </c>
      <c r="V764">
        <f>IFERROR(Referidos!S764,"")</f>
        <v>0</v>
      </c>
      <c r="X764">
        <f>IFERROR(Demos!A762,"")</f>
        <v>0</v>
      </c>
      <c r="Y764">
        <f>IFERROR(Demos!B762,"")</f>
        <v>0</v>
      </c>
      <c r="Z764">
        <f>IFERROR(Demos!C762,"")</f>
        <v>0</v>
      </c>
      <c r="AA764" s="2">
        <f>IFERROR(Demos!D762,"")</f>
        <v>0</v>
      </c>
      <c r="AB764" s="2">
        <f>IFERROR(Demos!E762,"")</f>
        <v>0</v>
      </c>
      <c r="AC764">
        <f>IFERROR(Demos!G762,"")</f>
        <v>0</v>
      </c>
      <c r="AD764">
        <f>IFERROR(Demos!H762,"")</f>
        <v>0</v>
      </c>
      <c r="AF764">
        <f>IFERROR(Telemarketing!A759,"")</f>
        <v>0</v>
      </c>
      <c r="AG764">
        <f>IFERROR(Telemarketing!B759,"")</f>
        <v>0</v>
      </c>
      <c r="AH764" s="2">
        <f>IFERROR(Telemarketing!C759,"")</f>
        <v>0</v>
      </c>
      <c r="AI764" s="42">
        <f>IFERROR(Telemarketing!D759,"")</f>
        <v>0</v>
      </c>
      <c r="AJ764">
        <f>IFERROR(Telemarketing!E759,"")</f>
        <v>0</v>
      </c>
      <c r="AK764">
        <f>IFERROR(Telemarketing!F759,"")</f>
        <v>0</v>
      </c>
      <c r="AL764">
        <f>IFERROR(Telemarketing!G759,"")</f>
        <v>0</v>
      </c>
    </row>
    <row r="765" spans="2:38" x14ac:dyDescent="0.2">
      <c r="B765" s="2"/>
      <c r="K765" s="5"/>
      <c r="L765" s="2"/>
      <c r="O765">
        <f>IFERROR(Referidos!A765,"")</f>
        <v>0</v>
      </c>
      <c r="P765">
        <f>IFERROR(Referidos!B765,"")</f>
        <v>0</v>
      </c>
      <c r="Q765" s="2">
        <f>IFERROR(Referidos!C765,"")</f>
        <v>0</v>
      </c>
      <c r="R765">
        <f>IFERROR(Referidos!D765,"")</f>
        <v>0</v>
      </c>
      <c r="S765">
        <f>IFERROR(Referidos!J765,"")</f>
        <v>0</v>
      </c>
      <c r="T765">
        <f>IFERROR(Referidos!N765,"")</f>
        <v>0</v>
      </c>
      <c r="U765" s="5">
        <f>IFERROR(Referidos!P765,"")</f>
        <v>0</v>
      </c>
      <c r="V765">
        <f>IFERROR(Referidos!S765,"")</f>
        <v>0</v>
      </c>
      <c r="X765">
        <f>IFERROR(Demos!A763,"")</f>
        <v>0</v>
      </c>
      <c r="Y765">
        <f>IFERROR(Demos!B763,"")</f>
        <v>0</v>
      </c>
      <c r="Z765">
        <f>IFERROR(Demos!C763,"")</f>
        <v>0</v>
      </c>
      <c r="AA765" s="2">
        <f>IFERROR(Demos!D763,"")</f>
        <v>0</v>
      </c>
      <c r="AB765" s="2">
        <f>IFERROR(Demos!E763,"")</f>
        <v>0</v>
      </c>
      <c r="AC765">
        <f>IFERROR(Demos!G763,"")</f>
        <v>0</v>
      </c>
      <c r="AD765">
        <f>IFERROR(Demos!H763,"")</f>
        <v>0</v>
      </c>
      <c r="AF765">
        <f>IFERROR(Telemarketing!A760,"")</f>
        <v>0</v>
      </c>
      <c r="AG765">
        <f>IFERROR(Telemarketing!B760,"")</f>
        <v>0</v>
      </c>
      <c r="AH765" s="2">
        <f>IFERROR(Telemarketing!C760,"")</f>
        <v>0</v>
      </c>
      <c r="AI765" s="42">
        <f>IFERROR(Telemarketing!D760,"")</f>
        <v>0</v>
      </c>
      <c r="AJ765">
        <f>IFERROR(Telemarketing!E760,"")</f>
        <v>0</v>
      </c>
      <c r="AK765">
        <f>IFERROR(Telemarketing!F760,"")</f>
        <v>0</v>
      </c>
      <c r="AL765">
        <f>IFERROR(Telemarketing!G760,"")</f>
        <v>0</v>
      </c>
    </row>
    <row r="766" spans="2:38" x14ac:dyDescent="0.2">
      <c r="B766" s="2"/>
      <c r="K766" s="5"/>
      <c r="L766" s="2"/>
      <c r="O766">
        <f>IFERROR(Referidos!A766,"")</f>
        <v>0</v>
      </c>
      <c r="P766">
        <f>IFERROR(Referidos!B766,"")</f>
        <v>0</v>
      </c>
      <c r="Q766" s="2">
        <f>IFERROR(Referidos!C766,"")</f>
        <v>0</v>
      </c>
      <c r="R766">
        <f>IFERROR(Referidos!D766,"")</f>
        <v>0</v>
      </c>
      <c r="S766">
        <f>IFERROR(Referidos!J766,"")</f>
        <v>0</v>
      </c>
      <c r="T766">
        <f>IFERROR(Referidos!N766,"")</f>
        <v>0</v>
      </c>
      <c r="U766" s="5">
        <f>IFERROR(Referidos!P766,"")</f>
        <v>0</v>
      </c>
      <c r="V766">
        <f>IFERROR(Referidos!S766,"")</f>
        <v>0</v>
      </c>
      <c r="X766">
        <f>IFERROR(Demos!A764,"")</f>
        <v>0</v>
      </c>
      <c r="Y766">
        <f>IFERROR(Demos!B764,"")</f>
        <v>0</v>
      </c>
      <c r="Z766">
        <f>IFERROR(Demos!C764,"")</f>
        <v>0</v>
      </c>
      <c r="AA766" s="2">
        <f>IFERROR(Demos!D764,"")</f>
        <v>0</v>
      </c>
      <c r="AB766" s="2">
        <f>IFERROR(Demos!E764,"")</f>
        <v>0</v>
      </c>
      <c r="AC766">
        <f>IFERROR(Demos!G764,"")</f>
        <v>0</v>
      </c>
      <c r="AD766">
        <f>IFERROR(Demos!H764,"")</f>
        <v>0</v>
      </c>
      <c r="AF766">
        <f>IFERROR(Telemarketing!A761,"")</f>
        <v>0</v>
      </c>
      <c r="AG766">
        <f>IFERROR(Telemarketing!B761,"")</f>
        <v>0</v>
      </c>
      <c r="AH766" s="2">
        <f>IFERROR(Telemarketing!C761,"")</f>
        <v>0</v>
      </c>
      <c r="AI766" s="42">
        <f>IFERROR(Telemarketing!D761,"")</f>
        <v>0</v>
      </c>
      <c r="AJ766">
        <f>IFERROR(Telemarketing!E761,"")</f>
        <v>0</v>
      </c>
      <c r="AK766">
        <f>IFERROR(Telemarketing!F761,"")</f>
        <v>0</v>
      </c>
      <c r="AL766">
        <f>IFERROR(Telemarketing!G761,"")</f>
        <v>0</v>
      </c>
    </row>
    <row r="767" spans="2:38" x14ac:dyDescent="0.2">
      <c r="B767" s="2"/>
      <c r="K767" s="5"/>
      <c r="L767" s="2"/>
      <c r="O767">
        <f>IFERROR(Referidos!A767,"")</f>
        <v>0</v>
      </c>
      <c r="P767">
        <f>IFERROR(Referidos!B767,"")</f>
        <v>0</v>
      </c>
      <c r="Q767" s="2">
        <f>IFERROR(Referidos!C767,"")</f>
        <v>0</v>
      </c>
      <c r="R767">
        <f>IFERROR(Referidos!D767,"")</f>
        <v>0</v>
      </c>
      <c r="S767">
        <f>IFERROR(Referidos!J767,"")</f>
        <v>0</v>
      </c>
      <c r="T767">
        <f>IFERROR(Referidos!N767,"")</f>
        <v>0</v>
      </c>
      <c r="U767" s="5">
        <f>IFERROR(Referidos!P767,"")</f>
        <v>0</v>
      </c>
      <c r="V767">
        <f>IFERROR(Referidos!S767,"")</f>
        <v>0</v>
      </c>
      <c r="X767">
        <f>IFERROR(Demos!A765,"")</f>
        <v>0</v>
      </c>
      <c r="Y767">
        <f>IFERROR(Demos!B765,"")</f>
        <v>0</v>
      </c>
      <c r="Z767">
        <f>IFERROR(Demos!C765,"")</f>
        <v>0</v>
      </c>
      <c r="AA767" s="2">
        <f>IFERROR(Demos!D765,"")</f>
        <v>0</v>
      </c>
      <c r="AB767" s="2">
        <f>IFERROR(Demos!E765,"")</f>
        <v>0</v>
      </c>
      <c r="AC767">
        <f>IFERROR(Demos!G765,"")</f>
        <v>0</v>
      </c>
      <c r="AD767">
        <f>IFERROR(Demos!H765,"")</f>
        <v>0</v>
      </c>
      <c r="AF767">
        <f>IFERROR(Telemarketing!A762,"")</f>
        <v>0</v>
      </c>
      <c r="AG767">
        <f>IFERROR(Telemarketing!B762,"")</f>
        <v>0</v>
      </c>
      <c r="AH767" s="2">
        <f>IFERROR(Telemarketing!C762,"")</f>
        <v>0</v>
      </c>
      <c r="AI767" s="42">
        <f>IFERROR(Telemarketing!D762,"")</f>
        <v>0</v>
      </c>
      <c r="AJ767">
        <f>IFERROR(Telemarketing!E762,"")</f>
        <v>0</v>
      </c>
      <c r="AK767">
        <f>IFERROR(Telemarketing!F762,"")</f>
        <v>0</v>
      </c>
      <c r="AL767">
        <f>IFERROR(Telemarketing!G762,"")</f>
        <v>0</v>
      </c>
    </row>
    <row r="768" spans="2:38" x14ac:dyDescent="0.2">
      <c r="B768" s="2"/>
      <c r="K768" s="5"/>
      <c r="L768" s="2"/>
      <c r="O768">
        <f>IFERROR(Referidos!A768,"")</f>
        <v>0</v>
      </c>
      <c r="P768">
        <f>IFERROR(Referidos!B768,"")</f>
        <v>0</v>
      </c>
      <c r="Q768" s="2">
        <f>IFERROR(Referidos!C768,"")</f>
        <v>0</v>
      </c>
      <c r="R768">
        <f>IFERROR(Referidos!D768,"")</f>
        <v>0</v>
      </c>
      <c r="S768">
        <f>IFERROR(Referidos!J768,"")</f>
        <v>0</v>
      </c>
      <c r="T768">
        <f>IFERROR(Referidos!N768,"")</f>
        <v>0</v>
      </c>
      <c r="U768" s="5">
        <f>IFERROR(Referidos!P768,"")</f>
        <v>0</v>
      </c>
      <c r="V768">
        <f>IFERROR(Referidos!S768,"")</f>
        <v>0</v>
      </c>
      <c r="X768">
        <f>IFERROR(Demos!A766,"")</f>
        <v>0</v>
      </c>
      <c r="Y768">
        <f>IFERROR(Demos!B766,"")</f>
        <v>0</v>
      </c>
      <c r="Z768">
        <f>IFERROR(Demos!C766,"")</f>
        <v>0</v>
      </c>
      <c r="AA768" s="2">
        <f>IFERROR(Demos!D766,"")</f>
        <v>0</v>
      </c>
      <c r="AB768" s="2">
        <f>IFERROR(Demos!E766,"")</f>
        <v>0</v>
      </c>
      <c r="AC768">
        <f>IFERROR(Demos!G766,"")</f>
        <v>0</v>
      </c>
      <c r="AD768">
        <f>IFERROR(Demos!H766,"")</f>
        <v>0</v>
      </c>
      <c r="AF768">
        <f>IFERROR(Telemarketing!A763,"")</f>
        <v>0</v>
      </c>
      <c r="AG768">
        <f>IFERROR(Telemarketing!B763,"")</f>
        <v>0</v>
      </c>
      <c r="AH768" s="2">
        <f>IFERROR(Telemarketing!C763,"")</f>
        <v>0</v>
      </c>
      <c r="AI768" s="42">
        <f>IFERROR(Telemarketing!D763,"")</f>
        <v>0</v>
      </c>
      <c r="AJ768">
        <f>IFERROR(Telemarketing!E763,"")</f>
        <v>0</v>
      </c>
      <c r="AK768">
        <f>IFERROR(Telemarketing!F763,"")</f>
        <v>0</v>
      </c>
      <c r="AL768">
        <f>IFERROR(Telemarketing!G763,"")</f>
        <v>0</v>
      </c>
    </row>
    <row r="769" spans="2:38" x14ac:dyDescent="0.2">
      <c r="B769" s="2"/>
      <c r="K769" s="5"/>
      <c r="L769" s="2"/>
      <c r="O769">
        <f>IFERROR(Referidos!A769,"")</f>
        <v>0</v>
      </c>
      <c r="P769">
        <f>IFERROR(Referidos!B769,"")</f>
        <v>0</v>
      </c>
      <c r="Q769" s="2">
        <f>IFERROR(Referidos!C769,"")</f>
        <v>0</v>
      </c>
      <c r="R769">
        <f>IFERROR(Referidos!D769,"")</f>
        <v>0</v>
      </c>
      <c r="S769">
        <f>IFERROR(Referidos!J769,"")</f>
        <v>0</v>
      </c>
      <c r="T769">
        <f>IFERROR(Referidos!N769,"")</f>
        <v>0</v>
      </c>
      <c r="U769" s="5">
        <f>IFERROR(Referidos!P769,"")</f>
        <v>0</v>
      </c>
      <c r="V769">
        <f>IFERROR(Referidos!S769,"")</f>
        <v>0</v>
      </c>
      <c r="X769">
        <f>IFERROR(Demos!A767,"")</f>
        <v>0</v>
      </c>
      <c r="Y769">
        <f>IFERROR(Demos!B767,"")</f>
        <v>0</v>
      </c>
      <c r="Z769">
        <f>IFERROR(Demos!C767,"")</f>
        <v>0</v>
      </c>
      <c r="AA769" s="2">
        <f>IFERROR(Demos!D767,"")</f>
        <v>0</v>
      </c>
      <c r="AB769" s="2">
        <f>IFERROR(Demos!E767,"")</f>
        <v>0</v>
      </c>
      <c r="AC769">
        <f>IFERROR(Demos!G767,"")</f>
        <v>0</v>
      </c>
      <c r="AD769">
        <f>IFERROR(Demos!H767,"")</f>
        <v>0</v>
      </c>
      <c r="AF769">
        <f>IFERROR(Telemarketing!A764,"")</f>
        <v>0</v>
      </c>
      <c r="AG769">
        <f>IFERROR(Telemarketing!B764,"")</f>
        <v>0</v>
      </c>
      <c r="AH769" s="2">
        <f>IFERROR(Telemarketing!C764,"")</f>
        <v>0</v>
      </c>
      <c r="AI769" s="42">
        <f>IFERROR(Telemarketing!D764,"")</f>
        <v>0</v>
      </c>
      <c r="AJ769">
        <f>IFERROR(Telemarketing!E764,"")</f>
        <v>0</v>
      </c>
      <c r="AK769">
        <f>IFERROR(Telemarketing!F764,"")</f>
        <v>0</v>
      </c>
      <c r="AL769">
        <f>IFERROR(Telemarketing!G764,"")</f>
        <v>0</v>
      </c>
    </row>
    <row r="770" spans="2:38" x14ac:dyDescent="0.2">
      <c r="B770" s="2"/>
      <c r="K770" s="5"/>
      <c r="L770" s="2"/>
      <c r="O770">
        <f>IFERROR(Referidos!A770,"")</f>
        <v>0</v>
      </c>
      <c r="P770">
        <f>IFERROR(Referidos!B770,"")</f>
        <v>0</v>
      </c>
      <c r="Q770" s="2">
        <f>IFERROR(Referidos!C770,"")</f>
        <v>0</v>
      </c>
      <c r="R770">
        <f>IFERROR(Referidos!D770,"")</f>
        <v>0</v>
      </c>
      <c r="S770">
        <f>IFERROR(Referidos!J770,"")</f>
        <v>0</v>
      </c>
      <c r="T770">
        <f>IFERROR(Referidos!N770,"")</f>
        <v>0</v>
      </c>
      <c r="U770" s="5">
        <f>IFERROR(Referidos!P770,"")</f>
        <v>0</v>
      </c>
      <c r="V770">
        <f>IFERROR(Referidos!S770,"")</f>
        <v>0</v>
      </c>
      <c r="X770">
        <f>IFERROR(Demos!A768,"")</f>
        <v>0</v>
      </c>
      <c r="Y770">
        <f>IFERROR(Demos!B768,"")</f>
        <v>0</v>
      </c>
      <c r="Z770">
        <f>IFERROR(Demos!C768,"")</f>
        <v>0</v>
      </c>
      <c r="AA770" s="2">
        <f>IFERROR(Demos!D768,"")</f>
        <v>0</v>
      </c>
      <c r="AB770" s="2">
        <f>IFERROR(Demos!E768,"")</f>
        <v>0</v>
      </c>
      <c r="AC770">
        <f>IFERROR(Demos!G768,"")</f>
        <v>0</v>
      </c>
      <c r="AD770">
        <f>IFERROR(Demos!H768,"")</f>
        <v>0</v>
      </c>
      <c r="AF770">
        <f>IFERROR(Telemarketing!A765,"")</f>
        <v>0</v>
      </c>
      <c r="AG770">
        <f>IFERROR(Telemarketing!B765,"")</f>
        <v>0</v>
      </c>
      <c r="AH770" s="2">
        <f>IFERROR(Telemarketing!C765,"")</f>
        <v>0</v>
      </c>
      <c r="AI770" s="42">
        <f>IFERROR(Telemarketing!D765,"")</f>
        <v>0</v>
      </c>
      <c r="AJ770">
        <f>IFERROR(Telemarketing!E765,"")</f>
        <v>0</v>
      </c>
      <c r="AK770">
        <f>IFERROR(Telemarketing!F765,"")</f>
        <v>0</v>
      </c>
      <c r="AL770">
        <f>IFERROR(Telemarketing!G765,"")</f>
        <v>0</v>
      </c>
    </row>
    <row r="771" spans="2:38" x14ac:dyDescent="0.2">
      <c r="B771" s="2"/>
      <c r="K771" s="5"/>
      <c r="L771" s="2"/>
      <c r="O771">
        <f>IFERROR(Referidos!A771,"")</f>
        <v>0</v>
      </c>
      <c r="P771">
        <f>IFERROR(Referidos!B771,"")</f>
        <v>0</v>
      </c>
      <c r="Q771" s="2">
        <f>IFERROR(Referidos!C771,"")</f>
        <v>0</v>
      </c>
      <c r="R771">
        <f>IFERROR(Referidos!D771,"")</f>
        <v>0</v>
      </c>
      <c r="S771">
        <f>IFERROR(Referidos!J771,"")</f>
        <v>0</v>
      </c>
      <c r="T771">
        <f>IFERROR(Referidos!N771,"")</f>
        <v>0</v>
      </c>
      <c r="U771" s="5">
        <f>IFERROR(Referidos!P771,"")</f>
        <v>0</v>
      </c>
      <c r="V771">
        <f>IFERROR(Referidos!S771,"")</f>
        <v>0</v>
      </c>
      <c r="X771">
        <f>IFERROR(Demos!A769,"")</f>
        <v>0</v>
      </c>
      <c r="Y771">
        <f>IFERROR(Demos!B769,"")</f>
        <v>0</v>
      </c>
      <c r="Z771">
        <f>IFERROR(Demos!C769,"")</f>
        <v>0</v>
      </c>
      <c r="AA771" s="2">
        <f>IFERROR(Demos!D769,"")</f>
        <v>0</v>
      </c>
      <c r="AB771" s="2">
        <f>IFERROR(Demos!E769,"")</f>
        <v>0</v>
      </c>
      <c r="AC771">
        <f>IFERROR(Demos!G769,"")</f>
        <v>0</v>
      </c>
      <c r="AD771">
        <f>IFERROR(Demos!H769,"")</f>
        <v>0</v>
      </c>
      <c r="AF771">
        <f>IFERROR(Telemarketing!A766,"")</f>
        <v>0</v>
      </c>
      <c r="AG771">
        <f>IFERROR(Telemarketing!B766,"")</f>
        <v>0</v>
      </c>
      <c r="AH771" s="2">
        <f>IFERROR(Telemarketing!C766,"")</f>
        <v>0</v>
      </c>
      <c r="AI771" s="42">
        <f>IFERROR(Telemarketing!D766,"")</f>
        <v>0</v>
      </c>
      <c r="AJ771">
        <f>IFERROR(Telemarketing!E766,"")</f>
        <v>0</v>
      </c>
      <c r="AK771">
        <f>IFERROR(Telemarketing!F766,"")</f>
        <v>0</v>
      </c>
      <c r="AL771">
        <f>IFERROR(Telemarketing!G766,"")</f>
        <v>0</v>
      </c>
    </row>
    <row r="772" spans="2:38" x14ac:dyDescent="0.2">
      <c r="B772" s="2"/>
      <c r="K772" s="5"/>
      <c r="L772" s="2"/>
      <c r="O772">
        <f>IFERROR(Referidos!A772,"")</f>
        <v>0</v>
      </c>
      <c r="P772">
        <f>IFERROR(Referidos!B772,"")</f>
        <v>0</v>
      </c>
      <c r="Q772" s="2">
        <f>IFERROR(Referidos!C772,"")</f>
        <v>0</v>
      </c>
      <c r="R772">
        <f>IFERROR(Referidos!D772,"")</f>
        <v>0</v>
      </c>
      <c r="S772">
        <f>IFERROR(Referidos!J772,"")</f>
        <v>0</v>
      </c>
      <c r="T772">
        <f>IFERROR(Referidos!N772,"")</f>
        <v>0</v>
      </c>
      <c r="U772" s="5">
        <f>IFERROR(Referidos!P772,"")</f>
        <v>0</v>
      </c>
      <c r="V772">
        <f>IFERROR(Referidos!S772,"")</f>
        <v>0</v>
      </c>
      <c r="X772">
        <f>IFERROR(Demos!A770,"")</f>
        <v>0</v>
      </c>
      <c r="Y772">
        <f>IFERROR(Demos!B770,"")</f>
        <v>0</v>
      </c>
      <c r="Z772">
        <f>IFERROR(Demos!C770,"")</f>
        <v>0</v>
      </c>
      <c r="AA772" s="2">
        <f>IFERROR(Demos!D770,"")</f>
        <v>0</v>
      </c>
      <c r="AB772" s="2">
        <f>IFERROR(Demos!E770,"")</f>
        <v>0</v>
      </c>
      <c r="AC772">
        <f>IFERROR(Demos!G770,"")</f>
        <v>0</v>
      </c>
      <c r="AD772">
        <f>IFERROR(Demos!H770,"")</f>
        <v>0</v>
      </c>
      <c r="AF772">
        <f>IFERROR(Telemarketing!A767,"")</f>
        <v>0</v>
      </c>
      <c r="AG772">
        <f>IFERROR(Telemarketing!B767,"")</f>
        <v>0</v>
      </c>
      <c r="AH772" s="2">
        <f>IFERROR(Telemarketing!C767,"")</f>
        <v>0</v>
      </c>
      <c r="AI772" s="42">
        <f>IFERROR(Telemarketing!D767,"")</f>
        <v>0</v>
      </c>
      <c r="AJ772">
        <f>IFERROR(Telemarketing!E767,"")</f>
        <v>0</v>
      </c>
      <c r="AK772">
        <f>IFERROR(Telemarketing!F767,"")</f>
        <v>0</v>
      </c>
      <c r="AL772">
        <f>IFERROR(Telemarketing!G767,"")</f>
        <v>0</v>
      </c>
    </row>
    <row r="773" spans="2:38" x14ac:dyDescent="0.2">
      <c r="B773" s="2"/>
      <c r="K773" s="5"/>
      <c r="L773" s="2"/>
      <c r="O773">
        <f>IFERROR(Referidos!A773,"")</f>
        <v>0</v>
      </c>
      <c r="P773">
        <f>IFERROR(Referidos!B773,"")</f>
        <v>0</v>
      </c>
      <c r="Q773" s="2">
        <f>IFERROR(Referidos!C773,"")</f>
        <v>0</v>
      </c>
      <c r="R773">
        <f>IFERROR(Referidos!D773,"")</f>
        <v>0</v>
      </c>
      <c r="S773">
        <f>IFERROR(Referidos!J773,"")</f>
        <v>0</v>
      </c>
      <c r="T773">
        <f>IFERROR(Referidos!N773,"")</f>
        <v>0</v>
      </c>
      <c r="U773" s="5">
        <f>IFERROR(Referidos!P773,"")</f>
        <v>0</v>
      </c>
      <c r="V773">
        <f>IFERROR(Referidos!S773,"")</f>
        <v>0</v>
      </c>
      <c r="X773">
        <f>IFERROR(Demos!A771,"")</f>
        <v>0</v>
      </c>
      <c r="Y773">
        <f>IFERROR(Demos!B771,"")</f>
        <v>0</v>
      </c>
      <c r="Z773">
        <f>IFERROR(Demos!C771,"")</f>
        <v>0</v>
      </c>
      <c r="AA773" s="2">
        <f>IFERROR(Demos!D771,"")</f>
        <v>0</v>
      </c>
      <c r="AB773" s="2">
        <f>IFERROR(Demos!E771,"")</f>
        <v>0</v>
      </c>
      <c r="AC773">
        <f>IFERROR(Demos!G771,"")</f>
        <v>0</v>
      </c>
      <c r="AD773">
        <f>IFERROR(Demos!H771,"")</f>
        <v>0</v>
      </c>
      <c r="AF773">
        <f>IFERROR(Telemarketing!A768,"")</f>
        <v>0</v>
      </c>
      <c r="AG773">
        <f>IFERROR(Telemarketing!B768,"")</f>
        <v>0</v>
      </c>
      <c r="AH773" s="2">
        <f>IFERROR(Telemarketing!C768,"")</f>
        <v>0</v>
      </c>
      <c r="AI773" s="42">
        <f>IFERROR(Telemarketing!D768,"")</f>
        <v>0</v>
      </c>
      <c r="AJ773">
        <f>IFERROR(Telemarketing!E768,"")</f>
        <v>0</v>
      </c>
      <c r="AK773">
        <f>IFERROR(Telemarketing!F768,"")</f>
        <v>0</v>
      </c>
      <c r="AL773">
        <f>IFERROR(Telemarketing!G768,"")</f>
        <v>0</v>
      </c>
    </row>
    <row r="774" spans="2:38" x14ac:dyDescent="0.2">
      <c r="B774" s="2"/>
      <c r="K774" s="5"/>
      <c r="L774" s="2"/>
      <c r="O774">
        <f>IFERROR(Referidos!A774,"")</f>
        <v>0</v>
      </c>
      <c r="P774">
        <f>IFERROR(Referidos!B774,"")</f>
        <v>0</v>
      </c>
      <c r="Q774" s="2">
        <f>IFERROR(Referidos!C774,"")</f>
        <v>0</v>
      </c>
      <c r="R774">
        <f>IFERROR(Referidos!D774,"")</f>
        <v>0</v>
      </c>
      <c r="S774">
        <f>IFERROR(Referidos!J774,"")</f>
        <v>0</v>
      </c>
      <c r="T774">
        <f>IFERROR(Referidos!N774,"")</f>
        <v>0</v>
      </c>
      <c r="U774" s="5">
        <f>IFERROR(Referidos!P774,"")</f>
        <v>0</v>
      </c>
      <c r="V774">
        <f>IFERROR(Referidos!S774,"")</f>
        <v>0</v>
      </c>
      <c r="X774">
        <f>IFERROR(Demos!A772,"")</f>
        <v>0</v>
      </c>
      <c r="Y774">
        <f>IFERROR(Demos!B772,"")</f>
        <v>0</v>
      </c>
      <c r="Z774">
        <f>IFERROR(Demos!C772,"")</f>
        <v>0</v>
      </c>
      <c r="AA774" s="2">
        <f>IFERROR(Demos!D772,"")</f>
        <v>0</v>
      </c>
      <c r="AB774" s="2">
        <f>IFERROR(Demos!E772,"")</f>
        <v>0</v>
      </c>
      <c r="AC774">
        <f>IFERROR(Demos!G772,"")</f>
        <v>0</v>
      </c>
      <c r="AD774">
        <f>IFERROR(Demos!H772,"")</f>
        <v>0</v>
      </c>
      <c r="AF774">
        <f>IFERROR(Telemarketing!A769,"")</f>
        <v>0</v>
      </c>
      <c r="AG774">
        <f>IFERROR(Telemarketing!B769,"")</f>
        <v>0</v>
      </c>
      <c r="AH774" s="2">
        <f>IFERROR(Telemarketing!C769,"")</f>
        <v>0</v>
      </c>
      <c r="AI774" s="42">
        <f>IFERROR(Telemarketing!D769,"")</f>
        <v>0</v>
      </c>
      <c r="AJ774">
        <f>IFERROR(Telemarketing!E769,"")</f>
        <v>0</v>
      </c>
      <c r="AK774">
        <f>IFERROR(Telemarketing!F769,"")</f>
        <v>0</v>
      </c>
      <c r="AL774">
        <f>IFERROR(Telemarketing!G769,"")</f>
        <v>0</v>
      </c>
    </row>
    <row r="775" spans="2:38" x14ac:dyDescent="0.2">
      <c r="B775" s="2"/>
      <c r="K775" s="5"/>
      <c r="L775" s="2"/>
      <c r="O775">
        <f>IFERROR(Referidos!A775,"")</f>
        <v>0</v>
      </c>
      <c r="P775">
        <f>IFERROR(Referidos!B775,"")</f>
        <v>0</v>
      </c>
      <c r="Q775" s="2">
        <f>IFERROR(Referidos!C775,"")</f>
        <v>0</v>
      </c>
      <c r="R775">
        <f>IFERROR(Referidos!D775,"")</f>
        <v>0</v>
      </c>
      <c r="S775">
        <f>IFERROR(Referidos!J775,"")</f>
        <v>0</v>
      </c>
      <c r="T775">
        <f>IFERROR(Referidos!N775,"")</f>
        <v>0</v>
      </c>
      <c r="U775" s="5">
        <f>IFERROR(Referidos!P775,"")</f>
        <v>0</v>
      </c>
      <c r="V775">
        <f>IFERROR(Referidos!S775,"")</f>
        <v>0</v>
      </c>
      <c r="X775">
        <f>IFERROR(Demos!A773,"")</f>
        <v>0</v>
      </c>
      <c r="Y775">
        <f>IFERROR(Demos!B773,"")</f>
        <v>0</v>
      </c>
      <c r="Z775">
        <f>IFERROR(Demos!C773,"")</f>
        <v>0</v>
      </c>
      <c r="AA775" s="2">
        <f>IFERROR(Demos!D773,"")</f>
        <v>0</v>
      </c>
      <c r="AB775" s="2">
        <f>IFERROR(Demos!E773,"")</f>
        <v>0</v>
      </c>
      <c r="AC775">
        <f>IFERROR(Demos!G773,"")</f>
        <v>0</v>
      </c>
      <c r="AD775">
        <f>IFERROR(Demos!H773,"")</f>
        <v>0</v>
      </c>
      <c r="AF775">
        <f>IFERROR(Telemarketing!A770,"")</f>
        <v>0</v>
      </c>
      <c r="AG775">
        <f>IFERROR(Telemarketing!B770,"")</f>
        <v>0</v>
      </c>
      <c r="AH775" s="2">
        <f>IFERROR(Telemarketing!C770,"")</f>
        <v>0</v>
      </c>
      <c r="AI775" s="42">
        <f>IFERROR(Telemarketing!D770,"")</f>
        <v>0</v>
      </c>
      <c r="AJ775">
        <f>IFERROR(Telemarketing!E770,"")</f>
        <v>0</v>
      </c>
      <c r="AK775">
        <f>IFERROR(Telemarketing!F770,"")</f>
        <v>0</v>
      </c>
      <c r="AL775">
        <f>IFERROR(Telemarketing!G770,"")</f>
        <v>0</v>
      </c>
    </row>
    <row r="776" spans="2:38" x14ac:dyDescent="0.2">
      <c r="B776" s="2"/>
      <c r="K776" s="5"/>
      <c r="L776" s="2"/>
      <c r="O776">
        <f>IFERROR(Referidos!A776,"")</f>
        <v>0</v>
      </c>
      <c r="P776">
        <f>IFERROR(Referidos!B776,"")</f>
        <v>0</v>
      </c>
      <c r="Q776" s="2">
        <f>IFERROR(Referidos!C776,"")</f>
        <v>0</v>
      </c>
      <c r="R776">
        <f>IFERROR(Referidos!D776,"")</f>
        <v>0</v>
      </c>
      <c r="S776">
        <f>IFERROR(Referidos!J776,"")</f>
        <v>0</v>
      </c>
      <c r="T776">
        <f>IFERROR(Referidos!N776,"")</f>
        <v>0</v>
      </c>
      <c r="U776" s="5">
        <f>IFERROR(Referidos!P776,"")</f>
        <v>0</v>
      </c>
      <c r="V776">
        <f>IFERROR(Referidos!S776,"")</f>
        <v>0</v>
      </c>
      <c r="X776">
        <f>IFERROR(Demos!A774,"")</f>
        <v>0</v>
      </c>
      <c r="Y776">
        <f>IFERROR(Demos!B774,"")</f>
        <v>0</v>
      </c>
      <c r="Z776">
        <f>IFERROR(Demos!C774,"")</f>
        <v>0</v>
      </c>
      <c r="AA776" s="2">
        <f>IFERROR(Demos!D774,"")</f>
        <v>0</v>
      </c>
      <c r="AB776" s="2">
        <f>IFERROR(Demos!E774,"")</f>
        <v>0</v>
      </c>
      <c r="AC776">
        <f>IFERROR(Demos!G774,"")</f>
        <v>0</v>
      </c>
      <c r="AD776">
        <f>IFERROR(Demos!H774,"")</f>
        <v>0</v>
      </c>
      <c r="AF776">
        <f>IFERROR(Telemarketing!A771,"")</f>
        <v>0</v>
      </c>
      <c r="AG776">
        <f>IFERROR(Telemarketing!B771,"")</f>
        <v>0</v>
      </c>
      <c r="AH776" s="2">
        <f>IFERROR(Telemarketing!C771,"")</f>
        <v>0</v>
      </c>
      <c r="AI776" s="42">
        <f>IFERROR(Telemarketing!D771,"")</f>
        <v>0</v>
      </c>
      <c r="AJ776">
        <f>IFERROR(Telemarketing!E771,"")</f>
        <v>0</v>
      </c>
      <c r="AK776">
        <f>IFERROR(Telemarketing!F771,"")</f>
        <v>0</v>
      </c>
      <c r="AL776">
        <f>IFERROR(Telemarketing!G771,"")</f>
        <v>0</v>
      </c>
    </row>
    <row r="777" spans="2:38" x14ac:dyDescent="0.2">
      <c r="B777" s="2"/>
      <c r="K777" s="5"/>
      <c r="L777" s="2"/>
      <c r="O777">
        <f>IFERROR(Referidos!A777,"")</f>
        <v>0</v>
      </c>
      <c r="P777">
        <f>IFERROR(Referidos!B777,"")</f>
        <v>0</v>
      </c>
      <c r="Q777" s="2">
        <f>IFERROR(Referidos!C777,"")</f>
        <v>0</v>
      </c>
      <c r="R777">
        <f>IFERROR(Referidos!D777,"")</f>
        <v>0</v>
      </c>
      <c r="S777">
        <f>IFERROR(Referidos!J777,"")</f>
        <v>0</v>
      </c>
      <c r="T777">
        <f>IFERROR(Referidos!N777,"")</f>
        <v>0</v>
      </c>
      <c r="U777" s="5">
        <f>IFERROR(Referidos!P777,"")</f>
        <v>0</v>
      </c>
      <c r="V777">
        <f>IFERROR(Referidos!S777,"")</f>
        <v>0</v>
      </c>
      <c r="X777">
        <f>IFERROR(Demos!A775,"")</f>
        <v>0</v>
      </c>
      <c r="Y777">
        <f>IFERROR(Demos!B775,"")</f>
        <v>0</v>
      </c>
      <c r="Z777">
        <f>IFERROR(Demos!C775,"")</f>
        <v>0</v>
      </c>
      <c r="AA777" s="2">
        <f>IFERROR(Demos!D775,"")</f>
        <v>0</v>
      </c>
      <c r="AB777" s="2">
        <f>IFERROR(Demos!E775,"")</f>
        <v>0</v>
      </c>
      <c r="AC777">
        <f>IFERROR(Demos!G775,"")</f>
        <v>0</v>
      </c>
      <c r="AD777">
        <f>IFERROR(Demos!H775,"")</f>
        <v>0</v>
      </c>
      <c r="AF777">
        <f>IFERROR(Telemarketing!A772,"")</f>
        <v>0</v>
      </c>
      <c r="AG777">
        <f>IFERROR(Telemarketing!B772,"")</f>
        <v>0</v>
      </c>
      <c r="AH777" s="2">
        <f>IFERROR(Telemarketing!C772,"")</f>
        <v>0</v>
      </c>
      <c r="AI777" s="42">
        <f>IFERROR(Telemarketing!D772,"")</f>
        <v>0</v>
      </c>
      <c r="AJ777">
        <f>IFERROR(Telemarketing!E772,"")</f>
        <v>0</v>
      </c>
      <c r="AK777">
        <f>IFERROR(Telemarketing!F772,"")</f>
        <v>0</v>
      </c>
      <c r="AL777">
        <f>IFERROR(Telemarketing!G772,"")</f>
        <v>0</v>
      </c>
    </row>
    <row r="778" spans="2:38" x14ac:dyDescent="0.2">
      <c r="B778" s="2"/>
      <c r="K778" s="5"/>
      <c r="L778" s="2"/>
      <c r="O778">
        <f>IFERROR(Referidos!A778,"")</f>
        <v>0</v>
      </c>
      <c r="P778">
        <f>IFERROR(Referidos!B778,"")</f>
        <v>0</v>
      </c>
      <c r="Q778" s="2">
        <f>IFERROR(Referidos!C778,"")</f>
        <v>0</v>
      </c>
      <c r="R778">
        <f>IFERROR(Referidos!D778,"")</f>
        <v>0</v>
      </c>
      <c r="S778">
        <f>IFERROR(Referidos!J778,"")</f>
        <v>0</v>
      </c>
      <c r="T778">
        <f>IFERROR(Referidos!N778,"")</f>
        <v>0</v>
      </c>
      <c r="U778" s="5">
        <f>IFERROR(Referidos!P778,"")</f>
        <v>0</v>
      </c>
      <c r="V778">
        <f>IFERROR(Referidos!S778,"")</f>
        <v>0</v>
      </c>
      <c r="X778">
        <f>IFERROR(Demos!A776,"")</f>
        <v>0</v>
      </c>
      <c r="Y778">
        <f>IFERROR(Demos!B776,"")</f>
        <v>0</v>
      </c>
      <c r="Z778">
        <f>IFERROR(Demos!C776,"")</f>
        <v>0</v>
      </c>
      <c r="AA778" s="2">
        <f>IFERROR(Demos!D776,"")</f>
        <v>0</v>
      </c>
      <c r="AB778" s="2">
        <f>IFERROR(Demos!E776,"")</f>
        <v>0</v>
      </c>
      <c r="AC778">
        <f>IFERROR(Demos!G776,"")</f>
        <v>0</v>
      </c>
      <c r="AD778">
        <f>IFERROR(Demos!H776,"")</f>
        <v>0</v>
      </c>
      <c r="AF778">
        <f>IFERROR(Telemarketing!A773,"")</f>
        <v>0</v>
      </c>
      <c r="AG778">
        <f>IFERROR(Telemarketing!B773,"")</f>
        <v>0</v>
      </c>
      <c r="AH778" s="2">
        <f>IFERROR(Telemarketing!C773,"")</f>
        <v>0</v>
      </c>
      <c r="AI778" s="42">
        <f>IFERROR(Telemarketing!D773,"")</f>
        <v>0</v>
      </c>
      <c r="AJ778">
        <f>IFERROR(Telemarketing!E773,"")</f>
        <v>0</v>
      </c>
      <c r="AK778">
        <f>IFERROR(Telemarketing!F773,"")</f>
        <v>0</v>
      </c>
      <c r="AL778">
        <f>IFERROR(Telemarketing!G773,"")</f>
        <v>0</v>
      </c>
    </row>
    <row r="779" spans="2:38" x14ac:dyDescent="0.2">
      <c r="B779" s="2"/>
      <c r="K779" s="5"/>
      <c r="L779" s="2"/>
      <c r="O779">
        <f>IFERROR(Referidos!A779,"")</f>
        <v>0</v>
      </c>
      <c r="P779">
        <f>IFERROR(Referidos!B779,"")</f>
        <v>0</v>
      </c>
      <c r="Q779" s="2">
        <f>IFERROR(Referidos!C779,"")</f>
        <v>0</v>
      </c>
      <c r="R779">
        <f>IFERROR(Referidos!D779,"")</f>
        <v>0</v>
      </c>
      <c r="S779">
        <f>IFERROR(Referidos!J779,"")</f>
        <v>0</v>
      </c>
      <c r="T779">
        <f>IFERROR(Referidos!N779,"")</f>
        <v>0</v>
      </c>
      <c r="U779" s="5">
        <f>IFERROR(Referidos!P779,"")</f>
        <v>0</v>
      </c>
      <c r="V779">
        <f>IFERROR(Referidos!S779,"")</f>
        <v>0</v>
      </c>
      <c r="X779">
        <f>IFERROR(Demos!A777,"")</f>
        <v>0</v>
      </c>
      <c r="Y779">
        <f>IFERROR(Demos!B777,"")</f>
        <v>0</v>
      </c>
      <c r="Z779">
        <f>IFERROR(Demos!C777,"")</f>
        <v>0</v>
      </c>
      <c r="AA779" s="2">
        <f>IFERROR(Demos!D777,"")</f>
        <v>0</v>
      </c>
      <c r="AB779" s="2">
        <f>IFERROR(Demos!E777,"")</f>
        <v>0</v>
      </c>
      <c r="AC779">
        <f>IFERROR(Demos!G777,"")</f>
        <v>0</v>
      </c>
      <c r="AD779">
        <f>IFERROR(Demos!H777,"")</f>
        <v>0</v>
      </c>
      <c r="AF779">
        <f>IFERROR(Telemarketing!A774,"")</f>
        <v>0</v>
      </c>
      <c r="AG779">
        <f>IFERROR(Telemarketing!B774,"")</f>
        <v>0</v>
      </c>
      <c r="AH779" s="2">
        <f>IFERROR(Telemarketing!C774,"")</f>
        <v>0</v>
      </c>
      <c r="AI779" s="42">
        <f>IFERROR(Telemarketing!D774,"")</f>
        <v>0</v>
      </c>
      <c r="AJ779">
        <f>IFERROR(Telemarketing!E774,"")</f>
        <v>0</v>
      </c>
      <c r="AK779">
        <f>IFERROR(Telemarketing!F774,"")</f>
        <v>0</v>
      </c>
      <c r="AL779">
        <f>IFERROR(Telemarketing!G774,"")</f>
        <v>0</v>
      </c>
    </row>
    <row r="780" spans="2:38" x14ac:dyDescent="0.2">
      <c r="B780" s="2"/>
      <c r="K780" s="5"/>
      <c r="L780" s="2"/>
      <c r="O780">
        <f>IFERROR(Referidos!A780,"")</f>
        <v>0</v>
      </c>
      <c r="P780">
        <f>IFERROR(Referidos!B780,"")</f>
        <v>0</v>
      </c>
      <c r="Q780" s="2">
        <f>IFERROR(Referidos!C780,"")</f>
        <v>0</v>
      </c>
      <c r="R780">
        <f>IFERROR(Referidos!D780,"")</f>
        <v>0</v>
      </c>
      <c r="S780">
        <f>IFERROR(Referidos!J780,"")</f>
        <v>0</v>
      </c>
      <c r="T780">
        <f>IFERROR(Referidos!N780,"")</f>
        <v>0</v>
      </c>
      <c r="U780" s="5">
        <f>IFERROR(Referidos!P780,"")</f>
        <v>0</v>
      </c>
      <c r="V780">
        <f>IFERROR(Referidos!S780,"")</f>
        <v>0</v>
      </c>
      <c r="X780">
        <f>IFERROR(Demos!A778,"")</f>
        <v>0</v>
      </c>
      <c r="Y780">
        <f>IFERROR(Demos!B778,"")</f>
        <v>0</v>
      </c>
      <c r="Z780">
        <f>IFERROR(Demos!C778,"")</f>
        <v>0</v>
      </c>
      <c r="AA780" s="2">
        <f>IFERROR(Demos!D778,"")</f>
        <v>0</v>
      </c>
      <c r="AB780" s="2">
        <f>IFERROR(Demos!E778,"")</f>
        <v>0</v>
      </c>
      <c r="AC780">
        <f>IFERROR(Demos!G778,"")</f>
        <v>0</v>
      </c>
      <c r="AD780">
        <f>IFERROR(Demos!H778,"")</f>
        <v>0</v>
      </c>
      <c r="AF780">
        <f>IFERROR(Telemarketing!A775,"")</f>
        <v>0</v>
      </c>
      <c r="AG780">
        <f>IFERROR(Telemarketing!B775,"")</f>
        <v>0</v>
      </c>
      <c r="AH780" s="2">
        <f>IFERROR(Telemarketing!C775,"")</f>
        <v>0</v>
      </c>
      <c r="AI780" s="42">
        <f>IFERROR(Telemarketing!D775,"")</f>
        <v>0</v>
      </c>
      <c r="AJ780">
        <f>IFERROR(Telemarketing!E775,"")</f>
        <v>0</v>
      </c>
      <c r="AK780">
        <f>IFERROR(Telemarketing!F775,"")</f>
        <v>0</v>
      </c>
      <c r="AL780">
        <f>IFERROR(Telemarketing!G775,"")</f>
        <v>0</v>
      </c>
    </row>
    <row r="781" spans="2:38" x14ac:dyDescent="0.2">
      <c r="B781" s="2"/>
      <c r="K781" s="5"/>
      <c r="L781" s="2"/>
      <c r="O781">
        <f>IFERROR(Referidos!A781,"")</f>
        <v>0</v>
      </c>
      <c r="P781">
        <f>IFERROR(Referidos!B781,"")</f>
        <v>0</v>
      </c>
      <c r="Q781" s="2">
        <f>IFERROR(Referidos!C781,"")</f>
        <v>0</v>
      </c>
      <c r="R781">
        <f>IFERROR(Referidos!D781,"")</f>
        <v>0</v>
      </c>
      <c r="S781">
        <f>IFERROR(Referidos!J781,"")</f>
        <v>0</v>
      </c>
      <c r="T781">
        <f>IFERROR(Referidos!N781,"")</f>
        <v>0</v>
      </c>
      <c r="U781" s="5">
        <f>IFERROR(Referidos!P781,"")</f>
        <v>0</v>
      </c>
      <c r="V781">
        <f>IFERROR(Referidos!S781,"")</f>
        <v>0</v>
      </c>
      <c r="X781">
        <f>IFERROR(Demos!A779,"")</f>
        <v>0</v>
      </c>
      <c r="Y781">
        <f>IFERROR(Demos!B779,"")</f>
        <v>0</v>
      </c>
      <c r="Z781">
        <f>IFERROR(Demos!C779,"")</f>
        <v>0</v>
      </c>
      <c r="AA781" s="2">
        <f>IFERROR(Demos!D779,"")</f>
        <v>0</v>
      </c>
      <c r="AB781" s="2">
        <f>IFERROR(Demos!E779,"")</f>
        <v>0</v>
      </c>
      <c r="AC781">
        <f>IFERROR(Demos!G779,"")</f>
        <v>0</v>
      </c>
      <c r="AD781">
        <f>IFERROR(Demos!H779,"")</f>
        <v>0</v>
      </c>
      <c r="AF781">
        <f>IFERROR(Telemarketing!A776,"")</f>
        <v>0</v>
      </c>
      <c r="AG781">
        <f>IFERROR(Telemarketing!B776,"")</f>
        <v>0</v>
      </c>
      <c r="AH781" s="2">
        <f>IFERROR(Telemarketing!C776,"")</f>
        <v>0</v>
      </c>
      <c r="AI781" s="42">
        <f>IFERROR(Telemarketing!D776,"")</f>
        <v>0</v>
      </c>
      <c r="AJ781">
        <f>IFERROR(Telemarketing!E776,"")</f>
        <v>0</v>
      </c>
      <c r="AK781">
        <f>IFERROR(Telemarketing!F776,"")</f>
        <v>0</v>
      </c>
      <c r="AL781">
        <f>IFERROR(Telemarketing!G776,"")</f>
        <v>0</v>
      </c>
    </row>
    <row r="782" spans="2:38" x14ac:dyDescent="0.2">
      <c r="B782" s="2"/>
      <c r="K782" s="5"/>
      <c r="L782" s="2"/>
      <c r="O782">
        <f>IFERROR(Referidos!A782,"")</f>
        <v>0</v>
      </c>
      <c r="P782">
        <f>IFERROR(Referidos!B782,"")</f>
        <v>0</v>
      </c>
      <c r="Q782" s="2">
        <f>IFERROR(Referidos!C782,"")</f>
        <v>0</v>
      </c>
      <c r="R782">
        <f>IFERROR(Referidos!D782,"")</f>
        <v>0</v>
      </c>
      <c r="S782">
        <f>IFERROR(Referidos!J782,"")</f>
        <v>0</v>
      </c>
      <c r="T782">
        <f>IFERROR(Referidos!N782,"")</f>
        <v>0</v>
      </c>
      <c r="U782" s="5">
        <f>IFERROR(Referidos!P782,"")</f>
        <v>0</v>
      </c>
      <c r="V782">
        <f>IFERROR(Referidos!S782,"")</f>
        <v>0</v>
      </c>
      <c r="X782">
        <f>IFERROR(Demos!A780,"")</f>
        <v>0</v>
      </c>
      <c r="Y782">
        <f>IFERROR(Demos!B780,"")</f>
        <v>0</v>
      </c>
      <c r="Z782">
        <f>IFERROR(Demos!C780,"")</f>
        <v>0</v>
      </c>
      <c r="AA782" s="2">
        <f>IFERROR(Demos!D780,"")</f>
        <v>0</v>
      </c>
      <c r="AB782" s="2">
        <f>IFERROR(Demos!E780,"")</f>
        <v>0</v>
      </c>
      <c r="AC782">
        <f>IFERROR(Demos!G780,"")</f>
        <v>0</v>
      </c>
      <c r="AD782">
        <f>IFERROR(Demos!H780,"")</f>
        <v>0</v>
      </c>
      <c r="AF782">
        <f>IFERROR(Telemarketing!A777,"")</f>
        <v>0</v>
      </c>
      <c r="AG782">
        <f>IFERROR(Telemarketing!B777,"")</f>
        <v>0</v>
      </c>
      <c r="AH782" s="2">
        <f>IFERROR(Telemarketing!C777,"")</f>
        <v>0</v>
      </c>
      <c r="AI782" s="42">
        <f>IFERROR(Telemarketing!D777,"")</f>
        <v>0</v>
      </c>
      <c r="AJ782">
        <f>IFERROR(Telemarketing!E777,"")</f>
        <v>0</v>
      </c>
      <c r="AK782">
        <f>IFERROR(Telemarketing!F777,"")</f>
        <v>0</v>
      </c>
      <c r="AL782">
        <f>IFERROR(Telemarketing!G777,"")</f>
        <v>0</v>
      </c>
    </row>
    <row r="783" spans="2:38" x14ac:dyDescent="0.2">
      <c r="B783" s="2"/>
      <c r="K783" s="5"/>
      <c r="L783" s="2"/>
      <c r="O783">
        <f>IFERROR(Referidos!A783,"")</f>
        <v>0</v>
      </c>
      <c r="P783">
        <f>IFERROR(Referidos!B783,"")</f>
        <v>0</v>
      </c>
      <c r="Q783" s="2">
        <f>IFERROR(Referidos!C783,"")</f>
        <v>0</v>
      </c>
      <c r="R783">
        <f>IFERROR(Referidos!D783,"")</f>
        <v>0</v>
      </c>
      <c r="S783">
        <f>IFERROR(Referidos!J783,"")</f>
        <v>0</v>
      </c>
      <c r="T783">
        <f>IFERROR(Referidos!N783,"")</f>
        <v>0</v>
      </c>
      <c r="U783" s="5">
        <f>IFERROR(Referidos!P783,"")</f>
        <v>0</v>
      </c>
      <c r="V783">
        <f>IFERROR(Referidos!S783,"")</f>
        <v>0</v>
      </c>
      <c r="X783">
        <f>IFERROR(Demos!A781,"")</f>
        <v>0</v>
      </c>
      <c r="Y783">
        <f>IFERROR(Demos!B781,"")</f>
        <v>0</v>
      </c>
      <c r="Z783">
        <f>IFERROR(Demos!C781,"")</f>
        <v>0</v>
      </c>
      <c r="AA783" s="2">
        <f>IFERROR(Demos!D781,"")</f>
        <v>0</v>
      </c>
      <c r="AB783" s="2">
        <f>IFERROR(Demos!E781,"")</f>
        <v>0</v>
      </c>
      <c r="AC783">
        <f>IFERROR(Demos!G781,"")</f>
        <v>0</v>
      </c>
      <c r="AD783">
        <f>IFERROR(Demos!H781,"")</f>
        <v>0</v>
      </c>
      <c r="AF783">
        <f>IFERROR(Telemarketing!A778,"")</f>
        <v>0</v>
      </c>
      <c r="AG783">
        <f>IFERROR(Telemarketing!B778,"")</f>
        <v>0</v>
      </c>
      <c r="AH783" s="2">
        <f>IFERROR(Telemarketing!C778,"")</f>
        <v>0</v>
      </c>
      <c r="AI783" s="42">
        <f>IFERROR(Telemarketing!D778,"")</f>
        <v>0</v>
      </c>
      <c r="AJ783">
        <f>IFERROR(Telemarketing!E778,"")</f>
        <v>0</v>
      </c>
      <c r="AK783">
        <f>IFERROR(Telemarketing!F778,"")</f>
        <v>0</v>
      </c>
      <c r="AL783">
        <f>IFERROR(Telemarketing!G778,"")</f>
        <v>0</v>
      </c>
    </row>
    <row r="784" spans="2:38" x14ac:dyDescent="0.2">
      <c r="B784" s="2"/>
      <c r="K784" s="5"/>
      <c r="L784" s="2"/>
      <c r="O784">
        <f>IFERROR(Referidos!A784,"")</f>
        <v>0</v>
      </c>
      <c r="P784">
        <f>IFERROR(Referidos!B784,"")</f>
        <v>0</v>
      </c>
      <c r="Q784" s="2">
        <f>IFERROR(Referidos!C784,"")</f>
        <v>0</v>
      </c>
      <c r="R784">
        <f>IFERROR(Referidos!D784,"")</f>
        <v>0</v>
      </c>
      <c r="S784">
        <f>IFERROR(Referidos!J784,"")</f>
        <v>0</v>
      </c>
      <c r="T784">
        <f>IFERROR(Referidos!N784,"")</f>
        <v>0</v>
      </c>
      <c r="U784" s="5">
        <f>IFERROR(Referidos!P784,"")</f>
        <v>0</v>
      </c>
      <c r="V784">
        <f>IFERROR(Referidos!S784,"")</f>
        <v>0</v>
      </c>
      <c r="X784">
        <f>IFERROR(Demos!A782,"")</f>
        <v>0</v>
      </c>
      <c r="Y784">
        <f>IFERROR(Demos!B782,"")</f>
        <v>0</v>
      </c>
      <c r="Z784">
        <f>IFERROR(Demos!C782,"")</f>
        <v>0</v>
      </c>
      <c r="AA784" s="2">
        <f>IFERROR(Demos!D782,"")</f>
        <v>0</v>
      </c>
      <c r="AB784" s="2">
        <f>IFERROR(Demos!E782,"")</f>
        <v>0</v>
      </c>
      <c r="AC784">
        <f>IFERROR(Demos!G782,"")</f>
        <v>0</v>
      </c>
      <c r="AD784">
        <f>IFERROR(Demos!H782,"")</f>
        <v>0</v>
      </c>
      <c r="AF784">
        <f>IFERROR(Telemarketing!A779,"")</f>
        <v>0</v>
      </c>
      <c r="AG784">
        <f>IFERROR(Telemarketing!B779,"")</f>
        <v>0</v>
      </c>
      <c r="AH784" s="2">
        <f>IFERROR(Telemarketing!C779,"")</f>
        <v>0</v>
      </c>
      <c r="AI784" s="42">
        <f>IFERROR(Telemarketing!D779,"")</f>
        <v>0</v>
      </c>
      <c r="AJ784">
        <f>IFERROR(Telemarketing!E779,"")</f>
        <v>0</v>
      </c>
      <c r="AK784">
        <f>IFERROR(Telemarketing!F779,"")</f>
        <v>0</v>
      </c>
      <c r="AL784">
        <f>IFERROR(Telemarketing!G779,"")</f>
        <v>0</v>
      </c>
    </row>
    <row r="785" spans="2:38" x14ac:dyDescent="0.2">
      <c r="B785" s="2"/>
      <c r="K785" s="5"/>
      <c r="L785" s="2"/>
      <c r="O785">
        <f>IFERROR(Referidos!A785,"")</f>
        <v>0</v>
      </c>
      <c r="P785">
        <f>IFERROR(Referidos!B785,"")</f>
        <v>0</v>
      </c>
      <c r="Q785" s="2">
        <f>IFERROR(Referidos!C785,"")</f>
        <v>0</v>
      </c>
      <c r="R785">
        <f>IFERROR(Referidos!D785,"")</f>
        <v>0</v>
      </c>
      <c r="S785">
        <f>IFERROR(Referidos!J785,"")</f>
        <v>0</v>
      </c>
      <c r="T785">
        <f>IFERROR(Referidos!N785,"")</f>
        <v>0</v>
      </c>
      <c r="U785" s="5">
        <f>IFERROR(Referidos!P785,"")</f>
        <v>0</v>
      </c>
      <c r="V785">
        <f>IFERROR(Referidos!S785,"")</f>
        <v>0</v>
      </c>
      <c r="X785">
        <f>IFERROR(Demos!A783,"")</f>
        <v>0</v>
      </c>
      <c r="Y785">
        <f>IFERROR(Demos!B783,"")</f>
        <v>0</v>
      </c>
      <c r="Z785">
        <f>IFERROR(Demos!C783,"")</f>
        <v>0</v>
      </c>
      <c r="AA785" s="2">
        <f>IFERROR(Demos!D783,"")</f>
        <v>0</v>
      </c>
      <c r="AB785" s="2">
        <f>IFERROR(Demos!E783,"")</f>
        <v>0</v>
      </c>
      <c r="AC785">
        <f>IFERROR(Demos!G783,"")</f>
        <v>0</v>
      </c>
      <c r="AD785">
        <f>IFERROR(Demos!H783,"")</f>
        <v>0</v>
      </c>
      <c r="AF785">
        <f>IFERROR(Telemarketing!A780,"")</f>
        <v>0</v>
      </c>
      <c r="AG785">
        <f>IFERROR(Telemarketing!B780,"")</f>
        <v>0</v>
      </c>
      <c r="AH785" s="2">
        <f>IFERROR(Telemarketing!C780,"")</f>
        <v>0</v>
      </c>
      <c r="AI785" s="42">
        <f>IFERROR(Telemarketing!D780,"")</f>
        <v>0</v>
      </c>
      <c r="AJ785">
        <f>IFERROR(Telemarketing!E780,"")</f>
        <v>0</v>
      </c>
      <c r="AK785">
        <f>IFERROR(Telemarketing!F780,"")</f>
        <v>0</v>
      </c>
      <c r="AL785">
        <f>IFERROR(Telemarketing!G780,"")</f>
        <v>0</v>
      </c>
    </row>
    <row r="786" spans="2:38" x14ac:dyDescent="0.2">
      <c r="B786" s="2"/>
      <c r="K786" s="5"/>
      <c r="L786" s="2"/>
      <c r="O786">
        <f>IFERROR(Referidos!A786,"")</f>
        <v>0</v>
      </c>
      <c r="P786">
        <f>IFERROR(Referidos!B786,"")</f>
        <v>0</v>
      </c>
      <c r="Q786" s="2">
        <f>IFERROR(Referidos!C786,"")</f>
        <v>0</v>
      </c>
      <c r="R786">
        <f>IFERROR(Referidos!D786,"")</f>
        <v>0</v>
      </c>
      <c r="S786">
        <f>IFERROR(Referidos!J786,"")</f>
        <v>0</v>
      </c>
      <c r="T786">
        <f>IFERROR(Referidos!N786,"")</f>
        <v>0</v>
      </c>
      <c r="U786" s="5">
        <f>IFERROR(Referidos!P786,"")</f>
        <v>0</v>
      </c>
      <c r="V786">
        <f>IFERROR(Referidos!S786,"")</f>
        <v>0</v>
      </c>
      <c r="X786">
        <f>IFERROR(Demos!A784,"")</f>
        <v>0</v>
      </c>
      <c r="Y786">
        <f>IFERROR(Demos!B784,"")</f>
        <v>0</v>
      </c>
      <c r="Z786">
        <f>IFERROR(Demos!C784,"")</f>
        <v>0</v>
      </c>
      <c r="AA786" s="2">
        <f>IFERROR(Demos!D784,"")</f>
        <v>0</v>
      </c>
      <c r="AB786" s="2">
        <f>IFERROR(Demos!E784,"")</f>
        <v>0</v>
      </c>
      <c r="AC786">
        <f>IFERROR(Demos!G784,"")</f>
        <v>0</v>
      </c>
      <c r="AD786">
        <f>IFERROR(Demos!H784,"")</f>
        <v>0</v>
      </c>
      <c r="AF786">
        <f>IFERROR(Telemarketing!A781,"")</f>
        <v>0</v>
      </c>
      <c r="AG786">
        <f>IFERROR(Telemarketing!B781,"")</f>
        <v>0</v>
      </c>
      <c r="AH786" s="2">
        <f>IFERROR(Telemarketing!C781,"")</f>
        <v>0</v>
      </c>
      <c r="AI786" s="42">
        <f>IFERROR(Telemarketing!D781,"")</f>
        <v>0</v>
      </c>
      <c r="AJ786">
        <f>IFERROR(Telemarketing!E781,"")</f>
        <v>0</v>
      </c>
      <c r="AK786">
        <f>IFERROR(Telemarketing!F781,"")</f>
        <v>0</v>
      </c>
      <c r="AL786">
        <f>IFERROR(Telemarketing!G781,"")</f>
        <v>0</v>
      </c>
    </row>
    <row r="787" spans="2:38" x14ac:dyDescent="0.2">
      <c r="B787" s="2"/>
      <c r="K787" s="5"/>
      <c r="L787" s="2"/>
      <c r="O787">
        <f>IFERROR(Referidos!A787,"")</f>
        <v>0</v>
      </c>
      <c r="P787">
        <f>IFERROR(Referidos!B787,"")</f>
        <v>0</v>
      </c>
      <c r="Q787" s="2">
        <f>IFERROR(Referidos!C787,"")</f>
        <v>0</v>
      </c>
      <c r="R787">
        <f>IFERROR(Referidos!D787,"")</f>
        <v>0</v>
      </c>
      <c r="S787">
        <f>IFERROR(Referidos!J787,"")</f>
        <v>0</v>
      </c>
      <c r="T787">
        <f>IFERROR(Referidos!N787,"")</f>
        <v>0</v>
      </c>
      <c r="U787" s="5">
        <f>IFERROR(Referidos!P787,"")</f>
        <v>0</v>
      </c>
      <c r="V787">
        <f>IFERROR(Referidos!S787,"")</f>
        <v>0</v>
      </c>
      <c r="X787">
        <f>IFERROR(Demos!A785,"")</f>
        <v>0</v>
      </c>
      <c r="Y787">
        <f>IFERROR(Demos!B785,"")</f>
        <v>0</v>
      </c>
      <c r="Z787">
        <f>IFERROR(Demos!C785,"")</f>
        <v>0</v>
      </c>
      <c r="AA787" s="2">
        <f>IFERROR(Demos!D785,"")</f>
        <v>0</v>
      </c>
      <c r="AB787" s="2">
        <f>IFERROR(Demos!E785,"")</f>
        <v>0</v>
      </c>
      <c r="AC787">
        <f>IFERROR(Demos!G785,"")</f>
        <v>0</v>
      </c>
      <c r="AD787">
        <f>IFERROR(Demos!H785,"")</f>
        <v>0</v>
      </c>
      <c r="AF787">
        <f>IFERROR(Telemarketing!A782,"")</f>
        <v>0</v>
      </c>
      <c r="AG787">
        <f>IFERROR(Telemarketing!B782,"")</f>
        <v>0</v>
      </c>
      <c r="AH787" s="2">
        <f>IFERROR(Telemarketing!C782,"")</f>
        <v>0</v>
      </c>
      <c r="AI787" s="42">
        <f>IFERROR(Telemarketing!D782,"")</f>
        <v>0</v>
      </c>
      <c r="AJ787">
        <f>IFERROR(Telemarketing!E782,"")</f>
        <v>0</v>
      </c>
      <c r="AK787">
        <f>IFERROR(Telemarketing!F782,"")</f>
        <v>0</v>
      </c>
      <c r="AL787">
        <f>IFERROR(Telemarketing!G782,"")</f>
        <v>0</v>
      </c>
    </row>
    <row r="788" spans="2:38" x14ac:dyDescent="0.2">
      <c r="B788" s="2"/>
      <c r="K788" s="5"/>
      <c r="L788" s="2"/>
      <c r="O788">
        <f>IFERROR(Referidos!A788,"")</f>
        <v>0</v>
      </c>
      <c r="P788">
        <f>IFERROR(Referidos!B788,"")</f>
        <v>0</v>
      </c>
      <c r="Q788" s="2">
        <f>IFERROR(Referidos!C788,"")</f>
        <v>0</v>
      </c>
      <c r="R788">
        <f>IFERROR(Referidos!D788,"")</f>
        <v>0</v>
      </c>
      <c r="S788">
        <f>IFERROR(Referidos!J788,"")</f>
        <v>0</v>
      </c>
      <c r="T788">
        <f>IFERROR(Referidos!N788,"")</f>
        <v>0</v>
      </c>
      <c r="U788" s="5">
        <f>IFERROR(Referidos!P788,"")</f>
        <v>0</v>
      </c>
      <c r="V788">
        <f>IFERROR(Referidos!S788,"")</f>
        <v>0</v>
      </c>
      <c r="X788">
        <f>IFERROR(Demos!A786,"")</f>
        <v>0</v>
      </c>
      <c r="Y788">
        <f>IFERROR(Demos!B786,"")</f>
        <v>0</v>
      </c>
      <c r="Z788">
        <f>IFERROR(Demos!C786,"")</f>
        <v>0</v>
      </c>
      <c r="AA788" s="2">
        <f>IFERROR(Demos!D786,"")</f>
        <v>0</v>
      </c>
      <c r="AB788" s="2">
        <f>IFERROR(Demos!E786,"")</f>
        <v>0</v>
      </c>
      <c r="AC788">
        <f>IFERROR(Demos!G786,"")</f>
        <v>0</v>
      </c>
      <c r="AD788">
        <f>IFERROR(Demos!H786,"")</f>
        <v>0</v>
      </c>
      <c r="AF788">
        <f>IFERROR(Telemarketing!A783,"")</f>
        <v>0</v>
      </c>
      <c r="AG788">
        <f>IFERROR(Telemarketing!B783,"")</f>
        <v>0</v>
      </c>
      <c r="AH788" s="2">
        <f>IFERROR(Telemarketing!C783,"")</f>
        <v>0</v>
      </c>
      <c r="AI788" s="42">
        <f>IFERROR(Telemarketing!D783,"")</f>
        <v>0</v>
      </c>
      <c r="AJ788">
        <f>IFERROR(Telemarketing!E783,"")</f>
        <v>0</v>
      </c>
      <c r="AK788">
        <f>IFERROR(Telemarketing!F783,"")</f>
        <v>0</v>
      </c>
      <c r="AL788">
        <f>IFERROR(Telemarketing!G783,"")</f>
        <v>0</v>
      </c>
    </row>
    <row r="789" spans="2:38" x14ac:dyDescent="0.2">
      <c r="B789" s="2"/>
      <c r="K789" s="5"/>
      <c r="L789" s="2"/>
      <c r="O789">
        <f>IFERROR(Referidos!A789,"")</f>
        <v>0</v>
      </c>
      <c r="P789">
        <f>IFERROR(Referidos!B789,"")</f>
        <v>0</v>
      </c>
      <c r="Q789" s="2">
        <f>IFERROR(Referidos!C789,"")</f>
        <v>0</v>
      </c>
      <c r="R789">
        <f>IFERROR(Referidos!D789,"")</f>
        <v>0</v>
      </c>
      <c r="S789">
        <f>IFERROR(Referidos!J789,"")</f>
        <v>0</v>
      </c>
      <c r="T789">
        <f>IFERROR(Referidos!N789,"")</f>
        <v>0</v>
      </c>
      <c r="U789" s="5">
        <f>IFERROR(Referidos!P789,"")</f>
        <v>0</v>
      </c>
      <c r="V789">
        <f>IFERROR(Referidos!S789,"")</f>
        <v>0</v>
      </c>
      <c r="X789">
        <f>IFERROR(Demos!A787,"")</f>
        <v>0</v>
      </c>
      <c r="Y789">
        <f>IFERROR(Demos!B787,"")</f>
        <v>0</v>
      </c>
      <c r="Z789">
        <f>IFERROR(Demos!C787,"")</f>
        <v>0</v>
      </c>
      <c r="AA789" s="2">
        <f>IFERROR(Demos!D787,"")</f>
        <v>0</v>
      </c>
      <c r="AB789" s="2">
        <f>IFERROR(Demos!E787,"")</f>
        <v>0</v>
      </c>
      <c r="AC789">
        <f>IFERROR(Demos!G787,"")</f>
        <v>0</v>
      </c>
      <c r="AD789">
        <f>IFERROR(Demos!H787,"")</f>
        <v>0</v>
      </c>
      <c r="AF789">
        <f>IFERROR(Telemarketing!A784,"")</f>
        <v>0</v>
      </c>
      <c r="AG789">
        <f>IFERROR(Telemarketing!B784,"")</f>
        <v>0</v>
      </c>
      <c r="AH789" s="2">
        <f>IFERROR(Telemarketing!C784,"")</f>
        <v>0</v>
      </c>
      <c r="AI789" s="42">
        <f>IFERROR(Telemarketing!D784,"")</f>
        <v>0</v>
      </c>
      <c r="AJ789">
        <f>IFERROR(Telemarketing!E784,"")</f>
        <v>0</v>
      </c>
      <c r="AK789">
        <f>IFERROR(Telemarketing!F784,"")</f>
        <v>0</v>
      </c>
      <c r="AL789">
        <f>IFERROR(Telemarketing!G784,"")</f>
        <v>0</v>
      </c>
    </row>
    <row r="790" spans="2:38" x14ac:dyDescent="0.2">
      <c r="B790" s="2"/>
      <c r="K790" s="5"/>
      <c r="L790" s="2"/>
      <c r="O790">
        <f>IFERROR(Referidos!A790,"")</f>
        <v>0</v>
      </c>
      <c r="P790">
        <f>IFERROR(Referidos!B790,"")</f>
        <v>0</v>
      </c>
      <c r="Q790" s="2">
        <f>IFERROR(Referidos!C790,"")</f>
        <v>0</v>
      </c>
      <c r="R790">
        <f>IFERROR(Referidos!D790,"")</f>
        <v>0</v>
      </c>
      <c r="S790">
        <f>IFERROR(Referidos!J790,"")</f>
        <v>0</v>
      </c>
      <c r="T790">
        <f>IFERROR(Referidos!N790,"")</f>
        <v>0</v>
      </c>
      <c r="U790" s="5">
        <f>IFERROR(Referidos!P790,"")</f>
        <v>0</v>
      </c>
      <c r="V790">
        <f>IFERROR(Referidos!S790,"")</f>
        <v>0</v>
      </c>
      <c r="X790">
        <f>IFERROR(Demos!A788,"")</f>
        <v>0</v>
      </c>
      <c r="Y790">
        <f>IFERROR(Demos!B788,"")</f>
        <v>0</v>
      </c>
      <c r="Z790">
        <f>IFERROR(Demos!C788,"")</f>
        <v>0</v>
      </c>
      <c r="AA790" s="2">
        <f>IFERROR(Demos!D788,"")</f>
        <v>0</v>
      </c>
      <c r="AB790" s="2">
        <f>IFERROR(Demos!E788,"")</f>
        <v>0</v>
      </c>
      <c r="AC790">
        <f>IFERROR(Demos!G788,"")</f>
        <v>0</v>
      </c>
      <c r="AD790">
        <f>IFERROR(Demos!H788,"")</f>
        <v>0</v>
      </c>
      <c r="AF790">
        <f>IFERROR(Telemarketing!A785,"")</f>
        <v>0</v>
      </c>
      <c r="AG790">
        <f>IFERROR(Telemarketing!B785,"")</f>
        <v>0</v>
      </c>
      <c r="AH790" s="2">
        <f>IFERROR(Telemarketing!C785,"")</f>
        <v>0</v>
      </c>
      <c r="AI790" s="42">
        <f>IFERROR(Telemarketing!D785,"")</f>
        <v>0</v>
      </c>
      <c r="AJ790">
        <f>IFERROR(Telemarketing!E785,"")</f>
        <v>0</v>
      </c>
      <c r="AK790">
        <f>IFERROR(Telemarketing!F785,"")</f>
        <v>0</v>
      </c>
      <c r="AL790">
        <f>IFERROR(Telemarketing!G785,"")</f>
        <v>0</v>
      </c>
    </row>
    <row r="791" spans="2:38" x14ac:dyDescent="0.2">
      <c r="B791" s="2"/>
      <c r="K791" s="5"/>
      <c r="L791" s="2"/>
      <c r="O791">
        <f>IFERROR(Referidos!A791,"")</f>
        <v>0</v>
      </c>
      <c r="P791">
        <f>IFERROR(Referidos!B791,"")</f>
        <v>0</v>
      </c>
      <c r="Q791" s="2">
        <f>IFERROR(Referidos!C791,"")</f>
        <v>0</v>
      </c>
      <c r="R791">
        <f>IFERROR(Referidos!D791,"")</f>
        <v>0</v>
      </c>
      <c r="S791">
        <f>IFERROR(Referidos!J791,"")</f>
        <v>0</v>
      </c>
      <c r="T791">
        <f>IFERROR(Referidos!N791,"")</f>
        <v>0</v>
      </c>
      <c r="U791" s="5">
        <f>IFERROR(Referidos!P791,"")</f>
        <v>0</v>
      </c>
      <c r="V791">
        <f>IFERROR(Referidos!S791,"")</f>
        <v>0</v>
      </c>
      <c r="X791">
        <f>IFERROR(Demos!A789,"")</f>
        <v>0</v>
      </c>
      <c r="Y791">
        <f>IFERROR(Demos!B789,"")</f>
        <v>0</v>
      </c>
      <c r="Z791">
        <f>IFERROR(Demos!C789,"")</f>
        <v>0</v>
      </c>
      <c r="AA791" s="2">
        <f>IFERROR(Demos!D789,"")</f>
        <v>0</v>
      </c>
      <c r="AB791" s="2">
        <f>IFERROR(Demos!E789,"")</f>
        <v>0</v>
      </c>
      <c r="AC791">
        <f>IFERROR(Demos!G789,"")</f>
        <v>0</v>
      </c>
      <c r="AD791">
        <f>IFERROR(Demos!H789,"")</f>
        <v>0</v>
      </c>
      <c r="AF791">
        <f>IFERROR(Telemarketing!A786,"")</f>
        <v>0</v>
      </c>
      <c r="AG791">
        <f>IFERROR(Telemarketing!B786,"")</f>
        <v>0</v>
      </c>
      <c r="AH791" s="2">
        <f>IFERROR(Telemarketing!C786,"")</f>
        <v>0</v>
      </c>
      <c r="AI791" s="42">
        <f>IFERROR(Telemarketing!D786,"")</f>
        <v>0</v>
      </c>
      <c r="AJ791">
        <f>IFERROR(Telemarketing!E786,"")</f>
        <v>0</v>
      </c>
      <c r="AK791">
        <f>IFERROR(Telemarketing!F786,"")</f>
        <v>0</v>
      </c>
      <c r="AL791">
        <f>IFERROR(Telemarketing!G786,"")</f>
        <v>0</v>
      </c>
    </row>
    <row r="792" spans="2:38" x14ac:dyDescent="0.2">
      <c r="B792" s="2"/>
      <c r="K792" s="5"/>
      <c r="L792" s="2"/>
      <c r="O792">
        <f>IFERROR(Referidos!A792,"")</f>
        <v>0</v>
      </c>
      <c r="P792">
        <f>IFERROR(Referidos!B792,"")</f>
        <v>0</v>
      </c>
      <c r="Q792" s="2">
        <f>IFERROR(Referidos!C792,"")</f>
        <v>0</v>
      </c>
      <c r="R792">
        <f>IFERROR(Referidos!D792,"")</f>
        <v>0</v>
      </c>
      <c r="S792">
        <f>IFERROR(Referidos!J792,"")</f>
        <v>0</v>
      </c>
      <c r="T792">
        <f>IFERROR(Referidos!N792,"")</f>
        <v>0</v>
      </c>
      <c r="U792" s="5">
        <f>IFERROR(Referidos!P792,"")</f>
        <v>0</v>
      </c>
      <c r="V792">
        <f>IFERROR(Referidos!S792,"")</f>
        <v>0</v>
      </c>
      <c r="X792">
        <f>IFERROR(Demos!A790,"")</f>
        <v>0</v>
      </c>
      <c r="Y792">
        <f>IFERROR(Demos!B790,"")</f>
        <v>0</v>
      </c>
      <c r="Z792">
        <f>IFERROR(Demos!C790,"")</f>
        <v>0</v>
      </c>
      <c r="AA792" s="2">
        <f>IFERROR(Demos!D790,"")</f>
        <v>0</v>
      </c>
      <c r="AB792" s="2">
        <f>IFERROR(Demos!E790,"")</f>
        <v>0</v>
      </c>
      <c r="AC792">
        <f>IFERROR(Demos!G790,"")</f>
        <v>0</v>
      </c>
      <c r="AD792">
        <f>IFERROR(Demos!H790,"")</f>
        <v>0</v>
      </c>
      <c r="AF792">
        <f>IFERROR(Telemarketing!A787,"")</f>
        <v>0</v>
      </c>
      <c r="AG792">
        <f>IFERROR(Telemarketing!B787,"")</f>
        <v>0</v>
      </c>
      <c r="AH792" s="2">
        <f>IFERROR(Telemarketing!C787,"")</f>
        <v>0</v>
      </c>
      <c r="AI792" s="42">
        <f>IFERROR(Telemarketing!D787,"")</f>
        <v>0</v>
      </c>
      <c r="AJ792">
        <f>IFERROR(Telemarketing!E787,"")</f>
        <v>0</v>
      </c>
      <c r="AK792">
        <f>IFERROR(Telemarketing!F787,"")</f>
        <v>0</v>
      </c>
      <c r="AL792">
        <f>IFERROR(Telemarketing!G787,"")</f>
        <v>0</v>
      </c>
    </row>
    <row r="793" spans="2:38" x14ac:dyDescent="0.2">
      <c r="B793" s="2"/>
      <c r="K793" s="5"/>
      <c r="L793" s="2"/>
      <c r="O793">
        <f>IFERROR(Referidos!A793,"")</f>
        <v>0</v>
      </c>
      <c r="P793">
        <f>IFERROR(Referidos!B793,"")</f>
        <v>0</v>
      </c>
      <c r="Q793" s="2">
        <f>IFERROR(Referidos!C793,"")</f>
        <v>0</v>
      </c>
      <c r="R793">
        <f>IFERROR(Referidos!D793,"")</f>
        <v>0</v>
      </c>
      <c r="S793">
        <f>IFERROR(Referidos!J793,"")</f>
        <v>0</v>
      </c>
      <c r="T793">
        <f>IFERROR(Referidos!N793,"")</f>
        <v>0</v>
      </c>
      <c r="U793" s="5">
        <f>IFERROR(Referidos!P793,"")</f>
        <v>0</v>
      </c>
      <c r="V793">
        <f>IFERROR(Referidos!S793,"")</f>
        <v>0</v>
      </c>
      <c r="X793">
        <f>IFERROR(Demos!A791,"")</f>
        <v>0</v>
      </c>
      <c r="Y793">
        <f>IFERROR(Demos!B791,"")</f>
        <v>0</v>
      </c>
      <c r="Z793">
        <f>IFERROR(Demos!C791,"")</f>
        <v>0</v>
      </c>
      <c r="AA793" s="2">
        <f>IFERROR(Demos!D791,"")</f>
        <v>0</v>
      </c>
      <c r="AB793" s="2">
        <f>IFERROR(Demos!E791,"")</f>
        <v>0</v>
      </c>
      <c r="AC793">
        <f>IFERROR(Demos!G791,"")</f>
        <v>0</v>
      </c>
      <c r="AD793">
        <f>IFERROR(Demos!H791,"")</f>
        <v>0</v>
      </c>
      <c r="AF793">
        <f>IFERROR(Telemarketing!A788,"")</f>
        <v>0</v>
      </c>
      <c r="AG793">
        <f>IFERROR(Telemarketing!B788,"")</f>
        <v>0</v>
      </c>
      <c r="AH793" s="2">
        <f>IFERROR(Telemarketing!C788,"")</f>
        <v>0</v>
      </c>
      <c r="AI793" s="42">
        <f>IFERROR(Telemarketing!D788,"")</f>
        <v>0</v>
      </c>
      <c r="AJ793">
        <f>IFERROR(Telemarketing!E788,"")</f>
        <v>0</v>
      </c>
      <c r="AK793">
        <f>IFERROR(Telemarketing!F788,"")</f>
        <v>0</v>
      </c>
      <c r="AL793">
        <f>IFERROR(Telemarketing!G788,"")</f>
        <v>0</v>
      </c>
    </row>
    <row r="794" spans="2:38" x14ac:dyDescent="0.2">
      <c r="B794" s="2"/>
      <c r="K794" s="5"/>
      <c r="L794" s="2"/>
      <c r="O794">
        <f>IFERROR(Referidos!A794,"")</f>
        <v>0</v>
      </c>
      <c r="P794">
        <f>IFERROR(Referidos!B794,"")</f>
        <v>0</v>
      </c>
      <c r="Q794" s="2">
        <f>IFERROR(Referidos!C794,"")</f>
        <v>0</v>
      </c>
      <c r="R794">
        <f>IFERROR(Referidos!D794,"")</f>
        <v>0</v>
      </c>
      <c r="S794">
        <f>IFERROR(Referidos!J794,"")</f>
        <v>0</v>
      </c>
      <c r="T794">
        <f>IFERROR(Referidos!N794,"")</f>
        <v>0</v>
      </c>
      <c r="U794" s="5">
        <f>IFERROR(Referidos!P794,"")</f>
        <v>0</v>
      </c>
      <c r="V794">
        <f>IFERROR(Referidos!S794,"")</f>
        <v>0</v>
      </c>
      <c r="X794">
        <f>IFERROR(Demos!A792,"")</f>
        <v>0</v>
      </c>
      <c r="Y794">
        <f>IFERROR(Demos!B792,"")</f>
        <v>0</v>
      </c>
      <c r="Z794">
        <f>IFERROR(Demos!C792,"")</f>
        <v>0</v>
      </c>
      <c r="AA794" s="2">
        <f>IFERROR(Demos!D792,"")</f>
        <v>0</v>
      </c>
      <c r="AB794" s="2">
        <f>IFERROR(Demos!E792,"")</f>
        <v>0</v>
      </c>
      <c r="AC794">
        <f>IFERROR(Demos!G792,"")</f>
        <v>0</v>
      </c>
      <c r="AD794">
        <f>IFERROR(Demos!H792,"")</f>
        <v>0</v>
      </c>
      <c r="AF794">
        <f>IFERROR(Telemarketing!A789,"")</f>
        <v>0</v>
      </c>
      <c r="AG794">
        <f>IFERROR(Telemarketing!B789,"")</f>
        <v>0</v>
      </c>
      <c r="AH794" s="2">
        <f>IFERROR(Telemarketing!C789,"")</f>
        <v>0</v>
      </c>
      <c r="AI794" s="42">
        <f>IFERROR(Telemarketing!D789,"")</f>
        <v>0</v>
      </c>
      <c r="AJ794">
        <f>IFERROR(Telemarketing!E789,"")</f>
        <v>0</v>
      </c>
      <c r="AK794">
        <f>IFERROR(Telemarketing!F789,"")</f>
        <v>0</v>
      </c>
      <c r="AL794">
        <f>IFERROR(Telemarketing!G789,"")</f>
        <v>0</v>
      </c>
    </row>
    <row r="795" spans="2:38" x14ac:dyDescent="0.2">
      <c r="B795" s="2"/>
      <c r="K795" s="5"/>
      <c r="L795" s="2"/>
      <c r="O795">
        <f>IFERROR(Referidos!A795,"")</f>
        <v>0</v>
      </c>
      <c r="P795">
        <f>IFERROR(Referidos!B795,"")</f>
        <v>0</v>
      </c>
      <c r="Q795" s="2">
        <f>IFERROR(Referidos!C795,"")</f>
        <v>0</v>
      </c>
      <c r="R795">
        <f>IFERROR(Referidos!D795,"")</f>
        <v>0</v>
      </c>
      <c r="S795">
        <f>IFERROR(Referidos!J795,"")</f>
        <v>0</v>
      </c>
      <c r="T795">
        <f>IFERROR(Referidos!N795,"")</f>
        <v>0</v>
      </c>
      <c r="U795" s="5">
        <f>IFERROR(Referidos!P795,"")</f>
        <v>0</v>
      </c>
      <c r="V795">
        <f>IFERROR(Referidos!S795,"")</f>
        <v>0</v>
      </c>
      <c r="X795">
        <f>IFERROR(Demos!A793,"")</f>
        <v>0</v>
      </c>
      <c r="Y795">
        <f>IFERROR(Demos!B793,"")</f>
        <v>0</v>
      </c>
      <c r="Z795">
        <f>IFERROR(Demos!C793,"")</f>
        <v>0</v>
      </c>
      <c r="AA795" s="2">
        <f>IFERROR(Demos!D793,"")</f>
        <v>0</v>
      </c>
      <c r="AB795" s="2">
        <f>IFERROR(Demos!E793,"")</f>
        <v>0</v>
      </c>
      <c r="AC795">
        <f>IFERROR(Demos!G793,"")</f>
        <v>0</v>
      </c>
      <c r="AD795">
        <f>IFERROR(Demos!H793,"")</f>
        <v>0</v>
      </c>
      <c r="AF795">
        <f>IFERROR(Telemarketing!A790,"")</f>
        <v>0</v>
      </c>
      <c r="AG795">
        <f>IFERROR(Telemarketing!B790,"")</f>
        <v>0</v>
      </c>
      <c r="AH795" s="2">
        <f>IFERROR(Telemarketing!C790,"")</f>
        <v>0</v>
      </c>
      <c r="AI795" s="42">
        <f>IFERROR(Telemarketing!D790,"")</f>
        <v>0</v>
      </c>
      <c r="AJ795">
        <f>IFERROR(Telemarketing!E790,"")</f>
        <v>0</v>
      </c>
      <c r="AK795">
        <f>IFERROR(Telemarketing!F790,"")</f>
        <v>0</v>
      </c>
      <c r="AL795">
        <f>IFERROR(Telemarketing!G790,"")</f>
        <v>0</v>
      </c>
    </row>
    <row r="796" spans="2:38" x14ac:dyDescent="0.2">
      <c r="B796" s="2"/>
      <c r="K796" s="5"/>
      <c r="L796" s="2"/>
      <c r="O796">
        <f>IFERROR(Referidos!A796,"")</f>
        <v>0</v>
      </c>
      <c r="P796">
        <f>IFERROR(Referidos!B796,"")</f>
        <v>0</v>
      </c>
      <c r="Q796" s="2">
        <f>IFERROR(Referidos!C796,"")</f>
        <v>0</v>
      </c>
      <c r="R796">
        <f>IFERROR(Referidos!D796,"")</f>
        <v>0</v>
      </c>
      <c r="S796">
        <f>IFERROR(Referidos!J796,"")</f>
        <v>0</v>
      </c>
      <c r="T796">
        <f>IFERROR(Referidos!N796,"")</f>
        <v>0</v>
      </c>
      <c r="U796" s="5">
        <f>IFERROR(Referidos!P796,"")</f>
        <v>0</v>
      </c>
      <c r="V796">
        <f>IFERROR(Referidos!S796,"")</f>
        <v>0</v>
      </c>
      <c r="X796">
        <f>IFERROR(Demos!A794,"")</f>
        <v>0</v>
      </c>
      <c r="Y796">
        <f>IFERROR(Demos!B794,"")</f>
        <v>0</v>
      </c>
      <c r="Z796">
        <f>IFERROR(Demos!C794,"")</f>
        <v>0</v>
      </c>
      <c r="AA796" s="2">
        <f>IFERROR(Demos!D794,"")</f>
        <v>0</v>
      </c>
      <c r="AB796" s="2">
        <f>IFERROR(Demos!E794,"")</f>
        <v>0</v>
      </c>
      <c r="AC796">
        <f>IFERROR(Demos!G794,"")</f>
        <v>0</v>
      </c>
      <c r="AD796">
        <f>IFERROR(Demos!H794,"")</f>
        <v>0</v>
      </c>
      <c r="AF796">
        <f>IFERROR(Telemarketing!A791,"")</f>
        <v>0</v>
      </c>
      <c r="AG796">
        <f>IFERROR(Telemarketing!B791,"")</f>
        <v>0</v>
      </c>
      <c r="AH796" s="2">
        <f>IFERROR(Telemarketing!C791,"")</f>
        <v>0</v>
      </c>
      <c r="AI796" s="42">
        <f>IFERROR(Telemarketing!D791,"")</f>
        <v>0</v>
      </c>
      <c r="AJ796">
        <f>IFERROR(Telemarketing!E791,"")</f>
        <v>0</v>
      </c>
      <c r="AK796">
        <f>IFERROR(Telemarketing!F791,"")</f>
        <v>0</v>
      </c>
      <c r="AL796">
        <f>IFERROR(Telemarketing!G791,"")</f>
        <v>0</v>
      </c>
    </row>
    <row r="797" spans="2:38" x14ac:dyDescent="0.2">
      <c r="B797" s="2"/>
      <c r="K797" s="5"/>
      <c r="L797" s="2"/>
      <c r="O797">
        <f>IFERROR(Referidos!A797,"")</f>
        <v>0</v>
      </c>
      <c r="P797">
        <f>IFERROR(Referidos!B797,"")</f>
        <v>0</v>
      </c>
      <c r="Q797" s="2">
        <f>IFERROR(Referidos!C797,"")</f>
        <v>0</v>
      </c>
      <c r="R797">
        <f>IFERROR(Referidos!D797,"")</f>
        <v>0</v>
      </c>
      <c r="S797">
        <f>IFERROR(Referidos!J797,"")</f>
        <v>0</v>
      </c>
      <c r="T797">
        <f>IFERROR(Referidos!N797,"")</f>
        <v>0</v>
      </c>
      <c r="U797" s="5">
        <f>IFERROR(Referidos!P797,"")</f>
        <v>0</v>
      </c>
      <c r="V797">
        <f>IFERROR(Referidos!S797,"")</f>
        <v>0</v>
      </c>
      <c r="X797">
        <f>IFERROR(Demos!A795,"")</f>
        <v>0</v>
      </c>
      <c r="Y797">
        <f>IFERROR(Demos!B795,"")</f>
        <v>0</v>
      </c>
      <c r="Z797">
        <f>IFERROR(Demos!C795,"")</f>
        <v>0</v>
      </c>
      <c r="AA797" s="2">
        <f>IFERROR(Demos!D795,"")</f>
        <v>0</v>
      </c>
      <c r="AB797" s="2">
        <f>IFERROR(Demos!E795,"")</f>
        <v>0</v>
      </c>
      <c r="AC797">
        <f>IFERROR(Demos!G795,"")</f>
        <v>0</v>
      </c>
      <c r="AD797">
        <f>IFERROR(Demos!H795,"")</f>
        <v>0</v>
      </c>
      <c r="AF797">
        <f>IFERROR(Telemarketing!A792,"")</f>
        <v>0</v>
      </c>
      <c r="AG797">
        <f>IFERROR(Telemarketing!B792,"")</f>
        <v>0</v>
      </c>
      <c r="AH797" s="2">
        <f>IFERROR(Telemarketing!C792,"")</f>
        <v>0</v>
      </c>
      <c r="AI797" s="42">
        <f>IFERROR(Telemarketing!D792,"")</f>
        <v>0</v>
      </c>
      <c r="AJ797">
        <f>IFERROR(Telemarketing!E792,"")</f>
        <v>0</v>
      </c>
      <c r="AK797">
        <f>IFERROR(Telemarketing!F792,"")</f>
        <v>0</v>
      </c>
      <c r="AL797">
        <f>IFERROR(Telemarketing!G792,"")</f>
        <v>0</v>
      </c>
    </row>
    <row r="798" spans="2:38" x14ac:dyDescent="0.2">
      <c r="B798" s="2"/>
      <c r="K798" s="5"/>
      <c r="L798" s="2"/>
      <c r="O798">
        <f>IFERROR(Referidos!A798,"")</f>
        <v>0</v>
      </c>
      <c r="P798">
        <f>IFERROR(Referidos!B798,"")</f>
        <v>0</v>
      </c>
      <c r="Q798" s="2">
        <f>IFERROR(Referidos!C798,"")</f>
        <v>0</v>
      </c>
      <c r="R798">
        <f>IFERROR(Referidos!D798,"")</f>
        <v>0</v>
      </c>
      <c r="S798">
        <f>IFERROR(Referidos!J798,"")</f>
        <v>0</v>
      </c>
      <c r="T798">
        <f>IFERROR(Referidos!N798,"")</f>
        <v>0</v>
      </c>
      <c r="U798" s="5">
        <f>IFERROR(Referidos!P798,"")</f>
        <v>0</v>
      </c>
      <c r="V798">
        <f>IFERROR(Referidos!S798,"")</f>
        <v>0</v>
      </c>
      <c r="X798">
        <f>IFERROR(Demos!A796,"")</f>
        <v>0</v>
      </c>
      <c r="Y798">
        <f>IFERROR(Demos!B796,"")</f>
        <v>0</v>
      </c>
      <c r="Z798">
        <f>IFERROR(Demos!C796,"")</f>
        <v>0</v>
      </c>
      <c r="AA798" s="2">
        <f>IFERROR(Demos!D796,"")</f>
        <v>0</v>
      </c>
      <c r="AB798" s="2">
        <f>IFERROR(Demos!E796,"")</f>
        <v>0</v>
      </c>
      <c r="AC798">
        <f>IFERROR(Demos!G796,"")</f>
        <v>0</v>
      </c>
      <c r="AD798">
        <f>IFERROR(Demos!H796,"")</f>
        <v>0</v>
      </c>
      <c r="AF798">
        <f>IFERROR(Telemarketing!A793,"")</f>
        <v>0</v>
      </c>
      <c r="AG798">
        <f>IFERROR(Telemarketing!B793,"")</f>
        <v>0</v>
      </c>
      <c r="AH798" s="2">
        <f>IFERROR(Telemarketing!C793,"")</f>
        <v>0</v>
      </c>
      <c r="AI798" s="42">
        <f>IFERROR(Telemarketing!D793,"")</f>
        <v>0</v>
      </c>
      <c r="AJ798">
        <f>IFERROR(Telemarketing!E793,"")</f>
        <v>0</v>
      </c>
      <c r="AK798">
        <f>IFERROR(Telemarketing!F793,"")</f>
        <v>0</v>
      </c>
      <c r="AL798">
        <f>IFERROR(Telemarketing!G793,"")</f>
        <v>0</v>
      </c>
    </row>
    <row r="799" spans="2:38" x14ac:dyDescent="0.2">
      <c r="B799" s="2"/>
      <c r="K799" s="5"/>
      <c r="L799" s="2"/>
      <c r="O799">
        <f>IFERROR(Referidos!A799,"")</f>
        <v>0</v>
      </c>
      <c r="P799">
        <f>IFERROR(Referidos!B799,"")</f>
        <v>0</v>
      </c>
      <c r="Q799" s="2">
        <f>IFERROR(Referidos!C799,"")</f>
        <v>0</v>
      </c>
      <c r="R799">
        <f>IFERROR(Referidos!D799,"")</f>
        <v>0</v>
      </c>
      <c r="S799">
        <f>IFERROR(Referidos!J799,"")</f>
        <v>0</v>
      </c>
      <c r="T799">
        <f>IFERROR(Referidos!N799,"")</f>
        <v>0</v>
      </c>
      <c r="U799" s="5">
        <f>IFERROR(Referidos!P799,"")</f>
        <v>0</v>
      </c>
      <c r="V799">
        <f>IFERROR(Referidos!S799,"")</f>
        <v>0</v>
      </c>
      <c r="X799">
        <f>IFERROR(Demos!A797,"")</f>
        <v>0</v>
      </c>
      <c r="Y799">
        <f>IFERROR(Demos!B797,"")</f>
        <v>0</v>
      </c>
      <c r="Z799">
        <f>IFERROR(Demos!C797,"")</f>
        <v>0</v>
      </c>
      <c r="AA799" s="2">
        <f>IFERROR(Demos!D797,"")</f>
        <v>0</v>
      </c>
      <c r="AB799" s="2">
        <f>IFERROR(Demos!E797,"")</f>
        <v>0</v>
      </c>
      <c r="AC799">
        <f>IFERROR(Demos!G797,"")</f>
        <v>0</v>
      </c>
      <c r="AD799">
        <f>IFERROR(Demos!H797,"")</f>
        <v>0</v>
      </c>
      <c r="AF799">
        <f>IFERROR(Telemarketing!A794,"")</f>
        <v>0</v>
      </c>
      <c r="AG799">
        <f>IFERROR(Telemarketing!B794,"")</f>
        <v>0</v>
      </c>
      <c r="AH799" s="2">
        <f>IFERROR(Telemarketing!C794,"")</f>
        <v>0</v>
      </c>
      <c r="AI799" s="42">
        <f>IFERROR(Telemarketing!D794,"")</f>
        <v>0</v>
      </c>
      <c r="AJ799">
        <f>IFERROR(Telemarketing!E794,"")</f>
        <v>0</v>
      </c>
      <c r="AK799">
        <f>IFERROR(Telemarketing!F794,"")</f>
        <v>0</v>
      </c>
      <c r="AL799">
        <f>IFERROR(Telemarketing!G794,"")</f>
        <v>0</v>
      </c>
    </row>
    <row r="800" spans="2:38" x14ac:dyDescent="0.2">
      <c r="B800" s="2"/>
      <c r="K800" s="5"/>
      <c r="L800" s="2"/>
      <c r="O800">
        <f>IFERROR(Referidos!A800,"")</f>
        <v>0</v>
      </c>
      <c r="P800">
        <f>IFERROR(Referidos!B800,"")</f>
        <v>0</v>
      </c>
      <c r="Q800" s="2">
        <f>IFERROR(Referidos!C800,"")</f>
        <v>0</v>
      </c>
      <c r="R800">
        <f>IFERROR(Referidos!D800,"")</f>
        <v>0</v>
      </c>
      <c r="S800">
        <f>IFERROR(Referidos!J800,"")</f>
        <v>0</v>
      </c>
      <c r="T800">
        <f>IFERROR(Referidos!N800,"")</f>
        <v>0</v>
      </c>
      <c r="U800" s="5">
        <f>IFERROR(Referidos!P800,"")</f>
        <v>0</v>
      </c>
      <c r="V800">
        <f>IFERROR(Referidos!S800,"")</f>
        <v>0</v>
      </c>
      <c r="X800">
        <f>IFERROR(Demos!A798,"")</f>
        <v>0</v>
      </c>
      <c r="Y800">
        <f>IFERROR(Demos!B798,"")</f>
        <v>0</v>
      </c>
      <c r="Z800">
        <f>IFERROR(Demos!C798,"")</f>
        <v>0</v>
      </c>
      <c r="AA800" s="2">
        <f>IFERROR(Demos!D798,"")</f>
        <v>0</v>
      </c>
      <c r="AB800" s="2">
        <f>IFERROR(Demos!E798,"")</f>
        <v>0</v>
      </c>
      <c r="AC800">
        <f>IFERROR(Demos!G798,"")</f>
        <v>0</v>
      </c>
      <c r="AD800">
        <f>IFERROR(Demos!H798,"")</f>
        <v>0</v>
      </c>
      <c r="AF800">
        <f>IFERROR(Telemarketing!A795,"")</f>
        <v>0</v>
      </c>
      <c r="AG800">
        <f>IFERROR(Telemarketing!B795,"")</f>
        <v>0</v>
      </c>
      <c r="AH800" s="2">
        <f>IFERROR(Telemarketing!C795,"")</f>
        <v>0</v>
      </c>
      <c r="AI800" s="42">
        <f>IFERROR(Telemarketing!D795,"")</f>
        <v>0</v>
      </c>
      <c r="AJ800">
        <f>IFERROR(Telemarketing!E795,"")</f>
        <v>0</v>
      </c>
      <c r="AK800">
        <f>IFERROR(Telemarketing!F795,"")</f>
        <v>0</v>
      </c>
      <c r="AL800">
        <f>IFERROR(Telemarketing!G795,"")</f>
        <v>0</v>
      </c>
    </row>
    <row r="801" spans="2:38" x14ac:dyDescent="0.2">
      <c r="B801" s="2"/>
      <c r="K801" s="5"/>
      <c r="L801" s="2"/>
      <c r="O801">
        <f>IFERROR(Referidos!A801,"")</f>
        <v>0</v>
      </c>
      <c r="P801">
        <f>IFERROR(Referidos!B801,"")</f>
        <v>0</v>
      </c>
      <c r="Q801" s="2">
        <f>IFERROR(Referidos!C801,"")</f>
        <v>0</v>
      </c>
      <c r="R801">
        <f>IFERROR(Referidos!D801,"")</f>
        <v>0</v>
      </c>
      <c r="S801">
        <f>IFERROR(Referidos!J801,"")</f>
        <v>0</v>
      </c>
      <c r="T801">
        <f>IFERROR(Referidos!N801,"")</f>
        <v>0</v>
      </c>
      <c r="U801" s="5">
        <f>IFERROR(Referidos!P801,"")</f>
        <v>0</v>
      </c>
      <c r="V801">
        <f>IFERROR(Referidos!S801,"")</f>
        <v>0</v>
      </c>
      <c r="X801">
        <f>IFERROR(Demos!A799,"")</f>
        <v>0</v>
      </c>
      <c r="Y801">
        <f>IFERROR(Demos!B799,"")</f>
        <v>0</v>
      </c>
      <c r="Z801">
        <f>IFERROR(Demos!C799,"")</f>
        <v>0</v>
      </c>
      <c r="AA801" s="2">
        <f>IFERROR(Demos!D799,"")</f>
        <v>0</v>
      </c>
      <c r="AB801" s="2">
        <f>IFERROR(Demos!E799,"")</f>
        <v>0</v>
      </c>
      <c r="AC801">
        <f>IFERROR(Demos!G799,"")</f>
        <v>0</v>
      </c>
      <c r="AD801">
        <f>IFERROR(Demos!H799,"")</f>
        <v>0</v>
      </c>
      <c r="AF801">
        <f>IFERROR(Telemarketing!A796,"")</f>
        <v>0</v>
      </c>
      <c r="AG801">
        <f>IFERROR(Telemarketing!B796,"")</f>
        <v>0</v>
      </c>
      <c r="AH801" s="2">
        <f>IFERROR(Telemarketing!C796,"")</f>
        <v>0</v>
      </c>
      <c r="AI801" s="42">
        <f>IFERROR(Telemarketing!D796,"")</f>
        <v>0</v>
      </c>
      <c r="AJ801">
        <f>IFERROR(Telemarketing!E796,"")</f>
        <v>0</v>
      </c>
      <c r="AK801">
        <f>IFERROR(Telemarketing!F796,"")</f>
        <v>0</v>
      </c>
      <c r="AL801">
        <f>IFERROR(Telemarketing!G796,"")</f>
        <v>0</v>
      </c>
    </row>
    <row r="802" spans="2:38" x14ac:dyDescent="0.2">
      <c r="B802" s="2"/>
      <c r="K802" s="5"/>
      <c r="L802" s="2"/>
      <c r="O802">
        <f>IFERROR(Referidos!A802,"")</f>
        <v>0</v>
      </c>
      <c r="P802">
        <f>IFERROR(Referidos!B802,"")</f>
        <v>0</v>
      </c>
      <c r="Q802" s="2">
        <f>IFERROR(Referidos!C802,"")</f>
        <v>0</v>
      </c>
      <c r="R802">
        <f>IFERROR(Referidos!D802,"")</f>
        <v>0</v>
      </c>
      <c r="S802">
        <f>IFERROR(Referidos!J802,"")</f>
        <v>0</v>
      </c>
      <c r="T802">
        <f>IFERROR(Referidos!N802,"")</f>
        <v>0</v>
      </c>
      <c r="U802" s="5">
        <f>IFERROR(Referidos!P802,"")</f>
        <v>0</v>
      </c>
      <c r="V802">
        <f>IFERROR(Referidos!S802,"")</f>
        <v>0</v>
      </c>
      <c r="X802">
        <f>IFERROR(Demos!A800,"")</f>
        <v>0</v>
      </c>
      <c r="Y802">
        <f>IFERROR(Demos!B800,"")</f>
        <v>0</v>
      </c>
      <c r="Z802">
        <f>IFERROR(Demos!C800,"")</f>
        <v>0</v>
      </c>
      <c r="AA802" s="2">
        <f>IFERROR(Demos!D800,"")</f>
        <v>0</v>
      </c>
      <c r="AB802" s="2">
        <f>IFERROR(Demos!E800,"")</f>
        <v>0</v>
      </c>
      <c r="AC802">
        <f>IFERROR(Demos!G800,"")</f>
        <v>0</v>
      </c>
      <c r="AD802">
        <f>IFERROR(Demos!H800,"")</f>
        <v>0</v>
      </c>
      <c r="AF802">
        <f>IFERROR(Telemarketing!A797,"")</f>
        <v>0</v>
      </c>
      <c r="AG802">
        <f>IFERROR(Telemarketing!B797,"")</f>
        <v>0</v>
      </c>
      <c r="AH802" s="2">
        <f>IFERROR(Telemarketing!C797,"")</f>
        <v>0</v>
      </c>
      <c r="AI802" s="42">
        <f>IFERROR(Telemarketing!D797,"")</f>
        <v>0</v>
      </c>
      <c r="AJ802">
        <f>IFERROR(Telemarketing!E797,"")</f>
        <v>0</v>
      </c>
      <c r="AK802">
        <f>IFERROR(Telemarketing!F797,"")</f>
        <v>0</v>
      </c>
      <c r="AL802">
        <f>IFERROR(Telemarketing!G797,"")</f>
        <v>0</v>
      </c>
    </row>
    <row r="803" spans="2:38" x14ac:dyDescent="0.2">
      <c r="B803" s="2"/>
      <c r="K803" s="5"/>
      <c r="L803" s="2"/>
      <c r="O803">
        <f>IFERROR(Referidos!A803,"")</f>
        <v>0</v>
      </c>
      <c r="P803">
        <f>IFERROR(Referidos!B803,"")</f>
        <v>0</v>
      </c>
      <c r="Q803" s="2">
        <f>IFERROR(Referidos!C803,"")</f>
        <v>0</v>
      </c>
      <c r="R803">
        <f>IFERROR(Referidos!D803,"")</f>
        <v>0</v>
      </c>
      <c r="S803">
        <f>IFERROR(Referidos!J803,"")</f>
        <v>0</v>
      </c>
      <c r="T803">
        <f>IFERROR(Referidos!N803,"")</f>
        <v>0</v>
      </c>
      <c r="U803" s="5">
        <f>IFERROR(Referidos!P803,"")</f>
        <v>0</v>
      </c>
      <c r="V803">
        <f>IFERROR(Referidos!S803,"")</f>
        <v>0</v>
      </c>
      <c r="X803">
        <f>IFERROR(Demos!A801,"")</f>
        <v>0</v>
      </c>
      <c r="Y803">
        <f>IFERROR(Demos!B801,"")</f>
        <v>0</v>
      </c>
      <c r="Z803">
        <f>IFERROR(Demos!C801,"")</f>
        <v>0</v>
      </c>
      <c r="AA803" s="2">
        <f>IFERROR(Demos!D801,"")</f>
        <v>0</v>
      </c>
      <c r="AB803" s="2">
        <f>IFERROR(Demos!E801,"")</f>
        <v>0</v>
      </c>
      <c r="AC803">
        <f>IFERROR(Demos!G801,"")</f>
        <v>0</v>
      </c>
      <c r="AD803">
        <f>IFERROR(Demos!H801,"")</f>
        <v>0</v>
      </c>
      <c r="AF803">
        <f>IFERROR(Telemarketing!A798,"")</f>
        <v>0</v>
      </c>
      <c r="AG803">
        <f>IFERROR(Telemarketing!B798,"")</f>
        <v>0</v>
      </c>
      <c r="AH803" s="2">
        <f>IFERROR(Telemarketing!C798,"")</f>
        <v>0</v>
      </c>
      <c r="AI803" s="42">
        <f>IFERROR(Telemarketing!D798,"")</f>
        <v>0</v>
      </c>
      <c r="AJ803">
        <f>IFERROR(Telemarketing!E798,"")</f>
        <v>0</v>
      </c>
      <c r="AK803">
        <f>IFERROR(Telemarketing!F798,"")</f>
        <v>0</v>
      </c>
      <c r="AL803">
        <f>IFERROR(Telemarketing!G798,"")</f>
        <v>0</v>
      </c>
    </row>
    <row r="804" spans="2:38" x14ac:dyDescent="0.2">
      <c r="B804" s="2"/>
      <c r="K804" s="5"/>
      <c r="L804" s="2"/>
      <c r="O804">
        <f>IFERROR(Referidos!A804,"")</f>
        <v>0</v>
      </c>
      <c r="P804">
        <f>IFERROR(Referidos!B804,"")</f>
        <v>0</v>
      </c>
      <c r="Q804" s="2">
        <f>IFERROR(Referidos!C804,"")</f>
        <v>0</v>
      </c>
      <c r="R804">
        <f>IFERROR(Referidos!D804,"")</f>
        <v>0</v>
      </c>
      <c r="S804">
        <f>IFERROR(Referidos!J804,"")</f>
        <v>0</v>
      </c>
      <c r="T804">
        <f>IFERROR(Referidos!N804,"")</f>
        <v>0</v>
      </c>
      <c r="U804" s="5">
        <f>IFERROR(Referidos!P804,"")</f>
        <v>0</v>
      </c>
      <c r="V804">
        <f>IFERROR(Referidos!S804,"")</f>
        <v>0</v>
      </c>
      <c r="X804">
        <f>IFERROR(Demos!A802,"")</f>
        <v>0</v>
      </c>
      <c r="Y804">
        <f>IFERROR(Demos!B802,"")</f>
        <v>0</v>
      </c>
      <c r="Z804">
        <f>IFERROR(Demos!C802,"")</f>
        <v>0</v>
      </c>
      <c r="AA804" s="2">
        <f>IFERROR(Demos!D802,"")</f>
        <v>0</v>
      </c>
      <c r="AB804" s="2">
        <f>IFERROR(Demos!E802,"")</f>
        <v>0</v>
      </c>
      <c r="AC804">
        <f>IFERROR(Demos!G802,"")</f>
        <v>0</v>
      </c>
      <c r="AD804">
        <f>IFERROR(Demos!H802,"")</f>
        <v>0</v>
      </c>
      <c r="AF804">
        <f>IFERROR(Telemarketing!A799,"")</f>
        <v>0</v>
      </c>
      <c r="AG804">
        <f>IFERROR(Telemarketing!B799,"")</f>
        <v>0</v>
      </c>
      <c r="AH804" s="2">
        <f>IFERROR(Telemarketing!C799,"")</f>
        <v>0</v>
      </c>
      <c r="AI804" s="42">
        <f>IFERROR(Telemarketing!D799,"")</f>
        <v>0</v>
      </c>
      <c r="AJ804">
        <f>IFERROR(Telemarketing!E799,"")</f>
        <v>0</v>
      </c>
      <c r="AK804">
        <f>IFERROR(Telemarketing!F799,"")</f>
        <v>0</v>
      </c>
      <c r="AL804">
        <f>IFERROR(Telemarketing!G799,"")</f>
        <v>0</v>
      </c>
    </row>
    <row r="805" spans="2:38" x14ac:dyDescent="0.2">
      <c r="B805" s="2"/>
      <c r="K805" s="5"/>
      <c r="L805" s="2"/>
      <c r="O805">
        <f>IFERROR(Referidos!A805,"")</f>
        <v>0</v>
      </c>
      <c r="P805">
        <f>IFERROR(Referidos!B805,"")</f>
        <v>0</v>
      </c>
      <c r="Q805" s="2">
        <f>IFERROR(Referidos!C805,"")</f>
        <v>0</v>
      </c>
      <c r="R805">
        <f>IFERROR(Referidos!D805,"")</f>
        <v>0</v>
      </c>
      <c r="S805">
        <f>IFERROR(Referidos!J805,"")</f>
        <v>0</v>
      </c>
      <c r="T805">
        <f>IFERROR(Referidos!N805,"")</f>
        <v>0</v>
      </c>
      <c r="U805" s="5">
        <f>IFERROR(Referidos!P805,"")</f>
        <v>0</v>
      </c>
      <c r="V805">
        <f>IFERROR(Referidos!S805,"")</f>
        <v>0</v>
      </c>
      <c r="X805">
        <f>IFERROR(Demos!A803,"")</f>
        <v>0</v>
      </c>
      <c r="Y805">
        <f>IFERROR(Demos!B803,"")</f>
        <v>0</v>
      </c>
      <c r="Z805">
        <f>IFERROR(Demos!C803,"")</f>
        <v>0</v>
      </c>
      <c r="AA805" s="2">
        <f>IFERROR(Demos!D803,"")</f>
        <v>0</v>
      </c>
      <c r="AB805" s="2">
        <f>IFERROR(Demos!E803,"")</f>
        <v>0</v>
      </c>
      <c r="AC805">
        <f>IFERROR(Demos!G803,"")</f>
        <v>0</v>
      </c>
      <c r="AD805">
        <f>IFERROR(Demos!H803,"")</f>
        <v>0</v>
      </c>
      <c r="AF805">
        <f>IFERROR(Telemarketing!A800,"")</f>
        <v>0</v>
      </c>
      <c r="AG805">
        <f>IFERROR(Telemarketing!B800,"")</f>
        <v>0</v>
      </c>
      <c r="AH805" s="2">
        <f>IFERROR(Telemarketing!C800,"")</f>
        <v>0</v>
      </c>
      <c r="AI805" s="42">
        <f>IFERROR(Telemarketing!D800,"")</f>
        <v>0</v>
      </c>
      <c r="AJ805">
        <f>IFERROR(Telemarketing!E800,"")</f>
        <v>0</v>
      </c>
      <c r="AK805">
        <f>IFERROR(Telemarketing!F800,"")</f>
        <v>0</v>
      </c>
      <c r="AL805">
        <f>IFERROR(Telemarketing!G800,"")</f>
        <v>0</v>
      </c>
    </row>
    <row r="806" spans="2:38" x14ac:dyDescent="0.2">
      <c r="B806" s="2"/>
      <c r="K806" s="5"/>
      <c r="L806" s="2"/>
      <c r="O806">
        <f>IFERROR(Referidos!A806,"")</f>
        <v>0</v>
      </c>
      <c r="P806">
        <f>IFERROR(Referidos!B806,"")</f>
        <v>0</v>
      </c>
      <c r="Q806" s="2">
        <f>IFERROR(Referidos!C806,"")</f>
        <v>0</v>
      </c>
      <c r="R806">
        <f>IFERROR(Referidos!D806,"")</f>
        <v>0</v>
      </c>
      <c r="S806">
        <f>IFERROR(Referidos!J806,"")</f>
        <v>0</v>
      </c>
      <c r="T806">
        <f>IFERROR(Referidos!N806,"")</f>
        <v>0</v>
      </c>
      <c r="U806" s="5">
        <f>IFERROR(Referidos!P806,"")</f>
        <v>0</v>
      </c>
      <c r="V806">
        <f>IFERROR(Referidos!S806,"")</f>
        <v>0</v>
      </c>
      <c r="X806">
        <f>IFERROR(Demos!A804,"")</f>
        <v>0</v>
      </c>
      <c r="Y806">
        <f>IFERROR(Demos!B804,"")</f>
        <v>0</v>
      </c>
      <c r="Z806">
        <f>IFERROR(Demos!C804,"")</f>
        <v>0</v>
      </c>
      <c r="AA806" s="2">
        <f>IFERROR(Demos!D804,"")</f>
        <v>0</v>
      </c>
      <c r="AB806" s="2">
        <f>IFERROR(Demos!E804,"")</f>
        <v>0</v>
      </c>
      <c r="AC806">
        <f>IFERROR(Demos!G804,"")</f>
        <v>0</v>
      </c>
      <c r="AD806">
        <f>IFERROR(Demos!H804,"")</f>
        <v>0</v>
      </c>
      <c r="AF806">
        <f>IFERROR(Telemarketing!A801,"")</f>
        <v>0</v>
      </c>
      <c r="AG806">
        <f>IFERROR(Telemarketing!B801,"")</f>
        <v>0</v>
      </c>
      <c r="AH806" s="2">
        <f>IFERROR(Telemarketing!C801,"")</f>
        <v>0</v>
      </c>
      <c r="AI806" s="42">
        <f>IFERROR(Telemarketing!D801,"")</f>
        <v>0</v>
      </c>
      <c r="AJ806">
        <f>IFERROR(Telemarketing!E801,"")</f>
        <v>0</v>
      </c>
      <c r="AK806">
        <f>IFERROR(Telemarketing!F801,"")</f>
        <v>0</v>
      </c>
      <c r="AL806">
        <f>IFERROR(Telemarketing!G801,"")</f>
        <v>0</v>
      </c>
    </row>
    <row r="807" spans="2:38" x14ac:dyDescent="0.2">
      <c r="B807" s="2"/>
      <c r="K807" s="5"/>
      <c r="L807" s="2"/>
      <c r="O807">
        <f>IFERROR(Referidos!A807,"")</f>
        <v>0</v>
      </c>
      <c r="P807">
        <f>IFERROR(Referidos!B807,"")</f>
        <v>0</v>
      </c>
      <c r="Q807" s="2">
        <f>IFERROR(Referidos!C807,"")</f>
        <v>0</v>
      </c>
      <c r="R807">
        <f>IFERROR(Referidos!D807,"")</f>
        <v>0</v>
      </c>
      <c r="S807">
        <f>IFERROR(Referidos!J807,"")</f>
        <v>0</v>
      </c>
      <c r="T807">
        <f>IFERROR(Referidos!N807,"")</f>
        <v>0</v>
      </c>
      <c r="U807" s="5">
        <f>IFERROR(Referidos!P807,"")</f>
        <v>0</v>
      </c>
      <c r="V807">
        <f>IFERROR(Referidos!S807,"")</f>
        <v>0</v>
      </c>
      <c r="X807">
        <f>IFERROR(Demos!A805,"")</f>
        <v>0</v>
      </c>
      <c r="Y807">
        <f>IFERROR(Demos!B805,"")</f>
        <v>0</v>
      </c>
      <c r="Z807">
        <f>IFERROR(Demos!C805,"")</f>
        <v>0</v>
      </c>
      <c r="AA807" s="2">
        <f>IFERROR(Demos!D805,"")</f>
        <v>0</v>
      </c>
      <c r="AB807" s="2">
        <f>IFERROR(Demos!E805,"")</f>
        <v>0</v>
      </c>
      <c r="AC807">
        <f>IFERROR(Demos!G805,"")</f>
        <v>0</v>
      </c>
      <c r="AD807">
        <f>IFERROR(Demos!H805,"")</f>
        <v>0</v>
      </c>
      <c r="AF807">
        <f>IFERROR(Telemarketing!A802,"")</f>
        <v>0</v>
      </c>
      <c r="AG807">
        <f>IFERROR(Telemarketing!B802,"")</f>
        <v>0</v>
      </c>
      <c r="AH807" s="2">
        <f>IFERROR(Telemarketing!C802,"")</f>
        <v>0</v>
      </c>
      <c r="AI807" s="42">
        <f>IFERROR(Telemarketing!D802,"")</f>
        <v>0</v>
      </c>
      <c r="AJ807">
        <f>IFERROR(Telemarketing!E802,"")</f>
        <v>0</v>
      </c>
      <c r="AK807">
        <f>IFERROR(Telemarketing!F802,"")</f>
        <v>0</v>
      </c>
      <c r="AL807">
        <f>IFERROR(Telemarketing!G802,"")</f>
        <v>0</v>
      </c>
    </row>
    <row r="808" spans="2:38" x14ac:dyDescent="0.2">
      <c r="B808" s="2"/>
      <c r="K808" s="5"/>
      <c r="L808" s="2"/>
      <c r="O808">
        <f>IFERROR(Referidos!A808,"")</f>
        <v>0</v>
      </c>
      <c r="P808">
        <f>IFERROR(Referidos!B808,"")</f>
        <v>0</v>
      </c>
      <c r="Q808" s="2">
        <f>IFERROR(Referidos!C808,"")</f>
        <v>0</v>
      </c>
      <c r="R808">
        <f>IFERROR(Referidos!D808,"")</f>
        <v>0</v>
      </c>
      <c r="S808">
        <f>IFERROR(Referidos!J808,"")</f>
        <v>0</v>
      </c>
      <c r="T808">
        <f>IFERROR(Referidos!N808,"")</f>
        <v>0</v>
      </c>
      <c r="U808" s="5">
        <f>IFERROR(Referidos!P808,"")</f>
        <v>0</v>
      </c>
      <c r="V808">
        <f>IFERROR(Referidos!S808,"")</f>
        <v>0</v>
      </c>
      <c r="X808">
        <f>IFERROR(Demos!A806,"")</f>
        <v>0</v>
      </c>
      <c r="Y808">
        <f>IFERROR(Demos!B806,"")</f>
        <v>0</v>
      </c>
      <c r="Z808">
        <f>IFERROR(Demos!C806,"")</f>
        <v>0</v>
      </c>
      <c r="AA808" s="2">
        <f>IFERROR(Demos!D806,"")</f>
        <v>0</v>
      </c>
      <c r="AB808" s="2">
        <f>IFERROR(Demos!E806,"")</f>
        <v>0</v>
      </c>
      <c r="AC808">
        <f>IFERROR(Demos!G806,"")</f>
        <v>0</v>
      </c>
      <c r="AD808">
        <f>IFERROR(Demos!H806,"")</f>
        <v>0</v>
      </c>
      <c r="AF808">
        <f>IFERROR(Telemarketing!A803,"")</f>
        <v>0</v>
      </c>
      <c r="AG808">
        <f>IFERROR(Telemarketing!B803,"")</f>
        <v>0</v>
      </c>
      <c r="AH808" s="2">
        <f>IFERROR(Telemarketing!C803,"")</f>
        <v>0</v>
      </c>
      <c r="AI808" s="42">
        <f>IFERROR(Telemarketing!D803,"")</f>
        <v>0</v>
      </c>
      <c r="AJ808">
        <f>IFERROR(Telemarketing!E803,"")</f>
        <v>0</v>
      </c>
      <c r="AK808">
        <f>IFERROR(Telemarketing!F803,"")</f>
        <v>0</v>
      </c>
      <c r="AL808">
        <f>IFERROR(Telemarketing!G803,"")</f>
        <v>0</v>
      </c>
    </row>
    <row r="809" spans="2:38" x14ac:dyDescent="0.2">
      <c r="B809" s="2"/>
      <c r="K809" s="5"/>
      <c r="L809" s="2"/>
      <c r="O809">
        <f>IFERROR(Referidos!A809,"")</f>
        <v>0</v>
      </c>
      <c r="P809">
        <f>IFERROR(Referidos!B809,"")</f>
        <v>0</v>
      </c>
      <c r="Q809" s="2">
        <f>IFERROR(Referidos!C809,"")</f>
        <v>0</v>
      </c>
      <c r="R809">
        <f>IFERROR(Referidos!D809,"")</f>
        <v>0</v>
      </c>
      <c r="S809">
        <f>IFERROR(Referidos!J809,"")</f>
        <v>0</v>
      </c>
      <c r="T809">
        <f>IFERROR(Referidos!N809,"")</f>
        <v>0</v>
      </c>
      <c r="U809" s="5">
        <f>IFERROR(Referidos!P809,"")</f>
        <v>0</v>
      </c>
      <c r="V809">
        <f>IFERROR(Referidos!S809,"")</f>
        <v>0</v>
      </c>
      <c r="X809">
        <f>IFERROR(Demos!A807,"")</f>
        <v>0</v>
      </c>
      <c r="Y809">
        <f>IFERROR(Demos!B807,"")</f>
        <v>0</v>
      </c>
      <c r="Z809">
        <f>IFERROR(Demos!C807,"")</f>
        <v>0</v>
      </c>
      <c r="AA809" s="2">
        <f>IFERROR(Demos!D807,"")</f>
        <v>0</v>
      </c>
      <c r="AB809" s="2">
        <f>IFERROR(Demos!E807,"")</f>
        <v>0</v>
      </c>
      <c r="AC809">
        <f>IFERROR(Demos!G807,"")</f>
        <v>0</v>
      </c>
      <c r="AD809">
        <f>IFERROR(Demos!H807,"")</f>
        <v>0</v>
      </c>
      <c r="AF809">
        <f>IFERROR(Telemarketing!A804,"")</f>
        <v>0</v>
      </c>
      <c r="AG809">
        <f>IFERROR(Telemarketing!B804,"")</f>
        <v>0</v>
      </c>
      <c r="AH809" s="2">
        <f>IFERROR(Telemarketing!C804,"")</f>
        <v>0</v>
      </c>
      <c r="AI809" s="42">
        <f>IFERROR(Telemarketing!D804,"")</f>
        <v>0</v>
      </c>
      <c r="AJ809">
        <f>IFERROR(Telemarketing!E804,"")</f>
        <v>0</v>
      </c>
      <c r="AK809">
        <f>IFERROR(Telemarketing!F804,"")</f>
        <v>0</v>
      </c>
      <c r="AL809">
        <f>IFERROR(Telemarketing!G804,"")</f>
        <v>0</v>
      </c>
    </row>
    <row r="810" spans="2:38" x14ac:dyDescent="0.2">
      <c r="B810" s="2"/>
      <c r="K810" s="5"/>
      <c r="L810" s="2"/>
      <c r="O810">
        <f>IFERROR(Referidos!A810,"")</f>
        <v>0</v>
      </c>
      <c r="P810">
        <f>IFERROR(Referidos!B810,"")</f>
        <v>0</v>
      </c>
      <c r="Q810" s="2">
        <f>IFERROR(Referidos!C810,"")</f>
        <v>0</v>
      </c>
      <c r="R810">
        <f>IFERROR(Referidos!D810,"")</f>
        <v>0</v>
      </c>
      <c r="S810">
        <f>IFERROR(Referidos!J810,"")</f>
        <v>0</v>
      </c>
      <c r="T810">
        <f>IFERROR(Referidos!N810,"")</f>
        <v>0</v>
      </c>
      <c r="U810" s="5">
        <f>IFERROR(Referidos!P810,"")</f>
        <v>0</v>
      </c>
      <c r="V810">
        <f>IFERROR(Referidos!S810,"")</f>
        <v>0</v>
      </c>
      <c r="X810">
        <f>IFERROR(Demos!A808,"")</f>
        <v>0</v>
      </c>
      <c r="Y810">
        <f>IFERROR(Demos!B808,"")</f>
        <v>0</v>
      </c>
      <c r="Z810">
        <f>IFERROR(Demos!C808,"")</f>
        <v>0</v>
      </c>
      <c r="AA810" s="2">
        <f>IFERROR(Demos!D808,"")</f>
        <v>0</v>
      </c>
      <c r="AB810" s="2">
        <f>IFERROR(Demos!E808,"")</f>
        <v>0</v>
      </c>
      <c r="AC810">
        <f>IFERROR(Demos!G808,"")</f>
        <v>0</v>
      </c>
      <c r="AD810">
        <f>IFERROR(Demos!H808,"")</f>
        <v>0</v>
      </c>
      <c r="AF810">
        <f>IFERROR(Telemarketing!A805,"")</f>
        <v>0</v>
      </c>
      <c r="AG810">
        <f>IFERROR(Telemarketing!B805,"")</f>
        <v>0</v>
      </c>
      <c r="AH810" s="2">
        <f>IFERROR(Telemarketing!C805,"")</f>
        <v>0</v>
      </c>
      <c r="AI810" s="42">
        <f>IFERROR(Telemarketing!D805,"")</f>
        <v>0</v>
      </c>
      <c r="AJ810">
        <f>IFERROR(Telemarketing!E805,"")</f>
        <v>0</v>
      </c>
      <c r="AK810">
        <f>IFERROR(Telemarketing!F805,"")</f>
        <v>0</v>
      </c>
      <c r="AL810">
        <f>IFERROR(Telemarketing!G805,"")</f>
        <v>0</v>
      </c>
    </row>
    <row r="811" spans="2:38" x14ac:dyDescent="0.2">
      <c r="B811" s="2"/>
      <c r="K811" s="5"/>
      <c r="L811" s="2"/>
      <c r="O811">
        <f>IFERROR(Referidos!A811,"")</f>
        <v>0</v>
      </c>
      <c r="P811">
        <f>IFERROR(Referidos!B811,"")</f>
        <v>0</v>
      </c>
      <c r="Q811" s="2">
        <f>IFERROR(Referidos!C811,"")</f>
        <v>0</v>
      </c>
      <c r="R811">
        <f>IFERROR(Referidos!D811,"")</f>
        <v>0</v>
      </c>
      <c r="S811">
        <f>IFERROR(Referidos!J811,"")</f>
        <v>0</v>
      </c>
      <c r="T811">
        <f>IFERROR(Referidos!N811,"")</f>
        <v>0</v>
      </c>
      <c r="U811" s="5">
        <f>IFERROR(Referidos!P811,"")</f>
        <v>0</v>
      </c>
      <c r="V811">
        <f>IFERROR(Referidos!S811,"")</f>
        <v>0</v>
      </c>
      <c r="X811">
        <f>IFERROR(Demos!A809,"")</f>
        <v>0</v>
      </c>
      <c r="Y811">
        <f>IFERROR(Demos!B809,"")</f>
        <v>0</v>
      </c>
      <c r="Z811">
        <f>IFERROR(Demos!C809,"")</f>
        <v>0</v>
      </c>
      <c r="AA811" s="2">
        <f>IFERROR(Demos!D809,"")</f>
        <v>0</v>
      </c>
      <c r="AB811" s="2">
        <f>IFERROR(Demos!E809,"")</f>
        <v>0</v>
      </c>
      <c r="AC811">
        <f>IFERROR(Demos!G809,"")</f>
        <v>0</v>
      </c>
      <c r="AD811">
        <f>IFERROR(Demos!H809,"")</f>
        <v>0</v>
      </c>
      <c r="AF811">
        <f>IFERROR(Telemarketing!A806,"")</f>
        <v>0</v>
      </c>
      <c r="AG811">
        <f>IFERROR(Telemarketing!B806,"")</f>
        <v>0</v>
      </c>
      <c r="AH811" s="2">
        <f>IFERROR(Telemarketing!C806,"")</f>
        <v>0</v>
      </c>
      <c r="AI811" s="42">
        <f>IFERROR(Telemarketing!D806,"")</f>
        <v>0</v>
      </c>
      <c r="AJ811">
        <f>IFERROR(Telemarketing!E806,"")</f>
        <v>0</v>
      </c>
      <c r="AK811">
        <f>IFERROR(Telemarketing!F806,"")</f>
        <v>0</v>
      </c>
      <c r="AL811">
        <f>IFERROR(Telemarketing!G806,"")</f>
        <v>0</v>
      </c>
    </row>
    <row r="812" spans="2:38" x14ac:dyDescent="0.2">
      <c r="B812" s="2"/>
      <c r="K812" s="5"/>
      <c r="L812" s="2"/>
      <c r="O812">
        <f>IFERROR(Referidos!A812,"")</f>
        <v>0</v>
      </c>
      <c r="P812">
        <f>IFERROR(Referidos!B812,"")</f>
        <v>0</v>
      </c>
      <c r="Q812" s="2">
        <f>IFERROR(Referidos!C812,"")</f>
        <v>0</v>
      </c>
      <c r="R812">
        <f>IFERROR(Referidos!D812,"")</f>
        <v>0</v>
      </c>
      <c r="S812">
        <f>IFERROR(Referidos!J812,"")</f>
        <v>0</v>
      </c>
      <c r="T812">
        <f>IFERROR(Referidos!N812,"")</f>
        <v>0</v>
      </c>
      <c r="U812" s="5">
        <f>IFERROR(Referidos!P812,"")</f>
        <v>0</v>
      </c>
      <c r="V812">
        <f>IFERROR(Referidos!S812,"")</f>
        <v>0</v>
      </c>
      <c r="X812">
        <f>IFERROR(Demos!A810,"")</f>
        <v>0</v>
      </c>
      <c r="Y812">
        <f>IFERROR(Demos!B810,"")</f>
        <v>0</v>
      </c>
      <c r="Z812">
        <f>IFERROR(Demos!C810,"")</f>
        <v>0</v>
      </c>
      <c r="AA812" s="2">
        <f>IFERROR(Demos!D810,"")</f>
        <v>0</v>
      </c>
      <c r="AB812" s="2">
        <f>IFERROR(Demos!E810,"")</f>
        <v>0</v>
      </c>
      <c r="AC812">
        <f>IFERROR(Demos!G810,"")</f>
        <v>0</v>
      </c>
      <c r="AD812">
        <f>IFERROR(Demos!H810,"")</f>
        <v>0</v>
      </c>
      <c r="AF812">
        <f>IFERROR(Telemarketing!A807,"")</f>
        <v>0</v>
      </c>
      <c r="AG812">
        <f>IFERROR(Telemarketing!B807,"")</f>
        <v>0</v>
      </c>
      <c r="AH812" s="2">
        <f>IFERROR(Telemarketing!C807,"")</f>
        <v>0</v>
      </c>
      <c r="AI812" s="42">
        <f>IFERROR(Telemarketing!D807,"")</f>
        <v>0</v>
      </c>
      <c r="AJ812">
        <f>IFERROR(Telemarketing!E807,"")</f>
        <v>0</v>
      </c>
      <c r="AK812">
        <f>IFERROR(Telemarketing!F807,"")</f>
        <v>0</v>
      </c>
      <c r="AL812">
        <f>IFERROR(Telemarketing!G807,"")</f>
        <v>0</v>
      </c>
    </row>
    <row r="813" spans="2:38" x14ac:dyDescent="0.2">
      <c r="B813" s="2"/>
      <c r="K813" s="5"/>
      <c r="L813" s="2"/>
      <c r="O813">
        <f>IFERROR(Referidos!A813,"")</f>
        <v>0</v>
      </c>
      <c r="P813">
        <f>IFERROR(Referidos!B813,"")</f>
        <v>0</v>
      </c>
      <c r="Q813" s="2">
        <f>IFERROR(Referidos!C813,"")</f>
        <v>0</v>
      </c>
      <c r="R813">
        <f>IFERROR(Referidos!D813,"")</f>
        <v>0</v>
      </c>
      <c r="S813">
        <f>IFERROR(Referidos!J813,"")</f>
        <v>0</v>
      </c>
      <c r="T813">
        <f>IFERROR(Referidos!N813,"")</f>
        <v>0</v>
      </c>
      <c r="U813" s="5">
        <f>IFERROR(Referidos!P813,"")</f>
        <v>0</v>
      </c>
      <c r="V813">
        <f>IFERROR(Referidos!S813,"")</f>
        <v>0</v>
      </c>
      <c r="X813">
        <f>IFERROR(Demos!A811,"")</f>
        <v>0</v>
      </c>
      <c r="Y813">
        <f>IFERROR(Demos!B811,"")</f>
        <v>0</v>
      </c>
      <c r="Z813">
        <f>IFERROR(Demos!C811,"")</f>
        <v>0</v>
      </c>
      <c r="AA813" s="2">
        <f>IFERROR(Demos!D811,"")</f>
        <v>0</v>
      </c>
      <c r="AB813" s="2">
        <f>IFERROR(Demos!E811,"")</f>
        <v>0</v>
      </c>
      <c r="AC813">
        <f>IFERROR(Demos!G811,"")</f>
        <v>0</v>
      </c>
      <c r="AD813">
        <f>IFERROR(Demos!H811,"")</f>
        <v>0</v>
      </c>
      <c r="AF813">
        <f>IFERROR(Telemarketing!A808,"")</f>
        <v>0</v>
      </c>
      <c r="AG813">
        <f>IFERROR(Telemarketing!B808,"")</f>
        <v>0</v>
      </c>
      <c r="AH813" s="2">
        <f>IFERROR(Telemarketing!C808,"")</f>
        <v>0</v>
      </c>
      <c r="AI813" s="42">
        <f>IFERROR(Telemarketing!D808,"")</f>
        <v>0</v>
      </c>
      <c r="AJ813">
        <f>IFERROR(Telemarketing!E808,"")</f>
        <v>0</v>
      </c>
      <c r="AK813">
        <f>IFERROR(Telemarketing!F808,"")</f>
        <v>0</v>
      </c>
      <c r="AL813">
        <f>IFERROR(Telemarketing!G808,"")</f>
        <v>0</v>
      </c>
    </row>
    <row r="814" spans="2:38" x14ac:dyDescent="0.2">
      <c r="B814" s="2"/>
      <c r="K814" s="5"/>
      <c r="L814" s="2"/>
      <c r="O814">
        <f>IFERROR(Referidos!A814,"")</f>
        <v>0</v>
      </c>
      <c r="P814">
        <f>IFERROR(Referidos!B814,"")</f>
        <v>0</v>
      </c>
      <c r="Q814" s="2">
        <f>IFERROR(Referidos!C814,"")</f>
        <v>0</v>
      </c>
      <c r="R814">
        <f>IFERROR(Referidos!D814,"")</f>
        <v>0</v>
      </c>
      <c r="S814">
        <f>IFERROR(Referidos!J814,"")</f>
        <v>0</v>
      </c>
      <c r="T814">
        <f>IFERROR(Referidos!N814,"")</f>
        <v>0</v>
      </c>
      <c r="U814" s="5">
        <f>IFERROR(Referidos!P814,"")</f>
        <v>0</v>
      </c>
      <c r="V814">
        <f>IFERROR(Referidos!S814,"")</f>
        <v>0</v>
      </c>
      <c r="X814">
        <f>IFERROR(Demos!A812,"")</f>
        <v>0</v>
      </c>
      <c r="Y814">
        <f>IFERROR(Demos!B812,"")</f>
        <v>0</v>
      </c>
      <c r="Z814">
        <f>IFERROR(Demos!C812,"")</f>
        <v>0</v>
      </c>
      <c r="AA814" s="2">
        <f>IFERROR(Demos!D812,"")</f>
        <v>0</v>
      </c>
      <c r="AB814" s="2">
        <f>IFERROR(Demos!E812,"")</f>
        <v>0</v>
      </c>
      <c r="AC814">
        <f>IFERROR(Demos!G812,"")</f>
        <v>0</v>
      </c>
      <c r="AD814">
        <f>IFERROR(Demos!H812,"")</f>
        <v>0</v>
      </c>
      <c r="AF814">
        <f>IFERROR(Telemarketing!A809,"")</f>
        <v>0</v>
      </c>
      <c r="AG814">
        <f>IFERROR(Telemarketing!B809,"")</f>
        <v>0</v>
      </c>
      <c r="AH814" s="2">
        <f>IFERROR(Telemarketing!C809,"")</f>
        <v>0</v>
      </c>
      <c r="AI814" s="42">
        <f>IFERROR(Telemarketing!D809,"")</f>
        <v>0</v>
      </c>
      <c r="AJ814">
        <f>IFERROR(Telemarketing!E809,"")</f>
        <v>0</v>
      </c>
      <c r="AK814">
        <f>IFERROR(Telemarketing!F809,"")</f>
        <v>0</v>
      </c>
      <c r="AL814">
        <f>IFERROR(Telemarketing!G809,"")</f>
        <v>0</v>
      </c>
    </row>
    <row r="815" spans="2:38" x14ac:dyDescent="0.2">
      <c r="B815" s="2"/>
      <c r="K815" s="5"/>
      <c r="L815" s="2"/>
      <c r="O815">
        <f>IFERROR(Referidos!A815,"")</f>
        <v>0</v>
      </c>
      <c r="P815">
        <f>IFERROR(Referidos!B815,"")</f>
        <v>0</v>
      </c>
      <c r="Q815" s="2">
        <f>IFERROR(Referidos!C815,"")</f>
        <v>0</v>
      </c>
      <c r="R815">
        <f>IFERROR(Referidos!D815,"")</f>
        <v>0</v>
      </c>
      <c r="S815">
        <f>IFERROR(Referidos!J815,"")</f>
        <v>0</v>
      </c>
      <c r="T815">
        <f>IFERROR(Referidos!N815,"")</f>
        <v>0</v>
      </c>
      <c r="U815" s="5">
        <f>IFERROR(Referidos!P815,"")</f>
        <v>0</v>
      </c>
      <c r="V815">
        <f>IFERROR(Referidos!S815,"")</f>
        <v>0</v>
      </c>
      <c r="X815">
        <f>IFERROR(Demos!A813,"")</f>
        <v>0</v>
      </c>
      <c r="Y815">
        <f>IFERROR(Demos!B813,"")</f>
        <v>0</v>
      </c>
      <c r="Z815">
        <f>IFERROR(Demos!C813,"")</f>
        <v>0</v>
      </c>
      <c r="AA815" s="2">
        <f>IFERROR(Demos!D813,"")</f>
        <v>0</v>
      </c>
      <c r="AB815" s="2">
        <f>IFERROR(Demos!E813,"")</f>
        <v>0</v>
      </c>
      <c r="AC815">
        <f>IFERROR(Demos!G813,"")</f>
        <v>0</v>
      </c>
      <c r="AD815">
        <f>IFERROR(Demos!H813,"")</f>
        <v>0</v>
      </c>
      <c r="AF815">
        <f>IFERROR(Telemarketing!A810,"")</f>
        <v>0</v>
      </c>
      <c r="AG815">
        <f>IFERROR(Telemarketing!B810,"")</f>
        <v>0</v>
      </c>
      <c r="AH815" s="2">
        <f>IFERROR(Telemarketing!C810,"")</f>
        <v>0</v>
      </c>
      <c r="AI815" s="42">
        <f>IFERROR(Telemarketing!D810,"")</f>
        <v>0</v>
      </c>
      <c r="AJ815">
        <f>IFERROR(Telemarketing!E810,"")</f>
        <v>0</v>
      </c>
      <c r="AK815">
        <f>IFERROR(Telemarketing!F810,"")</f>
        <v>0</v>
      </c>
      <c r="AL815">
        <f>IFERROR(Telemarketing!G810,"")</f>
        <v>0</v>
      </c>
    </row>
    <row r="816" spans="2:38" x14ac:dyDescent="0.2">
      <c r="B816" s="2"/>
      <c r="K816" s="5"/>
      <c r="L816" s="2"/>
      <c r="O816">
        <f>IFERROR(Referidos!A816,"")</f>
        <v>0</v>
      </c>
      <c r="P816">
        <f>IFERROR(Referidos!B816,"")</f>
        <v>0</v>
      </c>
      <c r="Q816" s="2">
        <f>IFERROR(Referidos!C816,"")</f>
        <v>0</v>
      </c>
      <c r="R816">
        <f>IFERROR(Referidos!D816,"")</f>
        <v>0</v>
      </c>
      <c r="S816">
        <f>IFERROR(Referidos!J816,"")</f>
        <v>0</v>
      </c>
      <c r="T816">
        <f>IFERROR(Referidos!N816,"")</f>
        <v>0</v>
      </c>
      <c r="U816" s="5">
        <f>IFERROR(Referidos!P816,"")</f>
        <v>0</v>
      </c>
      <c r="V816">
        <f>IFERROR(Referidos!S816,"")</f>
        <v>0</v>
      </c>
      <c r="X816">
        <f>IFERROR(Demos!A814,"")</f>
        <v>0</v>
      </c>
      <c r="Y816">
        <f>IFERROR(Demos!B814,"")</f>
        <v>0</v>
      </c>
      <c r="Z816">
        <f>IFERROR(Demos!C814,"")</f>
        <v>0</v>
      </c>
      <c r="AA816" s="2">
        <f>IFERROR(Demos!D814,"")</f>
        <v>0</v>
      </c>
      <c r="AB816" s="2">
        <f>IFERROR(Demos!E814,"")</f>
        <v>0</v>
      </c>
      <c r="AC816">
        <f>IFERROR(Demos!G814,"")</f>
        <v>0</v>
      </c>
      <c r="AD816">
        <f>IFERROR(Demos!H814,"")</f>
        <v>0</v>
      </c>
      <c r="AF816">
        <f>IFERROR(Telemarketing!A811,"")</f>
        <v>0</v>
      </c>
      <c r="AG816">
        <f>IFERROR(Telemarketing!B811,"")</f>
        <v>0</v>
      </c>
      <c r="AH816" s="2">
        <f>IFERROR(Telemarketing!C811,"")</f>
        <v>0</v>
      </c>
      <c r="AI816" s="42">
        <f>IFERROR(Telemarketing!D811,"")</f>
        <v>0</v>
      </c>
      <c r="AJ816">
        <f>IFERROR(Telemarketing!E811,"")</f>
        <v>0</v>
      </c>
      <c r="AK816">
        <f>IFERROR(Telemarketing!F811,"")</f>
        <v>0</v>
      </c>
      <c r="AL816">
        <f>IFERROR(Telemarketing!G811,"")</f>
        <v>0</v>
      </c>
    </row>
    <row r="817" spans="2:38" x14ac:dyDescent="0.2">
      <c r="B817" s="2"/>
      <c r="K817" s="5"/>
      <c r="L817" s="2"/>
      <c r="O817">
        <f>IFERROR(Referidos!A817,"")</f>
        <v>0</v>
      </c>
      <c r="P817">
        <f>IFERROR(Referidos!B817,"")</f>
        <v>0</v>
      </c>
      <c r="Q817" s="2">
        <f>IFERROR(Referidos!C817,"")</f>
        <v>0</v>
      </c>
      <c r="R817">
        <f>IFERROR(Referidos!D817,"")</f>
        <v>0</v>
      </c>
      <c r="S817">
        <f>IFERROR(Referidos!J817,"")</f>
        <v>0</v>
      </c>
      <c r="T817">
        <f>IFERROR(Referidos!N817,"")</f>
        <v>0</v>
      </c>
      <c r="U817" s="5">
        <f>IFERROR(Referidos!P817,"")</f>
        <v>0</v>
      </c>
      <c r="V817">
        <f>IFERROR(Referidos!S817,"")</f>
        <v>0</v>
      </c>
      <c r="X817">
        <f>IFERROR(Demos!A815,"")</f>
        <v>0</v>
      </c>
      <c r="Y817">
        <f>IFERROR(Demos!B815,"")</f>
        <v>0</v>
      </c>
      <c r="Z817">
        <f>IFERROR(Demos!C815,"")</f>
        <v>0</v>
      </c>
      <c r="AA817" s="2">
        <f>IFERROR(Demos!D815,"")</f>
        <v>0</v>
      </c>
      <c r="AB817" s="2">
        <f>IFERROR(Demos!E815,"")</f>
        <v>0</v>
      </c>
      <c r="AC817">
        <f>IFERROR(Demos!G815,"")</f>
        <v>0</v>
      </c>
      <c r="AD817">
        <f>IFERROR(Demos!H815,"")</f>
        <v>0</v>
      </c>
      <c r="AF817">
        <f>IFERROR(Telemarketing!A812,"")</f>
        <v>0</v>
      </c>
      <c r="AG817">
        <f>IFERROR(Telemarketing!B812,"")</f>
        <v>0</v>
      </c>
      <c r="AH817" s="2">
        <f>IFERROR(Telemarketing!C812,"")</f>
        <v>0</v>
      </c>
      <c r="AI817" s="42">
        <f>IFERROR(Telemarketing!D812,"")</f>
        <v>0</v>
      </c>
      <c r="AJ817">
        <f>IFERROR(Telemarketing!E812,"")</f>
        <v>0</v>
      </c>
      <c r="AK817">
        <f>IFERROR(Telemarketing!F812,"")</f>
        <v>0</v>
      </c>
      <c r="AL817">
        <f>IFERROR(Telemarketing!G812,"")</f>
        <v>0</v>
      </c>
    </row>
    <row r="818" spans="2:38" x14ac:dyDescent="0.2">
      <c r="B818" s="2"/>
      <c r="K818" s="5"/>
      <c r="L818" s="2"/>
      <c r="O818">
        <f>IFERROR(Referidos!A818,"")</f>
        <v>0</v>
      </c>
      <c r="P818">
        <f>IFERROR(Referidos!B818,"")</f>
        <v>0</v>
      </c>
      <c r="Q818" s="2">
        <f>IFERROR(Referidos!C818,"")</f>
        <v>0</v>
      </c>
      <c r="R818">
        <f>IFERROR(Referidos!D818,"")</f>
        <v>0</v>
      </c>
      <c r="S818">
        <f>IFERROR(Referidos!J818,"")</f>
        <v>0</v>
      </c>
      <c r="T818">
        <f>IFERROR(Referidos!N818,"")</f>
        <v>0</v>
      </c>
      <c r="U818" s="5">
        <f>IFERROR(Referidos!P818,"")</f>
        <v>0</v>
      </c>
      <c r="V818">
        <f>IFERROR(Referidos!S818,"")</f>
        <v>0</v>
      </c>
      <c r="X818">
        <f>IFERROR(Demos!A816,"")</f>
        <v>0</v>
      </c>
      <c r="Y818">
        <f>IFERROR(Demos!B816,"")</f>
        <v>0</v>
      </c>
      <c r="Z818">
        <f>IFERROR(Demos!C816,"")</f>
        <v>0</v>
      </c>
      <c r="AA818" s="2">
        <f>IFERROR(Demos!D816,"")</f>
        <v>0</v>
      </c>
      <c r="AB818" s="2">
        <f>IFERROR(Demos!E816,"")</f>
        <v>0</v>
      </c>
      <c r="AC818">
        <f>IFERROR(Demos!G816,"")</f>
        <v>0</v>
      </c>
      <c r="AD818">
        <f>IFERROR(Demos!H816,"")</f>
        <v>0</v>
      </c>
      <c r="AF818">
        <f>IFERROR(Telemarketing!A813,"")</f>
        <v>0</v>
      </c>
      <c r="AG818">
        <f>IFERROR(Telemarketing!B813,"")</f>
        <v>0</v>
      </c>
      <c r="AH818" s="2">
        <f>IFERROR(Telemarketing!C813,"")</f>
        <v>0</v>
      </c>
      <c r="AI818" s="42">
        <f>IFERROR(Telemarketing!D813,"")</f>
        <v>0</v>
      </c>
      <c r="AJ818">
        <f>IFERROR(Telemarketing!E813,"")</f>
        <v>0</v>
      </c>
      <c r="AK818">
        <f>IFERROR(Telemarketing!F813,"")</f>
        <v>0</v>
      </c>
      <c r="AL818">
        <f>IFERROR(Telemarketing!G813,"")</f>
        <v>0</v>
      </c>
    </row>
    <row r="819" spans="2:38" x14ac:dyDescent="0.2">
      <c r="B819" s="2"/>
      <c r="K819" s="5"/>
      <c r="L819" s="2"/>
      <c r="O819">
        <f>IFERROR(Referidos!A819,"")</f>
        <v>0</v>
      </c>
      <c r="P819">
        <f>IFERROR(Referidos!B819,"")</f>
        <v>0</v>
      </c>
      <c r="Q819" s="2">
        <f>IFERROR(Referidos!C819,"")</f>
        <v>0</v>
      </c>
      <c r="R819">
        <f>IFERROR(Referidos!D819,"")</f>
        <v>0</v>
      </c>
      <c r="S819">
        <f>IFERROR(Referidos!J819,"")</f>
        <v>0</v>
      </c>
      <c r="T819">
        <f>IFERROR(Referidos!N819,"")</f>
        <v>0</v>
      </c>
      <c r="U819" s="5">
        <f>IFERROR(Referidos!P819,"")</f>
        <v>0</v>
      </c>
      <c r="V819">
        <f>IFERROR(Referidos!S819,"")</f>
        <v>0</v>
      </c>
      <c r="X819">
        <f>IFERROR(Demos!A817,"")</f>
        <v>0</v>
      </c>
      <c r="Y819">
        <f>IFERROR(Demos!B817,"")</f>
        <v>0</v>
      </c>
      <c r="Z819">
        <f>IFERROR(Demos!C817,"")</f>
        <v>0</v>
      </c>
      <c r="AA819" s="2">
        <f>IFERROR(Demos!D817,"")</f>
        <v>0</v>
      </c>
      <c r="AB819" s="2">
        <f>IFERROR(Demos!E817,"")</f>
        <v>0</v>
      </c>
      <c r="AC819">
        <f>IFERROR(Demos!G817,"")</f>
        <v>0</v>
      </c>
      <c r="AD819">
        <f>IFERROR(Demos!H817,"")</f>
        <v>0</v>
      </c>
      <c r="AF819">
        <f>IFERROR(Telemarketing!A814,"")</f>
        <v>0</v>
      </c>
      <c r="AG819">
        <f>IFERROR(Telemarketing!B814,"")</f>
        <v>0</v>
      </c>
      <c r="AH819" s="2">
        <f>IFERROR(Telemarketing!C814,"")</f>
        <v>0</v>
      </c>
      <c r="AI819" s="42">
        <f>IFERROR(Telemarketing!D814,"")</f>
        <v>0</v>
      </c>
      <c r="AJ819">
        <f>IFERROR(Telemarketing!E814,"")</f>
        <v>0</v>
      </c>
      <c r="AK819">
        <f>IFERROR(Telemarketing!F814,"")</f>
        <v>0</v>
      </c>
      <c r="AL819">
        <f>IFERROR(Telemarketing!G814,"")</f>
        <v>0</v>
      </c>
    </row>
    <row r="820" spans="2:38" x14ac:dyDescent="0.2">
      <c r="B820" s="2"/>
      <c r="K820" s="5"/>
      <c r="L820" s="2"/>
      <c r="O820">
        <f>IFERROR(Referidos!A820,"")</f>
        <v>0</v>
      </c>
      <c r="P820">
        <f>IFERROR(Referidos!B820,"")</f>
        <v>0</v>
      </c>
      <c r="Q820" s="2">
        <f>IFERROR(Referidos!C820,"")</f>
        <v>0</v>
      </c>
      <c r="R820">
        <f>IFERROR(Referidos!D820,"")</f>
        <v>0</v>
      </c>
      <c r="S820">
        <f>IFERROR(Referidos!J820,"")</f>
        <v>0</v>
      </c>
      <c r="T820">
        <f>IFERROR(Referidos!N820,"")</f>
        <v>0</v>
      </c>
      <c r="U820" s="5">
        <f>IFERROR(Referidos!P820,"")</f>
        <v>0</v>
      </c>
      <c r="V820">
        <f>IFERROR(Referidos!S820,"")</f>
        <v>0</v>
      </c>
      <c r="X820">
        <f>IFERROR(Demos!A818,"")</f>
        <v>0</v>
      </c>
      <c r="Y820">
        <f>IFERROR(Demos!B818,"")</f>
        <v>0</v>
      </c>
      <c r="Z820">
        <f>IFERROR(Demos!C818,"")</f>
        <v>0</v>
      </c>
      <c r="AA820" s="2">
        <f>IFERROR(Demos!D818,"")</f>
        <v>0</v>
      </c>
      <c r="AB820" s="2">
        <f>IFERROR(Demos!E818,"")</f>
        <v>0</v>
      </c>
      <c r="AC820">
        <f>IFERROR(Demos!G818,"")</f>
        <v>0</v>
      </c>
      <c r="AD820">
        <f>IFERROR(Demos!H818,"")</f>
        <v>0</v>
      </c>
      <c r="AF820">
        <f>IFERROR(Telemarketing!A815,"")</f>
        <v>0</v>
      </c>
      <c r="AG820">
        <f>IFERROR(Telemarketing!B815,"")</f>
        <v>0</v>
      </c>
      <c r="AH820" s="2">
        <f>IFERROR(Telemarketing!C815,"")</f>
        <v>0</v>
      </c>
      <c r="AI820" s="42">
        <f>IFERROR(Telemarketing!D815,"")</f>
        <v>0</v>
      </c>
      <c r="AJ820">
        <f>IFERROR(Telemarketing!E815,"")</f>
        <v>0</v>
      </c>
      <c r="AK820">
        <f>IFERROR(Telemarketing!F815,"")</f>
        <v>0</v>
      </c>
      <c r="AL820">
        <f>IFERROR(Telemarketing!G815,"")</f>
        <v>0</v>
      </c>
    </row>
    <row r="821" spans="2:38" x14ac:dyDescent="0.2">
      <c r="B821" s="2"/>
      <c r="K821" s="5"/>
      <c r="L821" s="2"/>
      <c r="O821">
        <f>IFERROR(Referidos!A821,"")</f>
        <v>0</v>
      </c>
      <c r="P821">
        <f>IFERROR(Referidos!B821,"")</f>
        <v>0</v>
      </c>
      <c r="Q821" s="2">
        <f>IFERROR(Referidos!C821,"")</f>
        <v>0</v>
      </c>
      <c r="R821">
        <f>IFERROR(Referidos!D821,"")</f>
        <v>0</v>
      </c>
      <c r="S821">
        <f>IFERROR(Referidos!J821,"")</f>
        <v>0</v>
      </c>
      <c r="T821">
        <f>IFERROR(Referidos!N821,"")</f>
        <v>0</v>
      </c>
      <c r="U821" s="5">
        <f>IFERROR(Referidos!P821,"")</f>
        <v>0</v>
      </c>
      <c r="V821">
        <f>IFERROR(Referidos!S821,"")</f>
        <v>0</v>
      </c>
      <c r="X821">
        <f>IFERROR(Demos!A819,"")</f>
        <v>0</v>
      </c>
      <c r="Y821">
        <f>IFERROR(Demos!B819,"")</f>
        <v>0</v>
      </c>
      <c r="Z821">
        <f>IFERROR(Demos!C819,"")</f>
        <v>0</v>
      </c>
      <c r="AA821" s="2">
        <f>IFERROR(Demos!D819,"")</f>
        <v>0</v>
      </c>
      <c r="AB821" s="2">
        <f>IFERROR(Demos!E819,"")</f>
        <v>0</v>
      </c>
      <c r="AC821">
        <f>IFERROR(Demos!G819,"")</f>
        <v>0</v>
      </c>
      <c r="AD821">
        <f>IFERROR(Demos!H819,"")</f>
        <v>0</v>
      </c>
      <c r="AF821">
        <f>IFERROR(Telemarketing!A816,"")</f>
        <v>0</v>
      </c>
      <c r="AG821">
        <f>IFERROR(Telemarketing!B816,"")</f>
        <v>0</v>
      </c>
      <c r="AH821" s="2">
        <f>IFERROR(Telemarketing!C816,"")</f>
        <v>0</v>
      </c>
      <c r="AI821" s="42">
        <f>IFERROR(Telemarketing!D816,"")</f>
        <v>0</v>
      </c>
      <c r="AJ821">
        <f>IFERROR(Telemarketing!E816,"")</f>
        <v>0</v>
      </c>
      <c r="AK821">
        <f>IFERROR(Telemarketing!F816,"")</f>
        <v>0</v>
      </c>
      <c r="AL821">
        <f>IFERROR(Telemarketing!G816,"")</f>
        <v>0</v>
      </c>
    </row>
    <row r="822" spans="2:38" x14ac:dyDescent="0.2">
      <c r="B822" s="2"/>
      <c r="K822" s="5"/>
      <c r="L822" s="2"/>
      <c r="O822">
        <f>IFERROR(Referidos!A822,"")</f>
        <v>0</v>
      </c>
      <c r="P822">
        <f>IFERROR(Referidos!B822,"")</f>
        <v>0</v>
      </c>
      <c r="Q822" s="2">
        <f>IFERROR(Referidos!C822,"")</f>
        <v>0</v>
      </c>
      <c r="R822">
        <f>IFERROR(Referidos!D822,"")</f>
        <v>0</v>
      </c>
      <c r="S822">
        <f>IFERROR(Referidos!J822,"")</f>
        <v>0</v>
      </c>
      <c r="T822">
        <f>IFERROR(Referidos!N822,"")</f>
        <v>0</v>
      </c>
      <c r="U822" s="5">
        <f>IFERROR(Referidos!P822,"")</f>
        <v>0</v>
      </c>
      <c r="V822">
        <f>IFERROR(Referidos!S822,"")</f>
        <v>0</v>
      </c>
      <c r="X822">
        <f>IFERROR(Demos!A820,"")</f>
        <v>0</v>
      </c>
      <c r="Y822">
        <f>IFERROR(Demos!B820,"")</f>
        <v>0</v>
      </c>
      <c r="Z822">
        <f>IFERROR(Demos!C820,"")</f>
        <v>0</v>
      </c>
      <c r="AA822" s="2">
        <f>IFERROR(Demos!D820,"")</f>
        <v>0</v>
      </c>
      <c r="AB822" s="2">
        <f>IFERROR(Demos!E820,"")</f>
        <v>0</v>
      </c>
      <c r="AC822">
        <f>IFERROR(Demos!G820,"")</f>
        <v>0</v>
      </c>
      <c r="AD822">
        <f>IFERROR(Demos!H820,"")</f>
        <v>0</v>
      </c>
      <c r="AF822">
        <f>IFERROR(Telemarketing!A817,"")</f>
        <v>0</v>
      </c>
      <c r="AG822">
        <f>IFERROR(Telemarketing!B817,"")</f>
        <v>0</v>
      </c>
      <c r="AH822" s="2">
        <f>IFERROR(Telemarketing!C817,"")</f>
        <v>0</v>
      </c>
      <c r="AI822" s="42">
        <f>IFERROR(Telemarketing!D817,"")</f>
        <v>0</v>
      </c>
      <c r="AJ822">
        <f>IFERROR(Telemarketing!E817,"")</f>
        <v>0</v>
      </c>
      <c r="AK822">
        <f>IFERROR(Telemarketing!F817,"")</f>
        <v>0</v>
      </c>
      <c r="AL822">
        <f>IFERROR(Telemarketing!G817,"")</f>
        <v>0</v>
      </c>
    </row>
    <row r="823" spans="2:38" x14ac:dyDescent="0.2">
      <c r="B823" s="2"/>
      <c r="K823" s="5"/>
      <c r="L823" s="2"/>
      <c r="O823">
        <f>IFERROR(Referidos!A823,"")</f>
        <v>0</v>
      </c>
      <c r="P823">
        <f>IFERROR(Referidos!B823,"")</f>
        <v>0</v>
      </c>
      <c r="Q823" s="2">
        <f>IFERROR(Referidos!C823,"")</f>
        <v>0</v>
      </c>
      <c r="R823">
        <f>IFERROR(Referidos!D823,"")</f>
        <v>0</v>
      </c>
      <c r="S823">
        <f>IFERROR(Referidos!J823,"")</f>
        <v>0</v>
      </c>
      <c r="T823">
        <f>IFERROR(Referidos!N823,"")</f>
        <v>0</v>
      </c>
      <c r="U823" s="5">
        <f>IFERROR(Referidos!P823,"")</f>
        <v>0</v>
      </c>
      <c r="V823">
        <f>IFERROR(Referidos!S823,"")</f>
        <v>0</v>
      </c>
      <c r="X823">
        <f>IFERROR(Demos!A821,"")</f>
        <v>0</v>
      </c>
      <c r="Y823">
        <f>IFERROR(Demos!B821,"")</f>
        <v>0</v>
      </c>
      <c r="Z823">
        <f>IFERROR(Demos!C821,"")</f>
        <v>0</v>
      </c>
      <c r="AA823" s="2">
        <f>IFERROR(Demos!D821,"")</f>
        <v>0</v>
      </c>
      <c r="AB823" s="2">
        <f>IFERROR(Demos!E821,"")</f>
        <v>0</v>
      </c>
      <c r="AC823">
        <f>IFERROR(Demos!G821,"")</f>
        <v>0</v>
      </c>
      <c r="AD823">
        <f>IFERROR(Demos!H821,"")</f>
        <v>0</v>
      </c>
      <c r="AF823">
        <f>IFERROR(Telemarketing!A818,"")</f>
        <v>0</v>
      </c>
      <c r="AG823">
        <f>IFERROR(Telemarketing!B818,"")</f>
        <v>0</v>
      </c>
      <c r="AH823" s="2">
        <f>IFERROR(Telemarketing!C818,"")</f>
        <v>0</v>
      </c>
      <c r="AI823" s="42">
        <f>IFERROR(Telemarketing!D818,"")</f>
        <v>0</v>
      </c>
      <c r="AJ823">
        <f>IFERROR(Telemarketing!E818,"")</f>
        <v>0</v>
      </c>
      <c r="AK823">
        <f>IFERROR(Telemarketing!F818,"")</f>
        <v>0</v>
      </c>
      <c r="AL823">
        <f>IFERROR(Telemarketing!G818,"")</f>
        <v>0</v>
      </c>
    </row>
    <row r="824" spans="2:38" x14ac:dyDescent="0.2">
      <c r="B824" s="2"/>
      <c r="K824" s="5"/>
      <c r="L824" s="2"/>
      <c r="O824">
        <f>IFERROR(Referidos!A824,"")</f>
        <v>0</v>
      </c>
      <c r="P824">
        <f>IFERROR(Referidos!B824,"")</f>
        <v>0</v>
      </c>
      <c r="Q824" s="2">
        <f>IFERROR(Referidos!C824,"")</f>
        <v>0</v>
      </c>
      <c r="R824">
        <f>IFERROR(Referidos!D824,"")</f>
        <v>0</v>
      </c>
      <c r="S824">
        <f>IFERROR(Referidos!J824,"")</f>
        <v>0</v>
      </c>
      <c r="T824">
        <f>IFERROR(Referidos!N824,"")</f>
        <v>0</v>
      </c>
      <c r="U824" s="5">
        <f>IFERROR(Referidos!P824,"")</f>
        <v>0</v>
      </c>
      <c r="V824">
        <f>IFERROR(Referidos!S824,"")</f>
        <v>0</v>
      </c>
      <c r="X824">
        <f>IFERROR(Demos!A822,"")</f>
        <v>0</v>
      </c>
      <c r="Y824">
        <f>IFERROR(Demos!B822,"")</f>
        <v>0</v>
      </c>
      <c r="Z824">
        <f>IFERROR(Demos!C822,"")</f>
        <v>0</v>
      </c>
      <c r="AA824" s="2">
        <f>IFERROR(Demos!D822,"")</f>
        <v>0</v>
      </c>
      <c r="AB824" s="2">
        <f>IFERROR(Demos!E822,"")</f>
        <v>0</v>
      </c>
      <c r="AC824">
        <f>IFERROR(Demos!G822,"")</f>
        <v>0</v>
      </c>
      <c r="AD824">
        <f>IFERROR(Demos!H822,"")</f>
        <v>0</v>
      </c>
      <c r="AF824">
        <f>IFERROR(Telemarketing!A819,"")</f>
        <v>0</v>
      </c>
      <c r="AG824">
        <f>IFERROR(Telemarketing!B819,"")</f>
        <v>0</v>
      </c>
      <c r="AH824" s="2">
        <f>IFERROR(Telemarketing!C819,"")</f>
        <v>0</v>
      </c>
      <c r="AI824" s="42">
        <f>IFERROR(Telemarketing!D819,"")</f>
        <v>0</v>
      </c>
      <c r="AJ824">
        <f>IFERROR(Telemarketing!E819,"")</f>
        <v>0</v>
      </c>
      <c r="AK824">
        <f>IFERROR(Telemarketing!F819,"")</f>
        <v>0</v>
      </c>
      <c r="AL824">
        <f>IFERROR(Telemarketing!G819,"")</f>
        <v>0</v>
      </c>
    </row>
    <row r="825" spans="2:38" x14ac:dyDescent="0.2">
      <c r="B825" s="2"/>
      <c r="K825" s="5"/>
      <c r="L825" s="2"/>
      <c r="O825">
        <f>IFERROR(Referidos!A825,"")</f>
        <v>0</v>
      </c>
      <c r="P825">
        <f>IFERROR(Referidos!B825,"")</f>
        <v>0</v>
      </c>
      <c r="Q825" s="2">
        <f>IFERROR(Referidos!C825,"")</f>
        <v>0</v>
      </c>
      <c r="R825">
        <f>IFERROR(Referidos!D825,"")</f>
        <v>0</v>
      </c>
      <c r="S825">
        <f>IFERROR(Referidos!J825,"")</f>
        <v>0</v>
      </c>
      <c r="T825">
        <f>IFERROR(Referidos!N825,"")</f>
        <v>0</v>
      </c>
      <c r="U825" s="5">
        <f>IFERROR(Referidos!P825,"")</f>
        <v>0</v>
      </c>
      <c r="V825">
        <f>IFERROR(Referidos!S825,"")</f>
        <v>0</v>
      </c>
      <c r="X825">
        <f>IFERROR(Demos!A823,"")</f>
        <v>0</v>
      </c>
      <c r="Y825">
        <f>IFERROR(Demos!B823,"")</f>
        <v>0</v>
      </c>
      <c r="Z825">
        <f>IFERROR(Demos!C823,"")</f>
        <v>0</v>
      </c>
      <c r="AA825" s="2">
        <f>IFERROR(Demos!D823,"")</f>
        <v>0</v>
      </c>
      <c r="AB825" s="2">
        <f>IFERROR(Demos!E823,"")</f>
        <v>0</v>
      </c>
      <c r="AC825">
        <f>IFERROR(Demos!G823,"")</f>
        <v>0</v>
      </c>
      <c r="AD825">
        <f>IFERROR(Demos!H823,"")</f>
        <v>0</v>
      </c>
      <c r="AF825">
        <f>IFERROR(Telemarketing!A820,"")</f>
        <v>0</v>
      </c>
      <c r="AG825">
        <f>IFERROR(Telemarketing!B820,"")</f>
        <v>0</v>
      </c>
      <c r="AH825" s="2">
        <f>IFERROR(Telemarketing!C820,"")</f>
        <v>0</v>
      </c>
      <c r="AI825" s="42">
        <f>IFERROR(Telemarketing!D820,"")</f>
        <v>0</v>
      </c>
      <c r="AJ825">
        <f>IFERROR(Telemarketing!E820,"")</f>
        <v>0</v>
      </c>
      <c r="AK825">
        <f>IFERROR(Telemarketing!F820,"")</f>
        <v>0</v>
      </c>
      <c r="AL825">
        <f>IFERROR(Telemarketing!G820,"")</f>
        <v>0</v>
      </c>
    </row>
    <row r="826" spans="2:38" x14ac:dyDescent="0.2">
      <c r="B826" s="2"/>
      <c r="K826" s="5"/>
      <c r="L826" s="2"/>
      <c r="O826">
        <f>IFERROR(Referidos!A826,"")</f>
        <v>0</v>
      </c>
      <c r="P826">
        <f>IFERROR(Referidos!B826,"")</f>
        <v>0</v>
      </c>
      <c r="Q826" s="2">
        <f>IFERROR(Referidos!C826,"")</f>
        <v>0</v>
      </c>
      <c r="R826">
        <f>IFERROR(Referidos!D826,"")</f>
        <v>0</v>
      </c>
      <c r="S826">
        <f>IFERROR(Referidos!J826,"")</f>
        <v>0</v>
      </c>
      <c r="T826">
        <f>IFERROR(Referidos!N826,"")</f>
        <v>0</v>
      </c>
      <c r="U826" s="5">
        <f>IFERROR(Referidos!P826,"")</f>
        <v>0</v>
      </c>
      <c r="V826">
        <f>IFERROR(Referidos!S826,"")</f>
        <v>0</v>
      </c>
      <c r="X826">
        <f>IFERROR(Demos!A824,"")</f>
        <v>0</v>
      </c>
      <c r="Y826">
        <f>IFERROR(Demos!B824,"")</f>
        <v>0</v>
      </c>
      <c r="Z826">
        <f>IFERROR(Demos!C824,"")</f>
        <v>0</v>
      </c>
      <c r="AA826" s="2">
        <f>IFERROR(Demos!D824,"")</f>
        <v>0</v>
      </c>
      <c r="AB826" s="2">
        <f>IFERROR(Demos!E824,"")</f>
        <v>0</v>
      </c>
      <c r="AC826">
        <f>IFERROR(Demos!G824,"")</f>
        <v>0</v>
      </c>
      <c r="AD826">
        <f>IFERROR(Demos!H824,"")</f>
        <v>0</v>
      </c>
      <c r="AF826">
        <f>IFERROR(Telemarketing!A821,"")</f>
        <v>0</v>
      </c>
      <c r="AG826">
        <f>IFERROR(Telemarketing!B821,"")</f>
        <v>0</v>
      </c>
      <c r="AH826" s="2">
        <f>IFERROR(Telemarketing!C821,"")</f>
        <v>0</v>
      </c>
      <c r="AI826" s="42">
        <f>IFERROR(Telemarketing!D821,"")</f>
        <v>0</v>
      </c>
      <c r="AJ826">
        <f>IFERROR(Telemarketing!E821,"")</f>
        <v>0</v>
      </c>
      <c r="AK826">
        <f>IFERROR(Telemarketing!F821,"")</f>
        <v>0</v>
      </c>
      <c r="AL826">
        <f>IFERROR(Telemarketing!G821,"")</f>
        <v>0</v>
      </c>
    </row>
    <row r="827" spans="2:38" x14ac:dyDescent="0.2">
      <c r="B827" s="2"/>
      <c r="K827" s="5"/>
      <c r="L827" s="2"/>
      <c r="O827">
        <f>IFERROR(Referidos!A827,"")</f>
        <v>0</v>
      </c>
      <c r="P827">
        <f>IFERROR(Referidos!B827,"")</f>
        <v>0</v>
      </c>
      <c r="Q827" s="2">
        <f>IFERROR(Referidos!C827,"")</f>
        <v>0</v>
      </c>
      <c r="R827">
        <f>IFERROR(Referidos!D827,"")</f>
        <v>0</v>
      </c>
      <c r="S827">
        <f>IFERROR(Referidos!J827,"")</f>
        <v>0</v>
      </c>
      <c r="T827">
        <f>IFERROR(Referidos!N827,"")</f>
        <v>0</v>
      </c>
      <c r="U827" s="5">
        <f>IFERROR(Referidos!P827,"")</f>
        <v>0</v>
      </c>
      <c r="V827">
        <f>IFERROR(Referidos!S827,"")</f>
        <v>0</v>
      </c>
      <c r="X827">
        <f>IFERROR(Demos!A825,"")</f>
        <v>0</v>
      </c>
      <c r="Y827">
        <f>IFERROR(Demos!B825,"")</f>
        <v>0</v>
      </c>
      <c r="Z827">
        <f>IFERROR(Demos!C825,"")</f>
        <v>0</v>
      </c>
      <c r="AA827" s="2">
        <f>IFERROR(Demos!D825,"")</f>
        <v>0</v>
      </c>
      <c r="AB827" s="2">
        <f>IFERROR(Demos!E825,"")</f>
        <v>0</v>
      </c>
      <c r="AC827">
        <f>IFERROR(Demos!G825,"")</f>
        <v>0</v>
      </c>
      <c r="AD827">
        <f>IFERROR(Demos!H825,"")</f>
        <v>0</v>
      </c>
      <c r="AF827">
        <f>IFERROR(Telemarketing!A822,"")</f>
        <v>0</v>
      </c>
      <c r="AG827">
        <f>IFERROR(Telemarketing!B822,"")</f>
        <v>0</v>
      </c>
      <c r="AH827" s="2">
        <f>IFERROR(Telemarketing!C822,"")</f>
        <v>0</v>
      </c>
      <c r="AI827" s="42">
        <f>IFERROR(Telemarketing!D822,"")</f>
        <v>0</v>
      </c>
      <c r="AJ827">
        <f>IFERROR(Telemarketing!E822,"")</f>
        <v>0</v>
      </c>
      <c r="AK827">
        <f>IFERROR(Telemarketing!F822,"")</f>
        <v>0</v>
      </c>
      <c r="AL827">
        <f>IFERROR(Telemarketing!G822,"")</f>
        <v>0</v>
      </c>
    </row>
    <row r="828" spans="2:38" x14ac:dyDescent="0.2">
      <c r="B828" s="2"/>
      <c r="K828" s="5"/>
      <c r="L828" s="2"/>
      <c r="O828">
        <f>IFERROR(Referidos!A828,"")</f>
        <v>0</v>
      </c>
      <c r="P828">
        <f>IFERROR(Referidos!B828,"")</f>
        <v>0</v>
      </c>
      <c r="Q828" s="2">
        <f>IFERROR(Referidos!C828,"")</f>
        <v>0</v>
      </c>
      <c r="R828">
        <f>IFERROR(Referidos!D828,"")</f>
        <v>0</v>
      </c>
      <c r="S828">
        <f>IFERROR(Referidos!J828,"")</f>
        <v>0</v>
      </c>
      <c r="T828">
        <f>IFERROR(Referidos!N828,"")</f>
        <v>0</v>
      </c>
      <c r="U828" s="5">
        <f>IFERROR(Referidos!P828,"")</f>
        <v>0</v>
      </c>
      <c r="V828">
        <f>IFERROR(Referidos!S828,"")</f>
        <v>0</v>
      </c>
      <c r="X828">
        <f>IFERROR(Demos!A826,"")</f>
        <v>0</v>
      </c>
      <c r="Y828">
        <f>IFERROR(Demos!B826,"")</f>
        <v>0</v>
      </c>
      <c r="Z828">
        <f>IFERROR(Demos!C826,"")</f>
        <v>0</v>
      </c>
      <c r="AA828" s="2">
        <f>IFERROR(Demos!D826,"")</f>
        <v>0</v>
      </c>
      <c r="AB828" s="2">
        <f>IFERROR(Demos!E826,"")</f>
        <v>0</v>
      </c>
      <c r="AC828">
        <f>IFERROR(Demos!G826,"")</f>
        <v>0</v>
      </c>
      <c r="AD828">
        <f>IFERROR(Demos!H826,"")</f>
        <v>0</v>
      </c>
      <c r="AF828">
        <f>IFERROR(Telemarketing!A823,"")</f>
        <v>0</v>
      </c>
      <c r="AG828">
        <f>IFERROR(Telemarketing!B823,"")</f>
        <v>0</v>
      </c>
      <c r="AH828" s="2">
        <f>IFERROR(Telemarketing!C823,"")</f>
        <v>0</v>
      </c>
      <c r="AI828" s="42">
        <f>IFERROR(Telemarketing!D823,"")</f>
        <v>0</v>
      </c>
      <c r="AJ828">
        <f>IFERROR(Telemarketing!E823,"")</f>
        <v>0</v>
      </c>
      <c r="AK828">
        <f>IFERROR(Telemarketing!F823,"")</f>
        <v>0</v>
      </c>
      <c r="AL828">
        <f>IFERROR(Telemarketing!G823,"")</f>
        <v>0</v>
      </c>
    </row>
    <row r="829" spans="2:38" x14ac:dyDescent="0.2">
      <c r="B829" s="2"/>
      <c r="K829" s="5"/>
      <c r="L829" s="2"/>
      <c r="O829">
        <f>IFERROR(Referidos!A829,"")</f>
        <v>0</v>
      </c>
      <c r="P829">
        <f>IFERROR(Referidos!B829,"")</f>
        <v>0</v>
      </c>
      <c r="Q829" s="2">
        <f>IFERROR(Referidos!C829,"")</f>
        <v>0</v>
      </c>
      <c r="R829">
        <f>IFERROR(Referidos!D829,"")</f>
        <v>0</v>
      </c>
      <c r="S829">
        <f>IFERROR(Referidos!J829,"")</f>
        <v>0</v>
      </c>
      <c r="T829">
        <f>IFERROR(Referidos!N829,"")</f>
        <v>0</v>
      </c>
      <c r="U829" s="5">
        <f>IFERROR(Referidos!P829,"")</f>
        <v>0</v>
      </c>
      <c r="V829">
        <f>IFERROR(Referidos!S829,"")</f>
        <v>0</v>
      </c>
      <c r="X829">
        <f>IFERROR(Demos!A827,"")</f>
        <v>0</v>
      </c>
      <c r="Y829">
        <f>IFERROR(Demos!B827,"")</f>
        <v>0</v>
      </c>
      <c r="Z829">
        <f>IFERROR(Demos!C827,"")</f>
        <v>0</v>
      </c>
      <c r="AA829" s="2">
        <f>IFERROR(Demos!D827,"")</f>
        <v>0</v>
      </c>
      <c r="AB829" s="2">
        <f>IFERROR(Demos!E827,"")</f>
        <v>0</v>
      </c>
      <c r="AC829">
        <f>IFERROR(Demos!G827,"")</f>
        <v>0</v>
      </c>
      <c r="AD829">
        <f>IFERROR(Demos!H827,"")</f>
        <v>0</v>
      </c>
      <c r="AF829">
        <f>IFERROR(Telemarketing!A824,"")</f>
        <v>0</v>
      </c>
      <c r="AG829">
        <f>IFERROR(Telemarketing!B824,"")</f>
        <v>0</v>
      </c>
      <c r="AH829" s="2">
        <f>IFERROR(Telemarketing!C824,"")</f>
        <v>0</v>
      </c>
      <c r="AI829" s="42">
        <f>IFERROR(Telemarketing!D824,"")</f>
        <v>0</v>
      </c>
      <c r="AJ829">
        <f>IFERROR(Telemarketing!E824,"")</f>
        <v>0</v>
      </c>
      <c r="AK829">
        <f>IFERROR(Telemarketing!F824,"")</f>
        <v>0</v>
      </c>
      <c r="AL829">
        <f>IFERROR(Telemarketing!G824,"")</f>
        <v>0</v>
      </c>
    </row>
    <row r="830" spans="2:38" x14ac:dyDescent="0.2">
      <c r="B830" s="2"/>
      <c r="K830" s="5"/>
      <c r="L830" s="2"/>
      <c r="O830">
        <f>IFERROR(Referidos!A830,"")</f>
        <v>0</v>
      </c>
      <c r="P830">
        <f>IFERROR(Referidos!B830,"")</f>
        <v>0</v>
      </c>
      <c r="Q830" s="2">
        <f>IFERROR(Referidos!C830,"")</f>
        <v>0</v>
      </c>
      <c r="R830">
        <f>IFERROR(Referidos!D830,"")</f>
        <v>0</v>
      </c>
      <c r="S830">
        <f>IFERROR(Referidos!J830,"")</f>
        <v>0</v>
      </c>
      <c r="T830">
        <f>IFERROR(Referidos!N830,"")</f>
        <v>0</v>
      </c>
      <c r="U830" s="5">
        <f>IFERROR(Referidos!P830,"")</f>
        <v>0</v>
      </c>
      <c r="V830">
        <f>IFERROR(Referidos!S830,"")</f>
        <v>0</v>
      </c>
      <c r="X830">
        <f>IFERROR(Demos!A828,"")</f>
        <v>0</v>
      </c>
      <c r="Y830">
        <f>IFERROR(Demos!B828,"")</f>
        <v>0</v>
      </c>
      <c r="Z830">
        <f>IFERROR(Demos!C828,"")</f>
        <v>0</v>
      </c>
      <c r="AA830" s="2">
        <f>IFERROR(Demos!D828,"")</f>
        <v>0</v>
      </c>
      <c r="AB830" s="2">
        <f>IFERROR(Demos!E828,"")</f>
        <v>0</v>
      </c>
      <c r="AC830">
        <f>IFERROR(Demos!G828,"")</f>
        <v>0</v>
      </c>
      <c r="AD830">
        <f>IFERROR(Demos!H828,"")</f>
        <v>0</v>
      </c>
      <c r="AF830">
        <f>IFERROR(Telemarketing!A825,"")</f>
        <v>0</v>
      </c>
      <c r="AG830">
        <f>IFERROR(Telemarketing!B825,"")</f>
        <v>0</v>
      </c>
      <c r="AH830" s="2">
        <f>IFERROR(Telemarketing!C825,"")</f>
        <v>0</v>
      </c>
      <c r="AI830" s="42">
        <f>IFERROR(Telemarketing!D825,"")</f>
        <v>0</v>
      </c>
      <c r="AJ830">
        <f>IFERROR(Telemarketing!E825,"")</f>
        <v>0</v>
      </c>
      <c r="AK830">
        <f>IFERROR(Telemarketing!F825,"")</f>
        <v>0</v>
      </c>
      <c r="AL830">
        <f>IFERROR(Telemarketing!G825,"")</f>
        <v>0</v>
      </c>
    </row>
    <row r="831" spans="2:38" x14ac:dyDescent="0.2">
      <c r="B831" s="2"/>
      <c r="K831" s="5"/>
      <c r="L831" s="2"/>
      <c r="O831">
        <f>IFERROR(Referidos!A831,"")</f>
        <v>0</v>
      </c>
      <c r="P831">
        <f>IFERROR(Referidos!B831,"")</f>
        <v>0</v>
      </c>
      <c r="Q831" s="2">
        <f>IFERROR(Referidos!C831,"")</f>
        <v>0</v>
      </c>
      <c r="R831">
        <f>IFERROR(Referidos!D831,"")</f>
        <v>0</v>
      </c>
      <c r="S831">
        <f>IFERROR(Referidos!J831,"")</f>
        <v>0</v>
      </c>
      <c r="T831">
        <f>IFERROR(Referidos!N831,"")</f>
        <v>0</v>
      </c>
      <c r="U831" s="5">
        <f>IFERROR(Referidos!P831,"")</f>
        <v>0</v>
      </c>
      <c r="V831">
        <f>IFERROR(Referidos!S831,"")</f>
        <v>0</v>
      </c>
      <c r="X831">
        <f>IFERROR(Demos!A829,"")</f>
        <v>0</v>
      </c>
      <c r="Y831">
        <f>IFERROR(Demos!B829,"")</f>
        <v>0</v>
      </c>
      <c r="Z831">
        <f>IFERROR(Demos!C829,"")</f>
        <v>0</v>
      </c>
      <c r="AA831" s="2">
        <f>IFERROR(Demos!D829,"")</f>
        <v>0</v>
      </c>
      <c r="AB831" s="2">
        <f>IFERROR(Demos!E829,"")</f>
        <v>0</v>
      </c>
      <c r="AC831">
        <f>IFERROR(Demos!G829,"")</f>
        <v>0</v>
      </c>
      <c r="AD831">
        <f>IFERROR(Demos!H829,"")</f>
        <v>0</v>
      </c>
      <c r="AF831">
        <f>IFERROR(Telemarketing!A826,"")</f>
        <v>0</v>
      </c>
      <c r="AG831">
        <f>IFERROR(Telemarketing!B826,"")</f>
        <v>0</v>
      </c>
      <c r="AH831" s="2">
        <f>IFERROR(Telemarketing!C826,"")</f>
        <v>0</v>
      </c>
      <c r="AI831" s="42">
        <f>IFERROR(Telemarketing!D826,"")</f>
        <v>0</v>
      </c>
      <c r="AJ831">
        <f>IFERROR(Telemarketing!E826,"")</f>
        <v>0</v>
      </c>
      <c r="AK831">
        <f>IFERROR(Telemarketing!F826,"")</f>
        <v>0</v>
      </c>
      <c r="AL831">
        <f>IFERROR(Telemarketing!G826,"")</f>
        <v>0</v>
      </c>
    </row>
    <row r="832" spans="2:38" x14ac:dyDescent="0.2">
      <c r="B832" s="2"/>
      <c r="K832" s="5"/>
      <c r="L832" s="2"/>
      <c r="O832">
        <f>IFERROR(Referidos!A832,"")</f>
        <v>0</v>
      </c>
      <c r="P832">
        <f>IFERROR(Referidos!B832,"")</f>
        <v>0</v>
      </c>
      <c r="Q832" s="2">
        <f>IFERROR(Referidos!C832,"")</f>
        <v>0</v>
      </c>
      <c r="R832">
        <f>IFERROR(Referidos!D832,"")</f>
        <v>0</v>
      </c>
      <c r="S832">
        <f>IFERROR(Referidos!J832,"")</f>
        <v>0</v>
      </c>
      <c r="T832">
        <f>IFERROR(Referidos!N832,"")</f>
        <v>0</v>
      </c>
      <c r="U832" s="5">
        <f>IFERROR(Referidos!P832,"")</f>
        <v>0</v>
      </c>
      <c r="V832">
        <f>IFERROR(Referidos!S832,"")</f>
        <v>0</v>
      </c>
      <c r="X832">
        <f>IFERROR(Demos!A830,"")</f>
        <v>0</v>
      </c>
      <c r="Y832">
        <f>IFERROR(Demos!B830,"")</f>
        <v>0</v>
      </c>
      <c r="Z832">
        <f>IFERROR(Demos!C830,"")</f>
        <v>0</v>
      </c>
      <c r="AA832" s="2">
        <f>IFERROR(Demos!D830,"")</f>
        <v>0</v>
      </c>
      <c r="AB832" s="2">
        <f>IFERROR(Demos!E830,"")</f>
        <v>0</v>
      </c>
      <c r="AC832">
        <f>IFERROR(Demos!G830,"")</f>
        <v>0</v>
      </c>
      <c r="AD832">
        <f>IFERROR(Demos!H830,"")</f>
        <v>0</v>
      </c>
      <c r="AF832">
        <f>IFERROR(Telemarketing!A827,"")</f>
        <v>0</v>
      </c>
      <c r="AG832">
        <f>IFERROR(Telemarketing!B827,"")</f>
        <v>0</v>
      </c>
      <c r="AH832" s="2">
        <f>IFERROR(Telemarketing!C827,"")</f>
        <v>0</v>
      </c>
      <c r="AI832" s="42">
        <f>IFERROR(Telemarketing!D827,"")</f>
        <v>0</v>
      </c>
      <c r="AJ832">
        <f>IFERROR(Telemarketing!E827,"")</f>
        <v>0</v>
      </c>
      <c r="AK832">
        <f>IFERROR(Telemarketing!F827,"")</f>
        <v>0</v>
      </c>
      <c r="AL832">
        <f>IFERROR(Telemarketing!G827,"")</f>
        <v>0</v>
      </c>
    </row>
    <row r="833" spans="2:38" x14ac:dyDescent="0.2">
      <c r="B833" s="2"/>
      <c r="K833" s="5"/>
      <c r="L833" s="2"/>
      <c r="O833">
        <f>IFERROR(Referidos!A833,"")</f>
        <v>0</v>
      </c>
      <c r="P833">
        <f>IFERROR(Referidos!B833,"")</f>
        <v>0</v>
      </c>
      <c r="Q833" s="2">
        <f>IFERROR(Referidos!C833,"")</f>
        <v>0</v>
      </c>
      <c r="R833">
        <f>IFERROR(Referidos!D833,"")</f>
        <v>0</v>
      </c>
      <c r="S833">
        <f>IFERROR(Referidos!J833,"")</f>
        <v>0</v>
      </c>
      <c r="T833">
        <f>IFERROR(Referidos!N833,"")</f>
        <v>0</v>
      </c>
      <c r="U833" s="5">
        <f>IFERROR(Referidos!P833,"")</f>
        <v>0</v>
      </c>
      <c r="V833">
        <f>IFERROR(Referidos!S833,"")</f>
        <v>0</v>
      </c>
      <c r="X833">
        <f>IFERROR(Demos!A831,"")</f>
        <v>0</v>
      </c>
      <c r="Y833">
        <f>IFERROR(Demos!B831,"")</f>
        <v>0</v>
      </c>
      <c r="Z833">
        <f>IFERROR(Demos!C831,"")</f>
        <v>0</v>
      </c>
      <c r="AA833" s="2">
        <f>IFERROR(Demos!D831,"")</f>
        <v>0</v>
      </c>
      <c r="AB833" s="2">
        <f>IFERROR(Demos!E831,"")</f>
        <v>0</v>
      </c>
      <c r="AC833">
        <f>IFERROR(Demos!G831,"")</f>
        <v>0</v>
      </c>
      <c r="AD833">
        <f>IFERROR(Demos!H831,"")</f>
        <v>0</v>
      </c>
      <c r="AF833">
        <f>IFERROR(Telemarketing!A828,"")</f>
        <v>0</v>
      </c>
      <c r="AG833">
        <f>IFERROR(Telemarketing!B828,"")</f>
        <v>0</v>
      </c>
      <c r="AH833" s="2">
        <f>IFERROR(Telemarketing!C828,"")</f>
        <v>0</v>
      </c>
      <c r="AI833" s="42">
        <f>IFERROR(Telemarketing!D828,"")</f>
        <v>0</v>
      </c>
      <c r="AJ833">
        <f>IFERROR(Telemarketing!E828,"")</f>
        <v>0</v>
      </c>
      <c r="AK833">
        <f>IFERROR(Telemarketing!F828,"")</f>
        <v>0</v>
      </c>
      <c r="AL833">
        <f>IFERROR(Telemarketing!G828,"")</f>
        <v>0</v>
      </c>
    </row>
    <row r="834" spans="2:38" x14ac:dyDescent="0.2">
      <c r="B834" s="2"/>
      <c r="K834" s="5"/>
      <c r="L834" s="2"/>
      <c r="O834">
        <f>IFERROR(Referidos!A834,"")</f>
        <v>0</v>
      </c>
      <c r="P834">
        <f>IFERROR(Referidos!B834,"")</f>
        <v>0</v>
      </c>
      <c r="Q834" s="2">
        <f>IFERROR(Referidos!C834,"")</f>
        <v>0</v>
      </c>
      <c r="R834">
        <f>IFERROR(Referidos!D834,"")</f>
        <v>0</v>
      </c>
      <c r="S834">
        <f>IFERROR(Referidos!J834,"")</f>
        <v>0</v>
      </c>
      <c r="T834">
        <f>IFERROR(Referidos!N834,"")</f>
        <v>0</v>
      </c>
      <c r="U834" s="5">
        <f>IFERROR(Referidos!P834,"")</f>
        <v>0</v>
      </c>
      <c r="V834">
        <f>IFERROR(Referidos!S834,"")</f>
        <v>0</v>
      </c>
      <c r="X834">
        <f>IFERROR(Demos!A832,"")</f>
        <v>0</v>
      </c>
      <c r="Y834">
        <f>IFERROR(Demos!B832,"")</f>
        <v>0</v>
      </c>
      <c r="Z834">
        <f>IFERROR(Demos!C832,"")</f>
        <v>0</v>
      </c>
      <c r="AA834" s="2">
        <f>IFERROR(Demos!D832,"")</f>
        <v>0</v>
      </c>
      <c r="AB834" s="2">
        <f>IFERROR(Demos!E832,"")</f>
        <v>0</v>
      </c>
      <c r="AC834">
        <f>IFERROR(Demos!G832,"")</f>
        <v>0</v>
      </c>
      <c r="AD834">
        <f>IFERROR(Demos!H832,"")</f>
        <v>0</v>
      </c>
      <c r="AF834">
        <f>IFERROR(Telemarketing!A829,"")</f>
        <v>0</v>
      </c>
      <c r="AG834">
        <f>IFERROR(Telemarketing!B829,"")</f>
        <v>0</v>
      </c>
      <c r="AH834" s="2">
        <f>IFERROR(Telemarketing!C829,"")</f>
        <v>0</v>
      </c>
      <c r="AI834" s="42">
        <f>IFERROR(Telemarketing!D829,"")</f>
        <v>0</v>
      </c>
      <c r="AJ834">
        <f>IFERROR(Telemarketing!E829,"")</f>
        <v>0</v>
      </c>
      <c r="AK834">
        <f>IFERROR(Telemarketing!F829,"")</f>
        <v>0</v>
      </c>
      <c r="AL834">
        <f>IFERROR(Telemarketing!G829,"")</f>
        <v>0</v>
      </c>
    </row>
    <row r="835" spans="2:38" x14ac:dyDescent="0.2">
      <c r="B835" s="2"/>
      <c r="K835" s="5"/>
      <c r="L835" s="2"/>
      <c r="O835">
        <f>IFERROR(Referidos!A835,"")</f>
        <v>0</v>
      </c>
      <c r="P835">
        <f>IFERROR(Referidos!B835,"")</f>
        <v>0</v>
      </c>
      <c r="Q835" s="2">
        <f>IFERROR(Referidos!C835,"")</f>
        <v>0</v>
      </c>
      <c r="R835">
        <f>IFERROR(Referidos!D835,"")</f>
        <v>0</v>
      </c>
      <c r="S835">
        <f>IFERROR(Referidos!J835,"")</f>
        <v>0</v>
      </c>
      <c r="T835">
        <f>IFERROR(Referidos!N835,"")</f>
        <v>0</v>
      </c>
      <c r="U835" s="5">
        <f>IFERROR(Referidos!P835,"")</f>
        <v>0</v>
      </c>
      <c r="V835">
        <f>IFERROR(Referidos!S835,"")</f>
        <v>0</v>
      </c>
      <c r="X835">
        <f>IFERROR(Demos!A833,"")</f>
        <v>0</v>
      </c>
      <c r="Y835">
        <f>IFERROR(Demos!B833,"")</f>
        <v>0</v>
      </c>
      <c r="Z835">
        <f>IFERROR(Demos!C833,"")</f>
        <v>0</v>
      </c>
      <c r="AA835" s="2">
        <f>IFERROR(Demos!D833,"")</f>
        <v>0</v>
      </c>
      <c r="AB835" s="2">
        <f>IFERROR(Demos!E833,"")</f>
        <v>0</v>
      </c>
      <c r="AC835">
        <f>IFERROR(Demos!G833,"")</f>
        <v>0</v>
      </c>
      <c r="AD835">
        <f>IFERROR(Demos!H833,"")</f>
        <v>0</v>
      </c>
      <c r="AF835">
        <f>IFERROR(Telemarketing!A830,"")</f>
        <v>0</v>
      </c>
      <c r="AG835">
        <f>IFERROR(Telemarketing!B830,"")</f>
        <v>0</v>
      </c>
      <c r="AH835" s="2">
        <f>IFERROR(Telemarketing!C830,"")</f>
        <v>0</v>
      </c>
      <c r="AI835" s="42">
        <f>IFERROR(Telemarketing!D830,"")</f>
        <v>0</v>
      </c>
      <c r="AJ835">
        <f>IFERROR(Telemarketing!E830,"")</f>
        <v>0</v>
      </c>
      <c r="AK835">
        <f>IFERROR(Telemarketing!F830,"")</f>
        <v>0</v>
      </c>
      <c r="AL835">
        <f>IFERROR(Telemarketing!G830,"")</f>
        <v>0</v>
      </c>
    </row>
    <row r="836" spans="2:38" x14ac:dyDescent="0.2">
      <c r="B836" s="2"/>
      <c r="K836" s="5"/>
      <c r="L836" s="2"/>
      <c r="O836">
        <f>IFERROR(Referidos!A836,"")</f>
        <v>0</v>
      </c>
      <c r="P836">
        <f>IFERROR(Referidos!B836,"")</f>
        <v>0</v>
      </c>
      <c r="Q836" s="2">
        <f>IFERROR(Referidos!C836,"")</f>
        <v>0</v>
      </c>
      <c r="R836">
        <f>IFERROR(Referidos!D836,"")</f>
        <v>0</v>
      </c>
      <c r="S836">
        <f>IFERROR(Referidos!J836,"")</f>
        <v>0</v>
      </c>
      <c r="T836">
        <f>IFERROR(Referidos!N836,"")</f>
        <v>0</v>
      </c>
      <c r="U836" s="5">
        <f>IFERROR(Referidos!P836,"")</f>
        <v>0</v>
      </c>
      <c r="V836">
        <f>IFERROR(Referidos!S836,"")</f>
        <v>0</v>
      </c>
      <c r="X836">
        <f>IFERROR(Demos!A834,"")</f>
        <v>0</v>
      </c>
      <c r="Y836">
        <f>IFERROR(Demos!B834,"")</f>
        <v>0</v>
      </c>
      <c r="Z836">
        <f>IFERROR(Demos!C834,"")</f>
        <v>0</v>
      </c>
      <c r="AA836" s="2">
        <f>IFERROR(Demos!D834,"")</f>
        <v>0</v>
      </c>
      <c r="AB836" s="2">
        <f>IFERROR(Demos!E834,"")</f>
        <v>0</v>
      </c>
      <c r="AC836">
        <f>IFERROR(Demos!G834,"")</f>
        <v>0</v>
      </c>
      <c r="AD836">
        <f>IFERROR(Demos!H834,"")</f>
        <v>0</v>
      </c>
      <c r="AF836">
        <f>IFERROR(Telemarketing!A831,"")</f>
        <v>0</v>
      </c>
      <c r="AG836">
        <f>IFERROR(Telemarketing!B831,"")</f>
        <v>0</v>
      </c>
      <c r="AH836" s="2">
        <f>IFERROR(Telemarketing!C831,"")</f>
        <v>0</v>
      </c>
      <c r="AI836" s="42">
        <f>IFERROR(Telemarketing!D831,"")</f>
        <v>0</v>
      </c>
      <c r="AJ836">
        <f>IFERROR(Telemarketing!E831,"")</f>
        <v>0</v>
      </c>
      <c r="AK836">
        <f>IFERROR(Telemarketing!F831,"")</f>
        <v>0</v>
      </c>
      <c r="AL836">
        <f>IFERROR(Telemarketing!G831,"")</f>
        <v>0</v>
      </c>
    </row>
    <row r="837" spans="2:38" x14ac:dyDescent="0.2">
      <c r="B837" s="2"/>
      <c r="K837" s="5"/>
      <c r="L837" s="2"/>
      <c r="O837">
        <f>IFERROR(Referidos!A837,"")</f>
        <v>0</v>
      </c>
      <c r="P837">
        <f>IFERROR(Referidos!B837,"")</f>
        <v>0</v>
      </c>
      <c r="Q837" s="2">
        <f>IFERROR(Referidos!C837,"")</f>
        <v>0</v>
      </c>
      <c r="R837">
        <f>IFERROR(Referidos!D837,"")</f>
        <v>0</v>
      </c>
      <c r="S837">
        <f>IFERROR(Referidos!J837,"")</f>
        <v>0</v>
      </c>
      <c r="T837">
        <f>IFERROR(Referidos!N837,"")</f>
        <v>0</v>
      </c>
      <c r="U837" s="5">
        <f>IFERROR(Referidos!P837,"")</f>
        <v>0</v>
      </c>
      <c r="V837">
        <f>IFERROR(Referidos!S837,"")</f>
        <v>0</v>
      </c>
      <c r="X837">
        <f>IFERROR(Demos!A835,"")</f>
        <v>0</v>
      </c>
      <c r="Y837">
        <f>IFERROR(Demos!B835,"")</f>
        <v>0</v>
      </c>
      <c r="Z837">
        <f>IFERROR(Demos!C835,"")</f>
        <v>0</v>
      </c>
      <c r="AA837" s="2">
        <f>IFERROR(Demos!D835,"")</f>
        <v>0</v>
      </c>
      <c r="AB837" s="2">
        <f>IFERROR(Demos!E835,"")</f>
        <v>0</v>
      </c>
      <c r="AC837">
        <f>IFERROR(Demos!G835,"")</f>
        <v>0</v>
      </c>
      <c r="AD837">
        <f>IFERROR(Demos!H835,"")</f>
        <v>0</v>
      </c>
      <c r="AF837">
        <f>IFERROR(Telemarketing!A832,"")</f>
        <v>0</v>
      </c>
      <c r="AG837">
        <f>IFERROR(Telemarketing!B832,"")</f>
        <v>0</v>
      </c>
      <c r="AH837" s="2">
        <f>IFERROR(Telemarketing!C832,"")</f>
        <v>0</v>
      </c>
      <c r="AI837" s="42">
        <f>IFERROR(Telemarketing!D832,"")</f>
        <v>0</v>
      </c>
      <c r="AJ837">
        <f>IFERROR(Telemarketing!E832,"")</f>
        <v>0</v>
      </c>
      <c r="AK837">
        <f>IFERROR(Telemarketing!F832,"")</f>
        <v>0</v>
      </c>
      <c r="AL837">
        <f>IFERROR(Telemarketing!G832,"")</f>
        <v>0</v>
      </c>
    </row>
    <row r="838" spans="2:38" x14ac:dyDescent="0.2">
      <c r="B838" s="2"/>
      <c r="K838" s="5"/>
      <c r="L838" s="2"/>
      <c r="O838">
        <f>IFERROR(Referidos!A838,"")</f>
        <v>0</v>
      </c>
      <c r="P838">
        <f>IFERROR(Referidos!B838,"")</f>
        <v>0</v>
      </c>
      <c r="Q838" s="2">
        <f>IFERROR(Referidos!C838,"")</f>
        <v>0</v>
      </c>
      <c r="R838">
        <f>IFERROR(Referidos!D838,"")</f>
        <v>0</v>
      </c>
      <c r="S838">
        <f>IFERROR(Referidos!J838,"")</f>
        <v>0</v>
      </c>
      <c r="T838">
        <f>IFERROR(Referidos!N838,"")</f>
        <v>0</v>
      </c>
      <c r="U838" s="5">
        <f>IFERROR(Referidos!P838,"")</f>
        <v>0</v>
      </c>
      <c r="V838">
        <f>IFERROR(Referidos!S838,"")</f>
        <v>0</v>
      </c>
      <c r="X838">
        <f>IFERROR(Demos!A836,"")</f>
        <v>0</v>
      </c>
      <c r="Y838">
        <f>IFERROR(Demos!B836,"")</f>
        <v>0</v>
      </c>
      <c r="Z838">
        <f>IFERROR(Demos!C836,"")</f>
        <v>0</v>
      </c>
      <c r="AA838" s="2">
        <f>IFERROR(Demos!D836,"")</f>
        <v>0</v>
      </c>
      <c r="AB838" s="2">
        <f>IFERROR(Demos!E836,"")</f>
        <v>0</v>
      </c>
      <c r="AC838">
        <f>IFERROR(Demos!G836,"")</f>
        <v>0</v>
      </c>
      <c r="AD838">
        <f>IFERROR(Demos!H836,"")</f>
        <v>0</v>
      </c>
      <c r="AF838">
        <f>IFERROR(Telemarketing!A833,"")</f>
        <v>0</v>
      </c>
      <c r="AG838">
        <f>IFERROR(Telemarketing!B833,"")</f>
        <v>0</v>
      </c>
      <c r="AH838" s="2">
        <f>IFERROR(Telemarketing!C833,"")</f>
        <v>0</v>
      </c>
      <c r="AI838" s="42">
        <f>IFERROR(Telemarketing!D833,"")</f>
        <v>0</v>
      </c>
      <c r="AJ838">
        <f>IFERROR(Telemarketing!E833,"")</f>
        <v>0</v>
      </c>
      <c r="AK838">
        <f>IFERROR(Telemarketing!F833,"")</f>
        <v>0</v>
      </c>
      <c r="AL838">
        <f>IFERROR(Telemarketing!G833,"")</f>
        <v>0</v>
      </c>
    </row>
    <row r="839" spans="2:38" x14ac:dyDescent="0.2">
      <c r="B839" s="2"/>
      <c r="K839" s="5"/>
      <c r="L839" s="2"/>
      <c r="O839">
        <f>IFERROR(Referidos!A839,"")</f>
        <v>0</v>
      </c>
      <c r="P839">
        <f>IFERROR(Referidos!B839,"")</f>
        <v>0</v>
      </c>
      <c r="Q839" s="2">
        <f>IFERROR(Referidos!C839,"")</f>
        <v>0</v>
      </c>
      <c r="R839">
        <f>IFERROR(Referidos!D839,"")</f>
        <v>0</v>
      </c>
      <c r="S839">
        <f>IFERROR(Referidos!J839,"")</f>
        <v>0</v>
      </c>
      <c r="T839">
        <f>IFERROR(Referidos!N839,"")</f>
        <v>0</v>
      </c>
      <c r="U839" s="5">
        <f>IFERROR(Referidos!P839,"")</f>
        <v>0</v>
      </c>
      <c r="V839">
        <f>IFERROR(Referidos!S839,"")</f>
        <v>0</v>
      </c>
      <c r="X839">
        <f>IFERROR(Demos!A837,"")</f>
        <v>0</v>
      </c>
      <c r="Y839">
        <f>IFERROR(Demos!B837,"")</f>
        <v>0</v>
      </c>
      <c r="Z839">
        <f>IFERROR(Demos!C837,"")</f>
        <v>0</v>
      </c>
      <c r="AA839" s="2">
        <f>IFERROR(Demos!D837,"")</f>
        <v>0</v>
      </c>
      <c r="AB839" s="2">
        <f>IFERROR(Demos!E837,"")</f>
        <v>0</v>
      </c>
      <c r="AC839">
        <f>IFERROR(Demos!G837,"")</f>
        <v>0</v>
      </c>
      <c r="AD839">
        <f>IFERROR(Demos!H837,"")</f>
        <v>0</v>
      </c>
      <c r="AF839">
        <f>IFERROR(Telemarketing!A834,"")</f>
        <v>0</v>
      </c>
      <c r="AG839">
        <f>IFERROR(Telemarketing!B834,"")</f>
        <v>0</v>
      </c>
      <c r="AH839" s="2">
        <f>IFERROR(Telemarketing!C834,"")</f>
        <v>0</v>
      </c>
      <c r="AI839" s="42">
        <f>IFERROR(Telemarketing!D834,"")</f>
        <v>0</v>
      </c>
      <c r="AJ839">
        <f>IFERROR(Telemarketing!E834,"")</f>
        <v>0</v>
      </c>
      <c r="AK839">
        <f>IFERROR(Telemarketing!F834,"")</f>
        <v>0</v>
      </c>
      <c r="AL839">
        <f>IFERROR(Telemarketing!G834,"")</f>
        <v>0</v>
      </c>
    </row>
    <row r="840" spans="2:38" x14ac:dyDescent="0.2">
      <c r="B840" s="2"/>
      <c r="K840" s="5"/>
      <c r="L840" s="2"/>
      <c r="O840">
        <f>IFERROR(Referidos!A840,"")</f>
        <v>0</v>
      </c>
      <c r="P840">
        <f>IFERROR(Referidos!B840,"")</f>
        <v>0</v>
      </c>
      <c r="Q840" s="2">
        <f>IFERROR(Referidos!C840,"")</f>
        <v>0</v>
      </c>
      <c r="R840">
        <f>IFERROR(Referidos!D840,"")</f>
        <v>0</v>
      </c>
      <c r="S840">
        <f>IFERROR(Referidos!J840,"")</f>
        <v>0</v>
      </c>
      <c r="T840">
        <f>IFERROR(Referidos!N840,"")</f>
        <v>0</v>
      </c>
      <c r="U840" s="5">
        <f>IFERROR(Referidos!P840,"")</f>
        <v>0</v>
      </c>
      <c r="V840">
        <f>IFERROR(Referidos!S840,"")</f>
        <v>0</v>
      </c>
      <c r="X840">
        <f>IFERROR(Demos!A838,"")</f>
        <v>0</v>
      </c>
      <c r="Y840">
        <f>IFERROR(Demos!B838,"")</f>
        <v>0</v>
      </c>
      <c r="Z840">
        <f>IFERROR(Demos!C838,"")</f>
        <v>0</v>
      </c>
      <c r="AA840" s="2">
        <f>IFERROR(Demos!D838,"")</f>
        <v>0</v>
      </c>
      <c r="AB840" s="2">
        <f>IFERROR(Demos!E838,"")</f>
        <v>0</v>
      </c>
      <c r="AC840">
        <f>IFERROR(Demos!G838,"")</f>
        <v>0</v>
      </c>
      <c r="AD840">
        <f>IFERROR(Demos!H838,"")</f>
        <v>0</v>
      </c>
      <c r="AF840">
        <f>IFERROR(Telemarketing!A835,"")</f>
        <v>0</v>
      </c>
      <c r="AG840">
        <f>IFERROR(Telemarketing!B835,"")</f>
        <v>0</v>
      </c>
      <c r="AH840" s="2">
        <f>IFERROR(Telemarketing!C835,"")</f>
        <v>0</v>
      </c>
      <c r="AI840" s="42">
        <f>IFERROR(Telemarketing!D835,"")</f>
        <v>0</v>
      </c>
      <c r="AJ840">
        <f>IFERROR(Telemarketing!E835,"")</f>
        <v>0</v>
      </c>
      <c r="AK840">
        <f>IFERROR(Telemarketing!F835,"")</f>
        <v>0</v>
      </c>
      <c r="AL840">
        <f>IFERROR(Telemarketing!G835,"")</f>
        <v>0</v>
      </c>
    </row>
    <row r="841" spans="2:38" x14ac:dyDescent="0.2">
      <c r="B841" s="2"/>
      <c r="K841" s="5"/>
      <c r="L841" s="2"/>
      <c r="O841">
        <f>IFERROR(Referidos!A841,"")</f>
        <v>0</v>
      </c>
      <c r="P841">
        <f>IFERROR(Referidos!B841,"")</f>
        <v>0</v>
      </c>
      <c r="Q841" s="2">
        <f>IFERROR(Referidos!C841,"")</f>
        <v>0</v>
      </c>
      <c r="R841">
        <f>IFERROR(Referidos!D841,"")</f>
        <v>0</v>
      </c>
      <c r="S841">
        <f>IFERROR(Referidos!J841,"")</f>
        <v>0</v>
      </c>
      <c r="T841">
        <f>IFERROR(Referidos!N841,"")</f>
        <v>0</v>
      </c>
      <c r="U841" s="5">
        <f>IFERROR(Referidos!P841,"")</f>
        <v>0</v>
      </c>
      <c r="V841">
        <f>IFERROR(Referidos!S841,"")</f>
        <v>0</v>
      </c>
      <c r="X841">
        <f>IFERROR(Demos!A839,"")</f>
        <v>0</v>
      </c>
      <c r="Y841">
        <f>IFERROR(Demos!B839,"")</f>
        <v>0</v>
      </c>
      <c r="Z841">
        <f>IFERROR(Demos!C839,"")</f>
        <v>0</v>
      </c>
      <c r="AA841" s="2">
        <f>IFERROR(Demos!D839,"")</f>
        <v>0</v>
      </c>
      <c r="AB841" s="2">
        <f>IFERROR(Demos!E839,"")</f>
        <v>0</v>
      </c>
      <c r="AC841">
        <f>IFERROR(Demos!G839,"")</f>
        <v>0</v>
      </c>
      <c r="AD841">
        <f>IFERROR(Demos!H839,"")</f>
        <v>0</v>
      </c>
      <c r="AF841">
        <f>IFERROR(Telemarketing!A836,"")</f>
        <v>0</v>
      </c>
      <c r="AG841">
        <f>IFERROR(Telemarketing!B836,"")</f>
        <v>0</v>
      </c>
      <c r="AH841" s="2">
        <f>IFERROR(Telemarketing!C836,"")</f>
        <v>0</v>
      </c>
      <c r="AI841" s="42">
        <f>IFERROR(Telemarketing!D836,"")</f>
        <v>0</v>
      </c>
      <c r="AJ841">
        <f>IFERROR(Telemarketing!E836,"")</f>
        <v>0</v>
      </c>
      <c r="AK841">
        <f>IFERROR(Telemarketing!F836,"")</f>
        <v>0</v>
      </c>
      <c r="AL841">
        <f>IFERROR(Telemarketing!G836,"")</f>
        <v>0</v>
      </c>
    </row>
    <row r="842" spans="2:38" x14ac:dyDescent="0.2">
      <c r="B842" s="2"/>
      <c r="K842" s="5"/>
      <c r="L842" s="2"/>
      <c r="O842">
        <f>IFERROR(Referidos!A842,"")</f>
        <v>0</v>
      </c>
      <c r="P842">
        <f>IFERROR(Referidos!B842,"")</f>
        <v>0</v>
      </c>
      <c r="Q842" s="2">
        <f>IFERROR(Referidos!C842,"")</f>
        <v>0</v>
      </c>
      <c r="R842">
        <f>IFERROR(Referidos!D842,"")</f>
        <v>0</v>
      </c>
      <c r="S842">
        <f>IFERROR(Referidos!J842,"")</f>
        <v>0</v>
      </c>
      <c r="T842">
        <f>IFERROR(Referidos!N842,"")</f>
        <v>0</v>
      </c>
      <c r="U842" s="5">
        <f>IFERROR(Referidos!P842,"")</f>
        <v>0</v>
      </c>
      <c r="V842">
        <f>IFERROR(Referidos!S842,"")</f>
        <v>0</v>
      </c>
      <c r="X842">
        <f>IFERROR(Demos!A840,"")</f>
        <v>0</v>
      </c>
      <c r="Y842">
        <f>IFERROR(Demos!B840,"")</f>
        <v>0</v>
      </c>
      <c r="Z842">
        <f>IFERROR(Demos!C840,"")</f>
        <v>0</v>
      </c>
      <c r="AA842" s="2">
        <f>IFERROR(Demos!D840,"")</f>
        <v>0</v>
      </c>
      <c r="AB842" s="2">
        <f>IFERROR(Demos!E840,"")</f>
        <v>0</v>
      </c>
      <c r="AC842">
        <f>IFERROR(Demos!G840,"")</f>
        <v>0</v>
      </c>
      <c r="AD842">
        <f>IFERROR(Demos!H840,"")</f>
        <v>0</v>
      </c>
      <c r="AF842">
        <f>IFERROR(Telemarketing!A837,"")</f>
        <v>0</v>
      </c>
      <c r="AG842">
        <f>IFERROR(Telemarketing!B837,"")</f>
        <v>0</v>
      </c>
      <c r="AH842" s="2">
        <f>IFERROR(Telemarketing!C837,"")</f>
        <v>0</v>
      </c>
      <c r="AI842" s="42">
        <f>IFERROR(Telemarketing!D837,"")</f>
        <v>0</v>
      </c>
      <c r="AJ842">
        <f>IFERROR(Telemarketing!E837,"")</f>
        <v>0</v>
      </c>
      <c r="AK842">
        <f>IFERROR(Telemarketing!F837,"")</f>
        <v>0</v>
      </c>
      <c r="AL842">
        <f>IFERROR(Telemarketing!G837,"")</f>
        <v>0</v>
      </c>
    </row>
    <row r="843" spans="2:38" x14ac:dyDescent="0.2">
      <c r="B843" s="2"/>
      <c r="K843" s="5"/>
      <c r="L843" s="2"/>
      <c r="O843">
        <f>IFERROR(Referidos!A843,"")</f>
        <v>0</v>
      </c>
      <c r="P843">
        <f>IFERROR(Referidos!B843,"")</f>
        <v>0</v>
      </c>
      <c r="Q843" s="2">
        <f>IFERROR(Referidos!C843,"")</f>
        <v>0</v>
      </c>
      <c r="R843">
        <f>IFERROR(Referidos!D843,"")</f>
        <v>0</v>
      </c>
      <c r="S843">
        <f>IFERROR(Referidos!J843,"")</f>
        <v>0</v>
      </c>
      <c r="T843">
        <f>IFERROR(Referidos!N843,"")</f>
        <v>0</v>
      </c>
      <c r="U843" s="5">
        <f>IFERROR(Referidos!P843,"")</f>
        <v>0</v>
      </c>
      <c r="V843">
        <f>IFERROR(Referidos!S843,"")</f>
        <v>0</v>
      </c>
      <c r="X843">
        <f>IFERROR(Demos!A841,"")</f>
        <v>0</v>
      </c>
      <c r="Y843">
        <f>IFERROR(Demos!B841,"")</f>
        <v>0</v>
      </c>
      <c r="Z843">
        <f>IFERROR(Demos!C841,"")</f>
        <v>0</v>
      </c>
      <c r="AA843" s="2">
        <f>IFERROR(Demos!D841,"")</f>
        <v>0</v>
      </c>
      <c r="AB843" s="2">
        <f>IFERROR(Demos!E841,"")</f>
        <v>0</v>
      </c>
      <c r="AC843">
        <f>IFERROR(Demos!G841,"")</f>
        <v>0</v>
      </c>
      <c r="AD843">
        <f>IFERROR(Demos!H841,"")</f>
        <v>0</v>
      </c>
      <c r="AF843">
        <f>IFERROR(Telemarketing!A838,"")</f>
        <v>0</v>
      </c>
      <c r="AG843">
        <f>IFERROR(Telemarketing!B838,"")</f>
        <v>0</v>
      </c>
      <c r="AH843" s="2">
        <f>IFERROR(Telemarketing!C838,"")</f>
        <v>0</v>
      </c>
      <c r="AI843" s="42">
        <f>IFERROR(Telemarketing!D838,"")</f>
        <v>0</v>
      </c>
      <c r="AJ843">
        <f>IFERROR(Telemarketing!E838,"")</f>
        <v>0</v>
      </c>
      <c r="AK843">
        <f>IFERROR(Telemarketing!F838,"")</f>
        <v>0</v>
      </c>
      <c r="AL843">
        <f>IFERROR(Telemarketing!G838,"")</f>
        <v>0</v>
      </c>
    </row>
    <row r="844" spans="2:38" x14ac:dyDescent="0.2">
      <c r="B844" s="2"/>
      <c r="K844" s="5"/>
      <c r="L844" s="2"/>
      <c r="O844">
        <f>IFERROR(Referidos!A844,"")</f>
        <v>0</v>
      </c>
      <c r="P844">
        <f>IFERROR(Referidos!B844,"")</f>
        <v>0</v>
      </c>
      <c r="Q844" s="2">
        <f>IFERROR(Referidos!C844,"")</f>
        <v>0</v>
      </c>
      <c r="R844">
        <f>IFERROR(Referidos!D844,"")</f>
        <v>0</v>
      </c>
      <c r="S844">
        <f>IFERROR(Referidos!J844,"")</f>
        <v>0</v>
      </c>
      <c r="T844">
        <f>IFERROR(Referidos!N844,"")</f>
        <v>0</v>
      </c>
      <c r="U844" s="5">
        <f>IFERROR(Referidos!P844,"")</f>
        <v>0</v>
      </c>
      <c r="V844">
        <f>IFERROR(Referidos!S844,"")</f>
        <v>0</v>
      </c>
      <c r="X844">
        <f>IFERROR(Demos!A842,"")</f>
        <v>0</v>
      </c>
      <c r="Y844">
        <f>IFERROR(Demos!B842,"")</f>
        <v>0</v>
      </c>
      <c r="Z844">
        <f>IFERROR(Demos!C842,"")</f>
        <v>0</v>
      </c>
      <c r="AA844" s="2">
        <f>IFERROR(Demos!D842,"")</f>
        <v>0</v>
      </c>
      <c r="AB844" s="2">
        <f>IFERROR(Demos!E842,"")</f>
        <v>0</v>
      </c>
      <c r="AC844">
        <f>IFERROR(Demos!G842,"")</f>
        <v>0</v>
      </c>
      <c r="AD844">
        <f>IFERROR(Demos!H842,"")</f>
        <v>0</v>
      </c>
      <c r="AF844">
        <f>IFERROR(Telemarketing!A839,"")</f>
        <v>0</v>
      </c>
      <c r="AG844">
        <f>IFERROR(Telemarketing!B839,"")</f>
        <v>0</v>
      </c>
      <c r="AH844" s="2">
        <f>IFERROR(Telemarketing!C839,"")</f>
        <v>0</v>
      </c>
      <c r="AI844" s="42">
        <f>IFERROR(Telemarketing!D839,"")</f>
        <v>0</v>
      </c>
      <c r="AJ844">
        <f>IFERROR(Telemarketing!E839,"")</f>
        <v>0</v>
      </c>
      <c r="AK844">
        <f>IFERROR(Telemarketing!F839,"")</f>
        <v>0</v>
      </c>
      <c r="AL844">
        <f>IFERROR(Telemarketing!G839,"")</f>
        <v>0</v>
      </c>
    </row>
    <row r="845" spans="2:38" x14ac:dyDescent="0.2">
      <c r="B845" s="2"/>
      <c r="K845" s="5"/>
      <c r="L845" s="2"/>
      <c r="O845">
        <f>IFERROR(Referidos!A845,"")</f>
        <v>0</v>
      </c>
      <c r="P845">
        <f>IFERROR(Referidos!B845,"")</f>
        <v>0</v>
      </c>
      <c r="Q845" s="2">
        <f>IFERROR(Referidos!C845,"")</f>
        <v>0</v>
      </c>
      <c r="R845">
        <f>IFERROR(Referidos!D845,"")</f>
        <v>0</v>
      </c>
      <c r="S845">
        <f>IFERROR(Referidos!J845,"")</f>
        <v>0</v>
      </c>
      <c r="T845">
        <f>IFERROR(Referidos!N845,"")</f>
        <v>0</v>
      </c>
      <c r="U845" s="5">
        <f>IFERROR(Referidos!P845,"")</f>
        <v>0</v>
      </c>
      <c r="V845">
        <f>IFERROR(Referidos!S845,"")</f>
        <v>0</v>
      </c>
      <c r="X845">
        <f>IFERROR(Demos!A843,"")</f>
        <v>0</v>
      </c>
      <c r="Y845">
        <f>IFERROR(Demos!B843,"")</f>
        <v>0</v>
      </c>
      <c r="Z845">
        <f>IFERROR(Demos!C843,"")</f>
        <v>0</v>
      </c>
      <c r="AA845" s="2">
        <f>IFERROR(Demos!D843,"")</f>
        <v>0</v>
      </c>
      <c r="AB845" s="2">
        <f>IFERROR(Demos!E843,"")</f>
        <v>0</v>
      </c>
      <c r="AC845">
        <f>IFERROR(Demos!G843,"")</f>
        <v>0</v>
      </c>
      <c r="AD845">
        <f>IFERROR(Demos!H843,"")</f>
        <v>0</v>
      </c>
      <c r="AF845">
        <f>IFERROR(Telemarketing!A840,"")</f>
        <v>0</v>
      </c>
      <c r="AG845">
        <f>IFERROR(Telemarketing!B840,"")</f>
        <v>0</v>
      </c>
      <c r="AH845" s="2">
        <f>IFERROR(Telemarketing!C840,"")</f>
        <v>0</v>
      </c>
      <c r="AI845" s="42">
        <f>IFERROR(Telemarketing!D840,"")</f>
        <v>0</v>
      </c>
      <c r="AJ845">
        <f>IFERROR(Telemarketing!E840,"")</f>
        <v>0</v>
      </c>
      <c r="AK845">
        <f>IFERROR(Telemarketing!F840,"")</f>
        <v>0</v>
      </c>
      <c r="AL845">
        <f>IFERROR(Telemarketing!G840,"")</f>
        <v>0</v>
      </c>
    </row>
    <row r="846" spans="2:38" x14ac:dyDescent="0.2">
      <c r="B846" s="2"/>
      <c r="K846" s="5"/>
      <c r="L846" s="2"/>
      <c r="O846">
        <f>IFERROR(Referidos!A846,"")</f>
        <v>0</v>
      </c>
      <c r="P846">
        <f>IFERROR(Referidos!B846,"")</f>
        <v>0</v>
      </c>
      <c r="Q846" s="2">
        <f>IFERROR(Referidos!C846,"")</f>
        <v>0</v>
      </c>
      <c r="R846">
        <f>IFERROR(Referidos!D846,"")</f>
        <v>0</v>
      </c>
      <c r="S846">
        <f>IFERROR(Referidos!J846,"")</f>
        <v>0</v>
      </c>
      <c r="T846">
        <f>IFERROR(Referidos!N846,"")</f>
        <v>0</v>
      </c>
      <c r="U846" s="5">
        <f>IFERROR(Referidos!P846,"")</f>
        <v>0</v>
      </c>
      <c r="V846">
        <f>IFERROR(Referidos!S846,"")</f>
        <v>0</v>
      </c>
      <c r="X846">
        <f>IFERROR(Demos!A844,"")</f>
        <v>0</v>
      </c>
      <c r="Y846">
        <f>IFERROR(Demos!B844,"")</f>
        <v>0</v>
      </c>
      <c r="Z846">
        <f>IFERROR(Demos!C844,"")</f>
        <v>0</v>
      </c>
      <c r="AA846" s="2">
        <f>IFERROR(Demos!D844,"")</f>
        <v>0</v>
      </c>
      <c r="AB846" s="2">
        <f>IFERROR(Demos!E844,"")</f>
        <v>0</v>
      </c>
      <c r="AC846">
        <f>IFERROR(Demos!G844,"")</f>
        <v>0</v>
      </c>
      <c r="AD846">
        <f>IFERROR(Demos!H844,"")</f>
        <v>0</v>
      </c>
      <c r="AF846">
        <f>IFERROR(Telemarketing!A841,"")</f>
        <v>0</v>
      </c>
      <c r="AG846">
        <f>IFERROR(Telemarketing!B841,"")</f>
        <v>0</v>
      </c>
      <c r="AH846" s="2">
        <f>IFERROR(Telemarketing!C841,"")</f>
        <v>0</v>
      </c>
      <c r="AI846" s="42">
        <f>IFERROR(Telemarketing!D841,"")</f>
        <v>0</v>
      </c>
      <c r="AJ846">
        <f>IFERROR(Telemarketing!E841,"")</f>
        <v>0</v>
      </c>
      <c r="AK846">
        <f>IFERROR(Telemarketing!F841,"")</f>
        <v>0</v>
      </c>
      <c r="AL846">
        <f>IFERROR(Telemarketing!G841,"")</f>
        <v>0</v>
      </c>
    </row>
    <row r="847" spans="2:38" x14ac:dyDescent="0.2">
      <c r="B847" s="2"/>
      <c r="K847" s="5"/>
      <c r="L847" s="2"/>
      <c r="O847">
        <f>IFERROR(Referidos!A847,"")</f>
        <v>0</v>
      </c>
      <c r="P847">
        <f>IFERROR(Referidos!B847,"")</f>
        <v>0</v>
      </c>
      <c r="Q847" s="2">
        <f>IFERROR(Referidos!C847,"")</f>
        <v>0</v>
      </c>
      <c r="R847">
        <f>IFERROR(Referidos!D847,"")</f>
        <v>0</v>
      </c>
      <c r="S847">
        <f>IFERROR(Referidos!J847,"")</f>
        <v>0</v>
      </c>
      <c r="T847">
        <f>IFERROR(Referidos!N847,"")</f>
        <v>0</v>
      </c>
      <c r="U847" s="5">
        <f>IFERROR(Referidos!P847,"")</f>
        <v>0</v>
      </c>
      <c r="V847">
        <f>IFERROR(Referidos!S847,"")</f>
        <v>0</v>
      </c>
      <c r="X847">
        <f>IFERROR(Demos!A845,"")</f>
        <v>0</v>
      </c>
      <c r="Y847">
        <f>IFERROR(Demos!B845,"")</f>
        <v>0</v>
      </c>
      <c r="Z847">
        <f>IFERROR(Demos!C845,"")</f>
        <v>0</v>
      </c>
      <c r="AA847" s="2">
        <f>IFERROR(Demos!D845,"")</f>
        <v>0</v>
      </c>
      <c r="AB847" s="2">
        <f>IFERROR(Demos!E845,"")</f>
        <v>0</v>
      </c>
      <c r="AC847">
        <f>IFERROR(Demos!G845,"")</f>
        <v>0</v>
      </c>
      <c r="AD847">
        <f>IFERROR(Demos!H845,"")</f>
        <v>0</v>
      </c>
      <c r="AF847">
        <f>IFERROR(Telemarketing!A842,"")</f>
        <v>0</v>
      </c>
      <c r="AG847">
        <f>IFERROR(Telemarketing!B842,"")</f>
        <v>0</v>
      </c>
      <c r="AH847" s="2">
        <f>IFERROR(Telemarketing!C842,"")</f>
        <v>0</v>
      </c>
      <c r="AI847" s="42">
        <f>IFERROR(Telemarketing!D842,"")</f>
        <v>0</v>
      </c>
      <c r="AJ847">
        <f>IFERROR(Telemarketing!E842,"")</f>
        <v>0</v>
      </c>
      <c r="AK847">
        <f>IFERROR(Telemarketing!F842,"")</f>
        <v>0</v>
      </c>
      <c r="AL847">
        <f>IFERROR(Telemarketing!G842,"")</f>
        <v>0</v>
      </c>
    </row>
    <row r="848" spans="2:38" x14ac:dyDescent="0.2">
      <c r="B848" s="2"/>
      <c r="K848" s="5"/>
      <c r="L848" s="2"/>
      <c r="O848">
        <f>IFERROR(Referidos!A848,"")</f>
        <v>0</v>
      </c>
      <c r="P848">
        <f>IFERROR(Referidos!B848,"")</f>
        <v>0</v>
      </c>
      <c r="Q848" s="2">
        <f>IFERROR(Referidos!C848,"")</f>
        <v>0</v>
      </c>
      <c r="R848">
        <f>IFERROR(Referidos!D848,"")</f>
        <v>0</v>
      </c>
      <c r="S848">
        <f>IFERROR(Referidos!J848,"")</f>
        <v>0</v>
      </c>
      <c r="T848">
        <f>IFERROR(Referidos!N848,"")</f>
        <v>0</v>
      </c>
      <c r="U848" s="5">
        <f>IFERROR(Referidos!P848,"")</f>
        <v>0</v>
      </c>
      <c r="V848">
        <f>IFERROR(Referidos!S848,"")</f>
        <v>0</v>
      </c>
      <c r="X848">
        <f>IFERROR(Demos!A846,"")</f>
        <v>0</v>
      </c>
      <c r="Y848">
        <f>IFERROR(Demos!B846,"")</f>
        <v>0</v>
      </c>
      <c r="Z848">
        <f>IFERROR(Demos!C846,"")</f>
        <v>0</v>
      </c>
      <c r="AA848" s="2">
        <f>IFERROR(Demos!D846,"")</f>
        <v>0</v>
      </c>
      <c r="AB848" s="2">
        <f>IFERROR(Demos!E846,"")</f>
        <v>0</v>
      </c>
      <c r="AC848">
        <f>IFERROR(Demos!G846,"")</f>
        <v>0</v>
      </c>
      <c r="AD848">
        <f>IFERROR(Demos!H846,"")</f>
        <v>0</v>
      </c>
      <c r="AF848">
        <f>IFERROR(Telemarketing!A843,"")</f>
        <v>0</v>
      </c>
      <c r="AG848">
        <f>IFERROR(Telemarketing!B843,"")</f>
        <v>0</v>
      </c>
      <c r="AH848" s="2">
        <f>IFERROR(Telemarketing!C843,"")</f>
        <v>0</v>
      </c>
      <c r="AI848" s="42">
        <f>IFERROR(Telemarketing!D843,"")</f>
        <v>0</v>
      </c>
      <c r="AJ848">
        <f>IFERROR(Telemarketing!E843,"")</f>
        <v>0</v>
      </c>
      <c r="AK848">
        <f>IFERROR(Telemarketing!F843,"")</f>
        <v>0</v>
      </c>
      <c r="AL848">
        <f>IFERROR(Telemarketing!G843,"")</f>
        <v>0</v>
      </c>
    </row>
    <row r="849" spans="2:38" x14ac:dyDescent="0.2">
      <c r="B849" s="2"/>
      <c r="K849" s="5"/>
      <c r="L849" s="2"/>
      <c r="O849">
        <f>IFERROR(Referidos!A849,"")</f>
        <v>0</v>
      </c>
      <c r="P849">
        <f>IFERROR(Referidos!B849,"")</f>
        <v>0</v>
      </c>
      <c r="Q849" s="2">
        <f>IFERROR(Referidos!C849,"")</f>
        <v>0</v>
      </c>
      <c r="R849">
        <f>IFERROR(Referidos!D849,"")</f>
        <v>0</v>
      </c>
      <c r="S849">
        <f>IFERROR(Referidos!J849,"")</f>
        <v>0</v>
      </c>
      <c r="T849">
        <f>IFERROR(Referidos!N849,"")</f>
        <v>0</v>
      </c>
      <c r="U849" s="5">
        <f>IFERROR(Referidos!P849,"")</f>
        <v>0</v>
      </c>
      <c r="V849">
        <f>IFERROR(Referidos!S849,"")</f>
        <v>0</v>
      </c>
      <c r="X849">
        <f>IFERROR(Demos!A847,"")</f>
        <v>0</v>
      </c>
      <c r="Y849">
        <f>IFERROR(Demos!B847,"")</f>
        <v>0</v>
      </c>
      <c r="Z849">
        <f>IFERROR(Demos!C847,"")</f>
        <v>0</v>
      </c>
      <c r="AA849" s="2">
        <f>IFERROR(Demos!D847,"")</f>
        <v>0</v>
      </c>
      <c r="AB849" s="2">
        <f>IFERROR(Demos!E847,"")</f>
        <v>0</v>
      </c>
      <c r="AC849">
        <f>IFERROR(Demos!G847,"")</f>
        <v>0</v>
      </c>
      <c r="AD849">
        <f>IFERROR(Demos!H847,"")</f>
        <v>0</v>
      </c>
      <c r="AF849">
        <f>IFERROR(Telemarketing!A844,"")</f>
        <v>0</v>
      </c>
      <c r="AG849">
        <f>IFERROR(Telemarketing!B844,"")</f>
        <v>0</v>
      </c>
      <c r="AH849" s="2">
        <f>IFERROR(Telemarketing!C844,"")</f>
        <v>0</v>
      </c>
      <c r="AI849" s="42">
        <f>IFERROR(Telemarketing!D844,"")</f>
        <v>0</v>
      </c>
      <c r="AJ849">
        <f>IFERROR(Telemarketing!E844,"")</f>
        <v>0</v>
      </c>
      <c r="AK849">
        <f>IFERROR(Telemarketing!F844,"")</f>
        <v>0</v>
      </c>
      <c r="AL849">
        <f>IFERROR(Telemarketing!G844,"")</f>
        <v>0</v>
      </c>
    </row>
    <row r="850" spans="2:38" x14ac:dyDescent="0.2">
      <c r="B850" s="2"/>
      <c r="K850" s="5"/>
      <c r="L850" s="2"/>
      <c r="O850">
        <f>IFERROR(Referidos!A850,"")</f>
        <v>0</v>
      </c>
      <c r="P850">
        <f>IFERROR(Referidos!B850,"")</f>
        <v>0</v>
      </c>
      <c r="Q850" s="2">
        <f>IFERROR(Referidos!C850,"")</f>
        <v>0</v>
      </c>
      <c r="R850">
        <f>IFERROR(Referidos!D850,"")</f>
        <v>0</v>
      </c>
      <c r="S850">
        <f>IFERROR(Referidos!J850,"")</f>
        <v>0</v>
      </c>
      <c r="T850">
        <f>IFERROR(Referidos!N850,"")</f>
        <v>0</v>
      </c>
      <c r="U850" s="5">
        <f>IFERROR(Referidos!P850,"")</f>
        <v>0</v>
      </c>
      <c r="V850">
        <f>IFERROR(Referidos!S850,"")</f>
        <v>0</v>
      </c>
      <c r="X850">
        <f>IFERROR(Demos!A848,"")</f>
        <v>0</v>
      </c>
      <c r="Y850">
        <f>IFERROR(Demos!B848,"")</f>
        <v>0</v>
      </c>
      <c r="Z850">
        <f>IFERROR(Demos!C848,"")</f>
        <v>0</v>
      </c>
      <c r="AA850" s="2">
        <f>IFERROR(Demos!D848,"")</f>
        <v>0</v>
      </c>
      <c r="AB850" s="2">
        <f>IFERROR(Demos!E848,"")</f>
        <v>0</v>
      </c>
      <c r="AC850">
        <f>IFERROR(Demos!G848,"")</f>
        <v>0</v>
      </c>
      <c r="AD850">
        <f>IFERROR(Demos!H848,"")</f>
        <v>0</v>
      </c>
      <c r="AF850">
        <f>IFERROR(Telemarketing!A845,"")</f>
        <v>0</v>
      </c>
      <c r="AG850">
        <f>IFERROR(Telemarketing!B845,"")</f>
        <v>0</v>
      </c>
      <c r="AH850" s="2">
        <f>IFERROR(Telemarketing!C845,"")</f>
        <v>0</v>
      </c>
      <c r="AI850" s="42">
        <f>IFERROR(Telemarketing!D845,"")</f>
        <v>0</v>
      </c>
      <c r="AJ850">
        <f>IFERROR(Telemarketing!E845,"")</f>
        <v>0</v>
      </c>
      <c r="AK850">
        <f>IFERROR(Telemarketing!F845,"")</f>
        <v>0</v>
      </c>
      <c r="AL850">
        <f>IFERROR(Telemarketing!G845,"")</f>
        <v>0</v>
      </c>
    </row>
    <row r="851" spans="2:38" x14ac:dyDescent="0.2">
      <c r="B851" s="2"/>
      <c r="K851" s="5"/>
      <c r="L851" s="2"/>
      <c r="O851">
        <f>IFERROR(Referidos!A851,"")</f>
        <v>0</v>
      </c>
      <c r="P851">
        <f>IFERROR(Referidos!B851,"")</f>
        <v>0</v>
      </c>
      <c r="Q851" s="2">
        <f>IFERROR(Referidos!C851,"")</f>
        <v>0</v>
      </c>
      <c r="R851">
        <f>IFERROR(Referidos!D851,"")</f>
        <v>0</v>
      </c>
      <c r="S851">
        <f>IFERROR(Referidos!J851,"")</f>
        <v>0</v>
      </c>
      <c r="T851">
        <f>IFERROR(Referidos!N851,"")</f>
        <v>0</v>
      </c>
      <c r="U851" s="5">
        <f>IFERROR(Referidos!P851,"")</f>
        <v>0</v>
      </c>
      <c r="V851">
        <f>IFERROR(Referidos!S851,"")</f>
        <v>0</v>
      </c>
      <c r="X851">
        <f>IFERROR(Demos!A849,"")</f>
        <v>0</v>
      </c>
      <c r="Y851">
        <f>IFERROR(Demos!B849,"")</f>
        <v>0</v>
      </c>
      <c r="Z851">
        <f>IFERROR(Demos!C849,"")</f>
        <v>0</v>
      </c>
      <c r="AA851" s="2">
        <f>IFERROR(Demos!D849,"")</f>
        <v>0</v>
      </c>
      <c r="AB851" s="2">
        <f>IFERROR(Demos!E849,"")</f>
        <v>0</v>
      </c>
      <c r="AC851">
        <f>IFERROR(Demos!G849,"")</f>
        <v>0</v>
      </c>
      <c r="AD851">
        <f>IFERROR(Demos!H849,"")</f>
        <v>0</v>
      </c>
      <c r="AF851">
        <f>IFERROR(Telemarketing!A846,"")</f>
        <v>0</v>
      </c>
      <c r="AG851">
        <f>IFERROR(Telemarketing!B846,"")</f>
        <v>0</v>
      </c>
      <c r="AH851" s="2">
        <f>IFERROR(Telemarketing!C846,"")</f>
        <v>0</v>
      </c>
      <c r="AI851" s="42">
        <f>IFERROR(Telemarketing!D846,"")</f>
        <v>0</v>
      </c>
      <c r="AJ851">
        <f>IFERROR(Telemarketing!E846,"")</f>
        <v>0</v>
      </c>
      <c r="AK851">
        <f>IFERROR(Telemarketing!F846,"")</f>
        <v>0</v>
      </c>
      <c r="AL851">
        <f>IFERROR(Telemarketing!G846,"")</f>
        <v>0</v>
      </c>
    </row>
    <row r="852" spans="2:38" x14ac:dyDescent="0.2">
      <c r="B852" s="2"/>
      <c r="K852" s="5"/>
      <c r="L852" s="2"/>
      <c r="O852">
        <f>IFERROR(Referidos!A852,"")</f>
        <v>0</v>
      </c>
      <c r="P852">
        <f>IFERROR(Referidos!B852,"")</f>
        <v>0</v>
      </c>
      <c r="Q852" s="2">
        <f>IFERROR(Referidos!C852,"")</f>
        <v>0</v>
      </c>
      <c r="R852">
        <f>IFERROR(Referidos!D852,"")</f>
        <v>0</v>
      </c>
      <c r="S852">
        <f>IFERROR(Referidos!J852,"")</f>
        <v>0</v>
      </c>
      <c r="T852">
        <f>IFERROR(Referidos!N852,"")</f>
        <v>0</v>
      </c>
      <c r="U852" s="5">
        <f>IFERROR(Referidos!P852,"")</f>
        <v>0</v>
      </c>
      <c r="V852">
        <f>IFERROR(Referidos!S852,"")</f>
        <v>0</v>
      </c>
      <c r="X852">
        <f>IFERROR(Demos!A850,"")</f>
        <v>0</v>
      </c>
      <c r="Y852">
        <f>IFERROR(Demos!B850,"")</f>
        <v>0</v>
      </c>
      <c r="Z852">
        <f>IFERROR(Demos!C850,"")</f>
        <v>0</v>
      </c>
      <c r="AA852" s="2">
        <f>IFERROR(Demos!D850,"")</f>
        <v>0</v>
      </c>
      <c r="AB852" s="2">
        <f>IFERROR(Demos!E850,"")</f>
        <v>0</v>
      </c>
      <c r="AC852">
        <f>IFERROR(Demos!G850,"")</f>
        <v>0</v>
      </c>
      <c r="AD852">
        <f>IFERROR(Demos!H850,"")</f>
        <v>0</v>
      </c>
      <c r="AF852">
        <f>IFERROR(Telemarketing!A847,"")</f>
        <v>0</v>
      </c>
      <c r="AG852">
        <f>IFERROR(Telemarketing!B847,"")</f>
        <v>0</v>
      </c>
      <c r="AH852" s="2">
        <f>IFERROR(Telemarketing!C847,"")</f>
        <v>0</v>
      </c>
      <c r="AI852" s="42">
        <f>IFERROR(Telemarketing!D847,"")</f>
        <v>0</v>
      </c>
      <c r="AJ852">
        <f>IFERROR(Telemarketing!E847,"")</f>
        <v>0</v>
      </c>
      <c r="AK852">
        <f>IFERROR(Telemarketing!F847,"")</f>
        <v>0</v>
      </c>
      <c r="AL852">
        <f>IFERROR(Telemarketing!G847,"")</f>
        <v>0</v>
      </c>
    </row>
    <row r="853" spans="2:38" x14ac:dyDescent="0.2">
      <c r="B853" s="2"/>
      <c r="K853" s="5"/>
      <c r="L853" s="2"/>
      <c r="O853">
        <f>IFERROR(Referidos!A853,"")</f>
        <v>0</v>
      </c>
      <c r="P853">
        <f>IFERROR(Referidos!B853,"")</f>
        <v>0</v>
      </c>
      <c r="Q853" s="2">
        <f>IFERROR(Referidos!C853,"")</f>
        <v>0</v>
      </c>
      <c r="R853">
        <f>IFERROR(Referidos!D853,"")</f>
        <v>0</v>
      </c>
      <c r="S853">
        <f>IFERROR(Referidos!J853,"")</f>
        <v>0</v>
      </c>
      <c r="T853">
        <f>IFERROR(Referidos!N853,"")</f>
        <v>0</v>
      </c>
      <c r="U853" s="5">
        <f>IFERROR(Referidos!P853,"")</f>
        <v>0</v>
      </c>
      <c r="V853">
        <f>IFERROR(Referidos!S853,"")</f>
        <v>0</v>
      </c>
      <c r="X853">
        <f>IFERROR(Demos!A851,"")</f>
        <v>0</v>
      </c>
      <c r="Y853">
        <f>IFERROR(Demos!B851,"")</f>
        <v>0</v>
      </c>
      <c r="Z853">
        <f>IFERROR(Demos!C851,"")</f>
        <v>0</v>
      </c>
      <c r="AA853" s="2">
        <f>IFERROR(Demos!D851,"")</f>
        <v>0</v>
      </c>
      <c r="AB853" s="2">
        <f>IFERROR(Demos!E851,"")</f>
        <v>0</v>
      </c>
      <c r="AC853">
        <f>IFERROR(Demos!G851,"")</f>
        <v>0</v>
      </c>
      <c r="AD853">
        <f>IFERROR(Demos!H851,"")</f>
        <v>0</v>
      </c>
      <c r="AF853">
        <f>IFERROR(Telemarketing!A848,"")</f>
        <v>0</v>
      </c>
      <c r="AG853">
        <f>IFERROR(Telemarketing!B848,"")</f>
        <v>0</v>
      </c>
      <c r="AH853" s="2">
        <f>IFERROR(Telemarketing!C848,"")</f>
        <v>0</v>
      </c>
      <c r="AI853" s="42">
        <f>IFERROR(Telemarketing!D848,"")</f>
        <v>0</v>
      </c>
      <c r="AJ853">
        <f>IFERROR(Telemarketing!E848,"")</f>
        <v>0</v>
      </c>
      <c r="AK853">
        <f>IFERROR(Telemarketing!F848,"")</f>
        <v>0</v>
      </c>
      <c r="AL853">
        <f>IFERROR(Telemarketing!G848,"")</f>
        <v>0</v>
      </c>
    </row>
    <row r="854" spans="2:38" x14ac:dyDescent="0.2">
      <c r="B854" s="2"/>
      <c r="K854" s="5"/>
      <c r="L854" s="2"/>
      <c r="O854">
        <f>IFERROR(Referidos!A854,"")</f>
        <v>0</v>
      </c>
      <c r="P854">
        <f>IFERROR(Referidos!B854,"")</f>
        <v>0</v>
      </c>
      <c r="Q854" s="2">
        <f>IFERROR(Referidos!C854,"")</f>
        <v>0</v>
      </c>
      <c r="R854">
        <f>IFERROR(Referidos!D854,"")</f>
        <v>0</v>
      </c>
      <c r="S854">
        <f>IFERROR(Referidos!J854,"")</f>
        <v>0</v>
      </c>
      <c r="T854">
        <f>IFERROR(Referidos!N854,"")</f>
        <v>0</v>
      </c>
      <c r="U854" s="5">
        <f>IFERROR(Referidos!P854,"")</f>
        <v>0</v>
      </c>
      <c r="V854">
        <f>IFERROR(Referidos!S854,"")</f>
        <v>0</v>
      </c>
      <c r="X854">
        <f>IFERROR(Demos!A852,"")</f>
        <v>0</v>
      </c>
      <c r="Y854">
        <f>IFERROR(Demos!B852,"")</f>
        <v>0</v>
      </c>
      <c r="Z854">
        <f>IFERROR(Demos!C852,"")</f>
        <v>0</v>
      </c>
      <c r="AA854" s="2">
        <f>IFERROR(Demos!D852,"")</f>
        <v>0</v>
      </c>
      <c r="AB854" s="2">
        <f>IFERROR(Demos!E852,"")</f>
        <v>0</v>
      </c>
      <c r="AC854">
        <f>IFERROR(Demos!G852,"")</f>
        <v>0</v>
      </c>
      <c r="AD854">
        <f>IFERROR(Demos!H852,"")</f>
        <v>0</v>
      </c>
      <c r="AF854">
        <f>IFERROR(Telemarketing!A849,"")</f>
        <v>0</v>
      </c>
      <c r="AG854">
        <f>IFERROR(Telemarketing!B849,"")</f>
        <v>0</v>
      </c>
      <c r="AH854" s="2">
        <f>IFERROR(Telemarketing!C849,"")</f>
        <v>0</v>
      </c>
      <c r="AI854" s="42">
        <f>IFERROR(Telemarketing!D849,"")</f>
        <v>0</v>
      </c>
      <c r="AJ854">
        <f>IFERROR(Telemarketing!E849,"")</f>
        <v>0</v>
      </c>
      <c r="AK854">
        <f>IFERROR(Telemarketing!F849,"")</f>
        <v>0</v>
      </c>
      <c r="AL854">
        <f>IFERROR(Telemarketing!G849,"")</f>
        <v>0</v>
      </c>
    </row>
    <row r="855" spans="2:38" x14ac:dyDescent="0.2">
      <c r="B855" s="2"/>
      <c r="K855" s="5"/>
      <c r="L855" s="2"/>
      <c r="O855">
        <f>IFERROR(Referidos!A855,"")</f>
        <v>0</v>
      </c>
      <c r="P855">
        <f>IFERROR(Referidos!B855,"")</f>
        <v>0</v>
      </c>
      <c r="Q855" s="2">
        <f>IFERROR(Referidos!C855,"")</f>
        <v>0</v>
      </c>
      <c r="R855">
        <f>IFERROR(Referidos!D855,"")</f>
        <v>0</v>
      </c>
      <c r="S855">
        <f>IFERROR(Referidos!J855,"")</f>
        <v>0</v>
      </c>
      <c r="T855">
        <f>IFERROR(Referidos!N855,"")</f>
        <v>0</v>
      </c>
      <c r="U855" s="5">
        <f>IFERROR(Referidos!P855,"")</f>
        <v>0</v>
      </c>
      <c r="V855">
        <f>IFERROR(Referidos!S855,"")</f>
        <v>0</v>
      </c>
      <c r="X855">
        <f>IFERROR(Demos!A853,"")</f>
        <v>0</v>
      </c>
      <c r="Y855">
        <f>IFERROR(Demos!B853,"")</f>
        <v>0</v>
      </c>
      <c r="Z855">
        <f>IFERROR(Demos!C853,"")</f>
        <v>0</v>
      </c>
      <c r="AA855" s="2">
        <f>IFERROR(Demos!D853,"")</f>
        <v>0</v>
      </c>
      <c r="AB855" s="2">
        <f>IFERROR(Demos!E853,"")</f>
        <v>0</v>
      </c>
      <c r="AC855">
        <f>IFERROR(Demos!G853,"")</f>
        <v>0</v>
      </c>
      <c r="AD855">
        <f>IFERROR(Demos!H853,"")</f>
        <v>0</v>
      </c>
      <c r="AF855">
        <f>IFERROR(Telemarketing!A850,"")</f>
        <v>0</v>
      </c>
      <c r="AG855">
        <f>IFERROR(Telemarketing!B850,"")</f>
        <v>0</v>
      </c>
      <c r="AH855" s="2">
        <f>IFERROR(Telemarketing!C850,"")</f>
        <v>0</v>
      </c>
      <c r="AI855" s="42">
        <f>IFERROR(Telemarketing!D850,"")</f>
        <v>0</v>
      </c>
      <c r="AJ855">
        <f>IFERROR(Telemarketing!E850,"")</f>
        <v>0</v>
      </c>
      <c r="AK855">
        <f>IFERROR(Telemarketing!F850,"")</f>
        <v>0</v>
      </c>
      <c r="AL855">
        <f>IFERROR(Telemarketing!G850,"")</f>
        <v>0</v>
      </c>
    </row>
    <row r="856" spans="2:38" x14ac:dyDescent="0.2">
      <c r="B856" s="2"/>
      <c r="K856" s="5"/>
      <c r="L856" s="2"/>
      <c r="O856">
        <f>IFERROR(Referidos!A856,"")</f>
        <v>0</v>
      </c>
      <c r="P856">
        <f>IFERROR(Referidos!B856,"")</f>
        <v>0</v>
      </c>
      <c r="Q856" s="2">
        <f>IFERROR(Referidos!C856,"")</f>
        <v>0</v>
      </c>
      <c r="R856">
        <f>IFERROR(Referidos!D856,"")</f>
        <v>0</v>
      </c>
      <c r="S856">
        <f>IFERROR(Referidos!J856,"")</f>
        <v>0</v>
      </c>
      <c r="T856">
        <f>IFERROR(Referidos!N856,"")</f>
        <v>0</v>
      </c>
      <c r="U856" s="5">
        <f>IFERROR(Referidos!P856,"")</f>
        <v>0</v>
      </c>
      <c r="V856">
        <f>IFERROR(Referidos!S856,"")</f>
        <v>0</v>
      </c>
      <c r="X856">
        <f>IFERROR(Demos!A854,"")</f>
        <v>0</v>
      </c>
      <c r="Y856">
        <f>IFERROR(Demos!B854,"")</f>
        <v>0</v>
      </c>
      <c r="Z856">
        <f>IFERROR(Demos!C854,"")</f>
        <v>0</v>
      </c>
      <c r="AA856" s="2">
        <f>IFERROR(Demos!D854,"")</f>
        <v>0</v>
      </c>
      <c r="AB856" s="2">
        <f>IFERROR(Demos!E854,"")</f>
        <v>0</v>
      </c>
      <c r="AC856">
        <f>IFERROR(Demos!G854,"")</f>
        <v>0</v>
      </c>
      <c r="AD856">
        <f>IFERROR(Demos!H854,"")</f>
        <v>0</v>
      </c>
      <c r="AF856">
        <f>IFERROR(Telemarketing!A851,"")</f>
        <v>0</v>
      </c>
      <c r="AG856">
        <f>IFERROR(Telemarketing!B851,"")</f>
        <v>0</v>
      </c>
      <c r="AH856" s="2">
        <f>IFERROR(Telemarketing!C851,"")</f>
        <v>0</v>
      </c>
      <c r="AI856" s="42">
        <f>IFERROR(Telemarketing!D851,"")</f>
        <v>0</v>
      </c>
      <c r="AJ856">
        <f>IFERROR(Telemarketing!E851,"")</f>
        <v>0</v>
      </c>
      <c r="AK856">
        <f>IFERROR(Telemarketing!F851,"")</f>
        <v>0</v>
      </c>
      <c r="AL856">
        <f>IFERROR(Telemarketing!G851,"")</f>
        <v>0</v>
      </c>
    </row>
    <row r="857" spans="2:38" x14ac:dyDescent="0.2">
      <c r="B857" s="2"/>
      <c r="K857" s="5"/>
      <c r="L857" s="2"/>
      <c r="O857">
        <f>IFERROR(Referidos!A857,"")</f>
        <v>0</v>
      </c>
      <c r="P857">
        <f>IFERROR(Referidos!B857,"")</f>
        <v>0</v>
      </c>
      <c r="Q857" s="2">
        <f>IFERROR(Referidos!C857,"")</f>
        <v>0</v>
      </c>
      <c r="R857">
        <f>IFERROR(Referidos!D857,"")</f>
        <v>0</v>
      </c>
      <c r="S857">
        <f>IFERROR(Referidos!J857,"")</f>
        <v>0</v>
      </c>
      <c r="T857">
        <f>IFERROR(Referidos!N857,"")</f>
        <v>0</v>
      </c>
      <c r="U857" s="5">
        <f>IFERROR(Referidos!P857,"")</f>
        <v>0</v>
      </c>
      <c r="V857">
        <f>IFERROR(Referidos!S857,"")</f>
        <v>0</v>
      </c>
      <c r="X857">
        <f>IFERROR(Demos!A855,"")</f>
        <v>0</v>
      </c>
      <c r="Y857">
        <f>IFERROR(Demos!B855,"")</f>
        <v>0</v>
      </c>
      <c r="Z857">
        <f>IFERROR(Demos!C855,"")</f>
        <v>0</v>
      </c>
      <c r="AA857" s="2">
        <f>IFERROR(Demos!D855,"")</f>
        <v>0</v>
      </c>
      <c r="AB857" s="2">
        <f>IFERROR(Demos!E855,"")</f>
        <v>0</v>
      </c>
      <c r="AC857">
        <f>IFERROR(Demos!G855,"")</f>
        <v>0</v>
      </c>
      <c r="AD857">
        <f>IFERROR(Demos!H855,"")</f>
        <v>0</v>
      </c>
      <c r="AF857">
        <f>IFERROR(Telemarketing!A852,"")</f>
        <v>0</v>
      </c>
      <c r="AG857">
        <f>IFERROR(Telemarketing!B852,"")</f>
        <v>0</v>
      </c>
      <c r="AH857" s="2">
        <f>IFERROR(Telemarketing!C852,"")</f>
        <v>0</v>
      </c>
      <c r="AI857" s="42">
        <f>IFERROR(Telemarketing!D852,"")</f>
        <v>0</v>
      </c>
      <c r="AJ857">
        <f>IFERROR(Telemarketing!E852,"")</f>
        <v>0</v>
      </c>
      <c r="AK857">
        <f>IFERROR(Telemarketing!F852,"")</f>
        <v>0</v>
      </c>
      <c r="AL857">
        <f>IFERROR(Telemarketing!G852,"")</f>
        <v>0</v>
      </c>
    </row>
    <row r="858" spans="2:38" x14ac:dyDescent="0.2">
      <c r="B858" s="2"/>
      <c r="K858" s="5"/>
      <c r="L858" s="2"/>
      <c r="O858">
        <f>IFERROR(Referidos!A858,"")</f>
        <v>0</v>
      </c>
      <c r="P858">
        <f>IFERROR(Referidos!B858,"")</f>
        <v>0</v>
      </c>
      <c r="Q858" s="2">
        <f>IFERROR(Referidos!C858,"")</f>
        <v>0</v>
      </c>
      <c r="R858">
        <f>IFERROR(Referidos!D858,"")</f>
        <v>0</v>
      </c>
      <c r="S858">
        <f>IFERROR(Referidos!J858,"")</f>
        <v>0</v>
      </c>
      <c r="T858">
        <f>IFERROR(Referidos!N858,"")</f>
        <v>0</v>
      </c>
      <c r="U858" s="5">
        <f>IFERROR(Referidos!P858,"")</f>
        <v>0</v>
      </c>
      <c r="V858">
        <f>IFERROR(Referidos!S858,"")</f>
        <v>0</v>
      </c>
      <c r="X858">
        <f>IFERROR(Demos!A856,"")</f>
        <v>0</v>
      </c>
      <c r="Y858">
        <f>IFERROR(Demos!B856,"")</f>
        <v>0</v>
      </c>
      <c r="Z858">
        <f>IFERROR(Demos!C856,"")</f>
        <v>0</v>
      </c>
      <c r="AA858" s="2">
        <f>IFERROR(Demos!D856,"")</f>
        <v>0</v>
      </c>
      <c r="AB858" s="2">
        <f>IFERROR(Demos!E856,"")</f>
        <v>0</v>
      </c>
      <c r="AC858">
        <f>IFERROR(Demos!G856,"")</f>
        <v>0</v>
      </c>
      <c r="AD858">
        <f>IFERROR(Demos!H856,"")</f>
        <v>0</v>
      </c>
      <c r="AF858">
        <f>IFERROR(Telemarketing!A853,"")</f>
        <v>0</v>
      </c>
      <c r="AG858">
        <f>IFERROR(Telemarketing!B853,"")</f>
        <v>0</v>
      </c>
      <c r="AH858" s="2">
        <f>IFERROR(Telemarketing!C853,"")</f>
        <v>0</v>
      </c>
      <c r="AI858" s="42">
        <f>IFERROR(Telemarketing!D853,"")</f>
        <v>0</v>
      </c>
      <c r="AJ858">
        <f>IFERROR(Telemarketing!E853,"")</f>
        <v>0</v>
      </c>
      <c r="AK858">
        <f>IFERROR(Telemarketing!F853,"")</f>
        <v>0</v>
      </c>
      <c r="AL858">
        <f>IFERROR(Telemarketing!G853,"")</f>
        <v>0</v>
      </c>
    </row>
    <row r="859" spans="2:38" x14ac:dyDescent="0.2">
      <c r="B859" s="2"/>
      <c r="K859" s="5"/>
      <c r="L859" s="2"/>
      <c r="O859">
        <f>IFERROR(Referidos!A859,"")</f>
        <v>0</v>
      </c>
      <c r="P859">
        <f>IFERROR(Referidos!B859,"")</f>
        <v>0</v>
      </c>
      <c r="Q859" s="2">
        <f>IFERROR(Referidos!C859,"")</f>
        <v>0</v>
      </c>
      <c r="R859">
        <f>IFERROR(Referidos!D859,"")</f>
        <v>0</v>
      </c>
      <c r="S859">
        <f>IFERROR(Referidos!J859,"")</f>
        <v>0</v>
      </c>
      <c r="T859">
        <f>IFERROR(Referidos!N859,"")</f>
        <v>0</v>
      </c>
      <c r="U859" s="5">
        <f>IFERROR(Referidos!P859,"")</f>
        <v>0</v>
      </c>
      <c r="V859">
        <f>IFERROR(Referidos!S859,"")</f>
        <v>0</v>
      </c>
      <c r="X859">
        <f>IFERROR(Demos!A857,"")</f>
        <v>0</v>
      </c>
      <c r="Y859">
        <f>IFERROR(Demos!B857,"")</f>
        <v>0</v>
      </c>
      <c r="Z859">
        <f>IFERROR(Demos!C857,"")</f>
        <v>0</v>
      </c>
      <c r="AA859" s="2">
        <f>IFERROR(Demos!D857,"")</f>
        <v>0</v>
      </c>
      <c r="AB859" s="2">
        <f>IFERROR(Demos!E857,"")</f>
        <v>0</v>
      </c>
      <c r="AC859">
        <f>IFERROR(Demos!G857,"")</f>
        <v>0</v>
      </c>
      <c r="AD859">
        <f>IFERROR(Demos!H857,"")</f>
        <v>0</v>
      </c>
      <c r="AF859">
        <f>IFERROR(Telemarketing!A854,"")</f>
        <v>0</v>
      </c>
      <c r="AG859">
        <f>IFERROR(Telemarketing!B854,"")</f>
        <v>0</v>
      </c>
      <c r="AH859" s="2">
        <f>IFERROR(Telemarketing!C854,"")</f>
        <v>0</v>
      </c>
      <c r="AI859" s="42">
        <f>IFERROR(Telemarketing!D854,"")</f>
        <v>0</v>
      </c>
      <c r="AJ859">
        <f>IFERROR(Telemarketing!E854,"")</f>
        <v>0</v>
      </c>
      <c r="AK859">
        <f>IFERROR(Telemarketing!F854,"")</f>
        <v>0</v>
      </c>
      <c r="AL859">
        <f>IFERROR(Telemarketing!G854,"")</f>
        <v>0</v>
      </c>
    </row>
    <row r="860" spans="2:38" x14ac:dyDescent="0.2">
      <c r="B860" s="2"/>
      <c r="K860" s="5"/>
      <c r="L860" s="2"/>
      <c r="O860">
        <f>IFERROR(Referidos!A860,"")</f>
        <v>0</v>
      </c>
      <c r="P860">
        <f>IFERROR(Referidos!B860,"")</f>
        <v>0</v>
      </c>
      <c r="Q860" s="2">
        <f>IFERROR(Referidos!C860,"")</f>
        <v>0</v>
      </c>
      <c r="R860">
        <f>IFERROR(Referidos!D860,"")</f>
        <v>0</v>
      </c>
      <c r="S860">
        <f>IFERROR(Referidos!J860,"")</f>
        <v>0</v>
      </c>
      <c r="T860">
        <f>IFERROR(Referidos!N860,"")</f>
        <v>0</v>
      </c>
      <c r="U860" s="5">
        <f>IFERROR(Referidos!P860,"")</f>
        <v>0</v>
      </c>
      <c r="V860">
        <f>IFERROR(Referidos!S860,"")</f>
        <v>0</v>
      </c>
      <c r="X860">
        <f>IFERROR(Demos!A858,"")</f>
        <v>0</v>
      </c>
      <c r="Y860">
        <f>IFERROR(Demos!B858,"")</f>
        <v>0</v>
      </c>
      <c r="Z860">
        <f>IFERROR(Demos!C858,"")</f>
        <v>0</v>
      </c>
      <c r="AA860" s="2">
        <f>IFERROR(Demos!D858,"")</f>
        <v>0</v>
      </c>
      <c r="AB860" s="2">
        <f>IFERROR(Demos!E858,"")</f>
        <v>0</v>
      </c>
      <c r="AC860">
        <f>IFERROR(Demos!G858,"")</f>
        <v>0</v>
      </c>
      <c r="AD860">
        <f>IFERROR(Demos!H858,"")</f>
        <v>0</v>
      </c>
      <c r="AF860">
        <f>IFERROR(Telemarketing!A855,"")</f>
        <v>0</v>
      </c>
      <c r="AG860">
        <f>IFERROR(Telemarketing!B855,"")</f>
        <v>0</v>
      </c>
      <c r="AH860" s="2">
        <f>IFERROR(Telemarketing!C855,"")</f>
        <v>0</v>
      </c>
      <c r="AI860" s="42">
        <f>IFERROR(Telemarketing!D855,"")</f>
        <v>0</v>
      </c>
      <c r="AJ860">
        <f>IFERROR(Telemarketing!E855,"")</f>
        <v>0</v>
      </c>
      <c r="AK860">
        <f>IFERROR(Telemarketing!F855,"")</f>
        <v>0</v>
      </c>
      <c r="AL860">
        <f>IFERROR(Telemarketing!G855,"")</f>
        <v>0</v>
      </c>
    </row>
    <row r="861" spans="2:38" x14ac:dyDescent="0.2">
      <c r="B861" s="2"/>
      <c r="K861" s="5"/>
      <c r="L861" s="2"/>
      <c r="O861">
        <f>IFERROR(Referidos!A861,"")</f>
        <v>0</v>
      </c>
      <c r="P861">
        <f>IFERROR(Referidos!B861,"")</f>
        <v>0</v>
      </c>
      <c r="Q861" s="2">
        <f>IFERROR(Referidos!C861,"")</f>
        <v>0</v>
      </c>
      <c r="R861">
        <f>IFERROR(Referidos!D861,"")</f>
        <v>0</v>
      </c>
      <c r="S861">
        <f>IFERROR(Referidos!J861,"")</f>
        <v>0</v>
      </c>
      <c r="T861">
        <f>IFERROR(Referidos!N861,"")</f>
        <v>0</v>
      </c>
      <c r="U861" s="5">
        <f>IFERROR(Referidos!P861,"")</f>
        <v>0</v>
      </c>
      <c r="V861">
        <f>IFERROR(Referidos!S861,"")</f>
        <v>0</v>
      </c>
      <c r="X861">
        <f>IFERROR(Demos!A859,"")</f>
        <v>0</v>
      </c>
      <c r="Y861">
        <f>IFERROR(Demos!B859,"")</f>
        <v>0</v>
      </c>
      <c r="Z861">
        <f>IFERROR(Demos!C859,"")</f>
        <v>0</v>
      </c>
      <c r="AA861" s="2">
        <f>IFERROR(Demos!D859,"")</f>
        <v>0</v>
      </c>
      <c r="AB861" s="2">
        <f>IFERROR(Demos!E859,"")</f>
        <v>0</v>
      </c>
      <c r="AC861">
        <f>IFERROR(Demos!G859,"")</f>
        <v>0</v>
      </c>
      <c r="AD861">
        <f>IFERROR(Demos!H859,"")</f>
        <v>0</v>
      </c>
      <c r="AF861">
        <f>IFERROR(Telemarketing!A856,"")</f>
        <v>0</v>
      </c>
      <c r="AG861">
        <f>IFERROR(Telemarketing!B856,"")</f>
        <v>0</v>
      </c>
      <c r="AH861" s="2">
        <f>IFERROR(Telemarketing!C856,"")</f>
        <v>0</v>
      </c>
      <c r="AI861" s="42">
        <f>IFERROR(Telemarketing!D856,"")</f>
        <v>0</v>
      </c>
      <c r="AJ861">
        <f>IFERROR(Telemarketing!E856,"")</f>
        <v>0</v>
      </c>
      <c r="AK861">
        <f>IFERROR(Telemarketing!F856,"")</f>
        <v>0</v>
      </c>
      <c r="AL861">
        <f>IFERROR(Telemarketing!G856,"")</f>
        <v>0</v>
      </c>
    </row>
    <row r="862" spans="2:38" x14ac:dyDescent="0.2">
      <c r="B862" s="2"/>
      <c r="K862" s="5"/>
      <c r="L862" s="2"/>
      <c r="O862">
        <f>IFERROR(Referidos!A862,"")</f>
        <v>0</v>
      </c>
      <c r="P862">
        <f>IFERROR(Referidos!B862,"")</f>
        <v>0</v>
      </c>
      <c r="Q862" s="2">
        <f>IFERROR(Referidos!C862,"")</f>
        <v>0</v>
      </c>
      <c r="R862">
        <f>IFERROR(Referidos!D862,"")</f>
        <v>0</v>
      </c>
      <c r="S862">
        <f>IFERROR(Referidos!J862,"")</f>
        <v>0</v>
      </c>
      <c r="T862">
        <f>IFERROR(Referidos!N862,"")</f>
        <v>0</v>
      </c>
      <c r="U862" s="5">
        <f>IFERROR(Referidos!P862,"")</f>
        <v>0</v>
      </c>
      <c r="V862">
        <f>IFERROR(Referidos!S862,"")</f>
        <v>0</v>
      </c>
      <c r="X862">
        <f>IFERROR(Demos!A860,"")</f>
        <v>0</v>
      </c>
      <c r="Y862">
        <f>IFERROR(Demos!B860,"")</f>
        <v>0</v>
      </c>
      <c r="Z862">
        <f>IFERROR(Demos!C860,"")</f>
        <v>0</v>
      </c>
      <c r="AA862" s="2">
        <f>IFERROR(Demos!D860,"")</f>
        <v>0</v>
      </c>
      <c r="AB862" s="2">
        <f>IFERROR(Demos!E860,"")</f>
        <v>0</v>
      </c>
      <c r="AC862">
        <f>IFERROR(Demos!G860,"")</f>
        <v>0</v>
      </c>
      <c r="AD862">
        <f>IFERROR(Demos!H860,"")</f>
        <v>0</v>
      </c>
      <c r="AF862">
        <f>IFERROR(Telemarketing!A857,"")</f>
        <v>0</v>
      </c>
      <c r="AG862">
        <f>IFERROR(Telemarketing!B857,"")</f>
        <v>0</v>
      </c>
      <c r="AH862" s="2">
        <f>IFERROR(Telemarketing!C857,"")</f>
        <v>0</v>
      </c>
      <c r="AI862" s="42">
        <f>IFERROR(Telemarketing!D857,"")</f>
        <v>0</v>
      </c>
      <c r="AJ862">
        <f>IFERROR(Telemarketing!E857,"")</f>
        <v>0</v>
      </c>
      <c r="AK862">
        <f>IFERROR(Telemarketing!F857,"")</f>
        <v>0</v>
      </c>
      <c r="AL862">
        <f>IFERROR(Telemarketing!G857,"")</f>
        <v>0</v>
      </c>
    </row>
    <row r="863" spans="2:38" x14ac:dyDescent="0.2">
      <c r="B863" s="2"/>
      <c r="K863" s="5"/>
      <c r="L863" s="2"/>
      <c r="O863">
        <f>IFERROR(Referidos!A863,"")</f>
        <v>0</v>
      </c>
      <c r="P863">
        <f>IFERROR(Referidos!B863,"")</f>
        <v>0</v>
      </c>
      <c r="Q863" s="2">
        <f>IFERROR(Referidos!C863,"")</f>
        <v>0</v>
      </c>
      <c r="R863">
        <f>IFERROR(Referidos!D863,"")</f>
        <v>0</v>
      </c>
      <c r="S863">
        <f>IFERROR(Referidos!J863,"")</f>
        <v>0</v>
      </c>
      <c r="T863">
        <f>IFERROR(Referidos!N863,"")</f>
        <v>0</v>
      </c>
      <c r="U863" s="5">
        <f>IFERROR(Referidos!P863,"")</f>
        <v>0</v>
      </c>
      <c r="V863">
        <f>IFERROR(Referidos!S863,"")</f>
        <v>0</v>
      </c>
      <c r="X863">
        <f>IFERROR(Demos!A861,"")</f>
        <v>0</v>
      </c>
      <c r="Y863">
        <f>IFERROR(Demos!B861,"")</f>
        <v>0</v>
      </c>
      <c r="Z863">
        <f>IFERROR(Demos!C861,"")</f>
        <v>0</v>
      </c>
      <c r="AA863" s="2">
        <f>IFERROR(Demos!D861,"")</f>
        <v>0</v>
      </c>
      <c r="AB863" s="2">
        <f>IFERROR(Demos!E861,"")</f>
        <v>0</v>
      </c>
      <c r="AC863">
        <f>IFERROR(Demos!G861,"")</f>
        <v>0</v>
      </c>
      <c r="AD863">
        <f>IFERROR(Demos!H861,"")</f>
        <v>0</v>
      </c>
      <c r="AF863">
        <f>IFERROR(Telemarketing!A858,"")</f>
        <v>0</v>
      </c>
      <c r="AG863">
        <f>IFERROR(Telemarketing!B858,"")</f>
        <v>0</v>
      </c>
      <c r="AH863" s="2">
        <f>IFERROR(Telemarketing!C858,"")</f>
        <v>0</v>
      </c>
      <c r="AI863" s="42">
        <f>IFERROR(Telemarketing!D858,"")</f>
        <v>0</v>
      </c>
      <c r="AJ863">
        <f>IFERROR(Telemarketing!E858,"")</f>
        <v>0</v>
      </c>
      <c r="AK863">
        <f>IFERROR(Telemarketing!F858,"")</f>
        <v>0</v>
      </c>
      <c r="AL863">
        <f>IFERROR(Telemarketing!G858,"")</f>
        <v>0</v>
      </c>
    </row>
    <row r="864" spans="2:38" x14ac:dyDescent="0.2">
      <c r="B864" s="2"/>
      <c r="K864" s="5"/>
      <c r="L864" s="2"/>
      <c r="O864">
        <f>IFERROR(Referidos!A864,"")</f>
        <v>0</v>
      </c>
      <c r="P864">
        <f>IFERROR(Referidos!B864,"")</f>
        <v>0</v>
      </c>
      <c r="Q864" s="2">
        <f>IFERROR(Referidos!C864,"")</f>
        <v>0</v>
      </c>
      <c r="R864">
        <f>IFERROR(Referidos!D864,"")</f>
        <v>0</v>
      </c>
      <c r="S864">
        <f>IFERROR(Referidos!J864,"")</f>
        <v>0</v>
      </c>
      <c r="T864">
        <f>IFERROR(Referidos!N864,"")</f>
        <v>0</v>
      </c>
      <c r="U864" s="5">
        <f>IFERROR(Referidos!P864,"")</f>
        <v>0</v>
      </c>
      <c r="V864">
        <f>IFERROR(Referidos!S864,"")</f>
        <v>0</v>
      </c>
      <c r="X864">
        <f>IFERROR(Demos!A862,"")</f>
        <v>0</v>
      </c>
      <c r="Y864">
        <f>IFERROR(Demos!B862,"")</f>
        <v>0</v>
      </c>
      <c r="Z864">
        <f>IFERROR(Demos!C862,"")</f>
        <v>0</v>
      </c>
      <c r="AA864" s="2">
        <f>IFERROR(Demos!D862,"")</f>
        <v>0</v>
      </c>
      <c r="AB864" s="2">
        <f>IFERROR(Demos!E862,"")</f>
        <v>0</v>
      </c>
      <c r="AC864">
        <f>IFERROR(Demos!G862,"")</f>
        <v>0</v>
      </c>
      <c r="AD864">
        <f>IFERROR(Demos!H862,"")</f>
        <v>0</v>
      </c>
      <c r="AF864">
        <f>IFERROR(Telemarketing!A859,"")</f>
        <v>0</v>
      </c>
      <c r="AG864">
        <f>IFERROR(Telemarketing!B859,"")</f>
        <v>0</v>
      </c>
      <c r="AH864" s="2">
        <f>IFERROR(Telemarketing!C859,"")</f>
        <v>0</v>
      </c>
      <c r="AI864" s="42">
        <f>IFERROR(Telemarketing!D859,"")</f>
        <v>0</v>
      </c>
      <c r="AJ864">
        <f>IFERROR(Telemarketing!E859,"")</f>
        <v>0</v>
      </c>
      <c r="AK864">
        <f>IFERROR(Telemarketing!F859,"")</f>
        <v>0</v>
      </c>
      <c r="AL864">
        <f>IFERROR(Telemarketing!G859,"")</f>
        <v>0</v>
      </c>
    </row>
    <row r="865" spans="2:38" x14ac:dyDescent="0.2">
      <c r="B865" s="2"/>
      <c r="K865" s="5"/>
      <c r="L865" s="2"/>
      <c r="O865">
        <f>IFERROR(Referidos!A865,"")</f>
        <v>0</v>
      </c>
      <c r="P865">
        <f>IFERROR(Referidos!B865,"")</f>
        <v>0</v>
      </c>
      <c r="Q865" s="2">
        <f>IFERROR(Referidos!C865,"")</f>
        <v>0</v>
      </c>
      <c r="R865">
        <f>IFERROR(Referidos!D865,"")</f>
        <v>0</v>
      </c>
      <c r="S865">
        <f>IFERROR(Referidos!J865,"")</f>
        <v>0</v>
      </c>
      <c r="T865">
        <f>IFERROR(Referidos!N865,"")</f>
        <v>0</v>
      </c>
      <c r="U865" s="5">
        <f>IFERROR(Referidos!P865,"")</f>
        <v>0</v>
      </c>
      <c r="V865">
        <f>IFERROR(Referidos!S865,"")</f>
        <v>0</v>
      </c>
      <c r="X865">
        <f>IFERROR(Demos!A863,"")</f>
        <v>0</v>
      </c>
      <c r="Y865">
        <f>IFERROR(Demos!B863,"")</f>
        <v>0</v>
      </c>
      <c r="Z865">
        <f>IFERROR(Demos!C863,"")</f>
        <v>0</v>
      </c>
      <c r="AA865" s="2">
        <f>IFERROR(Demos!D863,"")</f>
        <v>0</v>
      </c>
      <c r="AB865" s="2">
        <f>IFERROR(Demos!E863,"")</f>
        <v>0</v>
      </c>
      <c r="AC865">
        <f>IFERROR(Demos!G863,"")</f>
        <v>0</v>
      </c>
      <c r="AD865">
        <f>IFERROR(Demos!H863,"")</f>
        <v>0</v>
      </c>
      <c r="AF865">
        <f>IFERROR(Telemarketing!A860,"")</f>
        <v>0</v>
      </c>
      <c r="AG865">
        <f>IFERROR(Telemarketing!B860,"")</f>
        <v>0</v>
      </c>
      <c r="AH865" s="2">
        <f>IFERROR(Telemarketing!C860,"")</f>
        <v>0</v>
      </c>
      <c r="AI865" s="42">
        <f>IFERROR(Telemarketing!D860,"")</f>
        <v>0</v>
      </c>
      <c r="AJ865">
        <f>IFERROR(Telemarketing!E860,"")</f>
        <v>0</v>
      </c>
      <c r="AK865">
        <f>IFERROR(Telemarketing!F860,"")</f>
        <v>0</v>
      </c>
      <c r="AL865">
        <f>IFERROR(Telemarketing!G860,"")</f>
        <v>0</v>
      </c>
    </row>
    <row r="866" spans="2:38" x14ac:dyDescent="0.2">
      <c r="B866" s="2"/>
      <c r="K866" s="5"/>
      <c r="L866" s="2"/>
      <c r="O866">
        <f>IFERROR(Referidos!A866,"")</f>
        <v>0</v>
      </c>
      <c r="P866">
        <f>IFERROR(Referidos!B866,"")</f>
        <v>0</v>
      </c>
      <c r="Q866" s="2">
        <f>IFERROR(Referidos!C866,"")</f>
        <v>0</v>
      </c>
      <c r="R866">
        <f>IFERROR(Referidos!D866,"")</f>
        <v>0</v>
      </c>
      <c r="S866">
        <f>IFERROR(Referidos!J866,"")</f>
        <v>0</v>
      </c>
      <c r="T866">
        <f>IFERROR(Referidos!N866,"")</f>
        <v>0</v>
      </c>
      <c r="U866" s="5">
        <f>IFERROR(Referidos!P866,"")</f>
        <v>0</v>
      </c>
      <c r="V866">
        <f>IFERROR(Referidos!S866,"")</f>
        <v>0</v>
      </c>
      <c r="X866">
        <f>IFERROR(Demos!A864,"")</f>
        <v>0</v>
      </c>
      <c r="Y866">
        <f>IFERROR(Demos!B864,"")</f>
        <v>0</v>
      </c>
      <c r="Z866">
        <f>IFERROR(Demos!C864,"")</f>
        <v>0</v>
      </c>
      <c r="AA866" s="2">
        <f>IFERROR(Demos!D864,"")</f>
        <v>0</v>
      </c>
      <c r="AB866" s="2">
        <f>IFERROR(Demos!E864,"")</f>
        <v>0</v>
      </c>
      <c r="AC866">
        <f>IFERROR(Demos!G864,"")</f>
        <v>0</v>
      </c>
      <c r="AD866">
        <f>IFERROR(Demos!H864,"")</f>
        <v>0</v>
      </c>
      <c r="AF866">
        <f>IFERROR(Telemarketing!A861,"")</f>
        <v>0</v>
      </c>
      <c r="AG866">
        <f>IFERROR(Telemarketing!B861,"")</f>
        <v>0</v>
      </c>
      <c r="AH866" s="2">
        <f>IFERROR(Telemarketing!C861,"")</f>
        <v>0</v>
      </c>
      <c r="AI866" s="42">
        <f>IFERROR(Telemarketing!D861,"")</f>
        <v>0</v>
      </c>
      <c r="AJ866">
        <f>IFERROR(Telemarketing!E861,"")</f>
        <v>0</v>
      </c>
      <c r="AK866">
        <f>IFERROR(Telemarketing!F861,"")</f>
        <v>0</v>
      </c>
      <c r="AL866">
        <f>IFERROR(Telemarketing!G861,"")</f>
        <v>0</v>
      </c>
    </row>
    <row r="867" spans="2:38" x14ac:dyDescent="0.2">
      <c r="B867" s="2"/>
      <c r="K867" s="5"/>
      <c r="L867" s="2"/>
      <c r="O867">
        <f>IFERROR(Referidos!A867,"")</f>
        <v>0</v>
      </c>
      <c r="P867">
        <f>IFERROR(Referidos!B867,"")</f>
        <v>0</v>
      </c>
      <c r="Q867" s="2">
        <f>IFERROR(Referidos!C867,"")</f>
        <v>0</v>
      </c>
      <c r="R867">
        <f>IFERROR(Referidos!D867,"")</f>
        <v>0</v>
      </c>
      <c r="S867">
        <f>IFERROR(Referidos!J867,"")</f>
        <v>0</v>
      </c>
      <c r="T867">
        <f>IFERROR(Referidos!N867,"")</f>
        <v>0</v>
      </c>
      <c r="U867" s="5">
        <f>IFERROR(Referidos!P867,"")</f>
        <v>0</v>
      </c>
      <c r="V867">
        <f>IFERROR(Referidos!S867,"")</f>
        <v>0</v>
      </c>
      <c r="X867">
        <f>IFERROR(Demos!A865,"")</f>
        <v>0</v>
      </c>
      <c r="Y867">
        <f>IFERROR(Demos!B865,"")</f>
        <v>0</v>
      </c>
      <c r="Z867">
        <f>IFERROR(Demos!C865,"")</f>
        <v>0</v>
      </c>
      <c r="AA867" s="2">
        <f>IFERROR(Demos!D865,"")</f>
        <v>0</v>
      </c>
      <c r="AB867" s="2">
        <f>IFERROR(Demos!E865,"")</f>
        <v>0</v>
      </c>
      <c r="AC867">
        <f>IFERROR(Demos!G865,"")</f>
        <v>0</v>
      </c>
      <c r="AD867">
        <f>IFERROR(Demos!H865,"")</f>
        <v>0</v>
      </c>
      <c r="AF867">
        <f>IFERROR(Telemarketing!A862,"")</f>
        <v>0</v>
      </c>
      <c r="AG867">
        <f>IFERROR(Telemarketing!B862,"")</f>
        <v>0</v>
      </c>
      <c r="AH867" s="2">
        <f>IFERROR(Telemarketing!C862,"")</f>
        <v>0</v>
      </c>
      <c r="AI867" s="42">
        <f>IFERROR(Telemarketing!D862,"")</f>
        <v>0</v>
      </c>
      <c r="AJ867">
        <f>IFERROR(Telemarketing!E862,"")</f>
        <v>0</v>
      </c>
      <c r="AK867">
        <f>IFERROR(Telemarketing!F862,"")</f>
        <v>0</v>
      </c>
      <c r="AL867">
        <f>IFERROR(Telemarketing!G862,"")</f>
        <v>0</v>
      </c>
    </row>
    <row r="868" spans="2:38" x14ac:dyDescent="0.2">
      <c r="B868" s="2"/>
      <c r="K868" s="5"/>
      <c r="L868" s="2"/>
      <c r="O868">
        <f>IFERROR(Referidos!A868,"")</f>
        <v>0</v>
      </c>
      <c r="P868">
        <f>IFERROR(Referidos!B868,"")</f>
        <v>0</v>
      </c>
      <c r="Q868" s="2">
        <f>IFERROR(Referidos!C868,"")</f>
        <v>0</v>
      </c>
      <c r="R868">
        <f>IFERROR(Referidos!D868,"")</f>
        <v>0</v>
      </c>
      <c r="S868">
        <f>IFERROR(Referidos!J868,"")</f>
        <v>0</v>
      </c>
      <c r="T868">
        <f>IFERROR(Referidos!N868,"")</f>
        <v>0</v>
      </c>
      <c r="U868" s="5">
        <f>IFERROR(Referidos!P868,"")</f>
        <v>0</v>
      </c>
      <c r="V868">
        <f>IFERROR(Referidos!S868,"")</f>
        <v>0</v>
      </c>
      <c r="X868">
        <f>IFERROR(Demos!A866,"")</f>
        <v>0</v>
      </c>
      <c r="Y868">
        <f>IFERROR(Demos!B866,"")</f>
        <v>0</v>
      </c>
      <c r="Z868">
        <f>IFERROR(Demos!C866,"")</f>
        <v>0</v>
      </c>
      <c r="AA868" s="2">
        <f>IFERROR(Demos!D866,"")</f>
        <v>0</v>
      </c>
      <c r="AB868" s="2">
        <f>IFERROR(Demos!E866,"")</f>
        <v>0</v>
      </c>
      <c r="AC868">
        <f>IFERROR(Demos!G866,"")</f>
        <v>0</v>
      </c>
      <c r="AD868">
        <f>IFERROR(Demos!H866,"")</f>
        <v>0</v>
      </c>
      <c r="AF868">
        <f>IFERROR(Telemarketing!A863,"")</f>
        <v>0</v>
      </c>
      <c r="AG868">
        <f>IFERROR(Telemarketing!B863,"")</f>
        <v>0</v>
      </c>
      <c r="AH868" s="2">
        <f>IFERROR(Telemarketing!C863,"")</f>
        <v>0</v>
      </c>
      <c r="AI868" s="42">
        <f>IFERROR(Telemarketing!D863,"")</f>
        <v>0</v>
      </c>
      <c r="AJ868">
        <f>IFERROR(Telemarketing!E863,"")</f>
        <v>0</v>
      </c>
      <c r="AK868">
        <f>IFERROR(Telemarketing!F863,"")</f>
        <v>0</v>
      </c>
      <c r="AL868">
        <f>IFERROR(Telemarketing!G863,"")</f>
        <v>0</v>
      </c>
    </row>
    <row r="869" spans="2:38" x14ac:dyDescent="0.2">
      <c r="B869" s="2"/>
      <c r="K869" s="5"/>
      <c r="L869" s="2"/>
      <c r="O869">
        <f>IFERROR(Referidos!A869,"")</f>
        <v>0</v>
      </c>
      <c r="P869">
        <f>IFERROR(Referidos!B869,"")</f>
        <v>0</v>
      </c>
      <c r="Q869" s="2">
        <f>IFERROR(Referidos!C869,"")</f>
        <v>0</v>
      </c>
      <c r="R869">
        <f>IFERROR(Referidos!D869,"")</f>
        <v>0</v>
      </c>
      <c r="S869">
        <f>IFERROR(Referidos!J869,"")</f>
        <v>0</v>
      </c>
      <c r="T869">
        <f>IFERROR(Referidos!N869,"")</f>
        <v>0</v>
      </c>
      <c r="U869" s="5">
        <f>IFERROR(Referidos!P869,"")</f>
        <v>0</v>
      </c>
      <c r="V869">
        <f>IFERROR(Referidos!S869,"")</f>
        <v>0</v>
      </c>
      <c r="X869">
        <f>IFERROR(Demos!A867,"")</f>
        <v>0</v>
      </c>
      <c r="Y869">
        <f>IFERROR(Demos!B867,"")</f>
        <v>0</v>
      </c>
      <c r="Z869">
        <f>IFERROR(Demos!C867,"")</f>
        <v>0</v>
      </c>
      <c r="AA869" s="2">
        <f>IFERROR(Demos!D867,"")</f>
        <v>0</v>
      </c>
      <c r="AB869" s="2">
        <f>IFERROR(Demos!E867,"")</f>
        <v>0</v>
      </c>
      <c r="AC869">
        <f>IFERROR(Demos!G867,"")</f>
        <v>0</v>
      </c>
      <c r="AD869">
        <f>IFERROR(Demos!H867,"")</f>
        <v>0</v>
      </c>
      <c r="AF869">
        <f>IFERROR(Telemarketing!A864,"")</f>
        <v>0</v>
      </c>
      <c r="AG869">
        <f>IFERROR(Telemarketing!B864,"")</f>
        <v>0</v>
      </c>
      <c r="AH869" s="2">
        <f>IFERROR(Telemarketing!C864,"")</f>
        <v>0</v>
      </c>
      <c r="AI869" s="42">
        <f>IFERROR(Telemarketing!D864,"")</f>
        <v>0</v>
      </c>
      <c r="AJ869">
        <f>IFERROR(Telemarketing!E864,"")</f>
        <v>0</v>
      </c>
      <c r="AK869">
        <f>IFERROR(Telemarketing!F864,"")</f>
        <v>0</v>
      </c>
      <c r="AL869">
        <f>IFERROR(Telemarketing!G864,"")</f>
        <v>0</v>
      </c>
    </row>
    <row r="870" spans="2:38" x14ac:dyDescent="0.2">
      <c r="B870" s="2"/>
      <c r="K870" s="5"/>
      <c r="L870" s="2"/>
      <c r="O870">
        <f>IFERROR(Referidos!A870,"")</f>
        <v>0</v>
      </c>
      <c r="P870">
        <f>IFERROR(Referidos!B870,"")</f>
        <v>0</v>
      </c>
      <c r="Q870" s="2">
        <f>IFERROR(Referidos!C870,"")</f>
        <v>0</v>
      </c>
      <c r="R870">
        <f>IFERROR(Referidos!D870,"")</f>
        <v>0</v>
      </c>
      <c r="S870">
        <f>IFERROR(Referidos!J870,"")</f>
        <v>0</v>
      </c>
      <c r="T870">
        <f>IFERROR(Referidos!N870,"")</f>
        <v>0</v>
      </c>
      <c r="U870" s="5">
        <f>IFERROR(Referidos!P870,"")</f>
        <v>0</v>
      </c>
      <c r="V870">
        <f>IFERROR(Referidos!S870,"")</f>
        <v>0</v>
      </c>
      <c r="X870">
        <f>IFERROR(Demos!A868,"")</f>
        <v>0</v>
      </c>
      <c r="Y870">
        <f>IFERROR(Demos!B868,"")</f>
        <v>0</v>
      </c>
      <c r="Z870">
        <f>IFERROR(Demos!C868,"")</f>
        <v>0</v>
      </c>
      <c r="AA870" s="2">
        <f>IFERROR(Demos!D868,"")</f>
        <v>0</v>
      </c>
      <c r="AB870" s="2">
        <f>IFERROR(Demos!E868,"")</f>
        <v>0</v>
      </c>
      <c r="AC870">
        <f>IFERROR(Demos!G868,"")</f>
        <v>0</v>
      </c>
      <c r="AD870">
        <f>IFERROR(Demos!H868,"")</f>
        <v>0</v>
      </c>
      <c r="AF870">
        <f>IFERROR(Telemarketing!A865,"")</f>
        <v>0</v>
      </c>
      <c r="AG870">
        <f>IFERROR(Telemarketing!B865,"")</f>
        <v>0</v>
      </c>
      <c r="AH870" s="2">
        <f>IFERROR(Telemarketing!C865,"")</f>
        <v>0</v>
      </c>
      <c r="AI870" s="42">
        <f>IFERROR(Telemarketing!D865,"")</f>
        <v>0</v>
      </c>
      <c r="AJ870">
        <f>IFERROR(Telemarketing!E865,"")</f>
        <v>0</v>
      </c>
      <c r="AK870">
        <f>IFERROR(Telemarketing!F865,"")</f>
        <v>0</v>
      </c>
      <c r="AL870">
        <f>IFERROR(Telemarketing!G865,"")</f>
        <v>0</v>
      </c>
    </row>
    <row r="871" spans="2:38" x14ac:dyDescent="0.2">
      <c r="B871" s="2"/>
      <c r="K871" s="5"/>
      <c r="L871" s="2"/>
      <c r="O871">
        <f>IFERROR(Referidos!A871,"")</f>
        <v>0</v>
      </c>
      <c r="P871">
        <f>IFERROR(Referidos!B871,"")</f>
        <v>0</v>
      </c>
      <c r="Q871" s="2">
        <f>IFERROR(Referidos!C871,"")</f>
        <v>0</v>
      </c>
      <c r="R871">
        <f>IFERROR(Referidos!D871,"")</f>
        <v>0</v>
      </c>
      <c r="S871">
        <f>IFERROR(Referidos!J871,"")</f>
        <v>0</v>
      </c>
      <c r="T871">
        <f>IFERROR(Referidos!N871,"")</f>
        <v>0</v>
      </c>
      <c r="U871" s="5">
        <f>IFERROR(Referidos!P871,"")</f>
        <v>0</v>
      </c>
      <c r="V871">
        <f>IFERROR(Referidos!S871,"")</f>
        <v>0</v>
      </c>
      <c r="X871">
        <f>IFERROR(Demos!A869,"")</f>
        <v>0</v>
      </c>
      <c r="Y871">
        <f>IFERROR(Demos!B869,"")</f>
        <v>0</v>
      </c>
      <c r="Z871">
        <f>IFERROR(Demos!C869,"")</f>
        <v>0</v>
      </c>
      <c r="AA871" s="2">
        <f>IFERROR(Demos!D869,"")</f>
        <v>0</v>
      </c>
      <c r="AB871" s="2">
        <f>IFERROR(Demos!E869,"")</f>
        <v>0</v>
      </c>
      <c r="AC871">
        <f>IFERROR(Demos!G869,"")</f>
        <v>0</v>
      </c>
      <c r="AD871">
        <f>IFERROR(Demos!H869,"")</f>
        <v>0</v>
      </c>
      <c r="AF871">
        <f>IFERROR(Telemarketing!A866,"")</f>
        <v>0</v>
      </c>
      <c r="AG871">
        <f>IFERROR(Telemarketing!B866,"")</f>
        <v>0</v>
      </c>
      <c r="AH871" s="2">
        <f>IFERROR(Telemarketing!C866,"")</f>
        <v>0</v>
      </c>
      <c r="AI871" s="42">
        <f>IFERROR(Telemarketing!D866,"")</f>
        <v>0</v>
      </c>
      <c r="AJ871">
        <f>IFERROR(Telemarketing!E866,"")</f>
        <v>0</v>
      </c>
      <c r="AK871">
        <f>IFERROR(Telemarketing!F866,"")</f>
        <v>0</v>
      </c>
      <c r="AL871">
        <f>IFERROR(Telemarketing!G866,"")</f>
        <v>0</v>
      </c>
    </row>
    <row r="872" spans="2:38" x14ac:dyDescent="0.2">
      <c r="B872" s="2"/>
      <c r="K872" s="5"/>
      <c r="L872" s="2"/>
      <c r="O872">
        <f>IFERROR(Referidos!A872,"")</f>
        <v>0</v>
      </c>
      <c r="P872">
        <f>IFERROR(Referidos!B872,"")</f>
        <v>0</v>
      </c>
      <c r="Q872" s="2">
        <f>IFERROR(Referidos!C872,"")</f>
        <v>0</v>
      </c>
      <c r="R872">
        <f>IFERROR(Referidos!D872,"")</f>
        <v>0</v>
      </c>
      <c r="S872">
        <f>IFERROR(Referidos!J872,"")</f>
        <v>0</v>
      </c>
      <c r="T872">
        <f>IFERROR(Referidos!N872,"")</f>
        <v>0</v>
      </c>
      <c r="U872" s="5">
        <f>IFERROR(Referidos!P872,"")</f>
        <v>0</v>
      </c>
      <c r="V872">
        <f>IFERROR(Referidos!S872,"")</f>
        <v>0</v>
      </c>
      <c r="X872">
        <f>IFERROR(Demos!A870,"")</f>
        <v>0</v>
      </c>
      <c r="Y872">
        <f>IFERROR(Demos!B870,"")</f>
        <v>0</v>
      </c>
      <c r="Z872">
        <f>IFERROR(Demos!C870,"")</f>
        <v>0</v>
      </c>
      <c r="AA872" s="2">
        <f>IFERROR(Demos!D870,"")</f>
        <v>0</v>
      </c>
      <c r="AB872" s="2">
        <f>IFERROR(Demos!E870,"")</f>
        <v>0</v>
      </c>
      <c r="AC872">
        <f>IFERROR(Demos!G870,"")</f>
        <v>0</v>
      </c>
      <c r="AD872">
        <f>IFERROR(Demos!H870,"")</f>
        <v>0</v>
      </c>
      <c r="AF872">
        <f>IFERROR(Telemarketing!A867,"")</f>
        <v>0</v>
      </c>
      <c r="AG872">
        <f>IFERROR(Telemarketing!B867,"")</f>
        <v>0</v>
      </c>
      <c r="AH872" s="2">
        <f>IFERROR(Telemarketing!C867,"")</f>
        <v>0</v>
      </c>
      <c r="AI872" s="42">
        <f>IFERROR(Telemarketing!D867,"")</f>
        <v>0</v>
      </c>
      <c r="AJ872">
        <f>IFERROR(Telemarketing!E867,"")</f>
        <v>0</v>
      </c>
      <c r="AK872">
        <f>IFERROR(Telemarketing!F867,"")</f>
        <v>0</v>
      </c>
      <c r="AL872">
        <f>IFERROR(Telemarketing!G867,"")</f>
        <v>0</v>
      </c>
    </row>
    <row r="873" spans="2:38" x14ac:dyDescent="0.2">
      <c r="B873" s="2"/>
      <c r="K873" s="5"/>
      <c r="L873" s="2"/>
      <c r="O873">
        <f>IFERROR(Referidos!A873,"")</f>
        <v>0</v>
      </c>
      <c r="P873">
        <f>IFERROR(Referidos!B873,"")</f>
        <v>0</v>
      </c>
      <c r="Q873" s="2">
        <f>IFERROR(Referidos!C873,"")</f>
        <v>0</v>
      </c>
      <c r="R873">
        <f>IFERROR(Referidos!D873,"")</f>
        <v>0</v>
      </c>
      <c r="S873">
        <f>IFERROR(Referidos!J873,"")</f>
        <v>0</v>
      </c>
      <c r="T873">
        <f>IFERROR(Referidos!N873,"")</f>
        <v>0</v>
      </c>
      <c r="U873" s="5">
        <f>IFERROR(Referidos!P873,"")</f>
        <v>0</v>
      </c>
      <c r="V873">
        <f>IFERROR(Referidos!S873,"")</f>
        <v>0</v>
      </c>
      <c r="X873">
        <f>IFERROR(Demos!A871,"")</f>
        <v>0</v>
      </c>
      <c r="Y873">
        <f>IFERROR(Demos!B871,"")</f>
        <v>0</v>
      </c>
      <c r="Z873">
        <f>IFERROR(Demos!C871,"")</f>
        <v>0</v>
      </c>
      <c r="AA873" s="2">
        <f>IFERROR(Demos!D871,"")</f>
        <v>0</v>
      </c>
      <c r="AB873" s="2">
        <f>IFERROR(Demos!E871,"")</f>
        <v>0</v>
      </c>
      <c r="AC873">
        <f>IFERROR(Demos!G871,"")</f>
        <v>0</v>
      </c>
      <c r="AD873">
        <f>IFERROR(Demos!H871,"")</f>
        <v>0</v>
      </c>
      <c r="AF873">
        <f>IFERROR(Telemarketing!A868,"")</f>
        <v>0</v>
      </c>
      <c r="AG873">
        <f>IFERROR(Telemarketing!B868,"")</f>
        <v>0</v>
      </c>
      <c r="AH873" s="2">
        <f>IFERROR(Telemarketing!C868,"")</f>
        <v>0</v>
      </c>
      <c r="AI873" s="42">
        <f>IFERROR(Telemarketing!D868,"")</f>
        <v>0</v>
      </c>
      <c r="AJ873">
        <f>IFERROR(Telemarketing!E868,"")</f>
        <v>0</v>
      </c>
      <c r="AK873">
        <f>IFERROR(Telemarketing!F868,"")</f>
        <v>0</v>
      </c>
      <c r="AL873">
        <f>IFERROR(Telemarketing!G868,"")</f>
        <v>0</v>
      </c>
    </row>
    <row r="874" spans="2:38" x14ac:dyDescent="0.2">
      <c r="B874" s="2"/>
      <c r="K874" s="5"/>
      <c r="L874" s="2"/>
      <c r="O874">
        <f>IFERROR(Referidos!A874,"")</f>
        <v>0</v>
      </c>
      <c r="P874">
        <f>IFERROR(Referidos!B874,"")</f>
        <v>0</v>
      </c>
      <c r="Q874" s="2">
        <f>IFERROR(Referidos!C874,"")</f>
        <v>0</v>
      </c>
      <c r="R874">
        <f>IFERROR(Referidos!D874,"")</f>
        <v>0</v>
      </c>
      <c r="S874">
        <f>IFERROR(Referidos!J874,"")</f>
        <v>0</v>
      </c>
      <c r="T874">
        <f>IFERROR(Referidos!N874,"")</f>
        <v>0</v>
      </c>
      <c r="U874" s="5">
        <f>IFERROR(Referidos!P874,"")</f>
        <v>0</v>
      </c>
      <c r="V874">
        <f>IFERROR(Referidos!S874,"")</f>
        <v>0</v>
      </c>
      <c r="X874">
        <f>IFERROR(Demos!A872,"")</f>
        <v>0</v>
      </c>
      <c r="Y874">
        <f>IFERROR(Demos!B872,"")</f>
        <v>0</v>
      </c>
      <c r="Z874">
        <f>IFERROR(Demos!C872,"")</f>
        <v>0</v>
      </c>
      <c r="AA874" s="2">
        <f>IFERROR(Demos!D872,"")</f>
        <v>0</v>
      </c>
      <c r="AB874" s="2">
        <f>IFERROR(Demos!E872,"")</f>
        <v>0</v>
      </c>
      <c r="AC874">
        <f>IFERROR(Demos!G872,"")</f>
        <v>0</v>
      </c>
      <c r="AD874">
        <f>IFERROR(Demos!H872,"")</f>
        <v>0</v>
      </c>
      <c r="AF874">
        <f>IFERROR(Telemarketing!A869,"")</f>
        <v>0</v>
      </c>
      <c r="AG874">
        <f>IFERROR(Telemarketing!B869,"")</f>
        <v>0</v>
      </c>
      <c r="AH874" s="2">
        <f>IFERROR(Telemarketing!C869,"")</f>
        <v>0</v>
      </c>
      <c r="AI874" s="42">
        <f>IFERROR(Telemarketing!D869,"")</f>
        <v>0</v>
      </c>
      <c r="AJ874">
        <f>IFERROR(Telemarketing!E869,"")</f>
        <v>0</v>
      </c>
      <c r="AK874">
        <f>IFERROR(Telemarketing!F869,"")</f>
        <v>0</v>
      </c>
      <c r="AL874">
        <f>IFERROR(Telemarketing!G869,"")</f>
        <v>0</v>
      </c>
    </row>
    <row r="875" spans="2:38" x14ac:dyDescent="0.2">
      <c r="B875" s="2"/>
      <c r="K875" s="5"/>
      <c r="L875" s="2"/>
      <c r="O875">
        <f>IFERROR(Referidos!A875,"")</f>
        <v>0</v>
      </c>
      <c r="P875">
        <f>IFERROR(Referidos!B875,"")</f>
        <v>0</v>
      </c>
      <c r="Q875" s="2">
        <f>IFERROR(Referidos!C875,"")</f>
        <v>0</v>
      </c>
      <c r="R875">
        <f>IFERROR(Referidos!D875,"")</f>
        <v>0</v>
      </c>
      <c r="S875">
        <f>IFERROR(Referidos!J875,"")</f>
        <v>0</v>
      </c>
      <c r="T875">
        <f>IFERROR(Referidos!N875,"")</f>
        <v>0</v>
      </c>
      <c r="U875" s="5">
        <f>IFERROR(Referidos!P875,"")</f>
        <v>0</v>
      </c>
      <c r="V875">
        <f>IFERROR(Referidos!S875,"")</f>
        <v>0</v>
      </c>
      <c r="X875">
        <f>IFERROR(Demos!A873,"")</f>
        <v>0</v>
      </c>
      <c r="Y875">
        <f>IFERROR(Demos!B873,"")</f>
        <v>0</v>
      </c>
      <c r="Z875">
        <f>IFERROR(Demos!C873,"")</f>
        <v>0</v>
      </c>
      <c r="AA875" s="2">
        <f>IFERROR(Demos!D873,"")</f>
        <v>0</v>
      </c>
      <c r="AB875" s="2">
        <f>IFERROR(Demos!E873,"")</f>
        <v>0</v>
      </c>
      <c r="AC875">
        <f>IFERROR(Demos!G873,"")</f>
        <v>0</v>
      </c>
      <c r="AD875">
        <f>IFERROR(Demos!H873,"")</f>
        <v>0</v>
      </c>
      <c r="AF875">
        <f>IFERROR(Telemarketing!A870,"")</f>
        <v>0</v>
      </c>
      <c r="AG875">
        <f>IFERROR(Telemarketing!B870,"")</f>
        <v>0</v>
      </c>
      <c r="AH875" s="2">
        <f>IFERROR(Telemarketing!C870,"")</f>
        <v>0</v>
      </c>
      <c r="AI875" s="42">
        <f>IFERROR(Telemarketing!D870,"")</f>
        <v>0</v>
      </c>
      <c r="AJ875">
        <f>IFERROR(Telemarketing!E870,"")</f>
        <v>0</v>
      </c>
      <c r="AK875">
        <f>IFERROR(Telemarketing!F870,"")</f>
        <v>0</v>
      </c>
      <c r="AL875">
        <f>IFERROR(Telemarketing!G870,"")</f>
        <v>0</v>
      </c>
    </row>
    <row r="876" spans="2:38" x14ac:dyDescent="0.2">
      <c r="B876" s="2"/>
      <c r="K876" s="5"/>
      <c r="L876" s="2"/>
      <c r="O876">
        <f>IFERROR(Referidos!A876,"")</f>
        <v>0</v>
      </c>
      <c r="P876">
        <f>IFERROR(Referidos!B876,"")</f>
        <v>0</v>
      </c>
      <c r="Q876" s="2">
        <f>IFERROR(Referidos!C876,"")</f>
        <v>0</v>
      </c>
      <c r="R876">
        <f>IFERROR(Referidos!D876,"")</f>
        <v>0</v>
      </c>
      <c r="S876">
        <f>IFERROR(Referidos!J876,"")</f>
        <v>0</v>
      </c>
      <c r="T876">
        <f>IFERROR(Referidos!N876,"")</f>
        <v>0</v>
      </c>
      <c r="U876" s="5">
        <f>IFERROR(Referidos!P876,"")</f>
        <v>0</v>
      </c>
      <c r="V876">
        <f>IFERROR(Referidos!S876,"")</f>
        <v>0</v>
      </c>
      <c r="X876">
        <f>IFERROR(Demos!A874,"")</f>
        <v>0</v>
      </c>
      <c r="Y876">
        <f>IFERROR(Demos!B874,"")</f>
        <v>0</v>
      </c>
      <c r="Z876">
        <f>IFERROR(Demos!C874,"")</f>
        <v>0</v>
      </c>
      <c r="AA876" s="2">
        <f>IFERROR(Demos!D874,"")</f>
        <v>0</v>
      </c>
      <c r="AB876" s="2">
        <f>IFERROR(Demos!E874,"")</f>
        <v>0</v>
      </c>
      <c r="AC876">
        <f>IFERROR(Demos!G874,"")</f>
        <v>0</v>
      </c>
      <c r="AD876">
        <f>IFERROR(Demos!H874,"")</f>
        <v>0</v>
      </c>
      <c r="AF876">
        <f>IFERROR(Telemarketing!A871,"")</f>
        <v>0</v>
      </c>
      <c r="AG876">
        <f>IFERROR(Telemarketing!B871,"")</f>
        <v>0</v>
      </c>
      <c r="AH876" s="2">
        <f>IFERROR(Telemarketing!C871,"")</f>
        <v>0</v>
      </c>
      <c r="AI876" s="42">
        <f>IFERROR(Telemarketing!D871,"")</f>
        <v>0</v>
      </c>
      <c r="AJ876">
        <f>IFERROR(Telemarketing!E871,"")</f>
        <v>0</v>
      </c>
      <c r="AK876">
        <f>IFERROR(Telemarketing!F871,"")</f>
        <v>0</v>
      </c>
      <c r="AL876">
        <f>IFERROR(Telemarketing!G871,"")</f>
        <v>0</v>
      </c>
    </row>
    <row r="877" spans="2:38" x14ac:dyDescent="0.2">
      <c r="B877" s="2"/>
      <c r="K877" s="5"/>
      <c r="L877" s="2"/>
      <c r="O877">
        <f>IFERROR(Referidos!A877,"")</f>
        <v>0</v>
      </c>
      <c r="P877">
        <f>IFERROR(Referidos!B877,"")</f>
        <v>0</v>
      </c>
      <c r="Q877" s="2">
        <f>IFERROR(Referidos!C877,"")</f>
        <v>0</v>
      </c>
      <c r="R877">
        <f>IFERROR(Referidos!D877,"")</f>
        <v>0</v>
      </c>
      <c r="S877">
        <f>IFERROR(Referidos!J877,"")</f>
        <v>0</v>
      </c>
      <c r="T877">
        <f>IFERROR(Referidos!N877,"")</f>
        <v>0</v>
      </c>
      <c r="U877" s="5">
        <f>IFERROR(Referidos!P877,"")</f>
        <v>0</v>
      </c>
      <c r="V877">
        <f>IFERROR(Referidos!S877,"")</f>
        <v>0</v>
      </c>
      <c r="X877">
        <f>IFERROR(Demos!A875,"")</f>
        <v>0</v>
      </c>
      <c r="Y877">
        <f>IFERROR(Demos!B875,"")</f>
        <v>0</v>
      </c>
      <c r="Z877">
        <f>IFERROR(Demos!C875,"")</f>
        <v>0</v>
      </c>
      <c r="AA877" s="2">
        <f>IFERROR(Demos!D875,"")</f>
        <v>0</v>
      </c>
      <c r="AB877" s="2">
        <f>IFERROR(Demos!E875,"")</f>
        <v>0</v>
      </c>
      <c r="AC877">
        <f>IFERROR(Demos!G875,"")</f>
        <v>0</v>
      </c>
      <c r="AD877">
        <f>IFERROR(Demos!H875,"")</f>
        <v>0</v>
      </c>
      <c r="AF877">
        <f>IFERROR(Telemarketing!A872,"")</f>
        <v>0</v>
      </c>
      <c r="AG877">
        <f>IFERROR(Telemarketing!B872,"")</f>
        <v>0</v>
      </c>
      <c r="AH877" s="2">
        <f>IFERROR(Telemarketing!C872,"")</f>
        <v>0</v>
      </c>
      <c r="AI877" s="42">
        <f>IFERROR(Telemarketing!D872,"")</f>
        <v>0</v>
      </c>
      <c r="AJ877">
        <f>IFERROR(Telemarketing!E872,"")</f>
        <v>0</v>
      </c>
      <c r="AK877">
        <f>IFERROR(Telemarketing!F872,"")</f>
        <v>0</v>
      </c>
      <c r="AL877">
        <f>IFERROR(Telemarketing!G872,"")</f>
        <v>0</v>
      </c>
    </row>
    <row r="878" spans="2:38" x14ac:dyDescent="0.2">
      <c r="B878" s="2"/>
      <c r="K878" s="5"/>
      <c r="L878" s="2"/>
      <c r="O878">
        <f>IFERROR(Referidos!A878,"")</f>
        <v>0</v>
      </c>
      <c r="P878">
        <f>IFERROR(Referidos!B878,"")</f>
        <v>0</v>
      </c>
      <c r="Q878" s="2">
        <f>IFERROR(Referidos!C878,"")</f>
        <v>0</v>
      </c>
      <c r="R878">
        <f>IFERROR(Referidos!D878,"")</f>
        <v>0</v>
      </c>
      <c r="S878">
        <f>IFERROR(Referidos!J878,"")</f>
        <v>0</v>
      </c>
      <c r="T878">
        <f>IFERROR(Referidos!N878,"")</f>
        <v>0</v>
      </c>
      <c r="U878" s="5">
        <f>IFERROR(Referidos!P878,"")</f>
        <v>0</v>
      </c>
      <c r="V878">
        <f>IFERROR(Referidos!S878,"")</f>
        <v>0</v>
      </c>
      <c r="X878">
        <f>IFERROR(Demos!A876,"")</f>
        <v>0</v>
      </c>
      <c r="Y878">
        <f>IFERROR(Demos!B876,"")</f>
        <v>0</v>
      </c>
      <c r="Z878">
        <f>IFERROR(Demos!C876,"")</f>
        <v>0</v>
      </c>
      <c r="AA878" s="2">
        <f>IFERROR(Demos!D876,"")</f>
        <v>0</v>
      </c>
      <c r="AB878" s="2">
        <f>IFERROR(Demos!E876,"")</f>
        <v>0</v>
      </c>
      <c r="AC878">
        <f>IFERROR(Demos!G876,"")</f>
        <v>0</v>
      </c>
      <c r="AD878">
        <f>IFERROR(Demos!H876,"")</f>
        <v>0</v>
      </c>
      <c r="AF878">
        <f>IFERROR(Telemarketing!A873,"")</f>
        <v>0</v>
      </c>
      <c r="AG878">
        <f>IFERROR(Telemarketing!B873,"")</f>
        <v>0</v>
      </c>
      <c r="AH878" s="2">
        <f>IFERROR(Telemarketing!C873,"")</f>
        <v>0</v>
      </c>
      <c r="AI878" s="42">
        <f>IFERROR(Telemarketing!D873,"")</f>
        <v>0</v>
      </c>
      <c r="AJ878">
        <f>IFERROR(Telemarketing!E873,"")</f>
        <v>0</v>
      </c>
      <c r="AK878">
        <f>IFERROR(Telemarketing!F873,"")</f>
        <v>0</v>
      </c>
      <c r="AL878">
        <f>IFERROR(Telemarketing!G873,"")</f>
        <v>0</v>
      </c>
    </row>
    <row r="879" spans="2:38" x14ac:dyDescent="0.2">
      <c r="B879" s="2"/>
      <c r="K879" s="5"/>
      <c r="L879" s="2"/>
      <c r="O879">
        <f>IFERROR(Referidos!A879,"")</f>
        <v>0</v>
      </c>
      <c r="P879">
        <f>IFERROR(Referidos!B879,"")</f>
        <v>0</v>
      </c>
      <c r="Q879" s="2">
        <f>IFERROR(Referidos!C879,"")</f>
        <v>0</v>
      </c>
      <c r="R879">
        <f>IFERROR(Referidos!D879,"")</f>
        <v>0</v>
      </c>
      <c r="S879">
        <f>IFERROR(Referidos!J879,"")</f>
        <v>0</v>
      </c>
      <c r="T879">
        <f>IFERROR(Referidos!N879,"")</f>
        <v>0</v>
      </c>
      <c r="U879" s="5">
        <f>IFERROR(Referidos!P879,"")</f>
        <v>0</v>
      </c>
      <c r="V879">
        <f>IFERROR(Referidos!S879,"")</f>
        <v>0</v>
      </c>
      <c r="X879">
        <f>IFERROR(Demos!A877,"")</f>
        <v>0</v>
      </c>
      <c r="Y879">
        <f>IFERROR(Demos!B877,"")</f>
        <v>0</v>
      </c>
      <c r="Z879">
        <f>IFERROR(Demos!C877,"")</f>
        <v>0</v>
      </c>
      <c r="AA879" s="2">
        <f>IFERROR(Demos!D877,"")</f>
        <v>0</v>
      </c>
      <c r="AB879" s="2">
        <f>IFERROR(Demos!E877,"")</f>
        <v>0</v>
      </c>
      <c r="AC879">
        <f>IFERROR(Demos!G877,"")</f>
        <v>0</v>
      </c>
      <c r="AD879">
        <f>IFERROR(Demos!H877,"")</f>
        <v>0</v>
      </c>
      <c r="AF879">
        <f>IFERROR(Telemarketing!A874,"")</f>
        <v>0</v>
      </c>
      <c r="AG879">
        <f>IFERROR(Telemarketing!B874,"")</f>
        <v>0</v>
      </c>
      <c r="AH879" s="2">
        <f>IFERROR(Telemarketing!C874,"")</f>
        <v>0</v>
      </c>
      <c r="AI879" s="42">
        <f>IFERROR(Telemarketing!D874,"")</f>
        <v>0</v>
      </c>
      <c r="AJ879">
        <f>IFERROR(Telemarketing!E874,"")</f>
        <v>0</v>
      </c>
      <c r="AK879">
        <f>IFERROR(Telemarketing!F874,"")</f>
        <v>0</v>
      </c>
      <c r="AL879">
        <f>IFERROR(Telemarketing!G874,"")</f>
        <v>0</v>
      </c>
    </row>
    <row r="880" spans="2:38" x14ac:dyDescent="0.2">
      <c r="B880" s="2"/>
      <c r="K880" s="5"/>
      <c r="L880" s="2"/>
      <c r="O880">
        <f>IFERROR(Referidos!A880,"")</f>
        <v>0</v>
      </c>
      <c r="P880">
        <f>IFERROR(Referidos!B880,"")</f>
        <v>0</v>
      </c>
      <c r="Q880" s="2">
        <f>IFERROR(Referidos!C880,"")</f>
        <v>0</v>
      </c>
      <c r="R880">
        <f>IFERROR(Referidos!D880,"")</f>
        <v>0</v>
      </c>
      <c r="S880">
        <f>IFERROR(Referidos!J880,"")</f>
        <v>0</v>
      </c>
      <c r="T880">
        <f>IFERROR(Referidos!N880,"")</f>
        <v>0</v>
      </c>
      <c r="U880" s="5">
        <f>IFERROR(Referidos!P880,"")</f>
        <v>0</v>
      </c>
      <c r="V880">
        <f>IFERROR(Referidos!S880,"")</f>
        <v>0</v>
      </c>
      <c r="X880">
        <f>IFERROR(Demos!A878,"")</f>
        <v>0</v>
      </c>
      <c r="Y880">
        <f>IFERROR(Demos!B878,"")</f>
        <v>0</v>
      </c>
      <c r="Z880">
        <f>IFERROR(Demos!C878,"")</f>
        <v>0</v>
      </c>
      <c r="AA880" s="2">
        <f>IFERROR(Demos!D878,"")</f>
        <v>0</v>
      </c>
      <c r="AB880" s="2">
        <f>IFERROR(Demos!E878,"")</f>
        <v>0</v>
      </c>
      <c r="AC880">
        <f>IFERROR(Demos!G878,"")</f>
        <v>0</v>
      </c>
      <c r="AD880">
        <f>IFERROR(Demos!H878,"")</f>
        <v>0</v>
      </c>
      <c r="AF880">
        <f>IFERROR(Telemarketing!A875,"")</f>
        <v>0</v>
      </c>
      <c r="AG880">
        <f>IFERROR(Telemarketing!B875,"")</f>
        <v>0</v>
      </c>
      <c r="AH880" s="2">
        <f>IFERROR(Telemarketing!C875,"")</f>
        <v>0</v>
      </c>
      <c r="AI880" s="42">
        <f>IFERROR(Telemarketing!D875,"")</f>
        <v>0</v>
      </c>
      <c r="AJ880">
        <f>IFERROR(Telemarketing!E875,"")</f>
        <v>0</v>
      </c>
      <c r="AK880">
        <f>IFERROR(Telemarketing!F875,"")</f>
        <v>0</v>
      </c>
      <c r="AL880">
        <f>IFERROR(Telemarketing!G875,"")</f>
        <v>0</v>
      </c>
    </row>
    <row r="881" spans="2:38" x14ac:dyDescent="0.2">
      <c r="B881" s="2"/>
      <c r="K881" s="5"/>
      <c r="L881" s="2"/>
      <c r="O881">
        <f>IFERROR(Referidos!A881,"")</f>
        <v>0</v>
      </c>
      <c r="P881">
        <f>IFERROR(Referidos!B881,"")</f>
        <v>0</v>
      </c>
      <c r="Q881" s="2">
        <f>IFERROR(Referidos!C881,"")</f>
        <v>0</v>
      </c>
      <c r="R881">
        <f>IFERROR(Referidos!D881,"")</f>
        <v>0</v>
      </c>
      <c r="S881">
        <f>IFERROR(Referidos!J881,"")</f>
        <v>0</v>
      </c>
      <c r="T881">
        <f>IFERROR(Referidos!N881,"")</f>
        <v>0</v>
      </c>
      <c r="U881" s="5">
        <f>IFERROR(Referidos!P881,"")</f>
        <v>0</v>
      </c>
      <c r="V881">
        <f>IFERROR(Referidos!S881,"")</f>
        <v>0</v>
      </c>
      <c r="X881">
        <f>IFERROR(Demos!A879,"")</f>
        <v>0</v>
      </c>
      <c r="Y881">
        <f>IFERROR(Demos!B879,"")</f>
        <v>0</v>
      </c>
      <c r="Z881">
        <f>IFERROR(Demos!C879,"")</f>
        <v>0</v>
      </c>
      <c r="AA881" s="2">
        <f>IFERROR(Demos!D879,"")</f>
        <v>0</v>
      </c>
      <c r="AB881" s="2">
        <f>IFERROR(Demos!E879,"")</f>
        <v>0</v>
      </c>
      <c r="AC881">
        <f>IFERROR(Demos!G879,"")</f>
        <v>0</v>
      </c>
      <c r="AD881">
        <f>IFERROR(Demos!H879,"")</f>
        <v>0</v>
      </c>
      <c r="AF881">
        <f>IFERROR(Telemarketing!A876,"")</f>
        <v>0</v>
      </c>
      <c r="AG881">
        <f>IFERROR(Telemarketing!B876,"")</f>
        <v>0</v>
      </c>
      <c r="AH881" s="2">
        <f>IFERROR(Telemarketing!C876,"")</f>
        <v>0</v>
      </c>
      <c r="AI881" s="42">
        <f>IFERROR(Telemarketing!D876,"")</f>
        <v>0</v>
      </c>
      <c r="AJ881">
        <f>IFERROR(Telemarketing!E876,"")</f>
        <v>0</v>
      </c>
      <c r="AK881">
        <f>IFERROR(Telemarketing!F876,"")</f>
        <v>0</v>
      </c>
      <c r="AL881">
        <f>IFERROR(Telemarketing!G876,"")</f>
        <v>0</v>
      </c>
    </row>
    <row r="882" spans="2:38" x14ac:dyDescent="0.2">
      <c r="B882" s="2"/>
      <c r="K882" s="5"/>
      <c r="L882" s="2"/>
      <c r="O882">
        <f>IFERROR(Referidos!A882,"")</f>
        <v>0</v>
      </c>
      <c r="P882">
        <f>IFERROR(Referidos!B882,"")</f>
        <v>0</v>
      </c>
      <c r="Q882" s="2">
        <f>IFERROR(Referidos!C882,"")</f>
        <v>0</v>
      </c>
      <c r="R882">
        <f>IFERROR(Referidos!D882,"")</f>
        <v>0</v>
      </c>
      <c r="S882">
        <f>IFERROR(Referidos!J882,"")</f>
        <v>0</v>
      </c>
      <c r="T882">
        <f>IFERROR(Referidos!N882,"")</f>
        <v>0</v>
      </c>
      <c r="U882" s="5">
        <f>IFERROR(Referidos!P882,"")</f>
        <v>0</v>
      </c>
      <c r="V882">
        <f>IFERROR(Referidos!S882,"")</f>
        <v>0</v>
      </c>
      <c r="X882">
        <f>IFERROR(Demos!A880,"")</f>
        <v>0</v>
      </c>
      <c r="Y882">
        <f>IFERROR(Demos!B880,"")</f>
        <v>0</v>
      </c>
      <c r="Z882">
        <f>IFERROR(Demos!C880,"")</f>
        <v>0</v>
      </c>
      <c r="AA882" s="2">
        <f>IFERROR(Demos!D880,"")</f>
        <v>0</v>
      </c>
      <c r="AB882" s="2">
        <f>IFERROR(Demos!E880,"")</f>
        <v>0</v>
      </c>
      <c r="AC882">
        <f>IFERROR(Demos!G880,"")</f>
        <v>0</v>
      </c>
      <c r="AD882">
        <f>IFERROR(Demos!H880,"")</f>
        <v>0</v>
      </c>
      <c r="AF882">
        <f>IFERROR(Telemarketing!A877,"")</f>
        <v>0</v>
      </c>
      <c r="AG882">
        <f>IFERROR(Telemarketing!B877,"")</f>
        <v>0</v>
      </c>
      <c r="AH882" s="2">
        <f>IFERROR(Telemarketing!C877,"")</f>
        <v>0</v>
      </c>
      <c r="AI882" s="42">
        <f>IFERROR(Telemarketing!D877,"")</f>
        <v>0</v>
      </c>
      <c r="AJ882">
        <f>IFERROR(Telemarketing!E877,"")</f>
        <v>0</v>
      </c>
      <c r="AK882">
        <f>IFERROR(Telemarketing!F877,"")</f>
        <v>0</v>
      </c>
      <c r="AL882">
        <f>IFERROR(Telemarketing!G877,"")</f>
        <v>0</v>
      </c>
    </row>
    <row r="883" spans="2:38" x14ac:dyDescent="0.2">
      <c r="B883" s="2"/>
      <c r="K883" s="5"/>
      <c r="L883" s="2"/>
      <c r="O883">
        <f>IFERROR(Referidos!A883,"")</f>
        <v>0</v>
      </c>
      <c r="P883">
        <f>IFERROR(Referidos!B883,"")</f>
        <v>0</v>
      </c>
      <c r="Q883" s="2">
        <f>IFERROR(Referidos!C883,"")</f>
        <v>0</v>
      </c>
      <c r="R883">
        <f>IFERROR(Referidos!D883,"")</f>
        <v>0</v>
      </c>
      <c r="S883">
        <f>IFERROR(Referidos!J883,"")</f>
        <v>0</v>
      </c>
      <c r="T883">
        <f>IFERROR(Referidos!N883,"")</f>
        <v>0</v>
      </c>
      <c r="U883" s="5">
        <f>IFERROR(Referidos!P883,"")</f>
        <v>0</v>
      </c>
      <c r="V883">
        <f>IFERROR(Referidos!S883,"")</f>
        <v>0</v>
      </c>
      <c r="X883">
        <f>IFERROR(Demos!A881,"")</f>
        <v>0</v>
      </c>
      <c r="Y883">
        <f>IFERROR(Demos!B881,"")</f>
        <v>0</v>
      </c>
      <c r="Z883">
        <f>IFERROR(Demos!C881,"")</f>
        <v>0</v>
      </c>
      <c r="AA883" s="2">
        <f>IFERROR(Demos!D881,"")</f>
        <v>0</v>
      </c>
      <c r="AB883" s="2">
        <f>IFERROR(Demos!E881,"")</f>
        <v>0</v>
      </c>
      <c r="AC883">
        <f>IFERROR(Demos!G881,"")</f>
        <v>0</v>
      </c>
      <c r="AD883">
        <f>IFERROR(Demos!H881,"")</f>
        <v>0</v>
      </c>
      <c r="AF883">
        <f>IFERROR(Telemarketing!A878,"")</f>
        <v>0</v>
      </c>
      <c r="AG883">
        <f>IFERROR(Telemarketing!B878,"")</f>
        <v>0</v>
      </c>
      <c r="AH883" s="2">
        <f>IFERROR(Telemarketing!C878,"")</f>
        <v>0</v>
      </c>
      <c r="AI883" s="42">
        <f>IFERROR(Telemarketing!D878,"")</f>
        <v>0</v>
      </c>
      <c r="AJ883">
        <f>IFERROR(Telemarketing!E878,"")</f>
        <v>0</v>
      </c>
      <c r="AK883">
        <f>IFERROR(Telemarketing!F878,"")</f>
        <v>0</v>
      </c>
      <c r="AL883">
        <f>IFERROR(Telemarketing!G878,"")</f>
        <v>0</v>
      </c>
    </row>
    <row r="884" spans="2:38" x14ac:dyDescent="0.2">
      <c r="B884" s="2"/>
      <c r="K884" s="5"/>
      <c r="L884" s="2"/>
      <c r="O884">
        <f>IFERROR(Referidos!A884,"")</f>
        <v>0</v>
      </c>
      <c r="P884">
        <f>IFERROR(Referidos!B884,"")</f>
        <v>0</v>
      </c>
      <c r="Q884" s="2">
        <f>IFERROR(Referidos!C884,"")</f>
        <v>0</v>
      </c>
      <c r="R884">
        <f>IFERROR(Referidos!D884,"")</f>
        <v>0</v>
      </c>
      <c r="S884">
        <f>IFERROR(Referidos!J884,"")</f>
        <v>0</v>
      </c>
      <c r="T884">
        <f>IFERROR(Referidos!N884,"")</f>
        <v>0</v>
      </c>
      <c r="U884" s="5">
        <f>IFERROR(Referidos!P884,"")</f>
        <v>0</v>
      </c>
      <c r="V884">
        <f>IFERROR(Referidos!S884,"")</f>
        <v>0</v>
      </c>
      <c r="X884">
        <f>IFERROR(Demos!A882,"")</f>
        <v>0</v>
      </c>
      <c r="Y884">
        <f>IFERROR(Demos!B882,"")</f>
        <v>0</v>
      </c>
      <c r="Z884">
        <f>IFERROR(Demos!C882,"")</f>
        <v>0</v>
      </c>
      <c r="AA884" s="2">
        <f>IFERROR(Demos!D882,"")</f>
        <v>0</v>
      </c>
      <c r="AB884" s="2">
        <f>IFERROR(Demos!E882,"")</f>
        <v>0</v>
      </c>
      <c r="AC884">
        <f>IFERROR(Demos!G882,"")</f>
        <v>0</v>
      </c>
      <c r="AD884">
        <f>IFERROR(Demos!H882,"")</f>
        <v>0</v>
      </c>
      <c r="AF884">
        <f>IFERROR(Telemarketing!A879,"")</f>
        <v>0</v>
      </c>
      <c r="AG884">
        <f>IFERROR(Telemarketing!B879,"")</f>
        <v>0</v>
      </c>
      <c r="AH884" s="2">
        <f>IFERROR(Telemarketing!C879,"")</f>
        <v>0</v>
      </c>
      <c r="AI884" s="42">
        <f>IFERROR(Telemarketing!D879,"")</f>
        <v>0</v>
      </c>
      <c r="AJ884">
        <f>IFERROR(Telemarketing!E879,"")</f>
        <v>0</v>
      </c>
      <c r="AK884">
        <f>IFERROR(Telemarketing!F879,"")</f>
        <v>0</v>
      </c>
      <c r="AL884">
        <f>IFERROR(Telemarketing!G879,"")</f>
        <v>0</v>
      </c>
    </row>
    <row r="885" spans="2:38" x14ac:dyDescent="0.2">
      <c r="B885" s="2"/>
      <c r="K885" s="5"/>
      <c r="L885" s="2"/>
      <c r="O885">
        <f>IFERROR(Referidos!A885,"")</f>
        <v>0</v>
      </c>
      <c r="P885">
        <f>IFERROR(Referidos!B885,"")</f>
        <v>0</v>
      </c>
      <c r="Q885" s="2">
        <f>IFERROR(Referidos!C885,"")</f>
        <v>0</v>
      </c>
      <c r="R885">
        <f>IFERROR(Referidos!D885,"")</f>
        <v>0</v>
      </c>
      <c r="S885">
        <f>IFERROR(Referidos!J885,"")</f>
        <v>0</v>
      </c>
      <c r="T885">
        <f>IFERROR(Referidos!N885,"")</f>
        <v>0</v>
      </c>
      <c r="U885" s="5">
        <f>IFERROR(Referidos!P885,"")</f>
        <v>0</v>
      </c>
      <c r="V885">
        <f>IFERROR(Referidos!S885,"")</f>
        <v>0</v>
      </c>
      <c r="X885">
        <f>IFERROR(Demos!A883,"")</f>
        <v>0</v>
      </c>
      <c r="Y885">
        <f>IFERROR(Demos!B883,"")</f>
        <v>0</v>
      </c>
      <c r="Z885">
        <f>IFERROR(Demos!C883,"")</f>
        <v>0</v>
      </c>
      <c r="AA885" s="2">
        <f>IFERROR(Demos!D883,"")</f>
        <v>0</v>
      </c>
      <c r="AB885" s="2">
        <f>IFERROR(Demos!E883,"")</f>
        <v>0</v>
      </c>
      <c r="AC885">
        <f>IFERROR(Demos!G883,"")</f>
        <v>0</v>
      </c>
      <c r="AD885">
        <f>IFERROR(Demos!H883,"")</f>
        <v>0</v>
      </c>
      <c r="AF885">
        <f>IFERROR(Telemarketing!A880,"")</f>
        <v>0</v>
      </c>
      <c r="AG885">
        <f>IFERROR(Telemarketing!B880,"")</f>
        <v>0</v>
      </c>
      <c r="AH885" s="2">
        <f>IFERROR(Telemarketing!C880,"")</f>
        <v>0</v>
      </c>
      <c r="AI885" s="42">
        <f>IFERROR(Telemarketing!D880,"")</f>
        <v>0</v>
      </c>
      <c r="AJ885">
        <f>IFERROR(Telemarketing!E880,"")</f>
        <v>0</v>
      </c>
      <c r="AK885">
        <f>IFERROR(Telemarketing!F880,"")</f>
        <v>0</v>
      </c>
      <c r="AL885">
        <f>IFERROR(Telemarketing!G880,"")</f>
        <v>0</v>
      </c>
    </row>
    <row r="886" spans="2:38" x14ac:dyDescent="0.2">
      <c r="B886" s="2"/>
      <c r="K886" s="5"/>
      <c r="L886" s="2"/>
      <c r="O886">
        <f>IFERROR(Referidos!A886,"")</f>
        <v>0</v>
      </c>
      <c r="P886">
        <f>IFERROR(Referidos!B886,"")</f>
        <v>0</v>
      </c>
      <c r="Q886" s="2">
        <f>IFERROR(Referidos!C886,"")</f>
        <v>0</v>
      </c>
      <c r="R886">
        <f>IFERROR(Referidos!D886,"")</f>
        <v>0</v>
      </c>
      <c r="S886">
        <f>IFERROR(Referidos!J886,"")</f>
        <v>0</v>
      </c>
      <c r="T886">
        <f>IFERROR(Referidos!N886,"")</f>
        <v>0</v>
      </c>
      <c r="U886" s="5">
        <f>IFERROR(Referidos!P886,"")</f>
        <v>0</v>
      </c>
      <c r="V886">
        <f>IFERROR(Referidos!S886,"")</f>
        <v>0</v>
      </c>
      <c r="X886">
        <f>IFERROR(Demos!A884,"")</f>
        <v>0</v>
      </c>
      <c r="Y886">
        <f>IFERROR(Demos!B884,"")</f>
        <v>0</v>
      </c>
      <c r="Z886">
        <f>IFERROR(Demos!C884,"")</f>
        <v>0</v>
      </c>
      <c r="AA886" s="2">
        <f>IFERROR(Demos!D884,"")</f>
        <v>0</v>
      </c>
      <c r="AB886" s="2">
        <f>IFERROR(Demos!E884,"")</f>
        <v>0</v>
      </c>
      <c r="AC886">
        <f>IFERROR(Demos!G884,"")</f>
        <v>0</v>
      </c>
      <c r="AD886">
        <f>IFERROR(Demos!H884,"")</f>
        <v>0</v>
      </c>
      <c r="AF886">
        <f>IFERROR(Telemarketing!A881,"")</f>
        <v>0</v>
      </c>
      <c r="AG886">
        <f>IFERROR(Telemarketing!B881,"")</f>
        <v>0</v>
      </c>
      <c r="AH886" s="2">
        <f>IFERROR(Telemarketing!C881,"")</f>
        <v>0</v>
      </c>
      <c r="AI886" s="42">
        <f>IFERROR(Telemarketing!D881,"")</f>
        <v>0</v>
      </c>
      <c r="AJ886">
        <f>IFERROR(Telemarketing!E881,"")</f>
        <v>0</v>
      </c>
      <c r="AK886">
        <f>IFERROR(Telemarketing!F881,"")</f>
        <v>0</v>
      </c>
      <c r="AL886">
        <f>IFERROR(Telemarketing!G881,"")</f>
        <v>0</v>
      </c>
    </row>
    <row r="887" spans="2:38" x14ac:dyDescent="0.2">
      <c r="B887" s="2"/>
      <c r="K887" s="5"/>
      <c r="L887" s="2"/>
      <c r="O887">
        <f>IFERROR(Referidos!A887,"")</f>
        <v>0</v>
      </c>
      <c r="P887">
        <f>IFERROR(Referidos!B887,"")</f>
        <v>0</v>
      </c>
      <c r="Q887" s="2">
        <f>IFERROR(Referidos!C887,"")</f>
        <v>0</v>
      </c>
      <c r="R887">
        <f>IFERROR(Referidos!D887,"")</f>
        <v>0</v>
      </c>
      <c r="S887">
        <f>IFERROR(Referidos!J887,"")</f>
        <v>0</v>
      </c>
      <c r="T887">
        <f>IFERROR(Referidos!N887,"")</f>
        <v>0</v>
      </c>
      <c r="U887" s="5">
        <f>IFERROR(Referidos!P887,"")</f>
        <v>0</v>
      </c>
      <c r="V887">
        <f>IFERROR(Referidos!S887,"")</f>
        <v>0</v>
      </c>
      <c r="X887">
        <f>IFERROR(Demos!A885,"")</f>
        <v>0</v>
      </c>
      <c r="Y887">
        <f>IFERROR(Demos!B885,"")</f>
        <v>0</v>
      </c>
      <c r="Z887">
        <f>IFERROR(Demos!C885,"")</f>
        <v>0</v>
      </c>
      <c r="AA887" s="2">
        <f>IFERROR(Demos!D885,"")</f>
        <v>0</v>
      </c>
      <c r="AB887" s="2">
        <f>IFERROR(Demos!E885,"")</f>
        <v>0</v>
      </c>
      <c r="AC887">
        <f>IFERROR(Demos!G885,"")</f>
        <v>0</v>
      </c>
      <c r="AD887">
        <f>IFERROR(Demos!H885,"")</f>
        <v>0</v>
      </c>
      <c r="AF887">
        <f>IFERROR(Telemarketing!A882,"")</f>
        <v>0</v>
      </c>
      <c r="AG887">
        <f>IFERROR(Telemarketing!B882,"")</f>
        <v>0</v>
      </c>
      <c r="AH887" s="2">
        <f>IFERROR(Telemarketing!C882,"")</f>
        <v>0</v>
      </c>
      <c r="AI887" s="42">
        <f>IFERROR(Telemarketing!D882,"")</f>
        <v>0</v>
      </c>
      <c r="AJ887">
        <f>IFERROR(Telemarketing!E882,"")</f>
        <v>0</v>
      </c>
      <c r="AK887">
        <f>IFERROR(Telemarketing!F882,"")</f>
        <v>0</v>
      </c>
      <c r="AL887">
        <f>IFERROR(Telemarketing!G882,"")</f>
        <v>0</v>
      </c>
    </row>
    <row r="888" spans="2:38" x14ac:dyDescent="0.2">
      <c r="B888" s="2"/>
      <c r="K888" s="5"/>
      <c r="L888" s="2"/>
      <c r="O888">
        <f>IFERROR(Referidos!A888,"")</f>
        <v>0</v>
      </c>
      <c r="P888">
        <f>IFERROR(Referidos!B888,"")</f>
        <v>0</v>
      </c>
      <c r="Q888" s="2">
        <f>IFERROR(Referidos!C888,"")</f>
        <v>0</v>
      </c>
      <c r="R888">
        <f>IFERROR(Referidos!D888,"")</f>
        <v>0</v>
      </c>
      <c r="S888">
        <f>IFERROR(Referidos!J888,"")</f>
        <v>0</v>
      </c>
      <c r="T888">
        <f>IFERROR(Referidos!N888,"")</f>
        <v>0</v>
      </c>
      <c r="U888" s="5">
        <f>IFERROR(Referidos!P888,"")</f>
        <v>0</v>
      </c>
      <c r="V888">
        <f>IFERROR(Referidos!S888,"")</f>
        <v>0</v>
      </c>
      <c r="X888">
        <f>IFERROR(Demos!A886,"")</f>
        <v>0</v>
      </c>
      <c r="Y888">
        <f>IFERROR(Demos!B886,"")</f>
        <v>0</v>
      </c>
      <c r="Z888">
        <f>IFERROR(Demos!C886,"")</f>
        <v>0</v>
      </c>
      <c r="AA888" s="2">
        <f>IFERROR(Demos!D886,"")</f>
        <v>0</v>
      </c>
      <c r="AB888" s="2">
        <f>IFERROR(Demos!E886,"")</f>
        <v>0</v>
      </c>
      <c r="AC888">
        <f>IFERROR(Demos!G886,"")</f>
        <v>0</v>
      </c>
      <c r="AD888">
        <f>IFERROR(Demos!H886,"")</f>
        <v>0</v>
      </c>
      <c r="AF888">
        <f>IFERROR(Telemarketing!A883,"")</f>
        <v>0</v>
      </c>
      <c r="AG888">
        <f>IFERROR(Telemarketing!B883,"")</f>
        <v>0</v>
      </c>
      <c r="AH888" s="2">
        <f>IFERROR(Telemarketing!C883,"")</f>
        <v>0</v>
      </c>
      <c r="AI888" s="42">
        <f>IFERROR(Telemarketing!D883,"")</f>
        <v>0</v>
      </c>
      <c r="AJ888">
        <f>IFERROR(Telemarketing!E883,"")</f>
        <v>0</v>
      </c>
      <c r="AK888">
        <f>IFERROR(Telemarketing!F883,"")</f>
        <v>0</v>
      </c>
      <c r="AL888">
        <f>IFERROR(Telemarketing!G883,"")</f>
        <v>0</v>
      </c>
    </row>
    <row r="889" spans="2:38" x14ac:dyDescent="0.2">
      <c r="B889" s="2"/>
      <c r="K889" s="5"/>
      <c r="L889" s="2"/>
      <c r="O889">
        <f>IFERROR(Referidos!A889,"")</f>
        <v>0</v>
      </c>
      <c r="P889">
        <f>IFERROR(Referidos!B889,"")</f>
        <v>0</v>
      </c>
      <c r="Q889" s="2">
        <f>IFERROR(Referidos!C889,"")</f>
        <v>0</v>
      </c>
      <c r="R889">
        <f>IFERROR(Referidos!D889,"")</f>
        <v>0</v>
      </c>
      <c r="S889">
        <f>IFERROR(Referidos!J889,"")</f>
        <v>0</v>
      </c>
      <c r="T889">
        <f>IFERROR(Referidos!N889,"")</f>
        <v>0</v>
      </c>
      <c r="U889" s="5">
        <f>IFERROR(Referidos!P889,"")</f>
        <v>0</v>
      </c>
      <c r="V889">
        <f>IFERROR(Referidos!S889,"")</f>
        <v>0</v>
      </c>
      <c r="X889">
        <f>IFERROR(Demos!A887,"")</f>
        <v>0</v>
      </c>
      <c r="Y889">
        <f>IFERROR(Demos!B887,"")</f>
        <v>0</v>
      </c>
      <c r="Z889">
        <f>IFERROR(Demos!C887,"")</f>
        <v>0</v>
      </c>
      <c r="AA889" s="2">
        <f>IFERROR(Demos!D887,"")</f>
        <v>0</v>
      </c>
      <c r="AB889" s="2">
        <f>IFERROR(Demos!E887,"")</f>
        <v>0</v>
      </c>
      <c r="AC889">
        <f>IFERROR(Demos!G887,"")</f>
        <v>0</v>
      </c>
      <c r="AD889">
        <f>IFERROR(Demos!H887,"")</f>
        <v>0</v>
      </c>
      <c r="AF889">
        <f>IFERROR(Telemarketing!A884,"")</f>
        <v>0</v>
      </c>
      <c r="AG889">
        <f>IFERROR(Telemarketing!B884,"")</f>
        <v>0</v>
      </c>
      <c r="AH889" s="2">
        <f>IFERROR(Telemarketing!C884,"")</f>
        <v>0</v>
      </c>
      <c r="AI889" s="42">
        <f>IFERROR(Telemarketing!D884,"")</f>
        <v>0</v>
      </c>
      <c r="AJ889">
        <f>IFERROR(Telemarketing!E884,"")</f>
        <v>0</v>
      </c>
      <c r="AK889">
        <f>IFERROR(Telemarketing!F884,"")</f>
        <v>0</v>
      </c>
      <c r="AL889">
        <f>IFERROR(Telemarketing!G884,"")</f>
        <v>0</v>
      </c>
    </row>
    <row r="890" spans="2:38" x14ac:dyDescent="0.2">
      <c r="B890" s="2"/>
      <c r="K890" s="5"/>
      <c r="L890" s="2"/>
      <c r="O890">
        <f>IFERROR(Referidos!A890,"")</f>
        <v>0</v>
      </c>
      <c r="P890">
        <f>IFERROR(Referidos!B890,"")</f>
        <v>0</v>
      </c>
      <c r="Q890" s="2">
        <f>IFERROR(Referidos!C890,"")</f>
        <v>0</v>
      </c>
      <c r="R890">
        <f>IFERROR(Referidos!D890,"")</f>
        <v>0</v>
      </c>
      <c r="S890">
        <f>IFERROR(Referidos!J890,"")</f>
        <v>0</v>
      </c>
      <c r="T890">
        <f>IFERROR(Referidos!N890,"")</f>
        <v>0</v>
      </c>
      <c r="U890" s="5">
        <f>IFERROR(Referidos!P890,"")</f>
        <v>0</v>
      </c>
      <c r="V890">
        <f>IFERROR(Referidos!S890,"")</f>
        <v>0</v>
      </c>
      <c r="X890">
        <f>IFERROR(Demos!A888,"")</f>
        <v>0</v>
      </c>
      <c r="Y890">
        <f>IFERROR(Demos!B888,"")</f>
        <v>0</v>
      </c>
      <c r="Z890">
        <f>IFERROR(Demos!C888,"")</f>
        <v>0</v>
      </c>
      <c r="AA890" s="2">
        <f>IFERROR(Demos!D888,"")</f>
        <v>0</v>
      </c>
      <c r="AB890" s="2">
        <f>IFERROR(Demos!E888,"")</f>
        <v>0</v>
      </c>
      <c r="AC890">
        <f>IFERROR(Demos!G888,"")</f>
        <v>0</v>
      </c>
      <c r="AD890">
        <f>IFERROR(Demos!H888,"")</f>
        <v>0</v>
      </c>
      <c r="AF890">
        <f>IFERROR(Telemarketing!A885,"")</f>
        <v>0</v>
      </c>
      <c r="AG890">
        <f>IFERROR(Telemarketing!B885,"")</f>
        <v>0</v>
      </c>
      <c r="AH890" s="2">
        <f>IFERROR(Telemarketing!C885,"")</f>
        <v>0</v>
      </c>
      <c r="AI890" s="42">
        <f>IFERROR(Telemarketing!D885,"")</f>
        <v>0</v>
      </c>
      <c r="AJ890">
        <f>IFERROR(Telemarketing!E885,"")</f>
        <v>0</v>
      </c>
      <c r="AK890">
        <f>IFERROR(Telemarketing!F885,"")</f>
        <v>0</v>
      </c>
      <c r="AL890">
        <f>IFERROR(Telemarketing!G885,"")</f>
        <v>0</v>
      </c>
    </row>
    <row r="891" spans="2:38" x14ac:dyDescent="0.2">
      <c r="B891" s="2"/>
      <c r="K891" s="5"/>
      <c r="L891" s="2"/>
      <c r="O891">
        <f>IFERROR(Referidos!A891,"")</f>
        <v>0</v>
      </c>
      <c r="P891">
        <f>IFERROR(Referidos!B891,"")</f>
        <v>0</v>
      </c>
      <c r="Q891" s="2">
        <f>IFERROR(Referidos!C891,"")</f>
        <v>0</v>
      </c>
      <c r="R891">
        <f>IFERROR(Referidos!D891,"")</f>
        <v>0</v>
      </c>
      <c r="S891">
        <f>IFERROR(Referidos!J891,"")</f>
        <v>0</v>
      </c>
      <c r="T891">
        <f>IFERROR(Referidos!N891,"")</f>
        <v>0</v>
      </c>
      <c r="U891" s="5">
        <f>IFERROR(Referidos!P891,"")</f>
        <v>0</v>
      </c>
      <c r="V891">
        <f>IFERROR(Referidos!S891,"")</f>
        <v>0</v>
      </c>
      <c r="X891">
        <f>IFERROR(Demos!A889,"")</f>
        <v>0</v>
      </c>
      <c r="Y891">
        <f>IFERROR(Demos!B889,"")</f>
        <v>0</v>
      </c>
      <c r="Z891">
        <f>IFERROR(Demos!C889,"")</f>
        <v>0</v>
      </c>
      <c r="AA891" s="2">
        <f>IFERROR(Demos!D889,"")</f>
        <v>0</v>
      </c>
      <c r="AB891" s="2">
        <f>IFERROR(Demos!E889,"")</f>
        <v>0</v>
      </c>
      <c r="AC891">
        <f>IFERROR(Demos!G889,"")</f>
        <v>0</v>
      </c>
      <c r="AD891">
        <f>IFERROR(Demos!H889,"")</f>
        <v>0</v>
      </c>
      <c r="AF891">
        <f>IFERROR(Telemarketing!A886,"")</f>
        <v>0</v>
      </c>
      <c r="AG891">
        <f>IFERROR(Telemarketing!B886,"")</f>
        <v>0</v>
      </c>
      <c r="AH891" s="2">
        <f>IFERROR(Telemarketing!C886,"")</f>
        <v>0</v>
      </c>
      <c r="AI891" s="42">
        <f>IFERROR(Telemarketing!D886,"")</f>
        <v>0</v>
      </c>
      <c r="AJ891">
        <f>IFERROR(Telemarketing!E886,"")</f>
        <v>0</v>
      </c>
      <c r="AK891">
        <f>IFERROR(Telemarketing!F886,"")</f>
        <v>0</v>
      </c>
      <c r="AL891">
        <f>IFERROR(Telemarketing!G886,"")</f>
        <v>0</v>
      </c>
    </row>
    <row r="892" spans="2:38" x14ac:dyDescent="0.2">
      <c r="B892" s="2"/>
      <c r="K892" s="5"/>
      <c r="L892" s="2"/>
      <c r="O892">
        <f>IFERROR(Referidos!A892,"")</f>
        <v>0</v>
      </c>
      <c r="P892">
        <f>IFERROR(Referidos!B892,"")</f>
        <v>0</v>
      </c>
      <c r="Q892" s="2">
        <f>IFERROR(Referidos!C892,"")</f>
        <v>0</v>
      </c>
      <c r="R892">
        <f>IFERROR(Referidos!D892,"")</f>
        <v>0</v>
      </c>
      <c r="S892">
        <f>IFERROR(Referidos!J892,"")</f>
        <v>0</v>
      </c>
      <c r="T892">
        <f>IFERROR(Referidos!N892,"")</f>
        <v>0</v>
      </c>
      <c r="U892" s="5">
        <f>IFERROR(Referidos!P892,"")</f>
        <v>0</v>
      </c>
      <c r="V892">
        <f>IFERROR(Referidos!S892,"")</f>
        <v>0</v>
      </c>
      <c r="X892">
        <f>IFERROR(Demos!A890,"")</f>
        <v>0</v>
      </c>
      <c r="Y892">
        <f>IFERROR(Demos!B890,"")</f>
        <v>0</v>
      </c>
      <c r="Z892">
        <f>IFERROR(Demos!C890,"")</f>
        <v>0</v>
      </c>
      <c r="AA892" s="2">
        <f>IFERROR(Demos!D890,"")</f>
        <v>0</v>
      </c>
      <c r="AB892" s="2">
        <f>IFERROR(Demos!E890,"")</f>
        <v>0</v>
      </c>
      <c r="AC892">
        <f>IFERROR(Demos!G890,"")</f>
        <v>0</v>
      </c>
      <c r="AD892">
        <f>IFERROR(Demos!H890,"")</f>
        <v>0</v>
      </c>
      <c r="AF892">
        <f>IFERROR(Telemarketing!A887,"")</f>
        <v>0</v>
      </c>
      <c r="AG892">
        <f>IFERROR(Telemarketing!B887,"")</f>
        <v>0</v>
      </c>
      <c r="AH892" s="2">
        <f>IFERROR(Telemarketing!C887,"")</f>
        <v>0</v>
      </c>
      <c r="AI892" s="42">
        <f>IFERROR(Telemarketing!D887,"")</f>
        <v>0</v>
      </c>
      <c r="AJ892">
        <f>IFERROR(Telemarketing!E887,"")</f>
        <v>0</v>
      </c>
      <c r="AK892">
        <f>IFERROR(Telemarketing!F887,"")</f>
        <v>0</v>
      </c>
      <c r="AL892">
        <f>IFERROR(Telemarketing!G887,"")</f>
        <v>0</v>
      </c>
    </row>
    <row r="893" spans="2:38" x14ac:dyDescent="0.2">
      <c r="B893" s="2"/>
      <c r="K893" s="5"/>
      <c r="L893" s="2"/>
      <c r="O893">
        <f>IFERROR(Referidos!A893,"")</f>
        <v>0</v>
      </c>
      <c r="P893">
        <f>IFERROR(Referidos!B893,"")</f>
        <v>0</v>
      </c>
      <c r="Q893" s="2">
        <f>IFERROR(Referidos!C893,"")</f>
        <v>0</v>
      </c>
      <c r="R893">
        <f>IFERROR(Referidos!D893,"")</f>
        <v>0</v>
      </c>
      <c r="S893">
        <f>IFERROR(Referidos!J893,"")</f>
        <v>0</v>
      </c>
      <c r="T893">
        <f>IFERROR(Referidos!N893,"")</f>
        <v>0</v>
      </c>
      <c r="U893" s="5">
        <f>IFERROR(Referidos!P893,"")</f>
        <v>0</v>
      </c>
      <c r="V893">
        <f>IFERROR(Referidos!S893,"")</f>
        <v>0</v>
      </c>
      <c r="X893">
        <f>IFERROR(Demos!A891,"")</f>
        <v>0</v>
      </c>
      <c r="Y893">
        <f>IFERROR(Demos!B891,"")</f>
        <v>0</v>
      </c>
      <c r="Z893">
        <f>IFERROR(Demos!C891,"")</f>
        <v>0</v>
      </c>
      <c r="AA893" s="2">
        <f>IFERROR(Demos!D891,"")</f>
        <v>0</v>
      </c>
      <c r="AB893" s="2">
        <f>IFERROR(Demos!E891,"")</f>
        <v>0</v>
      </c>
      <c r="AC893">
        <f>IFERROR(Demos!G891,"")</f>
        <v>0</v>
      </c>
      <c r="AD893">
        <f>IFERROR(Demos!H891,"")</f>
        <v>0</v>
      </c>
      <c r="AF893">
        <f>IFERROR(Telemarketing!A888,"")</f>
        <v>0</v>
      </c>
      <c r="AG893">
        <f>IFERROR(Telemarketing!B888,"")</f>
        <v>0</v>
      </c>
      <c r="AH893" s="2">
        <f>IFERROR(Telemarketing!C888,"")</f>
        <v>0</v>
      </c>
      <c r="AI893" s="42">
        <f>IFERROR(Telemarketing!D888,"")</f>
        <v>0</v>
      </c>
      <c r="AJ893">
        <f>IFERROR(Telemarketing!E888,"")</f>
        <v>0</v>
      </c>
      <c r="AK893">
        <f>IFERROR(Telemarketing!F888,"")</f>
        <v>0</v>
      </c>
      <c r="AL893">
        <f>IFERROR(Telemarketing!G888,"")</f>
        <v>0</v>
      </c>
    </row>
    <row r="894" spans="2:38" x14ac:dyDescent="0.2">
      <c r="B894" s="2"/>
      <c r="K894" s="5"/>
      <c r="L894" s="2"/>
      <c r="O894">
        <f>IFERROR(Referidos!A894,"")</f>
        <v>0</v>
      </c>
      <c r="P894">
        <f>IFERROR(Referidos!B894,"")</f>
        <v>0</v>
      </c>
      <c r="Q894" s="2">
        <f>IFERROR(Referidos!C894,"")</f>
        <v>0</v>
      </c>
      <c r="R894">
        <f>IFERROR(Referidos!D894,"")</f>
        <v>0</v>
      </c>
      <c r="S894">
        <f>IFERROR(Referidos!J894,"")</f>
        <v>0</v>
      </c>
      <c r="T894">
        <f>IFERROR(Referidos!N894,"")</f>
        <v>0</v>
      </c>
      <c r="U894" s="5">
        <f>IFERROR(Referidos!P894,"")</f>
        <v>0</v>
      </c>
      <c r="V894">
        <f>IFERROR(Referidos!S894,"")</f>
        <v>0</v>
      </c>
      <c r="X894">
        <f>IFERROR(Demos!A892,"")</f>
        <v>0</v>
      </c>
      <c r="Y894">
        <f>IFERROR(Demos!B892,"")</f>
        <v>0</v>
      </c>
      <c r="Z894">
        <f>IFERROR(Demos!C892,"")</f>
        <v>0</v>
      </c>
      <c r="AA894" s="2">
        <f>IFERROR(Demos!D892,"")</f>
        <v>0</v>
      </c>
      <c r="AB894" s="2">
        <f>IFERROR(Demos!E892,"")</f>
        <v>0</v>
      </c>
      <c r="AC894">
        <f>IFERROR(Demos!G892,"")</f>
        <v>0</v>
      </c>
      <c r="AD894">
        <f>IFERROR(Demos!H892,"")</f>
        <v>0</v>
      </c>
      <c r="AF894">
        <f>IFERROR(Telemarketing!A889,"")</f>
        <v>0</v>
      </c>
      <c r="AG894">
        <f>IFERROR(Telemarketing!B889,"")</f>
        <v>0</v>
      </c>
      <c r="AH894" s="2">
        <f>IFERROR(Telemarketing!C889,"")</f>
        <v>0</v>
      </c>
      <c r="AI894" s="42">
        <f>IFERROR(Telemarketing!D889,"")</f>
        <v>0</v>
      </c>
      <c r="AJ894">
        <f>IFERROR(Telemarketing!E889,"")</f>
        <v>0</v>
      </c>
      <c r="AK894">
        <f>IFERROR(Telemarketing!F889,"")</f>
        <v>0</v>
      </c>
      <c r="AL894">
        <f>IFERROR(Telemarketing!G889,"")</f>
        <v>0</v>
      </c>
    </row>
    <row r="895" spans="2:38" x14ac:dyDescent="0.2">
      <c r="B895" s="2"/>
      <c r="K895" s="5"/>
      <c r="L895" s="2"/>
      <c r="O895">
        <f>IFERROR(Referidos!A895,"")</f>
        <v>0</v>
      </c>
      <c r="P895">
        <f>IFERROR(Referidos!B895,"")</f>
        <v>0</v>
      </c>
      <c r="Q895" s="2">
        <f>IFERROR(Referidos!C895,"")</f>
        <v>0</v>
      </c>
      <c r="R895">
        <f>IFERROR(Referidos!D895,"")</f>
        <v>0</v>
      </c>
      <c r="S895">
        <f>IFERROR(Referidos!J895,"")</f>
        <v>0</v>
      </c>
      <c r="T895">
        <f>IFERROR(Referidos!N895,"")</f>
        <v>0</v>
      </c>
      <c r="U895" s="5">
        <f>IFERROR(Referidos!P895,"")</f>
        <v>0</v>
      </c>
      <c r="V895">
        <f>IFERROR(Referidos!S895,"")</f>
        <v>0</v>
      </c>
      <c r="X895">
        <f>IFERROR(Demos!A893,"")</f>
        <v>0</v>
      </c>
      <c r="Y895">
        <f>IFERROR(Demos!B893,"")</f>
        <v>0</v>
      </c>
      <c r="Z895">
        <f>IFERROR(Demos!C893,"")</f>
        <v>0</v>
      </c>
      <c r="AA895" s="2">
        <f>IFERROR(Demos!D893,"")</f>
        <v>0</v>
      </c>
      <c r="AB895" s="2">
        <f>IFERROR(Demos!E893,"")</f>
        <v>0</v>
      </c>
      <c r="AC895">
        <f>IFERROR(Demos!G893,"")</f>
        <v>0</v>
      </c>
      <c r="AD895">
        <f>IFERROR(Demos!H893,"")</f>
        <v>0</v>
      </c>
      <c r="AF895">
        <f>IFERROR(Telemarketing!A890,"")</f>
        <v>0</v>
      </c>
      <c r="AG895">
        <f>IFERROR(Telemarketing!B890,"")</f>
        <v>0</v>
      </c>
      <c r="AH895" s="2">
        <f>IFERROR(Telemarketing!C890,"")</f>
        <v>0</v>
      </c>
      <c r="AI895" s="42">
        <f>IFERROR(Telemarketing!D890,"")</f>
        <v>0</v>
      </c>
      <c r="AJ895">
        <f>IFERROR(Telemarketing!E890,"")</f>
        <v>0</v>
      </c>
      <c r="AK895">
        <f>IFERROR(Telemarketing!F890,"")</f>
        <v>0</v>
      </c>
      <c r="AL895">
        <f>IFERROR(Telemarketing!G890,"")</f>
        <v>0</v>
      </c>
    </row>
    <row r="896" spans="2:38" x14ac:dyDescent="0.2">
      <c r="B896" s="2"/>
      <c r="K896" s="5"/>
      <c r="L896" s="2"/>
      <c r="O896">
        <f>IFERROR(Referidos!A896,"")</f>
        <v>0</v>
      </c>
      <c r="P896">
        <f>IFERROR(Referidos!B896,"")</f>
        <v>0</v>
      </c>
      <c r="Q896" s="2">
        <f>IFERROR(Referidos!C896,"")</f>
        <v>0</v>
      </c>
      <c r="R896">
        <f>IFERROR(Referidos!D896,"")</f>
        <v>0</v>
      </c>
      <c r="S896">
        <f>IFERROR(Referidos!J896,"")</f>
        <v>0</v>
      </c>
      <c r="T896">
        <f>IFERROR(Referidos!N896,"")</f>
        <v>0</v>
      </c>
      <c r="U896" s="5">
        <f>IFERROR(Referidos!P896,"")</f>
        <v>0</v>
      </c>
      <c r="V896">
        <f>IFERROR(Referidos!S896,"")</f>
        <v>0</v>
      </c>
      <c r="X896">
        <f>IFERROR(Demos!A894,"")</f>
        <v>0</v>
      </c>
      <c r="Y896">
        <f>IFERROR(Demos!B894,"")</f>
        <v>0</v>
      </c>
      <c r="Z896">
        <f>IFERROR(Demos!C894,"")</f>
        <v>0</v>
      </c>
      <c r="AA896" s="2">
        <f>IFERROR(Demos!D894,"")</f>
        <v>0</v>
      </c>
      <c r="AB896" s="2">
        <f>IFERROR(Demos!E894,"")</f>
        <v>0</v>
      </c>
      <c r="AC896">
        <f>IFERROR(Demos!G894,"")</f>
        <v>0</v>
      </c>
      <c r="AD896">
        <f>IFERROR(Demos!H894,"")</f>
        <v>0</v>
      </c>
      <c r="AF896">
        <f>IFERROR(Telemarketing!A891,"")</f>
        <v>0</v>
      </c>
      <c r="AG896">
        <f>IFERROR(Telemarketing!B891,"")</f>
        <v>0</v>
      </c>
      <c r="AH896" s="2">
        <f>IFERROR(Telemarketing!C891,"")</f>
        <v>0</v>
      </c>
      <c r="AI896" s="42">
        <f>IFERROR(Telemarketing!D891,"")</f>
        <v>0</v>
      </c>
      <c r="AJ896">
        <f>IFERROR(Telemarketing!E891,"")</f>
        <v>0</v>
      </c>
      <c r="AK896">
        <f>IFERROR(Telemarketing!F891,"")</f>
        <v>0</v>
      </c>
      <c r="AL896">
        <f>IFERROR(Telemarketing!G891,"")</f>
        <v>0</v>
      </c>
    </row>
    <row r="897" spans="2:38" x14ac:dyDescent="0.2">
      <c r="B897" s="2"/>
      <c r="K897" s="5"/>
      <c r="L897" s="2"/>
      <c r="O897">
        <f>IFERROR(Referidos!A897,"")</f>
        <v>0</v>
      </c>
      <c r="P897">
        <f>IFERROR(Referidos!B897,"")</f>
        <v>0</v>
      </c>
      <c r="Q897" s="2">
        <f>IFERROR(Referidos!C897,"")</f>
        <v>0</v>
      </c>
      <c r="R897">
        <f>IFERROR(Referidos!D897,"")</f>
        <v>0</v>
      </c>
      <c r="S897">
        <f>IFERROR(Referidos!J897,"")</f>
        <v>0</v>
      </c>
      <c r="T897">
        <f>IFERROR(Referidos!N897,"")</f>
        <v>0</v>
      </c>
      <c r="U897" s="5">
        <f>IFERROR(Referidos!P897,"")</f>
        <v>0</v>
      </c>
      <c r="V897">
        <f>IFERROR(Referidos!S897,"")</f>
        <v>0</v>
      </c>
      <c r="X897">
        <f>IFERROR(Demos!A895,"")</f>
        <v>0</v>
      </c>
      <c r="Y897">
        <f>IFERROR(Demos!B895,"")</f>
        <v>0</v>
      </c>
      <c r="Z897">
        <f>IFERROR(Demos!C895,"")</f>
        <v>0</v>
      </c>
      <c r="AA897" s="2">
        <f>IFERROR(Demos!D895,"")</f>
        <v>0</v>
      </c>
      <c r="AB897" s="2">
        <f>IFERROR(Demos!E895,"")</f>
        <v>0</v>
      </c>
      <c r="AC897">
        <f>IFERROR(Demos!G895,"")</f>
        <v>0</v>
      </c>
      <c r="AD897">
        <f>IFERROR(Demos!H895,"")</f>
        <v>0</v>
      </c>
      <c r="AF897">
        <f>IFERROR(Telemarketing!A892,"")</f>
        <v>0</v>
      </c>
      <c r="AG897">
        <f>IFERROR(Telemarketing!B892,"")</f>
        <v>0</v>
      </c>
      <c r="AH897" s="2">
        <f>IFERROR(Telemarketing!C892,"")</f>
        <v>0</v>
      </c>
      <c r="AI897" s="42">
        <f>IFERROR(Telemarketing!D892,"")</f>
        <v>0</v>
      </c>
      <c r="AJ897">
        <f>IFERROR(Telemarketing!E892,"")</f>
        <v>0</v>
      </c>
      <c r="AK897">
        <f>IFERROR(Telemarketing!F892,"")</f>
        <v>0</v>
      </c>
      <c r="AL897">
        <f>IFERROR(Telemarketing!G892,"")</f>
        <v>0</v>
      </c>
    </row>
    <row r="898" spans="2:38" x14ac:dyDescent="0.2">
      <c r="B898" s="2"/>
      <c r="K898" s="5"/>
      <c r="L898" s="2"/>
      <c r="O898">
        <f>IFERROR(Referidos!A898,"")</f>
        <v>0</v>
      </c>
      <c r="P898">
        <f>IFERROR(Referidos!B898,"")</f>
        <v>0</v>
      </c>
      <c r="Q898" s="2">
        <f>IFERROR(Referidos!C898,"")</f>
        <v>0</v>
      </c>
      <c r="R898">
        <f>IFERROR(Referidos!D898,"")</f>
        <v>0</v>
      </c>
      <c r="S898">
        <f>IFERROR(Referidos!J898,"")</f>
        <v>0</v>
      </c>
      <c r="T898">
        <f>IFERROR(Referidos!N898,"")</f>
        <v>0</v>
      </c>
      <c r="U898" s="5">
        <f>IFERROR(Referidos!P898,"")</f>
        <v>0</v>
      </c>
      <c r="V898">
        <f>IFERROR(Referidos!S898,"")</f>
        <v>0</v>
      </c>
      <c r="X898">
        <f>IFERROR(Demos!A896,"")</f>
        <v>0</v>
      </c>
      <c r="Y898">
        <f>IFERROR(Demos!B896,"")</f>
        <v>0</v>
      </c>
      <c r="Z898">
        <f>IFERROR(Demos!C896,"")</f>
        <v>0</v>
      </c>
      <c r="AA898" s="2">
        <f>IFERROR(Demos!D896,"")</f>
        <v>0</v>
      </c>
      <c r="AB898" s="2">
        <f>IFERROR(Demos!E896,"")</f>
        <v>0</v>
      </c>
      <c r="AC898">
        <f>IFERROR(Demos!G896,"")</f>
        <v>0</v>
      </c>
      <c r="AD898">
        <f>IFERROR(Demos!H896,"")</f>
        <v>0</v>
      </c>
      <c r="AF898">
        <f>IFERROR(Telemarketing!A893,"")</f>
        <v>0</v>
      </c>
      <c r="AG898">
        <f>IFERROR(Telemarketing!B893,"")</f>
        <v>0</v>
      </c>
      <c r="AH898" s="2">
        <f>IFERROR(Telemarketing!C893,"")</f>
        <v>0</v>
      </c>
      <c r="AI898" s="42">
        <f>IFERROR(Telemarketing!D893,"")</f>
        <v>0</v>
      </c>
      <c r="AJ898">
        <f>IFERROR(Telemarketing!E893,"")</f>
        <v>0</v>
      </c>
      <c r="AK898">
        <f>IFERROR(Telemarketing!F893,"")</f>
        <v>0</v>
      </c>
      <c r="AL898">
        <f>IFERROR(Telemarketing!G893,"")</f>
        <v>0</v>
      </c>
    </row>
    <row r="899" spans="2:38" x14ac:dyDescent="0.2">
      <c r="B899" s="2"/>
      <c r="K899" s="5"/>
      <c r="L899" s="2"/>
      <c r="O899">
        <f>IFERROR(Referidos!A899,"")</f>
        <v>0</v>
      </c>
      <c r="P899">
        <f>IFERROR(Referidos!B899,"")</f>
        <v>0</v>
      </c>
      <c r="Q899" s="2">
        <f>IFERROR(Referidos!C899,"")</f>
        <v>0</v>
      </c>
      <c r="R899">
        <f>IFERROR(Referidos!D899,"")</f>
        <v>0</v>
      </c>
      <c r="S899">
        <f>IFERROR(Referidos!J899,"")</f>
        <v>0</v>
      </c>
      <c r="T899">
        <f>IFERROR(Referidos!N899,"")</f>
        <v>0</v>
      </c>
      <c r="U899" s="5">
        <f>IFERROR(Referidos!P899,"")</f>
        <v>0</v>
      </c>
      <c r="V899">
        <f>IFERROR(Referidos!S899,"")</f>
        <v>0</v>
      </c>
      <c r="X899">
        <f>IFERROR(Demos!A897,"")</f>
        <v>0</v>
      </c>
      <c r="Y899">
        <f>IFERROR(Demos!B897,"")</f>
        <v>0</v>
      </c>
      <c r="Z899">
        <f>IFERROR(Demos!C897,"")</f>
        <v>0</v>
      </c>
      <c r="AA899" s="2">
        <f>IFERROR(Demos!D897,"")</f>
        <v>0</v>
      </c>
      <c r="AB899" s="2">
        <f>IFERROR(Demos!E897,"")</f>
        <v>0</v>
      </c>
      <c r="AC899">
        <f>IFERROR(Demos!G897,"")</f>
        <v>0</v>
      </c>
      <c r="AD899">
        <f>IFERROR(Demos!H897,"")</f>
        <v>0</v>
      </c>
      <c r="AF899">
        <f>IFERROR(Telemarketing!A894,"")</f>
        <v>0</v>
      </c>
      <c r="AG899">
        <f>IFERROR(Telemarketing!B894,"")</f>
        <v>0</v>
      </c>
      <c r="AH899" s="2">
        <f>IFERROR(Telemarketing!C894,"")</f>
        <v>0</v>
      </c>
      <c r="AI899" s="42">
        <f>IFERROR(Telemarketing!D894,"")</f>
        <v>0</v>
      </c>
      <c r="AJ899">
        <f>IFERROR(Telemarketing!E894,"")</f>
        <v>0</v>
      </c>
      <c r="AK899">
        <f>IFERROR(Telemarketing!F894,"")</f>
        <v>0</v>
      </c>
      <c r="AL899">
        <f>IFERROR(Telemarketing!G894,"")</f>
        <v>0</v>
      </c>
    </row>
    <row r="900" spans="2:38" x14ac:dyDescent="0.2">
      <c r="B900" s="2"/>
      <c r="K900" s="5"/>
      <c r="L900" s="2"/>
      <c r="O900">
        <f>IFERROR(Referidos!A900,"")</f>
        <v>0</v>
      </c>
      <c r="P900">
        <f>IFERROR(Referidos!B900,"")</f>
        <v>0</v>
      </c>
      <c r="Q900" s="2">
        <f>IFERROR(Referidos!C900,"")</f>
        <v>0</v>
      </c>
      <c r="R900">
        <f>IFERROR(Referidos!D900,"")</f>
        <v>0</v>
      </c>
      <c r="S900">
        <f>IFERROR(Referidos!J900,"")</f>
        <v>0</v>
      </c>
      <c r="T900">
        <f>IFERROR(Referidos!N900,"")</f>
        <v>0</v>
      </c>
      <c r="U900" s="5">
        <f>IFERROR(Referidos!P900,"")</f>
        <v>0</v>
      </c>
      <c r="V900">
        <f>IFERROR(Referidos!S900,"")</f>
        <v>0</v>
      </c>
      <c r="X900">
        <f>IFERROR(Demos!A898,"")</f>
        <v>0</v>
      </c>
      <c r="Y900">
        <f>IFERROR(Demos!B898,"")</f>
        <v>0</v>
      </c>
      <c r="Z900">
        <f>IFERROR(Demos!C898,"")</f>
        <v>0</v>
      </c>
      <c r="AA900" s="2">
        <f>IFERROR(Demos!D898,"")</f>
        <v>0</v>
      </c>
      <c r="AB900" s="2">
        <f>IFERROR(Demos!E898,"")</f>
        <v>0</v>
      </c>
      <c r="AC900">
        <f>IFERROR(Demos!G898,"")</f>
        <v>0</v>
      </c>
      <c r="AD900">
        <f>IFERROR(Demos!H898,"")</f>
        <v>0</v>
      </c>
      <c r="AF900">
        <f>IFERROR(Telemarketing!A895,"")</f>
        <v>0</v>
      </c>
      <c r="AG900">
        <f>IFERROR(Telemarketing!B895,"")</f>
        <v>0</v>
      </c>
      <c r="AH900" s="2">
        <f>IFERROR(Telemarketing!C895,"")</f>
        <v>0</v>
      </c>
      <c r="AI900" s="42">
        <f>IFERROR(Telemarketing!D895,"")</f>
        <v>0</v>
      </c>
      <c r="AJ900">
        <f>IFERROR(Telemarketing!E895,"")</f>
        <v>0</v>
      </c>
      <c r="AK900">
        <f>IFERROR(Telemarketing!F895,"")</f>
        <v>0</v>
      </c>
      <c r="AL900">
        <f>IFERROR(Telemarketing!G895,"")</f>
        <v>0</v>
      </c>
    </row>
    <row r="901" spans="2:38" x14ac:dyDescent="0.2">
      <c r="B901" s="2"/>
      <c r="K901" s="5"/>
      <c r="L901" s="2"/>
      <c r="O901">
        <f>IFERROR(Referidos!A901,"")</f>
        <v>0</v>
      </c>
      <c r="P901">
        <f>IFERROR(Referidos!B901,"")</f>
        <v>0</v>
      </c>
      <c r="Q901" s="2">
        <f>IFERROR(Referidos!C901,"")</f>
        <v>0</v>
      </c>
      <c r="R901">
        <f>IFERROR(Referidos!D901,"")</f>
        <v>0</v>
      </c>
      <c r="S901">
        <f>IFERROR(Referidos!J901,"")</f>
        <v>0</v>
      </c>
      <c r="T901">
        <f>IFERROR(Referidos!N901,"")</f>
        <v>0</v>
      </c>
      <c r="U901" s="5">
        <f>IFERROR(Referidos!P901,"")</f>
        <v>0</v>
      </c>
      <c r="V901">
        <f>IFERROR(Referidos!S901,"")</f>
        <v>0</v>
      </c>
      <c r="X901">
        <f>IFERROR(Demos!A899,"")</f>
        <v>0</v>
      </c>
      <c r="Y901">
        <f>IFERROR(Demos!B899,"")</f>
        <v>0</v>
      </c>
      <c r="Z901">
        <f>IFERROR(Demos!C899,"")</f>
        <v>0</v>
      </c>
      <c r="AA901" s="2">
        <f>IFERROR(Demos!D899,"")</f>
        <v>0</v>
      </c>
      <c r="AB901" s="2">
        <f>IFERROR(Demos!E899,"")</f>
        <v>0</v>
      </c>
      <c r="AC901">
        <f>IFERROR(Demos!G899,"")</f>
        <v>0</v>
      </c>
      <c r="AD901">
        <f>IFERROR(Demos!H899,"")</f>
        <v>0</v>
      </c>
      <c r="AF901">
        <f>IFERROR(Telemarketing!A896,"")</f>
        <v>0</v>
      </c>
      <c r="AG901">
        <f>IFERROR(Telemarketing!B896,"")</f>
        <v>0</v>
      </c>
      <c r="AH901" s="2">
        <f>IFERROR(Telemarketing!C896,"")</f>
        <v>0</v>
      </c>
      <c r="AI901" s="42">
        <f>IFERROR(Telemarketing!D896,"")</f>
        <v>0</v>
      </c>
      <c r="AJ901">
        <f>IFERROR(Telemarketing!E896,"")</f>
        <v>0</v>
      </c>
      <c r="AK901">
        <f>IFERROR(Telemarketing!F896,"")</f>
        <v>0</v>
      </c>
      <c r="AL901">
        <f>IFERROR(Telemarketing!G896,"")</f>
        <v>0</v>
      </c>
    </row>
    <row r="902" spans="2:38" x14ac:dyDescent="0.2">
      <c r="B902" s="2"/>
      <c r="K902" s="5"/>
      <c r="L902" s="2"/>
      <c r="O902">
        <f>IFERROR(Referidos!A902,"")</f>
        <v>0</v>
      </c>
      <c r="P902">
        <f>IFERROR(Referidos!B902,"")</f>
        <v>0</v>
      </c>
      <c r="Q902" s="2">
        <f>IFERROR(Referidos!C902,"")</f>
        <v>0</v>
      </c>
      <c r="R902">
        <f>IFERROR(Referidos!D902,"")</f>
        <v>0</v>
      </c>
      <c r="S902">
        <f>IFERROR(Referidos!J902,"")</f>
        <v>0</v>
      </c>
      <c r="T902">
        <f>IFERROR(Referidos!N902,"")</f>
        <v>0</v>
      </c>
      <c r="U902" s="5">
        <f>IFERROR(Referidos!P902,"")</f>
        <v>0</v>
      </c>
      <c r="V902">
        <f>IFERROR(Referidos!S902,"")</f>
        <v>0</v>
      </c>
      <c r="X902">
        <f>IFERROR(Demos!A900,"")</f>
        <v>0</v>
      </c>
      <c r="Y902">
        <f>IFERROR(Demos!B900,"")</f>
        <v>0</v>
      </c>
      <c r="Z902">
        <f>IFERROR(Demos!C900,"")</f>
        <v>0</v>
      </c>
      <c r="AA902" s="2">
        <f>IFERROR(Demos!D900,"")</f>
        <v>0</v>
      </c>
      <c r="AB902" s="2">
        <f>IFERROR(Demos!E900,"")</f>
        <v>0</v>
      </c>
      <c r="AC902">
        <f>IFERROR(Demos!G900,"")</f>
        <v>0</v>
      </c>
      <c r="AD902">
        <f>IFERROR(Demos!H900,"")</f>
        <v>0</v>
      </c>
      <c r="AF902">
        <f>IFERROR(Telemarketing!A897,"")</f>
        <v>0</v>
      </c>
      <c r="AG902">
        <f>IFERROR(Telemarketing!B897,"")</f>
        <v>0</v>
      </c>
      <c r="AH902" s="2">
        <f>IFERROR(Telemarketing!C897,"")</f>
        <v>0</v>
      </c>
      <c r="AI902" s="42">
        <f>IFERROR(Telemarketing!D897,"")</f>
        <v>0</v>
      </c>
      <c r="AJ902">
        <f>IFERROR(Telemarketing!E897,"")</f>
        <v>0</v>
      </c>
      <c r="AK902">
        <f>IFERROR(Telemarketing!F897,"")</f>
        <v>0</v>
      </c>
      <c r="AL902">
        <f>IFERROR(Telemarketing!G897,"")</f>
        <v>0</v>
      </c>
    </row>
    <row r="903" spans="2:38" x14ac:dyDescent="0.2">
      <c r="B903" s="2"/>
      <c r="K903" s="5"/>
      <c r="L903" s="2"/>
      <c r="O903">
        <f>IFERROR(Referidos!A903,"")</f>
        <v>0</v>
      </c>
      <c r="P903">
        <f>IFERROR(Referidos!B903,"")</f>
        <v>0</v>
      </c>
      <c r="Q903" s="2">
        <f>IFERROR(Referidos!C903,"")</f>
        <v>0</v>
      </c>
      <c r="R903">
        <f>IFERROR(Referidos!D903,"")</f>
        <v>0</v>
      </c>
      <c r="S903">
        <f>IFERROR(Referidos!J903,"")</f>
        <v>0</v>
      </c>
      <c r="T903">
        <f>IFERROR(Referidos!N903,"")</f>
        <v>0</v>
      </c>
      <c r="U903" s="5">
        <f>IFERROR(Referidos!P903,"")</f>
        <v>0</v>
      </c>
      <c r="V903">
        <f>IFERROR(Referidos!S903,"")</f>
        <v>0</v>
      </c>
      <c r="X903">
        <f>IFERROR(Demos!A901,"")</f>
        <v>0</v>
      </c>
      <c r="Y903">
        <f>IFERROR(Demos!B901,"")</f>
        <v>0</v>
      </c>
      <c r="Z903">
        <f>IFERROR(Demos!C901,"")</f>
        <v>0</v>
      </c>
      <c r="AA903" s="2">
        <f>IFERROR(Demos!D901,"")</f>
        <v>0</v>
      </c>
      <c r="AB903" s="2">
        <f>IFERROR(Demos!E901,"")</f>
        <v>0</v>
      </c>
      <c r="AC903">
        <f>IFERROR(Demos!G901,"")</f>
        <v>0</v>
      </c>
      <c r="AD903">
        <f>IFERROR(Demos!H901,"")</f>
        <v>0</v>
      </c>
      <c r="AF903">
        <f>IFERROR(Telemarketing!A898,"")</f>
        <v>0</v>
      </c>
      <c r="AG903">
        <f>IFERROR(Telemarketing!B898,"")</f>
        <v>0</v>
      </c>
      <c r="AH903" s="2">
        <f>IFERROR(Telemarketing!C898,"")</f>
        <v>0</v>
      </c>
      <c r="AI903" s="42">
        <f>IFERROR(Telemarketing!D898,"")</f>
        <v>0</v>
      </c>
      <c r="AJ903">
        <f>IFERROR(Telemarketing!E898,"")</f>
        <v>0</v>
      </c>
      <c r="AK903">
        <f>IFERROR(Telemarketing!F898,"")</f>
        <v>0</v>
      </c>
      <c r="AL903">
        <f>IFERROR(Telemarketing!G898,"")</f>
        <v>0</v>
      </c>
    </row>
    <row r="904" spans="2:38" x14ac:dyDescent="0.2">
      <c r="B904" s="2"/>
      <c r="K904" s="5"/>
      <c r="L904" s="2"/>
      <c r="O904">
        <f>IFERROR(Referidos!A904,"")</f>
        <v>0</v>
      </c>
      <c r="P904">
        <f>IFERROR(Referidos!B904,"")</f>
        <v>0</v>
      </c>
      <c r="Q904" s="2">
        <f>IFERROR(Referidos!C904,"")</f>
        <v>0</v>
      </c>
      <c r="R904">
        <f>IFERROR(Referidos!D904,"")</f>
        <v>0</v>
      </c>
      <c r="S904">
        <f>IFERROR(Referidos!J904,"")</f>
        <v>0</v>
      </c>
      <c r="T904">
        <f>IFERROR(Referidos!N904,"")</f>
        <v>0</v>
      </c>
      <c r="U904" s="5">
        <f>IFERROR(Referidos!P904,"")</f>
        <v>0</v>
      </c>
      <c r="V904">
        <f>IFERROR(Referidos!S904,"")</f>
        <v>0</v>
      </c>
      <c r="X904">
        <f>IFERROR(Demos!A902,"")</f>
        <v>0</v>
      </c>
      <c r="Y904">
        <f>IFERROR(Demos!B902,"")</f>
        <v>0</v>
      </c>
      <c r="Z904">
        <f>IFERROR(Demos!C902,"")</f>
        <v>0</v>
      </c>
      <c r="AA904" s="2">
        <f>IFERROR(Demos!D902,"")</f>
        <v>0</v>
      </c>
      <c r="AB904" s="2">
        <f>IFERROR(Demos!E902,"")</f>
        <v>0</v>
      </c>
      <c r="AC904">
        <f>IFERROR(Demos!G902,"")</f>
        <v>0</v>
      </c>
      <c r="AD904">
        <f>IFERROR(Demos!H902,"")</f>
        <v>0</v>
      </c>
      <c r="AF904">
        <f>IFERROR(Telemarketing!A899,"")</f>
        <v>0</v>
      </c>
      <c r="AG904">
        <f>IFERROR(Telemarketing!B899,"")</f>
        <v>0</v>
      </c>
      <c r="AH904" s="2">
        <f>IFERROR(Telemarketing!C899,"")</f>
        <v>0</v>
      </c>
      <c r="AI904" s="42">
        <f>IFERROR(Telemarketing!D899,"")</f>
        <v>0</v>
      </c>
      <c r="AJ904">
        <f>IFERROR(Telemarketing!E899,"")</f>
        <v>0</v>
      </c>
      <c r="AK904">
        <f>IFERROR(Telemarketing!F899,"")</f>
        <v>0</v>
      </c>
      <c r="AL904">
        <f>IFERROR(Telemarketing!G899,"")</f>
        <v>0</v>
      </c>
    </row>
    <row r="905" spans="2:38" x14ac:dyDescent="0.2">
      <c r="B905" s="2"/>
      <c r="K905" s="5"/>
      <c r="L905" s="2"/>
      <c r="O905">
        <f>IFERROR(Referidos!A905,"")</f>
        <v>0</v>
      </c>
      <c r="P905">
        <f>IFERROR(Referidos!B905,"")</f>
        <v>0</v>
      </c>
      <c r="Q905" s="2">
        <f>IFERROR(Referidos!C905,"")</f>
        <v>0</v>
      </c>
      <c r="R905">
        <f>IFERROR(Referidos!D905,"")</f>
        <v>0</v>
      </c>
      <c r="S905">
        <f>IFERROR(Referidos!J905,"")</f>
        <v>0</v>
      </c>
      <c r="T905">
        <f>IFERROR(Referidos!N905,"")</f>
        <v>0</v>
      </c>
      <c r="U905" s="5">
        <f>IFERROR(Referidos!P905,"")</f>
        <v>0</v>
      </c>
      <c r="V905">
        <f>IFERROR(Referidos!S905,"")</f>
        <v>0</v>
      </c>
      <c r="X905">
        <f>IFERROR(Demos!A903,"")</f>
        <v>0</v>
      </c>
      <c r="Y905">
        <f>IFERROR(Demos!B903,"")</f>
        <v>0</v>
      </c>
      <c r="Z905">
        <f>IFERROR(Demos!C903,"")</f>
        <v>0</v>
      </c>
      <c r="AA905" s="2">
        <f>IFERROR(Demos!D903,"")</f>
        <v>0</v>
      </c>
      <c r="AB905" s="2">
        <f>IFERROR(Demos!E903,"")</f>
        <v>0</v>
      </c>
      <c r="AC905">
        <f>IFERROR(Demos!G903,"")</f>
        <v>0</v>
      </c>
      <c r="AD905">
        <f>IFERROR(Demos!H903,"")</f>
        <v>0</v>
      </c>
      <c r="AF905">
        <f>IFERROR(Telemarketing!A900,"")</f>
        <v>0</v>
      </c>
      <c r="AG905">
        <f>IFERROR(Telemarketing!B900,"")</f>
        <v>0</v>
      </c>
      <c r="AH905" s="2">
        <f>IFERROR(Telemarketing!C900,"")</f>
        <v>0</v>
      </c>
      <c r="AI905" s="42">
        <f>IFERROR(Telemarketing!D900,"")</f>
        <v>0</v>
      </c>
      <c r="AJ905">
        <f>IFERROR(Telemarketing!E900,"")</f>
        <v>0</v>
      </c>
      <c r="AK905">
        <f>IFERROR(Telemarketing!F900,"")</f>
        <v>0</v>
      </c>
      <c r="AL905">
        <f>IFERROR(Telemarketing!G900,"")</f>
        <v>0</v>
      </c>
    </row>
    <row r="906" spans="2:38" x14ac:dyDescent="0.2">
      <c r="B906" s="2"/>
      <c r="K906" s="5"/>
      <c r="L906" s="2"/>
      <c r="O906">
        <f>IFERROR(Referidos!A906,"")</f>
        <v>0</v>
      </c>
      <c r="P906">
        <f>IFERROR(Referidos!B906,"")</f>
        <v>0</v>
      </c>
      <c r="Q906" s="2">
        <f>IFERROR(Referidos!C906,"")</f>
        <v>0</v>
      </c>
      <c r="R906">
        <f>IFERROR(Referidos!D906,"")</f>
        <v>0</v>
      </c>
      <c r="S906">
        <f>IFERROR(Referidos!J906,"")</f>
        <v>0</v>
      </c>
      <c r="T906">
        <f>IFERROR(Referidos!N906,"")</f>
        <v>0</v>
      </c>
      <c r="U906" s="5">
        <f>IFERROR(Referidos!P906,"")</f>
        <v>0</v>
      </c>
      <c r="V906">
        <f>IFERROR(Referidos!S906,"")</f>
        <v>0</v>
      </c>
      <c r="X906">
        <f>IFERROR(Demos!A904,"")</f>
        <v>0</v>
      </c>
      <c r="Y906">
        <f>IFERROR(Demos!B904,"")</f>
        <v>0</v>
      </c>
      <c r="Z906">
        <f>IFERROR(Demos!C904,"")</f>
        <v>0</v>
      </c>
      <c r="AA906" s="2">
        <f>IFERROR(Demos!D904,"")</f>
        <v>0</v>
      </c>
      <c r="AB906" s="2">
        <f>IFERROR(Demos!E904,"")</f>
        <v>0</v>
      </c>
      <c r="AC906">
        <f>IFERROR(Demos!G904,"")</f>
        <v>0</v>
      </c>
      <c r="AD906">
        <f>IFERROR(Demos!H904,"")</f>
        <v>0</v>
      </c>
      <c r="AF906">
        <f>IFERROR(Telemarketing!A901,"")</f>
        <v>0</v>
      </c>
      <c r="AG906">
        <f>IFERROR(Telemarketing!B901,"")</f>
        <v>0</v>
      </c>
      <c r="AH906" s="2">
        <f>IFERROR(Telemarketing!C901,"")</f>
        <v>0</v>
      </c>
      <c r="AI906" s="42">
        <f>IFERROR(Telemarketing!D901,"")</f>
        <v>0</v>
      </c>
      <c r="AJ906">
        <f>IFERROR(Telemarketing!E901,"")</f>
        <v>0</v>
      </c>
      <c r="AK906">
        <f>IFERROR(Telemarketing!F901,"")</f>
        <v>0</v>
      </c>
      <c r="AL906">
        <f>IFERROR(Telemarketing!G901,"")</f>
        <v>0</v>
      </c>
    </row>
    <row r="907" spans="2:38" x14ac:dyDescent="0.2">
      <c r="B907" s="2"/>
      <c r="K907" s="5"/>
      <c r="L907" s="2"/>
      <c r="O907">
        <f>IFERROR(Referidos!A907,"")</f>
        <v>0</v>
      </c>
      <c r="P907">
        <f>IFERROR(Referidos!B907,"")</f>
        <v>0</v>
      </c>
      <c r="Q907" s="2">
        <f>IFERROR(Referidos!C907,"")</f>
        <v>0</v>
      </c>
      <c r="R907">
        <f>IFERROR(Referidos!D907,"")</f>
        <v>0</v>
      </c>
      <c r="S907">
        <f>IFERROR(Referidos!J907,"")</f>
        <v>0</v>
      </c>
      <c r="T907">
        <f>IFERROR(Referidos!N907,"")</f>
        <v>0</v>
      </c>
      <c r="U907" s="5">
        <f>IFERROR(Referidos!P907,"")</f>
        <v>0</v>
      </c>
      <c r="V907">
        <f>IFERROR(Referidos!S907,"")</f>
        <v>0</v>
      </c>
      <c r="X907">
        <f>IFERROR(Demos!A905,"")</f>
        <v>0</v>
      </c>
      <c r="Y907">
        <f>IFERROR(Demos!B905,"")</f>
        <v>0</v>
      </c>
      <c r="Z907">
        <f>IFERROR(Demos!C905,"")</f>
        <v>0</v>
      </c>
      <c r="AA907" s="2">
        <f>IFERROR(Demos!D905,"")</f>
        <v>0</v>
      </c>
      <c r="AB907" s="2">
        <f>IFERROR(Demos!E905,"")</f>
        <v>0</v>
      </c>
      <c r="AC907">
        <f>IFERROR(Demos!G905,"")</f>
        <v>0</v>
      </c>
      <c r="AD907">
        <f>IFERROR(Demos!H905,"")</f>
        <v>0</v>
      </c>
      <c r="AF907">
        <f>IFERROR(Telemarketing!A902,"")</f>
        <v>0</v>
      </c>
      <c r="AG907">
        <f>IFERROR(Telemarketing!B902,"")</f>
        <v>0</v>
      </c>
      <c r="AH907" s="2">
        <f>IFERROR(Telemarketing!C902,"")</f>
        <v>0</v>
      </c>
      <c r="AI907" s="42">
        <f>IFERROR(Telemarketing!D902,"")</f>
        <v>0</v>
      </c>
      <c r="AJ907">
        <f>IFERROR(Telemarketing!E902,"")</f>
        <v>0</v>
      </c>
      <c r="AK907">
        <f>IFERROR(Telemarketing!F902,"")</f>
        <v>0</v>
      </c>
      <c r="AL907">
        <f>IFERROR(Telemarketing!G902,"")</f>
        <v>0</v>
      </c>
    </row>
    <row r="908" spans="2:38" x14ac:dyDescent="0.2">
      <c r="B908" s="2"/>
      <c r="K908" s="5"/>
      <c r="L908" s="2"/>
      <c r="O908">
        <f>IFERROR(Referidos!A908,"")</f>
        <v>0</v>
      </c>
      <c r="P908">
        <f>IFERROR(Referidos!B908,"")</f>
        <v>0</v>
      </c>
      <c r="Q908" s="2">
        <f>IFERROR(Referidos!C908,"")</f>
        <v>0</v>
      </c>
      <c r="R908">
        <f>IFERROR(Referidos!D908,"")</f>
        <v>0</v>
      </c>
      <c r="S908">
        <f>IFERROR(Referidos!J908,"")</f>
        <v>0</v>
      </c>
      <c r="T908">
        <f>IFERROR(Referidos!N908,"")</f>
        <v>0</v>
      </c>
      <c r="U908" s="5">
        <f>IFERROR(Referidos!P908,"")</f>
        <v>0</v>
      </c>
      <c r="V908">
        <f>IFERROR(Referidos!S908,"")</f>
        <v>0</v>
      </c>
      <c r="X908">
        <f>IFERROR(Demos!A906,"")</f>
        <v>0</v>
      </c>
      <c r="Y908">
        <f>IFERROR(Demos!B906,"")</f>
        <v>0</v>
      </c>
      <c r="Z908">
        <f>IFERROR(Demos!C906,"")</f>
        <v>0</v>
      </c>
      <c r="AA908" s="2">
        <f>IFERROR(Demos!D906,"")</f>
        <v>0</v>
      </c>
      <c r="AB908" s="2">
        <f>IFERROR(Demos!E906,"")</f>
        <v>0</v>
      </c>
      <c r="AC908">
        <f>IFERROR(Demos!G906,"")</f>
        <v>0</v>
      </c>
      <c r="AD908">
        <f>IFERROR(Demos!H906,"")</f>
        <v>0</v>
      </c>
      <c r="AF908">
        <f>IFERROR(Telemarketing!A903,"")</f>
        <v>0</v>
      </c>
      <c r="AG908">
        <f>IFERROR(Telemarketing!B903,"")</f>
        <v>0</v>
      </c>
      <c r="AH908" s="2">
        <f>IFERROR(Telemarketing!C903,"")</f>
        <v>0</v>
      </c>
      <c r="AI908" s="42">
        <f>IFERROR(Telemarketing!D903,"")</f>
        <v>0</v>
      </c>
      <c r="AJ908">
        <f>IFERROR(Telemarketing!E903,"")</f>
        <v>0</v>
      </c>
      <c r="AK908">
        <f>IFERROR(Telemarketing!F903,"")</f>
        <v>0</v>
      </c>
      <c r="AL908">
        <f>IFERROR(Telemarketing!G903,"")</f>
        <v>0</v>
      </c>
    </row>
    <row r="909" spans="2:38" x14ac:dyDescent="0.2">
      <c r="B909" s="2"/>
      <c r="K909" s="5"/>
      <c r="L909" s="2"/>
      <c r="O909">
        <f>IFERROR(Referidos!A909,"")</f>
        <v>0</v>
      </c>
      <c r="P909">
        <f>IFERROR(Referidos!B909,"")</f>
        <v>0</v>
      </c>
      <c r="Q909" s="2">
        <f>IFERROR(Referidos!C909,"")</f>
        <v>0</v>
      </c>
      <c r="R909">
        <f>IFERROR(Referidos!D909,"")</f>
        <v>0</v>
      </c>
      <c r="S909">
        <f>IFERROR(Referidos!J909,"")</f>
        <v>0</v>
      </c>
      <c r="T909">
        <f>IFERROR(Referidos!N909,"")</f>
        <v>0</v>
      </c>
      <c r="U909" s="5">
        <f>IFERROR(Referidos!P909,"")</f>
        <v>0</v>
      </c>
      <c r="V909">
        <f>IFERROR(Referidos!S909,"")</f>
        <v>0</v>
      </c>
      <c r="X909">
        <f>IFERROR(Demos!A907,"")</f>
        <v>0</v>
      </c>
      <c r="Y909">
        <f>IFERROR(Demos!B907,"")</f>
        <v>0</v>
      </c>
      <c r="Z909">
        <f>IFERROR(Demos!C907,"")</f>
        <v>0</v>
      </c>
      <c r="AA909" s="2">
        <f>IFERROR(Demos!D907,"")</f>
        <v>0</v>
      </c>
      <c r="AB909" s="2">
        <f>IFERROR(Demos!E907,"")</f>
        <v>0</v>
      </c>
      <c r="AC909">
        <f>IFERROR(Demos!G907,"")</f>
        <v>0</v>
      </c>
      <c r="AD909">
        <f>IFERROR(Demos!H907,"")</f>
        <v>0</v>
      </c>
      <c r="AF909">
        <f>IFERROR(Telemarketing!A904,"")</f>
        <v>0</v>
      </c>
      <c r="AG909">
        <f>IFERROR(Telemarketing!B904,"")</f>
        <v>0</v>
      </c>
      <c r="AH909" s="2">
        <f>IFERROR(Telemarketing!C904,"")</f>
        <v>0</v>
      </c>
      <c r="AI909" s="42">
        <f>IFERROR(Telemarketing!D904,"")</f>
        <v>0</v>
      </c>
      <c r="AJ909">
        <f>IFERROR(Telemarketing!E904,"")</f>
        <v>0</v>
      </c>
      <c r="AK909">
        <f>IFERROR(Telemarketing!F904,"")</f>
        <v>0</v>
      </c>
      <c r="AL909">
        <f>IFERROR(Telemarketing!G904,"")</f>
        <v>0</v>
      </c>
    </row>
    <row r="910" spans="2:38" x14ac:dyDescent="0.2">
      <c r="B910" s="2"/>
      <c r="K910" s="5"/>
      <c r="L910" s="2"/>
      <c r="O910">
        <f>IFERROR(Referidos!A910,"")</f>
        <v>0</v>
      </c>
      <c r="P910">
        <f>IFERROR(Referidos!B910,"")</f>
        <v>0</v>
      </c>
      <c r="Q910" s="2">
        <f>IFERROR(Referidos!C910,"")</f>
        <v>0</v>
      </c>
      <c r="R910">
        <f>IFERROR(Referidos!D910,"")</f>
        <v>0</v>
      </c>
      <c r="S910">
        <f>IFERROR(Referidos!J910,"")</f>
        <v>0</v>
      </c>
      <c r="T910">
        <f>IFERROR(Referidos!N910,"")</f>
        <v>0</v>
      </c>
      <c r="U910" s="5">
        <f>IFERROR(Referidos!P910,"")</f>
        <v>0</v>
      </c>
      <c r="V910">
        <f>IFERROR(Referidos!S910,"")</f>
        <v>0</v>
      </c>
      <c r="X910">
        <f>IFERROR(Demos!A908,"")</f>
        <v>0</v>
      </c>
      <c r="Y910">
        <f>IFERROR(Demos!B908,"")</f>
        <v>0</v>
      </c>
      <c r="Z910">
        <f>IFERROR(Demos!C908,"")</f>
        <v>0</v>
      </c>
      <c r="AA910" s="2">
        <f>IFERROR(Demos!D908,"")</f>
        <v>0</v>
      </c>
      <c r="AB910" s="2">
        <f>IFERROR(Demos!E908,"")</f>
        <v>0</v>
      </c>
      <c r="AC910">
        <f>IFERROR(Demos!G908,"")</f>
        <v>0</v>
      </c>
      <c r="AD910">
        <f>IFERROR(Demos!H908,"")</f>
        <v>0</v>
      </c>
      <c r="AF910">
        <f>IFERROR(Telemarketing!A905,"")</f>
        <v>0</v>
      </c>
      <c r="AG910">
        <f>IFERROR(Telemarketing!B905,"")</f>
        <v>0</v>
      </c>
      <c r="AH910" s="2">
        <f>IFERROR(Telemarketing!C905,"")</f>
        <v>0</v>
      </c>
      <c r="AI910" s="42">
        <f>IFERROR(Telemarketing!D905,"")</f>
        <v>0</v>
      </c>
      <c r="AJ910">
        <f>IFERROR(Telemarketing!E905,"")</f>
        <v>0</v>
      </c>
      <c r="AK910">
        <f>IFERROR(Telemarketing!F905,"")</f>
        <v>0</v>
      </c>
      <c r="AL910">
        <f>IFERROR(Telemarketing!G905,"")</f>
        <v>0</v>
      </c>
    </row>
    <row r="911" spans="2:38" x14ac:dyDescent="0.2">
      <c r="B911" s="2"/>
      <c r="K911" s="5"/>
      <c r="L911" s="2"/>
      <c r="O911">
        <f>IFERROR(Referidos!A911,"")</f>
        <v>0</v>
      </c>
      <c r="P911">
        <f>IFERROR(Referidos!B911,"")</f>
        <v>0</v>
      </c>
      <c r="Q911" s="2">
        <f>IFERROR(Referidos!C911,"")</f>
        <v>0</v>
      </c>
      <c r="R911">
        <f>IFERROR(Referidos!D911,"")</f>
        <v>0</v>
      </c>
      <c r="S911">
        <f>IFERROR(Referidos!J911,"")</f>
        <v>0</v>
      </c>
      <c r="T911">
        <f>IFERROR(Referidos!N911,"")</f>
        <v>0</v>
      </c>
      <c r="U911" s="5">
        <f>IFERROR(Referidos!P911,"")</f>
        <v>0</v>
      </c>
      <c r="V911">
        <f>IFERROR(Referidos!S911,"")</f>
        <v>0</v>
      </c>
      <c r="X911">
        <f>IFERROR(Demos!A909,"")</f>
        <v>0</v>
      </c>
      <c r="Y911">
        <f>IFERROR(Demos!B909,"")</f>
        <v>0</v>
      </c>
      <c r="Z911">
        <f>IFERROR(Demos!C909,"")</f>
        <v>0</v>
      </c>
      <c r="AA911" s="2">
        <f>IFERROR(Demos!D909,"")</f>
        <v>0</v>
      </c>
      <c r="AB911" s="2">
        <f>IFERROR(Demos!E909,"")</f>
        <v>0</v>
      </c>
      <c r="AC911">
        <f>IFERROR(Demos!G909,"")</f>
        <v>0</v>
      </c>
      <c r="AD911">
        <f>IFERROR(Demos!H909,"")</f>
        <v>0</v>
      </c>
      <c r="AF911">
        <f>IFERROR(Telemarketing!A906,"")</f>
        <v>0</v>
      </c>
      <c r="AG911">
        <f>IFERROR(Telemarketing!B906,"")</f>
        <v>0</v>
      </c>
      <c r="AH911" s="2">
        <f>IFERROR(Telemarketing!C906,"")</f>
        <v>0</v>
      </c>
      <c r="AI911" s="42">
        <f>IFERROR(Telemarketing!D906,"")</f>
        <v>0</v>
      </c>
      <c r="AJ911">
        <f>IFERROR(Telemarketing!E906,"")</f>
        <v>0</v>
      </c>
      <c r="AK911">
        <f>IFERROR(Telemarketing!F906,"")</f>
        <v>0</v>
      </c>
      <c r="AL911">
        <f>IFERROR(Telemarketing!G906,"")</f>
        <v>0</v>
      </c>
    </row>
    <row r="912" spans="2:38" x14ac:dyDescent="0.2">
      <c r="B912" s="2"/>
      <c r="K912" s="5"/>
      <c r="L912" s="2"/>
      <c r="O912">
        <f>IFERROR(Referidos!A912,"")</f>
        <v>0</v>
      </c>
      <c r="P912">
        <f>IFERROR(Referidos!B912,"")</f>
        <v>0</v>
      </c>
      <c r="Q912" s="2">
        <f>IFERROR(Referidos!C912,"")</f>
        <v>0</v>
      </c>
      <c r="R912">
        <f>IFERROR(Referidos!D912,"")</f>
        <v>0</v>
      </c>
      <c r="S912">
        <f>IFERROR(Referidos!J912,"")</f>
        <v>0</v>
      </c>
      <c r="T912">
        <f>IFERROR(Referidos!N912,"")</f>
        <v>0</v>
      </c>
      <c r="U912" s="5">
        <f>IFERROR(Referidos!P912,"")</f>
        <v>0</v>
      </c>
      <c r="V912">
        <f>IFERROR(Referidos!S912,"")</f>
        <v>0</v>
      </c>
      <c r="X912">
        <f>IFERROR(Demos!A910,"")</f>
        <v>0</v>
      </c>
      <c r="Y912">
        <f>IFERROR(Demos!B910,"")</f>
        <v>0</v>
      </c>
      <c r="Z912">
        <f>IFERROR(Demos!C910,"")</f>
        <v>0</v>
      </c>
      <c r="AA912" s="2">
        <f>IFERROR(Demos!D910,"")</f>
        <v>0</v>
      </c>
      <c r="AB912" s="2">
        <f>IFERROR(Demos!E910,"")</f>
        <v>0</v>
      </c>
      <c r="AC912">
        <f>IFERROR(Demos!G910,"")</f>
        <v>0</v>
      </c>
      <c r="AD912">
        <f>IFERROR(Demos!H910,"")</f>
        <v>0</v>
      </c>
      <c r="AF912">
        <f>IFERROR(Telemarketing!A907,"")</f>
        <v>0</v>
      </c>
      <c r="AG912">
        <f>IFERROR(Telemarketing!B907,"")</f>
        <v>0</v>
      </c>
      <c r="AH912" s="2">
        <f>IFERROR(Telemarketing!C907,"")</f>
        <v>0</v>
      </c>
      <c r="AI912" s="42">
        <f>IFERROR(Telemarketing!D907,"")</f>
        <v>0</v>
      </c>
      <c r="AJ912">
        <f>IFERROR(Telemarketing!E907,"")</f>
        <v>0</v>
      </c>
      <c r="AK912">
        <f>IFERROR(Telemarketing!F907,"")</f>
        <v>0</v>
      </c>
      <c r="AL912">
        <f>IFERROR(Telemarketing!G907,"")</f>
        <v>0</v>
      </c>
    </row>
    <row r="913" spans="2:38" x14ac:dyDescent="0.2">
      <c r="B913" s="2"/>
      <c r="K913" s="5"/>
      <c r="L913" s="2"/>
      <c r="O913">
        <f>IFERROR(Referidos!A913,"")</f>
        <v>0</v>
      </c>
      <c r="P913">
        <f>IFERROR(Referidos!B913,"")</f>
        <v>0</v>
      </c>
      <c r="Q913" s="2">
        <f>IFERROR(Referidos!C913,"")</f>
        <v>0</v>
      </c>
      <c r="R913">
        <f>IFERROR(Referidos!D913,"")</f>
        <v>0</v>
      </c>
      <c r="S913">
        <f>IFERROR(Referidos!J913,"")</f>
        <v>0</v>
      </c>
      <c r="T913">
        <f>IFERROR(Referidos!N913,"")</f>
        <v>0</v>
      </c>
      <c r="U913" s="5">
        <f>IFERROR(Referidos!P913,"")</f>
        <v>0</v>
      </c>
      <c r="V913">
        <f>IFERROR(Referidos!S913,"")</f>
        <v>0</v>
      </c>
      <c r="X913">
        <f>IFERROR(Demos!A911,"")</f>
        <v>0</v>
      </c>
      <c r="Y913">
        <f>IFERROR(Demos!B911,"")</f>
        <v>0</v>
      </c>
      <c r="Z913">
        <f>IFERROR(Demos!C911,"")</f>
        <v>0</v>
      </c>
      <c r="AA913" s="2">
        <f>IFERROR(Demos!D911,"")</f>
        <v>0</v>
      </c>
      <c r="AB913" s="2">
        <f>IFERROR(Demos!E911,"")</f>
        <v>0</v>
      </c>
      <c r="AC913">
        <f>IFERROR(Demos!G911,"")</f>
        <v>0</v>
      </c>
      <c r="AD913">
        <f>IFERROR(Demos!H911,"")</f>
        <v>0</v>
      </c>
      <c r="AF913">
        <f>IFERROR(Telemarketing!A908,"")</f>
        <v>0</v>
      </c>
      <c r="AG913">
        <f>IFERROR(Telemarketing!B908,"")</f>
        <v>0</v>
      </c>
      <c r="AH913" s="2">
        <f>IFERROR(Telemarketing!C908,"")</f>
        <v>0</v>
      </c>
      <c r="AI913" s="42">
        <f>IFERROR(Telemarketing!D908,"")</f>
        <v>0</v>
      </c>
      <c r="AJ913">
        <f>IFERROR(Telemarketing!E908,"")</f>
        <v>0</v>
      </c>
      <c r="AK913">
        <f>IFERROR(Telemarketing!F908,"")</f>
        <v>0</v>
      </c>
      <c r="AL913">
        <f>IFERROR(Telemarketing!G908,"")</f>
        <v>0</v>
      </c>
    </row>
    <row r="914" spans="2:38" x14ac:dyDescent="0.2">
      <c r="B914" s="2"/>
      <c r="K914" s="5"/>
      <c r="L914" s="2"/>
      <c r="O914">
        <f>IFERROR(Referidos!A914,"")</f>
        <v>0</v>
      </c>
      <c r="P914">
        <f>IFERROR(Referidos!B914,"")</f>
        <v>0</v>
      </c>
      <c r="Q914" s="2">
        <f>IFERROR(Referidos!C914,"")</f>
        <v>0</v>
      </c>
      <c r="R914">
        <f>IFERROR(Referidos!D914,"")</f>
        <v>0</v>
      </c>
      <c r="S914">
        <f>IFERROR(Referidos!J914,"")</f>
        <v>0</v>
      </c>
      <c r="T914">
        <f>IFERROR(Referidos!N914,"")</f>
        <v>0</v>
      </c>
      <c r="U914" s="5">
        <f>IFERROR(Referidos!P914,"")</f>
        <v>0</v>
      </c>
      <c r="V914">
        <f>IFERROR(Referidos!S914,"")</f>
        <v>0</v>
      </c>
      <c r="X914">
        <f>IFERROR(Demos!A912,"")</f>
        <v>0</v>
      </c>
      <c r="Y914">
        <f>IFERROR(Demos!B912,"")</f>
        <v>0</v>
      </c>
      <c r="Z914">
        <f>IFERROR(Demos!C912,"")</f>
        <v>0</v>
      </c>
      <c r="AA914" s="2">
        <f>IFERROR(Demos!D912,"")</f>
        <v>0</v>
      </c>
      <c r="AB914" s="2">
        <f>IFERROR(Demos!E912,"")</f>
        <v>0</v>
      </c>
      <c r="AC914">
        <f>IFERROR(Demos!G912,"")</f>
        <v>0</v>
      </c>
      <c r="AD914">
        <f>IFERROR(Demos!H912,"")</f>
        <v>0</v>
      </c>
      <c r="AF914">
        <f>IFERROR(Telemarketing!A909,"")</f>
        <v>0</v>
      </c>
      <c r="AG914">
        <f>IFERROR(Telemarketing!B909,"")</f>
        <v>0</v>
      </c>
      <c r="AH914" s="2">
        <f>IFERROR(Telemarketing!C909,"")</f>
        <v>0</v>
      </c>
      <c r="AI914" s="42">
        <f>IFERROR(Telemarketing!D909,"")</f>
        <v>0</v>
      </c>
      <c r="AJ914">
        <f>IFERROR(Telemarketing!E909,"")</f>
        <v>0</v>
      </c>
      <c r="AK914">
        <f>IFERROR(Telemarketing!F909,"")</f>
        <v>0</v>
      </c>
      <c r="AL914">
        <f>IFERROR(Telemarketing!G909,"")</f>
        <v>0</v>
      </c>
    </row>
    <row r="915" spans="2:38" x14ac:dyDescent="0.2">
      <c r="B915" s="2"/>
      <c r="K915" s="5"/>
      <c r="L915" s="2"/>
      <c r="O915">
        <f>IFERROR(Referidos!A915,"")</f>
        <v>0</v>
      </c>
      <c r="P915">
        <f>IFERROR(Referidos!B915,"")</f>
        <v>0</v>
      </c>
      <c r="Q915" s="2">
        <f>IFERROR(Referidos!C915,"")</f>
        <v>0</v>
      </c>
      <c r="R915">
        <f>IFERROR(Referidos!D915,"")</f>
        <v>0</v>
      </c>
      <c r="S915">
        <f>IFERROR(Referidos!J915,"")</f>
        <v>0</v>
      </c>
      <c r="T915">
        <f>IFERROR(Referidos!N915,"")</f>
        <v>0</v>
      </c>
      <c r="U915" s="5">
        <f>IFERROR(Referidos!P915,"")</f>
        <v>0</v>
      </c>
      <c r="V915">
        <f>IFERROR(Referidos!S915,"")</f>
        <v>0</v>
      </c>
      <c r="X915">
        <f>IFERROR(Demos!A913,"")</f>
        <v>0</v>
      </c>
      <c r="Y915">
        <f>IFERROR(Demos!B913,"")</f>
        <v>0</v>
      </c>
      <c r="Z915">
        <f>IFERROR(Demos!C913,"")</f>
        <v>0</v>
      </c>
      <c r="AA915" s="2">
        <f>IFERROR(Demos!D913,"")</f>
        <v>0</v>
      </c>
      <c r="AB915" s="2">
        <f>IFERROR(Demos!E913,"")</f>
        <v>0</v>
      </c>
      <c r="AC915">
        <f>IFERROR(Demos!G913,"")</f>
        <v>0</v>
      </c>
      <c r="AD915">
        <f>IFERROR(Demos!H913,"")</f>
        <v>0</v>
      </c>
      <c r="AF915">
        <f>IFERROR(Telemarketing!A910,"")</f>
        <v>0</v>
      </c>
      <c r="AG915">
        <f>IFERROR(Telemarketing!B910,"")</f>
        <v>0</v>
      </c>
      <c r="AH915" s="2">
        <f>IFERROR(Telemarketing!C910,"")</f>
        <v>0</v>
      </c>
      <c r="AI915" s="42">
        <f>IFERROR(Telemarketing!D910,"")</f>
        <v>0</v>
      </c>
      <c r="AJ915">
        <f>IFERROR(Telemarketing!E910,"")</f>
        <v>0</v>
      </c>
      <c r="AK915">
        <f>IFERROR(Telemarketing!F910,"")</f>
        <v>0</v>
      </c>
      <c r="AL915">
        <f>IFERROR(Telemarketing!G910,"")</f>
        <v>0</v>
      </c>
    </row>
    <row r="916" spans="2:38" x14ac:dyDescent="0.2">
      <c r="B916" s="2"/>
      <c r="K916" s="5"/>
      <c r="L916" s="2"/>
      <c r="O916">
        <f>IFERROR(Referidos!A916,"")</f>
        <v>0</v>
      </c>
      <c r="P916">
        <f>IFERROR(Referidos!B916,"")</f>
        <v>0</v>
      </c>
      <c r="Q916" s="2">
        <f>IFERROR(Referidos!C916,"")</f>
        <v>0</v>
      </c>
      <c r="R916">
        <f>IFERROR(Referidos!D916,"")</f>
        <v>0</v>
      </c>
      <c r="S916">
        <f>IFERROR(Referidos!J916,"")</f>
        <v>0</v>
      </c>
      <c r="T916">
        <f>IFERROR(Referidos!N916,"")</f>
        <v>0</v>
      </c>
      <c r="U916" s="5">
        <f>IFERROR(Referidos!P916,"")</f>
        <v>0</v>
      </c>
      <c r="V916">
        <f>IFERROR(Referidos!S916,"")</f>
        <v>0</v>
      </c>
      <c r="X916">
        <f>IFERROR(Demos!A914,"")</f>
        <v>0</v>
      </c>
      <c r="Y916">
        <f>IFERROR(Demos!B914,"")</f>
        <v>0</v>
      </c>
      <c r="Z916">
        <f>IFERROR(Demos!C914,"")</f>
        <v>0</v>
      </c>
      <c r="AA916" s="2">
        <f>IFERROR(Demos!D914,"")</f>
        <v>0</v>
      </c>
      <c r="AB916" s="2">
        <f>IFERROR(Demos!E914,"")</f>
        <v>0</v>
      </c>
      <c r="AC916">
        <f>IFERROR(Demos!G914,"")</f>
        <v>0</v>
      </c>
      <c r="AD916">
        <f>IFERROR(Demos!H914,"")</f>
        <v>0</v>
      </c>
      <c r="AF916">
        <f>IFERROR(Telemarketing!A911,"")</f>
        <v>0</v>
      </c>
      <c r="AG916">
        <f>IFERROR(Telemarketing!B911,"")</f>
        <v>0</v>
      </c>
      <c r="AH916" s="2">
        <f>IFERROR(Telemarketing!C911,"")</f>
        <v>0</v>
      </c>
      <c r="AI916" s="42">
        <f>IFERROR(Telemarketing!D911,"")</f>
        <v>0</v>
      </c>
      <c r="AJ916">
        <f>IFERROR(Telemarketing!E911,"")</f>
        <v>0</v>
      </c>
      <c r="AK916">
        <f>IFERROR(Telemarketing!F911,"")</f>
        <v>0</v>
      </c>
      <c r="AL916">
        <f>IFERROR(Telemarketing!G911,"")</f>
        <v>0</v>
      </c>
    </row>
    <row r="917" spans="2:38" x14ac:dyDescent="0.2">
      <c r="B917" s="2"/>
      <c r="K917" s="5"/>
      <c r="L917" s="2"/>
      <c r="O917">
        <f>IFERROR(Referidos!A917,"")</f>
        <v>0</v>
      </c>
      <c r="P917">
        <f>IFERROR(Referidos!B917,"")</f>
        <v>0</v>
      </c>
      <c r="Q917" s="2">
        <f>IFERROR(Referidos!C917,"")</f>
        <v>0</v>
      </c>
      <c r="R917">
        <f>IFERROR(Referidos!D917,"")</f>
        <v>0</v>
      </c>
      <c r="S917">
        <f>IFERROR(Referidos!J917,"")</f>
        <v>0</v>
      </c>
      <c r="T917">
        <f>IFERROR(Referidos!N917,"")</f>
        <v>0</v>
      </c>
      <c r="U917" s="5">
        <f>IFERROR(Referidos!P917,"")</f>
        <v>0</v>
      </c>
      <c r="V917">
        <f>IFERROR(Referidos!S917,"")</f>
        <v>0</v>
      </c>
      <c r="X917">
        <f>IFERROR(Demos!A915,"")</f>
        <v>0</v>
      </c>
      <c r="Y917">
        <f>IFERROR(Demos!B915,"")</f>
        <v>0</v>
      </c>
      <c r="Z917">
        <f>IFERROR(Demos!C915,"")</f>
        <v>0</v>
      </c>
      <c r="AA917" s="2">
        <f>IFERROR(Demos!D915,"")</f>
        <v>0</v>
      </c>
      <c r="AB917" s="2">
        <f>IFERROR(Demos!E915,"")</f>
        <v>0</v>
      </c>
      <c r="AC917">
        <f>IFERROR(Demos!G915,"")</f>
        <v>0</v>
      </c>
      <c r="AD917">
        <f>IFERROR(Demos!H915,"")</f>
        <v>0</v>
      </c>
      <c r="AF917">
        <f>IFERROR(Telemarketing!A912,"")</f>
        <v>0</v>
      </c>
      <c r="AG917">
        <f>IFERROR(Telemarketing!B912,"")</f>
        <v>0</v>
      </c>
      <c r="AH917" s="2">
        <f>IFERROR(Telemarketing!C912,"")</f>
        <v>0</v>
      </c>
      <c r="AI917" s="42">
        <f>IFERROR(Telemarketing!D912,"")</f>
        <v>0</v>
      </c>
      <c r="AJ917">
        <f>IFERROR(Telemarketing!E912,"")</f>
        <v>0</v>
      </c>
      <c r="AK917">
        <f>IFERROR(Telemarketing!F912,"")</f>
        <v>0</v>
      </c>
      <c r="AL917">
        <f>IFERROR(Telemarketing!G912,"")</f>
        <v>0</v>
      </c>
    </row>
    <row r="918" spans="2:38" x14ac:dyDescent="0.2">
      <c r="B918" s="2"/>
      <c r="K918" s="5"/>
      <c r="L918" s="2"/>
      <c r="O918">
        <f>IFERROR(Referidos!A918,"")</f>
        <v>0</v>
      </c>
      <c r="P918">
        <f>IFERROR(Referidos!B918,"")</f>
        <v>0</v>
      </c>
      <c r="Q918" s="2">
        <f>IFERROR(Referidos!C918,"")</f>
        <v>0</v>
      </c>
      <c r="R918">
        <f>IFERROR(Referidos!D918,"")</f>
        <v>0</v>
      </c>
      <c r="S918">
        <f>IFERROR(Referidos!J918,"")</f>
        <v>0</v>
      </c>
      <c r="T918">
        <f>IFERROR(Referidos!N918,"")</f>
        <v>0</v>
      </c>
      <c r="U918" s="5">
        <f>IFERROR(Referidos!P918,"")</f>
        <v>0</v>
      </c>
      <c r="V918">
        <f>IFERROR(Referidos!S918,"")</f>
        <v>0</v>
      </c>
      <c r="X918">
        <f>IFERROR(Demos!A916,"")</f>
        <v>0</v>
      </c>
      <c r="Y918">
        <f>IFERROR(Demos!B916,"")</f>
        <v>0</v>
      </c>
      <c r="Z918">
        <f>IFERROR(Demos!C916,"")</f>
        <v>0</v>
      </c>
      <c r="AA918" s="2">
        <f>IFERROR(Demos!D916,"")</f>
        <v>0</v>
      </c>
      <c r="AB918" s="2">
        <f>IFERROR(Demos!E916,"")</f>
        <v>0</v>
      </c>
      <c r="AC918">
        <f>IFERROR(Demos!G916,"")</f>
        <v>0</v>
      </c>
      <c r="AD918">
        <f>IFERROR(Demos!H916,"")</f>
        <v>0</v>
      </c>
      <c r="AF918">
        <f>IFERROR(Telemarketing!A913,"")</f>
        <v>0</v>
      </c>
      <c r="AG918">
        <f>IFERROR(Telemarketing!B913,"")</f>
        <v>0</v>
      </c>
      <c r="AH918" s="2">
        <f>IFERROR(Telemarketing!C913,"")</f>
        <v>0</v>
      </c>
      <c r="AI918" s="42">
        <f>IFERROR(Telemarketing!D913,"")</f>
        <v>0</v>
      </c>
      <c r="AJ918">
        <f>IFERROR(Telemarketing!E913,"")</f>
        <v>0</v>
      </c>
      <c r="AK918">
        <f>IFERROR(Telemarketing!F913,"")</f>
        <v>0</v>
      </c>
      <c r="AL918">
        <f>IFERROR(Telemarketing!G913,"")</f>
        <v>0</v>
      </c>
    </row>
    <row r="919" spans="2:38" x14ac:dyDescent="0.2">
      <c r="B919" s="2"/>
      <c r="K919" s="5"/>
      <c r="L919" s="2"/>
      <c r="O919">
        <f>IFERROR(Referidos!A919,"")</f>
        <v>0</v>
      </c>
      <c r="P919">
        <f>IFERROR(Referidos!B919,"")</f>
        <v>0</v>
      </c>
      <c r="Q919" s="2">
        <f>IFERROR(Referidos!C919,"")</f>
        <v>0</v>
      </c>
      <c r="R919">
        <f>IFERROR(Referidos!D919,"")</f>
        <v>0</v>
      </c>
      <c r="S919">
        <f>IFERROR(Referidos!J919,"")</f>
        <v>0</v>
      </c>
      <c r="T919">
        <f>IFERROR(Referidos!N919,"")</f>
        <v>0</v>
      </c>
      <c r="U919" s="5">
        <f>IFERROR(Referidos!P919,"")</f>
        <v>0</v>
      </c>
      <c r="V919">
        <f>IFERROR(Referidos!S919,"")</f>
        <v>0</v>
      </c>
      <c r="X919">
        <f>IFERROR(Demos!A917,"")</f>
        <v>0</v>
      </c>
      <c r="Y919">
        <f>IFERROR(Demos!B917,"")</f>
        <v>0</v>
      </c>
      <c r="Z919">
        <f>IFERROR(Demos!C917,"")</f>
        <v>0</v>
      </c>
      <c r="AA919" s="2">
        <f>IFERROR(Demos!D917,"")</f>
        <v>0</v>
      </c>
      <c r="AB919" s="2">
        <f>IFERROR(Demos!E917,"")</f>
        <v>0</v>
      </c>
      <c r="AC919">
        <f>IFERROR(Demos!G917,"")</f>
        <v>0</v>
      </c>
      <c r="AD919">
        <f>IFERROR(Demos!H917,"")</f>
        <v>0</v>
      </c>
      <c r="AF919">
        <f>IFERROR(Telemarketing!A914,"")</f>
        <v>0</v>
      </c>
      <c r="AG919">
        <f>IFERROR(Telemarketing!B914,"")</f>
        <v>0</v>
      </c>
      <c r="AH919" s="2">
        <f>IFERROR(Telemarketing!C914,"")</f>
        <v>0</v>
      </c>
      <c r="AI919" s="42">
        <f>IFERROR(Telemarketing!D914,"")</f>
        <v>0</v>
      </c>
      <c r="AJ919">
        <f>IFERROR(Telemarketing!E914,"")</f>
        <v>0</v>
      </c>
      <c r="AK919">
        <f>IFERROR(Telemarketing!F914,"")</f>
        <v>0</v>
      </c>
      <c r="AL919">
        <f>IFERROR(Telemarketing!G914,"")</f>
        <v>0</v>
      </c>
    </row>
    <row r="920" spans="2:38" x14ac:dyDescent="0.2">
      <c r="B920" s="2"/>
      <c r="K920" s="5"/>
      <c r="L920" s="2"/>
      <c r="O920">
        <f>IFERROR(Referidos!A920,"")</f>
        <v>0</v>
      </c>
      <c r="P920">
        <f>IFERROR(Referidos!B920,"")</f>
        <v>0</v>
      </c>
      <c r="Q920" s="2">
        <f>IFERROR(Referidos!C920,"")</f>
        <v>0</v>
      </c>
      <c r="R920">
        <f>IFERROR(Referidos!D920,"")</f>
        <v>0</v>
      </c>
      <c r="S920">
        <f>IFERROR(Referidos!J920,"")</f>
        <v>0</v>
      </c>
      <c r="T920">
        <f>IFERROR(Referidos!N920,"")</f>
        <v>0</v>
      </c>
      <c r="U920" s="5">
        <f>IFERROR(Referidos!P920,"")</f>
        <v>0</v>
      </c>
      <c r="V920">
        <f>IFERROR(Referidos!S920,"")</f>
        <v>0</v>
      </c>
      <c r="X920">
        <f>IFERROR(Demos!A918,"")</f>
        <v>0</v>
      </c>
      <c r="Y920">
        <f>IFERROR(Demos!B918,"")</f>
        <v>0</v>
      </c>
      <c r="Z920">
        <f>IFERROR(Demos!C918,"")</f>
        <v>0</v>
      </c>
      <c r="AA920" s="2">
        <f>IFERROR(Demos!D918,"")</f>
        <v>0</v>
      </c>
      <c r="AB920" s="2">
        <f>IFERROR(Demos!E918,"")</f>
        <v>0</v>
      </c>
      <c r="AC920">
        <f>IFERROR(Demos!G918,"")</f>
        <v>0</v>
      </c>
      <c r="AD920">
        <f>IFERROR(Demos!H918,"")</f>
        <v>0</v>
      </c>
      <c r="AF920">
        <f>IFERROR(Telemarketing!A915,"")</f>
        <v>0</v>
      </c>
      <c r="AG920">
        <f>IFERROR(Telemarketing!B915,"")</f>
        <v>0</v>
      </c>
      <c r="AH920" s="2">
        <f>IFERROR(Telemarketing!C915,"")</f>
        <v>0</v>
      </c>
      <c r="AI920" s="42">
        <f>IFERROR(Telemarketing!D915,"")</f>
        <v>0</v>
      </c>
      <c r="AJ920">
        <f>IFERROR(Telemarketing!E915,"")</f>
        <v>0</v>
      </c>
      <c r="AK920">
        <f>IFERROR(Telemarketing!F915,"")</f>
        <v>0</v>
      </c>
      <c r="AL920">
        <f>IFERROR(Telemarketing!G915,"")</f>
        <v>0</v>
      </c>
    </row>
    <row r="921" spans="2:38" x14ac:dyDescent="0.2">
      <c r="B921" s="2"/>
      <c r="K921" s="5"/>
      <c r="L921" s="2"/>
      <c r="O921">
        <f>IFERROR(Referidos!A921,"")</f>
        <v>0</v>
      </c>
      <c r="P921">
        <f>IFERROR(Referidos!B921,"")</f>
        <v>0</v>
      </c>
      <c r="Q921" s="2">
        <f>IFERROR(Referidos!C921,"")</f>
        <v>0</v>
      </c>
      <c r="R921">
        <f>IFERROR(Referidos!D921,"")</f>
        <v>0</v>
      </c>
      <c r="S921">
        <f>IFERROR(Referidos!J921,"")</f>
        <v>0</v>
      </c>
      <c r="T921">
        <f>IFERROR(Referidos!N921,"")</f>
        <v>0</v>
      </c>
      <c r="U921" s="5">
        <f>IFERROR(Referidos!P921,"")</f>
        <v>0</v>
      </c>
      <c r="V921">
        <f>IFERROR(Referidos!S921,"")</f>
        <v>0</v>
      </c>
      <c r="X921">
        <f>IFERROR(Demos!A919,"")</f>
        <v>0</v>
      </c>
      <c r="Y921">
        <f>IFERROR(Demos!B919,"")</f>
        <v>0</v>
      </c>
      <c r="Z921">
        <f>IFERROR(Demos!C919,"")</f>
        <v>0</v>
      </c>
      <c r="AA921" s="2">
        <f>IFERROR(Demos!D919,"")</f>
        <v>0</v>
      </c>
      <c r="AB921" s="2">
        <f>IFERROR(Demos!E919,"")</f>
        <v>0</v>
      </c>
      <c r="AC921">
        <f>IFERROR(Demos!G919,"")</f>
        <v>0</v>
      </c>
      <c r="AD921">
        <f>IFERROR(Demos!H919,"")</f>
        <v>0</v>
      </c>
      <c r="AF921">
        <f>IFERROR(Telemarketing!A916,"")</f>
        <v>0</v>
      </c>
      <c r="AG921">
        <f>IFERROR(Telemarketing!B916,"")</f>
        <v>0</v>
      </c>
      <c r="AH921" s="2">
        <f>IFERROR(Telemarketing!C916,"")</f>
        <v>0</v>
      </c>
      <c r="AI921" s="42">
        <f>IFERROR(Telemarketing!D916,"")</f>
        <v>0</v>
      </c>
      <c r="AJ921">
        <f>IFERROR(Telemarketing!E916,"")</f>
        <v>0</v>
      </c>
      <c r="AK921">
        <f>IFERROR(Telemarketing!F916,"")</f>
        <v>0</v>
      </c>
      <c r="AL921">
        <f>IFERROR(Telemarketing!G916,"")</f>
        <v>0</v>
      </c>
    </row>
    <row r="922" spans="2:38" x14ac:dyDescent="0.2">
      <c r="B922" s="2"/>
      <c r="K922" s="5"/>
      <c r="L922" s="2"/>
      <c r="O922">
        <f>IFERROR(Referidos!A922,"")</f>
        <v>0</v>
      </c>
      <c r="P922">
        <f>IFERROR(Referidos!B922,"")</f>
        <v>0</v>
      </c>
      <c r="Q922" s="2">
        <f>IFERROR(Referidos!C922,"")</f>
        <v>0</v>
      </c>
      <c r="R922">
        <f>IFERROR(Referidos!D922,"")</f>
        <v>0</v>
      </c>
      <c r="S922">
        <f>IFERROR(Referidos!J922,"")</f>
        <v>0</v>
      </c>
      <c r="T922">
        <f>IFERROR(Referidos!N922,"")</f>
        <v>0</v>
      </c>
      <c r="U922" s="5">
        <f>IFERROR(Referidos!P922,"")</f>
        <v>0</v>
      </c>
      <c r="V922">
        <f>IFERROR(Referidos!S922,"")</f>
        <v>0</v>
      </c>
      <c r="X922">
        <f>IFERROR(Demos!A920,"")</f>
        <v>0</v>
      </c>
      <c r="Y922">
        <f>IFERROR(Demos!B920,"")</f>
        <v>0</v>
      </c>
      <c r="Z922">
        <f>IFERROR(Demos!C920,"")</f>
        <v>0</v>
      </c>
      <c r="AA922" s="2">
        <f>IFERROR(Demos!D920,"")</f>
        <v>0</v>
      </c>
      <c r="AB922" s="2">
        <f>IFERROR(Demos!E920,"")</f>
        <v>0</v>
      </c>
      <c r="AC922">
        <f>IFERROR(Demos!G920,"")</f>
        <v>0</v>
      </c>
      <c r="AD922">
        <f>IFERROR(Demos!H920,"")</f>
        <v>0</v>
      </c>
      <c r="AF922">
        <f>IFERROR(Telemarketing!A917,"")</f>
        <v>0</v>
      </c>
      <c r="AG922">
        <f>IFERROR(Telemarketing!B917,"")</f>
        <v>0</v>
      </c>
      <c r="AH922" s="2">
        <f>IFERROR(Telemarketing!C917,"")</f>
        <v>0</v>
      </c>
      <c r="AI922" s="42">
        <f>IFERROR(Telemarketing!D917,"")</f>
        <v>0</v>
      </c>
      <c r="AJ922">
        <f>IFERROR(Telemarketing!E917,"")</f>
        <v>0</v>
      </c>
      <c r="AK922">
        <f>IFERROR(Telemarketing!F917,"")</f>
        <v>0</v>
      </c>
      <c r="AL922">
        <f>IFERROR(Telemarketing!G917,"")</f>
        <v>0</v>
      </c>
    </row>
    <row r="923" spans="2:38" x14ac:dyDescent="0.2">
      <c r="B923" s="2"/>
      <c r="K923" s="5"/>
      <c r="L923" s="2"/>
      <c r="O923">
        <f>IFERROR(Referidos!A923,"")</f>
        <v>0</v>
      </c>
      <c r="P923">
        <f>IFERROR(Referidos!B923,"")</f>
        <v>0</v>
      </c>
      <c r="Q923" s="2">
        <f>IFERROR(Referidos!C923,"")</f>
        <v>0</v>
      </c>
      <c r="R923">
        <f>IFERROR(Referidos!D923,"")</f>
        <v>0</v>
      </c>
      <c r="S923">
        <f>IFERROR(Referidos!J923,"")</f>
        <v>0</v>
      </c>
      <c r="T923">
        <f>IFERROR(Referidos!N923,"")</f>
        <v>0</v>
      </c>
      <c r="U923" s="5">
        <f>IFERROR(Referidos!P923,"")</f>
        <v>0</v>
      </c>
      <c r="V923">
        <f>IFERROR(Referidos!S923,"")</f>
        <v>0</v>
      </c>
      <c r="X923">
        <f>IFERROR(Demos!A921,"")</f>
        <v>0</v>
      </c>
      <c r="Y923">
        <f>IFERROR(Demos!B921,"")</f>
        <v>0</v>
      </c>
      <c r="Z923">
        <f>IFERROR(Demos!C921,"")</f>
        <v>0</v>
      </c>
      <c r="AA923" s="2">
        <f>IFERROR(Demos!D921,"")</f>
        <v>0</v>
      </c>
      <c r="AB923" s="2">
        <f>IFERROR(Demos!E921,"")</f>
        <v>0</v>
      </c>
      <c r="AC923">
        <f>IFERROR(Demos!G921,"")</f>
        <v>0</v>
      </c>
      <c r="AD923">
        <f>IFERROR(Demos!H921,"")</f>
        <v>0</v>
      </c>
      <c r="AF923">
        <f>IFERROR(Telemarketing!A918,"")</f>
        <v>0</v>
      </c>
      <c r="AG923">
        <f>IFERROR(Telemarketing!B918,"")</f>
        <v>0</v>
      </c>
      <c r="AH923" s="2">
        <f>IFERROR(Telemarketing!C918,"")</f>
        <v>0</v>
      </c>
      <c r="AI923" s="42">
        <f>IFERROR(Telemarketing!D918,"")</f>
        <v>0</v>
      </c>
      <c r="AJ923">
        <f>IFERROR(Telemarketing!E918,"")</f>
        <v>0</v>
      </c>
      <c r="AK923">
        <f>IFERROR(Telemarketing!F918,"")</f>
        <v>0</v>
      </c>
      <c r="AL923">
        <f>IFERROR(Telemarketing!G918,"")</f>
        <v>0</v>
      </c>
    </row>
    <row r="924" spans="2:38" x14ac:dyDescent="0.2">
      <c r="B924" s="2"/>
      <c r="K924" s="5"/>
      <c r="L924" s="2"/>
      <c r="O924">
        <f>IFERROR(Referidos!A924,"")</f>
        <v>0</v>
      </c>
      <c r="P924">
        <f>IFERROR(Referidos!B924,"")</f>
        <v>0</v>
      </c>
      <c r="Q924" s="2">
        <f>IFERROR(Referidos!C924,"")</f>
        <v>0</v>
      </c>
      <c r="R924">
        <f>IFERROR(Referidos!D924,"")</f>
        <v>0</v>
      </c>
      <c r="S924">
        <f>IFERROR(Referidos!J924,"")</f>
        <v>0</v>
      </c>
      <c r="T924">
        <f>IFERROR(Referidos!N924,"")</f>
        <v>0</v>
      </c>
      <c r="U924" s="5">
        <f>IFERROR(Referidos!P924,"")</f>
        <v>0</v>
      </c>
      <c r="V924">
        <f>IFERROR(Referidos!S924,"")</f>
        <v>0</v>
      </c>
      <c r="X924">
        <f>IFERROR(Demos!A922,"")</f>
        <v>0</v>
      </c>
      <c r="Y924">
        <f>IFERROR(Demos!B922,"")</f>
        <v>0</v>
      </c>
      <c r="Z924">
        <f>IFERROR(Demos!C922,"")</f>
        <v>0</v>
      </c>
      <c r="AA924" s="2">
        <f>IFERROR(Demos!D922,"")</f>
        <v>0</v>
      </c>
      <c r="AB924" s="2">
        <f>IFERROR(Demos!E922,"")</f>
        <v>0</v>
      </c>
      <c r="AC924">
        <f>IFERROR(Demos!G922,"")</f>
        <v>0</v>
      </c>
      <c r="AD924">
        <f>IFERROR(Demos!H922,"")</f>
        <v>0</v>
      </c>
      <c r="AF924">
        <f>IFERROR(Telemarketing!A919,"")</f>
        <v>0</v>
      </c>
      <c r="AG924">
        <f>IFERROR(Telemarketing!B919,"")</f>
        <v>0</v>
      </c>
      <c r="AH924" s="2">
        <f>IFERROR(Telemarketing!C919,"")</f>
        <v>0</v>
      </c>
      <c r="AI924" s="42">
        <f>IFERROR(Telemarketing!D919,"")</f>
        <v>0</v>
      </c>
      <c r="AJ924">
        <f>IFERROR(Telemarketing!E919,"")</f>
        <v>0</v>
      </c>
      <c r="AK924">
        <f>IFERROR(Telemarketing!F919,"")</f>
        <v>0</v>
      </c>
      <c r="AL924">
        <f>IFERROR(Telemarketing!G919,"")</f>
        <v>0</v>
      </c>
    </row>
    <row r="925" spans="2:38" x14ac:dyDescent="0.2">
      <c r="B925" s="2"/>
      <c r="K925" s="5"/>
      <c r="L925" s="2"/>
      <c r="O925">
        <f>IFERROR(Referidos!A925,"")</f>
        <v>0</v>
      </c>
      <c r="P925">
        <f>IFERROR(Referidos!B925,"")</f>
        <v>0</v>
      </c>
      <c r="Q925" s="2">
        <f>IFERROR(Referidos!C925,"")</f>
        <v>0</v>
      </c>
      <c r="R925">
        <f>IFERROR(Referidos!D925,"")</f>
        <v>0</v>
      </c>
      <c r="S925">
        <f>IFERROR(Referidos!J925,"")</f>
        <v>0</v>
      </c>
      <c r="T925">
        <f>IFERROR(Referidos!N925,"")</f>
        <v>0</v>
      </c>
      <c r="U925" s="5">
        <f>IFERROR(Referidos!P925,"")</f>
        <v>0</v>
      </c>
      <c r="V925">
        <f>IFERROR(Referidos!S925,"")</f>
        <v>0</v>
      </c>
      <c r="X925">
        <f>IFERROR(Demos!A923,"")</f>
        <v>0</v>
      </c>
      <c r="Y925">
        <f>IFERROR(Demos!B923,"")</f>
        <v>0</v>
      </c>
      <c r="Z925">
        <f>IFERROR(Demos!C923,"")</f>
        <v>0</v>
      </c>
      <c r="AA925" s="2">
        <f>IFERROR(Demos!D923,"")</f>
        <v>0</v>
      </c>
      <c r="AB925" s="2">
        <f>IFERROR(Demos!E923,"")</f>
        <v>0</v>
      </c>
      <c r="AC925">
        <f>IFERROR(Demos!G923,"")</f>
        <v>0</v>
      </c>
      <c r="AD925">
        <f>IFERROR(Demos!H923,"")</f>
        <v>0</v>
      </c>
      <c r="AF925">
        <f>IFERROR(Telemarketing!A920,"")</f>
        <v>0</v>
      </c>
      <c r="AG925">
        <f>IFERROR(Telemarketing!B920,"")</f>
        <v>0</v>
      </c>
      <c r="AH925" s="2">
        <f>IFERROR(Telemarketing!C920,"")</f>
        <v>0</v>
      </c>
      <c r="AI925" s="42">
        <f>IFERROR(Telemarketing!D920,"")</f>
        <v>0</v>
      </c>
      <c r="AJ925">
        <f>IFERROR(Telemarketing!E920,"")</f>
        <v>0</v>
      </c>
      <c r="AK925">
        <f>IFERROR(Telemarketing!F920,"")</f>
        <v>0</v>
      </c>
      <c r="AL925">
        <f>IFERROR(Telemarketing!G920,"")</f>
        <v>0</v>
      </c>
    </row>
    <row r="926" spans="2:38" x14ac:dyDescent="0.2">
      <c r="B926" s="2"/>
      <c r="K926" s="5"/>
      <c r="L926" s="2"/>
      <c r="O926">
        <f>IFERROR(Referidos!A926,"")</f>
        <v>0</v>
      </c>
      <c r="P926">
        <f>IFERROR(Referidos!B926,"")</f>
        <v>0</v>
      </c>
      <c r="Q926" s="2">
        <f>IFERROR(Referidos!C926,"")</f>
        <v>0</v>
      </c>
      <c r="R926">
        <f>IFERROR(Referidos!D926,"")</f>
        <v>0</v>
      </c>
      <c r="S926">
        <f>IFERROR(Referidos!J926,"")</f>
        <v>0</v>
      </c>
      <c r="T926">
        <f>IFERROR(Referidos!N926,"")</f>
        <v>0</v>
      </c>
      <c r="U926" s="5">
        <f>IFERROR(Referidos!P926,"")</f>
        <v>0</v>
      </c>
      <c r="V926">
        <f>IFERROR(Referidos!S926,"")</f>
        <v>0</v>
      </c>
      <c r="X926">
        <f>IFERROR(Demos!A924,"")</f>
        <v>0</v>
      </c>
      <c r="Y926">
        <f>IFERROR(Demos!B924,"")</f>
        <v>0</v>
      </c>
      <c r="Z926">
        <f>IFERROR(Demos!C924,"")</f>
        <v>0</v>
      </c>
      <c r="AA926" s="2">
        <f>IFERROR(Demos!D924,"")</f>
        <v>0</v>
      </c>
      <c r="AB926" s="2">
        <f>IFERROR(Demos!E924,"")</f>
        <v>0</v>
      </c>
      <c r="AC926">
        <f>IFERROR(Demos!G924,"")</f>
        <v>0</v>
      </c>
      <c r="AD926">
        <f>IFERROR(Demos!H924,"")</f>
        <v>0</v>
      </c>
      <c r="AF926">
        <f>IFERROR(Telemarketing!A921,"")</f>
        <v>0</v>
      </c>
      <c r="AG926">
        <f>IFERROR(Telemarketing!B921,"")</f>
        <v>0</v>
      </c>
      <c r="AH926" s="2">
        <f>IFERROR(Telemarketing!C921,"")</f>
        <v>0</v>
      </c>
      <c r="AI926" s="42">
        <f>IFERROR(Telemarketing!D921,"")</f>
        <v>0</v>
      </c>
      <c r="AJ926">
        <f>IFERROR(Telemarketing!E921,"")</f>
        <v>0</v>
      </c>
      <c r="AK926">
        <f>IFERROR(Telemarketing!F921,"")</f>
        <v>0</v>
      </c>
      <c r="AL926">
        <f>IFERROR(Telemarketing!G921,"")</f>
        <v>0</v>
      </c>
    </row>
    <row r="927" spans="2:38" x14ac:dyDescent="0.2">
      <c r="B927" s="2"/>
      <c r="K927" s="5"/>
      <c r="L927" s="2"/>
      <c r="O927">
        <f>IFERROR(Referidos!A927,"")</f>
        <v>0</v>
      </c>
      <c r="P927">
        <f>IFERROR(Referidos!B927,"")</f>
        <v>0</v>
      </c>
      <c r="Q927" s="2">
        <f>IFERROR(Referidos!C927,"")</f>
        <v>0</v>
      </c>
      <c r="R927">
        <f>IFERROR(Referidos!D927,"")</f>
        <v>0</v>
      </c>
      <c r="S927">
        <f>IFERROR(Referidos!J927,"")</f>
        <v>0</v>
      </c>
      <c r="T927">
        <f>IFERROR(Referidos!N927,"")</f>
        <v>0</v>
      </c>
      <c r="U927" s="5">
        <f>IFERROR(Referidos!P927,"")</f>
        <v>0</v>
      </c>
      <c r="V927">
        <f>IFERROR(Referidos!S927,"")</f>
        <v>0</v>
      </c>
      <c r="X927">
        <f>IFERROR(Demos!A925,"")</f>
        <v>0</v>
      </c>
      <c r="Y927">
        <f>IFERROR(Demos!B925,"")</f>
        <v>0</v>
      </c>
      <c r="Z927">
        <f>IFERROR(Demos!C925,"")</f>
        <v>0</v>
      </c>
      <c r="AA927" s="2">
        <f>IFERROR(Demos!D925,"")</f>
        <v>0</v>
      </c>
      <c r="AB927" s="2">
        <f>IFERROR(Demos!E925,"")</f>
        <v>0</v>
      </c>
      <c r="AC927">
        <f>IFERROR(Demos!G925,"")</f>
        <v>0</v>
      </c>
      <c r="AD927">
        <f>IFERROR(Demos!H925,"")</f>
        <v>0</v>
      </c>
      <c r="AF927">
        <f>IFERROR(Telemarketing!A922,"")</f>
        <v>0</v>
      </c>
      <c r="AG927">
        <f>IFERROR(Telemarketing!B922,"")</f>
        <v>0</v>
      </c>
      <c r="AH927" s="2">
        <f>IFERROR(Telemarketing!C922,"")</f>
        <v>0</v>
      </c>
      <c r="AI927" s="42">
        <f>IFERROR(Telemarketing!D922,"")</f>
        <v>0</v>
      </c>
      <c r="AJ927">
        <f>IFERROR(Telemarketing!E922,"")</f>
        <v>0</v>
      </c>
      <c r="AK927">
        <f>IFERROR(Telemarketing!F922,"")</f>
        <v>0</v>
      </c>
      <c r="AL927">
        <f>IFERROR(Telemarketing!G922,"")</f>
        <v>0</v>
      </c>
    </row>
    <row r="928" spans="2:38" x14ac:dyDescent="0.2">
      <c r="B928" s="2"/>
      <c r="K928" s="5"/>
      <c r="L928" s="2"/>
      <c r="O928">
        <f>IFERROR(Referidos!A928,"")</f>
        <v>0</v>
      </c>
      <c r="P928">
        <f>IFERROR(Referidos!B928,"")</f>
        <v>0</v>
      </c>
      <c r="Q928" s="2">
        <f>IFERROR(Referidos!C928,"")</f>
        <v>0</v>
      </c>
      <c r="R928">
        <f>IFERROR(Referidos!D928,"")</f>
        <v>0</v>
      </c>
      <c r="S928">
        <f>IFERROR(Referidos!J928,"")</f>
        <v>0</v>
      </c>
      <c r="T928">
        <f>IFERROR(Referidos!N928,"")</f>
        <v>0</v>
      </c>
      <c r="U928" s="5">
        <f>IFERROR(Referidos!P928,"")</f>
        <v>0</v>
      </c>
      <c r="V928">
        <f>IFERROR(Referidos!S928,"")</f>
        <v>0</v>
      </c>
      <c r="X928">
        <f>IFERROR(Demos!A926,"")</f>
        <v>0</v>
      </c>
      <c r="Y928">
        <f>IFERROR(Demos!B926,"")</f>
        <v>0</v>
      </c>
      <c r="Z928">
        <f>IFERROR(Demos!C926,"")</f>
        <v>0</v>
      </c>
      <c r="AA928" s="2">
        <f>IFERROR(Demos!D926,"")</f>
        <v>0</v>
      </c>
      <c r="AB928" s="2">
        <f>IFERROR(Demos!E926,"")</f>
        <v>0</v>
      </c>
      <c r="AC928">
        <f>IFERROR(Demos!G926,"")</f>
        <v>0</v>
      </c>
      <c r="AD928">
        <f>IFERROR(Demos!H926,"")</f>
        <v>0</v>
      </c>
      <c r="AF928">
        <f>IFERROR(Telemarketing!A923,"")</f>
        <v>0</v>
      </c>
      <c r="AG928">
        <f>IFERROR(Telemarketing!B923,"")</f>
        <v>0</v>
      </c>
      <c r="AH928" s="2">
        <f>IFERROR(Telemarketing!C923,"")</f>
        <v>0</v>
      </c>
      <c r="AI928" s="42">
        <f>IFERROR(Telemarketing!D923,"")</f>
        <v>0</v>
      </c>
      <c r="AJ928">
        <f>IFERROR(Telemarketing!E923,"")</f>
        <v>0</v>
      </c>
      <c r="AK928">
        <f>IFERROR(Telemarketing!F923,"")</f>
        <v>0</v>
      </c>
      <c r="AL928">
        <f>IFERROR(Telemarketing!G923,"")</f>
        <v>0</v>
      </c>
    </row>
    <row r="929" spans="2:38" x14ac:dyDescent="0.2">
      <c r="B929" s="2"/>
      <c r="K929" s="5"/>
      <c r="L929" s="2"/>
      <c r="O929">
        <f>IFERROR(Referidos!A929,"")</f>
        <v>0</v>
      </c>
      <c r="P929">
        <f>IFERROR(Referidos!B929,"")</f>
        <v>0</v>
      </c>
      <c r="Q929" s="2">
        <f>IFERROR(Referidos!C929,"")</f>
        <v>0</v>
      </c>
      <c r="R929">
        <f>IFERROR(Referidos!D929,"")</f>
        <v>0</v>
      </c>
      <c r="S929">
        <f>IFERROR(Referidos!J929,"")</f>
        <v>0</v>
      </c>
      <c r="T929">
        <f>IFERROR(Referidos!N929,"")</f>
        <v>0</v>
      </c>
      <c r="U929" s="5">
        <f>IFERROR(Referidos!P929,"")</f>
        <v>0</v>
      </c>
      <c r="V929">
        <f>IFERROR(Referidos!S929,"")</f>
        <v>0</v>
      </c>
      <c r="X929">
        <f>IFERROR(Demos!A927,"")</f>
        <v>0</v>
      </c>
      <c r="Y929">
        <f>IFERROR(Demos!B927,"")</f>
        <v>0</v>
      </c>
      <c r="Z929">
        <f>IFERROR(Demos!C927,"")</f>
        <v>0</v>
      </c>
      <c r="AA929" s="2">
        <f>IFERROR(Demos!D927,"")</f>
        <v>0</v>
      </c>
      <c r="AB929" s="2">
        <f>IFERROR(Demos!E927,"")</f>
        <v>0</v>
      </c>
      <c r="AC929">
        <f>IFERROR(Demos!G927,"")</f>
        <v>0</v>
      </c>
      <c r="AD929">
        <f>IFERROR(Demos!H927,"")</f>
        <v>0</v>
      </c>
      <c r="AF929">
        <f>IFERROR(Telemarketing!A924,"")</f>
        <v>0</v>
      </c>
      <c r="AG929">
        <f>IFERROR(Telemarketing!B924,"")</f>
        <v>0</v>
      </c>
      <c r="AH929" s="2">
        <f>IFERROR(Telemarketing!C924,"")</f>
        <v>0</v>
      </c>
      <c r="AI929" s="42">
        <f>IFERROR(Telemarketing!D924,"")</f>
        <v>0</v>
      </c>
      <c r="AJ929">
        <f>IFERROR(Telemarketing!E924,"")</f>
        <v>0</v>
      </c>
      <c r="AK929">
        <f>IFERROR(Telemarketing!F924,"")</f>
        <v>0</v>
      </c>
      <c r="AL929">
        <f>IFERROR(Telemarketing!G924,"")</f>
        <v>0</v>
      </c>
    </row>
    <row r="930" spans="2:38" x14ac:dyDescent="0.2">
      <c r="B930" s="2"/>
      <c r="K930" s="5"/>
      <c r="L930" s="2"/>
      <c r="O930">
        <f>IFERROR(Referidos!A930,"")</f>
        <v>0</v>
      </c>
      <c r="P930">
        <f>IFERROR(Referidos!B930,"")</f>
        <v>0</v>
      </c>
      <c r="Q930" s="2">
        <f>IFERROR(Referidos!C930,"")</f>
        <v>0</v>
      </c>
      <c r="R930">
        <f>IFERROR(Referidos!D930,"")</f>
        <v>0</v>
      </c>
      <c r="S930">
        <f>IFERROR(Referidos!J930,"")</f>
        <v>0</v>
      </c>
      <c r="T930">
        <f>IFERROR(Referidos!N930,"")</f>
        <v>0</v>
      </c>
      <c r="U930" s="5">
        <f>IFERROR(Referidos!P930,"")</f>
        <v>0</v>
      </c>
      <c r="V930">
        <f>IFERROR(Referidos!S930,"")</f>
        <v>0</v>
      </c>
      <c r="X930">
        <f>IFERROR(Demos!A928,"")</f>
        <v>0</v>
      </c>
      <c r="Y930">
        <f>IFERROR(Demos!B928,"")</f>
        <v>0</v>
      </c>
      <c r="Z930">
        <f>IFERROR(Demos!C928,"")</f>
        <v>0</v>
      </c>
      <c r="AA930" s="2">
        <f>IFERROR(Demos!D928,"")</f>
        <v>0</v>
      </c>
      <c r="AB930" s="2">
        <f>IFERROR(Demos!E928,"")</f>
        <v>0</v>
      </c>
      <c r="AC930">
        <f>IFERROR(Demos!G928,"")</f>
        <v>0</v>
      </c>
      <c r="AD930">
        <f>IFERROR(Demos!H928,"")</f>
        <v>0</v>
      </c>
      <c r="AF930">
        <f>IFERROR(Telemarketing!A925,"")</f>
        <v>0</v>
      </c>
      <c r="AG930">
        <f>IFERROR(Telemarketing!B925,"")</f>
        <v>0</v>
      </c>
      <c r="AH930" s="2">
        <f>IFERROR(Telemarketing!C925,"")</f>
        <v>0</v>
      </c>
      <c r="AI930" s="42">
        <f>IFERROR(Telemarketing!D925,"")</f>
        <v>0</v>
      </c>
      <c r="AJ930">
        <f>IFERROR(Telemarketing!E925,"")</f>
        <v>0</v>
      </c>
      <c r="AK930">
        <f>IFERROR(Telemarketing!F925,"")</f>
        <v>0</v>
      </c>
      <c r="AL930">
        <f>IFERROR(Telemarketing!G925,"")</f>
        <v>0</v>
      </c>
    </row>
    <row r="931" spans="2:38" x14ac:dyDescent="0.2">
      <c r="B931" s="2"/>
      <c r="K931" s="5"/>
      <c r="L931" s="2"/>
      <c r="O931">
        <f>IFERROR(Referidos!A931,"")</f>
        <v>0</v>
      </c>
      <c r="P931">
        <f>IFERROR(Referidos!B931,"")</f>
        <v>0</v>
      </c>
      <c r="Q931" s="2">
        <f>IFERROR(Referidos!C931,"")</f>
        <v>0</v>
      </c>
      <c r="R931">
        <f>IFERROR(Referidos!D931,"")</f>
        <v>0</v>
      </c>
      <c r="S931">
        <f>IFERROR(Referidos!J931,"")</f>
        <v>0</v>
      </c>
      <c r="T931">
        <f>IFERROR(Referidos!N931,"")</f>
        <v>0</v>
      </c>
      <c r="U931" s="5">
        <f>IFERROR(Referidos!P931,"")</f>
        <v>0</v>
      </c>
      <c r="V931">
        <f>IFERROR(Referidos!S931,"")</f>
        <v>0</v>
      </c>
      <c r="X931">
        <f>IFERROR(Demos!A929,"")</f>
        <v>0</v>
      </c>
      <c r="Y931">
        <f>IFERROR(Demos!B929,"")</f>
        <v>0</v>
      </c>
      <c r="Z931">
        <f>IFERROR(Demos!C929,"")</f>
        <v>0</v>
      </c>
      <c r="AA931" s="2">
        <f>IFERROR(Demos!D929,"")</f>
        <v>0</v>
      </c>
      <c r="AB931" s="2">
        <f>IFERROR(Demos!E929,"")</f>
        <v>0</v>
      </c>
      <c r="AC931">
        <f>IFERROR(Demos!G929,"")</f>
        <v>0</v>
      </c>
      <c r="AD931">
        <f>IFERROR(Demos!H929,"")</f>
        <v>0</v>
      </c>
      <c r="AF931">
        <f>IFERROR(Telemarketing!A926,"")</f>
        <v>0</v>
      </c>
      <c r="AG931">
        <f>IFERROR(Telemarketing!B926,"")</f>
        <v>0</v>
      </c>
      <c r="AH931" s="2">
        <f>IFERROR(Telemarketing!C926,"")</f>
        <v>0</v>
      </c>
      <c r="AI931" s="42">
        <f>IFERROR(Telemarketing!D926,"")</f>
        <v>0</v>
      </c>
      <c r="AJ931">
        <f>IFERROR(Telemarketing!E926,"")</f>
        <v>0</v>
      </c>
      <c r="AK931">
        <f>IFERROR(Telemarketing!F926,"")</f>
        <v>0</v>
      </c>
      <c r="AL931">
        <f>IFERROR(Telemarketing!G926,"")</f>
        <v>0</v>
      </c>
    </row>
    <row r="932" spans="2:38" x14ac:dyDescent="0.2">
      <c r="B932" s="2"/>
      <c r="K932" s="5"/>
      <c r="L932" s="2"/>
      <c r="O932">
        <f>IFERROR(Referidos!A932,"")</f>
        <v>0</v>
      </c>
      <c r="P932">
        <f>IFERROR(Referidos!B932,"")</f>
        <v>0</v>
      </c>
      <c r="Q932" s="2">
        <f>IFERROR(Referidos!C932,"")</f>
        <v>0</v>
      </c>
      <c r="R932">
        <f>IFERROR(Referidos!D932,"")</f>
        <v>0</v>
      </c>
      <c r="S932">
        <f>IFERROR(Referidos!J932,"")</f>
        <v>0</v>
      </c>
      <c r="T932">
        <f>IFERROR(Referidos!N932,"")</f>
        <v>0</v>
      </c>
      <c r="U932" s="5">
        <f>IFERROR(Referidos!P932,"")</f>
        <v>0</v>
      </c>
      <c r="V932">
        <f>IFERROR(Referidos!S932,"")</f>
        <v>0</v>
      </c>
      <c r="X932">
        <f>IFERROR(Demos!A930,"")</f>
        <v>0</v>
      </c>
      <c r="Y932">
        <f>IFERROR(Demos!B930,"")</f>
        <v>0</v>
      </c>
      <c r="Z932">
        <f>IFERROR(Demos!C930,"")</f>
        <v>0</v>
      </c>
      <c r="AA932" s="2">
        <f>IFERROR(Demos!D930,"")</f>
        <v>0</v>
      </c>
      <c r="AB932" s="2">
        <f>IFERROR(Demos!E930,"")</f>
        <v>0</v>
      </c>
      <c r="AC932">
        <f>IFERROR(Demos!G930,"")</f>
        <v>0</v>
      </c>
      <c r="AD932">
        <f>IFERROR(Demos!H930,"")</f>
        <v>0</v>
      </c>
      <c r="AF932">
        <f>IFERROR(Telemarketing!A927,"")</f>
        <v>0</v>
      </c>
      <c r="AG932">
        <f>IFERROR(Telemarketing!B927,"")</f>
        <v>0</v>
      </c>
      <c r="AH932" s="2">
        <f>IFERROR(Telemarketing!C927,"")</f>
        <v>0</v>
      </c>
      <c r="AI932" s="42">
        <f>IFERROR(Telemarketing!D927,"")</f>
        <v>0</v>
      </c>
      <c r="AJ932">
        <f>IFERROR(Telemarketing!E927,"")</f>
        <v>0</v>
      </c>
      <c r="AK932">
        <f>IFERROR(Telemarketing!F927,"")</f>
        <v>0</v>
      </c>
      <c r="AL932">
        <f>IFERROR(Telemarketing!G927,"")</f>
        <v>0</v>
      </c>
    </row>
    <row r="933" spans="2:38" x14ac:dyDescent="0.2">
      <c r="B933" s="2"/>
      <c r="K933" s="5"/>
      <c r="L933" s="2"/>
      <c r="O933">
        <f>IFERROR(Referidos!A933,"")</f>
        <v>0</v>
      </c>
      <c r="P933">
        <f>IFERROR(Referidos!B933,"")</f>
        <v>0</v>
      </c>
      <c r="Q933" s="2">
        <f>IFERROR(Referidos!C933,"")</f>
        <v>0</v>
      </c>
      <c r="R933">
        <f>IFERROR(Referidos!D933,"")</f>
        <v>0</v>
      </c>
      <c r="S933">
        <f>IFERROR(Referidos!J933,"")</f>
        <v>0</v>
      </c>
      <c r="T933">
        <f>IFERROR(Referidos!N933,"")</f>
        <v>0</v>
      </c>
      <c r="U933" s="5">
        <f>IFERROR(Referidos!P933,"")</f>
        <v>0</v>
      </c>
      <c r="V933">
        <f>IFERROR(Referidos!S933,"")</f>
        <v>0</v>
      </c>
      <c r="X933">
        <f>IFERROR(Demos!A931,"")</f>
        <v>0</v>
      </c>
      <c r="Y933">
        <f>IFERROR(Demos!B931,"")</f>
        <v>0</v>
      </c>
      <c r="Z933">
        <f>IFERROR(Demos!C931,"")</f>
        <v>0</v>
      </c>
      <c r="AA933" s="2">
        <f>IFERROR(Demos!D931,"")</f>
        <v>0</v>
      </c>
      <c r="AB933" s="2">
        <f>IFERROR(Demos!E931,"")</f>
        <v>0</v>
      </c>
      <c r="AC933">
        <f>IFERROR(Demos!G931,"")</f>
        <v>0</v>
      </c>
      <c r="AD933">
        <f>IFERROR(Demos!H931,"")</f>
        <v>0</v>
      </c>
      <c r="AF933">
        <f>IFERROR(Telemarketing!A928,"")</f>
        <v>0</v>
      </c>
      <c r="AG933">
        <f>IFERROR(Telemarketing!B928,"")</f>
        <v>0</v>
      </c>
      <c r="AH933" s="2">
        <f>IFERROR(Telemarketing!C928,"")</f>
        <v>0</v>
      </c>
      <c r="AI933" s="42">
        <f>IFERROR(Telemarketing!D928,"")</f>
        <v>0</v>
      </c>
      <c r="AJ933">
        <f>IFERROR(Telemarketing!E928,"")</f>
        <v>0</v>
      </c>
      <c r="AK933">
        <f>IFERROR(Telemarketing!F928,"")</f>
        <v>0</v>
      </c>
      <c r="AL933">
        <f>IFERROR(Telemarketing!G928,"")</f>
        <v>0</v>
      </c>
    </row>
    <row r="934" spans="2:38" x14ac:dyDescent="0.2">
      <c r="B934" s="2"/>
      <c r="K934" s="5"/>
      <c r="L934" s="2"/>
      <c r="O934">
        <f>IFERROR(Referidos!A934,"")</f>
        <v>0</v>
      </c>
      <c r="P934">
        <f>IFERROR(Referidos!B934,"")</f>
        <v>0</v>
      </c>
      <c r="Q934" s="2">
        <f>IFERROR(Referidos!C934,"")</f>
        <v>0</v>
      </c>
      <c r="R934">
        <f>IFERROR(Referidos!D934,"")</f>
        <v>0</v>
      </c>
      <c r="S934">
        <f>IFERROR(Referidos!J934,"")</f>
        <v>0</v>
      </c>
      <c r="T934">
        <f>IFERROR(Referidos!N934,"")</f>
        <v>0</v>
      </c>
      <c r="U934" s="5">
        <f>IFERROR(Referidos!P934,"")</f>
        <v>0</v>
      </c>
      <c r="V934">
        <f>IFERROR(Referidos!S934,"")</f>
        <v>0</v>
      </c>
      <c r="X934">
        <f>IFERROR(Demos!A932,"")</f>
        <v>0</v>
      </c>
      <c r="Y934">
        <f>IFERROR(Demos!B932,"")</f>
        <v>0</v>
      </c>
      <c r="Z934">
        <f>IFERROR(Demos!C932,"")</f>
        <v>0</v>
      </c>
      <c r="AA934" s="2">
        <f>IFERROR(Demos!D932,"")</f>
        <v>0</v>
      </c>
      <c r="AB934" s="2">
        <f>IFERROR(Demos!E932,"")</f>
        <v>0</v>
      </c>
      <c r="AC934">
        <f>IFERROR(Demos!G932,"")</f>
        <v>0</v>
      </c>
      <c r="AD934">
        <f>IFERROR(Demos!H932,"")</f>
        <v>0</v>
      </c>
      <c r="AF934">
        <f>IFERROR(Telemarketing!A929,"")</f>
        <v>0</v>
      </c>
      <c r="AG934">
        <f>IFERROR(Telemarketing!B929,"")</f>
        <v>0</v>
      </c>
      <c r="AH934" s="2">
        <f>IFERROR(Telemarketing!C929,"")</f>
        <v>0</v>
      </c>
      <c r="AI934" s="42">
        <f>IFERROR(Telemarketing!D929,"")</f>
        <v>0</v>
      </c>
      <c r="AJ934">
        <f>IFERROR(Telemarketing!E929,"")</f>
        <v>0</v>
      </c>
      <c r="AK934">
        <f>IFERROR(Telemarketing!F929,"")</f>
        <v>0</v>
      </c>
      <c r="AL934">
        <f>IFERROR(Telemarketing!G929,"")</f>
        <v>0</v>
      </c>
    </row>
    <row r="935" spans="2:38" x14ac:dyDescent="0.2">
      <c r="B935" s="2"/>
      <c r="K935" s="5"/>
      <c r="L935" s="2"/>
      <c r="O935">
        <f>IFERROR(Referidos!A935,"")</f>
        <v>0</v>
      </c>
      <c r="P935">
        <f>IFERROR(Referidos!B935,"")</f>
        <v>0</v>
      </c>
      <c r="Q935" s="2">
        <f>IFERROR(Referidos!C935,"")</f>
        <v>0</v>
      </c>
      <c r="R935">
        <f>IFERROR(Referidos!D935,"")</f>
        <v>0</v>
      </c>
      <c r="S935">
        <f>IFERROR(Referidos!J935,"")</f>
        <v>0</v>
      </c>
      <c r="T935">
        <f>IFERROR(Referidos!N935,"")</f>
        <v>0</v>
      </c>
      <c r="U935" s="5">
        <f>IFERROR(Referidos!P935,"")</f>
        <v>0</v>
      </c>
      <c r="V935">
        <f>IFERROR(Referidos!S935,"")</f>
        <v>0</v>
      </c>
      <c r="X935">
        <f>IFERROR(Demos!A933,"")</f>
        <v>0</v>
      </c>
      <c r="Y935">
        <f>IFERROR(Demos!B933,"")</f>
        <v>0</v>
      </c>
      <c r="Z935">
        <f>IFERROR(Demos!C933,"")</f>
        <v>0</v>
      </c>
      <c r="AA935" s="2">
        <f>IFERROR(Demos!D933,"")</f>
        <v>0</v>
      </c>
      <c r="AB935" s="2">
        <f>IFERROR(Demos!E933,"")</f>
        <v>0</v>
      </c>
      <c r="AC935">
        <f>IFERROR(Demos!G933,"")</f>
        <v>0</v>
      </c>
      <c r="AD935">
        <f>IFERROR(Demos!H933,"")</f>
        <v>0</v>
      </c>
      <c r="AF935">
        <f>IFERROR(Telemarketing!A930,"")</f>
        <v>0</v>
      </c>
      <c r="AG935">
        <f>IFERROR(Telemarketing!B930,"")</f>
        <v>0</v>
      </c>
      <c r="AH935" s="2">
        <f>IFERROR(Telemarketing!C930,"")</f>
        <v>0</v>
      </c>
      <c r="AI935" s="42">
        <f>IFERROR(Telemarketing!D930,"")</f>
        <v>0</v>
      </c>
      <c r="AJ935">
        <f>IFERROR(Telemarketing!E930,"")</f>
        <v>0</v>
      </c>
      <c r="AK935">
        <f>IFERROR(Telemarketing!F930,"")</f>
        <v>0</v>
      </c>
      <c r="AL935">
        <f>IFERROR(Telemarketing!G930,"")</f>
        <v>0</v>
      </c>
    </row>
    <row r="936" spans="2:38" x14ac:dyDescent="0.2">
      <c r="B936" s="2"/>
      <c r="K936" s="5"/>
      <c r="L936" s="2"/>
      <c r="O936">
        <f>IFERROR(Referidos!A936,"")</f>
        <v>0</v>
      </c>
      <c r="P936">
        <f>IFERROR(Referidos!B936,"")</f>
        <v>0</v>
      </c>
      <c r="Q936" s="2">
        <f>IFERROR(Referidos!C936,"")</f>
        <v>0</v>
      </c>
      <c r="R936">
        <f>IFERROR(Referidos!D936,"")</f>
        <v>0</v>
      </c>
      <c r="S936">
        <f>IFERROR(Referidos!J936,"")</f>
        <v>0</v>
      </c>
      <c r="T936">
        <f>IFERROR(Referidos!N936,"")</f>
        <v>0</v>
      </c>
      <c r="U936" s="5">
        <f>IFERROR(Referidos!P936,"")</f>
        <v>0</v>
      </c>
      <c r="V936">
        <f>IFERROR(Referidos!S936,"")</f>
        <v>0</v>
      </c>
      <c r="X936">
        <f>IFERROR(Demos!A934,"")</f>
        <v>0</v>
      </c>
      <c r="Y936">
        <f>IFERROR(Demos!B934,"")</f>
        <v>0</v>
      </c>
      <c r="Z936">
        <f>IFERROR(Demos!C934,"")</f>
        <v>0</v>
      </c>
      <c r="AA936" s="2">
        <f>IFERROR(Demos!D934,"")</f>
        <v>0</v>
      </c>
      <c r="AB936" s="2">
        <f>IFERROR(Demos!E934,"")</f>
        <v>0</v>
      </c>
      <c r="AC936">
        <f>IFERROR(Demos!G934,"")</f>
        <v>0</v>
      </c>
      <c r="AD936">
        <f>IFERROR(Demos!H934,"")</f>
        <v>0</v>
      </c>
      <c r="AF936">
        <f>IFERROR(Telemarketing!A931,"")</f>
        <v>0</v>
      </c>
      <c r="AG936">
        <f>IFERROR(Telemarketing!B931,"")</f>
        <v>0</v>
      </c>
      <c r="AH936" s="2">
        <f>IFERROR(Telemarketing!C931,"")</f>
        <v>0</v>
      </c>
      <c r="AI936" s="42">
        <f>IFERROR(Telemarketing!D931,"")</f>
        <v>0</v>
      </c>
      <c r="AJ936">
        <f>IFERROR(Telemarketing!E931,"")</f>
        <v>0</v>
      </c>
      <c r="AK936">
        <f>IFERROR(Telemarketing!F931,"")</f>
        <v>0</v>
      </c>
      <c r="AL936">
        <f>IFERROR(Telemarketing!G931,"")</f>
        <v>0</v>
      </c>
    </row>
    <row r="937" spans="2:38" x14ac:dyDescent="0.2">
      <c r="B937" s="2"/>
      <c r="K937" s="5"/>
      <c r="L937" s="2"/>
      <c r="O937">
        <f>IFERROR(Referidos!A937,"")</f>
        <v>0</v>
      </c>
      <c r="P937">
        <f>IFERROR(Referidos!B937,"")</f>
        <v>0</v>
      </c>
      <c r="Q937" s="2">
        <f>IFERROR(Referidos!C937,"")</f>
        <v>0</v>
      </c>
      <c r="R937">
        <f>IFERROR(Referidos!D937,"")</f>
        <v>0</v>
      </c>
      <c r="S937">
        <f>IFERROR(Referidos!J937,"")</f>
        <v>0</v>
      </c>
      <c r="T937">
        <f>IFERROR(Referidos!N937,"")</f>
        <v>0</v>
      </c>
      <c r="U937" s="5">
        <f>IFERROR(Referidos!P937,"")</f>
        <v>0</v>
      </c>
      <c r="V937">
        <f>IFERROR(Referidos!S937,"")</f>
        <v>0</v>
      </c>
      <c r="X937">
        <f>IFERROR(Demos!A935,"")</f>
        <v>0</v>
      </c>
      <c r="Y937">
        <f>IFERROR(Demos!B935,"")</f>
        <v>0</v>
      </c>
      <c r="Z937">
        <f>IFERROR(Demos!C935,"")</f>
        <v>0</v>
      </c>
      <c r="AA937" s="2">
        <f>IFERROR(Demos!D935,"")</f>
        <v>0</v>
      </c>
      <c r="AB937" s="2">
        <f>IFERROR(Demos!E935,"")</f>
        <v>0</v>
      </c>
      <c r="AC937">
        <f>IFERROR(Demos!G935,"")</f>
        <v>0</v>
      </c>
      <c r="AD937">
        <f>IFERROR(Demos!H935,"")</f>
        <v>0</v>
      </c>
      <c r="AF937">
        <f>IFERROR(Telemarketing!A932,"")</f>
        <v>0</v>
      </c>
      <c r="AG937">
        <f>IFERROR(Telemarketing!B932,"")</f>
        <v>0</v>
      </c>
      <c r="AH937" s="2">
        <f>IFERROR(Telemarketing!C932,"")</f>
        <v>0</v>
      </c>
      <c r="AI937" s="42">
        <f>IFERROR(Telemarketing!D932,"")</f>
        <v>0</v>
      </c>
      <c r="AJ937">
        <f>IFERROR(Telemarketing!E932,"")</f>
        <v>0</v>
      </c>
      <c r="AK937">
        <f>IFERROR(Telemarketing!F932,"")</f>
        <v>0</v>
      </c>
      <c r="AL937">
        <f>IFERROR(Telemarketing!G932,"")</f>
        <v>0</v>
      </c>
    </row>
    <row r="938" spans="2:38" x14ac:dyDescent="0.2">
      <c r="B938" s="2"/>
      <c r="K938" s="5"/>
      <c r="L938" s="2"/>
      <c r="O938">
        <f>IFERROR(Referidos!A938,"")</f>
        <v>0</v>
      </c>
      <c r="P938">
        <f>IFERROR(Referidos!B938,"")</f>
        <v>0</v>
      </c>
      <c r="Q938" s="2">
        <f>IFERROR(Referidos!C938,"")</f>
        <v>0</v>
      </c>
      <c r="R938">
        <f>IFERROR(Referidos!D938,"")</f>
        <v>0</v>
      </c>
      <c r="S938">
        <f>IFERROR(Referidos!J938,"")</f>
        <v>0</v>
      </c>
      <c r="T938">
        <f>IFERROR(Referidos!N938,"")</f>
        <v>0</v>
      </c>
      <c r="U938" s="5">
        <f>IFERROR(Referidos!P938,"")</f>
        <v>0</v>
      </c>
      <c r="V938">
        <f>IFERROR(Referidos!S938,"")</f>
        <v>0</v>
      </c>
      <c r="X938">
        <f>IFERROR(Demos!A936,"")</f>
        <v>0</v>
      </c>
      <c r="Y938">
        <f>IFERROR(Demos!B936,"")</f>
        <v>0</v>
      </c>
      <c r="Z938">
        <f>IFERROR(Demos!C936,"")</f>
        <v>0</v>
      </c>
      <c r="AA938" s="2">
        <f>IFERROR(Demos!D936,"")</f>
        <v>0</v>
      </c>
      <c r="AB938" s="2">
        <f>IFERROR(Demos!E936,"")</f>
        <v>0</v>
      </c>
      <c r="AC938">
        <f>IFERROR(Demos!G936,"")</f>
        <v>0</v>
      </c>
      <c r="AD938">
        <f>IFERROR(Demos!H936,"")</f>
        <v>0</v>
      </c>
      <c r="AF938">
        <f>IFERROR(Telemarketing!A933,"")</f>
        <v>0</v>
      </c>
      <c r="AG938">
        <f>IFERROR(Telemarketing!B933,"")</f>
        <v>0</v>
      </c>
      <c r="AH938" s="2">
        <f>IFERROR(Telemarketing!C933,"")</f>
        <v>0</v>
      </c>
      <c r="AI938" s="42">
        <f>IFERROR(Telemarketing!D933,"")</f>
        <v>0</v>
      </c>
      <c r="AJ938">
        <f>IFERROR(Telemarketing!E933,"")</f>
        <v>0</v>
      </c>
      <c r="AK938">
        <f>IFERROR(Telemarketing!F933,"")</f>
        <v>0</v>
      </c>
      <c r="AL938">
        <f>IFERROR(Telemarketing!G933,"")</f>
        <v>0</v>
      </c>
    </row>
    <row r="939" spans="2:38" x14ac:dyDescent="0.2">
      <c r="B939" s="2"/>
      <c r="K939" s="5"/>
      <c r="L939" s="2"/>
      <c r="O939">
        <f>IFERROR(Referidos!A939,"")</f>
        <v>0</v>
      </c>
      <c r="P939">
        <f>IFERROR(Referidos!B939,"")</f>
        <v>0</v>
      </c>
      <c r="Q939" s="2">
        <f>IFERROR(Referidos!C939,"")</f>
        <v>0</v>
      </c>
      <c r="R939">
        <f>IFERROR(Referidos!D939,"")</f>
        <v>0</v>
      </c>
      <c r="S939">
        <f>IFERROR(Referidos!J939,"")</f>
        <v>0</v>
      </c>
      <c r="T939">
        <f>IFERROR(Referidos!N939,"")</f>
        <v>0</v>
      </c>
      <c r="U939" s="5">
        <f>IFERROR(Referidos!P939,"")</f>
        <v>0</v>
      </c>
      <c r="V939">
        <f>IFERROR(Referidos!S939,"")</f>
        <v>0</v>
      </c>
      <c r="X939">
        <f>IFERROR(Demos!A937,"")</f>
        <v>0</v>
      </c>
      <c r="Y939">
        <f>IFERROR(Demos!B937,"")</f>
        <v>0</v>
      </c>
      <c r="Z939">
        <f>IFERROR(Demos!C937,"")</f>
        <v>0</v>
      </c>
      <c r="AA939" s="2">
        <f>IFERROR(Demos!D937,"")</f>
        <v>0</v>
      </c>
      <c r="AB939" s="2">
        <f>IFERROR(Demos!E937,"")</f>
        <v>0</v>
      </c>
      <c r="AC939">
        <f>IFERROR(Demos!G937,"")</f>
        <v>0</v>
      </c>
      <c r="AD939">
        <f>IFERROR(Demos!H937,"")</f>
        <v>0</v>
      </c>
      <c r="AF939">
        <f>IFERROR(Telemarketing!A934,"")</f>
        <v>0</v>
      </c>
      <c r="AG939">
        <f>IFERROR(Telemarketing!B934,"")</f>
        <v>0</v>
      </c>
      <c r="AH939" s="2">
        <f>IFERROR(Telemarketing!C934,"")</f>
        <v>0</v>
      </c>
      <c r="AI939" s="42">
        <f>IFERROR(Telemarketing!D934,"")</f>
        <v>0</v>
      </c>
      <c r="AJ939">
        <f>IFERROR(Telemarketing!E934,"")</f>
        <v>0</v>
      </c>
      <c r="AK939">
        <f>IFERROR(Telemarketing!F934,"")</f>
        <v>0</v>
      </c>
      <c r="AL939">
        <f>IFERROR(Telemarketing!G934,"")</f>
        <v>0</v>
      </c>
    </row>
    <row r="940" spans="2:38" x14ac:dyDescent="0.2">
      <c r="B940" s="2"/>
      <c r="K940" s="5"/>
      <c r="L940" s="2"/>
      <c r="O940">
        <f>IFERROR(Referidos!A940,"")</f>
        <v>0</v>
      </c>
      <c r="P940">
        <f>IFERROR(Referidos!B940,"")</f>
        <v>0</v>
      </c>
      <c r="Q940" s="2">
        <f>IFERROR(Referidos!C940,"")</f>
        <v>0</v>
      </c>
      <c r="R940">
        <f>IFERROR(Referidos!D940,"")</f>
        <v>0</v>
      </c>
      <c r="S940">
        <f>IFERROR(Referidos!J940,"")</f>
        <v>0</v>
      </c>
      <c r="T940">
        <f>IFERROR(Referidos!N940,"")</f>
        <v>0</v>
      </c>
      <c r="U940" s="5">
        <f>IFERROR(Referidos!P940,"")</f>
        <v>0</v>
      </c>
      <c r="V940">
        <f>IFERROR(Referidos!S940,"")</f>
        <v>0</v>
      </c>
      <c r="X940">
        <f>IFERROR(Demos!A938,"")</f>
        <v>0</v>
      </c>
      <c r="Y940">
        <f>IFERROR(Demos!B938,"")</f>
        <v>0</v>
      </c>
      <c r="Z940">
        <f>IFERROR(Demos!C938,"")</f>
        <v>0</v>
      </c>
      <c r="AA940" s="2">
        <f>IFERROR(Demos!D938,"")</f>
        <v>0</v>
      </c>
      <c r="AB940" s="2">
        <f>IFERROR(Demos!E938,"")</f>
        <v>0</v>
      </c>
      <c r="AC940">
        <f>IFERROR(Demos!G938,"")</f>
        <v>0</v>
      </c>
      <c r="AD940">
        <f>IFERROR(Demos!H938,"")</f>
        <v>0</v>
      </c>
      <c r="AF940">
        <f>IFERROR(Telemarketing!A935,"")</f>
        <v>0</v>
      </c>
      <c r="AG940">
        <f>IFERROR(Telemarketing!B935,"")</f>
        <v>0</v>
      </c>
      <c r="AH940" s="2">
        <f>IFERROR(Telemarketing!C935,"")</f>
        <v>0</v>
      </c>
      <c r="AI940" s="42">
        <f>IFERROR(Telemarketing!D935,"")</f>
        <v>0</v>
      </c>
      <c r="AJ940">
        <f>IFERROR(Telemarketing!E935,"")</f>
        <v>0</v>
      </c>
      <c r="AK940">
        <f>IFERROR(Telemarketing!F935,"")</f>
        <v>0</v>
      </c>
      <c r="AL940">
        <f>IFERROR(Telemarketing!G935,"")</f>
        <v>0</v>
      </c>
    </row>
    <row r="941" spans="2:38" x14ac:dyDescent="0.2">
      <c r="B941" s="2"/>
      <c r="K941" s="5"/>
      <c r="L941" s="2"/>
      <c r="O941">
        <f>IFERROR(Referidos!A941,"")</f>
        <v>0</v>
      </c>
      <c r="P941">
        <f>IFERROR(Referidos!B941,"")</f>
        <v>0</v>
      </c>
      <c r="Q941" s="2">
        <f>IFERROR(Referidos!C941,"")</f>
        <v>0</v>
      </c>
      <c r="R941">
        <f>IFERROR(Referidos!D941,"")</f>
        <v>0</v>
      </c>
      <c r="S941">
        <f>IFERROR(Referidos!J941,"")</f>
        <v>0</v>
      </c>
      <c r="T941">
        <f>IFERROR(Referidos!N941,"")</f>
        <v>0</v>
      </c>
      <c r="U941" s="5">
        <f>IFERROR(Referidos!P941,"")</f>
        <v>0</v>
      </c>
      <c r="V941">
        <f>IFERROR(Referidos!S941,"")</f>
        <v>0</v>
      </c>
      <c r="X941">
        <f>IFERROR(Demos!A939,"")</f>
        <v>0</v>
      </c>
      <c r="Y941">
        <f>IFERROR(Demos!B939,"")</f>
        <v>0</v>
      </c>
      <c r="Z941">
        <f>IFERROR(Demos!C939,"")</f>
        <v>0</v>
      </c>
      <c r="AA941" s="2">
        <f>IFERROR(Demos!D939,"")</f>
        <v>0</v>
      </c>
      <c r="AB941" s="2">
        <f>IFERROR(Demos!E939,"")</f>
        <v>0</v>
      </c>
      <c r="AC941">
        <f>IFERROR(Demos!G939,"")</f>
        <v>0</v>
      </c>
      <c r="AD941">
        <f>IFERROR(Demos!H939,"")</f>
        <v>0</v>
      </c>
      <c r="AF941">
        <f>IFERROR(Telemarketing!A936,"")</f>
        <v>0</v>
      </c>
      <c r="AG941">
        <f>IFERROR(Telemarketing!B936,"")</f>
        <v>0</v>
      </c>
      <c r="AH941" s="2">
        <f>IFERROR(Telemarketing!C936,"")</f>
        <v>0</v>
      </c>
      <c r="AI941" s="42">
        <f>IFERROR(Telemarketing!D936,"")</f>
        <v>0</v>
      </c>
      <c r="AJ941">
        <f>IFERROR(Telemarketing!E936,"")</f>
        <v>0</v>
      </c>
      <c r="AK941">
        <f>IFERROR(Telemarketing!F936,"")</f>
        <v>0</v>
      </c>
      <c r="AL941">
        <f>IFERROR(Telemarketing!G936,"")</f>
        <v>0</v>
      </c>
    </row>
    <row r="942" spans="2:38" x14ac:dyDescent="0.2">
      <c r="B942" s="2"/>
      <c r="K942" s="5"/>
      <c r="L942" s="2"/>
      <c r="O942">
        <f>IFERROR(Referidos!A942,"")</f>
        <v>0</v>
      </c>
      <c r="P942">
        <f>IFERROR(Referidos!B942,"")</f>
        <v>0</v>
      </c>
      <c r="Q942" s="2">
        <f>IFERROR(Referidos!C942,"")</f>
        <v>0</v>
      </c>
      <c r="R942">
        <f>IFERROR(Referidos!D942,"")</f>
        <v>0</v>
      </c>
      <c r="S942">
        <f>IFERROR(Referidos!J942,"")</f>
        <v>0</v>
      </c>
      <c r="T942">
        <f>IFERROR(Referidos!N942,"")</f>
        <v>0</v>
      </c>
      <c r="U942" s="5">
        <f>IFERROR(Referidos!P942,"")</f>
        <v>0</v>
      </c>
      <c r="V942">
        <f>IFERROR(Referidos!S942,"")</f>
        <v>0</v>
      </c>
      <c r="X942">
        <f>IFERROR(Demos!A940,"")</f>
        <v>0</v>
      </c>
      <c r="Y942">
        <f>IFERROR(Demos!B940,"")</f>
        <v>0</v>
      </c>
      <c r="Z942">
        <f>IFERROR(Demos!C940,"")</f>
        <v>0</v>
      </c>
      <c r="AA942" s="2">
        <f>IFERROR(Demos!D940,"")</f>
        <v>0</v>
      </c>
      <c r="AB942" s="2">
        <f>IFERROR(Demos!E940,"")</f>
        <v>0</v>
      </c>
      <c r="AC942">
        <f>IFERROR(Demos!G940,"")</f>
        <v>0</v>
      </c>
      <c r="AD942">
        <f>IFERROR(Demos!H940,"")</f>
        <v>0</v>
      </c>
      <c r="AF942">
        <f>IFERROR(Telemarketing!A937,"")</f>
        <v>0</v>
      </c>
      <c r="AG942">
        <f>IFERROR(Telemarketing!B937,"")</f>
        <v>0</v>
      </c>
      <c r="AH942" s="2">
        <f>IFERROR(Telemarketing!C937,"")</f>
        <v>0</v>
      </c>
      <c r="AI942" s="42">
        <f>IFERROR(Telemarketing!D937,"")</f>
        <v>0</v>
      </c>
      <c r="AJ942">
        <f>IFERROR(Telemarketing!E937,"")</f>
        <v>0</v>
      </c>
      <c r="AK942">
        <f>IFERROR(Telemarketing!F937,"")</f>
        <v>0</v>
      </c>
      <c r="AL942">
        <f>IFERROR(Telemarketing!G937,"")</f>
        <v>0</v>
      </c>
    </row>
    <row r="943" spans="2:38" x14ac:dyDescent="0.2">
      <c r="B943" s="2"/>
      <c r="K943" s="5"/>
      <c r="L943" s="2"/>
      <c r="O943">
        <f>IFERROR(Referidos!A943,"")</f>
        <v>0</v>
      </c>
      <c r="P943">
        <f>IFERROR(Referidos!B943,"")</f>
        <v>0</v>
      </c>
      <c r="Q943" s="2">
        <f>IFERROR(Referidos!C943,"")</f>
        <v>0</v>
      </c>
      <c r="R943">
        <f>IFERROR(Referidos!D943,"")</f>
        <v>0</v>
      </c>
      <c r="S943">
        <f>IFERROR(Referidos!J943,"")</f>
        <v>0</v>
      </c>
      <c r="T943">
        <f>IFERROR(Referidos!N943,"")</f>
        <v>0</v>
      </c>
      <c r="U943" s="5">
        <f>IFERROR(Referidos!P943,"")</f>
        <v>0</v>
      </c>
      <c r="V943">
        <f>IFERROR(Referidos!S943,"")</f>
        <v>0</v>
      </c>
      <c r="X943">
        <f>IFERROR(Demos!A941,"")</f>
        <v>0</v>
      </c>
      <c r="Y943">
        <f>IFERROR(Demos!B941,"")</f>
        <v>0</v>
      </c>
      <c r="Z943">
        <f>IFERROR(Demos!C941,"")</f>
        <v>0</v>
      </c>
      <c r="AA943" s="2">
        <f>IFERROR(Demos!D941,"")</f>
        <v>0</v>
      </c>
      <c r="AB943" s="2">
        <f>IFERROR(Demos!E941,"")</f>
        <v>0</v>
      </c>
      <c r="AC943">
        <f>IFERROR(Demos!G941,"")</f>
        <v>0</v>
      </c>
      <c r="AD943">
        <f>IFERROR(Demos!H941,"")</f>
        <v>0</v>
      </c>
      <c r="AF943">
        <f>IFERROR(Telemarketing!A938,"")</f>
        <v>0</v>
      </c>
      <c r="AG943">
        <f>IFERROR(Telemarketing!B938,"")</f>
        <v>0</v>
      </c>
      <c r="AH943" s="2">
        <f>IFERROR(Telemarketing!C938,"")</f>
        <v>0</v>
      </c>
      <c r="AI943" s="42">
        <f>IFERROR(Telemarketing!D938,"")</f>
        <v>0</v>
      </c>
      <c r="AJ943">
        <f>IFERROR(Telemarketing!E938,"")</f>
        <v>0</v>
      </c>
      <c r="AK943">
        <f>IFERROR(Telemarketing!F938,"")</f>
        <v>0</v>
      </c>
      <c r="AL943">
        <f>IFERROR(Telemarketing!G938,"")</f>
        <v>0</v>
      </c>
    </row>
    <row r="944" spans="2:38" x14ac:dyDescent="0.2">
      <c r="B944" s="2"/>
      <c r="K944" s="5"/>
      <c r="L944" s="2"/>
      <c r="O944">
        <f>IFERROR(Referidos!A944,"")</f>
        <v>0</v>
      </c>
      <c r="P944">
        <f>IFERROR(Referidos!B944,"")</f>
        <v>0</v>
      </c>
      <c r="Q944" s="2">
        <f>IFERROR(Referidos!C944,"")</f>
        <v>0</v>
      </c>
      <c r="R944">
        <f>IFERROR(Referidos!D944,"")</f>
        <v>0</v>
      </c>
      <c r="S944">
        <f>IFERROR(Referidos!J944,"")</f>
        <v>0</v>
      </c>
      <c r="T944">
        <f>IFERROR(Referidos!N944,"")</f>
        <v>0</v>
      </c>
      <c r="U944" s="5">
        <f>IFERROR(Referidos!P944,"")</f>
        <v>0</v>
      </c>
      <c r="V944">
        <f>IFERROR(Referidos!S944,"")</f>
        <v>0</v>
      </c>
      <c r="X944">
        <f>IFERROR(Demos!A942,"")</f>
        <v>0</v>
      </c>
      <c r="Y944">
        <f>IFERROR(Demos!B942,"")</f>
        <v>0</v>
      </c>
      <c r="Z944">
        <f>IFERROR(Demos!C942,"")</f>
        <v>0</v>
      </c>
      <c r="AA944" s="2">
        <f>IFERROR(Demos!D942,"")</f>
        <v>0</v>
      </c>
      <c r="AB944" s="2">
        <f>IFERROR(Demos!E942,"")</f>
        <v>0</v>
      </c>
      <c r="AC944">
        <f>IFERROR(Demos!G942,"")</f>
        <v>0</v>
      </c>
      <c r="AD944">
        <f>IFERROR(Demos!H942,"")</f>
        <v>0</v>
      </c>
      <c r="AF944">
        <f>IFERROR(Telemarketing!A939,"")</f>
        <v>0</v>
      </c>
      <c r="AG944">
        <f>IFERROR(Telemarketing!B939,"")</f>
        <v>0</v>
      </c>
      <c r="AH944" s="2">
        <f>IFERROR(Telemarketing!C939,"")</f>
        <v>0</v>
      </c>
      <c r="AI944" s="42">
        <f>IFERROR(Telemarketing!D939,"")</f>
        <v>0</v>
      </c>
      <c r="AJ944">
        <f>IFERROR(Telemarketing!E939,"")</f>
        <v>0</v>
      </c>
      <c r="AK944">
        <f>IFERROR(Telemarketing!F939,"")</f>
        <v>0</v>
      </c>
      <c r="AL944">
        <f>IFERROR(Telemarketing!G939,"")</f>
        <v>0</v>
      </c>
    </row>
    <row r="945" spans="2:38" x14ac:dyDescent="0.2">
      <c r="B945" s="2"/>
      <c r="K945" s="5"/>
      <c r="L945" s="2"/>
      <c r="O945">
        <f>IFERROR(Referidos!A945,"")</f>
        <v>0</v>
      </c>
      <c r="P945">
        <f>IFERROR(Referidos!B945,"")</f>
        <v>0</v>
      </c>
      <c r="Q945" s="2">
        <f>IFERROR(Referidos!C945,"")</f>
        <v>0</v>
      </c>
      <c r="R945">
        <f>IFERROR(Referidos!D945,"")</f>
        <v>0</v>
      </c>
      <c r="S945">
        <f>IFERROR(Referidos!J945,"")</f>
        <v>0</v>
      </c>
      <c r="T945">
        <f>IFERROR(Referidos!N945,"")</f>
        <v>0</v>
      </c>
      <c r="U945" s="5">
        <f>IFERROR(Referidos!P945,"")</f>
        <v>0</v>
      </c>
      <c r="V945">
        <f>IFERROR(Referidos!S945,"")</f>
        <v>0</v>
      </c>
      <c r="X945">
        <f>IFERROR(Demos!A943,"")</f>
        <v>0</v>
      </c>
      <c r="Y945">
        <f>IFERROR(Demos!B943,"")</f>
        <v>0</v>
      </c>
      <c r="Z945">
        <f>IFERROR(Demos!C943,"")</f>
        <v>0</v>
      </c>
      <c r="AA945" s="2">
        <f>IFERROR(Demos!D943,"")</f>
        <v>0</v>
      </c>
      <c r="AB945" s="2">
        <f>IFERROR(Demos!E943,"")</f>
        <v>0</v>
      </c>
      <c r="AC945">
        <f>IFERROR(Demos!G943,"")</f>
        <v>0</v>
      </c>
      <c r="AD945">
        <f>IFERROR(Demos!H943,"")</f>
        <v>0</v>
      </c>
      <c r="AF945">
        <f>IFERROR(Telemarketing!A940,"")</f>
        <v>0</v>
      </c>
      <c r="AG945">
        <f>IFERROR(Telemarketing!B940,"")</f>
        <v>0</v>
      </c>
      <c r="AH945" s="2">
        <f>IFERROR(Telemarketing!C940,"")</f>
        <v>0</v>
      </c>
      <c r="AI945" s="42">
        <f>IFERROR(Telemarketing!D940,"")</f>
        <v>0</v>
      </c>
      <c r="AJ945">
        <f>IFERROR(Telemarketing!E940,"")</f>
        <v>0</v>
      </c>
      <c r="AK945">
        <f>IFERROR(Telemarketing!F940,"")</f>
        <v>0</v>
      </c>
      <c r="AL945">
        <f>IFERROR(Telemarketing!G940,"")</f>
        <v>0</v>
      </c>
    </row>
    <row r="946" spans="2:38" x14ac:dyDescent="0.2">
      <c r="B946" s="2"/>
      <c r="K946" s="5"/>
      <c r="L946" s="2"/>
      <c r="O946">
        <f>IFERROR(Referidos!A946,"")</f>
        <v>0</v>
      </c>
      <c r="P946">
        <f>IFERROR(Referidos!B946,"")</f>
        <v>0</v>
      </c>
      <c r="Q946" s="2">
        <f>IFERROR(Referidos!C946,"")</f>
        <v>0</v>
      </c>
      <c r="R946">
        <f>IFERROR(Referidos!D946,"")</f>
        <v>0</v>
      </c>
      <c r="S946">
        <f>IFERROR(Referidos!J946,"")</f>
        <v>0</v>
      </c>
      <c r="T946">
        <f>IFERROR(Referidos!N946,"")</f>
        <v>0</v>
      </c>
      <c r="U946" s="5">
        <f>IFERROR(Referidos!P946,"")</f>
        <v>0</v>
      </c>
      <c r="V946">
        <f>IFERROR(Referidos!S946,"")</f>
        <v>0</v>
      </c>
      <c r="X946">
        <f>IFERROR(Demos!A944,"")</f>
        <v>0</v>
      </c>
      <c r="Y946">
        <f>IFERROR(Demos!B944,"")</f>
        <v>0</v>
      </c>
      <c r="Z946">
        <f>IFERROR(Demos!C944,"")</f>
        <v>0</v>
      </c>
      <c r="AA946" s="2">
        <f>IFERROR(Demos!D944,"")</f>
        <v>0</v>
      </c>
      <c r="AB946" s="2">
        <f>IFERROR(Demos!E944,"")</f>
        <v>0</v>
      </c>
      <c r="AC946">
        <f>IFERROR(Demos!G944,"")</f>
        <v>0</v>
      </c>
      <c r="AD946">
        <f>IFERROR(Demos!H944,"")</f>
        <v>0</v>
      </c>
      <c r="AF946">
        <f>IFERROR(Telemarketing!A941,"")</f>
        <v>0</v>
      </c>
      <c r="AG946">
        <f>IFERROR(Telemarketing!B941,"")</f>
        <v>0</v>
      </c>
      <c r="AH946" s="2">
        <f>IFERROR(Telemarketing!C941,"")</f>
        <v>0</v>
      </c>
      <c r="AI946" s="42">
        <f>IFERROR(Telemarketing!D941,"")</f>
        <v>0</v>
      </c>
      <c r="AJ946">
        <f>IFERROR(Telemarketing!E941,"")</f>
        <v>0</v>
      </c>
      <c r="AK946">
        <f>IFERROR(Telemarketing!F941,"")</f>
        <v>0</v>
      </c>
      <c r="AL946">
        <f>IFERROR(Telemarketing!G941,"")</f>
        <v>0</v>
      </c>
    </row>
    <row r="947" spans="2:38" x14ac:dyDescent="0.2">
      <c r="B947" s="2"/>
      <c r="K947" s="5"/>
      <c r="L947" s="2"/>
      <c r="O947">
        <f>IFERROR(Referidos!A947,"")</f>
        <v>0</v>
      </c>
      <c r="P947">
        <f>IFERROR(Referidos!B947,"")</f>
        <v>0</v>
      </c>
      <c r="Q947" s="2">
        <f>IFERROR(Referidos!C947,"")</f>
        <v>0</v>
      </c>
      <c r="R947">
        <f>IFERROR(Referidos!D947,"")</f>
        <v>0</v>
      </c>
      <c r="S947">
        <f>IFERROR(Referidos!J947,"")</f>
        <v>0</v>
      </c>
      <c r="T947">
        <f>IFERROR(Referidos!N947,"")</f>
        <v>0</v>
      </c>
      <c r="U947" s="5">
        <f>IFERROR(Referidos!P947,"")</f>
        <v>0</v>
      </c>
      <c r="V947">
        <f>IFERROR(Referidos!S947,"")</f>
        <v>0</v>
      </c>
      <c r="X947">
        <f>IFERROR(Demos!A945,"")</f>
        <v>0</v>
      </c>
      <c r="Y947">
        <f>IFERROR(Demos!B945,"")</f>
        <v>0</v>
      </c>
      <c r="Z947">
        <f>IFERROR(Demos!C945,"")</f>
        <v>0</v>
      </c>
      <c r="AA947" s="2">
        <f>IFERROR(Demos!D945,"")</f>
        <v>0</v>
      </c>
      <c r="AB947" s="2">
        <f>IFERROR(Demos!E945,"")</f>
        <v>0</v>
      </c>
      <c r="AC947">
        <f>IFERROR(Demos!G945,"")</f>
        <v>0</v>
      </c>
      <c r="AD947">
        <f>IFERROR(Demos!H945,"")</f>
        <v>0</v>
      </c>
      <c r="AF947">
        <f>IFERROR(Telemarketing!A942,"")</f>
        <v>0</v>
      </c>
      <c r="AG947">
        <f>IFERROR(Telemarketing!B942,"")</f>
        <v>0</v>
      </c>
      <c r="AH947" s="2">
        <f>IFERROR(Telemarketing!C942,"")</f>
        <v>0</v>
      </c>
      <c r="AI947" s="42">
        <f>IFERROR(Telemarketing!D942,"")</f>
        <v>0</v>
      </c>
      <c r="AJ947">
        <f>IFERROR(Telemarketing!E942,"")</f>
        <v>0</v>
      </c>
      <c r="AK947">
        <f>IFERROR(Telemarketing!F942,"")</f>
        <v>0</v>
      </c>
      <c r="AL947">
        <f>IFERROR(Telemarketing!G942,"")</f>
        <v>0</v>
      </c>
    </row>
    <row r="948" spans="2:38" x14ac:dyDescent="0.2">
      <c r="B948" s="2"/>
      <c r="K948" s="5"/>
      <c r="L948" s="2"/>
      <c r="O948">
        <f>IFERROR(Referidos!A948,"")</f>
        <v>0</v>
      </c>
      <c r="P948">
        <f>IFERROR(Referidos!B948,"")</f>
        <v>0</v>
      </c>
      <c r="Q948" s="2">
        <f>IFERROR(Referidos!C948,"")</f>
        <v>0</v>
      </c>
      <c r="R948">
        <f>IFERROR(Referidos!D948,"")</f>
        <v>0</v>
      </c>
      <c r="S948">
        <f>IFERROR(Referidos!J948,"")</f>
        <v>0</v>
      </c>
      <c r="T948">
        <f>IFERROR(Referidos!N948,"")</f>
        <v>0</v>
      </c>
      <c r="U948" s="5">
        <f>IFERROR(Referidos!P948,"")</f>
        <v>0</v>
      </c>
      <c r="V948">
        <f>IFERROR(Referidos!S948,"")</f>
        <v>0</v>
      </c>
      <c r="X948">
        <f>IFERROR(Demos!A946,"")</f>
        <v>0</v>
      </c>
      <c r="Y948">
        <f>IFERROR(Demos!B946,"")</f>
        <v>0</v>
      </c>
      <c r="Z948">
        <f>IFERROR(Demos!C946,"")</f>
        <v>0</v>
      </c>
      <c r="AA948" s="2">
        <f>IFERROR(Demos!D946,"")</f>
        <v>0</v>
      </c>
      <c r="AB948" s="2">
        <f>IFERROR(Demos!E946,"")</f>
        <v>0</v>
      </c>
      <c r="AC948">
        <f>IFERROR(Demos!G946,"")</f>
        <v>0</v>
      </c>
      <c r="AD948">
        <f>IFERROR(Demos!H946,"")</f>
        <v>0</v>
      </c>
      <c r="AF948">
        <f>IFERROR(Telemarketing!A943,"")</f>
        <v>0</v>
      </c>
      <c r="AG948">
        <f>IFERROR(Telemarketing!B943,"")</f>
        <v>0</v>
      </c>
      <c r="AH948" s="2">
        <f>IFERROR(Telemarketing!C943,"")</f>
        <v>0</v>
      </c>
      <c r="AI948" s="42">
        <f>IFERROR(Telemarketing!D943,"")</f>
        <v>0</v>
      </c>
      <c r="AJ948">
        <f>IFERROR(Telemarketing!E943,"")</f>
        <v>0</v>
      </c>
      <c r="AK948">
        <f>IFERROR(Telemarketing!F943,"")</f>
        <v>0</v>
      </c>
      <c r="AL948">
        <f>IFERROR(Telemarketing!G943,"")</f>
        <v>0</v>
      </c>
    </row>
    <row r="949" spans="2:38" x14ac:dyDescent="0.2">
      <c r="B949" s="2"/>
      <c r="K949" s="5"/>
      <c r="L949" s="2"/>
      <c r="O949">
        <f>IFERROR(Referidos!A949,"")</f>
        <v>0</v>
      </c>
      <c r="P949">
        <f>IFERROR(Referidos!B949,"")</f>
        <v>0</v>
      </c>
      <c r="Q949" s="2">
        <f>IFERROR(Referidos!C949,"")</f>
        <v>0</v>
      </c>
      <c r="R949">
        <f>IFERROR(Referidos!D949,"")</f>
        <v>0</v>
      </c>
      <c r="S949">
        <f>IFERROR(Referidos!J949,"")</f>
        <v>0</v>
      </c>
      <c r="T949">
        <f>IFERROR(Referidos!N949,"")</f>
        <v>0</v>
      </c>
      <c r="U949" s="5">
        <f>IFERROR(Referidos!P949,"")</f>
        <v>0</v>
      </c>
      <c r="V949">
        <f>IFERROR(Referidos!S949,"")</f>
        <v>0</v>
      </c>
      <c r="X949">
        <f>IFERROR(Demos!A947,"")</f>
        <v>0</v>
      </c>
      <c r="Y949">
        <f>IFERROR(Demos!B947,"")</f>
        <v>0</v>
      </c>
      <c r="Z949">
        <f>IFERROR(Demos!C947,"")</f>
        <v>0</v>
      </c>
      <c r="AA949" s="2">
        <f>IFERROR(Demos!D947,"")</f>
        <v>0</v>
      </c>
      <c r="AB949" s="2">
        <f>IFERROR(Demos!E947,"")</f>
        <v>0</v>
      </c>
      <c r="AC949">
        <f>IFERROR(Demos!G947,"")</f>
        <v>0</v>
      </c>
      <c r="AD949">
        <f>IFERROR(Demos!H947,"")</f>
        <v>0</v>
      </c>
      <c r="AF949">
        <f>IFERROR(Telemarketing!A944,"")</f>
        <v>0</v>
      </c>
      <c r="AG949">
        <f>IFERROR(Telemarketing!B944,"")</f>
        <v>0</v>
      </c>
      <c r="AH949" s="2">
        <f>IFERROR(Telemarketing!C944,"")</f>
        <v>0</v>
      </c>
      <c r="AI949" s="42">
        <f>IFERROR(Telemarketing!D944,"")</f>
        <v>0</v>
      </c>
      <c r="AJ949">
        <f>IFERROR(Telemarketing!E944,"")</f>
        <v>0</v>
      </c>
      <c r="AK949">
        <f>IFERROR(Telemarketing!F944,"")</f>
        <v>0</v>
      </c>
      <c r="AL949">
        <f>IFERROR(Telemarketing!G944,"")</f>
        <v>0</v>
      </c>
    </row>
    <row r="950" spans="2:38" x14ac:dyDescent="0.2">
      <c r="B950" s="2"/>
      <c r="K950" s="5"/>
      <c r="L950" s="2"/>
      <c r="O950">
        <f>IFERROR(Referidos!A950,"")</f>
        <v>0</v>
      </c>
      <c r="P950">
        <f>IFERROR(Referidos!B950,"")</f>
        <v>0</v>
      </c>
      <c r="Q950" s="2">
        <f>IFERROR(Referidos!C950,"")</f>
        <v>0</v>
      </c>
      <c r="R950">
        <f>IFERROR(Referidos!D950,"")</f>
        <v>0</v>
      </c>
      <c r="S950">
        <f>IFERROR(Referidos!J950,"")</f>
        <v>0</v>
      </c>
      <c r="T950">
        <f>IFERROR(Referidos!N950,"")</f>
        <v>0</v>
      </c>
      <c r="U950" s="5">
        <f>IFERROR(Referidos!P950,"")</f>
        <v>0</v>
      </c>
      <c r="V950">
        <f>IFERROR(Referidos!S950,"")</f>
        <v>0</v>
      </c>
      <c r="X950">
        <f>IFERROR(Demos!A948,"")</f>
        <v>0</v>
      </c>
      <c r="Y950">
        <f>IFERROR(Demos!B948,"")</f>
        <v>0</v>
      </c>
      <c r="Z950">
        <f>IFERROR(Demos!C948,"")</f>
        <v>0</v>
      </c>
      <c r="AA950" s="2">
        <f>IFERROR(Demos!D948,"")</f>
        <v>0</v>
      </c>
      <c r="AB950" s="2">
        <f>IFERROR(Demos!E948,"")</f>
        <v>0</v>
      </c>
      <c r="AC950">
        <f>IFERROR(Demos!G948,"")</f>
        <v>0</v>
      </c>
      <c r="AD950">
        <f>IFERROR(Demos!H948,"")</f>
        <v>0</v>
      </c>
      <c r="AF950">
        <f>IFERROR(Telemarketing!A945,"")</f>
        <v>0</v>
      </c>
      <c r="AG950">
        <f>IFERROR(Telemarketing!B945,"")</f>
        <v>0</v>
      </c>
      <c r="AH950" s="2">
        <f>IFERROR(Telemarketing!C945,"")</f>
        <v>0</v>
      </c>
      <c r="AI950" s="42">
        <f>IFERROR(Telemarketing!D945,"")</f>
        <v>0</v>
      </c>
      <c r="AJ950">
        <f>IFERROR(Telemarketing!E945,"")</f>
        <v>0</v>
      </c>
      <c r="AK950">
        <f>IFERROR(Telemarketing!F945,"")</f>
        <v>0</v>
      </c>
      <c r="AL950">
        <f>IFERROR(Telemarketing!G945,"")</f>
        <v>0</v>
      </c>
    </row>
    <row r="951" spans="2:38" x14ac:dyDescent="0.2">
      <c r="B951" s="2"/>
      <c r="K951" s="5"/>
      <c r="L951" s="2"/>
      <c r="O951">
        <f>IFERROR(Referidos!A951,"")</f>
        <v>0</v>
      </c>
      <c r="P951">
        <f>IFERROR(Referidos!B951,"")</f>
        <v>0</v>
      </c>
      <c r="Q951" s="2">
        <f>IFERROR(Referidos!C951,"")</f>
        <v>0</v>
      </c>
      <c r="R951">
        <f>IFERROR(Referidos!D951,"")</f>
        <v>0</v>
      </c>
      <c r="S951">
        <f>IFERROR(Referidos!J951,"")</f>
        <v>0</v>
      </c>
      <c r="T951">
        <f>IFERROR(Referidos!N951,"")</f>
        <v>0</v>
      </c>
      <c r="U951" s="5">
        <f>IFERROR(Referidos!P951,"")</f>
        <v>0</v>
      </c>
      <c r="V951">
        <f>IFERROR(Referidos!S951,"")</f>
        <v>0</v>
      </c>
      <c r="X951">
        <f>IFERROR(Demos!A949,"")</f>
        <v>0</v>
      </c>
      <c r="Y951">
        <f>IFERROR(Demos!B949,"")</f>
        <v>0</v>
      </c>
      <c r="Z951">
        <f>IFERROR(Demos!C949,"")</f>
        <v>0</v>
      </c>
      <c r="AA951" s="2">
        <f>IFERROR(Demos!D949,"")</f>
        <v>0</v>
      </c>
      <c r="AB951" s="2">
        <f>IFERROR(Demos!E949,"")</f>
        <v>0</v>
      </c>
      <c r="AC951">
        <f>IFERROR(Demos!G949,"")</f>
        <v>0</v>
      </c>
      <c r="AD951">
        <f>IFERROR(Demos!H949,"")</f>
        <v>0</v>
      </c>
      <c r="AF951">
        <f>IFERROR(Telemarketing!A946,"")</f>
        <v>0</v>
      </c>
      <c r="AG951">
        <f>IFERROR(Telemarketing!B946,"")</f>
        <v>0</v>
      </c>
      <c r="AH951" s="2">
        <f>IFERROR(Telemarketing!C946,"")</f>
        <v>0</v>
      </c>
      <c r="AI951" s="42">
        <f>IFERROR(Telemarketing!D946,"")</f>
        <v>0</v>
      </c>
      <c r="AJ951">
        <f>IFERROR(Telemarketing!E946,"")</f>
        <v>0</v>
      </c>
      <c r="AK951">
        <f>IFERROR(Telemarketing!F946,"")</f>
        <v>0</v>
      </c>
      <c r="AL951">
        <f>IFERROR(Telemarketing!G946,"")</f>
        <v>0</v>
      </c>
    </row>
    <row r="952" spans="2:38" x14ac:dyDescent="0.2">
      <c r="B952" s="2"/>
      <c r="K952" s="5"/>
      <c r="L952" s="2"/>
      <c r="O952">
        <f>IFERROR(Referidos!A952,"")</f>
        <v>0</v>
      </c>
      <c r="P952">
        <f>IFERROR(Referidos!B952,"")</f>
        <v>0</v>
      </c>
      <c r="Q952" s="2">
        <f>IFERROR(Referidos!C952,"")</f>
        <v>0</v>
      </c>
      <c r="R952">
        <f>IFERROR(Referidos!D952,"")</f>
        <v>0</v>
      </c>
      <c r="S952">
        <f>IFERROR(Referidos!J952,"")</f>
        <v>0</v>
      </c>
      <c r="T952">
        <f>IFERROR(Referidos!N952,"")</f>
        <v>0</v>
      </c>
      <c r="U952" s="5">
        <f>IFERROR(Referidos!P952,"")</f>
        <v>0</v>
      </c>
      <c r="V952">
        <f>IFERROR(Referidos!S952,"")</f>
        <v>0</v>
      </c>
      <c r="X952">
        <f>IFERROR(Demos!A950,"")</f>
        <v>0</v>
      </c>
      <c r="Y952">
        <f>IFERROR(Demos!B950,"")</f>
        <v>0</v>
      </c>
      <c r="Z952">
        <f>IFERROR(Demos!C950,"")</f>
        <v>0</v>
      </c>
      <c r="AA952" s="2">
        <f>IFERROR(Demos!D950,"")</f>
        <v>0</v>
      </c>
      <c r="AB952" s="2">
        <f>IFERROR(Demos!E950,"")</f>
        <v>0</v>
      </c>
      <c r="AC952">
        <f>IFERROR(Demos!G950,"")</f>
        <v>0</v>
      </c>
      <c r="AD952">
        <f>IFERROR(Demos!H950,"")</f>
        <v>0</v>
      </c>
      <c r="AF952">
        <f>IFERROR(Telemarketing!A947,"")</f>
        <v>0</v>
      </c>
      <c r="AG952">
        <f>IFERROR(Telemarketing!B947,"")</f>
        <v>0</v>
      </c>
      <c r="AH952" s="2">
        <f>IFERROR(Telemarketing!C947,"")</f>
        <v>0</v>
      </c>
      <c r="AI952" s="42">
        <f>IFERROR(Telemarketing!D947,"")</f>
        <v>0</v>
      </c>
      <c r="AJ952">
        <f>IFERROR(Telemarketing!E947,"")</f>
        <v>0</v>
      </c>
      <c r="AK952">
        <f>IFERROR(Telemarketing!F947,"")</f>
        <v>0</v>
      </c>
      <c r="AL952">
        <f>IFERROR(Telemarketing!G947,"")</f>
        <v>0</v>
      </c>
    </row>
    <row r="953" spans="2:38" x14ac:dyDescent="0.2">
      <c r="B953" s="2"/>
      <c r="K953" s="5"/>
      <c r="L953" s="2"/>
      <c r="O953">
        <f>IFERROR(Referidos!A953,"")</f>
        <v>0</v>
      </c>
      <c r="P953">
        <f>IFERROR(Referidos!B953,"")</f>
        <v>0</v>
      </c>
      <c r="Q953" s="2">
        <f>IFERROR(Referidos!C953,"")</f>
        <v>0</v>
      </c>
      <c r="R953">
        <f>IFERROR(Referidos!D953,"")</f>
        <v>0</v>
      </c>
      <c r="S953">
        <f>IFERROR(Referidos!J953,"")</f>
        <v>0</v>
      </c>
      <c r="T953">
        <f>IFERROR(Referidos!N953,"")</f>
        <v>0</v>
      </c>
      <c r="U953" s="5">
        <f>IFERROR(Referidos!P953,"")</f>
        <v>0</v>
      </c>
      <c r="V953">
        <f>IFERROR(Referidos!S953,"")</f>
        <v>0</v>
      </c>
      <c r="X953">
        <f>IFERROR(Demos!A951,"")</f>
        <v>0</v>
      </c>
      <c r="Y953">
        <f>IFERROR(Demos!B951,"")</f>
        <v>0</v>
      </c>
      <c r="Z953">
        <f>IFERROR(Demos!C951,"")</f>
        <v>0</v>
      </c>
      <c r="AA953" s="2">
        <f>IFERROR(Demos!D951,"")</f>
        <v>0</v>
      </c>
      <c r="AB953" s="2">
        <f>IFERROR(Demos!E951,"")</f>
        <v>0</v>
      </c>
      <c r="AC953">
        <f>IFERROR(Demos!G951,"")</f>
        <v>0</v>
      </c>
      <c r="AD953">
        <f>IFERROR(Demos!H951,"")</f>
        <v>0</v>
      </c>
      <c r="AF953">
        <f>IFERROR(Telemarketing!A948,"")</f>
        <v>0</v>
      </c>
      <c r="AG953">
        <f>IFERROR(Telemarketing!B948,"")</f>
        <v>0</v>
      </c>
      <c r="AH953" s="2">
        <f>IFERROR(Telemarketing!C948,"")</f>
        <v>0</v>
      </c>
      <c r="AI953" s="42">
        <f>IFERROR(Telemarketing!D948,"")</f>
        <v>0</v>
      </c>
      <c r="AJ953">
        <f>IFERROR(Telemarketing!E948,"")</f>
        <v>0</v>
      </c>
      <c r="AK953">
        <f>IFERROR(Telemarketing!F948,"")</f>
        <v>0</v>
      </c>
      <c r="AL953">
        <f>IFERROR(Telemarketing!G948,"")</f>
        <v>0</v>
      </c>
    </row>
    <row r="954" spans="2:38" x14ac:dyDescent="0.2">
      <c r="B954" s="2"/>
      <c r="K954" s="5"/>
      <c r="L954" s="2"/>
      <c r="O954">
        <f>IFERROR(Referidos!A954,"")</f>
        <v>0</v>
      </c>
      <c r="P954">
        <f>IFERROR(Referidos!B954,"")</f>
        <v>0</v>
      </c>
      <c r="Q954" s="2">
        <f>IFERROR(Referidos!C954,"")</f>
        <v>0</v>
      </c>
      <c r="R954">
        <f>IFERROR(Referidos!D954,"")</f>
        <v>0</v>
      </c>
      <c r="S954">
        <f>IFERROR(Referidos!J954,"")</f>
        <v>0</v>
      </c>
      <c r="T954">
        <f>IFERROR(Referidos!N954,"")</f>
        <v>0</v>
      </c>
      <c r="U954" s="5">
        <f>IFERROR(Referidos!P954,"")</f>
        <v>0</v>
      </c>
      <c r="V954">
        <f>IFERROR(Referidos!S954,"")</f>
        <v>0</v>
      </c>
      <c r="X954">
        <f>IFERROR(Demos!A952,"")</f>
        <v>0</v>
      </c>
      <c r="Y954">
        <f>IFERROR(Demos!B952,"")</f>
        <v>0</v>
      </c>
      <c r="Z954">
        <f>IFERROR(Demos!C952,"")</f>
        <v>0</v>
      </c>
      <c r="AA954" s="2">
        <f>IFERROR(Demos!D952,"")</f>
        <v>0</v>
      </c>
      <c r="AB954" s="2">
        <f>IFERROR(Demos!E952,"")</f>
        <v>0</v>
      </c>
      <c r="AC954">
        <f>IFERROR(Demos!G952,"")</f>
        <v>0</v>
      </c>
      <c r="AD954">
        <f>IFERROR(Demos!H952,"")</f>
        <v>0</v>
      </c>
      <c r="AF954">
        <f>IFERROR(Telemarketing!A949,"")</f>
        <v>0</v>
      </c>
      <c r="AG954">
        <f>IFERROR(Telemarketing!B949,"")</f>
        <v>0</v>
      </c>
      <c r="AH954" s="2">
        <f>IFERROR(Telemarketing!C949,"")</f>
        <v>0</v>
      </c>
      <c r="AI954" s="42">
        <f>IFERROR(Telemarketing!D949,"")</f>
        <v>0</v>
      </c>
      <c r="AJ954">
        <f>IFERROR(Telemarketing!E949,"")</f>
        <v>0</v>
      </c>
      <c r="AK954">
        <f>IFERROR(Telemarketing!F949,"")</f>
        <v>0</v>
      </c>
      <c r="AL954">
        <f>IFERROR(Telemarketing!G949,"")</f>
        <v>0</v>
      </c>
    </row>
    <row r="955" spans="2:38" x14ac:dyDescent="0.2">
      <c r="B955" s="2"/>
      <c r="K955" s="5"/>
      <c r="L955" s="2"/>
      <c r="O955">
        <f>IFERROR(Referidos!A955,"")</f>
        <v>0</v>
      </c>
      <c r="P955">
        <f>IFERROR(Referidos!B955,"")</f>
        <v>0</v>
      </c>
      <c r="Q955" s="2">
        <f>IFERROR(Referidos!C955,"")</f>
        <v>0</v>
      </c>
      <c r="R955">
        <f>IFERROR(Referidos!D955,"")</f>
        <v>0</v>
      </c>
      <c r="S955">
        <f>IFERROR(Referidos!J955,"")</f>
        <v>0</v>
      </c>
      <c r="T955">
        <f>IFERROR(Referidos!N955,"")</f>
        <v>0</v>
      </c>
      <c r="U955" s="5">
        <f>IFERROR(Referidos!P955,"")</f>
        <v>0</v>
      </c>
      <c r="V955">
        <f>IFERROR(Referidos!S955,"")</f>
        <v>0</v>
      </c>
      <c r="X955">
        <f>IFERROR(Demos!A953,"")</f>
        <v>0</v>
      </c>
      <c r="Y955">
        <f>IFERROR(Demos!B953,"")</f>
        <v>0</v>
      </c>
      <c r="Z955">
        <f>IFERROR(Demos!C953,"")</f>
        <v>0</v>
      </c>
      <c r="AA955" s="2">
        <f>IFERROR(Demos!D953,"")</f>
        <v>0</v>
      </c>
      <c r="AB955" s="2">
        <f>IFERROR(Demos!E953,"")</f>
        <v>0</v>
      </c>
      <c r="AC955">
        <f>IFERROR(Demos!G953,"")</f>
        <v>0</v>
      </c>
      <c r="AD955">
        <f>IFERROR(Demos!H953,"")</f>
        <v>0</v>
      </c>
      <c r="AF955">
        <f>IFERROR(Telemarketing!A950,"")</f>
        <v>0</v>
      </c>
      <c r="AG955">
        <f>IFERROR(Telemarketing!B950,"")</f>
        <v>0</v>
      </c>
      <c r="AH955" s="2">
        <f>IFERROR(Telemarketing!C950,"")</f>
        <v>0</v>
      </c>
      <c r="AI955" s="42">
        <f>IFERROR(Telemarketing!D950,"")</f>
        <v>0</v>
      </c>
      <c r="AJ955">
        <f>IFERROR(Telemarketing!E950,"")</f>
        <v>0</v>
      </c>
      <c r="AK955">
        <f>IFERROR(Telemarketing!F950,"")</f>
        <v>0</v>
      </c>
      <c r="AL955">
        <f>IFERROR(Telemarketing!G950,"")</f>
        <v>0</v>
      </c>
    </row>
    <row r="956" spans="2:38" x14ac:dyDescent="0.2">
      <c r="B956" s="2"/>
      <c r="K956" s="5"/>
      <c r="L956" s="2"/>
      <c r="O956">
        <f>IFERROR(Referidos!A956,"")</f>
        <v>0</v>
      </c>
      <c r="P956">
        <f>IFERROR(Referidos!B956,"")</f>
        <v>0</v>
      </c>
      <c r="Q956" s="2">
        <f>IFERROR(Referidos!C956,"")</f>
        <v>0</v>
      </c>
      <c r="R956">
        <f>IFERROR(Referidos!D956,"")</f>
        <v>0</v>
      </c>
      <c r="S956">
        <f>IFERROR(Referidos!J956,"")</f>
        <v>0</v>
      </c>
      <c r="T956">
        <f>IFERROR(Referidos!N956,"")</f>
        <v>0</v>
      </c>
      <c r="U956" s="5">
        <f>IFERROR(Referidos!P956,"")</f>
        <v>0</v>
      </c>
      <c r="V956">
        <f>IFERROR(Referidos!S956,"")</f>
        <v>0</v>
      </c>
      <c r="X956">
        <f>IFERROR(Demos!A954,"")</f>
        <v>0</v>
      </c>
      <c r="Y956">
        <f>IFERROR(Demos!B954,"")</f>
        <v>0</v>
      </c>
      <c r="Z956">
        <f>IFERROR(Demos!C954,"")</f>
        <v>0</v>
      </c>
      <c r="AA956" s="2">
        <f>IFERROR(Demos!D954,"")</f>
        <v>0</v>
      </c>
      <c r="AB956" s="2">
        <f>IFERROR(Demos!E954,"")</f>
        <v>0</v>
      </c>
      <c r="AC956">
        <f>IFERROR(Demos!G954,"")</f>
        <v>0</v>
      </c>
      <c r="AD956">
        <f>IFERROR(Demos!H954,"")</f>
        <v>0</v>
      </c>
      <c r="AF956">
        <f>IFERROR(Telemarketing!A951,"")</f>
        <v>0</v>
      </c>
      <c r="AG956">
        <f>IFERROR(Telemarketing!B951,"")</f>
        <v>0</v>
      </c>
      <c r="AH956" s="2">
        <f>IFERROR(Telemarketing!C951,"")</f>
        <v>0</v>
      </c>
      <c r="AI956" s="42">
        <f>IFERROR(Telemarketing!D951,"")</f>
        <v>0</v>
      </c>
      <c r="AJ956">
        <f>IFERROR(Telemarketing!E951,"")</f>
        <v>0</v>
      </c>
      <c r="AK956">
        <f>IFERROR(Telemarketing!F951,"")</f>
        <v>0</v>
      </c>
      <c r="AL956">
        <f>IFERROR(Telemarketing!G951,"")</f>
        <v>0</v>
      </c>
    </row>
    <row r="957" spans="2:38" x14ac:dyDescent="0.2">
      <c r="B957" s="2"/>
      <c r="K957" s="5"/>
      <c r="L957" s="2"/>
      <c r="O957">
        <f>IFERROR(Referidos!A957,"")</f>
        <v>0</v>
      </c>
      <c r="P957">
        <f>IFERROR(Referidos!B957,"")</f>
        <v>0</v>
      </c>
      <c r="Q957" s="2">
        <f>IFERROR(Referidos!C957,"")</f>
        <v>0</v>
      </c>
      <c r="R957">
        <f>IFERROR(Referidos!D957,"")</f>
        <v>0</v>
      </c>
      <c r="S957">
        <f>IFERROR(Referidos!J957,"")</f>
        <v>0</v>
      </c>
      <c r="T957">
        <f>IFERROR(Referidos!N957,"")</f>
        <v>0</v>
      </c>
      <c r="U957" s="5">
        <f>IFERROR(Referidos!P957,"")</f>
        <v>0</v>
      </c>
      <c r="V957">
        <f>IFERROR(Referidos!S957,"")</f>
        <v>0</v>
      </c>
      <c r="X957">
        <f>IFERROR(Demos!A955,"")</f>
        <v>0</v>
      </c>
      <c r="Y957">
        <f>IFERROR(Demos!B955,"")</f>
        <v>0</v>
      </c>
      <c r="Z957">
        <f>IFERROR(Demos!C955,"")</f>
        <v>0</v>
      </c>
      <c r="AA957" s="2">
        <f>IFERROR(Demos!D955,"")</f>
        <v>0</v>
      </c>
      <c r="AB957" s="2">
        <f>IFERROR(Demos!E955,"")</f>
        <v>0</v>
      </c>
      <c r="AC957">
        <f>IFERROR(Demos!G955,"")</f>
        <v>0</v>
      </c>
      <c r="AD957">
        <f>IFERROR(Demos!H955,"")</f>
        <v>0</v>
      </c>
      <c r="AF957">
        <f>IFERROR(Telemarketing!A952,"")</f>
        <v>0</v>
      </c>
      <c r="AG957">
        <f>IFERROR(Telemarketing!B952,"")</f>
        <v>0</v>
      </c>
      <c r="AH957" s="2">
        <f>IFERROR(Telemarketing!C952,"")</f>
        <v>0</v>
      </c>
      <c r="AI957" s="42">
        <f>IFERROR(Telemarketing!D952,"")</f>
        <v>0</v>
      </c>
      <c r="AJ957">
        <f>IFERROR(Telemarketing!E952,"")</f>
        <v>0</v>
      </c>
      <c r="AK957">
        <f>IFERROR(Telemarketing!F952,"")</f>
        <v>0</v>
      </c>
      <c r="AL957">
        <f>IFERROR(Telemarketing!G952,"")</f>
        <v>0</v>
      </c>
    </row>
    <row r="958" spans="2:38" x14ac:dyDescent="0.2">
      <c r="B958" s="2"/>
      <c r="K958" s="5"/>
      <c r="L958" s="2"/>
      <c r="O958">
        <f>IFERROR(Referidos!A958,"")</f>
        <v>0</v>
      </c>
      <c r="P958">
        <f>IFERROR(Referidos!B958,"")</f>
        <v>0</v>
      </c>
      <c r="Q958" s="2">
        <f>IFERROR(Referidos!C958,"")</f>
        <v>0</v>
      </c>
      <c r="R958">
        <f>IFERROR(Referidos!D958,"")</f>
        <v>0</v>
      </c>
      <c r="S958">
        <f>IFERROR(Referidos!J958,"")</f>
        <v>0</v>
      </c>
      <c r="T958">
        <f>IFERROR(Referidos!N958,"")</f>
        <v>0</v>
      </c>
      <c r="U958" s="5">
        <f>IFERROR(Referidos!P958,"")</f>
        <v>0</v>
      </c>
      <c r="V958">
        <f>IFERROR(Referidos!S958,"")</f>
        <v>0</v>
      </c>
      <c r="X958">
        <f>IFERROR(Demos!A956,"")</f>
        <v>0</v>
      </c>
      <c r="Y958">
        <f>IFERROR(Demos!B956,"")</f>
        <v>0</v>
      </c>
      <c r="Z958">
        <f>IFERROR(Demos!C956,"")</f>
        <v>0</v>
      </c>
      <c r="AA958" s="2">
        <f>IFERROR(Demos!D956,"")</f>
        <v>0</v>
      </c>
      <c r="AB958" s="2">
        <f>IFERROR(Demos!E956,"")</f>
        <v>0</v>
      </c>
      <c r="AC958">
        <f>IFERROR(Demos!G956,"")</f>
        <v>0</v>
      </c>
      <c r="AD958">
        <f>IFERROR(Demos!H956,"")</f>
        <v>0</v>
      </c>
      <c r="AF958">
        <f>IFERROR(Telemarketing!A953,"")</f>
        <v>0</v>
      </c>
      <c r="AG958">
        <f>IFERROR(Telemarketing!B953,"")</f>
        <v>0</v>
      </c>
      <c r="AH958" s="2">
        <f>IFERROR(Telemarketing!C953,"")</f>
        <v>0</v>
      </c>
      <c r="AI958" s="42">
        <f>IFERROR(Telemarketing!D953,"")</f>
        <v>0</v>
      </c>
      <c r="AJ958">
        <f>IFERROR(Telemarketing!E953,"")</f>
        <v>0</v>
      </c>
      <c r="AK958">
        <f>IFERROR(Telemarketing!F953,"")</f>
        <v>0</v>
      </c>
      <c r="AL958">
        <f>IFERROR(Telemarketing!G953,"")</f>
        <v>0</v>
      </c>
    </row>
    <row r="959" spans="2:38" x14ac:dyDescent="0.2">
      <c r="B959" s="2"/>
      <c r="K959" s="5"/>
      <c r="L959" s="2"/>
      <c r="O959">
        <f>IFERROR(Referidos!A959,"")</f>
        <v>0</v>
      </c>
      <c r="P959">
        <f>IFERROR(Referidos!B959,"")</f>
        <v>0</v>
      </c>
      <c r="Q959" s="2">
        <f>IFERROR(Referidos!C959,"")</f>
        <v>0</v>
      </c>
      <c r="R959">
        <f>IFERROR(Referidos!D959,"")</f>
        <v>0</v>
      </c>
      <c r="S959">
        <f>IFERROR(Referidos!J959,"")</f>
        <v>0</v>
      </c>
      <c r="T959">
        <f>IFERROR(Referidos!N959,"")</f>
        <v>0</v>
      </c>
      <c r="U959" s="5">
        <f>IFERROR(Referidos!P959,"")</f>
        <v>0</v>
      </c>
      <c r="V959">
        <f>IFERROR(Referidos!S959,"")</f>
        <v>0</v>
      </c>
      <c r="X959">
        <f>IFERROR(Demos!A957,"")</f>
        <v>0</v>
      </c>
      <c r="Y959">
        <f>IFERROR(Demos!B957,"")</f>
        <v>0</v>
      </c>
      <c r="Z959">
        <f>IFERROR(Demos!C957,"")</f>
        <v>0</v>
      </c>
      <c r="AA959" s="2">
        <f>IFERROR(Demos!D957,"")</f>
        <v>0</v>
      </c>
      <c r="AB959" s="2">
        <f>IFERROR(Demos!E957,"")</f>
        <v>0</v>
      </c>
      <c r="AC959">
        <f>IFERROR(Demos!G957,"")</f>
        <v>0</v>
      </c>
      <c r="AD959">
        <f>IFERROR(Demos!H957,"")</f>
        <v>0</v>
      </c>
      <c r="AF959">
        <f>IFERROR(Telemarketing!A954,"")</f>
        <v>0</v>
      </c>
      <c r="AG959">
        <f>IFERROR(Telemarketing!B954,"")</f>
        <v>0</v>
      </c>
      <c r="AH959" s="2">
        <f>IFERROR(Telemarketing!C954,"")</f>
        <v>0</v>
      </c>
      <c r="AI959" s="42">
        <f>IFERROR(Telemarketing!D954,"")</f>
        <v>0</v>
      </c>
      <c r="AJ959">
        <f>IFERROR(Telemarketing!E954,"")</f>
        <v>0</v>
      </c>
      <c r="AK959">
        <f>IFERROR(Telemarketing!F954,"")</f>
        <v>0</v>
      </c>
      <c r="AL959">
        <f>IFERROR(Telemarketing!G954,"")</f>
        <v>0</v>
      </c>
    </row>
    <row r="960" spans="2:38" x14ac:dyDescent="0.2">
      <c r="B960" s="2"/>
      <c r="K960" s="5"/>
      <c r="L960" s="2"/>
      <c r="O960">
        <f>IFERROR(Referidos!A960,"")</f>
        <v>0</v>
      </c>
      <c r="P960">
        <f>IFERROR(Referidos!B960,"")</f>
        <v>0</v>
      </c>
      <c r="Q960" s="2">
        <f>IFERROR(Referidos!C960,"")</f>
        <v>0</v>
      </c>
      <c r="R960">
        <f>IFERROR(Referidos!D960,"")</f>
        <v>0</v>
      </c>
      <c r="S960">
        <f>IFERROR(Referidos!J960,"")</f>
        <v>0</v>
      </c>
      <c r="T960">
        <f>IFERROR(Referidos!N960,"")</f>
        <v>0</v>
      </c>
      <c r="U960" s="5">
        <f>IFERROR(Referidos!P960,"")</f>
        <v>0</v>
      </c>
      <c r="V960">
        <f>IFERROR(Referidos!S960,"")</f>
        <v>0</v>
      </c>
      <c r="X960">
        <f>IFERROR(Demos!A958,"")</f>
        <v>0</v>
      </c>
      <c r="Y960">
        <f>IFERROR(Demos!B958,"")</f>
        <v>0</v>
      </c>
      <c r="Z960">
        <f>IFERROR(Demos!C958,"")</f>
        <v>0</v>
      </c>
      <c r="AA960" s="2">
        <f>IFERROR(Demos!D958,"")</f>
        <v>0</v>
      </c>
      <c r="AB960" s="2">
        <f>IFERROR(Demos!E958,"")</f>
        <v>0</v>
      </c>
      <c r="AC960">
        <f>IFERROR(Demos!G958,"")</f>
        <v>0</v>
      </c>
      <c r="AD960">
        <f>IFERROR(Demos!H958,"")</f>
        <v>0</v>
      </c>
      <c r="AF960">
        <f>IFERROR(Telemarketing!A955,"")</f>
        <v>0</v>
      </c>
      <c r="AG960">
        <f>IFERROR(Telemarketing!B955,"")</f>
        <v>0</v>
      </c>
      <c r="AH960" s="2">
        <f>IFERROR(Telemarketing!C955,"")</f>
        <v>0</v>
      </c>
      <c r="AI960" s="42">
        <f>IFERROR(Telemarketing!D955,"")</f>
        <v>0</v>
      </c>
      <c r="AJ960">
        <f>IFERROR(Telemarketing!E955,"")</f>
        <v>0</v>
      </c>
      <c r="AK960">
        <f>IFERROR(Telemarketing!F955,"")</f>
        <v>0</v>
      </c>
      <c r="AL960">
        <f>IFERROR(Telemarketing!G955,"")</f>
        <v>0</v>
      </c>
    </row>
    <row r="961" spans="2:38" x14ac:dyDescent="0.2">
      <c r="B961" s="2"/>
      <c r="K961" s="5"/>
      <c r="L961" s="2"/>
      <c r="O961">
        <f>IFERROR(Referidos!A961,"")</f>
        <v>0</v>
      </c>
      <c r="P961">
        <f>IFERROR(Referidos!B961,"")</f>
        <v>0</v>
      </c>
      <c r="Q961" s="2">
        <f>IFERROR(Referidos!C961,"")</f>
        <v>0</v>
      </c>
      <c r="R961">
        <f>IFERROR(Referidos!D961,"")</f>
        <v>0</v>
      </c>
      <c r="S961">
        <f>IFERROR(Referidos!J961,"")</f>
        <v>0</v>
      </c>
      <c r="T961">
        <f>IFERROR(Referidos!N961,"")</f>
        <v>0</v>
      </c>
      <c r="U961" s="5">
        <f>IFERROR(Referidos!P961,"")</f>
        <v>0</v>
      </c>
      <c r="V961">
        <f>IFERROR(Referidos!S961,"")</f>
        <v>0</v>
      </c>
      <c r="X961">
        <f>IFERROR(Demos!A959,"")</f>
        <v>0</v>
      </c>
      <c r="Y961">
        <f>IFERROR(Demos!B959,"")</f>
        <v>0</v>
      </c>
      <c r="Z961">
        <f>IFERROR(Demos!C959,"")</f>
        <v>0</v>
      </c>
      <c r="AA961" s="2">
        <f>IFERROR(Demos!D959,"")</f>
        <v>0</v>
      </c>
      <c r="AB961" s="2">
        <f>IFERROR(Demos!E959,"")</f>
        <v>0</v>
      </c>
      <c r="AC961">
        <f>IFERROR(Demos!G959,"")</f>
        <v>0</v>
      </c>
      <c r="AD961">
        <f>IFERROR(Demos!H959,"")</f>
        <v>0</v>
      </c>
      <c r="AF961">
        <f>IFERROR(Telemarketing!A956,"")</f>
        <v>0</v>
      </c>
      <c r="AG961">
        <f>IFERROR(Telemarketing!B956,"")</f>
        <v>0</v>
      </c>
      <c r="AH961" s="2">
        <f>IFERROR(Telemarketing!C956,"")</f>
        <v>0</v>
      </c>
      <c r="AI961" s="42">
        <f>IFERROR(Telemarketing!D956,"")</f>
        <v>0</v>
      </c>
      <c r="AJ961">
        <f>IFERROR(Telemarketing!E956,"")</f>
        <v>0</v>
      </c>
      <c r="AK961">
        <f>IFERROR(Telemarketing!F956,"")</f>
        <v>0</v>
      </c>
      <c r="AL961">
        <f>IFERROR(Telemarketing!G956,"")</f>
        <v>0</v>
      </c>
    </row>
    <row r="962" spans="2:38" x14ac:dyDescent="0.2">
      <c r="B962" s="2"/>
      <c r="K962" s="5"/>
      <c r="L962" s="2"/>
      <c r="O962">
        <f>IFERROR(Referidos!A962,"")</f>
        <v>0</v>
      </c>
      <c r="P962">
        <f>IFERROR(Referidos!B962,"")</f>
        <v>0</v>
      </c>
      <c r="Q962" s="2">
        <f>IFERROR(Referidos!C962,"")</f>
        <v>0</v>
      </c>
      <c r="R962">
        <f>IFERROR(Referidos!D962,"")</f>
        <v>0</v>
      </c>
      <c r="S962">
        <f>IFERROR(Referidos!J962,"")</f>
        <v>0</v>
      </c>
      <c r="T962">
        <f>IFERROR(Referidos!N962,"")</f>
        <v>0</v>
      </c>
      <c r="U962" s="5">
        <f>IFERROR(Referidos!P962,"")</f>
        <v>0</v>
      </c>
      <c r="V962">
        <f>IFERROR(Referidos!S962,"")</f>
        <v>0</v>
      </c>
      <c r="X962">
        <f>IFERROR(Demos!A960,"")</f>
        <v>0</v>
      </c>
      <c r="Y962">
        <f>IFERROR(Demos!B960,"")</f>
        <v>0</v>
      </c>
      <c r="Z962">
        <f>IFERROR(Demos!C960,"")</f>
        <v>0</v>
      </c>
      <c r="AA962" s="2">
        <f>IFERROR(Demos!D960,"")</f>
        <v>0</v>
      </c>
      <c r="AB962" s="2">
        <f>IFERROR(Demos!E960,"")</f>
        <v>0</v>
      </c>
      <c r="AC962">
        <f>IFERROR(Demos!G960,"")</f>
        <v>0</v>
      </c>
      <c r="AD962">
        <f>IFERROR(Demos!H960,"")</f>
        <v>0</v>
      </c>
      <c r="AF962">
        <f>IFERROR(Telemarketing!A957,"")</f>
        <v>0</v>
      </c>
      <c r="AG962">
        <f>IFERROR(Telemarketing!B957,"")</f>
        <v>0</v>
      </c>
      <c r="AH962" s="2">
        <f>IFERROR(Telemarketing!C957,"")</f>
        <v>0</v>
      </c>
      <c r="AI962" s="42">
        <f>IFERROR(Telemarketing!D957,"")</f>
        <v>0</v>
      </c>
      <c r="AJ962">
        <f>IFERROR(Telemarketing!E957,"")</f>
        <v>0</v>
      </c>
      <c r="AK962">
        <f>IFERROR(Telemarketing!F957,"")</f>
        <v>0</v>
      </c>
      <c r="AL962">
        <f>IFERROR(Telemarketing!G957,"")</f>
        <v>0</v>
      </c>
    </row>
    <row r="963" spans="2:38" x14ac:dyDescent="0.2">
      <c r="B963" s="2"/>
      <c r="K963" s="5"/>
      <c r="L963" s="2"/>
      <c r="O963">
        <f>IFERROR(Referidos!A963,"")</f>
        <v>0</v>
      </c>
      <c r="P963">
        <f>IFERROR(Referidos!B963,"")</f>
        <v>0</v>
      </c>
      <c r="Q963" s="2">
        <f>IFERROR(Referidos!C963,"")</f>
        <v>0</v>
      </c>
      <c r="R963">
        <f>IFERROR(Referidos!D963,"")</f>
        <v>0</v>
      </c>
      <c r="S963">
        <f>IFERROR(Referidos!J963,"")</f>
        <v>0</v>
      </c>
      <c r="T963">
        <f>IFERROR(Referidos!N963,"")</f>
        <v>0</v>
      </c>
      <c r="U963" s="5">
        <f>IFERROR(Referidos!P963,"")</f>
        <v>0</v>
      </c>
      <c r="V963">
        <f>IFERROR(Referidos!S963,"")</f>
        <v>0</v>
      </c>
      <c r="X963">
        <f>IFERROR(Demos!A961,"")</f>
        <v>0</v>
      </c>
      <c r="Y963">
        <f>IFERROR(Demos!B961,"")</f>
        <v>0</v>
      </c>
      <c r="Z963">
        <f>IFERROR(Demos!C961,"")</f>
        <v>0</v>
      </c>
      <c r="AA963" s="2">
        <f>IFERROR(Demos!D961,"")</f>
        <v>0</v>
      </c>
      <c r="AB963" s="2">
        <f>IFERROR(Demos!E961,"")</f>
        <v>0</v>
      </c>
      <c r="AC963">
        <f>IFERROR(Demos!G961,"")</f>
        <v>0</v>
      </c>
      <c r="AD963">
        <f>IFERROR(Demos!H961,"")</f>
        <v>0</v>
      </c>
      <c r="AF963">
        <f>IFERROR(Telemarketing!A958,"")</f>
        <v>0</v>
      </c>
      <c r="AG963">
        <f>IFERROR(Telemarketing!B958,"")</f>
        <v>0</v>
      </c>
      <c r="AH963" s="2">
        <f>IFERROR(Telemarketing!C958,"")</f>
        <v>0</v>
      </c>
      <c r="AI963" s="42">
        <f>IFERROR(Telemarketing!D958,"")</f>
        <v>0</v>
      </c>
      <c r="AJ963">
        <f>IFERROR(Telemarketing!E958,"")</f>
        <v>0</v>
      </c>
      <c r="AK963">
        <f>IFERROR(Telemarketing!F958,"")</f>
        <v>0</v>
      </c>
      <c r="AL963">
        <f>IFERROR(Telemarketing!G958,"")</f>
        <v>0</v>
      </c>
    </row>
    <row r="964" spans="2:38" x14ac:dyDescent="0.2">
      <c r="B964" s="2"/>
      <c r="K964" s="5"/>
      <c r="L964" s="2"/>
      <c r="O964">
        <f>IFERROR(Referidos!A964,"")</f>
        <v>0</v>
      </c>
      <c r="P964">
        <f>IFERROR(Referidos!B964,"")</f>
        <v>0</v>
      </c>
      <c r="Q964" s="2">
        <f>IFERROR(Referidos!C964,"")</f>
        <v>0</v>
      </c>
      <c r="R964">
        <f>IFERROR(Referidos!D964,"")</f>
        <v>0</v>
      </c>
      <c r="S964">
        <f>IFERROR(Referidos!J964,"")</f>
        <v>0</v>
      </c>
      <c r="T964">
        <f>IFERROR(Referidos!N964,"")</f>
        <v>0</v>
      </c>
      <c r="U964" s="5">
        <f>IFERROR(Referidos!P964,"")</f>
        <v>0</v>
      </c>
      <c r="V964">
        <f>IFERROR(Referidos!S964,"")</f>
        <v>0</v>
      </c>
      <c r="X964">
        <f>IFERROR(Demos!A962,"")</f>
        <v>0</v>
      </c>
      <c r="Y964">
        <f>IFERROR(Demos!B962,"")</f>
        <v>0</v>
      </c>
      <c r="Z964">
        <f>IFERROR(Demos!C962,"")</f>
        <v>0</v>
      </c>
      <c r="AA964" s="2">
        <f>IFERROR(Demos!D962,"")</f>
        <v>0</v>
      </c>
      <c r="AB964" s="2">
        <f>IFERROR(Demos!E962,"")</f>
        <v>0</v>
      </c>
      <c r="AC964">
        <f>IFERROR(Demos!G962,"")</f>
        <v>0</v>
      </c>
      <c r="AD964">
        <f>IFERROR(Demos!H962,"")</f>
        <v>0</v>
      </c>
      <c r="AF964">
        <f>IFERROR(Telemarketing!A959,"")</f>
        <v>0</v>
      </c>
      <c r="AG964">
        <f>IFERROR(Telemarketing!B959,"")</f>
        <v>0</v>
      </c>
      <c r="AH964" s="2">
        <f>IFERROR(Telemarketing!C959,"")</f>
        <v>0</v>
      </c>
      <c r="AI964" s="42">
        <f>IFERROR(Telemarketing!D959,"")</f>
        <v>0</v>
      </c>
      <c r="AJ964">
        <f>IFERROR(Telemarketing!E959,"")</f>
        <v>0</v>
      </c>
      <c r="AK964">
        <f>IFERROR(Telemarketing!F959,"")</f>
        <v>0</v>
      </c>
      <c r="AL964">
        <f>IFERROR(Telemarketing!G959,"")</f>
        <v>0</v>
      </c>
    </row>
    <row r="965" spans="2:38" x14ac:dyDescent="0.2">
      <c r="B965" s="2"/>
      <c r="K965" s="5"/>
      <c r="L965" s="2"/>
      <c r="O965">
        <f>IFERROR(Referidos!A965,"")</f>
        <v>0</v>
      </c>
      <c r="P965">
        <f>IFERROR(Referidos!B965,"")</f>
        <v>0</v>
      </c>
      <c r="Q965" s="2">
        <f>IFERROR(Referidos!C965,"")</f>
        <v>0</v>
      </c>
      <c r="R965">
        <f>IFERROR(Referidos!D965,"")</f>
        <v>0</v>
      </c>
      <c r="S965">
        <f>IFERROR(Referidos!J965,"")</f>
        <v>0</v>
      </c>
      <c r="T965">
        <f>IFERROR(Referidos!N965,"")</f>
        <v>0</v>
      </c>
      <c r="U965" s="5">
        <f>IFERROR(Referidos!P965,"")</f>
        <v>0</v>
      </c>
      <c r="V965">
        <f>IFERROR(Referidos!S965,"")</f>
        <v>0</v>
      </c>
      <c r="X965">
        <f>IFERROR(Demos!A963,"")</f>
        <v>0</v>
      </c>
      <c r="Y965">
        <f>IFERROR(Demos!B963,"")</f>
        <v>0</v>
      </c>
      <c r="Z965">
        <f>IFERROR(Demos!C963,"")</f>
        <v>0</v>
      </c>
      <c r="AA965" s="2">
        <f>IFERROR(Demos!D963,"")</f>
        <v>0</v>
      </c>
      <c r="AB965" s="2">
        <f>IFERROR(Demos!E963,"")</f>
        <v>0</v>
      </c>
      <c r="AC965">
        <f>IFERROR(Demos!G963,"")</f>
        <v>0</v>
      </c>
      <c r="AD965">
        <f>IFERROR(Demos!H963,"")</f>
        <v>0</v>
      </c>
      <c r="AF965">
        <f>IFERROR(Telemarketing!A960,"")</f>
        <v>0</v>
      </c>
      <c r="AG965">
        <f>IFERROR(Telemarketing!B960,"")</f>
        <v>0</v>
      </c>
      <c r="AH965" s="2">
        <f>IFERROR(Telemarketing!C960,"")</f>
        <v>0</v>
      </c>
      <c r="AI965" s="42">
        <f>IFERROR(Telemarketing!D960,"")</f>
        <v>0</v>
      </c>
      <c r="AJ965">
        <f>IFERROR(Telemarketing!E960,"")</f>
        <v>0</v>
      </c>
      <c r="AK965">
        <f>IFERROR(Telemarketing!F960,"")</f>
        <v>0</v>
      </c>
      <c r="AL965">
        <f>IFERROR(Telemarketing!G960,"")</f>
        <v>0</v>
      </c>
    </row>
    <row r="966" spans="2:38" x14ac:dyDescent="0.2">
      <c r="B966" s="2"/>
      <c r="K966" s="5"/>
      <c r="L966" s="2"/>
      <c r="O966">
        <f>IFERROR(Referidos!A966,"")</f>
        <v>0</v>
      </c>
      <c r="P966">
        <f>IFERROR(Referidos!B966,"")</f>
        <v>0</v>
      </c>
      <c r="Q966" s="2">
        <f>IFERROR(Referidos!C966,"")</f>
        <v>0</v>
      </c>
      <c r="R966">
        <f>IFERROR(Referidos!D966,"")</f>
        <v>0</v>
      </c>
      <c r="S966">
        <f>IFERROR(Referidos!J966,"")</f>
        <v>0</v>
      </c>
      <c r="T966">
        <f>IFERROR(Referidos!N966,"")</f>
        <v>0</v>
      </c>
      <c r="U966" s="5">
        <f>IFERROR(Referidos!P966,"")</f>
        <v>0</v>
      </c>
      <c r="V966">
        <f>IFERROR(Referidos!S966,"")</f>
        <v>0</v>
      </c>
      <c r="X966">
        <f>IFERROR(Demos!A964,"")</f>
        <v>0</v>
      </c>
      <c r="Y966">
        <f>IFERROR(Demos!B964,"")</f>
        <v>0</v>
      </c>
      <c r="Z966">
        <f>IFERROR(Demos!C964,"")</f>
        <v>0</v>
      </c>
      <c r="AA966" s="2">
        <f>IFERROR(Demos!D964,"")</f>
        <v>0</v>
      </c>
      <c r="AB966" s="2">
        <f>IFERROR(Demos!E964,"")</f>
        <v>0</v>
      </c>
      <c r="AC966">
        <f>IFERROR(Demos!G964,"")</f>
        <v>0</v>
      </c>
      <c r="AD966">
        <f>IFERROR(Demos!H964,"")</f>
        <v>0</v>
      </c>
      <c r="AF966">
        <f>IFERROR(Telemarketing!A961,"")</f>
        <v>0</v>
      </c>
      <c r="AG966">
        <f>IFERROR(Telemarketing!B961,"")</f>
        <v>0</v>
      </c>
      <c r="AH966" s="2">
        <f>IFERROR(Telemarketing!C961,"")</f>
        <v>0</v>
      </c>
      <c r="AI966" s="42">
        <f>IFERROR(Telemarketing!D961,"")</f>
        <v>0</v>
      </c>
      <c r="AJ966">
        <f>IFERROR(Telemarketing!E961,"")</f>
        <v>0</v>
      </c>
      <c r="AK966">
        <f>IFERROR(Telemarketing!F961,"")</f>
        <v>0</v>
      </c>
      <c r="AL966">
        <f>IFERROR(Telemarketing!G961,"")</f>
        <v>0</v>
      </c>
    </row>
    <row r="967" spans="2:38" x14ac:dyDescent="0.2">
      <c r="B967" s="2"/>
      <c r="K967" s="5"/>
      <c r="L967" s="2"/>
      <c r="O967">
        <f>IFERROR(Referidos!A967,"")</f>
        <v>0</v>
      </c>
      <c r="P967">
        <f>IFERROR(Referidos!B967,"")</f>
        <v>0</v>
      </c>
      <c r="Q967" s="2">
        <f>IFERROR(Referidos!C967,"")</f>
        <v>0</v>
      </c>
      <c r="R967">
        <f>IFERROR(Referidos!D967,"")</f>
        <v>0</v>
      </c>
      <c r="S967">
        <f>IFERROR(Referidos!J967,"")</f>
        <v>0</v>
      </c>
      <c r="T967">
        <f>IFERROR(Referidos!N967,"")</f>
        <v>0</v>
      </c>
      <c r="U967" s="5">
        <f>IFERROR(Referidos!P967,"")</f>
        <v>0</v>
      </c>
      <c r="V967">
        <f>IFERROR(Referidos!S967,"")</f>
        <v>0</v>
      </c>
      <c r="X967">
        <f>IFERROR(Demos!A965,"")</f>
        <v>0</v>
      </c>
      <c r="Y967">
        <f>IFERROR(Demos!B965,"")</f>
        <v>0</v>
      </c>
      <c r="Z967">
        <f>IFERROR(Demos!C965,"")</f>
        <v>0</v>
      </c>
      <c r="AA967" s="2">
        <f>IFERROR(Demos!D965,"")</f>
        <v>0</v>
      </c>
      <c r="AB967" s="2">
        <f>IFERROR(Demos!E965,"")</f>
        <v>0</v>
      </c>
      <c r="AC967">
        <f>IFERROR(Demos!G965,"")</f>
        <v>0</v>
      </c>
      <c r="AD967">
        <f>IFERROR(Demos!H965,"")</f>
        <v>0</v>
      </c>
      <c r="AF967">
        <f>IFERROR(Telemarketing!A962,"")</f>
        <v>0</v>
      </c>
      <c r="AG967">
        <f>IFERROR(Telemarketing!B962,"")</f>
        <v>0</v>
      </c>
      <c r="AH967" s="2">
        <f>IFERROR(Telemarketing!C962,"")</f>
        <v>0</v>
      </c>
      <c r="AI967" s="42">
        <f>IFERROR(Telemarketing!D962,"")</f>
        <v>0</v>
      </c>
      <c r="AJ967">
        <f>IFERROR(Telemarketing!E962,"")</f>
        <v>0</v>
      </c>
      <c r="AK967">
        <f>IFERROR(Telemarketing!F962,"")</f>
        <v>0</v>
      </c>
      <c r="AL967">
        <f>IFERROR(Telemarketing!G962,"")</f>
        <v>0</v>
      </c>
    </row>
    <row r="968" spans="2:38" x14ac:dyDescent="0.2">
      <c r="B968" s="2"/>
      <c r="K968" s="5"/>
      <c r="L968" s="2"/>
      <c r="O968">
        <f>IFERROR(Referidos!A968,"")</f>
        <v>0</v>
      </c>
      <c r="P968">
        <f>IFERROR(Referidos!B968,"")</f>
        <v>0</v>
      </c>
      <c r="Q968" s="2">
        <f>IFERROR(Referidos!C968,"")</f>
        <v>0</v>
      </c>
      <c r="R968">
        <f>IFERROR(Referidos!D968,"")</f>
        <v>0</v>
      </c>
      <c r="S968">
        <f>IFERROR(Referidos!J968,"")</f>
        <v>0</v>
      </c>
      <c r="T968">
        <f>IFERROR(Referidos!N968,"")</f>
        <v>0</v>
      </c>
      <c r="U968" s="5">
        <f>IFERROR(Referidos!P968,"")</f>
        <v>0</v>
      </c>
      <c r="V968">
        <f>IFERROR(Referidos!S968,"")</f>
        <v>0</v>
      </c>
      <c r="X968">
        <f>IFERROR(Demos!A966,"")</f>
        <v>0</v>
      </c>
      <c r="Y968">
        <f>IFERROR(Demos!B966,"")</f>
        <v>0</v>
      </c>
      <c r="Z968">
        <f>IFERROR(Demos!C966,"")</f>
        <v>0</v>
      </c>
      <c r="AA968" s="2">
        <f>IFERROR(Demos!D966,"")</f>
        <v>0</v>
      </c>
      <c r="AB968" s="2">
        <f>IFERROR(Demos!E966,"")</f>
        <v>0</v>
      </c>
      <c r="AC968">
        <f>IFERROR(Demos!G966,"")</f>
        <v>0</v>
      </c>
      <c r="AD968">
        <f>IFERROR(Demos!H966,"")</f>
        <v>0</v>
      </c>
      <c r="AF968">
        <f>IFERROR(Telemarketing!A963,"")</f>
        <v>0</v>
      </c>
      <c r="AG968">
        <f>IFERROR(Telemarketing!B963,"")</f>
        <v>0</v>
      </c>
      <c r="AH968" s="2">
        <f>IFERROR(Telemarketing!C963,"")</f>
        <v>0</v>
      </c>
      <c r="AI968" s="42">
        <f>IFERROR(Telemarketing!D963,"")</f>
        <v>0</v>
      </c>
      <c r="AJ968">
        <f>IFERROR(Telemarketing!E963,"")</f>
        <v>0</v>
      </c>
      <c r="AK968">
        <f>IFERROR(Telemarketing!F963,"")</f>
        <v>0</v>
      </c>
      <c r="AL968">
        <f>IFERROR(Telemarketing!G963,"")</f>
        <v>0</v>
      </c>
    </row>
    <row r="969" spans="2:38" x14ac:dyDescent="0.2">
      <c r="B969" s="2"/>
      <c r="K969" s="5"/>
      <c r="L969" s="2"/>
      <c r="O969">
        <f>IFERROR(Referidos!A969,"")</f>
        <v>0</v>
      </c>
      <c r="P969">
        <f>IFERROR(Referidos!B969,"")</f>
        <v>0</v>
      </c>
      <c r="Q969" s="2">
        <f>IFERROR(Referidos!C969,"")</f>
        <v>0</v>
      </c>
      <c r="R969">
        <f>IFERROR(Referidos!D969,"")</f>
        <v>0</v>
      </c>
      <c r="S969">
        <f>IFERROR(Referidos!J969,"")</f>
        <v>0</v>
      </c>
      <c r="T969">
        <f>IFERROR(Referidos!N969,"")</f>
        <v>0</v>
      </c>
      <c r="U969" s="5">
        <f>IFERROR(Referidos!P969,"")</f>
        <v>0</v>
      </c>
      <c r="V969">
        <f>IFERROR(Referidos!S969,"")</f>
        <v>0</v>
      </c>
      <c r="X969">
        <f>IFERROR(Demos!A967,"")</f>
        <v>0</v>
      </c>
      <c r="Y969">
        <f>IFERROR(Demos!B967,"")</f>
        <v>0</v>
      </c>
      <c r="Z969">
        <f>IFERROR(Demos!C967,"")</f>
        <v>0</v>
      </c>
      <c r="AA969" s="2">
        <f>IFERROR(Demos!D967,"")</f>
        <v>0</v>
      </c>
      <c r="AB969" s="2">
        <f>IFERROR(Demos!E967,"")</f>
        <v>0</v>
      </c>
      <c r="AC969">
        <f>IFERROR(Demos!G967,"")</f>
        <v>0</v>
      </c>
      <c r="AD969">
        <f>IFERROR(Demos!H967,"")</f>
        <v>0</v>
      </c>
      <c r="AF969">
        <f>IFERROR(Telemarketing!A964,"")</f>
        <v>0</v>
      </c>
      <c r="AG969">
        <f>IFERROR(Telemarketing!B964,"")</f>
        <v>0</v>
      </c>
      <c r="AH969" s="2">
        <f>IFERROR(Telemarketing!C964,"")</f>
        <v>0</v>
      </c>
      <c r="AI969" s="42">
        <f>IFERROR(Telemarketing!D964,"")</f>
        <v>0</v>
      </c>
      <c r="AJ969">
        <f>IFERROR(Telemarketing!E964,"")</f>
        <v>0</v>
      </c>
      <c r="AK969">
        <f>IFERROR(Telemarketing!F964,"")</f>
        <v>0</v>
      </c>
      <c r="AL969">
        <f>IFERROR(Telemarketing!G964,"")</f>
        <v>0</v>
      </c>
    </row>
    <row r="970" spans="2:38" x14ac:dyDescent="0.2">
      <c r="B970" s="2"/>
      <c r="K970" s="5"/>
      <c r="L970" s="2"/>
      <c r="O970">
        <f>IFERROR(Referidos!A970,"")</f>
        <v>0</v>
      </c>
      <c r="P970">
        <f>IFERROR(Referidos!B970,"")</f>
        <v>0</v>
      </c>
      <c r="Q970" s="2">
        <f>IFERROR(Referidos!C970,"")</f>
        <v>0</v>
      </c>
      <c r="R970">
        <f>IFERROR(Referidos!D970,"")</f>
        <v>0</v>
      </c>
      <c r="S970">
        <f>IFERROR(Referidos!J970,"")</f>
        <v>0</v>
      </c>
      <c r="T970">
        <f>IFERROR(Referidos!N970,"")</f>
        <v>0</v>
      </c>
      <c r="U970" s="5">
        <f>IFERROR(Referidos!P970,"")</f>
        <v>0</v>
      </c>
      <c r="V970">
        <f>IFERROR(Referidos!S970,"")</f>
        <v>0</v>
      </c>
      <c r="X970">
        <f>IFERROR(Demos!A968,"")</f>
        <v>0</v>
      </c>
      <c r="Y970">
        <f>IFERROR(Demos!B968,"")</f>
        <v>0</v>
      </c>
      <c r="Z970">
        <f>IFERROR(Demos!C968,"")</f>
        <v>0</v>
      </c>
      <c r="AA970" s="2">
        <f>IFERROR(Demos!D968,"")</f>
        <v>0</v>
      </c>
      <c r="AB970" s="2">
        <f>IFERROR(Demos!E968,"")</f>
        <v>0</v>
      </c>
      <c r="AC970">
        <f>IFERROR(Demos!G968,"")</f>
        <v>0</v>
      </c>
      <c r="AD970">
        <f>IFERROR(Demos!H968,"")</f>
        <v>0</v>
      </c>
      <c r="AF970">
        <f>IFERROR(Telemarketing!A965,"")</f>
        <v>0</v>
      </c>
      <c r="AG970">
        <f>IFERROR(Telemarketing!B965,"")</f>
        <v>0</v>
      </c>
      <c r="AH970" s="2">
        <f>IFERROR(Telemarketing!C965,"")</f>
        <v>0</v>
      </c>
      <c r="AI970" s="42">
        <f>IFERROR(Telemarketing!D965,"")</f>
        <v>0</v>
      </c>
      <c r="AJ970">
        <f>IFERROR(Telemarketing!E965,"")</f>
        <v>0</v>
      </c>
      <c r="AK970">
        <f>IFERROR(Telemarketing!F965,"")</f>
        <v>0</v>
      </c>
      <c r="AL970">
        <f>IFERROR(Telemarketing!G965,"")</f>
        <v>0</v>
      </c>
    </row>
    <row r="971" spans="2:38" x14ac:dyDescent="0.2">
      <c r="B971" s="2"/>
      <c r="K971" s="5"/>
      <c r="L971" s="2"/>
      <c r="O971">
        <f>IFERROR(Referidos!A971,"")</f>
        <v>0</v>
      </c>
      <c r="P971">
        <f>IFERROR(Referidos!B971,"")</f>
        <v>0</v>
      </c>
      <c r="Q971" s="2">
        <f>IFERROR(Referidos!C971,"")</f>
        <v>0</v>
      </c>
      <c r="R971">
        <f>IFERROR(Referidos!D971,"")</f>
        <v>0</v>
      </c>
      <c r="S971">
        <f>IFERROR(Referidos!J971,"")</f>
        <v>0</v>
      </c>
      <c r="T971">
        <f>IFERROR(Referidos!N971,"")</f>
        <v>0</v>
      </c>
      <c r="U971" s="5">
        <f>IFERROR(Referidos!P971,"")</f>
        <v>0</v>
      </c>
      <c r="V971">
        <f>IFERROR(Referidos!S971,"")</f>
        <v>0</v>
      </c>
      <c r="X971">
        <f>IFERROR(Demos!A969,"")</f>
        <v>0</v>
      </c>
      <c r="Y971">
        <f>IFERROR(Demos!B969,"")</f>
        <v>0</v>
      </c>
      <c r="Z971">
        <f>IFERROR(Demos!C969,"")</f>
        <v>0</v>
      </c>
      <c r="AA971" s="2">
        <f>IFERROR(Demos!D969,"")</f>
        <v>0</v>
      </c>
      <c r="AB971" s="2">
        <f>IFERROR(Demos!E969,"")</f>
        <v>0</v>
      </c>
      <c r="AC971">
        <f>IFERROR(Demos!G969,"")</f>
        <v>0</v>
      </c>
      <c r="AD971">
        <f>IFERROR(Demos!H969,"")</f>
        <v>0</v>
      </c>
      <c r="AF971">
        <f>IFERROR(Telemarketing!A966,"")</f>
        <v>0</v>
      </c>
      <c r="AG971">
        <f>IFERROR(Telemarketing!B966,"")</f>
        <v>0</v>
      </c>
      <c r="AH971" s="2">
        <f>IFERROR(Telemarketing!C966,"")</f>
        <v>0</v>
      </c>
      <c r="AI971" s="42">
        <f>IFERROR(Telemarketing!D966,"")</f>
        <v>0</v>
      </c>
      <c r="AJ971">
        <f>IFERROR(Telemarketing!E966,"")</f>
        <v>0</v>
      </c>
      <c r="AK971">
        <f>IFERROR(Telemarketing!F966,"")</f>
        <v>0</v>
      </c>
      <c r="AL971">
        <f>IFERROR(Telemarketing!G966,"")</f>
        <v>0</v>
      </c>
    </row>
    <row r="972" spans="2:38" x14ac:dyDescent="0.2">
      <c r="B972" s="2"/>
      <c r="K972" s="5"/>
      <c r="L972" s="2"/>
      <c r="O972">
        <f>IFERROR(Referidos!A972,"")</f>
        <v>0</v>
      </c>
      <c r="P972">
        <f>IFERROR(Referidos!B972,"")</f>
        <v>0</v>
      </c>
      <c r="Q972" s="2">
        <f>IFERROR(Referidos!C972,"")</f>
        <v>0</v>
      </c>
      <c r="R972">
        <f>IFERROR(Referidos!D972,"")</f>
        <v>0</v>
      </c>
      <c r="S972">
        <f>IFERROR(Referidos!J972,"")</f>
        <v>0</v>
      </c>
      <c r="T972">
        <f>IFERROR(Referidos!N972,"")</f>
        <v>0</v>
      </c>
      <c r="U972" s="5">
        <f>IFERROR(Referidos!P972,"")</f>
        <v>0</v>
      </c>
      <c r="V972">
        <f>IFERROR(Referidos!S972,"")</f>
        <v>0</v>
      </c>
      <c r="X972">
        <f>IFERROR(Demos!A970,"")</f>
        <v>0</v>
      </c>
      <c r="Y972">
        <f>IFERROR(Demos!B970,"")</f>
        <v>0</v>
      </c>
      <c r="Z972">
        <f>IFERROR(Demos!C970,"")</f>
        <v>0</v>
      </c>
      <c r="AA972" s="2">
        <f>IFERROR(Demos!D970,"")</f>
        <v>0</v>
      </c>
      <c r="AB972" s="2">
        <f>IFERROR(Demos!E970,"")</f>
        <v>0</v>
      </c>
      <c r="AC972">
        <f>IFERROR(Demos!G970,"")</f>
        <v>0</v>
      </c>
      <c r="AD972">
        <f>IFERROR(Demos!H970,"")</f>
        <v>0</v>
      </c>
      <c r="AF972">
        <f>IFERROR(Telemarketing!A967,"")</f>
        <v>0</v>
      </c>
      <c r="AG972">
        <f>IFERROR(Telemarketing!B967,"")</f>
        <v>0</v>
      </c>
      <c r="AH972" s="2">
        <f>IFERROR(Telemarketing!C967,"")</f>
        <v>0</v>
      </c>
      <c r="AI972" s="42">
        <f>IFERROR(Telemarketing!D967,"")</f>
        <v>0</v>
      </c>
      <c r="AJ972">
        <f>IFERROR(Telemarketing!E967,"")</f>
        <v>0</v>
      </c>
      <c r="AK972">
        <f>IFERROR(Telemarketing!F967,"")</f>
        <v>0</v>
      </c>
      <c r="AL972">
        <f>IFERROR(Telemarketing!G967,"")</f>
        <v>0</v>
      </c>
    </row>
    <row r="973" spans="2:38" x14ac:dyDescent="0.2">
      <c r="B973" s="2"/>
      <c r="K973" s="5"/>
      <c r="L973" s="2"/>
      <c r="O973">
        <f>IFERROR(Referidos!A973,"")</f>
        <v>0</v>
      </c>
      <c r="P973">
        <f>IFERROR(Referidos!B973,"")</f>
        <v>0</v>
      </c>
      <c r="Q973" s="2">
        <f>IFERROR(Referidos!C973,"")</f>
        <v>0</v>
      </c>
      <c r="R973">
        <f>IFERROR(Referidos!D973,"")</f>
        <v>0</v>
      </c>
      <c r="S973">
        <f>IFERROR(Referidos!J973,"")</f>
        <v>0</v>
      </c>
      <c r="T973">
        <f>IFERROR(Referidos!N973,"")</f>
        <v>0</v>
      </c>
      <c r="U973" s="5">
        <f>IFERROR(Referidos!P973,"")</f>
        <v>0</v>
      </c>
      <c r="V973">
        <f>IFERROR(Referidos!S973,"")</f>
        <v>0</v>
      </c>
      <c r="X973">
        <f>IFERROR(Demos!A971,"")</f>
        <v>0</v>
      </c>
      <c r="Y973">
        <f>IFERROR(Demos!B971,"")</f>
        <v>0</v>
      </c>
      <c r="Z973">
        <f>IFERROR(Demos!C971,"")</f>
        <v>0</v>
      </c>
      <c r="AA973" s="2">
        <f>IFERROR(Demos!D971,"")</f>
        <v>0</v>
      </c>
      <c r="AB973" s="2">
        <f>IFERROR(Demos!E971,"")</f>
        <v>0</v>
      </c>
      <c r="AC973">
        <f>IFERROR(Demos!G971,"")</f>
        <v>0</v>
      </c>
      <c r="AD973">
        <f>IFERROR(Demos!H971,"")</f>
        <v>0</v>
      </c>
      <c r="AF973">
        <f>IFERROR(Telemarketing!A968,"")</f>
        <v>0</v>
      </c>
      <c r="AG973">
        <f>IFERROR(Telemarketing!B968,"")</f>
        <v>0</v>
      </c>
      <c r="AH973" s="2">
        <f>IFERROR(Telemarketing!C968,"")</f>
        <v>0</v>
      </c>
      <c r="AI973" s="42">
        <f>IFERROR(Telemarketing!D968,"")</f>
        <v>0</v>
      </c>
      <c r="AJ973">
        <f>IFERROR(Telemarketing!E968,"")</f>
        <v>0</v>
      </c>
      <c r="AK973">
        <f>IFERROR(Telemarketing!F968,"")</f>
        <v>0</v>
      </c>
      <c r="AL973">
        <f>IFERROR(Telemarketing!G968,"")</f>
        <v>0</v>
      </c>
    </row>
    <row r="974" spans="2:38" x14ac:dyDescent="0.2">
      <c r="B974" s="2"/>
      <c r="K974" s="5"/>
      <c r="L974" s="2"/>
      <c r="O974">
        <f>IFERROR(Referidos!A974,"")</f>
        <v>0</v>
      </c>
      <c r="P974">
        <f>IFERROR(Referidos!B974,"")</f>
        <v>0</v>
      </c>
      <c r="Q974" s="2">
        <f>IFERROR(Referidos!C974,"")</f>
        <v>0</v>
      </c>
      <c r="R974">
        <f>IFERROR(Referidos!D974,"")</f>
        <v>0</v>
      </c>
      <c r="S974">
        <f>IFERROR(Referidos!J974,"")</f>
        <v>0</v>
      </c>
      <c r="T974">
        <f>IFERROR(Referidos!N974,"")</f>
        <v>0</v>
      </c>
      <c r="U974" s="5">
        <f>IFERROR(Referidos!P974,"")</f>
        <v>0</v>
      </c>
      <c r="V974">
        <f>IFERROR(Referidos!S974,"")</f>
        <v>0</v>
      </c>
      <c r="X974">
        <f>IFERROR(Demos!A972,"")</f>
        <v>0</v>
      </c>
      <c r="Y974">
        <f>IFERROR(Demos!B972,"")</f>
        <v>0</v>
      </c>
      <c r="Z974">
        <f>IFERROR(Demos!C972,"")</f>
        <v>0</v>
      </c>
      <c r="AA974" s="2">
        <f>IFERROR(Demos!D972,"")</f>
        <v>0</v>
      </c>
      <c r="AB974" s="2">
        <f>IFERROR(Demos!E972,"")</f>
        <v>0</v>
      </c>
      <c r="AC974">
        <f>IFERROR(Demos!G972,"")</f>
        <v>0</v>
      </c>
      <c r="AD974">
        <f>IFERROR(Demos!H972,"")</f>
        <v>0</v>
      </c>
      <c r="AF974">
        <f>IFERROR(Telemarketing!A969,"")</f>
        <v>0</v>
      </c>
      <c r="AG974">
        <f>IFERROR(Telemarketing!B969,"")</f>
        <v>0</v>
      </c>
      <c r="AH974" s="2">
        <f>IFERROR(Telemarketing!C969,"")</f>
        <v>0</v>
      </c>
      <c r="AI974" s="42">
        <f>IFERROR(Telemarketing!D969,"")</f>
        <v>0</v>
      </c>
      <c r="AJ974">
        <f>IFERROR(Telemarketing!E969,"")</f>
        <v>0</v>
      </c>
      <c r="AK974">
        <f>IFERROR(Telemarketing!F969,"")</f>
        <v>0</v>
      </c>
      <c r="AL974">
        <f>IFERROR(Telemarketing!G969,"")</f>
        <v>0</v>
      </c>
    </row>
    <row r="975" spans="2:38" x14ac:dyDescent="0.2">
      <c r="B975" s="2"/>
      <c r="K975" s="5"/>
      <c r="L975" s="2"/>
      <c r="O975">
        <f>IFERROR(Referidos!A975,"")</f>
        <v>0</v>
      </c>
      <c r="P975">
        <f>IFERROR(Referidos!B975,"")</f>
        <v>0</v>
      </c>
      <c r="Q975" s="2">
        <f>IFERROR(Referidos!C975,"")</f>
        <v>0</v>
      </c>
      <c r="R975">
        <f>IFERROR(Referidos!D975,"")</f>
        <v>0</v>
      </c>
      <c r="S975">
        <f>IFERROR(Referidos!J975,"")</f>
        <v>0</v>
      </c>
      <c r="T975">
        <f>IFERROR(Referidos!N975,"")</f>
        <v>0</v>
      </c>
      <c r="U975" s="5">
        <f>IFERROR(Referidos!P975,"")</f>
        <v>0</v>
      </c>
      <c r="V975">
        <f>IFERROR(Referidos!S975,"")</f>
        <v>0</v>
      </c>
      <c r="X975">
        <f>IFERROR(Demos!A973,"")</f>
        <v>0</v>
      </c>
      <c r="Y975">
        <f>IFERROR(Demos!B973,"")</f>
        <v>0</v>
      </c>
      <c r="Z975">
        <f>IFERROR(Demos!C973,"")</f>
        <v>0</v>
      </c>
      <c r="AA975" s="2">
        <f>IFERROR(Demos!D973,"")</f>
        <v>0</v>
      </c>
      <c r="AB975" s="2">
        <f>IFERROR(Demos!E973,"")</f>
        <v>0</v>
      </c>
      <c r="AC975">
        <f>IFERROR(Demos!G973,"")</f>
        <v>0</v>
      </c>
      <c r="AD975">
        <f>IFERROR(Demos!H973,"")</f>
        <v>0</v>
      </c>
      <c r="AF975">
        <f>IFERROR(Telemarketing!A970,"")</f>
        <v>0</v>
      </c>
      <c r="AG975">
        <f>IFERROR(Telemarketing!B970,"")</f>
        <v>0</v>
      </c>
      <c r="AH975" s="2">
        <f>IFERROR(Telemarketing!C970,"")</f>
        <v>0</v>
      </c>
      <c r="AI975" s="42">
        <f>IFERROR(Telemarketing!D970,"")</f>
        <v>0</v>
      </c>
      <c r="AJ975">
        <f>IFERROR(Telemarketing!E970,"")</f>
        <v>0</v>
      </c>
      <c r="AK975">
        <f>IFERROR(Telemarketing!F970,"")</f>
        <v>0</v>
      </c>
      <c r="AL975">
        <f>IFERROR(Telemarketing!G970,"")</f>
        <v>0</v>
      </c>
    </row>
    <row r="976" spans="2:38" x14ac:dyDescent="0.2">
      <c r="B976" s="2"/>
      <c r="K976" s="5"/>
      <c r="L976" s="2"/>
      <c r="O976">
        <f>IFERROR(Referidos!A976,"")</f>
        <v>0</v>
      </c>
      <c r="P976">
        <f>IFERROR(Referidos!B976,"")</f>
        <v>0</v>
      </c>
      <c r="Q976" s="2">
        <f>IFERROR(Referidos!C976,"")</f>
        <v>0</v>
      </c>
      <c r="R976">
        <f>IFERROR(Referidos!D976,"")</f>
        <v>0</v>
      </c>
      <c r="S976">
        <f>IFERROR(Referidos!J976,"")</f>
        <v>0</v>
      </c>
      <c r="T976">
        <f>IFERROR(Referidos!N976,"")</f>
        <v>0</v>
      </c>
      <c r="U976" s="5">
        <f>IFERROR(Referidos!P976,"")</f>
        <v>0</v>
      </c>
      <c r="V976">
        <f>IFERROR(Referidos!S976,"")</f>
        <v>0</v>
      </c>
      <c r="X976">
        <f>IFERROR(Demos!A974,"")</f>
        <v>0</v>
      </c>
      <c r="Y976">
        <f>IFERROR(Demos!B974,"")</f>
        <v>0</v>
      </c>
      <c r="Z976">
        <f>IFERROR(Demos!C974,"")</f>
        <v>0</v>
      </c>
      <c r="AA976" s="2">
        <f>IFERROR(Demos!D974,"")</f>
        <v>0</v>
      </c>
      <c r="AB976" s="2">
        <f>IFERROR(Demos!E974,"")</f>
        <v>0</v>
      </c>
      <c r="AC976">
        <f>IFERROR(Demos!G974,"")</f>
        <v>0</v>
      </c>
      <c r="AD976">
        <f>IFERROR(Demos!H974,"")</f>
        <v>0</v>
      </c>
      <c r="AF976">
        <f>IFERROR(Telemarketing!A971,"")</f>
        <v>0</v>
      </c>
      <c r="AG976">
        <f>IFERROR(Telemarketing!B971,"")</f>
        <v>0</v>
      </c>
      <c r="AH976" s="2">
        <f>IFERROR(Telemarketing!C971,"")</f>
        <v>0</v>
      </c>
      <c r="AI976" s="42">
        <f>IFERROR(Telemarketing!D971,"")</f>
        <v>0</v>
      </c>
      <c r="AJ976">
        <f>IFERROR(Telemarketing!E971,"")</f>
        <v>0</v>
      </c>
      <c r="AK976">
        <f>IFERROR(Telemarketing!F971,"")</f>
        <v>0</v>
      </c>
      <c r="AL976">
        <f>IFERROR(Telemarketing!G971,"")</f>
        <v>0</v>
      </c>
    </row>
    <row r="977" spans="2:38" x14ac:dyDescent="0.2">
      <c r="B977" s="2"/>
      <c r="K977" s="5"/>
      <c r="L977" s="2"/>
      <c r="O977">
        <f>IFERROR(Referidos!A977,"")</f>
        <v>0</v>
      </c>
      <c r="P977">
        <f>IFERROR(Referidos!B977,"")</f>
        <v>0</v>
      </c>
      <c r="Q977" s="2">
        <f>IFERROR(Referidos!C977,"")</f>
        <v>0</v>
      </c>
      <c r="R977">
        <f>IFERROR(Referidos!D977,"")</f>
        <v>0</v>
      </c>
      <c r="S977">
        <f>IFERROR(Referidos!J977,"")</f>
        <v>0</v>
      </c>
      <c r="T977">
        <f>IFERROR(Referidos!N977,"")</f>
        <v>0</v>
      </c>
      <c r="U977" s="5">
        <f>IFERROR(Referidos!P977,"")</f>
        <v>0</v>
      </c>
      <c r="V977">
        <f>IFERROR(Referidos!S977,"")</f>
        <v>0</v>
      </c>
      <c r="X977">
        <f>IFERROR(Demos!A975,"")</f>
        <v>0</v>
      </c>
      <c r="Y977">
        <f>IFERROR(Demos!B975,"")</f>
        <v>0</v>
      </c>
      <c r="Z977">
        <f>IFERROR(Demos!C975,"")</f>
        <v>0</v>
      </c>
      <c r="AA977" s="2">
        <f>IFERROR(Demos!D975,"")</f>
        <v>0</v>
      </c>
      <c r="AB977" s="2">
        <f>IFERROR(Demos!E975,"")</f>
        <v>0</v>
      </c>
      <c r="AC977">
        <f>IFERROR(Demos!G975,"")</f>
        <v>0</v>
      </c>
      <c r="AD977">
        <f>IFERROR(Demos!H975,"")</f>
        <v>0</v>
      </c>
      <c r="AF977">
        <f>IFERROR(Telemarketing!A972,"")</f>
        <v>0</v>
      </c>
      <c r="AG977">
        <f>IFERROR(Telemarketing!B972,"")</f>
        <v>0</v>
      </c>
      <c r="AH977" s="2">
        <f>IFERROR(Telemarketing!C972,"")</f>
        <v>0</v>
      </c>
      <c r="AI977" s="42">
        <f>IFERROR(Telemarketing!D972,"")</f>
        <v>0</v>
      </c>
      <c r="AJ977">
        <f>IFERROR(Telemarketing!E972,"")</f>
        <v>0</v>
      </c>
      <c r="AK977">
        <f>IFERROR(Telemarketing!F972,"")</f>
        <v>0</v>
      </c>
      <c r="AL977">
        <f>IFERROR(Telemarketing!G972,"")</f>
        <v>0</v>
      </c>
    </row>
    <row r="978" spans="2:38" x14ac:dyDescent="0.2">
      <c r="B978" s="2"/>
      <c r="K978" s="5"/>
      <c r="L978" s="2"/>
      <c r="O978">
        <f>IFERROR(Referidos!A978,"")</f>
        <v>0</v>
      </c>
      <c r="P978">
        <f>IFERROR(Referidos!B978,"")</f>
        <v>0</v>
      </c>
      <c r="Q978" s="2">
        <f>IFERROR(Referidos!C978,"")</f>
        <v>0</v>
      </c>
      <c r="R978">
        <f>IFERROR(Referidos!D978,"")</f>
        <v>0</v>
      </c>
      <c r="S978">
        <f>IFERROR(Referidos!J978,"")</f>
        <v>0</v>
      </c>
      <c r="T978">
        <f>IFERROR(Referidos!N978,"")</f>
        <v>0</v>
      </c>
      <c r="U978" s="5">
        <f>IFERROR(Referidos!P978,"")</f>
        <v>0</v>
      </c>
      <c r="V978">
        <f>IFERROR(Referidos!S978,"")</f>
        <v>0</v>
      </c>
      <c r="X978">
        <f>IFERROR(Demos!A976,"")</f>
        <v>0</v>
      </c>
      <c r="Y978">
        <f>IFERROR(Demos!B976,"")</f>
        <v>0</v>
      </c>
      <c r="Z978">
        <f>IFERROR(Demos!C976,"")</f>
        <v>0</v>
      </c>
      <c r="AA978" s="2">
        <f>IFERROR(Demos!D976,"")</f>
        <v>0</v>
      </c>
      <c r="AB978" s="2">
        <f>IFERROR(Demos!E976,"")</f>
        <v>0</v>
      </c>
      <c r="AC978">
        <f>IFERROR(Demos!G976,"")</f>
        <v>0</v>
      </c>
      <c r="AD978">
        <f>IFERROR(Demos!H976,"")</f>
        <v>0</v>
      </c>
      <c r="AF978">
        <f>IFERROR(Telemarketing!A973,"")</f>
        <v>0</v>
      </c>
      <c r="AG978">
        <f>IFERROR(Telemarketing!B973,"")</f>
        <v>0</v>
      </c>
      <c r="AH978" s="2">
        <f>IFERROR(Telemarketing!C973,"")</f>
        <v>0</v>
      </c>
      <c r="AI978" s="42">
        <f>IFERROR(Telemarketing!D973,"")</f>
        <v>0</v>
      </c>
      <c r="AJ978">
        <f>IFERROR(Telemarketing!E973,"")</f>
        <v>0</v>
      </c>
      <c r="AK978">
        <f>IFERROR(Telemarketing!F973,"")</f>
        <v>0</v>
      </c>
      <c r="AL978">
        <f>IFERROR(Telemarketing!G973,"")</f>
        <v>0</v>
      </c>
    </row>
    <row r="979" spans="2:38" x14ac:dyDescent="0.2">
      <c r="B979" s="2"/>
      <c r="K979" s="5"/>
      <c r="L979" s="2"/>
      <c r="O979">
        <f>IFERROR(Referidos!A979,"")</f>
        <v>0</v>
      </c>
      <c r="P979">
        <f>IFERROR(Referidos!B979,"")</f>
        <v>0</v>
      </c>
      <c r="Q979" s="2">
        <f>IFERROR(Referidos!C979,"")</f>
        <v>0</v>
      </c>
      <c r="R979">
        <f>IFERROR(Referidos!D979,"")</f>
        <v>0</v>
      </c>
      <c r="S979">
        <f>IFERROR(Referidos!J979,"")</f>
        <v>0</v>
      </c>
      <c r="T979">
        <f>IFERROR(Referidos!N979,"")</f>
        <v>0</v>
      </c>
      <c r="U979" s="5">
        <f>IFERROR(Referidos!P979,"")</f>
        <v>0</v>
      </c>
      <c r="V979">
        <f>IFERROR(Referidos!S979,"")</f>
        <v>0</v>
      </c>
      <c r="X979">
        <f>IFERROR(Demos!A977,"")</f>
        <v>0</v>
      </c>
      <c r="Y979">
        <f>IFERROR(Demos!B977,"")</f>
        <v>0</v>
      </c>
      <c r="Z979">
        <f>IFERROR(Demos!C977,"")</f>
        <v>0</v>
      </c>
      <c r="AA979" s="2">
        <f>IFERROR(Demos!D977,"")</f>
        <v>0</v>
      </c>
      <c r="AB979" s="2">
        <f>IFERROR(Demos!E977,"")</f>
        <v>0</v>
      </c>
      <c r="AC979">
        <f>IFERROR(Demos!G977,"")</f>
        <v>0</v>
      </c>
      <c r="AD979">
        <f>IFERROR(Demos!H977,"")</f>
        <v>0</v>
      </c>
      <c r="AF979">
        <f>IFERROR(Telemarketing!A974,"")</f>
        <v>0</v>
      </c>
      <c r="AG979">
        <f>IFERROR(Telemarketing!B974,"")</f>
        <v>0</v>
      </c>
      <c r="AH979" s="2">
        <f>IFERROR(Telemarketing!C974,"")</f>
        <v>0</v>
      </c>
      <c r="AI979" s="42">
        <f>IFERROR(Telemarketing!D974,"")</f>
        <v>0</v>
      </c>
      <c r="AJ979">
        <f>IFERROR(Telemarketing!E974,"")</f>
        <v>0</v>
      </c>
      <c r="AK979">
        <f>IFERROR(Telemarketing!F974,"")</f>
        <v>0</v>
      </c>
      <c r="AL979">
        <f>IFERROR(Telemarketing!G974,"")</f>
        <v>0</v>
      </c>
    </row>
    <row r="980" spans="2:38" x14ac:dyDescent="0.2">
      <c r="B980" s="2"/>
      <c r="K980" s="5"/>
      <c r="L980" s="2"/>
      <c r="O980">
        <f>IFERROR(Referidos!A980,"")</f>
        <v>0</v>
      </c>
      <c r="P980">
        <f>IFERROR(Referidos!B980,"")</f>
        <v>0</v>
      </c>
      <c r="Q980" s="2">
        <f>IFERROR(Referidos!C980,"")</f>
        <v>0</v>
      </c>
      <c r="R980">
        <f>IFERROR(Referidos!D980,"")</f>
        <v>0</v>
      </c>
      <c r="S980">
        <f>IFERROR(Referidos!J980,"")</f>
        <v>0</v>
      </c>
      <c r="T980">
        <f>IFERROR(Referidos!N980,"")</f>
        <v>0</v>
      </c>
      <c r="U980" s="5">
        <f>IFERROR(Referidos!P980,"")</f>
        <v>0</v>
      </c>
      <c r="V980">
        <f>IFERROR(Referidos!S980,"")</f>
        <v>0</v>
      </c>
      <c r="X980">
        <f>IFERROR(Demos!A978,"")</f>
        <v>0</v>
      </c>
      <c r="Y980">
        <f>IFERROR(Demos!B978,"")</f>
        <v>0</v>
      </c>
      <c r="Z980">
        <f>IFERROR(Demos!C978,"")</f>
        <v>0</v>
      </c>
      <c r="AA980" s="2">
        <f>IFERROR(Demos!D978,"")</f>
        <v>0</v>
      </c>
      <c r="AB980" s="2">
        <f>IFERROR(Demos!E978,"")</f>
        <v>0</v>
      </c>
      <c r="AC980">
        <f>IFERROR(Demos!G978,"")</f>
        <v>0</v>
      </c>
      <c r="AD980">
        <f>IFERROR(Demos!H978,"")</f>
        <v>0</v>
      </c>
      <c r="AF980">
        <f>IFERROR(Telemarketing!A975,"")</f>
        <v>0</v>
      </c>
      <c r="AG980">
        <f>IFERROR(Telemarketing!B975,"")</f>
        <v>0</v>
      </c>
      <c r="AH980" s="2">
        <f>IFERROR(Telemarketing!C975,"")</f>
        <v>0</v>
      </c>
      <c r="AI980" s="42">
        <f>IFERROR(Telemarketing!D975,"")</f>
        <v>0</v>
      </c>
      <c r="AJ980">
        <f>IFERROR(Telemarketing!E975,"")</f>
        <v>0</v>
      </c>
      <c r="AK980">
        <f>IFERROR(Telemarketing!F975,"")</f>
        <v>0</v>
      </c>
      <c r="AL980">
        <f>IFERROR(Telemarketing!G975,"")</f>
        <v>0</v>
      </c>
    </row>
    <row r="981" spans="2:38" x14ac:dyDescent="0.2">
      <c r="B981" s="2"/>
      <c r="K981" s="5"/>
      <c r="L981" s="2"/>
      <c r="O981">
        <f>IFERROR(Referidos!A981,"")</f>
        <v>0</v>
      </c>
      <c r="P981">
        <f>IFERROR(Referidos!B981,"")</f>
        <v>0</v>
      </c>
      <c r="Q981" s="2">
        <f>IFERROR(Referidos!C981,"")</f>
        <v>0</v>
      </c>
      <c r="R981">
        <f>IFERROR(Referidos!D981,"")</f>
        <v>0</v>
      </c>
      <c r="S981">
        <f>IFERROR(Referidos!J981,"")</f>
        <v>0</v>
      </c>
      <c r="T981">
        <f>IFERROR(Referidos!N981,"")</f>
        <v>0</v>
      </c>
      <c r="U981" s="5">
        <f>IFERROR(Referidos!P981,"")</f>
        <v>0</v>
      </c>
      <c r="V981">
        <f>IFERROR(Referidos!S981,"")</f>
        <v>0</v>
      </c>
      <c r="X981">
        <f>IFERROR(Demos!A979,"")</f>
        <v>0</v>
      </c>
      <c r="Y981">
        <f>IFERROR(Demos!B979,"")</f>
        <v>0</v>
      </c>
      <c r="Z981">
        <f>IFERROR(Demos!C979,"")</f>
        <v>0</v>
      </c>
      <c r="AA981" s="2">
        <f>IFERROR(Demos!D979,"")</f>
        <v>0</v>
      </c>
      <c r="AB981" s="2">
        <f>IFERROR(Demos!E979,"")</f>
        <v>0</v>
      </c>
      <c r="AC981">
        <f>IFERROR(Demos!G979,"")</f>
        <v>0</v>
      </c>
      <c r="AD981">
        <f>IFERROR(Demos!H979,"")</f>
        <v>0</v>
      </c>
      <c r="AF981">
        <f>IFERROR(Telemarketing!A976,"")</f>
        <v>0</v>
      </c>
      <c r="AG981">
        <f>IFERROR(Telemarketing!B976,"")</f>
        <v>0</v>
      </c>
      <c r="AH981" s="2">
        <f>IFERROR(Telemarketing!C976,"")</f>
        <v>0</v>
      </c>
      <c r="AI981" s="42">
        <f>IFERROR(Telemarketing!D976,"")</f>
        <v>0</v>
      </c>
      <c r="AJ981">
        <f>IFERROR(Telemarketing!E976,"")</f>
        <v>0</v>
      </c>
      <c r="AK981">
        <f>IFERROR(Telemarketing!F976,"")</f>
        <v>0</v>
      </c>
      <c r="AL981">
        <f>IFERROR(Telemarketing!G976,"")</f>
        <v>0</v>
      </c>
    </row>
    <row r="982" spans="2:38" x14ac:dyDescent="0.2">
      <c r="B982" s="2"/>
      <c r="K982" s="5"/>
      <c r="L982" s="2"/>
      <c r="O982">
        <f>IFERROR(Referidos!A982,"")</f>
        <v>0</v>
      </c>
      <c r="P982">
        <f>IFERROR(Referidos!B982,"")</f>
        <v>0</v>
      </c>
      <c r="Q982" s="2">
        <f>IFERROR(Referidos!C982,"")</f>
        <v>0</v>
      </c>
      <c r="R982">
        <f>IFERROR(Referidos!D982,"")</f>
        <v>0</v>
      </c>
      <c r="S982">
        <f>IFERROR(Referidos!J982,"")</f>
        <v>0</v>
      </c>
      <c r="T982">
        <f>IFERROR(Referidos!N982,"")</f>
        <v>0</v>
      </c>
      <c r="U982" s="5">
        <f>IFERROR(Referidos!P982,"")</f>
        <v>0</v>
      </c>
      <c r="V982">
        <f>IFERROR(Referidos!S982,"")</f>
        <v>0</v>
      </c>
      <c r="X982">
        <f>IFERROR(Demos!A980,"")</f>
        <v>0</v>
      </c>
      <c r="Y982">
        <f>IFERROR(Demos!B980,"")</f>
        <v>0</v>
      </c>
      <c r="Z982">
        <f>IFERROR(Demos!C980,"")</f>
        <v>0</v>
      </c>
      <c r="AA982" s="2">
        <f>IFERROR(Demos!D980,"")</f>
        <v>0</v>
      </c>
      <c r="AB982" s="2">
        <f>IFERROR(Demos!E980,"")</f>
        <v>0</v>
      </c>
      <c r="AC982">
        <f>IFERROR(Demos!G980,"")</f>
        <v>0</v>
      </c>
      <c r="AD982">
        <f>IFERROR(Demos!H980,"")</f>
        <v>0</v>
      </c>
      <c r="AF982">
        <f>IFERROR(Telemarketing!A977,"")</f>
        <v>0</v>
      </c>
      <c r="AG982">
        <f>IFERROR(Telemarketing!B977,"")</f>
        <v>0</v>
      </c>
      <c r="AH982" s="2">
        <f>IFERROR(Telemarketing!C977,"")</f>
        <v>0</v>
      </c>
      <c r="AI982" s="42">
        <f>IFERROR(Telemarketing!D977,"")</f>
        <v>0</v>
      </c>
      <c r="AJ982">
        <f>IFERROR(Telemarketing!E977,"")</f>
        <v>0</v>
      </c>
      <c r="AK982">
        <f>IFERROR(Telemarketing!F977,"")</f>
        <v>0</v>
      </c>
      <c r="AL982">
        <f>IFERROR(Telemarketing!G977,"")</f>
        <v>0</v>
      </c>
    </row>
    <row r="983" spans="2:38" x14ac:dyDescent="0.2">
      <c r="B983" s="2"/>
      <c r="K983" s="5"/>
      <c r="L983" s="2"/>
      <c r="O983">
        <f>IFERROR(Referidos!A983,"")</f>
        <v>0</v>
      </c>
      <c r="P983">
        <f>IFERROR(Referidos!B983,"")</f>
        <v>0</v>
      </c>
      <c r="Q983" s="2">
        <f>IFERROR(Referidos!C983,"")</f>
        <v>0</v>
      </c>
      <c r="R983">
        <f>IFERROR(Referidos!D983,"")</f>
        <v>0</v>
      </c>
      <c r="S983">
        <f>IFERROR(Referidos!J983,"")</f>
        <v>0</v>
      </c>
      <c r="T983">
        <f>IFERROR(Referidos!N983,"")</f>
        <v>0</v>
      </c>
      <c r="U983" s="5">
        <f>IFERROR(Referidos!P983,"")</f>
        <v>0</v>
      </c>
      <c r="V983">
        <f>IFERROR(Referidos!S983,"")</f>
        <v>0</v>
      </c>
      <c r="X983">
        <f>IFERROR(Demos!A981,"")</f>
        <v>0</v>
      </c>
      <c r="Y983">
        <f>IFERROR(Demos!B981,"")</f>
        <v>0</v>
      </c>
      <c r="Z983">
        <f>IFERROR(Demos!C981,"")</f>
        <v>0</v>
      </c>
      <c r="AA983" s="2">
        <f>IFERROR(Demos!D981,"")</f>
        <v>0</v>
      </c>
      <c r="AB983" s="2">
        <f>IFERROR(Demos!E981,"")</f>
        <v>0</v>
      </c>
      <c r="AC983">
        <f>IFERROR(Demos!G981,"")</f>
        <v>0</v>
      </c>
      <c r="AD983">
        <f>IFERROR(Demos!H981,"")</f>
        <v>0</v>
      </c>
      <c r="AF983">
        <f>IFERROR(Telemarketing!A978,"")</f>
        <v>0</v>
      </c>
      <c r="AG983">
        <f>IFERROR(Telemarketing!B978,"")</f>
        <v>0</v>
      </c>
      <c r="AH983" s="2">
        <f>IFERROR(Telemarketing!C978,"")</f>
        <v>0</v>
      </c>
      <c r="AI983" s="42">
        <f>IFERROR(Telemarketing!D978,"")</f>
        <v>0</v>
      </c>
      <c r="AJ983">
        <f>IFERROR(Telemarketing!E978,"")</f>
        <v>0</v>
      </c>
      <c r="AK983">
        <f>IFERROR(Telemarketing!F978,"")</f>
        <v>0</v>
      </c>
      <c r="AL983">
        <f>IFERROR(Telemarketing!G978,"")</f>
        <v>0</v>
      </c>
    </row>
    <row r="984" spans="2:38" x14ac:dyDescent="0.2">
      <c r="B984" s="2"/>
      <c r="K984" s="5"/>
      <c r="L984" s="2"/>
      <c r="O984">
        <f>IFERROR(Referidos!A984,"")</f>
        <v>0</v>
      </c>
      <c r="P984">
        <f>IFERROR(Referidos!B984,"")</f>
        <v>0</v>
      </c>
      <c r="Q984" s="2">
        <f>IFERROR(Referidos!C984,"")</f>
        <v>0</v>
      </c>
      <c r="R984">
        <f>IFERROR(Referidos!D984,"")</f>
        <v>0</v>
      </c>
      <c r="S984">
        <f>IFERROR(Referidos!J984,"")</f>
        <v>0</v>
      </c>
      <c r="T984">
        <f>IFERROR(Referidos!N984,"")</f>
        <v>0</v>
      </c>
      <c r="U984" s="5">
        <f>IFERROR(Referidos!P984,"")</f>
        <v>0</v>
      </c>
      <c r="V984">
        <f>IFERROR(Referidos!S984,"")</f>
        <v>0</v>
      </c>
      <c r="X984">
        <f>IFERROR(Demos!A982,"")</f>
        <v>0</v>
      </c>
      <c r="Y984">
        <f>IFERROR(Demos!B982,"")</f>
        <v>0</v>
      </c>
      <c r="Z984">
        <f>IFERROR(Demos!C982,"")</f>
        <v>0</v>
      </c>
      <c r="AA984" s="2">
        <f>IFERROR(Demos!D982,"")</f>
        <v>0</v>
      </c>
      <c r="AB984" s="2">
        <f>IFERROR(Demos!E982,"")</f>
        <v>0</v>
      </c>
      <c r="AC984">
        <f>IFERROR(Demos!G982,"")</f>
        <v>0</v>
      </c>
      <c r="AD984">
        <f>IFERROR(Demos!H982,"")</f>
        <v>0</v>
      </c>
      <c r="AF984">
        <f>IFERROR(Telemarketing!A979,"")</f>
        <v>0</v>
      </c>
      <c r="AG984">
        <f>IFERROR(Telemarketing!B979,"")</f>
        <v>0</v>
      </c>
      <c r="AH984" s="2">
        <f>IFERROR(Telemarketing!C979,"")</f>
        <v>0</v>
      </c>
      <c r="AI984" s="42">
        <f>IFERROR(Telemarketing!D979,"")</f>
        <v>0</v>
      </c>
      <c r="AJ984">
        <f>IFERROR(Telemarketing!E979,"")</f>
        <v>0</v>
      </c>
      <c r="AK984">
        <f>IFERROR(Telemarketing!F979,"")</f>
        <v>0</v>
      </c>
      <c r="AL984">
        <f>IFERROR(Telemarketing!G979,"")</f>
        <v>0</v>
      </c>
    </row>
    <row r="985" spans="2:38" x14ac:dyDescent="0.2">
      <c r="B985" s="2"/>
      <c r="K985" s="5"/>
      <c r="L985" s="2"/>
      <c r="O985">
        <f>IFERROR(Referidos!A985,"")</f>
        <v>0</v>
      </c>
      <c r="P985">
        <f>IFERROR(Referidos!B985,"")</f>
        <v>0</v>
      </c>
      <c r="Q985" s="2">
        <f>IFERROR(Referidos!C985,"")</f>
        <v>0</v>
      </c>
      <c r="R985">
        <f>IFERROR(Referidos!D985,"")</f>
        <v>0</v>
      </c>
      <c r="S985">
        <f>IFERROR(Referidos!J985,"")</f>
        <v>0</v>
      </c>
      <c r="T985">
        <f>IFERROR(Referidos!N985,"")</f>
        <v>0</v>
      </c>
      <c r="U985" s="5">
        <f>IFERROR(Referidos!P985,"")</f>
        <v>0</v>
      </c>
      <c r="V985">
        <f>IFERROR(Referidos!S985,"")</f>
        <v>0</v>
      </c>
      <c r="X985">
        <f>IFERROR(Demos!A983,"")</f>
        <v>0</v>
      </c>
      <c r="Y985">
        <f>IFERROR(Demos!B983,"")</f>
        <v>0</v>
      </c>
      <c r="Z985">
        <f>IFERROR(Demos!C983,"")</f>
        <v>0</v>
      </c>
      <c r="AA985" s="2">
        <f>IFERROR(Demos!D983,"")</f>
        <v>0</v>
      </c>
      <c r="AB985" s="2">
        <f>IFERROR(Demos!E983,"")</f>
        <v>0</v>
      </c>
      <c r="AC985">
        <f>IFERROR(Demos!G983,"")</f>
        <v>0</v>
      </c>
      <c r="AD985">
        <f>IFERROR(Demos!H983,"")</f>
        <v>0</v>
      </c>
      <c r="AF985">
        <f>IFERROR(Telemarketing!A980,"")</f>
        <v>0</v>
      </c>
      <c r="AG985">
        <f>IFERROR(Telemarketing!B980,"")</f>
        <v>0</v>
      </c>
      <c r="AH985" s="2">
        <f>IFERROR(Telemarketing!C980,"")</f>
        <v>0</v>
      </c>
      <c r="AI985" s="42">
        <f>IFERROR(Telemarketing!D980,"")</f>
        <v>0</v>
      </c>
      <c r="AJ985">
        <f>IFERROR(Telemarketing!E980,"")</f>
        <v>0</v>
      </c>
      <c r="AK985">
        <f>IFERROR(Telemarketing!F980,"")</f>
        <v>0</v>
      </c>
      <c r="AL985">
        <f>IFERROR(Telemarketing!G980,"")</f>
        <v>0</v>
      </c>
    </row>
    <row r="986" spans="2:38" x14ac:dyDescent="0.2">
      <c r="B986" s="2"/>
      <c r="K986" s="5"/>
      <c r="L986" s="2"/>
      <c r="O986">
        <f>IFERROR(Referidos!A986,"")</f>
        <v>0</v>
      </c>
      <c r="P986">
        <f>IFERROR(Referidos!B986,"")</f>
        <v>0</v>
      </c>
      <c r="Q986" s="2">
        <f>IFERROR(Referidos!C986,"")</f>
        <v>0</v>
      </c>
      <c r="R986">
        <f>IFERROR(Referidos!D986,"")</f>
        <v>0</v>
      </c>
      <c r="S986">
        <f>IFERROR(Referidos!J986,"")</f>
        <v>0</v>
      </c>
      <c r="T986">
        <f>IFERROR(Referidos!N986,"")</f>
        <v>0</v>
      </c>
      <c r="U986" s="5">
        <f>IFERROR(Referidos!P986,"")</f>
        <v>0</v>
      </c>
      <c r="V986">
        <f>IFERROR(Referidos!S986,"")</f>
        <v>0</v>
      </c>
      <c r="X986">
        <f>IFERROR(Demos!A984,"")</f>
        <v>0</v>
      </c>
      <c r="Y986">
        <f>IFERROR(Demos!B984,"")</f>
        <v>0</v>
      </c>
      <c r="Z986">
        <f>IFERROR(Demos!C984,"")</f>
        <v>0</v>
      </c>
      <c r="AA986" s="2">
        <f>IFERROR(Demos!D984,"")</f>
        <v>0</v>
      </c>
      <c r="AB986" s="2">
        <f>IFERROR(Demos!E984,"")</f>
        <v>0</v>
      </c>
      <c r="AC986">
        <f>IFERROR(Demos!G984,"")</f>
        <v>0</v>
      </c>
      <c r="AD986">
        <f>IFERROR(Demos!H984,"")</f>
        <v>0</v>
      </c>
      <c r="AF986">
        <f>IFERROR(Telemarketing!A981,"")</f>
        <v>0</v>
      </c>
      <c r="AG986">
        <f>IFERROR(Telemarketing!B981,"")</f>
        <v>0</v>
      </c>
      <c r="AH986" s="2">
        <f>IFERROR(Telemarketing!C981,"")</f>
        <v>0</v>
      </c>
      <c r="AI986" s="42">
        <f>IFERROR(Telemarketing!D981,"")</f>
        <v>0</v>
      </c>
      <c r="AJ986">
        <f>IFERROR(Telemarketing!E981,"")</f>
        <v>0</v>
      </c>
      <c r="AK986">
        <f>IFERROR(Telemarketing!F981,"")</f>
        <v>0</v>
      </c>
      <c r="AL986">
        <f>IFERROR(Telemarketing!G981,"")</f>
        <v>0</v>
      </c>
    </row>
    <row r="987" spans="2:38" x14ac:dyDescent="0.2">
      <c r="B987" s="2"/>
      <c r="K987" s="5"/>
      <c r="L987" s="2"/>
      <c r="O987">
        <f>IFERROR(Referidos!A987,"")</f>
        <v>0</v>
      </c>
      <c r="P987">
        <f>IFERROR(Referidos!B987,"")</f>
        <v>0</v>
      </c>
      <c r="Q987" s="2">
        <f>IFERROR(Referidos!C987,"")</f>
        <v>0</v>
      </c>
      <c r="R987">
        <f>IFERROR(Referidos!D987,"")</f>
        <v>0</v>
      </c>
      <c r="S987">
        <f>IFERROR(Referidos!J987,"")</f>
        <v>0</v>
      </c>
      <c r="T987">
        <f>IFERROR(Referidos!N987,"")</f>
        <v>0</v>
      </c>
      <c r="U987" s="5">
        <f>IFERROR(Referidos!P987,"")</f>
        <v>0</v>
      </c>
      <c r="V987">
        <f>IFERROR(Referidos!S987,"")</f>
        <v>0</v>
      </c>
      <c r="X987">
        <f>IFERROR(Demos!A985,"")</f>
        <v>0</v>
      </c>
      <c r="Y987">
        <f>IFERROR(Demos!B985,"")</f>
        <v>0</v>
      </c>
      <c r="Z987">
        <f>IFERROR(Demos!C985,"")</f>
        <v>0</v>
      </c>
      <c r="AA987" s="2">
        <f>IFERROR(Demos!D985,"")</f>
        <v>0</v>
      </c>
      <c r="AB987" s="2">
        <f>IFERROR(Demos!E985,"")</f>
        <v>0</v>
      </c>
      <c r="AC987">
        <f>IFERROR(Demos!G985,"")</f>
        <v>0</v>
      </c>
      <c r="AD987">
        <f>IFERROR(Demos!H985,"")</f>
        <v>0</v>
      </c>
      <c r="AF987">
        <f>IFERROR(Telemarketing!A982,"")</f>
        <v>0</v>
      </c>
      <c r="AG987">
        <f>IFERROR(Telemarketing!B982,"")</f>
        <v>0</v>
      </c>
      <c r="AH987" s="2">
        <f>IFERROR(Telemarketing!C982,"")</f>
        <v>0</v>
      </c>
      <c r="AI987" s="42">
        <f>IFERROR(Telemarketing!D982,"")</f>
        <v>0</v>
      </c>
      <c r="AJ987">
        <f>IFERROR(Telemarketing!E982,"")</f>
        <v>0</v>
      </c>
      <c r="AK987">
        <f>IFERROR(Telemarketing!F982,"")</f>
        <v>0</v>
      </c>
      <c r="AL987">
        <f>IFERROR(Telemarketing!G982,"")</f>
        <v>0</v>
      </c>
    </row>
    <row r="988" spans="2:38" x14ac:dyDescent="0.2">
      <c r="B988" s="2"/>
      <c r="K988" s="5"/>
      <c r="L988" s="2"/>
      <c r="O988">
        <f>IFERROR(Referidos!A988,"")</f>
        <v>0</v>
      </c>
      <c r="P988">
        <f>IFERROR(Referidos!B988,"")</f>
        <v>0</v>
      </c>
      <c r="Q988" s="2">
        <f>IFERROR(Referidos!C988,"")</f>
        <v>0</v>
      </c>
      <c r="R988">
        <f>IFERROR(Referidos!D988,"")</f>
        <v>0</v>
      </c>
      <c r="S988">
        <f>IFERROR(Referidos!J988,"")</f>
        <v>0</v>
      </c>
      <c r="T988">
        <f>IFERROR(Referidos!N988,"")</f>
        <v>0</v>
      </c>
      <c r="U988" s="5">
        <f>IFERROR(Referidos!P988,"")</f>
        <v>0</v>
      </c>
      <c r="V988">
        <f>IFERROR(Referidos!S988,"")</f>
        <v>0</v>
      </c>
      <c r="X988">
        <f>IFERROR(Demos!A986,"")</f>
        <v>0</v>
      </c>
      <c r="Y988">
        <f>IFERROR(Demos!B986,"")</f>
        <v>0</v>
      </c>
      <c r="Z988">
        <f>IFERROR(Demos!C986,"")</f>
        <v>0</v>
      </c>
      <c r="AA988" s="2">
        <f>IFERROR(Demos!D986,"")</f>
        <v>0</v>
      </c>
      <c r="AB988" s="2">
        <f>IFERROR(Demos!E986,"")</f>
        <v>0</v>
      </c>
      <c r="AC988">
        <f>IFERROR(Demos!G986,"")</f>
        <v>0</v>
      </c>
      <c r="AD988">
        <f>IFERROR(Demos!H986,"")</f>
        <v>0</v>
      </c>
      <c r="AF988">
        <f>IFERROR(Telemarketing!A983,"")</f>
        <v>0</v>
      </c>
      <c r="AG988">
        <f>IFERROR(Telemarketing!B983,"")</f>
        <v>0</v>
      </c>
      <c r="AH988" s="2">
        <f>IFERROR(Telemarketing!C983,"")</f>
        <v>0</v>
      </c>
      <c r="AI988" s="42">
        <f>IFERROR(Telemarketing!D983,"")</f>
        <v>0</v>
      </c>
      <c r="AJ988">
        <f>IFERROR(Telemarketing!E983,"")</f>
        <v>0</v>
      </c>
      <c r="AK988">
        <f>IFERROR(Telemarketing!F983,"")</f>
        <v>0</v>
      </c>
      <c r="AL988">
        <f>IFERROR(Telemarketing!G983,"")</f>
        <v>0</v>
      </c>
    </row>
    <row r="989" spans="2:38" x14ac:dyDescent="0.2">
      <c r="B989" s="2"/>
      <c r="K989" s="5"/>
      <c r="L989" s="2"/>
      <c r="O989">
        <f>IFERROR(Referidos!A989,"")</f>
        <v>0</v>
      </c>
      <c r="P989">
        <f>IFERROR(Referidos!B989,"")</f>
        <v>0</v>
      </c>
      <c r="Q989" s="2">
        <f>IFERROR(Referidos!C989,"")</f>
        <v>0</v>
      </c>
      <c r="R989">
        <f>IFERROR(Referidos!D989,"")</f>
        <v>0</v>
      </c>
      <c r="S989">
        <f>IFERROR(Referidos!J989,"")</f>
        <v>0</v>
      </c>
      <c r="T989">
        <f>IFERROR(Referidos!N989,"")</f>
        <v>0</v>
      </c>
      <c r="U989" s="5">
        <f>IFERROR(Referidos!P989,"")</f>
        <v>0</v>
      </c>
      <c r="V989">
        <f>IFERROR(Referidos!S989,"")</f>
        <v>0</v>
      </c>
      <c r="X989">
        <f>IFERROR(Demos!A987,"")</f>
        <v>0</v>
      </c>
      <c r="Y989">
        <f>IFERROR(Demos!B987,"")</f>
        <v>0</v>
      </c>
      <c r="Z989">
        <f>IFERROR(Demos!C987,"")</f>
        <v>0</v>
      </c>
      <c r="AA989" s="2">
        <f>IFERROR(Demos!D987,"")</f>
        <v>0</v>
      </c>
      <c r="AB989" s="2">
        <f>IFERROR(Demos!E987,"")</f>
        <v>0</v>
      </c>
      <c r="AC989">
        <f>IFERROR(Demos!G987,"")</f>
        <v>0</v>
      </c>
      <c r="AD989">
        <f>IFERROR(Demos!H987,"")</f>
        <v>0</v>
      </c>
      <c r="AF989">
        <f>IFERROR(Telemarketing!A984,"")</f>
        <v>0</v>
      </c>
      <c r="AG989">
        <f>IFERROR(Telemarketing!B984,"")</f>
        <v>0</v>
      </c>
      <c r="AH989" s="2">
        <f>IFERROR(Telemarketing!C984,"")</f>
        <v>0</v>
      </c>
      <c r="AI989" s="42">
        <f>IFERROR(Telemarketing!D984,"")</f>
        <v>0</v>
      </c>
      <c r="AJ989">
        <f>IFERROR(Telemarketing!E984,"")</f>
        <v>0</v>
      </c>
      <c r="AK989">
        <f>IFERROR(Telemarketing!F984,"")</f>
        <v>0</v>
      </c>
      <c r="AL989">
        <f>IFERROR(Telemarketing!G984,"")</f>
        <v>0</v>
      </c>
    </row>
    <row r="990" spans="2:38" x14ac:dyDescent="0.2">
      <c r="B990" s="2"/>
      <c r="K990" s="5"/>
      <c r="L990" s="2"/>
      <c r="O990">
        <f>IFERROR(Referidos!A990,"")</f>
        <v>0</v>
      </c>
      <c r="P990">
        <f>IFERROR(Referidos!B990,"")</f>
        <v>0</v>
      </c>
      <c r="Q990" s="2">
        <f>IFERROR(Referidos!C990,"")</f>
        <v>0</v>
      </c>
      <c r="R990">
        <f>IFERROR(Referidos!D990,"")</f>
        <v>0</v>
      </c>
      <c r="S990">
        <f>IFERROR(Referidos!J990,"")</f>
        <v>0</v>
      </c>
      <c r="T990">
        <f>IFERROR(Referidos!N990,"")</f>
        <v>0</v>
      </c>
      <c r="U990" s="5">
        <f>IFERROR(Referidos!P990,"")</f>
        <v>0</v>
      </c>
      <c r="V990">
        <f>IFERROR(Referidos!S990,"")</f>
        <v>0</v>
      </c>
      <c r="X990">
        <f>IFERROR(Demos!A988,"")</f>
        <v>0</v>
      </c>
      <c r="Y990">
        <f>IFERROR(Demos!B988,"")</f>
        <v>0</v>
      </c>
      <c r="Z990">
        <f>IFERROR(Demos!C988,"")</f>
        <v>0</v>
      </c>
      <c r="AA990" s="2">
        <f>IFERROR(Demos!D988,"")</f>
        <v>0</v>
      </c>
      <c r="AB990" s="2">
        <f>IFERROR(Demos!E988,"")</f>
        <v>0</v>
      </c>
      <c r="AC990">
        <f>IFERROR(Demos!G988,"")</f>
        <v>0</v>
      </c>
      <c r="AD990">
        <f>IFERROR(Demos!H988,"")</f>
        <v>0</v>
      </c>
      <c r="AF990">
        <f>IFERROR(Telemarketing!A985,"")</f>
        <v>0</v>
      </c>
      <c r="AG990">
        <f>IFERROR(Telemarketing!B985,"")</f>
        <v>0</v>
      </c>
      <c r="AH990" s="2">
        <f>IFERROR(Telemarketing!C985,"")</f>
        <v>0</v>
      </c>
      <c r="AI990" s="42">
        <f>IFERROR(Telemarketing!D985,"")</f>
        <v>0</v>
      </c>
      <c r="AJ990">
        <f>IFERROR(Telemarketing!E985,"")</f>
        <v>0</v>
      </c>
      <c r="AK990">
        <f>IFERROR(Telemarketing!F985,"")</f>
        <v>0</v>
      </c>
      <c r="AL990">
        <f>IFERROR(Telemarketing!G985,"")</f>
        <v>0</v>
      </c>
    </row>
    <row r="991" spans="2:38" x14ac:dyDescent="0.2">
      <c r="B991" s="2"/>
      <c r="K991" s="5"/>
      <c r="L991" s="2"/>
      <c r="O991">
        <f>IFERROR(Referidos!A991,"")</f>
        <v>0</v>
      </c>
      <c r="P991">
        <f>IFERROR(Referidos!B991,"")</f>
        <v>0</v>
      </c>
      <c r="Q991" s="2">
        <f>IFERROR(Referidos!C991,"")</f>
        <v>0</v>
      </c>
      <c r="R991">
        <f>IFERROR(Referidos!D991,"")</f>
        <v>0</v>
      </c>
      <c r="S991">
        <f>IFERROR(Referidos!J991,"")</f>
        <v>0</v>
      </c>
      <c r="T991">
        <f>IFERROR(Referidos!N991,"")</f>
        <v>0</v>
      </c>
      <c r="U991" s="5">
        <f>IFERROR(Referidos!P991,"")</f>
        <v>0</v>
      </c>
      <c r="V991">
        <f>IFERROR(Referidos!S991,"")</f>
        <v>0</v>
      </c>
      <c r="X991">
        <f>IFERROR(Demos!A989,"")</f>
        <v>0</v>
      </c>
      <c r="Y991">
        <f>IFERROR(Demos!B989,"")</f>
        <v>0</v>
      </c>
      <c r="Z991">
        <f>IFERROR(Demos!C989,"")</f>
        <v>0</v>
      </c>
      <c r="AA991" s="2">
        <f>IFERROR(Demos!D989,"")</f>
        <v>0</v>
      </c>
      <c r="AB991" s="2">
        <f>IFERROR(Demos!E989,"")</f>
        <v>0</v>
      </c>
      <c r="AC991">
        <f>IFERROR(Demos!G989,"")</f>
        <v>0</v>
      </c>
      <c r="AD991">
        <f>IFERROR(Demos!H989,"")</f>
        <v>0</v>
      </c>
      <c r="AF991">
        <f>IFERROR(Telemarketing!A986,"")</f>
        <v>0</v>
      </c>
      <c r="AG991">
        <f>IFERROR(Telemarketing!B986,"")</f>
        <v>0</v>
      </c>
      <c r="AH991" s="2">
        <f>IFERROR(Telemarketing!C986,"")</f>
        <v>0</v>
      </c>
      <c r="AI991" s="42">
        <f>IFERROR(Telemarketing!D986,"")</f>
        <v>0</v>
      </c>
      <c r="AJ991">
        <f>IFERROR(Telemarketing!E986,"")</f>
        <v>0</v>
      </c>
      <c r="AK991">
        <f>IFERROR(Telemarketing!F986,"")</f>
        <v>0</v>
      </c>
      <c r="AL991">
        <f>IFERROR(Telemarketing!G986,"")</f>
        <v>0</v>
      </c>
    </row>
    <row r="992" spans="2:38" x14ac:dyDescent="0.2">
      <c r="B992" s="2"/>
      <c r="K992" s="5"/>
      <c r="L992" s="2"/>
      <c r="O992">
        <f>IFERROR(Referidos!A992,"")</f>
        <v>0</v>
      </c>
      <c r="P992">
        <f>IFERROR(Referidos!B992,"")</f>
        <v>0</v>
      </c>
      <c r="Q992" s="2">
        <f>IFERROR(Referidos!C992,"")</f>
        <v>0</v>
      </c>
      <c r="R992">
        <f>IFERROR(Referidos!D992,"")</f>
        <v>0</v>
      </c>
      <c r="S992">
        <f>IFERROR(Referidos!J992,"")</f>
        <v>0</v>
      </c>
      <c r="T992">
        <f>IFERROR(Referidos!N992,"")</f>
        <v>0</v>
      </c>
      <c r="U992" s="5">
        <f>IFERROR(Referidos!P992,"")</f>
        <v>0</v>
      </c>
      <c r="V992">
        <f>IFERROR(Referidos!S992,"")</f>
        <v>0</v>
      </c>
      <c r="X992">
        <f>IFERROR(Demos!A990,"")</f>
        <v>0</v>
      </c>
      <c r="Y992">
        <f>IFERROR(Demos!B990,"")</f>
        <v>0</v>
      </c>
      <c r="Z992">
        <f>IFERROR(Demos!C990,"")</f>
        <v>0</v>
      </c>
      <c r="AA992" s="2">
        <f>IFERROR(Demos!D990,"")</f>
        <v>0</v>
      </c>
      <c r="AB992" s="2">
        <f>IFERROR(Demos!E990,"")</f>
        <v>0</v>
      </c>
      <c r="AC992">
        <f>IFERROR(Demos!G990,"")</f>
        <v>0</v>
      </c>
      <c r="AD992">
        <f>IFERROR(Demos!H990,"")</f>
        <v>0</v>
      </c>
      <c r="AF992">
        <f>IFERROR(Telemarketing!A987,"")</f>
        <v>0</v>
      </c>
      <c r="AG992">
        <f>IFERROR(Telemarketing!B987,"")</f>
        <v>0</v>
      </c>
      <c r="AH992" s="2">
        <f>IFERROR(Telemarketing!C987,"")</f>
        <v>0</v>
      </c>
      <c r="AI992" s="42">
        <f>IFERROR(Telemarketing!D987,"")</f>
        <v>0</v>
      </c>
      <c r="AJ992">
        <f>IFERROR(Telemarketing!E987,"")</f>
        <v>0</v>
      </c>
      <c r="AK992">
        <f>IFERROR(Telemarketing!F987,"")</f>
        <v>0</v>
      </c>
      <c r="AL992">
        <f>IFERROR(Telemarketing!G987,"")</f>
        <v>0</v>
      </c>
    </row>
    <row r="993" spans="2:38" x14ac:dyDescent="0.2">
      <c r="B993" s="2"/>
      <c r="K993" s="5"/>
      <c r="L993" s="2"/>
      <c r="O993">
        <f>IFERROR(Referidos!A993,"")</f>
        <v>0</v>
      </c>
      <c r="P993">
        <f>IFERROR(Referidos!B993,"")</f>
        <v>0</v>
      </c>
      <c r="Q993" s="2">
        <f>IFERROR(Referidos!C993,"")</f>
        <v>0</v>
      </c>
      <c r="R993">
        <f>IFERROR(Referidos!D993,"")</f>
        <v>0</v>
      </c>
      <c r="S993">
        <f>IFERROR(Referidos!J993,"")</f>
        <v>0</v>
      </c>
      <c r="T993">
        <f>IFERROR(Referidos!N993,"")</f>
        <v>0</v>
      </c>
      <c r="U993" s="5">
        <f>IFERROR(Referidos!P993,"")</f>
        <v>0</v>
      </c>
      <c r="V993">
        <f>IFERROR(Referidos!S993,"")</f>
        <v>0</v>
      </c>
      <c r="X993">
        <f>IFERROR(Demos!A991,"")</f>
        <v>0</v>
      </c>
      <c r="Y993">
        <f>IFERROR(Demos!B991,"")</f>
        <v>0</v>
      </c>
      <c r="Z993">
        <f>IFERROR(Demos!C991,"")</f>
        <v>0</v>
      </c>
      <c r="AA993" s="2">
        <f>IFERROR(Demos!D991,"")</f>
        <v>0</v>
      </c>
      <c r="AB993" s="2">
        <f>IFERROR(Demos!E991,"")</f>
        <v>0</v>
      </c>
      <c r="AC993">
        <f>IFERROR(Demos!G991,"")</f>
        <v>0</v>
      </c>
      <c r="AD993">
        <f>IFERROR(Demos!H991,"")</f>
        <v>0</v>
      </c>
      <c r="AF993">
        <f>IFERROR(Telemarketing!A988,"")</f>
        <v>0</v>
      </c>
      <c r="AG993">
        <f>IFERROR(Telemarketing!B988,"")</f>
        <v>0</v>
      </c>
      <c r="AH993" s="2">
        <f>IFERROR(Telemarketing!C988,"")</f>
        <v>0</v>
      </c>
      <c r="AI993" s="42">
        <f>IFERROR(Telemarketing!D988,"")</f>
        <v>0</v>
      </c>
      <c r="AJ993">
        <f>IFERROR(Telemarketing!E988,"")</f>
        <v>0</v>
      </c>
      <c r="AK993">
        <f>IFERROR(Telemarketing!F988,"")</f>
        <v>0</v>
      </c>
      <c r="AL993">
        <f>IFERROR(Telemarketing!G988,"")</f>
        <v>0</v>
      </c>
    </row>
    <row r="994" spans="2:38" x14ac:dyDescent="0.2">
      <c r="B994" s="2"/>
      <c r="K994" s="5"/>
      <c r="L994" s="2"/>
      <c r="O994">
        <f>IFERROR(Referidos!A994,"")</f>
        <v>0</v>
      </c>
      <c r="P994">
        <f>IFERROR(Referidos!B994,"")</f>
        <v>0</v>
      </c>
      <c r="Q994" s="2">
        <f>IFERROR(Referidos!C994,"")</f>
        <v>0</v>
      </c>
      <c r="R994">
        <f>IFERROR(Referidos!D994,"")</f>
        <v>0</v>
      </c>
      <c r="S994">
        <f>IFERROR(Referidos!J994,"")</f>
        <v>0</v>
      </c>
      <c r="T994">
        <f>IFERROR(Referidos!N994,"")</f>
        <v>0</v>
      </c>
      <c r="U994" s="5">
        <f>IFERROR(Referidos!P994,"")</f>
        <v>0</v>
      </c>
      <c r="V994">
        <f>IFERROR(Referidos!S994,"")</f>
        <v>0</v>
      </c>
      <c r="X994">
        <f>IFERROR(Demos!A992,"")</f>
        <v>0</v>
      </c>
      <c r="Y994">
        <f>IFERROR(Demos!B992,"")</f>
        <v>0</v>
      </c>
      <c r="Z994">
        <f>IFERROR(Demos!C992,"")</f>
        <v>0</v>
      </c>
      <c r="AA994" s="2">
        <f>IFERROR(Demos!D992,"")</f>
        <v>0</v>
      </c>
      <c r="AB994" s="2">
        <f>IFERROR(Demos!E992,"")</f>
        <v>0</v>
      </c>
      <c r="AC994">
        <f>IFERROR(Demos!G992,"")</f>
        <v>0</v>
      </c>
      <c r="AD994">
        <f>IFERROR(Demos!H992,"")</f>
        <v>0</v>
      </c>
      <c r="AF994">
        <f>IFERROR(Telemarketing!A989,"")</f>
        <v>0</v>
      </c>
      <c r="AG994">
        <f>IFERROR(Telemarketing!B989,"")</f>
        <v>0</v>
      </c>
      <c r="AH994" s="2">
        <f>IFERROR(Telemarketing!C989,"")</f>
        <v>0</v>
      </c>
      <c r="AI994" s="42">
        <f>IFERROR(Telemarketing!D989,"")</f>
        <v>0</v>
      </c>
      <c r="AJ994">
        <f>IFERROR(Telemarketing!E989,"")</f>
        <v>0</v>
      </c>
      <c r="AK994">
        <f>IFERROR(Telemarketing!F989,"")</f>
        <v>0</v>
      </c>
      <c r="AL994">
        <f>IFERROR(Telemarketing!G989,"")</f>
        <v>0</v>
      </c>
    </row>
    <row r="995" spans="2:38" x14ac:dyDescent="0.2">
      <c r="B995" s="2"/>
      <c r="K995" s="5"/>
      <c r="L995" s="2"/>
      <c r="O995">
        <f>IFERROR(Referidos!A995,"")</f>
        <v>0</v>
      </c>
      <c r="P995">
        <f>IFERROR(Referidos!B995,"")</f>
        <v>0</v>
      </c>
      <c r="Q995" s="2">
        <f>IFERROR(Referidos!C995,"")</f>
        <v>0</v>
      </c>
      <c r="R995">
        <f>IFERROR(Referidos!D995,"")</f>
        <v>0</v>
      </c>
      <c r="S995">
        <f>IFERROR(Referidos!J995,"")</f>
        <v>0</v>
      </c>
      <c r="T995">
        <f>IFERROR(Referidos!N995,"")</f>
        <v>0</v>
      </c>
      <c r="U995" s="5">
        <f>IFERROR(Referidos!P995,"")</f>
        <v>0</v>
      </c>
      <c r="V995">
        <f>IFERROR(Referidos!S995,"")</f>
        <v>0</v>
      </c>
      <c r="X995">
        <f>IFERROR(Demos!A993,"")</f>
        <v>0</v>
      </c>
      <c r="Y995">
        <f>IFERROR(Demos!B993,"")</f>
        <v>0</v>
      </c>
      <c r="Z995">
        <f>IFERROR(Demos!C993,"")</f>
        <v>0</v>
      </c>
      <c r="AA995" s="2">
        <f>IFERROR(Demos!D993,"")</f>
        <v>0</v>
      </c>
      <c r="AB995" s="2">
        <f>IFERROR(Demos!E993,"")</f>
        <v>0</v>
      </c>
      <c r="AC995">
        <f>IFERROR(Demos!G993,"")</f>
        <v>0</v>
      </c>
      <c r="AD995">
        <f>IFERROR(Demos!H993,"")</f>
        <v>0</v>
      </c>
      <c r="AF995">
        <f>IFERROR(Telemarketing!A990,"")</f>
        <v>0</v>
      </c>
      <c r="AG995">
        <f>IFERROR(Telemarketing!B990,"")</f>
        <v>0</v>
      </c>
      <c r="AH995" s="2">
        <f>IFERROR(Telemarketing!C990,"")</f>
        <v>0</v>
      </c>
      <c r="AI995" s="42">
        <f>IFERROR(Telemarketing!D990,"")</f>
        <v>0</v>
      </c>
      <c r="AJ995">
        <f>IFERROR(Telemarketing!E990,"")</f>
        <v>0</v>
      </c>
      <c r="AK995">
        <f>IFERROR(Telemarketing!F990,"")</f>
        <v>0</v>
      </c>
      <c r="AL995">
        <f>IFERROR(Telemarketing!G990,"")</f>
        <v>0</v>
      </c>
    </row>
    <row r="996" spans="2:38" x14ac:dyDescent="0.2">
      <c r="B996" s="2"/>
      <c r="K996" s="5"/>
      <c r="L996" s="2"/>
      <c r="O996">
        <f>IFERROR(Referidos!A996,"")</f>
        <v>0</v>
      </c>
      <c r="P996">
        <f>IFERROR(Referidos!B996,"")</f>
        <v>0</v>
      </c>
      <c r="Q996" s="2">
        <f>IFERROR(Referidos!C996,"")</f>
        <v>0</v>
      </c>
      <c r="R996">
        <f>IFERROR(Referidos!D996,"")</f>
        <v>0</v>
      </c>
      <c r="S996">
        <f>IFERROR(Referidos!J996,"")</f>
        <v>0</v>
      </c>
      <c r="T996">
        <f>IFERROR(Referidos!N996,"")</f>
        <v>0</v>
      </c>
      <c r="U996" s="5">
        <f>IFERROR(Referidos!P996,"")</f>
        <v>0</v>
      </c>
      <c r="V996">
        <f>IFERROR(Referidos!S996,"")</f>
        <v>0</v>
      </c>
      <c r="X996">
        <f>IFERROR(Demos!A994,"")</f>
        <v>0</v>
      </c>
      <c r="Y996">
        <f>IFERROR(Demos!B994,"")</f>
        <v>0</v>
      </c>
      <c r="Z996">
        <f>IFERROR(Demos!C994,"")</f>
        <v>0</v>
      </c>
      <c r="AA996" s="2">
        <f>IFERROR(Demos!D994,"")</f>
        <v>0</v>
      </c>
      <c r="AB996" s="2">
        <f>IFERROR(Demos!E994,"")</f>
        <v>0</v>
      </c>
      <c r="AC996">
        <f>IFERROR(Demos!G994,"")</f>
        <v>0</v>
      </c>
      <c r="AD996">
        <f>IFERROR(Demos!H994,"")</f>
        <v>0</v>
      </c>
      <c r="AF996">
        <f>IFERROR(Telemarketing!A991,"")</f>
        <v>0</v>
      </c>
      <c r="AG996">
        <f>IFERROR(Telemarketing!B991,"")</f>
        <v>0</v>
      </c>
      <c r="AH996" s="2">
        <f>IFERROR(Telemarketing!C991,"")</f>
        <v>0</v>
      </c>
      <c r="AI996" s="42">
        <f>IFERROR(Telemarketing!D991,"")</f>
        <v>0</v>
      </c>
      <c r="AJ996">
        <f>IFERROR(Telemarketing!E991,"")</f>
        <v>0</v>
      </c>
      <c r="AK996">
        <f>IFERROR(Telemarketing!F991,"")</f>
        <v>0</v>
      </c>
      <c r="AL996">
        <f>IFERROR(Telemarketing!G991,"")</f>
        <v>0</v>
      </c>
    </row>
    <row r="997" spans="2:38" x14ac:dyDescent="0.2">
      <c r="B997" s="2"/>
      <c r="K997" s="5"/>
      <c r="L997" s="2"/>
      <c r="O997">
        <f>IFERROR(Referidos!A997,"")</f>
        <v>0</v>
      </c>
      <c r="P997">
        <f>IFERROR(Referidos!B997,"")</f>
        <v>0</v>
      </c>
      <c r="Q997" s="2">
        <f>IFERROR(Referidos!C997,"")</f>
        <v>0</v>
      </c>
      <c r="R997">
        <f>IFERROR(Referidos!D997,"")</f>
        <v>0</v>
      </c>
      <c r="S997">
        <f>IFERROR(Referidos!J997,"")</f>
        <v>0</v>
      </c>
      <c r="T997">
        <f>IFERROR(Referidos!N997,"")</f>
        <v>0</v>
      </c>
      <c r="U997" s="5">
        <f>IFERROR(Referidos!P997,"")</f>
        <v>0</v>
      </c>
      <c r="V997">
        <f>IFERROR(Referidos!S997,"")</f>
        <v>0</v>
      </c>
      <c r="X997">
        <f>IFERROR(Demos!A995,"")</f>
        <v>0</v>
      </c>
      <c r="Y997">
        <f>IFERROR(Demos!B995,"")</f>
        <v>0</v>
      </c>
      <c r="Z997">
        <f>IFERROR(Demos!C995,"")</f>
        <v>0</v>
      </c>
      <c r="AA997" s="2">
        <f>IFERROR(Demos!D995,"")</f>
        <v>0</v>
      </c>
      <c r="AB997" s="2">
        <f>IFERROR(Demos!E995,"")</f>
        <v>0</v>
      </c>
      <c r="AC997">
        <f>IFERROR(Demos!G995,"")</f>
        <v>0</v>
      </c>
      <c r="AD997">
        <f>IFERROR(Demos!H995,"")</f>
        <v>0</v>
      </c>
      <c r="AF997">
        <f>IFERROR(Telemarketing!A992,"")</f>
        <v>0</v>
      </c>
      <c r="AG997">
        <f>IFERROR(Telemarketing!B992,"")</f>
        <v>0</v>
      </c>
      <c r="AH997" s="2">
        <f>IFERROR(Telemarketing!C992,"")</f>
        <v>0</v>
      </c>
      <c r="AI997" s="42">
        <f>IFERROR(Telemarketing!D992,"")</f>
        <v>0</v>
      </c>
      <c r="AJ997">
        <f>IFERROR(Telemarketing!E992,"")</f>
        <v>0</v>
      </c>
      <c r="AK997">
        <f>IFERROR(Telemarketing!F992,"")</f>
        <v>0</v>
      </c>
      <c r="AL997">
        <f>IFERROR(Telemarketing!G992,"")</f>
        <v>0</v>
      </c>
    </row>
    <row r="998" spans="2:38" x14ac:dyDescent="0.2">
      <c r="B998" s="2"/>
      <c r="K998" s="5"/>
      <c r="L998" s="2"/>
      <c r="O998">
        <f>IFERROR(Referidos!A998,"")</f>
        <v>0</v>
      </c>
      <c r="P998">
        <f>IFERROR(Referidos!B998,"")</f>
        <v>0</v>
      </c>
      <c r="Q998" s="2">
        <f>IFERROR(Referidos!C998,"")</f>
        <v>0</v>
      </c>
      <c r="R998">
        <f>IFERROR(Referidos!D998,"")</f>
        <v>0</v>
      </c>
      <c r="S998">
        <f>IFERROR(Referidos!J998,"")</f>
        <v>0</v>
      </c>
      <c r="T998">
        <f>IFERROR(Referidos!N998,"")</f>
        <v>0</v>
      </c>
      <c r="U998" s="5">
        <f>IFERROR(Referidos!P998,"")</f>
        <v>0</v>
      </c>
      <c r="V998">
        <f>IFERROR(Referidos!S998,"")</f>
        <v>0</v>
      </c>
      <c r="X998">
        <f>IFERROR(Demos!A996,"")</f>
        <v>0</v>
      </c>
      <c r="Y998">
        <f>IFERROR(Demos!B996,"")</f>
        <v>0</v>
      </c>
      <c r="Z998">
        <f>IFERROR(Demos!C996,"")</f>
        <v>0</v>
      </c>
      <c r="AA998" s="2">
        <f>IFERROR(Demos!D996,"")</f>
        <v>0</v>
      </c>
      <c r="AB998" s="2">
        <f>IFERROR(Demos!E996,"")</f>
        <v>0</v>
      </c>
      <c r="AC998">
        <f>IFERROR(Demos!G996,"")</f>
        <v>0</v>
      </c>
      <c r="AD998">
        <f>IFERROR(Demos!H996,"")</f>
        <v>0</v>
      </c>
      <c r="AF998">
        <f>IFERROR(Telemarketing!A993,"")</f>
        <v>0</v>
      </c>
      <c r="AG998">
        <f>IFERROR(Telemarketing!B993,"")</f>
        <v>0</v>
      </c>
      <c r="AH998" s="2">
        <f>IFERROR(Telemarketing!C993,"")</f>
        <v>0</v>
      </c>
      <c r="AI998" s="42">
        <f>IFERROR(Telemarketing!D993,"")</f>
        <v>0</v>
      </c>
      <c r="AJ998">
        <f>IFERROR(Telemarketing!E993,"")</f>
        <v>0</v>
      </c>
      <c r="AK998">
        <f>IFERROR(Telemarketing!F993,"")</f>
        <v>0</v>
      </c>
      <c r="AL998">
        <f>IFERROR(Telemarketing!G993,"")</f>
        <v>0</v>
      </c>
    </row>
    <row r="999" spans="2:38" x14ac:dyDescent="0.2">
      <c r="B999" s="2"/>
      <c r="K999" s="5"/>
      <c r="L999" s="2"/>
      <c r="O999">
        <f>IFERROR(Referidos!A999,"")</f>
        <v>0</v>
      </c>
      <c r="P999">
        <f>IFERROR(Referidos!B999,"")</f>
        <v>0</v>
      </c>
      <c r="Q999" s="2">
        <f>IFERROR(Referidos!C999,"")</f>
        <v>0</v>
      </c>
      <c r="R999">
        <f>IFERROR(Referidos!D999,"")</f>
        <v>0</v>
      </c>
      <c r="S999">
        <f>IFERROR(Referidos!J999,"")</f>
        <v>0</v>
      </c>
      <c r="T999">
        <f>IFERROR(Referidos!N999,"")</f>
        <v>0</v>
      </c>
      <c r="U999" s="5">
        <f>IFERROR(Referidos!P999,"")</f>
        <v>0</v>
      </c>
      <c r="V999">
        <f>IFERROR(Referidos!S999,"")</f>
        <v>0</v>
      </c>
      <c r="X999">
        <f>IFERROR(Demos!A997,"")</f>
        <v>0</v>
      </c>
      <c r="Y999">
        <f>IFERROR(Demos!B997,"")</f>
        <v>0</v>
      </c>
      <c r="Z999">
        <f>IFERROR(Demos!C997,"")</f>
        <v>0</v>
      </c>
      <c r="AA999" s="2">
        <f>IFERROR(Demos!D997,"")</f>
        <v>0</v>
      </c>
      <c r="AB999" s="2">
        <f>IFERROR(Demos!E997,"")</f>
        <v>0</v>
      </c>
      <c r="AC999">
        <f>IFERROR(Demos!G997,"")</f>
        <v>0</v>
      </c>
      <c r="AD999">
        <f>IFERROR(Demos!H997,"")</f>
        <v>0</v>
      </c>
      <c r="AF999">
        <f>IFERROR(Telemarketing!A994,"")</f>
        <v>0</v>
      </c>
      <c r="AG999">
        <f>IFERROR(Telemarketing!B994,"")</f>
        <v>0</v>
      </c>
      <c r="AH999" s="2">
        <f>IFERROR(Telemarketing!C994,"")</f>
        <v>0</v>
      </c>
      <c r="AI999" s="42">
        <f>IFERROR(Telemarketing!D994,"")</f>
        <v>0</v>
      </c>
      <c r="AJ999">
        <f>IFERROR(Telemarketing!E994,"")</f>
        <v>0</v>
      </c>
      <c r="AK999">
        <f>IFERROR(Telemarketing!F994,"")</f>
        <v>0</v>
      </c>
      <c r="AL999">
        <f>IFERROR(Telemarketing!G994,"")</f>
        <v>0</v>
      </c>
    </row>
    <row r="1000" spans="2:38" x14ac:dyDescent="0.2">
      <c r="B1000" s="2"/>
      <c r="K1000" s="5"/>
      <c r="L1000" s="2"/>
      <c r="O1000">
        <f>IFERROR(Referidos!A1000,"")</f>
        <v>0</v>
      </c>
      <c r="P1000">
        <f>IFERROR(Referidos!B1000,"")</f>
        <v>0</v>
      </c>
      <c r="Q1000" s="2">
        <f>IFERROR(Referidos!C1000,"")</f>
        <v>0</v>
      </c>
      <c r="R1000">
        <f>IFERROR(Referidos!D1000,"")</f>
        <v>0</v>
      </c>
      <c r="S1000">
        <f>IFERROR(Referidos!J1000,"")</f>
        <v>0</v>
      </c>
      <c r="T1000">
        <f>IFERROR(Referidos!N1000,"")</f>
        <v>0</v>
      </c>
      <c r="U1000" s="5">
        <f>IFERROR(Referidos!P1000,"")</f>
        <v>0</v>
      </c>
      <c r="V1000">
        <f>IFERROR(Referidos!S1000,"")</f>
        <v>0</v>
      </c>
      <c r="X1000">
        <f>IFERROR(Demos!A998,"")</f>
        <v>0</v>
      </c>
      <c r="Y1000">
        <f>IFERROR(Demos!B998,"")</f>
        <v>0</v>
      </c>
      <c r="Z1000">
        <f>IFERROR(Demos!C998,"")</f>
        <v>0</v>
      </c>
      <c r="AA1000" s="2">
        <f>IFERROR(Demos!D998,"")</f>
        <v>0</v>
      </c>
      <c r="AB1000" s="2">
        <f>IFERROR(Demos!E998,"")</f>
        <v>0</v>
      </c>
      <c r="AC1000">
        <f>IFERROR(Demos!G998,"")</f>
        <v>0</v>
      </c>
      <c r="AD1000">
        <f>IFERROR(Demos!H998,"")</f>
        <v>0</v>
      </c>
      <c r="AF1000">
        <f>IFERROR(Telemarketing!A995,"")</f>
        <v>0</v>
      </c>
      <c r="AG1000">
        <f>IFERROR(Telemarketing!B995,"")</f>
        <v>0</v>
      </c>
      <c r="AH1000" s="2">
        <f>IFERROR(Telemarketing!C995,"")</f>
        <v>0</v>
      </c>
      <c r="AI1000" s="42">
        <f>IFERROR(Telemarketing!D995,"")</f>
        <v>0</v>
      </c>
      <c r="AJ1000">
        <f>IFERROR(Telemarketing!E995,"")</f>
        <v>0</v>
      </c>
      <c r="AK1000">
        <f>IFERROR(Telemarketing!F995,"")</f>
        <v>0</v>
      </c>
      <c r="AL1000">
        <f>IFERROR(Telemarketing!G995,"")</f>
        <v>0</v>
      </c>
    </row>
    <row r="1001" spans="2:38" x14ac:dyDescent="0.2">
      <c r="B1001" s="2"/>
      <c r="K1001" s="5"/>
      <c r="L1001" s="2"/>
      <c r="O1001">
        <f>IFERROR(Referidos!A1001,"")</f>
        <v>0</v>
      </c>
      <c r="P1001">
        <f>IFERROR(Referidos!B1001,"")</f>
        <v>0</v>
      </c>
      <c r="Q1001" s="2">
        <f>IFERROR(Referidos!C1001,"")</f>
        <v>0</v>
      </c>
      <c r="R1001">
        <f>IFERROR(Referidos!D1001,"")</f>
        <v>0</v>
      </c>
      <c r="S1001">
        <f>IFERROR(Referidos!J1001,"")</f>
        <v>0</v>
      </c>
      <c r="T1001">
        <f>IFERROR(Referidos!N1001,"")</f>
        <v>0</v>
      </c>
      <c r="U1001" s="5">
        <f>IFERROR(Referidos!P1001,"")</f>
        <v>0</v>
      </c>
      <c r="V1001">
        <f>IFERROR(Referidos!S1001,"")</f>
        <v>0</v>
      </c>
      <c r="X1001">
        <f>IFERROR(Demos!A999,"")</f>
        <v>0</v>
      </c>
      <c r="Y1001">
        <f>IFERROR(Demos!B999,"")</f>
        <v>0</v>
      </c>
      <c r="Z1001">
        <f>IFERROR(Demos!C999,"")</f>
        <v>0</v>
      </c>
      <c r="AA1001" s="2">
        <f>IFERROR(Demos!D999,"")</f>
        <v>0</v>
      </c>
      <c r="AB1001" s="2">
        <f>IFERROR(Demos!E999,"")</f>
        <v>0</v>
      </c>
      <c r="AC1001">
        <f>IFERROR(Demos!G999,"")</f>
        <v>0</v>
      </c>
      <c r="AD1001">
        <f>IFERROR(Demos!H999,"")</f>
        <v>0</v>
      </c>
      <c r="AF1001">
        <f>IFERROR(Telemarketing!A996,"")</f>
        <v>0</v>
      </c>
      <c r="AG1001">
        <f>IFERROR(Telemarketing!B996,"")</f>
        <v>0</v>
      </c>
      <c r="AH1001" s="2">
        <f>IFERROR(Telemarketing!C996,"")</f>
        <v>0</v>
      </c>
      <c r="AI1001" s="42">
        <f>IFERROR(Telemarketing!D996,"")</f>
        <v>0</v>
      </c>
      <c r="AJ1001">
        <f>IFERROR(Telemarketing!E996,"")</f>
        <v>0</v>
      </c>
      <c r="AK1001">
        <f>IFERROR(Telemarketing!F996,"")</f>
        <v>0</v>
      </c>
      <c r="AL1001">
        <f>IFERROR(Telemarketing!G996,"")</f>
        <v>0</v>
      </c>
    </row>
    <row r="1002" spans="2:38" x14ac:dyDescent="0.2">
      <c r="B1002" s="2"/>
      <c r="K1002" s="5"/>
      <c r="L1002" s="2"/>
      <c r="O1002">
        <f>IFERROR(Referidos!A1002,"")</f>
        <v>0</v>
      </c>
      <c r="P1002">
        <f>IFERROR(Referidos!B1002,"")</f>
        <v>0</v>
      </c>
      <c r="Q1002" s="2">
        <f>IFERROR(Referidos!C1002,"")</f>
        <v>0</v>
      </c>
      <c r="R1002">
        <f>IFERROR(Referidos!D1002,"")</f>
        <v>0</v>
      </c>
      <c r="S1002">
        <f>IFERROR(Referidos!J1002,"")</f>
        <v>0</v>
      </c>
      <c r="T1002">
        <f>IFERROR(Referidos!N1002,"")</f>
        <v>0</v>
      </c>
      <c r="U1002" s="5">
        <f>IFERROR(Referidos!P1002,"")</f>
        <v>0</v>
      </c>
      <c r="V1002">
        <f>IFERROR(Referidos!S1002,"")</f>
        <v>0</v>
      </c>
      <c r="X1002">
        <f>IFERROR(Demos!A1000,"")</f>
        <v>0</v>
      </c>
      <c r="Y1002">
        <f>IFERROR(Demos!B1000,"")</f>
        <v>0</v>
      </c>
      <c r="Z1002">
        <f>IFERROR(Demos!C1000,"")</f>
        <v>0</v>
      </c>
      <c r="AA1002" s="2">
        <f>IFERROR(Demos!D1000,"")</f>
        <v>0</v>
      </c>
      <c r="AB1002" s="2">
        <f>IFERROR(Demos!E1000,"")</f>
        <v>0</v>
      </c>
      <c r="AC1002">
        <f>IFERROR(Demos!G1000,"")</f>
        <v>0</v>
      </c>
      <c r="AD1002">
        <f>IFERROR(Demos!H1000,"")</f>
        <v>0</v>
      </c>
      <c r="AF1002">
        <f>IFERROR(Telemarketing!A997,"")</f>
        <v>0</v>
      </c>
      <c r="AG1002">
        <f>IFERROR(Telemarketing!B997,"")</f>
        <v>0</v>
      </c>
      <c r="AH1002" s="2">
        <f>IFERROR(Telemarketing!C997,"")</f>
        <v>0</v>
      </c>
      <c r="AI1002" s="42">
        <f>IFERROR(Telemarketing!D997,"")</f>
        <v>0</v>
      </c>
      <c r="AJ1002">
        <f>IFERROR(Telemarketing!E997,"")</f>
        <v>0</v>
      </c>
      <c r="AK1002">
        <f>IFERROR(Telemarketing!F997,"")</f>
        <v>0</v>
      </c>
      <c r="AL1002">
        <f>IFERROR(Telemarketing!G997,"")</f>
        <v>0</v>
      </c>
    </row>
    <row r="1003" spans="2:38" x14ac:dyDescent="0.2">
      <c r="B1003" s="2"/>
      <c r="K1003" s="5"/>
      <c r="L1003" s="2"/>
      <c r="O1003">
        <f>IFERROR(Referidos!A1003,"")</f>
        <v>0</v>
      </c>
      <c r="P1003">
        <f>IFERROR(Referidos!B1003,"")</f>
        <v>0</v>
      </c>
      <c r="Q1003" s="2">
        <f>IFERROR(Referidos!C1003,"")</f>
        <v>0</v>
      </c>
      <c r="R1003">
        <f>IFERROR(Referidos!D1003,"")</f>
        <v>0</v>
      </c>
      <c r="S1003">
        <f>IFERROR(Referidos!J1003,"")</f>
        <v>0</v>
      </c>
      <c r="T1003">
        <f>IFERROR(Referidos!N1003,"")</f>
        <v>0</v>
      </c>
      <c r="U1003" s="5">
        <f>IFERROR(Referidos!P1003,"")</f>
        <v>0</v>
      </c>
      <c r="V1003">
        <f>IFERROR(Referidos!S1003,"")</f>
        <v>0</v>
      </c>
      <c r="X1003">
        <f>IFERROR(Demos!A1001,"")</f>
        <v>0</v>
      </c>
      <c r="Y1003">
        <f>IFERROR(Demos!B1001,"")</f>
        <v>0</v>
      </c>
      <c r="Z1003">
        <f>IFERROR(Demos!C1001,"")</f>
        <v>0</v>
      </c>
      <c r="AA1003" s="2">
        <f>IFERROR(Demos!D1001,"")</f>
        <v>0</v>
      </c>
      <c r="AB1003" s="2">
        <f>IFERROR(Demos!E1001,"")</f>
        <v>0</v>
      </c>
      <c r="AC1003">
        <f>IFERROR(Demos!G1001,"")</f>
        <v>0</v>
      </c>
      <c r="AD1003">
        <f>IFERROR(Demos!H1001,"")</f>
        <v>0</v>
      </c>
      <c r="AF1003">
        <f>IFERROR(Telemarketing!A998,"")</f>
        <v>0</v>
      </c>
      <c r="AG1003">
        <f>IFERROR(Telemarketing!B998,"")</f>
        <v>0</v>
      </c>
      <c r="AH1003" s="2">
        <f>IFERROR(Telemarketing!C998,"")</f>
        <v>0</v>
      </c>
      <c r="AI1003" s="42">
        <f>IFERROR(Telemarketing!D998,"")</f>
        <v>0</v>
      </c>
      <c r="AJ1003">
        <f>IFERROR(Telemarketing!E998,"")</f>
        <v>0</v>
      </c>
      <c r="AK1003">
        <f>IFERROR(Telemarketing!F998,"")</f>
        <v>0</v>
      </c>
      <c r="AL1003">
        <f>IFERROR(Telemarketing!G998,"")</f>
        <v>0</v>
      </c>
    </row>
    <row r="1004" spans="2:38" x14ac:dyDescent="0.2">
      <c r="B1004" s="2"/>
      <c r="K1004" s="5"/>
      <c r="L1004" s="2"/>
      <c r="O1004">
        <f>IFERROR(Referidos!A1004,"")</f>
        <v>0</v>
      </c>
      <c r="P1004">
        <f>IFERROR(Referidos!B1004,"")</f>
        <v>0</v>
      </c>
      <c r="Q1004" s="2">
        <f>IFERROR(Referidos!C1004,"")</f>
        <v>0</v>
      </c>
      <c r="R1004">
        <f>IFERROR(Referidos!D1004,"")</f>
        <v>0</v>
      </c>
      <c r="S1004">
        <f>IFERROR(Referidos!J1004,"")</f>
        <v>0</v>
      </c>
      <c r="T1004">
        <f>IFERROR(Referidos!N1004,"")</f>
        <v>0</v>
      </c>
      <c r="U1004" s="5">
        <f>IFERROR(Referidos!P1004,"")</f>
        <v>0</v>
      </c>
      <c r="V1004">
        <f>IFERROR(Referidos!S1004,"")</f>
        <v>0</v>
      </c>
      <c r="X1004">
        <f>IFERROR(Demos!A1002,"")</f>
        <v>0</v>
      </c>
      <c r="Y1004">
        <f>IFERROR(Demos!B1002,"")</f>
        <v>0</v>
      </c>
      <c r="Z1004">
        <f>IFERROR(Demos!C1002,"")</f>
        <v>0</v>
      </c>
      <c r="AA1004" s="2">
        <f>IFERROR(Demos!D1002,"")</f>
        <v>0</v>
      </c>
      <c r="AB1004" s="2">
        <f>IFERROR(Demos!E1002,"")</f>
        <v>0</v>
      </c>
      <c r="AC1004">
        <f>IFERROR(Demos!G1002,"")</f>
        <v>0</v>
      </c>
      <c r="AD1004">
        <f>IFERROR(Demos!H1002,"")</f>
        <v>0</v>
      </c>
      <c r="AF1004">
        <f>IFERROR(Telemarketing!A999,"")</f>
        <v>0</v>
      </c>
      <c r="AG1004">
        <f>IFERROR(Telemarketing!B999,"")</f>
        <v>0</v>
      </c>
      <c r="AH1004" s="2">
        <f>IFERROR(Telemarketing!C999,"")</f>
        <v>0</v>
      </c>
      <c r="AI1004" s="42">
        <f>IFERROR(Telemarketing!D999,"")</f>
        <v>0</v>
      </c>
      <c r="AJ1004">
        <f>IFERROR(Telemarketing!E999,"")</f>
        <v>0</v>
      </c>
      <c r="AK1004">
        <f>IFERROR(Telemarketing!F999,"")</f>
        <v>0</v>
      </c>
      <c r="AL1004">
        <f>IFERROR(Telemarketing!G999,"")</f>
        <v>0</v>
      </c>
    </row>
    <row r="1005" spans="2:38" x14ac:dyDescent="0.2">
      <c r="B1005" s="2"/>
      <c r="K1005" s="5"/>
      <c r="L1005" s="2"/>
      <c r="O1005">
        <f>IFERROR(Referidos!A1005,"")</f>
        <v>0</v>
      </c>
      <c r="P1005">
        <f>IFERROR(Referidos!B1005,"")</f>
        <v>0</v>
      </c>
      <c r="Q1005" s="2">
        <f>IFERROR(Referidos!C1005,"")</f>
        <v>0</v>
      </c>
      <c r="R1005">
        <f>IFERROR(Referidos!D1005,"")</f>
        <v>0</v>
      </c>
      <c r="S1005">
        <f>IFERROR(Referidos!J1005,"")</f>
        <v>0</v>
      </c>
      <c r="T1005">
        <f>IFERROR(Referidos!N1005,"")</f>
        <v>0</v>
      </c>
      <c r="U1005" s="5">
        <f>IFERROR(Referidos!P1005,"")</f>
        <v>0</v>
      </c>
      <c r="V1005">
        <f>IFERROR(Referidos!S1005,"")</f>
        <v>0</v>
      </c>
      <c r="X1005">
        <f>IFERROR(Demos!A1003,"")</f>
        <v>0</v>
      </c>
      <c r="Y1005">
        <f>IFERROR(Demos!B1003,"")</f>
        <v>0</v>
      </c>
      <c r="Z1005">
        <f>IFERROR(Demos!C1003,"")</f>
        <v>0</v>
      </c>
      <c r="AA1005" s="2">
        <f>IFERROR(Demos!D1003,"")</f>
        <v>0</v>
      </c>
      <c r="AB1005" s="2">
        <f>IFERROR(Demos!E1003,"")</f>
        <v>0</v>
      </c>
      <c r="AC1005">
        <f>IFERROR(Demos!G1003,"")</f>
        <v>0</v>
      </c>
      <c r="AD1005">
        <f>IFERROR(Demos!H1003,"")</f>
        <v>0</v>
      </c>
      <c r="AF1005">
        <f>IFERROR(Telemarketing!A1000,"")</f>
        <v>0</v>
      </c>
      <c r="AG1005">
        <f>IFERROR(Telemarketing!B1000,"")</f>
        <v>0</v>
      </c>
      <c r="AH1005" s="2">
        <f>IFERROR(Telemarketing!C1000,"")</f>
        <v>0</v>
      </c>
      <c r="AI1005" s="42">
        <f>IFERROR(Telemarketing!D1000,"")</f>
        <v>0</v>
      </c>
      <c r="AJ1005">
        <f>IFERROR(Telemarketing!E1000,"")</f>
        <v>0</v>
      </c>
      <c r="AK1005">
        <f>IFERROR(Telemarketing!F1000,"")</f>
        <v>0</v>
      </c>
      <c r="AL1005">
        <f>IFERROR(Telemarketing!G1000,"")</f>
        <v>0</v>
      </c>
    </row>
    <row r="1006" spans="2:38" x14ac:dyDescent="0.2">
      <c r="B1006" s="2"/>
      <c r="K1006" s="5"/>
      <c r="L1006" s="2"/>
      <c r="O1006">
        <f>IFERROR(Referidos!A1006,"")</f>
        <v>0</v>
      </c>
      <c r="P1006">
        <f>IFERROR(Referidos!B1006,"")</f>
        <v>0</v>
      </c>
      <c r="Q1006" s="2">
        <f>IFERROR(Referidos!C1006,"")</f>
        <v>0</v>
      </c>
      <c r="R1006">
        <f>IFERROR(Referidos!D1006,"")</f>
        <v>0</v>
      </c>
      <c r="S1006">
        <f>IFERROR(Referidos!J1006,"")</f>
        <v>0</v>
      </c>
      <c r="T1006">
        <f>IFERROR(Referidos!N1006,"")</f>
        <v>0</v>
      </c>
      <c r="U1006" s="5">
        <f>IFERROR(Referidos!P1006,"")</f>
        <v>0</v>
      </c>
      <c r="V1006">
        <f>IFERROR(Referidos!S1006,"")</f>
        <v>0</v>
      </c>
      <c r="X1006">
        <f>IFERROR(Demos!A1004,"")</f>
        <v>0</v>
      </c>
      <c r="Y1006">
        <f>IFERROR(Demos!B1004,"")</f>
        <v>0</v>
      </c>
      <c r="Z1006">
        <f>IFERROR(Demos!C1004,"")</f>
        <v>0</v>
      </c>
      <c r="AA1006" s="2">
        <f>IFERROR(Demos!D1004,"")</f>
        <v>0</v>
      </c>
      <c r="AB1006" s="2">
        <f>IFERROR(Demos!E1004,"")</f>
        <v>0</v>
      </c>
      <c r="AC1006">
        <f>IFERROR(Demos!G1004,"")</f>
        <v>0</v>
      </c>
      <c r="AD1006">
        <f>IFERROR(Demos!H1004,"")</f>
        <v>0</v>
      </c>
      <c r="AF1006">
        <f>IFERROR(Telemarketing!A1001,"")</f>
        <v>0</v>
      </c>
      <c r="AG1006">
        <f>IFERROR(Telemarketing!B1001,"")</f>
        <v>0</v>
      </c>
      <c r="AH1006" s="2">
        <f>IFERROR(Telemarketing!C1001,"")</f>
        <v>0</v>
      </c>
      <c r="AI1006" s="42">
        <f>IFERROR(Telemarketing!D1001,"")</f>
        <v>0</v>
      </c>
      <c r="AJ1006">
        <f>IFERROR(Telemarketing!E1001,"")</f>
        <v>0</v>
      </c>
      <c r="AK1006">
        <f>IFERROR(Telemarketing!F1001,"")</f>
        <v>0</v>
      </c>
      <c r="AL1006">
        <f>IFERROR(Telemarketing!G1001,"")</f>
        <v>0</v>
      </c>
    </row>
  </sheetData>
  <mergeCells count="6">
    <mergeCell ref="AF4:AL4"/>
    <mergeCell ref="A1:R1"/>
    <mergeCell ref="A2:R2"/>
    <mergeCell ref="A4:M4"/>
    <mergeCell ref="O4:V4"/>
    <mergeCell ref="X4:AD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14</vt:i4>
      </vt:variant>
    </vt:vector>
  </HeadingPairs>
  <TitlesOfParts>
    <vt:vector size="25" baseType="lpstr">
      <vt:lpstr>INICIO</vt:lpstr>
      <vt:lpstr>GUIA_USO</vt:lpstr>
      <vt:lpstr>Catalogo_PVP</vt:lpstr>
      <vt:lpstr>Catalogos</vt:lpstr>
      <vt:lpstr>Vendedores</vt:lpstr>
      <vt:lpstr>Maestro_Clientes</vt:lpstr>
      <vt:lpstr>Telemarketing</vt:lpstr>
      <vt:lpstr>Referidos</vt:lpstr>
      <vt:lpstr>Demos</vt:lpstr>
      <vt:lpstr>Dashboard</vt:lpstr>
      <vt:lpstr>Export_PowerBI</vt:lpstr>
      <vt:lpstr>BonoMaxGrande</vt:lpstr>
      <vt:lpstr>BonoMaxPequeno</vt:lpstr>
      <vt:lpstr>DescMaxContado</vt:lpstr>
      <vt:lpstr>ProductosBono</vt:lpstr>
      <vt:lpstr>rng_Acciones</vt:lpstr>
      <vt:lpstr>rng_Bloqueos</vt:lpstr>
      <vt:lpstr>rng_Clientes</vt:lpstr>
      <vt:lpstr>rng_EstadoRef</vt:lpstr>
      <vt:lpstr>rng_Fases</vt:lpstr>
      <vt:lpstr>rng_Fuentes</vt:lpstr>
      <vt:lpstr>rng_Stands</vt:lpstr>
      <vt:lpstr>rng_Vendedores</vt:lpstr>
      <vt:lpstr>TRM_Actual</vt:lpstr>
      <vt:lpstr>UmbralBono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DAVID RODRIGUEZ MOLINA</dc:creator>
  <cp:lastModifiedBy>JEFFERSON DAVID RODRIGUEZ MOLINA</cp:lastModifiedBy>
  <dcterms:created xsi:type="dcterms:W3CDTF">2026-05-22T16:26:57Z</dcterms:created>
  <dcterms:modified xsi:type="dcterms:W3CDTF">2026-05-27T19:40:47Z</dcterms:modified>
</cp:coreProperties>
</file>